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8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0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11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12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13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14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15.xml" ContentType="application/vnd.openxmlformats-officedocument.drawing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16.xml" ContentType="application/vnd.openxmlformats-officedocument.drawing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17.xml" ContentType="application/vnd.openxmlformats-officedocument.drawing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18.xml" ContentType="application/vnd.openxmlformats-officedocument.drawing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19.xml" ContentType="application/vnd.openxmlformats-officedocument.drawing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20.xml" ContentType="application/vnd.openxmlformats-officedocument.drawing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21.xml" ContentType="application/vnd.openxmlformats-officedocument.drawing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22.xml" ContentType="application/vnd.openxmlformats-officedocument.drawing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23.xml" ContentType="application/vnd.openxmlformats-officedocument.drawing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drawings/drawing24.xml" ContentType="application/vnd.openxmlformats-officedocument.drawing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drawings/drawing25.xml" ContentType="application/vnd.openxmlformats-officedocument.drawing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drawings/drawing26.xml" ContentType="application/vnd.openxmlformats-officedocument.drawing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drawings/drawing27.xml" ContentType="application/vnd.openxmlformats-officedocument.drawing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drawings/drawing28.xml" ContentType="application/vnd.openxmlformats-officedocument.drawing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drawings/drawing29.xml" ContentType="application/vnd.openxmlformats-officedocument.drawing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drawings/drawing30.xml" ContentType="application/vnd.openxmlformats-officedocument.drawing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31.xml" ContentType="application/vnd.openxmlformats-officedocument.drawing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32.xml" ContentType="application/vnd.openxmlformats-officedocument.drawing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33.xml" ContentType="application/vnd.openxmlformats-officedocument.drawing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34.xml" ContentType="application/vnd.openxmlformats-officedocument.drawing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35.xml" ContentType="application/vnd.openxmlformats-officedocument.drawing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36.xml" ContentType="application/vnd.openxmlformats-officedocument.drawing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drawings/drawing37.xml" ContentType="application/vnd.openxmlformats-officedocument.drawing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drawings/drawing38.xml" ContentType="application/vnd.openxmlformats-officedocument.drawing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drawings/drawing39.xml" ContentType="application/vnd.openxmlformats-officedocument.drawing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drawings/drawing40.xml" ContentType="application/vnd.openxmlformats-officedocument.drawing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drawings/drawing41.xml" ContentType="application/vnd.openxmlformats-officedocument.drawing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drawings/drawing42.xml" ContentType="application/vnd.openxmlformats-officedocument.drawing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drawings/drawing43.xml" ContentType="application/vnd.openxmlformats-officedocument.drawing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drawings/drawing44.xml" ContentType="application/vnd.openxmlformats-officedocument.drawing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drawings/drawing45.xml" ContentType="application/vnd.openxmlformats-officedocument.drawing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drawings/drawing46.xml" ContentType="application/vnd.openxmlformats-officedocument.drawing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drawings/drawing47.xml" ContentType="application/vnd.openxmlformats-officedocument.drawing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drawings/drawing48.xml" ContentType="application/vnd.openxmlformats-officedocument.drawing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drawings/drawing49.xml" ContentType="application/vnd.openxmlformats-officedocument.drawing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drawings/drawing50.xml" ContentType="application/vnd.openxmlformats-officedocument.drawing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drawings/drawing51.xml" ContentType="application/vnd.openxmlformats-officedocument.drawing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drawings/drawing52.xml" ContentType="application/vnd.openxmlformats-officedocument.drawing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drawings/drawing53.xml" ContentType="application/vnd.openxmlformats-officedocument.drawing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drawings/drawing54.xml" ContentType="application/vnd.openxmlformats-officedocument.drawing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drawings/drawing55.xml" ContentType="application/vnd.openxmlformats-officedocument.drawing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drawings/drawing56.xml" ContentType="application/vnd.openxmlformats-officedocument.drawing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drawings/drawing57.xml" ContentType="application/vnd.openxmlformats-officedocument.drawing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drawings/drawing58.xml" ContentType="application/vnd.openxmlformats-officedocument.drawing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drawings/drawing59.xml" ContentType="application/vnd.openxmlformats-officedocument.drawing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drawings/drawing60.xml" ContentType="application/vnd.openxmlformats-officedocument.drawing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drawings/drawing61.xml" ContentType="application/vnd.openxmlformats-officedocument.drawing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drawings/drawing62.xml" ContentType="application/vnd.openxmlformats-officedocument.drawing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drawings/drawing63.xml" ContentType="application/vnd.openxmlformats-officedocument.drawing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drawings/drawing64.xml" ContentType="application/vnd.openxmlformats-officedocument.drawing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drawings/drawing65.xml" ContentType="application/vnd.openxmlformats-officedocument.drawing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drawings/drawing66.xml" ContentType="application/vnd.openxmlformats-officedocument.drawing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drawings/drawing67.xml" ContentType="application/vnd.openxmlformats-officedocument.drawing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drawings/drawing68.xml" ContentType="application/vnd.openxmlformats-officedocument.drawing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ndrew\Documents\Research for Widdowson\Model Validation\Water Level Data\FD\Active\"/>
    </mc:Choice>
  </mc:AlternateContent>
  <xr:revisionPtr revIDLastSave="0" documentId="13_ncr:1_{9F163553-CF4D-42DF-A8B1-154124A0565C}" xr6:coauthVersionLast="47" xr6:coauthVersionMax="47" xr10:uidLastSave="{00000000-0000-0000-0000-000000000000}"/>
  <bookViews>
    <workbookView xWindow="-108" yWindow="-108" windowWidth="23256" windowHeight="12576" tabRatio="902" firstSheet="61" activeTab="69" xr2:uid="{87482384-5AF9-4CEA-B929-D2D321DBA0E4}"/>
  </bookViews>
  <sheets>
    <sheet name="363303076330201" sheetId="1" r:id="rId1"/>
    <sheet name="363345076470201" sheetId="2" r:id="rId2"/>
    <sheet name="363345076470202" sheetId="3" r:id="rId3"/>
    <sheet name="363625076522602" sheetId="4" r:id="rId4"/>
    <sheet name="363632076580101" sheetId="5" r:id="rId5"/>
    <sheet name="363653076455401" sheetId="6" r:id="rId6"/>
    <sheet name="363655076332003" sheetId="7" r:id="rId7"/>
    <sheet name="363655076332004" sheetId="8" r:id="rId8"/>
    <sheet name="363655076332005" sheetId="9" r:id="rId9"/>
    <sheet name="363836076201701" sheetId="10" r:id="rId10"/>
    <sheet name="363836076201702" sheetId="11" r:id="rId11"/>
    <sheet name="364033076562602" sheetId="12" r:id="rId12"/>
    <sheet name="364227076074702" sheetId="13" r:id="rId13"/>
    <sheet name="364227076074703" sheetId="14" r:id="rId14"/>
    <sheet name="364227076074708" sheetId="15" r:id="rId15"/>
    <sheet name="364227076074709" sheetId="16" r:id="rId16"/>
    <sheet name="364227076074710" sheetId="17" r:id="rId17"/>
    <sheet name="364317076363501" sheetId="18" r:id="rId18"/>
    <sheet name="364318076365502" sheetId="19" r:id="rId19"/>
    <sheet name="364318076365503" sheetId="20" r:id="rId20"/>
    <sheet name="364348076363201" sheetId="21" r:id="rId21"/>
    <sheet name="364615076182101" sheetId="22" r:id="rId22"/>
    <sheet name="364642077041602" sheetId="23" r:id="rId23"/>
    <sheet name="364703076383702" sheetId="24" r:id="rId24"/>
    <sheet name="364703076383703" sheetId="25" r:id="rId25"/>
    <sheet name="364731076355502" sheetId="26" r:id="rId26"/>
    <sheet name="364814076440702" sheetId="27" r:id="rId27"/>
    <sheet name="364823076181501" sheetId="28" r:id="rId28"/>
    <sheet name="364852076252202" sheetId="29" r:id="rId29"/>
    <sheet name="364852076252203" sheetId="30" r:id="rId30"/>
    <sheet name="365133076351202" sheetId="31" r:id="rId31"/>
    <sheet name="365133076351203" sheetId="32" r:id="rId32"/>
    <sheet name="365223076122101" sheetId="33" r:id="rId33"/>
    <sheet name="365530077104002" sheetId="34" r:id="rId34"/>
    <sheet name="365751076433501" sheetId="35" r:id="rId35"/>
    <sheet name="365751076433502" sheetId="36" r:id="rId36"/>
    <sheet name="365756076251201" sheetId="37" r:id="rId37"/>
    <sheet name="370236076425901" sheetId="38" r:id="rId38"/>
    <sheet name="370253076431201" sheetId="39" r:id="rId39"/>
    <sheet name="370712076413201" sheetId="40" r:id="rId40"/>
    <sheet name="370712076413202" sheetId="41" r:id="rId41"/>
    <sheet name="370800076500701" sheetId="42" r:id="rId42"/>
    <sheet name="371027076335601" sheetId="43" r:id="rId43"/>
    <sheet name="371132076405502" sheetId="44" r:id="rId44"/>
    <sheet name="371208076341102" sheetId="45" r:id="rId45"/>
    <sheet name="371208076341103" sheetId="46" r:id="rId46"/>
    <sheet name="371535076373501" sheetId="47" r:id="rId47"/>
    <sheet name="371956077055203" sheetId="48" r:id="rId48"/>
    <sheet name="372145076493201" sheetId="49" r:id="rId49"/>
    <sheet name="372314076480401" sheetId="50" r:id="rId50"/>
    <sheet name="372331076312603" sheetId="51" r:id="rId51"/>
    <sheet name="372428076561501" sheetId="52" r:id="rId52"/>
    <sheet name="372506076511701" sheetId="53" r:id="rId53"/>
    <sheet name="372506076511702" sheetId="54" r:id="rId54"/>
    <sheet name="372506076511703" sheetId="55" r:id="rId55"/>
    <sheet name="372535076581301" sheetId="56" r:id="rId56"/>
    <sheet name="372535076581302" sheetId="57" r:id="rId57"/>
    <sheet name="372545076240101" sheetId="58" r:id="rId58"/>
    <sheet name="372546076532901" sheetId="59" r:id="rId59"/>
    <sheet name="372621076404201" sheetId="60" r:id="rId60"/>
    <sheet name="372621076404202" sheetId="61" r:id="rId61"/>
    <sheet name="372621076404203" sheetId="62" r:id="rId62"/>
    <sheet name="373008076425601" sheetId="63" r:id="rId63"/>
    <sheet name="373226076481201" sheetId="64" r:id="rId64"/>
    <sheet name="373316077125202" sheetId="65" r:id="rId65"/>
    <sheet name="373459076510201" sheetId="66" r:id="rId66"/>
    <sheet name="374142076272701" sheetId="67" r:id="rId67"/>
    <sheet name="374249076230101" sheetId="68" r:id="rId68"/>
    <sheet name="374328077012801" sheetId="69" r:id="rId69"/>
    <sheet name="Stats" sheetId="70" r:id="rId70"/>
  </sheets>
  <externalReferences>
    <externalReference r:id="rId71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P14" i="70" l="1"/>
  <c r="J2" i="70"/>
  <c r="I4" i="70"/>
  <c r="I5" i="70"/>
  <c r="I6" i="70"/>
  <c r="I7" i="70"/>
  <c r="I8" i="70"/>
  <c r="I9" i="70"/>
  <c r="I10" i="70"/>
  <c r="I11" i="70"/>
  <c r="I12" i="70"/>
  <c r="I13" i="70"/>
  <c r="I14" i="70"/>
  <c r="I15" i="70"/>
  <c r="I16" i="70"/>
  <c r="I17" i="70"/>
  <c r="I18" i="70"/>
  <c r="I19" i="70"/>
  <c r="I20" i="70"/>
  <c r="I21" i="70"/>
  <c r="I22" i="70"/>
  <c r="I23" i="70"/>
  <c r="I24" i="70"/>
  <c r="I25" i="70"/>
  <c r="I26" i="70"/>
  <c r="I27" i="70"/>
  <c r="I28" i="70"/>
  <c r="I29" i="70"/>
  <c r="I30" i="70"/>
  <c r="I31" i="70"/>
  <c r="I32" i="70"/>
  <c r="I33" i="70"/>
  <c r="I34" i="70"/>
  <c r="I35" i="70"/>
  <c r="I36" i="70"/>
  <c r="I37" i="70"/>
  <c r="I38" i="70"/>
  <c r="I39" i="70"/>
  <c r="I40" i="70"/>
  <c r="I41" i="70"/>
  <c r="I42" i="70"/>
  <c r="I43" i="70"/>
  <c r="I44" i="70"/>
  <c r="I45" i="70"/>
  <c r="I46" i="70"/>
  <c r="I47" i="70"/>
  <c r="I48" i="70"/>
  <c r="I49" i="70"/>
  <c r="I50" i="70"/>
  <c r="I51" i="70"/>
  <c r="I52" i="70"/>
  <c r="I53" i="70"/>
  <c r="I54" i="70"/>
  <c r="I55" i="70"/>
  <c r="I56" i="70"/>
  <c r="I57" i="70"/>
  <c r="I58" i="70"/>
  <c r="I59" i="70"/>
  <c r="I60" i="70"/>
  <c r="I61" i="70"/>
  <c r="I62" i="70"/>
  <c r="I63" i="70"/>
  <c r="I64" i="70"/>
  <c r="I65" i="70"/>
  <c r="I66" i="70"/>
  <c r="I67" i="70"/>
  <c r="I68" i="70"/>
  <c r="I69" i="70"/>
  <c r="I70" i="70"/>
  <c r="I71" i="70"/>
  <c r="I72" i="70"/>
  <c r="I3" i="70"/>
  <c r="K10" i="69"/>
  <c r="J10" i="69"/>
  <c r="L5" i="69"/>
  <c r="J4" i="70"/>
  <c r="J5" i="70"/>
  <c r="J6" i="70"/>
  <c r="J7" i="70"/>
  <c r="J8" i="70"/>
  <c r="J9" i="70"/>
  <c r="J10" i="70"/>
  <c r="J11" i="70"/>
  <c r="J12" i="70"/>
  <c r="J13" i="70"/>
  <c r="J14" i="70"/>
  <c r="J15" i="70"/>
  <c r="J16" i="70"/>
  <c r="J17" i="70"/>
  <c r="J18" i="70"/>
  <c r="J19" i="70"/>
  <c r="J20" i="70"/>
  <c r="J21" i="70"/>
  <c r="J22" i="70"/>
  <c r="J23" i="70"/>
  <c r="J24" i="70"/>
  <c r="J25" i="70"/>
  <c r="J26" i="70"/>
  <c r="J27" i="70"/>
  <c r="J28" i="70"/>
  <c r="J29" i="70"/>
  <c r="J30" i="70"/>
  <c r="J31" i="70"/>
  <c r="J32" i="70"/>
  <c r="J33" i="70"/>
  <c r="J34" i="70"/>
  <c r="J35" i="70"/>
  <c r="J36" i="70"/>
  <c r="J37" i="70"/>
  <c r="J38" i="70"/>
  <c r="J39" i="70"/>
  <c r="J40" i="70"/>
  <c r="J41" i="70"/>
  <c r="J42" i="70"/>
  <c r="J43" i="70"/>
  <c r="J44" i="70"/>
  <c r="J45" i="70"/>
  <c r="J46" i="70"/>
  <c r="J47" i="70"/>
  <c r="J48" i="70"/>
  <c r="J49" i="70"/>
  <c r="J50" i="70"/>
  <c r="J51" i="70"/>
  <c r="J52" i="70"/>
  <c r="J53" i="70"/>
  <c r="J54" i="70"/>
  <c r="J55" i="70"/>
  <c r="J56" i="70"/>
  <c r="J57" i="70"/>
  <c r="J58" i="70"/>
  <c r="J59" i="70"/>
  <c r="J60" i="70"/>
  <c r="J61" i="70"/>
  <c r="J62" i="70"/>
  <c r="J63" i="70"/>
  <c r="J64" i="70"/>
  <c r="J65" i="70"/>
  <c r="J66" i="70"/>
  <c r="J67" i="70"/>
  <c r="J68" i="70"/>
  <c r="J69" i="70"/>
  <c r="J70" i="70"/>
  <c r="J71" i="70"/>
  <c r="J72" i="70"/>
  <c r="J3" i="70"/>
  <c r="S19" i="70"/>
  <c r="S20" i="70"/>
  <c r="S21" i="70"/>
  <c r="S22" i="70"/>
  <c r="S18" i="70"/>
  <c r="M11" i="47"/>
  <c r="O11" i="47" s="1"/>
  <c r="M12" i="47"/>
  <c r="O12" i="47" s="1"/>
  <c r="M13" i="47"/>
  <c r="N13" i="47" s="1"/>
  <c r="M14" i="47"/>
  <c r="M15" i="47"/>
  <c r="O15" i="47" s="1"/>
  <c r="M16" i="47"/>
  <c r="O16" i="47" s="1"/>
  <c r="M17" i="47"/>
  <c r="N17" i="47" s="1"/>
  <c r="M18" i="47"/>
  <c r="M19" i="47"/>
  <c r="O19" i="47" s="1"/>
  <c r="M20" i="47"/>
  <c r="N20" i="47" s="1"/>
  <c r="M21" i="47"/>
  <c r="N21" i="47" s="1"/>
  <c r="M22" i="47"/>
  <c r="M23" i="47"/>
  <c r="O23" i="47" s="1"/>
  <c r="M24" i="47"/>
  <c r="O24" i="47" s="1"/>
  <c r="M25" i="47"/>
  <c r="N25" i="47" s="1"/>
  <c r="M26" i="47"/>
  <c r="M27" i="47"/>
  <c r="O27" i="47" s="1"/>
  <c r="M28" i="47"/>
  <c r="N28" i="47" s="1"/>
  <c r="M29" i="47"/>
  <c r="N29" i="47" s="1"/>
  <c r="M30" i="47"/>
  <c r="M31" i="47"/>
  <c r="O31" i="47" s="1"/>
  <c r="M32" i="47"/>
  <c r="O32" i="47" s="1"/>
  <c r="M33" i="47"/>
  <c r="N33" i="47" s="1"/>
  <c r="M34" i="47"/>
  <c r="M35" i="47"/>
  <c r="O35" i="47" s="1"/>
  <c r="M36" i="47"/>
  <c r="O36" i="47" s="1"/>
  <c r="M37" i="47"/>
  <c r="N37" i="47" s="1"/>
  <c r="M38" i="47"/>
  <c r="M39" i="47"/>
  <c r="O39" i="47" s="1"/>
  <c r="M40" i="47"/>
  <c r="O40" i="47" s="1"/>
  <c r="M41" i="47"/>
  <c r="N41" i="47" s="1"/>
  <c r="M42" i="47"/>
  <c r="M43" i="47"/>
  <c r="O43" i="47" s="1"/>
  <c r="M44" i="47"/>
  <c r="O44" i="47" s="1"/>
  <c r="M45" i="47"/>
  <c r="N45" i="47" s="1"/>
  <c r="M46" i="47"/>
  <c r="M47" i="47"/>
  <c r="O47" i="47" s="1"/>
  <c r="M48" i="47"/>
  <c r="O48" i="47" s="1"/>
  <c r="M49" i="47"/>
  <c r="N49" i="47" s="1"/>
  <c r="M50" i="47"/>
  <c r="M51" i="47"/>
  <c r="O51" i="47" s="1"/>
  <c r="M52" i="47"/>
  <c r="N52" i="47" s="1"/>
  <c r="M53" i="47"/>
  <c r="N53" i="47" s="1"/>
  <c r="M54" i="47"/>
  <c r="M55" i="47"/>
  <c r="O55" i="47" s="1"/>
  <c r="M56" i="47"/>
  <c r="O56" i="47" s="1"/>
  <c r="M57" i="47"/>
  <c r="N57" i="47" s="1"/>
  <c r="M58" i="47"/>
  <c r="M59" i="47"/>
  <c r="O59" i="47" s="1"/>
  <c r="M60" i="47"/>
  <c r="N60" i="47" s="1"/>
  <c r="M61" i="47"/>
  <c r="N61" i="47" s="1"/>
  <c r="M62" i="47"/>
  <c r="M63" i="47"/>
  <c r="O63" i="47" s="1"/>
  <c r="M64" i="47"/>
  <c r="O64" i="47" s="1"/>
  <c r="M65" i="47"/>
  <c r="N65" i="47" s="1"/>
  <c r="M66" i="47"/>
  <c r="M67" i="47"/>
  <c r="O67" i="47" s="1"/>
  <c r="M68" i="47"/>
  <c r="O68" i="47" s="1"/>
  <c r="M69" i="47"/>
  <c r="N69" i="47" s="1"/>
  <c r="M70" i="47"/>
  <c r="M71" i="47"/>
  <c r="O71" i="47" s="1"/>
  <c r="M72" i="47"/>
  <c r="O72" i="47" s="1"/>
  <c r="M73" i="47"/>
  <c r="N73" i="47" s="1"/>
  <c r="M74" i="47"/>
  <c r="M75" i="47"/>
  <c r="O75" i="47" s="1"/>
  <c r="M76" i="47"/>
  <c r="O76" i="47" s="1"/>
  <c r="M77" i="47"/>
  <c r="N77" i="47" s="1"/>
  <c r="M78" i="47"/>
  <c r="M79" i="47"/>
  <c r="O79" i="47" s="1"/>
  <c r="M80" i="47"/>
  <c r="O80" i="47" s="1"/>
  <c r="M81" i="47"/>
  <c r="N81" i="47" s="1"/>
  <c r="M82" i="47"/>
  <c r="M10" i="47"/>
  <c r="K5" i="46"/>
  <c r="M16" i="46"/>
  <c r="O16" i="46" s="1"/>
  <c r="M17" i="46"/>
  <c r="O17" i="46" s="1"/>
  <c r="M18" i="46"/>
  <c r="O18" i="46" s="1"/>
  <c r="M19" i="46"/>
  <c r="O19" i="46" s="1"/>
  <c r="M20" i="46"/>
  <c r="O20" i="46" s="1"/>
  <c r="M21" i="46"/>
  <c r="O21" i="46" s="1"/>
  <c r="M22" i="46"/>
  <c r="N22" i="46" s="1"/>
  <c r="M23" i="46"/>
  <c r="N23" i="46" s="1"/>
  <c r="M24" i="46"/>
  <c r="O24" i="46" s="1"/>
  <c r="M25" i="46"/>
  <c r="O25" i="46" s="1"/>
  <c r="M26" i="46"/>
  <c r="M27" i="46"/>
  <c r="M28" i="46"/>
  <c r="O28" i="46" s="1"/>
  <c r="M29" i="46"/>
  <c r="O29" i="46" s="1"/>
  <c r="M30" i="46"/>
  <c r="M31" i="46"/>
  <c r="M32" i="46"/>
  <c r="O32" i="46" s="1"/>
  <c r="M33" i="46"/>
  <c r="O33" i="46" s="1"/>
  <c r="M34" i="46"/>
  <c r="O34" i="46" s="1"/>
  <c r="M35" i="46"/>
  <c r="O35" i="46" s="1"/>
  <c r="M36" i="46"/>
  <c r="O36" i="46" s="1"/>
  <c r="M37" i="46"/>
  <c r="O37" i="46" s="1"/>
  <c r="M38" i="46"/>
  <c r="N38" i="46" s="1"/>
  <c r="M39" i="46"/>
  <c r="N39" i="46" s="1"/>
  <c r="M40" i="46"/>
  <c r="O40" i="46" s="1"/>
  <c r="M41" i="46"/>
  <c r="O41" i="46" s="1"/>
  <c r="M42" i="46"/>
  <c r="M43" i="46"/>
  <c r="M44" i="46"/>
  <c r="O44" i="46" s="1"/>
  <c r="M45" i="46"/>
  <c r="O45" i="46" s="1"/>
  <c r="M46" i="46"/>
  <c r="M47" i="46"/>
  <c r="M48" i="46"/>
  <c r="O48" i="46" s="1"/>
  <c r="M49" i="46"/>
  <c r="O49" i="46" s="1"/>
  <c r="M50" i="46"/>
  <c r="O50" i="46" s="1"/>
  <c r="M51" i="46"/>
  <c r="O51" i="46" s="1"/>
  <c r="M52" i="46"/>
  <c r="O52" i="46" s="1"/>
  <c r="M53" i="46"/>
  <c r="O53" i="46" s="1"/>
  <c r="M54" i="46"/>
  <c r="N54" i="46" s="1"/>
  <c r="M55" i="46"/>
  <c r="N55" i="46" s="1"/>
  <c r="M56" i="46"/>
  <c r="O56" i="46" s="1"/>
  <c r="M57" i="46"/>
  <c r="O57" i="46" s="1"/>
  <c r="M58" i="46"/>
  <c r="M59" i="46"/>
  <c r="M60" i="46"/>
  <c r="O60" i="46" s="1"/>
  <c r="M61" i="46"/>
  <c r="O61" i="46" s="1"/>
  <c r="M62" i="46"/>
  <c r="M63" i="46"/>
  <c r="M64" i="46"/>
  <c r="O64" i="46" s="1"/>
  <c r="M65" i="46"/>
  <c r="O65" i="46" s="1"/>
  <c r="M66" i="46"/>
  <c r="O66" i="46" s="1"/>
  <c r="M67" i="46"/>
  <c r="O67" i="46" s="1"/>
  <c r="M68" i="46"/>
  <c r="O68" i="46" s="1"/>
  <c r="M69" i="46"/>
  <c r="O69" i="46" s="1"/>
  <c r="M70" i="46"/>
  <c r="N70" i="46" s="1"/>
  <c r="M71" i="46"/>
  <c r="N71" i="46" s="1"/>
  <c r="M72" i="46"/>
  <c r="O72" i="46" s="1"/>
  <c r="M73" i="46"/>
  <c r="O73" i="46" s="1"/>
  <c r="M74" i="46"/>
  <c r="M75" i="46"/>
  <c r="M76" i="46"/>
  <c r="O76" i="46" s="1"/>
  <c r="M77" i="46"/>
  <c r="O77" i="46" s="1"/>
  <c r="M78" i="46"/>
  <c r="M79" i="46"/>
  <c r="M80" i="46"/>
  <c r="O80" i="46" s="1"/>
  <c r="M81" i="46"/>
  <c r="O81" i="46" s="1"/>
  <c r="M82" i="46"/>
  <c r="O82" i="46" s="1"/>
  <c r="M15" i="46"/>
  <c r="N15" i="46" s="1"/>
  <c r="K5" i="45"/>
  <c r="O23" i="45"/>
  <c r="O39" i="45"/>
  <c r="O51" i="45"/>
  <c r="O66" i="45"/>
  <c r="O78" i="45"/>
  <c r="N22" i="45"/>
  <c r="N34" i="45"/>
  <c r="N54" i="45"/>
  <c r="N66" i="45"/>
  <c r="M16" i="45"/>
  <c r="O16" i="45" s="1"/>
  <c r="M17" i="45"/>
  <c r="O17" i="45" s="1"/>
  <c r="M18" i="45"/>
  <c r="O18" i="45" s="1"/>
  <c r="M19" i="45"/>
  <c r="N19" i="45" s="1"/>
  <c r="M20" i="45"/>
  <c r="O20" i="45" s="1"/>
  <c r="M21" i="45"/>
  <c r="O21" i="45" s="1"/>
  <c r="M22" i="45"/>
  <c r="O22" i="45" s="1"/>
  <c r="M23" i="45"/>
  <c r="N23" i="45" s="1"/>
  <c r="M24" i="45"/>
  <c r="O24" i="45" s="1"/>
  <c r="M25" i="45"/>
  <c r="O25" i="45" s="1"/>
  <c r="M26" i="45"/>
  <c r="O26" i="45" s="1"/>
  <c r="M27" i="45"/>
  <c r="N27" i="45" s="1"/>
  <c r="M28" i="45"/>
  <c r="O28" i="45" s="1"/>
  <c r="M29" i="45"/>
  <c r="O29" i="45" s="1"/>
  <c r="M30" i="45"/>
  <c r="N30" i="45" s="1"/>
  <c r="M31" i="45"/>
  <c r="O31" i="45" s="1"/>
  <c r="M32" i="45"/>
  <c r="O32" i="45" s="1"/>
  <c r="M33" i="45"/>
  <c r="O33" i="45" s="1"/>
  <c r="M34" i="45"/>
  <c r="O34" i="45" s="1"/>
  <c r="M35" i="45"/>
  <c r="N35" i="45" s="1"/>
  <c r="M36" i="45"/>
  <c r="O36" i="45" s="1"/>
  <c r="M37" i="45"/>
  <c r="O37" i="45" s="1"/>
  <c r="M38" i="45"/>
  <c r="O38" i="45" s="1"/>
  <c r="M39" i="45"/>
  <c r="N39" i="45" s="1"/>
  <c r="M40" i="45"/>
  <c r="O40" i="45" s="1"/>
  <c r="M41" i="45"/>
  <c r="N41" i="45" s="1"/>
  <c r="M42" i="45"/>
  <c r="O42" i="45" s="1"/>
  <c r="M43" i="45"/>
  <c r="N43" i="45" s="1"/>
  <c r="M44" i="45"/>
  <c r="O44" i="45" s="1"/>
  <c r="M45" i="45"/>
  <c r="N45" i="45" s="1"/>
  <c r="M46" i="45"/>
  <c r="O46" i="45" s="1"/>
  <c r="M47" i="45"/>
  <c r="O47" i="45" s="1"/>
  <c r="M48" i="45"/>
  <c r="O48" i="45" s="1"/>
  <c r="M49" i="45"/>
  <c r="O49" i="45" s="1"/>
  <c r="M50" i="45"/>
  <c r="O50" i="45" s="1"/>
  <c r="M51" i="45"/>
  <c r="N51" i="45" s="1"/>
  <c r="M52" i="45"/>
  <c r="O52" i="45" s="1"/>
  <c r="M53" i="45"/>
  <c r="O53" i="45" s="1"/>
  <c r="M54" i="45"/>
  <c r="O54" i="45" s="1"/>
  <c r="M55" i="45"/>
  <c r="N55" i="45" s="1"/>
  <c r="M56" i="45"/>
  <c r="O56" i="45" s="1"/>
  <c r="M57" i="45"/>
  <c r="O57" i="45" s="1"/>
  <c r="M58" i="45"/>
  <c r="O58" i="45" s="1"/>
  <c r="M59" i="45"/>
  <c r="N59" i="45" s="1"/>
  <c r="M60" i="45"/>
  <c r="O60" i="45" s="1"/>
  <c r="M61" i="45"/>
  <c r="O61" i="45" s="1"/>
  <c r="M62" i="45"/>
  <c r="N62" i="45" s="1"/>
  <c r="M63" i="45"/>
  <c r="O63" i="45" s="1"/>
  <c r="M64" i="45"/>
  <c r="O64" i="45" s="1"/>
  <c r="M65" i="45"/>
  <c r="N65" i="45" s="1"/>
  <c r="M66" i="45"/>
  <c r="M67" i="45"/>
  <c r="O67" i="45" s="1"/>
  <c r="M68" i="45"/>
  <c r="O68" i="45" s="1"/>
  <c r="M69" i="45"/>
  <c r="O69" i="45" s="1"/>
  <c r="M70" i="45"/>
  <c r="O70" i="45" s="1"/>
  <c r="M71" i="45"/>
  <c r="O71" i="45" s="1"/>
  <c r="M72" i="45"/>
  <c r="O72" i="45" s="1"/>
  <c r="M73" i="45"/>
  <c r="N73" i="45" s="1"/>
  <c r="M74" i="45"/>
  <c r="O74" i="45" s="1"/>
  <c r="M75" i="45"/>
  <c r="O75" i="45" s="1"/>
  <c r="M76" i="45"/>
  <c r="O76" i="45" s="1"/>
  <c r="M77" i="45"/>
  <c r="O77" i="45" s="1"/>
  <c r="M78" i="45"/>
  <c r="N78" i="45" s="1"/>
  <c r="M79" i="45"/>
  <c r="O79" i="45" s="1"/>
  <c r="M80" i="45"/>
  <c r="O80" i="45" s="1"/>
  <c r="M81" i="45"/>
  <c r="N81" i="45" s="1"/>
  <c r="M82" i="45"/>
  <c r="O82" i="45" s="1"/>
  <c r="M15" i="45"/>
  <c r="O15" i="45" s="1"/>
  <c r="O28" i="44"/>
  <c r="O40" i="44"/>
  <c r="O60" i="44"/>
  <c r="O72" i="44"/>
  <c r="N25" i="44"/>
  <c r="N40" i="44"/>
  <c r="N52" i="44"/>
  <c r="N76" i="44"/>
  <c r="M13" i="44"/>
  <c r="M14" i="44"/>
  <c r="M15" i="44"/>
  <c r="N15" i="44" s="1"/>
  <c r="M16" i="44"/>
  <c r="O16" i="44" s="1"/>
  <c r="M17" i="44"/>
  <c r="O17" i="44" s="1"/>
  <c r="M18" i="44"/>
  <c r="M19" i="44"/>
  <c r="N19" i="44" s="1"/>
  <c r="M20" i="44"/>
  <c r="O20" i="44" s="1"/>
  <c r="M21" i="44"/>
  <c r="M22" i="44"/>
  <c r="M23" i="44"/>
  <c r="N23" i="44" s="1"/>
  <c r="M24" i="44"/>
  <c r="N24" i="44" s="1"/>
  <c r="M25" i="44"/>
  <c r="O25" i="44" s="1"/>
  <c r="M26" i="44"/>
  <c r="O26" i="44" s="1"/>
  <c r="M27" i="44"/>
  <c r="N27" i="44" s="1"/>
  <c r="M28" i="44"/>
  <c r="N28" i="44" s="1"/>
  <c r="M29" i="44"/>
  <c r="M30" i="44"/>
  <c r="O30" i="44" s="1"/>
  <c r="M31" i="44"/>
  <c r="N31" i="44" s="1"/>
  <c r="M32" i="44"/>
  <c r="O32" i="44" s="1"/>
  <c r="M33" i="44"/>
  <c r="M34" i="44"/>
  <c r="M35" i="44"/>
  <c r="N35" i="44" s="1"/>
  <c r="M36" i="44"/>
  <c r="O36" i="44" s="1"/>
  <c r="M37" i="44"/>
  <c r="O37" i="44" s="1"/>
  <c r="M38" i="44"/>
  <c r="M39" i="44"/>
  <c r="N39" i="44" s="1"/>
  <c r="M40" i="44"/>
  <c r="M41" i="44"/>
  <c r="O41" i="44" s="1"/>
  <c r="M42" i="44"/>
  <c r="O42" i="44" s="1"/>
  <c r="M43" i="44"/>
  <c r="N43" i="44" s="1"/>
  <c r="M44" i="44"/>
  <c r="O44" i="44" s="1"/>
  <c r="M45" i="44"/>
  <c r="M46" i="44"/>
  <c r="O46" i="44" s="1"/>
  <c r="M47" i="44"/>
  <c r="N47" i="44" s="1"/>
  <c r="M48" i="44"/>
  <c r="O48" i="44" s="1"/>
  <c r="M49" i="44"/>
  <c r="M50" i="44"/>
  <c r="M51" i="44"/>
  <c r="N51" i="44" s="1"/>
  <c r="M52" i="44"/>
  <c r="O52" i="44" s="1"/>
  <c r="M53" i="44"/>
  <c r="O53" i="44" s="1"/>
  <c r="M54" i="44"/>
  <c r="M55" i="44"/>
  <c r="N55" i="44" s="1"/>
  <c r="M56" i="44"/>
  <c r="N56" i="44" s="1"/>
  <c r="M57" i="44"/>
  <c r="O57" i="44" s="1"/>
  <c r="M58" i="44"/>
  <c r="O58" i="44" s="1"/>
  <c r="M59" i="44"/>
  <c r="N59" i="44" s="1"/>
  <c r="M60" i="44"/>
  <c r="N60" i="44" s="1"/>
  <c r="M61" i="44"/>
  <c r="M62" i="44"/>
  <c r="O62" i="44" s="1"/>
  <c r="M63" i="44"/>
  <c r="N63" i="44" s="1"/>
  <c r="M64" i="44"/>
  <c r="O64" i="44" s="1"/>
  <c r="M65" i="44"/>
  <c r="M66" i="44"/>
  <c r="M67" i="44"/>
  <c r="N67" i="44" s="1"/>
  <c r="M68" i="44"/>
  <c r="O68" i="44" s="1"/>
  <c r="M69" i="44"/>
  <c r="O69" i="44" s="1"/>
  <c r="M70" i="44"/>
  <c r="M71" i="44"/>
  <c r="N71" i="44" s="1"/>
  <c r="M72" i="44"/>
  <c r="N72" i="44" s="1"/>
  <c r="M73" i="44"/>
  <c r="O73" i="44" s="1"/>
  <c r="M74" i="44"/>
  <c r="O74" i="44" s="1"/>
  <c r="M75" i="44"/>
  <c r="N75" i="44" s="1"/>
  <c r="M76" i="44"/>
  <c r="O76" i="44" s="1"/>
  <c r="M77" i="44"/>
  <c r="M78" i="44"/>
  <c r="O78" i="44" s="1"/>
  <c r="M79" i="44"/>
  <c r="N79" i="44" s="1"/>
  <c r="M80" i="44"/>
  <c r="O80" i="44" s="1"/>
  <c r="M81" i="44"/>
  <c r="M82" i="44"/>
  <c r="M12" i="44"/>
  <c r="N12" i="44" s="1"/>
  <c r="K5" i="43"/>
  <c r="O20" i="43"/>
  <c r="O36" i="43"/>
  <c r="O52" i="43"/>
  <c r="O68" i="43"/>
  <c r="M10" i="43"/>
  <c r="M11" i="43"/>
  <c r="N11" i="43" s="1"/>
  <c r="M12" i="43"/>
  <c r="N12" i="43" s="1"/>
  <c r="M13" i="43"/>
  <c r="O13" i="43" s="1"/>
  <c r="M14" i="43"/>
  <c r="M15" i="43"/>
  <c r="N15" i="43" s="1"/>
  <c r="M16" i="43"/>
  <c r="N16" i="43" s="1"/>
  <c r="M17" i="43"/>
  <c r="O17" i="43" s="1"/>
  <c r="M18" i="43"/>
  <c r="M19" i="43"/>
  <c r="N19" i="43" s="1"/>
  <c r="M20" i="43"/>
  <c r="N20" i="43" s="1"/>
  <c r="M21" i="43"/>
  <c r="O21" i="43" s="1"/>
  <c r="M22" i="43"/>
  <c r="M23" i="43"/>
  <c r="N23" i="43" s="1"/>
  <c r="M24" i="43"/>
  <c r="N24" i="43" s="1"/>
  <c r="M25" i="43"/>
  <c r="M26" i="43"/>
  <c r="M27" i="43"/>
  <c r="N27" i="43" s="1"/>
  <c r="M28" i="43"/>
  <c r="N28" i="43" s="1"/>
  <c r="M29" i="43"/>
  <c r="O29" i="43" s="1"/>
  <c r="M30" i="43"/>
  <c r="M31" i="43"/>
  <c r="N31" i="43" s="1"/>
  <c r="M32" i="43"/>
  <c r="N32" i="43" s="1"/>
  <c r="M33" i="43"/>
  <c r="M34" i="43"/>
  <c r="M35" i="43"/>
  <c r="N35" i="43" s="1"/>
  <c r="M36" i="43"/>
  <c r="N36" i="43" s="1"/>
  <c r="M37" i="43"/>
  <c r="O37" i="43" s="1"/>
  <c r="M38" i="43"/>
  <c r="M39" i="43"/>
  <c r="N39" i="43" s="1"/>
  <c r="M40" i="43"/>
  <c r="N40" i="43" s="1"/>
  <c r="M41" i="43"/>
  <c r="M42" i="43"/>
  <c r="M43" i="43"/>
  <c r="N43" i="43" s="1"/>
  <c r="M44" i="43"/>
  <c r="N44" i="43" s="1"/>
  <c r="M45" i="43"/>
  <c r="O45" i="43" s="1"/>
  <c r="M46" i="43"/>
  <c r="M47" i="43"/>
  <c r="N47" i="43" s="1"/>
  <c r="M48" i="43"/>
  <c r="N48" i="43" s="1"/>
  <c r="M49" i="43"/>
  <c r="M50" i="43"/>
  <c r="M51" i="43"/>
  <c r="N51" i="43" s="1"/>
  <c r="M52" i="43"/>
  <c r="N52" i="43" s="1"/>
  <c r="M53" i="43"/>
  <c r="O53" i="43" s="1"/>
  <c r="M54" i="43"/>
  <c r="M55" i="43"/>
  <c r="N55" i="43" s="1"/>
  <c r="M56" i="43"/>
  <c r="N56" i="43" s="1"/>
  <c r="M57" i="43"/>
  <c r="M58" i="43"/>
  <c r="M59" i="43"/>
  <c r="N59" i="43" s="1"/>
  <c r="M60" i="43"/>
  <c r="N60" i="43" s="1"/>
  <c r="M61" i="43"/>
  <c r="O61" i="43" s="1"/>
  <c r="M62" i="43"/>
  <c r="M63" i="43"/>
  <c r="N63" i="43" s="1"/>
  <c r="M64" i="43"/>
  <c r="N64" i="43" s="1"/>
  <c r="M65" i="43"/>
  <c r="M66" i="43"/>
  <c r="M67" i="43"/>
  <c r="N67" i="43" s="1"/>
  <c r="M68" i="43"/>
  <c r="N68" i="43" s="1"/>
  <c r="M69" i="43"/>
  <c r="O69" i="43" s="1"/>
  <c r="M70" i="43"/>
  <c r="M71" i="43"/>
  <c r="N71" i="43" s="1"/>
  <c r="M72" i="43"/>
  <c r="N72" i="43" s="1"/>
  <c r="M73" i="43"/>
  <c r="M74" i="43"/>
  <c r="M75" i="43"/>
  <c r="N75" i="43" s="1"/>
  <c r="M76" i="43"/>
  <c r="N76" i="43" s="1"/>
  <c r="M77" i="43"/>
  <c r="O77" i="43" s="1"/>
  <c r="M78" i="43"/>
  <c r="M79" i="43"/>
  <c r="N79" i="43" s="1"/>
  <c r="M80" i="43"/>
  <c r="N80" i="43" s="1"/>
  <c r="M81" i="43"/>
  <c r="M82" i="43"/>
  <c r="M9" i="43"/>
  <c r="N9" i="43" s="1"/>
  <c r="K5" i="41"/>
  <c r="O13" i="41"/>
  <c r="O16" i="41"/>
  <c r="O29" i="41"/>
  <c r="O32" i="41"/>
  <c r="O45" i="41"/>
  <c r="O48" i="41"/>
  <c r="O61" i="41"/>
  <c r="O64" i="41"/>
  <c r="O77" i="41"/>
  <c r="N33" i="41"/>
  <c r="N37" i="41"/>
  <c r="N65" i="41"/>
  <c r="N69" i="41"/>
  <c r="M13" i="41"/>
  <c r="N13" i="41" s="1"/>
  <c r="M14" i="41"/>
  <c r="O14" i="41" s="1"/>
  <c r="M15" i="41"/>
  <c r="M16" i="41"/>
  <c r="N16" i="41" s="1"/>
  <c r="M17" i="41"/>
  <c r="O17" i="41" s="1"/>
  <c r="M18" i="41"/>
  <c r="O18" i="41" s="1"/>
  <c r="M19" i="41"/>
  <c r="M20" i="41"/>
  <c r="M21" i="41"/>
  <c r="O21" i="41" s="1"/>
  <c r="M22" i="41"/>
  <c r="O22" i="41" s="1"/>
  <c r="M23" i="41"/>
  <c r="M24" i="41"/>
  <c r="N24" i="41" s="1"/>
  <c r="M25" i="41"/>
  <c r="M26" i="41"/>
  <c r="O26" i="41" s="1"/>
  <c r="M27" i="41"/>
  <c r="M28" i="41"/>
  <c r="M29" i="41"/>
  <c r="N29" i="41" s="1"/>
  <c r="M30" i="41"/>
  <c r="O30" i="41" s="1"/>
  <c r="M31" i="41"/>
  <c r="M32" i="41"/>
  <c r="N32" i="41" s="1"/>
  <c r="M33" i="41"/>
  <c r="O33" i="41" s="1"/>
  <c r="M34" i="41"/>
  <c r="O34" i="41" s="1"/>
  <c r="M35" i="41"/>
  <c r="M36" i="41"/>
  <c r="M37" i="41"/>
  <c r="O37" i="41" s="1"/>
  <c r="M38" i="41"/>
  <c r="O38" i="41" s="1"/>
  <c r="M39" i="41"/>
  <c r="M40" i="41"/>
  <c r="N40" i="41" s="1"/>
  <c r="M41" i="41"/>
  <c r="M42" i="41"/>
  <c r="O42" i="41" s="1"/>
  <c r="M43" i="41"/>
  <c r="M44" i="41"/>
  <c r="M45" i="41"/>
  <c r="N45" i="41" s="1"/>
  <c r="M46" i="41"/>
  <c r="O46" i="41" s="1"/>
  <c r="M47" i="41"/>
  <c r="M48" i="41"/>
  <c r="N48" i="41" s="1"/>
  <c r="M49" i="41"/>
  <c r="O49" i="41" s="1"/>
  <c r="M50" i="41"/>
  <c r="O50" i="41" s="1"/>
  <c r="M51" i="41"/>
  <c r="M52" i="41"/>
  <c r="M53" i="41"/>
  <c r="O53" i="41" s="1"/>
  <c r="M54" i="41"/>
  <c r="O54" i="41" s="1"/>
  <c r="M55" i="41"/>
  <c r="M56" i="41"/>
  <c r="N56" i="41" s="1"/>
  <c r="M57" i="41"/>
  <c r="M58" i="41"/>
  <c r="O58" i="41" s="1"/>
  <c r="M59" i="41"/>
  <c r="M60" i="41"/>
  <c r="M61" i="41"/>
  <c r="N61" i="41" s="1"/>
  <c r="M62" i="41"/>
  <c r="O62" i="41" s="1"/>
  <c r="M63" i="41"/>
  <c r="M64" i="41"/>
  <c r="N64" i="41" s="1"/>
  <c r="M65" i="41"/>
  <c r="O65" i="41" s="1"/>
  <c r="M66" i="41"/>
  <c r="O66" i="41" s="1"/>
  <c r="M67" i="41"/>
  <c r="M68" i="41"/>
  <c r="M69" i="41"/>
  <c r="O69" i="41" s="1"/>
  <c r="M70" i="41"/>
  <c r="O70" i="41" s="1"/>
  <c r="M71" i="41"/>
  <c r="M72" i="41"/>
  <c r="N72" i="41" s="1"/>
  <c r="M73" i="41"/>
  <c r="M74" i="41"/>
  <c r="O74" i="41" s="1"/>
  <c r="M75" i="41"/>
  <c r="M76" i="41"/>
  <c r="M77" i="41"/>
  <c r="N77" i="41" s="1"/>
  <c r="M78" i="41"/>
  <c r="O78" i="41" s="1"/>
  <c r="M79" i="41"/>
  <c r="M80" i="41"/>
  <c r="N80" i="41" s="1"/>
  <c r="M81" i="41"/>
  <c r="O81" i="41" s="1"/>
  <c r="M82" i="41"/>
  <c r="O82" i="41" s="1"/>
  <c r="M12" i="41"/>
  <c r="N18" i="40"/>
  <c r="N42" i="40"/>
  <c r="N50" i="40"/>
  <c r="N74" i="40"/>
  <c r="N82" i="40"/>
  <c r="M13" i="40"/>
  <c r="N13" i="40" s="1"/>
  <c r="M14" i="40"/>
  <c r="O14" i="40" s="1"/>
  <c r="M15" i="40"/>
  <c r="M16" i="40"/>
  <c r="N16" i="40" s="1"/>
  <c r="M17" i="40"/>
  <c r="M18" i="40"/>
  <c r="O18" i="40" s="1"/>
  <c r="M19" i="40"/>
  <c r="M20" i="40"/>
  <c r="M21" i="40"/>
  <c r="O21" i="40" s="1"/>
  <c r="M22" i="40"/>
  <c r="O22" i="40" s="1"/>
  <c r="M23" i="40"/>
  <c r="M24" i="40"/>
  <c r="N24" i="40" s="1"/>
  <c r="M25" i="40"/>
  <c r="M26" i="40"/>
  <c r="O26" i="40" s="1"/>
  <c r="M27" i="40"/>
  <c r="M28" i="40"/>
  <c r="M29" i="40"/>
  <c r="N29" i="40" s="1"/>
  <c r="M30" i="40"/>
  <c r="O30" i="40" s="1"/>
  <c r="M31" i="40"/>
  <c r="M32" i="40"/>
  <c r="N32" i="40" s="1"/>
  <c r="M33" i="40"/>
  <c r="N33" i="40" s="1"/>
  <c r="M34" i="40"/>
  <c r="O34" i="40" s="1"/>
  <c r="M35" i="40"/>
  <c r="M36" i="40"/>
  <c r="N36" i="40" s="1"/>
  <c r="M37" i="40"/>
  <c r="M38" i="40"/>
  <c r="O38" i="40" s="1"/>
  <c r="M39" i="40"/>
  <c r="M40" i="40"/>
  <c r="N40" i="40" s="1"/>
  <c r="M41" i="40"/>
  <c r="O41" i="40" s="1"/>
  <c r="M42" i="40"/>
  <c r="O42" i="40" s="1"/>
  <c r="M43" i="40"/>
  <c r="M44" i="40"/>
  <c r="N44" i="40" s="1"/>
  <c r="M45" i="40"/>
  <c r="N45" i="40" s="1"/>
  <c r="M46" i="40"/>
  <c r="O46" i="40" s="1"/>
  <c r="M47" i="40"/>
  <c r="M48" i="40"/>
  <c r="N48" i="40" s="1"/>
  <c r="M49" i="40"/>
  <c r="N49" i="40" s="1"/>
  <c r="M50" i="40"/>
  <c r="O50" i="40" s="1"/>
  <c r="M51" i="40"/>
  <c r="M52" i="40"/>
  <c r="N52" i="40" s="1"/>
  <c r="M53" i="40"/>
  <c r="O53" i="40" s="1"/>
  <c r="M54" i="40"/>
  <c r="O54" i="40" s="1"/>
  <c r="M55" i="40"/>
  <c r="M56" i="40"/>
  <c r="N56" i="40" s="1"/>
  <c r="M57" i="40"/>
  <c r="M58" i="40"/>
  <c r="O58" i="40" s="1"/>
  <c r="M59" i="40"/>
  <c r="M60" i="40"/>
  <c r="N60" i="40" s="1"/>
  <c r="M61" i="40"/>
  <c r="O61" i="40" s="1"/>
  <c r="M62" i="40"/>
  <c r="O62" i="40" s="1"/>
  <c r="M63" i="40"/>
  <c r="M64" i="40"/>
  <c r="N64" i="40" s="1"/>
  <c r="M65" i="40"/>
  <c r="O65" i="40" s="1"/>
  <c r="M66" i="40"/>
  <c r="O66" i="40" s="1"/>
  <c r="M67" i="40"/>
  <c r="M68" i="40"/>
  <c r="N68" i="40" s="1"/>
  <c r="M69" i="40"/>
  <c r="M70" i="40"/>
  <c r="O70" i="40" s="1"/>
  <c r="M71" i="40"/>
  <c r="M72" i="40"/>
  <c r="N72" i="40" s="1"/>
  <c r="M73" i="40"/>
  <c r="O73" i="40" s="1"/>
  <c r="M74" i="40"/>
  <c r="O74" i="40" s="1"/>
  <c r="M75" i="40"/>
  <c r="M76" i="40"/>
  <c r="N76" i="40" s="1"/>
  <c r="M77" i="40"/>
  <c r="N77" i="40" s="1"/>
  <c r="M78" i="40"/>
  <c r="O78" i="40" s="1"/>
  <c r="M79" i="40"/>
  <c r="M80" i="40"/>
  <c r="N80" i="40" s="1"/>
  <c r="M81" i="40"/>
  <c r="N81" i="40" s="1"/>
  <c r="M82" i="40"/>
  <c r="O82" i="40" s="1"/>
  <c r="M12" i="40"/>
  <c r="O14" i="38"/>
  <c r="O18" i="38"/>
  <c r="N13" i="38"/>
  <c r="N29" i="38"/>
  <c r="N33" i="38"/>
  <c r="N49" i="38"/>
  <c r="N53" i="38"/>
  <c r="M11" i="38"/>
  <c r="O11" i="38" s="1"/>
  <c r="M12" i="38"/>
  <c r="N12" i="38" s="1"/>
  <c r="M13" i="38"/>
  <c r="O13" i="38" s="1"/>
  <c r="M14" i="38"/>
  <c r="N14" i="38" s="1"/>
  <c r="M15" i="38"/>
  <c r="O15" i="38" s="1"/>
  <c r="M16" i="38"/>
  <c r="O16" i="38" s="1"/>
  <c r="M17" i="38"/>
  <c r="O17" i="38" s="1"/>
  <c r="M18" i="38"/>
  <c r="N18" i="38" s="1"/>
  <c r="M19" i="38"/>
  <c r="M20" i="38"/>
  <c r="O20" i="38" s="1"/>
  <c r="M21" i="38"/>
  <c r="O21" i="38" s="1"/>
  <c r="M22" i="38"/>
  <c r="N22" i="38" s="1"/>
  <c r="M23" i="38"/>
  <c r="N23" i="38" s="1"/>
  <c r="M24" i="38"/>
  <c r="N24" i="38" s="1"/>
  <c r="M25" i="38"/>
  <c r="M26" i="38"/>
  <c r="O26" i="38" s="1"/>
  <c r="M27" i="38"/>
  <c r="O27" i="38" s="1"/>
  <c r="M28" i="38"/>
  <c r="O28" i="38" s="1"/>
  <c r="M29" i="38"/>
  <c r="O29" i="38" s="1"/>
  <c r="M30" i="38"/>
  <c r="M31" i="38"/>
  <c r="O31" i="38" s="1"/>
  <c r="M32" i="38"/>
  <c r="O32" i="38" s="1"/>
  <c r="M33" i="38"/>
  <c r="O33" i="38" s="1"/>
  <c r="M34" i="38"/>
  <c r="N34" i="38" s="1"/>
  <c r="M35" i="38"/>
  <c r="N35" i="38" s="1"/>
  <c r="M36" i="38"/>
  <c r="O36" i="38" s="1"/>
  <c r="M37" i="38"/>
  <c r="O37" i="38" s="1"/>
  <c r="M38" i="38"/>
  <c r="N38" i="38" s="1"/>
  <c r="M39" i="38"/>
  <c r="O39" i="38" s="1"/>
  <c r="M40" i="38"/>
  <c r="O40" i="38" s="1"/>
  <c r="M41" i="38"/>
  <c r="M42" i="38"/>
  <c r="O42" i="38" s="1"/>
  <c r="M43" i="38"/>
  <c r="O43" i="38" s="1"/>
  <c r="M44" i="38"/>
  <c r="O44" i="38" s="1"/>
  <c r="M45" i="38"/>
  <c r="O45" i="38" s="1"/>
  <c r="M46" i="38"/>
  <c r="M47" i="38"/>
  <c r="O47" i="38" s="1"/>
  <c r="M48" i="38"/>
  <c r="O48" i="38" s="1"/>
  <c r="M49" i="38"/>
  <c r="O49" i="38" s="1"/>
  <c r="M50" i="38"/>
  <c r="M51" i="38"/>
  <c r="N51" i="38" s="1"/>
  <c r="M52" i="38"/>
  <c r="O52" i="38" s="1"/>
  <c r="M53" i="38"/>
  <c r="O53" i="38" s="1"/>
  <c r="M54" i="38"/>
  <c r="N54" i="38" s="1"/>
  <c r="M55" i="38"/>
  <c r="O55" i="38" s="1"/>
  <c r="M56" i="38"/>
  <c r="N56" i="38" s="1"/>
  <c r="M57" i="38"/>
  <c r="M58" i="38"/>
  <c r="O58" i="38" s="1"/>
  <c r="M59" i="38"/>
  <c r="O59" i="38" s="1"/>
  <c r="M60" i="38"/>
  <c r="O60" i="38" s="1"/>
  <c r="M61" i="38"/>
  <c r="O61" i="38" s="1"/>
  <c r="M62" i="38"/>
  <c r="N62" i="38" s="1"/>
  <c r="M63" i="38"/>
  <c r="O63" i="38" s="1"/>
  <c r="M64" i="38"/>
  <c r="O64" i="38" s="1"/>
  <c r="M65" i="38"/>
  <c r="O65" i="38" s="1"/>
  <c r="M66" i="38"/>
  <c r="M67" i="38"/>
  <c r="N67" i="38" s="1"/>
  <c r="M68" i="38"/>
  <c r="O68" i="38" s="1"/>
  <c r="M69" i="38"/>
  <c r="O69" i="38" s="1"/>
  <c r="M70" i="38"/>
  <c r="N70" i="38" s="1"/>
  <c r="M71" i="38"/>
  <c r="O71" i="38" s="1"/>
  <c r="M72" i="38"/>
  <c r="N72" i="38" s="1"/>
  <c r="M73" i="38"/>
  <c r="O73" i="38" s="1"/>
  <c r="M74" i="38"/>
  <c r="O74" i="38" s="1"/>
  <c r="M75" i="38"/>
  <c r="O75" i="38" s="1"/>
  <c r="M76" i="38"/>
  <c r="O76" i="38" s="1"/>
  <c r="M77" i="38"/>
  <c r="O77" i="38" s="1"/>
  <c r="M78" i="38"/>
  <c r="N78" i="38" s="1"/>
  <c r="M79" i="38"/>
  <c r="O79" i="38" s="1"/>
  <c r="M80" i="38"/>
  <c r="O80" i="38" s="1"/>
  <c r="M81" i="38"/>
  <c r="N81" i="38" s="1"/>
  <c r="M82" i="38"/>
  <c r="M10" i="38"/>
  <c r="K7" i="38" s="1"/>
  <c r="N37" i="37"/>
  <c r="N38" i="37"/>
  <c r="P38" i="37" s="1"/>
  <c r="N39" i="37"/>
  <c r="P39" i="37" s="1"/>
  <c r="N40" i="37"/>
  <c r="O40" i="37" s="1"/>
  <c r="N41" i="37"/>
  <c r="N42" i="37"/>
  <c r="P42" i="37" s="1"/>
  <c r="N43" i="37"/>
  <c r="P43" i="37" s="1"/>
  <c r="N44" i="37"/>
  <c r="O44" i="37" s="1"/>
  <c r="N45" i="37"/>
  <c r="N46" i="37"/>
  <c r="P46" i="37" s="1"/>
  <c r="N47" i="37"/>
  <c r="P47" i="37" s="1"/>
  <c r="N48" i="37"/>
  <c r="O48" i="37" s="1"/>
  <c r="N49" i="37"/>
  <c r="N50" i="37"/>
  <c r="P50" i="37" s="1"/>
  <c r="N51" i="37"/>
  <c r="O51" i="37" s="1"/>
  <c r="N52" i="37"/>
  <c r="O52" i="37" s="1"/>
  <c r="N53" i="37"/>
  <c r="N54" i="37"/>
  <c r="P54" i="37" s="1"/>
  <c r="N55" i="37"/>
  <c r="P55" i="37" s="1"/>
  <c r="N56" i="37"/>
  <c r="O56" i="37" s="1"/>
  <c r="N57" i="37"/>
  <c r="N58" i="37"/>
  <c r="P58" i="37" s="1"/>
  <c r="N59" i="37"/>
  <c r="P59" i="37" s="1"/>
  <c r="N60" i="37"/>
  <c r="O60" i="37" s="1"/>
  <c r="N61" i="37"/>
  <c r="N62" i="37"/>
  <c r="P62" i="37" s="1"/>
  <c r="N63" i="37"/>
  <c r="O63" i="37" s="1"/>
  <c r="N64" i="37"/>
  <c r="O64" i="37" s="1"/>
  <c r="N65" i="37"/>
  <c r="N66" i="37"/>
  <c r="P66" i="37" s="1"/>
  <c r="N67" i="37"/>
  <c r="O67" i="37" s="1"/>
  <c r="N68" i="37"/>
  <c r="O68" i="37" s="1"/>
  <c r="N69" i="37"/>
  <c r="N70" i="37"/>
  <c r="P70" i="37" s="1"/>
  <c r="N71" i="37"/>
  <c r="P71" i="37" s="1"/>
  <c r="N72" i="37"/>
  <c r="O72" i="37" s="1"/>
  <c r="N73" i="37"/>
  <c r="N74" i="37"/>
  <c r="P74" i="37" s="1"/>
  <c r="N75" i="37"/>
  <c r="P75" i="37" s="1"/>
  <c r="N76" i="37"/>
  <c r="O76" i="37" s="1"/>
  <c r="N77" i="37"/>
  <c r="N78" i="37"/>
  <c r="P78" i="37" s="1"/>
  <c r="N79" i="37"/>
  <c r="P79" i="37" s="1"/>
  <c r="N80" i="37"/>
  <c r="O80" i="37" s="1"/>
  <c r="N81" i="37"/>
  <c r="P81" i="37" s="1"/>
  <c r="N82" i="37"/>
  <c r="P82" i="37" s="1"/>
  <c r="N36" i="37"/>
  <c r="P37" i="37"/>
  <c r="P41" i="37"/>
  <c r="P45" i="37"/>
  <c r="P49" i="37"/>
  <c r="P53" i="37"/>
  <c r="P57" i="37"/>
  <c r="P61" i="37"/>
  <c r="P65" i="37"/>
  <c r="P69" i="37"/>
  <c r="P73" i="37"/>
  <c r="P77" i="37"/>
  <c r="O37" i="37"/>
  <c r="O38" i="37"/>
  <c r="O39" i="37"/>
  <c r="O41" i="37"/>
  <c r="O42" i="37"/>
  <c r="O43" i="37"/>
  <c r="O45" i="37"/>
  <c r="O49" i="37"/>
  <c r="O50" i="37"/>
  <c r="O53" i="37"/>
  <c r="O54" i="37"/>
  <c r="O55" i="37"/>
  <c r="O57" i="37"/>
  <c r="O58" i="37"/>
  <c r="O59" i="37"/>
  <c r="O61" i="37"/>
  <c r="O65" i="37"/>
  <c r="O66" i="37"/>
  <c r="O69" i="37"/>
  <c r="O70" i="37"/>
  <c r="O71" i="37"/>
  <c r="O73" i="37"/>
  <c r="O74" i="37"/>
  <c r="O75" i="37"/>
  <c r="O77" i="37"/>
  <c r="O82" i="37" l="1"/>
  <c r="N73" i="38"/>
  <c r="O62" i="38"/>
  <c r="N69" i="40"/>
  <c r="O69" i="40"/>
  <c r="O57" i="40"/>
  <c r="N57" i="40"/>
  <c r="N37" i="40"/>
  <c r="O37" i="40"/>
  <c r="O25" i="40"/>
  <c r="N25" i="40"/>
  <c r="N17" i="40"/>
  <c r="O17" i="40"/>
  <c r="N65" i="40"/>
  <c r="N21" i="40"/>
  <c r="O33" i="40"/>
  <c r="O16" i="40"/>
  <c r="O73" i="41"/>
  <c r="N73" i="41"/>
  <c r="O57" i="41"/>
  <c r="N57" i="41"/>
  <c r="O41" i="41"/>
  <c r="N41" i="41"/>
  <c r="O25" i="41"/>
  <c r="N25" i="41"/>
  <c r="N53" i="41"/>
  <c r="N21" i="41"/>
  <c r="O72" i="41"/>
  <c r="O56" i="41"/>
  <c r="O40" i="41"/>
  <c r="O24" i="41"/>
  <c r="N69" i="43"/>
  <c r="N37" i="43"/>
  <c r="N19" i="38"/>
  <c r="O19" i="38"/>
  <c r="N69" i="38"/>
  <c r="O81" i="38"/>
  <c r="O51" i="38"/>
  <c r="N28" i="40"/>
  <c r="O28" i="40"/>
  <c r="N20" i="40"/>
  <c r="O20" i="40"/>
  <c r="N61" i="40"/>
  <c r="N41" i="40"/>
  <c r="O29" i="40"/>
  <c r="O13" i="40"/>
  <c r="N76" i="41"/>
  <c r="O76" i="41"/>
  <c r="N68" i="41"/>
  <c r="O68" i="41"/>
  <c r="N60" i="41"/>
  <c r="O60" i="41"/>
  <c r="N52" i="41"/>
  <c r="O52" i="41"/>
  <c r="N44" i="41"/>
  <c r="O44" i="41"/>
  <c r="N36" i="41"/>
  <c r="O36" i="41"/>
  <c r="N28" i="41"/>
  <c r="O28" i="41"/>
  <c r="N20" i="41"/>
  <c r="O20" i="41"/>
  <c r="N81" i="41"/>
  <c r="N49" i="41"/>
  <c r="N17" i="41"/>
  <c r="N61" i="43"/>
  <c r="N29" i="43"/>
  <c r="O81" i="37"/>
  <c r="N82" i="38"/>
  <c r="O82" i="38"/>
  <c r="N66" i="38"/>
  <c r="O66" i="38"/>
  <c r="N50" i="38"/>
  <c r="O50" i="38"/>
  <c r="N46" i="38"/>
  <c r="O46" i="38"/>
  <c r="N30" i="38"/>
  <c r="O30" i="38"/>
  <c r="N65" i="38"/>
  <c r="N45" i="38"/>
  <c r="N21" i="38"/>
  <c r="O78" i="38"/>
  <c r="O35" i="38"/>
  <c r="N53" i="40"/>
  <c r="O81" i="40"/>
  <c r="O49" i="40"/>
  <c r="O24" i="40"/>
  <c r="O80" i="41"/>
  <c r="O82" i="43"/>
  <c r="N82" i="43"/>
  <c r="O78" i="43"/>
  <c r="N78" i="43"/>
  <c r="O74" i="43"/>
  <c r="N74" i="43"/>
  <c r="O70" i="43"/>
  <c r="N70" i="43"/>
  <c r="O66" i="43"/>
  <c r="N66" i="43"/>
  <c r="O62" i="43"/>
  <c r="N62" i="43"/>
  <c r="O58" i="43"/>
  <c r="N58" i="43"/>
  <c r="O54" i="43"/>
  <c r="N54" i="43"/>
  <c r="O50" i="43"/>
  <c r="N50" i="43"/>
  <c r="O46" i="43"/>
  <c r="N46" i="43"/>
  <c r="O42" i="43"/>
  <c r="N42" i="43"/>
  <c r="O38" i="43"/>
  <c r="N38" i="43"/>
  <c r="O34" i="43"/>
  <c r="N34" i="43"/>
  <c r="O30" i="43"/>
  <c r="N30" i="43"/>
  <c r="O26" i="43"/>
  <c r="N26" i="43"/>
  <c r="O22" i="43"/>
  <c r="N22" i="43"/>
  <c r="O18" i="43"/>
  <c r="N18" i="43"/>
  <c r="O14" i="43"/>
  <c r="N14" i="43"/>
  <c r="O10" i="43"/>
  <c r="N10" i="43"/>
  <c r="N53" i="43"/>
  <c r="O57" i="38"/>
  <c r="N57" i="38"/>
  <c r="O41" i="38"/>
  <c r="N41" i="38"/>
  <c r="O25" i="38"/>
  <c r="N25" i="38"/>
  <c r="N77" i="38"/>
  <c r="N61" i="38"/>
  <c r="N37" i="38"/>
  <c r="N17" i="38"/>
  <c r="O67" i="38"/>
  <c r="O34" i="38"/>
  <c r="N73" i="40"/>
  <c r="O77" i="40"/>
  <c r="O45" i="40"/>
  <c r="O81" i="43"/>
  <c r="N81" i="43"/>
  <c r="O73" i="43"/>
  <c r="N73" i="43"/>
  <c r="O65" i="43"/>
  <c r="N65" i="43"/>
  <c r="O57" i="43"/>
  <c r="N57" i="43"/>
  <c r="O49" i="43"/>
  <c r="N49" i="43"/>
  <c r="O41" i="43"/>
  <c r="N41" i="43"/>
  <c r="O33" i="43"/>
  <c r="N33" i="43"/>
  <c r="O25" i="43"/>
  <c r="N25" i="43"/>
  <c r="N77" i="43"/>
  <c r="N45" i="43"/>
  <c r="N66" i="40"/>
  <c r="N34" i="40"/>
  <c r="O76" i="43"/>
  <c r="O60" i="43"/>
  <c r="O44" i="43"/>
  <c r="O28" i="43"/>
  <c r="O12" i="43"/>
  <c r="N64" i="44"/>
  <c r="N44" i="44"/>
  <c r="N32" i="44"/>
  <c r="N20" i="44"/>
  <c r="O67" i="44"/>
  <c r="O56" i="44"/>
  <c r="O35" i="44"/>
  <c r="O24" i="44"/>
  <c r="N82" i="45"/>
  <c r="N70" i="45"/>
  <c r="N61" i="45"/>
  <c r="N50" i="45"/>
  <c r="N38" i="45"/>
  <c r="N29" i="45"/>
  <c r="N18" i="45"/>
  <c r="O73" i="45"/>
  <c r="O62" i="45"/>
  <c r="O45" i="45"/>
  <c r="O38" i="46"/>
  <c r="N79" i="47"/>
  <c r="N68" i="47"/>
  <c r="N56" i="47"/>
  <c r="N47" i="47"/>
  <c r="N36" i="47"/>
  <c r="N24" i="47"/>
  <c r="N15" i="47"/>
  <c r="O77" i="47"/>
  <c r="O69" i="47"/>
  <c r="O61" i="47"/>
  <c r="O53" i="47"/>
  <c r="O45" i="47"/>
  <c r="O37" i="47"/>
  <c r="O29" i="47"/>
  <c r="O21" i="47"/>
  <c r="O13" i="47"/>
  <c r="N21" i="43"/>
  <c r="N13" i="43"/>
  <c r="L7" i="43" s="1"/>
  <c r="O72" i="43"/>
  <c r="O56" i="43"/>
  <c r="O40" i="43"/>
  <c r="O24" i="43"/>
  <c r="N80" i="44"/>
  <c r="N41" i="44"/>
  <c r="N16" i="44"/>
  <c r="O75" i="44"/>
  <c r="O43" i="44"/>
  <c r="N69" i="45"/>
  <c r="N58" i="45"/>
  <c r="N46" i="45"/>
  <c r="N37" i="45"/>
  <c r="N26" i="45"/>
  <c r="O81" i="45"/>
  <c r="O55" i="45"/>
  <c r="O41" i="45"/>
  <c r="O30" i="45"/>
  <c r="N66" i="46"/>
  <c r="N76" i="47"/>
  <c r="N64" i="47"/>
  <c r="N55" i="47"/>
  <c r="N44" i="47"/>
  <c r="N32" i="47"/>
  <c r="N23" i="47"/>
  <c r="N12" i="47"/>
  <c r="O60" i="47"/>
  <c r="O52" i="47"/>
  <c r="O28" i="47"/>
  <c r="O20" i="47"/>
  <c r="O12" i="44"/>
  <c r="O51" i="44"/>
  <c r="O19" i="44"/>
  <c r="N77" i="45"/>
  <c r="N34" i="46"/>
  <c r="N72" i="47"/>
  <c r="N63" i="47"/>
  <c r="N40" i="47"/>
  <c r="N31" i="47"/>
  <c r="O81" i="47"/>
  <c r="O73" i="47"/>
  <c r="O65" i="47"/>
  <c r="O57" i="47"/>
  <c r="O49" i="47"/>
  <c r="O41" i="47"/>
  <c r="O33" i="47"/>
  <c r="O25" i="47"/>
  <c r="O17" i="47"/>
  <c r="N58" i="40"/>
  <c r="N26" i="40"/>
  <c r="N17" i="43"/>
  <c r="O80" i="43"/>
  <c r="O64" i="43"/>
  <c r="O48" i="43"/>
  <c r="O32" i="43"/>
  <c r="O16" i="43"/>
  <c r="N68" i="44"/>
  <c r="N48" i="44"/>
  <c r="N36" i="44"/>
  <c r="O59" i="44"/>
  <c r="O27" i="44"/>
  <c r="N74" i="45"/>
  <c r="N53" i="45"/>
  <c r="N42" i="45"/>
  <c r="N21" i="45"/>
  <c r="O65" i="45"/>
  <c r="O35" i="45"/>
  <c r="O19" i="45"/>
  <c r="O70" i="46"/>
  <c r="N80" i="47"/>
  <c r="N71" i="47"/>
  <c r="N48" i="47"/>
  <c r="N39" i="47"/>
  <c r="N16" i="47"/>
  <c r="P9" i="70"/>
  <c r="O72" i="38"/>
  <c r="O56" i="38"/>
  <c r="O24" i="38"/>
  <c r="N12" i="41"/>
  <c r="K7" i="41"/>
  <c r="O12" i="41"/>
  <c r="N71" i="41"/>
  <c r="O71" i="41"/>
  <c r="N63" i="41"/>
  <c r="O63" i="41"/>
  <c r="N55" i="41"/>
  <c r="O55" i="41"/>
  <c r="N47" i="41"/>
  <c r="O47" i="41"/>
  <c r="N35" i="41"/>
  <c r="O35" i="41"/>
  <c r="N27" i="41"/>
  <c r="O27" i="41"/>
  <c r="N19" i="41"/>
  <c r="O19" i="41"/>
  <c r="O70" i="44"/>
  <c r="N70" i="44"/>
  <c r="O54" i="44"/>
  <c r="N54" i="44"/>
  <c r="O34" i="44"/>
  <c r="N34" i="44"/>
  <c r="N18" i="44"/>
  <c r="O18" i="44"/>
  <c r="P76" i="37"/>
  <c r="P60" i="37"/>
  <c r="N80" i="38"/>
  <c r="N64" i="38"/>
  <c r="N48" i="38"/>
  <c r="N40" i="38"/>
  <c r="N32" i="38"/>
  <c r="N16" i="38"/>
  <c r="O23" i="38"/>
  <c r="O12" i="38"/>
  <c r="N79" i="40"/>
  <c r="O79" i="40"/>
  <c r="N71" i="40"/>
  <c r="O71" i="40"/>
  <c r="N63" i="40"/>
  <c r="O63" i="40"/>
  <c r="N55" i="40"/>
  <c r="O55" i="40"/>
  <c r="N47" i="40"/>
  <c r="O47" i="40"/>
  <c r="N35" i="40"/>
  <c r="O35" i="40"/>
  <c r="N27" i="40"/>
  <c r="O27" i="40"/>
  <c r="N19" i="40"/>
  <c r="O19" i="40"/>
  <c r="O80" i="40"/>
  <c r="N78" i="41"/>
  <c r="N62" i="41"/>
  <c r="N46" i="41"/>
  <c r="N30" i="41"/>
  <c r="N14" i="41"/>
  <c r="O79" i="43"/>
  <c r="O71" i="43"/>
  <c r="O63" i="43"/>
  <c r="O55" i="43"/>
  <c r="O47" i="43"/>
  <c r="O39" i="43"/>
  <c r="O31" i="43"/>
  <c r="O23" i="43"/>
  <c r="O15" i="43"/>
  <c r="O81" i="44"/>
  <c r="N81" i="44"/>
  <c r="O61" i="44"/>
  <c r="N61" i="44"/>
  <c r="O33" i="44"/>
  <c r="N33" i="44"/>
  <c r="N79" i="46"/>
  <c r="O79" i="46"/>
  <c r="N63" i="46"/>
  <c r="O63" i="46"/>
  <c r="N47" i="46"/>
  <c r="O47" i="46"/>
  <c r="N31" i="46"/>
  <c r="O31" i="46"/>
  <c r="N51" i="46"/>
  <c r="O55" i="46"/>
  <c r="O79" i="37"/>
  <c r="O47" i="37"/>
  <c r="P67" i="37"/>
  <c r="P63" i="37"/>
  <c r="P51" i="37"/>
  <c r="N10" i="38"/>
  <c r="N79" i="38"/>
  <c r="N75" i="38"/>
  <c r="N71" i="38"/>
  <c r="N63" i="38"/>
  <c r="N59" i="38"/>
  <c r="N55" i="38"/>
  <c r="N47" i="38"/>
  <c r="N43" i="38"/>
  <c r="N39" i="38"/>
  <c r="N31" i="38"/>
  <c r="N27" i="38"/>
  <c r="N15" i="38"/>
  <c r="N11" i="38"/>
  <c r="O70" i="38"/>
  <c r="O54" i="38"/>
  <c r="O38" i="38"/>
  <c r="O22" i="38"/>
  <c r="N78" i="40"/>
  <c r="N70" i="40"/>
  <c r="N62" i="40"/>
  <c r="N54" i="40"/>
  <c r="N46" i="40"/>
  <c r="N38" i="40"/>
  <c r="N30" i="40"/>
  <c r="N22" i="40"/>
  <c r="N14" i="40"/>
  <c r="N73" i="44"/>
  <c r="N62" i="44"/>
  <c r="N53" i="44"/>
  <c r="N37" i="44"/>
  <c r="N78" i="46"/>
  <c r="O78" i="46"/>
  <c r="O74" i="46"/>
  <c r="N74" i="46"/>
  <c r="N62" i="46"/>
  <c r="O62" i="46"/>
  <c r="O58" i="46"/>
  <c r="N58" i="46"/>
  <c r="N46" i="46"/>
  <c r="O46" i="46"/>
  <c r="O42" i="46"/>
  <c r="N42" i="46"/>
  <c r="N30" i="46"/>
  <c r="O30" i="46"/>
  <c r="O26" i="46"/>
  <c r="N26" i="46"/>
  <c r="N82" i="46"/>
  <c r="N50" i="46"/>
  <c r="N18" i="46"/>
  <c r="O54" i="46"/>
  <c r="O22" i="46"/>
  <c r="N79" i="41"/>
  <c r="O79" i="41"/>
  <c r="N75" i="41"/>
  <c r="O75" i="41"/>
  <c r="N67" i="41"/>
  <c r="O67" i="41"/>
  <c r="N59" i="41"/>
  <c r="O59" i="41"/>
  <c r="N51" i="41"/>
  <c r="O51" i="41"/>
  <c r="N43" i="41"/>
  <c r="O43" i="41"/>
  <c r="N39" i="41"/>
  <c r="O39" i="41"/>
  <c r="N31" i="41"/>
  <c r="O31" i="41"/>
  <c r="N23" i="41"/>
  <c r="O23" i="41"/>
  <c r="N15" i="41"/>
  <c r="O15" i="41"/>
  <c r="O82" i="44"/>
  <c r="N82" i="44"/>
  <c r="O66" i="44"/>
  <c r="N66" i="44"/>
  <c r="O50" i="44"/>
  <c r="N50" i="44"/>
  <c r="O38" i="44"/>
  <c r="N38" i="44"/>
  <c r="N22" i="44"/>
  <c r="O22" i="44"/>
  <c r="N14" i="44"/>
  <c r="O14" i="44"/>
  <c r="N58" i="44"/>
  <c r="P80" i="37"/>
  <c r="P72" i="37"/>
  <c r="P68" i="37"/>
  <c r="P64" i="37"/>
  <c r="P56" i="37"/>
  <c r="P52" i="37"/>
  <c r="P48" i="37"/>
  <c r="P44" i="37"/>
  <c r="P40" i="37"/>
  <c r="N76" i="38"/>
  <c r="N68" i="38"/>
  <c r="N60" i="38"/>
  <c r="N52" i="38"/>
  <c r="N44" i="38"/>
  <c r="N36" i="38"/>
  <c r="N28" i="38"/>
  <c r="N20" i="38"/>
  <c r="N12" i="40"/>
  <c r="O12" i="40"/>
  <c r="N75" i="40"/>
  <c r="O75" i="40"/>
  <c r="N67" i="40"/>
  <c r="O67" i="40"/>
  <c r="N59" i="40"/>
  <c r="O59" i="40"/>
  <c r="N51" i="40"/>
  <c r="O51" i="40"/>
  <c r="N43" i="40"/>
  <c r="O43" i="40"/>
  <c r="N39" i="40"/>
  <c r="O39" i="40"/>
  <c r="N31" i="40"/>
  <c r="O31" i="40"/>
  <c r="N23" i="40"/>
  <c r="O23" i="40"/>
  <c r="N15" i="40"/>
  <c r="O15" i="40"/>
  <c r="O72" i="40"/>
  <c r="O64" i="40"/>
  <c r="O56" i="40"/>
  <c r="O48" i="40"/>
  <c r="O40" i="40"/>
  <c r="O32" i="40"/>
  <c r="N70" i="41"/>
  <c r="N54" i="41"/>
  <c r="N38" i="41"/>
  <c r="N22" i="41"/>
  <c r="K7" i="43"/>
  <c r="O77" i="44"/>
  <c r="N77" i="44"/>
  <c r="O65" i="44"/>
  <c r="N65" i="44"/>
  <c r="O49" i="44"/>
  <c r="N49" i="44"/>
  <c r="O45" i="44"/>
  <c r="N45" i="44"/>
  <c r="O29" i="44"/>
  <c r="N29" i="44"/>
  <c r="O21" i="44"/>
  <c r="N21" i="44"/>
  <c r="O13" i="44"/>
  <c r="N13" i="44"/>
  <c r="L7" i="44" s="1"/>
  <c r="N74" i="44"/>
  <c r="N57" i="44"/>
  <c r="N46" i="44"/>
  <c r="N30" i="44"/>
  <c r="O15" i="46"/>
  <c r="K7" i="46"/>
  <c r="O75" i="46"/>
  <c r="N75" i="46"/>
  <c r="O59" i="46"/>
  <c r="N59" i="46"/>
  <c r="O43" i="46"/>
  <c r="N43" i="46"/>
  <c r="O27" i="46"/>
  <c r="N27" i="46"/>
  <c r="N19" i="46"/>
  <c r="O23" i="46"/>
  <c r="O78" i="37"/>
  <c r="O62" i="37"/>
  <c r="O46" i="37"/>
  <c r="N74" i="38"/>
  <c r="N58" i="38"/>
  <c r="N42" i="38"/>
  <c r="N26" i="38"/>
  <c r="O10" i="38"/>
  <c r="M7" i="38" s="1"/>
  <c r="O76" i="40"/>
  <c r="O68" i="40"/>
  <c r="O60" i="40"/>
  <c r="O52" i="40"/>
  <c r="O44" i="40"/>
  <c r="O36" i="40"/>
  <c r="K7" i="40"/>
  <c r="N82" i="41"/>
  <c r="N74" i="41"/>
  <c r="N66" i="41"/>
  <c r="N58" i="41"/>
  <c r="N50" i="41"/>
  <c r="N42" i="41"/>
  <c r="N34" i="41"/>
  <c r="N26" i="41"/>
  <c r="N18" i="41"/>
  <c r="O9" i="43"/>
  <c r="O75" i="43"/>
  <c r="O67" i="43"/>
  <c r="O59" i="43"/>
  <c r="O51" i="43"/>
  <c r="O43" i="43"/>
  <c r="O35" i="43"/>
  <c r="O27" i="43"/>
  <c r="O19" i="43"/>
  <c r="O11" i="43"/>
  <c r="N78" i="44"/>
  <c r="N69" i="44"/>
  <c r="N42" i="44"/>
  <c r="N26" i="44"/>
  <c r="N17" i="44"/>
  <c r="N67" i="46"/>
  <c r="N35" i="46"/>
  <c r="O71" i="46"/>
  <c r="O39" i="46"/>
  <c r="O79" i="44"/>
  <c r="O71" i="44"/>
  <c r="O63" i="44"/>
  <c r="O55" i="44"/>
  <c r="O47" i="44"/>
  <c r="O39" i="44"/>
  <c r="O31" i="44"/>
  <c r="O23" i="44"/>
  <c r="O15" i="44"/>
  <c r="N57" i="45"/>
  <c r="N49" i="45"/>
  <c r="N33" i="45"/>
  <c r="N25" i="45"/>
  <c r="N17" i="45"/>
  <c r="K7" i="44"/>
  <c r="N80" i="45"/>
  <c r="N76" i="45"/>
  <c r="N72" i="45"/>
  <c r="N68" i="45"/>
  <c r="N64" i="45"/>
  <c r="N60" i="45"/>
  <c r="N56" i="45"/>
  <c r="N52" i="45"/>
  <c r="N48" i="45"/>
  <c r="N44" i="45"/>
  <c r="N40" i="45"/>
  <c r="N36" i="45"/>
  <c r="N32" i="45"/>
  <c r="N28" i="45"/>
  <c r="N24" i="45"/>
  <c r="N20" i="45"/>
  <c r="N16" i="45"/>
  <c r="O59" i="45"/>
  <c r="O43" i="45"/>
  <c r="O27" i="45"/>
  <c r="M7" i="45" s="1"/>
  <c r="K7" i="45"/>
  <c r="K7" i="47"/>
  <c r="O10" i="47"/>
  <c r="N15" i="45"/>
  <c r="N79" i="45"/>
  <c r="N75" i="45"/>
  <c r="N71" i="45"/>
  <c r="N67" i="45"/>
  <c r="N63" i="45"/>
  <c r="N47" i="45"/>
  <c r="N31" i="45"/>
  <c r="O82" i="47"/>
  <c r="N82" i="47"/>
  <c r="O78" i="47"/>
  <c r="N78" i="47"/>
  <c r="O74" i="47"/>
  <c r="N74" i="47"/>
  <c r="O70" i="47"/>
  <c r="N70" i="47"/>
  <c r="O66" i="47"/>
  <c r="N66" i="47"/>
  <c r="O62" i="47"/>
  <c r="N62" i="47"/>
  <c r="O58" i="47"/>
  <c r="N58" i="47"/>
  <c r="O54" i="47"/>
  <c r="N54" i="47"/>
  <c r="O50" i="47"/>
  <c r="N50" i="47"/>
  <c r="O46" i="47"/>
  <c r="N46" i="47"/>
  <c r="O42" i="47"/>
  <c r="N42" i="47"/>
  <c r="O38" i="47"/>
  <c r="N38" i="47"/>
  <c r="O34" i="47"/>
  <c r="N34" i="47"/>
  <c r="O30" i="47"/>
  <c r="N30" i="47"/>
  <c r="O26" i="47"/>
  <c r="N26" i="47"/>
  <c r="O22" i="47"/>
  <c r="N22" i="47"/>
  <c r="O18" i="47"/>
  <c r="N18" i="47"/>
  <c r="O14" i="47"/>
  <c r="N14" i="47"/>
  <c r="N10" i="47"/>
  <c r="N75" i="47"/>
  <c r="N67" i="47"/>
  <c r="N59" i="47"/>
  <c r="N51" i="47"/>
  <c r="N43" i="47"/>
  <c r="N35" i="47"/>
  <c r="N27" i="47"/>
  <c r="N19" i="47"/>
  <c r="N11" i="47"/>
  <c r="N81" i="46"/>
  <c r="N77" i="46"/>
  <c r="N73" i="46"/>
  <c r="N69" i="46"/>
  <c r="N65" i="46"/>
  <c r="N61" i="46"/>
  <c r="N57" i="46"/>
  <c r="N53" i="46"/>
  <c r="N49" i="46"/>
  <c r="N45" i="46"/>
  <c r="N41" i="46"/>
  <c r="N37" i="46"/>
  <c r="N33" i="46"/>
  <c r="N29" i="46"/>
  <c r="N25" i="46"/>
  <c r="N21" i="46"/>
  <c r="N17" i="46"/>
  <c r="N80" i="46"/>
  <c r="N76" i="46"/>
  <c r="N72" i="46"/>
  <c r="N68" i="46"/>
  <c r="N64" i="46"/>
  <c r="N60" i="46"/>
  <c r="N56" i="46"/>
  <c r="N52" i="46"/>
  <c r="N48" i="46"/>
  <c r="N44" i="46"/>
  <c r="N40" i="46"/>
  <c r="N36" i="46"/>
  <c r="N32" i="46"/>
  <c r="N28" i="46"/>
  <c r="N24" i="46"/>
  <c r="N20" i="46"/>
  <c r="N16" i="46"/>
  <c r="K7" i="37"/>
  <c r="O36" i="37"/>
  <c r="L7" i="37" s="1"/>
  <c r="P36" i="37"/>
  <c r="M7" i="37" s="1"/>
  <c r="M7" i="44" l="1"/>
  <c r="L7" i="46"/>
  <c r="L7" i="40"/>
  <c r="M7" i="41"/>
  <c r="L7" i="47"/>
  <c r="L7" i="45"/>
  <c r="M7" i="47"/>
  <c r="M7" i="43"/>
  <c r="M7" i="46"/>
  <c r="M7" i="40"/>
  <c r="L7" i="38"/>
  <c r="L7" i="41"/>
  <c r="Q3" i="70"/>
  <c r="E4" i="70"/>
  <c r="L4" i="70" s="1"/>
  <c r="F4" i="70"/>
  <c r="M4" i="70" s="1"/>
  <c r="E5" i="70"/>
  <c r="L5" i="70" s="1"/>
  <c r="F5" i="70"/>
  <c r="M5" i="70" s="1"/>
  <c r="E6" i="70"/>
  <c r="L6" i="70" s="1"/>
  <c r="F6" i="70"/>
  <c r="M6" i="70" s="1"/>
  <c r="E7" i="70"/>
  <c r="L7" i="70" s="1"/>
  <c r="F7" i="70"/>
  <c r="M7" i="70" s="1"/>
  <c r="E8" i="70"/>
  <c r="L8" i="70" s="1"/>
  <c r="F8" i="70"/>
  <c r="M8" i="70" s="1"/>
  <c r="E9" i="70"/>
  <c r="L9" i="70" s="1"/>
  <c r="F9" i="70"/>
  <c r="M9" i="70" s="1"/>
  <c r="E10" i="70"/>
  <c r="L10" i="70" s="1"/>
  <c r="F10" i="70"/>
  <c r="M10" i="70" s="1"/>
  <c r="E11" i="70"/>
  <c r="L11" i="70" s="1"/>
  <c r="F11" i="70"/>
  <c r="M11" i="70" s="1"/>
  <c r="E12" i="70"/>
  <c r="L12" i="70" s="1"/>
  <c r="F12" i="70"/>
  <c r="M12" i="70" s="1"/>
  <c r="E13" i="70"/>
  <c r="L13" i="70" s="1"/>
  <c r="F13" i="70"/>
  <c r="M13" i="70" s="1"/>
  <c r="E14" i="70"/>
  <c r="L14" i="70" s="1"/>
  <c r="F14" i="70"/>
  <c r="M14" i="70" s="1"/>
  <c r="E15" i="70"/>
  <c r="L15" i="70" s="1"/>
  <c r="F15" i="70"/>
  <c r="M15" i="70" s="1"/>
  <c r="E16" i="70"/>
  <c r="L16" i="70" s="1"/>
  <c r="F16" i="70"/>
  <c r="M16" i="70" s="1"/>
  <c r="E17" i="70"/>
  <c r="L17" i="70" s="1"/>
  <c r="F17" i="70"/>
  <c r="M17" i="70" s="1"/>
  <c r="E18" i="70"/>
  <c r="L18" i="70" s="1"/>
  <c r="F18" i="70"/>
  <c r="M18" i="70" s="1"/>
  <c r="E19" i="70"/>
  <c r="L19" i="70" s="1"/>
  <c r="F19" i="70"/>
  <c r="M19" i="70" s="1"/>
  <c r="E20" i="70"/>
  <c r="L20" i="70" s="1"/>
  <c r="F20" i="70"/>
  <c r="M20" i="70" s="1"/>
  <c r="E21" i="70"/>
  <c r="L21" i="70" s="1"/>
  <c r="F21" i="70"/>
  <c r="M21" i="70" s="1"/>
  <c r="E22" i="70"/>
  <c r="L22" i="70" s="1"/>
  <c r="F22" i="70"/>
  <c r="M22" i="70" s="1"/>
  <c r="E23" i="70"/>
  <c r="L23" i="70" s="1"/>
  <c r="F23" i="70"/>
  <c r="M23" i="70" s="1"/>
  <c r="E24" i="70"/>
  <c r="L24" i="70" s="1"/>
  <c r="F24" i="70"/>
  <c r="M24" i="70" s="1"/>
  <c r="E25" i="70"/>
  <c r="L25" i="70" s="1"/>
  <c r="F25" i="70"/>
  <c r="M25" i="70" s="1"/>
  <c r="E26" i="70"/>
  <c r="L26" i="70" s="1"/>
  <c r="F26" i="70"/>
  <c r="M26" i="70" s="1"/>
  <c r="E27" i="70"/>
  <c r="L27" i="70" s="1"/>
  <c r="F27" i="70"/>
  <c r="M27" i="70" s="1"/>
  <c r="E28" i="70"/>
  <c r="L28" i="70" s="1"/>
  <c r="F28" i="70"/>
  <c r="M28" i="70" s="1"/>
  <c r="E29" i="70"/>
  <c r="L29" i="70" s="1"/>
  <c r="F29" i="70"/>
  <c r="M29" i="70" s="1"/>
  <c r="E30" i="70"/>
  <c r="L30" i="70" s="1"/>
  <c r="F30" i="70"/>
  <c r="M30" i="70" s="1"/>
  <c r="E31" i="70"/>
  <c r="L31" i="70" s="1"/>
  <c r="F31" i="70"/>
  <c r="M31" i="70" s="1"/>
  <c r="E32" i="70"/>
  <c r="L32" i="70" s="1"/>
  <c r="F32" i="70"/>
  <c r="M32" i="70" s="1"/>
  <c r="E33" i="70"/>
  <c r="L33" i="70" s="1"/>
  <c r="F33" i="70"/>
  <c r="M33" i="70" s="1"/>
  <c r="E34" i="70"/>
  <c r="L34" i="70" s="1"/>
  <c r="F34" i="70"/>
  <c r="M34" i="70" s="1"/>
  <c r="E35" i="70"/>
  <c r="L35" i="70" s="1"/>
  <c r="F35" i="70"/>
  <c r="M35" i="70" s="1"/>
  <c r="E36" i="70"/>
  <c r="L36" i="70" s="1"/>
  <c r="F36" i="70"/>
  <c r="M36" i="70" s="1"/>
  <c r="E37" i="70"/>
  <c r="L37" i="70" s="1"/>
  <c r="F37" i="70"/>
  <c r="M37" i="70" s="1"/>
  <c r="E38" i="70"/>
  <c r="F38" i="70"/>
  <c r="E39" i="70"/>
  <c r="F39" i="70"/>
  <c r="E40" i="70"/>
  <c r="F40" i="70"/>
  <c r="E41" i="70"/>
  <c r="F41" i="70"/>
  <c r="E42" i="70"/>
  <c r="F42" i="70"/>
  <c r="E43" i="70"/>
  <c r="F43" i="70"/>
  <c r="E44" i="70"/>
  <c r="F44" i="70"/>
  <c r="E45" i="70"/>
  <c r="F45" i="70"/>
  <c r="E46" i="70"/>
  <c r="F46" i="70"/>
  <c r="E47" i="70"/>
  <c r="L47" i="70" s="1"/>
  <c r="F47" i="70"/>
  <c r="M47" i="70" s="1"/>
  <c r="E48" i="70"/>
  <c r="L48" i="70" s="1"/>
  <c r="F48" i="70"/>
  <c r="M48" i="70" s="1"/>
  <c r="E49" i="70"/>
  <c r="L49" i="70" s="1"/>
  <c r="F49" i="70"/>
  <c r="M49" i="70" s="1"/>
  <c r="E50" i="70"/>
  <c r="L50" i="70" s="1"/>
  <c r="F50" i="70"/>
  <c r="M50" i="70" s="1"/>
  <c r="E51" i="70"/>
  <c r="L51" i="70" s="1"/>
  <c r="F51" i="70"/>
  <c r="M51" i="70" s="1"/>
  <c r="E52" i="70"/>
  <c r="L52" i="70" s="1"/>
  <c r="F52" i="70"/>
  <c r="M52" i="70" s="1"/>
  <c r="E53" i="70"/>
  <c r="L53" i="70" s="1"/>
  <c r="F53" i="70"/>
  <c r="M53" i="70" s="1"/>
  <c r="E54" i="70"/>
  <c r="L54" i="70" s="1"/>
  <c r="F54" i="70"/>
  <c r="M54" i="70" s="1"/>
  <c r="E55" i="70"/>
  <c r="L55" i="70" s="1"/>
  <c r="F55" i="70"/>
  <c r="M55" i="70" s="1"/>
  <c r="E56" i="70"/>
  <c r="L56" i="70" s="1"/>
  <c r="F56" i="70"/>
  <c r="M56" i="70" s="1"/>
  <c r="E57" i="70"/>
  <c r="L57" i="70" s="1"/>
  <c r="F57" i="70"/>
  <c r="M57" i="70" s="1"/>
  <c r="E58" i="70"/>
  <c r="L58" i="70" s="1"/>
  <c r="F58" i="70"/>
  <c r="M58" i="70" s="1"/>
  <c r="E59" i="70"/>
  <c r="L59" i="70" s="1"/>
  <c r="F59" i="70"/>
  <c r="M59" i="70" s="1"/>
  <c r="E60" i="70"/>
  <c r="L60" i="70" s="1"/>
  <c r="F60" i="70"/>
  <c r="M60" i="70" s="1"/>
  <c r="E61" i="70"/>
  <c r="L61" i="70" s="1"/>
  <c r="F61" i="70"/>
  <c r="M61" i="70" s="1"/>
  <c r="E62" i="70"/>
  <c r="L62" i="70" s="1"/>
  <c r="F62" i="70"/>
  <c r="M62" i="70" s="1"/>
  <c r="E63" i="70"/>
  <c r="L63" i="70" s="1"/>
  <c r="F63" i="70"/>
  <c r="M63" i="70" s="1"/>
  <c r="E64" i="70"/>
  <c r="L64" i="70" s="1"/>
  <c r="F64" i="70"/>
  <c r="M64" i="70" s="1"/>
  <c r="E65" i="70"/>
  <c r="L65" i="70" s="1"/>
  <c r="F65" i="70"/>
  <c r="M65" i="70" s="1"/>
  <c r="E66" i="70"/>
  <c r="L66" i="70" s="1"/>
  <c r="F66" i="70"/>
  <c r="M66" i="70" s="1"/>
  <c r="E67" i="70"/>
  <c r="L67" i="70" s="1"/>
  <c r="F67" i="70"/>
  <c r="M67" i="70" s="1"/>
  <c r="E68" i="70"/>
  <c r="L68" i="70" s="1"/>
  <c r="F68" i="70"/>
  <c r="M68" i="70" s="1"/>
  <c r="E69" i="70"/>
  <c r="L69" i="70" s="1"/>
  <c r="F69" i="70"/>
  <c r="M69" i="70" s="1"/>
  <c r="E70" i="70"/>
  <c r="L70" i="70" s="1"/>
  <c r="F70" i="70"/>
  <c r="M70" i="70" s="1"/>
  <c r="D70" i="70"/>
  <c r="K70" i="70" s="1"/>
  <c r="D69" i="70"/>
  <c r="K69" i="70" s="1"/>
  <c r="D68" i="70"/>
  <c r="K68" i="70" s="1"/>
  <c r="D67" i="70"/>
  <c r="K67" i="70" s="1"/>
  <c r="D66" i="70"/>
  <c r="K66" i="70" s="1"/>
  <c r="D65" i="70"/>
  <c r="K65" i="70" s="1"/>
  <c r="D64" i="70"/>
  <c r="K64" i="70" s="1"/>
  <c r="D63" i="70"/>
  <c r="K63" i="70" s="1"/>
  <c r="D62" i="70"/>
  <c r="K62" i="70" s="1"/>
  <c r="D61" i="70"/>
  <c r="K61" i="70" s="1"/>
  <c r="D60" i="70"/>
  <c r="K60" i="70" s="1"/>
  <c r="D59" i="70"/>
  <c r="K59" i="70" s="1"/>
  <c r="D58" i="70"/>
  <c r="K58" i="70" s="1"/>
  <c r="D57" i="70"/>
  <c r="K57" i="70" s="1"/>
  <c r="D56" i="70"/>
  <c r="K56" i="70" s="1"/>
  <c r="D55" i="70"/>
  <c r="K55" i="70" s="1"/>
  <c r="D54" i="70"/>
  <c r="K54" i="70" s="1"/>
  <c r="D53" i="70"/>
  <c r="K53" i="70" s="1"/>
  <c r="D52" i="70"/>
  <c r="K52" i="70" s="1"/>
  <c r="D51" i="70"/>
  <c r="K51" i="70" s="1"/>
  <c r="D50" i="70"/>
  <c r="K50" i="70" s="1"/>
  <c r="D49" i="70"/>
  <c r="K49" i="70" s="1"/>
  <c r="D48" i="70"/>
  <c r="D47" i="70"/>
  <c r="K47" i="70" s="1"/>
  <c r="D46" i="70"/>
  <c r="D45" i="70"/>
  <c r="D44" i="70"/>
  <c r="D43" i="70"/>
  <c r="K43" i="70" s="1"/>
  <c r="D42" i="70"/>
  <c r="D41" i="70"/>
  <c r="D40" i="70"/>
  <c r="K40" i="70" s="1"/>
  <c r="D39" i="70"/>
  <c r="K39" i="70" s="1"/>
  <c r="D38" i="70"/>
  <c r="D37" i="70"/>
  <c r="K37" i="70" s="1"/>
  <c r="D36" i="70"/>
  <c r="K36" i="70" s="1"/>
  <c r="D35" i="70"/>
  <c r="K35" i="70" s="1"/>
  <c r="D34" i="70"/>
  <c r="K34" i="70" s="1"/>
  <c r="D33" i="70"/>
  <c r="K33" i="70" s="1"/>
  <c r="D32" i="70"/>
  <c r="K32" i="70" s="1"/>
  <c r="D31" i="70"/>
  <c r="K31" i="70" s="1"/>
  <c r="D30" i="70"/>
  <c r="K30" i="70" s="1"/>
  <c r="D29" i="70"/>
  <c r="K29" i="70" s="1"/>
  <c r="D28" i="70"/>
  <c r="K28" i="70" s="1"/>
  <c r="D27" i="70"/>
  <c r="K27" i="70" s="1"/>
  <c r="D26" i="70"/>
  <c r="K26" i="70" s="1"/>
  <c r="D25" i="70"/>
  <c r="K25" i="70" s="1"/>
  <c r="D24" i="70"/>
  <c r="K24" i="70" s="1"/>
  <c r="D23" i="70"/>
  <c r="K23" i="70" s="1"/>
  <c r="D22" i="70"/>
  <c r="K22" i="70" s="1"/>
  <c r="D21" i="70"/>
  <c r="K21" i="70" s="1"/>
  <c r="D20" i="70"/>
  <c r="K20" i="70" s="1"/>
  <c r="D19" i="70"/>
  <c r="K19" i="70" s="1"/>
  <c r="D18" i="70"/>
  <c r="K18" i="70" s="1"/>
  <c r="D17" i="70"/>
  <c r="K17" i="70" s="1"/>
  <c r="D16" i="70"/>
  <c r="K16" i="70" s="1"/>
  <c r="D15" i="70"/>
  <c r="K15" i="70" s="1"/>
  <c r="D14" i="70"/>
  <c r="K14" i="70" s="1"/>
  <c r="D13" i="70"/>
  <c r="K13" i="70" s="1"/>
  <c r="D12" i="70"/>
  <c r="K12" i="70" s="1"/>
  <c r="D11" i="70"/>
  <c r="K11" i="70" s="1"/>
  <c r="D10" i="70"/>
  <c r="K10" i="70" s="1"/>
  <c r="D9" i="70"/>
  <c r="K9" i="70" s="1"/>
  <c r="D8" i="70"/>
  <c r="K8" i="70" s="1"/>
  <c r="D7" i="70"/>
  <c r="K7" i="70" s="1"/>
  <c r="D6" i="70"/>
  <c r="K6" i="70" s="1"/>
  <c r="D5" i="70"/>
  <c r="K5" i="70" s="1"/>
  <c r="D4" i="70"/>
  <c r="K4" i="70" s="1"/>
  <c r="E3" i="70"/>
  <c r="L3" i="70" s="1"/>
  <c r="F3" i="70"/>
  <c r="D3" i="70"/>
  <c r="K3" i="70" s="1"/>
  <c r="L11" i="69"/>
  <c r="L12" i="69"/>
  <c r="L13" i="69"/>
  <c r="L14" i="69"/>
  <c r="L15" i="69"/>
  <c r="L16" i="69"/>
  <c r="L17" i="69"/>
  <c r="L18" i="69"/>
  <c r="L19" i="69"/>
  <c r="L20" i="69"/>
  <c r="L21" i="69"/>
  <c r="L22" i="69"/>
  <c r="L23" i="69"/>
  <c r="L24" i="69"/>
  <c r="L25" i="69"/>
  <c r="L26" i="69"/>
  <c r="L27" i="69"/>
  <c r="L28" i="69"/>
  <c r="L29" i="69"/>
  <c r="L30" i="69"/>
  <c r="L31" i="69"/>
  <c r="L32" i="69"/>
  <c r="L33" i="69"/>
  <c r="L34" i="69"/>
  <c r="L35" i="69"/>
  <c r="L36" i="69"/>
  <c r="L37" i="69"/>
  <c r="L38" i="69"/>
  <c r="L39" i="69"/>
  <c r="L40" i="69"/>
  <c r="L41" i="69"/>
  <c r="L42" i="69"/>
  <c r="L43" i="69"/>
  <c r="L44" i="69"/>
  <c r="L45" i="69"/>
  <c r="L46" i="69"/>
  <c r="L47" i="69"/>
  <c r="L48" i="69"/>
  <c r="L49" i="69"/>
  <c r="L50" i="69"/>
  <c r="L51" i="69"/>
  <c r="L52" i="69"/>
  <c r="L53" i="69"/>
  <c r="L54" i="69"/>
  <c r="L55" i="69"/>
  <c r="L56" i="69"/>
  <c r="L57" i="69"/>
  <c r="L58" i="69"/>
  <c r="L59" i="69"/>
  <c r="L60" i="69"/>
  <c r="L61" i="69"/>
  <c r="L62" i="69"/>
  <c r="L63" i="69"/>
  <c r="L64" i="69"/>
  <c r="L65" i="69"/>
  <c r="L66" i="69"/>
  <c r="L67" i="69"/>
  <c r="L68" i="69"/>
  <c r="L69" i="69"/>
  <c r="L70" i="69"/>
  <c r="L71" i="69"/>
  <c r="L72" i="69"/>
  <c r="L73" i="69"/>
  <c r="L74" i="69"/>
  <c r="L75" i="69"/>
  <c r="L76" i="69"/>
  <c r="L77" i="69"/>
  <c r="L78" i="69"/>
  <c r="L79" i="69"/>
  <c r="L80" i="69"/>
  <c r="L81" i="69"/>
  <c r="L82" i="69"/>
  <c r="L10" i="69"/>
  <c r="M5" i="68"/>
  <c r="L10" i="68"/>
  <c r="L11" i="68"/>
  <c r="L12" i="68"/>
  <c r="L13" i="68"/>
  <c r="L14" i="68"/>
  <c r="L15" i="68"/>
  <c r="L16" i="68"/>
  <c r="L17" i="68"/>
  <c r="L18" i="68"/>
  <c r="L19" i="68"/>
  <c r="L20" i="68"/>
  <c r="L21" i="68"/>
  <c r="L22" i="68"/>
  <c r="L23" i="68"/>
  <c r="L24" i="68"/>
  <c r="L25" i="68"/>
  <c r="L26" i="68"/>
  <c r="L27" i="68"/>
  <c r="L28" i="68"/>
  <c r="L29" i="68"/>
  <c r="L30" i="68"/>
  <c r="L31" i="68"/>
  <c r="L32" i="68"/>
  <c r="L33" i="68"/>
  <c r="L34" i="68"/>
  <c r="L35" i="68"/>
  <c r="L36" i="68"/>
  <c r="L37" i="68"/>
  <c r="L38" i="68"/>
  <c r="L39" i="68"/>
  <c r="L40" i="68"/>
  <c r="L41" i="68"/>
  <c r="L42" i="68"/>
  <c r="L43" i="68"/>
  <c r="L44" i="68"/>
  <c r="L45" i="68"/>
  <c r="L46" i="68"/>
  <c r="L47" i="68"/>
  <c r="L48" i="68"/>
  <c r="L49" i="68"/>
  <c r="L50" i="68"/>
  <c r="L51" i="68"/>
  <c r="L52" i="68"/>
  <c r="L53" i="68"/>
  <c r="L54" i="68"/>
  <c r="L55" i="68"/>
  <c r="L56" i="68"/>
  <c r="L57" i="68"/>
  <c r="L58" i="68"/>
  <c r="L59" i="68"/>
  <c r="L60" i="68"/>
  <c r="L61" i="68"/>
  <c r="L62" i="68"/>
  <c r="L63" i="68"/>
  <c r="L64" i="68"/>
  <c r="L65" i="68"/>
  <c r="L66" i="68"/>
  <c r="L67" i="68"/>
  <c r="L68" i="68"/>
  <c r="L69" i="68"/>
  <c r="L70" i="68"/>
  <c r="L71" i="68"/>
  <c r="L72" i="68"/>
  <c r="L73" i="68"/>
  <c r="L74" i="68"/>
  <c r="L75" i="68"/>
  <c r="L76" i="68"/>
  <c r="L77" i="68"/>
  <c r="L78" i="68"/>
  <c r="L79" i="68"/>
  <c r="L80" i="68"/>
  <c r="L81" i="68"/>
  <c r="L82" i="68"/>
  <c r="L9" i="68"/>
  <c r="M5" i="67"/>
  <c r="L11" i="67"/>
  <c r="L12" i="67"/>
  <c r="L13" i="67"/>
  <c r="L14" i="67"/>
  <c r="L15" i="67"/>
  <c r="L16" i="67"/>
  <c r="L17" i="67"/>
  <c r="L18" i="67"/>
  <c r="L19" i="67"/>
  <c r="L20" i="67"/>
  <c r="L21" i="67"/>
  <c r="L22" i="67"/>
  <c r="L23" i="67"/>
  <c r="L24" i="67"/>
  <c r="L25" i="67"/>
  <c r="L26" i="67"/>
  <c r="L27" i="67"/>
  <c r="L28" i="67"/>
  <c r="L29" i="67"/>
  <c r="L30" i="67"/>
  <c r="L31" i="67"/>
  <c r="L32" i="67"/>
  <c r="L33" i="67"/>
  <c r="L34" i="67"/>
  <c r="L35" i="67"/>
  <c r="L36" i="67"/>
  <c r="L37" i="67"/>
  <c r="L38" i="67"/>
  <c r="L39" i="67"/>
  <c r="L40" i="67"/>
  <c r="L41" i="67"/>
  <c r="L42" i="67"/>
  <c r="L43" i="67"/>
  <c r="L44" i="67"/>
  <c r="L45" i="67"/>
  <c r="L46" i="67"/>
  <c r="L47" i="67"/>
  <c r="L48" i="67"/>
  <c r="L49" i="67"/>
  <c r="L50" i="67"/>
  <c r="L51" i="67"/>
  <c r="L52" i="67"/>
  <c r="L53" i="67"/>
  <c r="L54" i="67"/>
  <c r="L55" i="67"/>
  <c r="L56" i="67"/>
  <c r="L57" i="67"/>
  <c r="L58" i="67"/>
  <c r="L59" i="67"/>
  <c r="L60" i="67"/>
  <c r="L61" i="67"/>
  <c r="L62" i="67"/>
  <c r="L63" i="67"/>
  <c r="L64" i="67"/>
  <c r="L65" i="67"/>
  <c r="L66" i="67"/>
  <c r="L67" i="67"/>
  <c r="L68" i="67"/>
  <c r="L69" i="67"/>
  <c r="L70" i="67"/>
  <c r="L71" i="67"/>
  <c r="L72" i="67"/>
  <c r="L73" i="67"/>
  <c r="L74" i="67"/>
  <c r="L75" i="67"/>
  <c r="L76" i="67"/>
  <c r="L77" i="67"/>
  <c r="L78" i="67"/>
  <c r="L79" i="67"/>
  <c r="L80" i="67"/>
  <c r="L81" i="67"/>
  <c r="L82" i="67"/>
  <c r="L10" i="67"/>
  <c r="M5" i="66"/>
  <c r="L11" i="66"/>
  <c r="L12" i="66"/>
  <c r="L13" i="66"/>
  <c r="L14" i="66"/>
  <c r="L15" i="66"/>
  <c r="L16" i="66"/>
  <c r="L17" i="66"/>
  <c r="L18" i="66"/>
  <c r="L19" i="66"/>
  <c r="L20" i="66"/>
  <c r="L21" i="66"/>
  <c r="L22" i="66"/>
  <c r="L23" i="66"/>
  <c r="L24" i="66"/>
  <c r="L25" i="66"/>
  <c r="L26" i="66"/>
  <c r="L27" i="66"/>
  <c r="L28" i="66"/>
  <c r="L29" i="66"/>
  <c r="L30" i="66"/>
  <c r="L31" i="66"/>
  <c r="L32" i="66"/>
  <c r="L33" i="66"/>
  <c r="L34" i="66"/>
  <c r="L35" i="66"/>
  <c r="L36" i="66"/>
  <c r="L37" i="66"/>
  <c r="L38" i="66"/>
  <c r="L39" i="66"/>
  <c r="L40" i="66"/>
  <c r="L41" i="66"/>
  <c r="L42" i="66"/>
  <c r="L43" i="66"/>
  <c r="L44" i="66"/>
  <c r="L45" i="66"/>
  <c r="L46" i="66"/>
  <c r="L47" i="66"/>
  <c r="L48" i="66"/>
  <c r="L49" i="66"/>
  <c r="L50" i="66"/>
  <c r="L51" i="66"/>
  <c r="L10" i="66"/>
  <c r="L43" i="65"/>
  <c r="L44" i="65"/>
  <c r="L45" i="65"/>
  <c r="L46" i="65"/>
  <c r="L47" i="65"/>
  <c r="L48" i="65"/>
  <c r="L49" i="65"/>
  <c r="L50" i="65"/>
  <c r="L51" i="65"/>
  <c r="L52" i="65"/>
  <c r="L53" i="65"/>
  <c r="L54" i="65"/>
  <c r="L55" i="65"/>
  <c r="L56" i="65"/>
  <c r="L57" i="65"/>
  <c r="L58" i="65"/>
  <c r="L59" i="65"/>
  <c r="L60" i="65"/>
  <c r="L61" i="65"/>
  <c r="L62" i="65"/>
  <c r="L63" i="65"/>
  <c r="L64" i="65"/>
  <c r="L65" i="65"/>
  <c r="L66" i="65"/>
  <c r="L67" i="65"/>
  <c r="L68" i="65"/>
  <c r="L69" i="65"/>
  <c r="L70" i="65"/>
  <c r="L71" i="65"/>
  <c r="L72" i="65"/>
  <c r="L73" i="65"/>
  <c r="L74" i="65"/>
  <c r="L75" i="65"/>
  <c r="L76" i="65"/>
  <c r="L77" i="65"/>
  <c r="L78" i="65"/>
  <c r="L79" i="65"/>
  <c r="L80" i="65"/>
  <c r="L81" i="65"/>
  <c r="L82" i="65"/>
  <c r="L42" i="65"/>
  <c r="M5" i="64"/>
  <c r="L13" i="64"/>
  <c r="L14" i="64"/>
  <c r="L15" i="64"/>
  <c r="L16" i="64"/>
  <c r="L17" i="64"/>
  <c r="L18" i="64"/>
  <c r="L19" i="64"/>
  <c r="L20" i="64"/>
  <c r="L21" i="64"/>
  <c r="L22" i="64"/>
  <c r="L23" i="64"/>
  <c r="L24" i="64"/>
  <c r="L25" i="64"/>
  <c r="L26" i="64"/>
  <c r="L27" i="64"/>
  <c r="L28" i="64"/>
  <c r="L29" i="64"/>
  <c r="L30" i="64"/>
  <c r="L31" i="64"/>
  <c r="L32" i="64"/>
  <c r="L33" i="64"/>
  <c r="L34" i="64"/>
  <c r="L35" i="64"/>
  <c r="L36" i="64"/>
  <c r="L37" i="64"/>
  <c r="L38" i="64"/>
  <c r="L39" i="64"/>
  <c r="L40" i="64"/>
  <c r="L41" i="64"/>
  <c r="L42" i="64"/>
  <c r="L43" i="64"/>
  <c r="L44" i="64"/>
  <c r="L45" i="64"/>
  <c r="L46" i="64"/>
  <c r="L47" i="64"/>
  <c r="L48" i="64"/>
  <c r="L49" i="64"/>
  <c r="L50" i="64"/>
  <c r="L51" i="64"/>
  <c r="L12" i="64"/>
  <c r="M5" i="63"/>
  <c r="L11" i="63"/>
  <c r="L12" i="63"/>
  <c r="L13" i="63"/>
  <c r="L14" i="63"/>
  <c r="L15" i="63"/>
  <c r="L16" i="63"/>
  <c r="L17" i="63"/>
  <c r="L18" i="63"/>
  <c r="L19" i="63"/>
  <c r="L20" i="63"/>
  <c r="L21" i="63"/>
  <c r="L22" i="63"/>
  <c r="L23" i="63"/>
  <c r="L24" i="63"/>
  <c r="L25" i="63"/>
  <c r="L26" i="63"/>
  <c r="L27" i="63"/>
  <c r="L28" i="63"/>
  <c r="L29" i="63"/>
  <c r="L30" i="63"/>
  <c r="L31" i="63"/>
  <c r="L32" i="63"/>
  <c r="L33" i="63"/>
  <c r="L34" i="63"/>
  <c r="L35" i="63"/>
  <c r="L36" i="63"/>
  <c r="L37" i="63"/>
  <c r="L38" i="63"/>
  <c r="L39" i="63"/>
  <c r="L40" i="63"/>
  <c r="L41" i="63"/>
  <c r="L42" i="63"/>
  <c r="L43" i="63"/>
  <c r="L44" i="63"/>
  <c r="L45" i="63"/>
  <c r="L46" i="63"/>
  <c r="L47" i="63"/>
  <c r="L48" i="63"/>
  <c r="L49" i="63"/>
  <c r="L50" i="63"/>
  <c r="L51" i="63"/>
  <c r="L52" i="63"/>
  <c r="L53" i="63"/>
  <c r="L54" i="63"/>
  <c r="L55" i="63"/>
  <c r="L56" i="63"/>
  <c r="L57" i="63"/>
  <c r="L58" i="63"/>
  <c r="L59" i="63"/>
  <c r="L60" i="63"/>
  <c r="L61" i="63"/>
  <c r="L62" i="63"/>
  <c r="L63" i="63"/>
  <c r="L64" i="63"/>
  <c r="L65" i="63"/>
  <c r="L66" i="63"/>
  <c r="L67" i="63"/>
  <c r="L68" i="63"/>
  <c r="L69" i="63"/>
  <c r="L70" i="63"/>
  <c r="L71" i="63"/>
  <c r="L72" i="63"/>
  <c r="L73" i="63"/>
  <c r="L74" i="63"/>
  <c r="L75" i="63"/>
  <c r="L76" i="63"/>
  <c r="L77" i="63"/>
  <c r="L78" i="63"/>
  <c r="L79" i="63"/>
  <c r="L80" i="63"/>
  <c r="L81" i="63"/>
  <c r="L82" i="63"/>
  <c r="L10" i="63"/>
  <c r="M5" i="62"/>
  <c r="L26" i="62"/>
  <c r="L27" i="62"/>
  <c r="L28" i="62"/>
  <c r="L29" i="62"/>
  <c r="L30" i="62"/>
  <c r="L31" i="62"/>
  <c r="L32" i="62"/>
  <c r="L33" i="62"/>
  <c r="L34" i="62"/>
  <c r="L35" i="62"/>
  <c r="L36" i="62"/>
  <c r="L37" i="62"/>
  <c r="L38" i="62"/>
  <c r="L39" i="62"/>
  <c r="L40" i="62"/>
  <c r="L41" i="62"/>
  <c r="L42" i="62"/>
  <c r="L43" i="62"/>
  <c r="L44" i="62"/>
  <c r="L45" i="62"/>
  <c r="L46" i="62"/>
  <c r="L47" i="62"/>
  <c r="L48" i="62"/>
  <c r="L49" i="62"/>
  <c r="L50" i="62"/>
  <c r="L51" i="62"/>
  <c r="L52" i="62"/>
  <c r="L53" i="62"/>
  <c r="L54" i="62"/>
  <c r="L55" i="62"/>
  <c r="L56" i="62"/>
  <c r="L57" i="62"/>
  <c r="L58" i="62"/>
  <c r="L59" i="62"/>
  <c r="L60" i="62"/>
  <c r="L61" i="62"/>
  <c r="L62" i="62"/>
  <c r="L63" i="62"/>
  <c r="L64" i="62"/>
  <c r="L65" i="62"/>
  <c r="L66" i="62"/>
  <c r="L67" i="62"/>
  <c r="L68" i="62"/>
  <c r="L69" i="62"/>
  <c r="L70" i="62"/>
  <c r="L71" i="62"/>
  <c r="L72" i="62"/>
  <c r="L73" i="62"/>
  <c r="L74" i="62"/>
  <c r="L75" i="62"/>
  <c r="L76" i="62"/>
  <c r="L77" i="62"/>
  <c r="L78" i="62"/>
  <c r="L79" i="62"/>
  <c r="L80" i="62"/>
  <c r="L81" i="62"/>
  <c r="L82" i="62"/>
  <c r="L25" i="62"/>
  <c r="M5" i="61"/>
  <c r="L26" i="61"/>
  <c r="L27" i="61"/>
  <c r="L28" i="61"/>
  <c r="L29" i="61"/>
  <c r="L30" i="61"/>
  <c r="L31" i="61"/>
  <c r="L32" i="61"/>
  <c r="L33" i="61"/>
  <c r="L34" i="61"/>
  <c r="L35" i="61"/>
  <c r="L36" i="61"/>
  <c r="L37" i="61"/>
  <c r="L38" i="61"/>
  <c r="L39" i="61"/>
  <c r="L40" i="61"/>
  <c r="L41" i="61"/>
  <c r="L42" i="61"/>
  <c r="L43" i="61"/>
  <c r="L44" i="61"/>
  <c r="L45" i="61"/>
  <c r="L46" i="61"/>
  <c r="L47" i="61"/>
  <c r="L48" i="61"/>
  <c r="L49" i="61"/>
  <c r="L50" i="61"/>
  <c r="L51" i="61"/>
  <c r="L52" i="61"/>
  <c r="L53" i="61"/>
  <c r="L54" i="61"/>
  <c r="L55" i="61"/>
  <c r="L56" i="61"/>
  <c r="L57" i="61"/>
  <c r="L58" i="61"/>
  <c r="L59" i="61"/>
  <c r="L60" i="61"/>
  <c r="L61" i="61"/>
  <c r="L62" i="61"/>
  <c r="L63" i="61"/>
  <c r="L64" i="61"/>
  <c r="L65" i="61"/>
  <c r="L66" i="61"/>
  <c r="L67" i="61"/>
  <c r="L68" i="61"/>
  <c r="L69" i="61"/>
  <c r="L70" i="61"/>
  <c r="L71" i="61"/>
  <c r="L72" i="61"/>
  <c r="L73" i="61"/>
  <c r="L74" i="61"/>
  <c r="L75" i="61"/>
  <c r="L76" i="61"/>
  <c r="L77" i="61"/>
  <c r="L78" i="61"/>
  <c r="L79" i="61"/>
  <c r="L80" i="61"/>
  <c r="L81" i="61"/>
  <c r="L82" i="61"/>
  <c r="L25" i="61"/>
  <c r="L26" i="60"/>
  <c r="L27" i="60"/>
  <c r="L28" i="60"/>
  <c r="L29" i="60"/>
  <c r="M5" i="60" s="1"/>
  <c r="L30" i="60"/>
  <c r="L31" i="60"/>
  <c r="L32" i="60"/>
  <c r="L33" i="60"/>
  <c r="L34" i="60"/>
  <c r="L35" i="60"/>
  <c r="L36" i="60"/>
  <c r="L37" i="60"/>
  <c r="L38" i="60"/>
  <c r="L39" i="60"/>
  <c r="L40" i="60"/>
  <c r="L41" i="60"/>
  <c r="L42" i="60"/>
  <c r="L43" i="60"/>
  <c r="L44" i="60"/>
  <c r="L45" i="60"/>
  <c r="L46" i="60"/>
  <c r="L47" i="60"/>
  <c r="L48" i="60"/>
  <c r="L49" i="60"/>
  <c r="L50" i="60"/>
  <c r="L51" i="60"/>
  <c r="L52" i="60"/>
  <c r="L53" i="60"/>
  <c r="L54" i="60"/>
  <c r="L55" i="60"/>
  <c r="L56" i="60"/>
  <c r="L57" i="60"/>
  <c r="L58" i="60"/>
  <c r="L59" i="60"/>
  <c r="L60" i="60"/>
  <c r="L61" i="60"/>
  <c r="L62" i="60"/>
  <c r="L63" i="60"/>
  <c r="L64" i="60"/>
  <c r="L65" i="60"/>
  <c r="L66" i="60"/>
  <c r="L67" i="60"/>
  <c r="L68" i="60"/>
  <c r="L69" i="60"/>
  <c r="L70" i="60"/>
  <c r="L71" i="60"/>
  <c r="L72" i="60"/>
  <c r="L73" i="60"/>
  <c r="L74" i="60"/>
  <c r="L75" i="60"/>
  <c r="L76" i="60"/>
  <c r="L77" i="60"/>
  <c r="L78" i="60"/>
  <c r="L79" i="60"/>
  <c r="L80" i="60"/>
  <c r="L81" i="60"/>
  <c r="L82" i="60"/>
  <c r="L25" i="60"/>
  <c r="L20" i="59"/>
  <c r="L21" i="59"/>
  <c r="L22" i="59"/>
  <c r="L23" i="59"/>
  <c r="L24" i="59"/>
  <c r="L25" i="59"/>
  <c r="L26" i="59"/>
  <c r="L27" i="59"/>
  <c r="L28" i="59"/>
  <c r="L29" i="59"/>
  <c r="L30" i="59"/>
  <c r="L31" i="59"/>
  <c r="L32" i="59"/>
  <c r="L33" i="59"/>
  <c r="L34" i="59"/>
  <c r="L35" i="59"/>
  <c r="L36" i="59"/>
  <c r="L37" i="59"/>
  <c r="L38" i="59"/>
  <c r="L39" i="59"/>
  <c r="L40" i="59"/>
  <c r="L41" i="59"/>
  <c r="L42" i="59"/>
  <c r="L43" i="59"/>
  <c r="L44" i="59"/>
  <c r="L45" i="59"/>
  <c r="L46" i="59"/>
  <c r="L47" i="59"/>
  <c r="L48" i="59"/>
  <c r="L49" i="59"/>
  <c r="L50" i="59"/>
  <c r="L51" i="59"/>
  <c r="L52" i="59"/>
  <c r="L53" i="59"/>
  <c r="L54" i="59"/>
  <c r="L55" i="59"/>
  <c r="L56" i="59"/>
  <c r="L57" i="59"/>
  <c r="L58" i="59"/>
  <c r="L59" i="59"/>
  <c r="L60" i="59"/>
  <c r="L61" i="59"/>
  <c r="L62" i="59"/>
  <c r="L63" i="59"/>
  <c r="L64" i="59"/>
  <c r="L65" i="59"/>
  <c r="L66" i="59"/>
  <c r="L67" i="59"/>
  <c r="L68" i="59"/>
  <c r="L69" i="59"/>
  <c r="L70" i="59"/>
  <c r="L71" i="59"/>
  <c r="L72" i="59"/>
  <c r="L73" i="59"/>
  <c r="L74" i="59"/>
  <c r="L75" i="59"/>
  <c r="L76" i="59"/>
  <c r="L77" i="59"/>
  <c r="L78" i="59"/>
  <c r="L79" i="59"/>
  <c r="L80" i="59"/>
  <c r="L81" i="59"/>
  <c r="L82" i="59"/>
  <c r="L19" i="59"/>
  <c r="M5" i="59" s="1"/>
  <c r="M5" i="58"/>
  <c r="L11" i="58"/>
  <c r="L12" i="58"/>
  <c r="L13" i="58"/>
  <c r="L14" i="58"/>
  <c r="L15" i="58"/>
  <c r="L16" i="58"/>
  <c r="L17" i="58"/>
  <c r="L18" i="58"/>
  <c r="L19" i="58"/>
  <c r="L20" i="58"/>
  <c r="L21" i="58"/>
  <c r="L22" i="58"/>
  <c r="L23" i="58"/>
  <c r="L24" i="58"/>
  <c r="L25" i="58"/>
  <c r="L26" i="58"/>
  <c r="L27" i="58"/>
  <c r="L28" i="58"/>
  <c r="L29" i="58"/>
  <c r="L30" i="58"/>
  <c r="L31" i="58"/>
  <c r="L32" i="58"/>
  <c r="L33" i="58"/>
  <c r="L34" i="58"/>
  <c r="L35" i="58"/>
  <c r="L36" i="58"/>
  <c r="L37" i="58"/>
  <c r="L38" i="58"/>
  <c r="L39" i="58"/>
  <c r="L40" i="58"/>
  <c r="L41" i="58"/>
  <c r="L42" i="58"/>
  <c r="L43" i="58"/>
  <c r="L44" i="58"/>
  <c r="L45" i="58"/>
  <c r="L46" i="58"/>
  <c r="L47" i="58"/>
  <c r="L48" i="58"/>
  <c r="L49" i="58"/>
  <c r="L50" i="58"/>
  <c r="L51" i="58"/>
  <c r="L52" i="58"/>
  <c r="L53" i="58"/>
  <c r="L54" i="58"/>
  <c r="L55" i="58"/>
  <c r="L56" i="58"/>
  <c r="L57" i="58"/>
  <c r="L58" i="58"/>
  <c r="L59" i="58"/>
  <c r="L60" i="58"/>
  <c r="L61" i="58"/>
  <c r="L62" i="58"/>
  <c r="L63" i="58"/>
  <c r="L64" i="58"/>
  <c r="L65" i="58"/>
  <c r="L66" i="58"/>
  <c r="L67" i="58"/>
  <c r="L68" i="58"/>
  <c r="L69" i="58"/>
  <c r="L70" i="58"/>
  <c r="L71" i="58"/>
  <c r="L72" i="58"/>
  <c r="L73" i="58"/>
  <c r="L74" i="58"/>
  <c r="L75" i="58"/>
  <c r="L76" i="58"/>
  <c r="L77" i="58"/>
  <c r="L78" i="58"/>
  <c r="L79" i="58"/>
  <c r="L80" i="58"/>
  <c r="L81" i="58"/>
  <c r="L82" i="58"/>
  <c r="L10" i="58"/>
  <c r="L43" i="57"/>
  <c r="L44" i="57"/>
  <c r="L45" i="57"/>
  <c r="L46" i="57"/>
  <c r="M5" i="57" s="1"/>
  <c r="L47" i="57"/>
  <c r="L48" i="57"/>
  <c r="L49" i="57"/>
  <c r="L50" i="57"/>
  <c r="L51" i="57"/>
  <c r="L52" i="57"/>
  <c r="L53" i="57"/>
  <c r="L54" i="57"/>
  <c r="L55" i="57"/>
  <c r="L56" i="57"/>
  <c r="L57" i="57"/>
  <c r="L58" i="57"/>
  <c r="L59" i="57"/>
  <c r="L60" i="57"/>
  <c r="L61" i="57"/>
  <c r="L62" i="57"/>
  <c r="L63" i="57"/>
  <c r="L64" i="57"/>
  <c r="L65" i="57"/>
  <c r="L66" i="57"/>
  <c r="L67" i="57"/>
  <c r="L68" i="57"/>
  <c r="L69" i="57"/>
  <c r="L70" i="57"/>
  <c r="L71" i="57"/>
  <c r="L72" i="57"/>
  <c r="L73" i="57"/>
  <c r="L74" i="57"/>
  <c r="L75" i="57"/>
  <c r="L76" i="57"/>
  <c r="L77" i="57"/>
  <c r="L78" i="57"/>
  <c r="L79" i="57"/>
  <c r="L80" i="57"/>
  <c r="L81" i="57"/>
  <c r="L82" i="57"/>
  <c r="L42" i="57"/>
  <c r="M5" i="56"/>
  <c r="L43" i="56"/>
  <c r="L44" i="56"/>
  <c r="L45" i="56"/>
  <c r="L46" i="56"/>
  <c r="L47" i="56"/>
  <c r="L48" i="56"/>
  <c r="L49" i="56"/>
  <c r="L50" i="56"/>
  <c r="L51" i="56"/>
  <c r="L52" i="56"/>
  <c r="L53" i="56"/>
  <c r="L54" i="56"/>
  <c r="L55" i="56"/>
  <c r="L56" i="56"/>
  <c r="L57" i="56"/>
  <c r="L58" i="56"/>
  <c r="L59" i="56"/>
  <c r="L60" i="56"/>
  <c r="L61" i="56"/>
  <c r="L62" i="56"/>
  <c r="L63" i="56"/>
  <c r="L64" i="56"/>
  <c r="L65" i="56"/>
  <c r="L66" i="56"/>
  <c r="L67" i="56"/>
  <c r="L68" i="56"/>
  <c r="L69" i="56"/>
  <c r="L70" i="56"/>
  <c r="L71" i="56"/>
  <c r="L72" i="56"/>
  <c r="L73" i="56"/>
  <c r="L74" i="56"/>
  <c r="L75" i="56"/>
  <c r="L76" i="56"/>
  <c r="L77" i="56"/>
  <c r="L78" i="56"/>
  <c r="L79" i="56"/>
  <c r="L80" i="56"/>
  <c r="L81" i="56"/>
  <c r="L82" i="56"/>
  <c r="L42" i="56"/>
  <c r="M5" i="55"/>
  <c r="L17" i="55"/>
  <c r="L18" i="55"/>
  <c r="L19" i="55"/>
  <c r="L20" i="55"/>
  <c r="L21" i="55"/>
  <c r="L22" i="55"/>
  <c r="L23" i="55"/>
  <c r="L24" i="55"/>
  <c r="L25" i="55"/>
  <c r="L26" i="55"/>
  <c r="L27" i="55"/>
  <c r="L28" i="55"/>
  <c r="L29" i="55"/>
  <c r="L30" i="55"/>
  <c r="L31" i="55"/>
  <c r="L32" i="55"/>
  <c r="L33" i="55"/>
  <c r="L34" i="55"/>
  <c r="L35" i="55"/>
  <c r="L36" i="55"/>
  <c r="L37" i="55"/>
  <c r="L38" i="55"/>
  <c r="L39" i="55"/>
  <c r="L40" i="55"/>
  <c r="L41" i="55"/>
  <c r="L42" i="55"/>
  <c r="L43" i="55"/>
  <c r="L44" i="55"/>
  <c r="L45" i="55"/>
  <c r="L46" i="55"/>
  <c r="L47" i="55"/>
  <c r="L48" i="55"/>
  <c r="L49" i="55"/>
  <c r="L50" i="55"/>
  <c r="L51" i="55"/>
  <c r="L52" i="55"/>
  <c r="L53" i="55"/>
  <c r="L54" i="55"/>
  <c r="L55" i="55"/>
  <c r="L56" i="55"/>
  <c r="L57" i="55"/>
  <c r="L58" i="55"/>
  <c r="L59" i="55"/>
  <c r="L60" i="55"/>
  <c r="L61" i="55"/>
  <c r="L62" i="55"/>
  <c r="L63" i="55"/>
  <c r="L64" i="55"/>
  <c r="L65" i="55"/>
  <c r="L66" i="55"/>
  <c r="L67" i="55"/>
  <c r="L68" i="55"/>
  <c r="L69" i="55"/>
  <c r="L70" i="55"/>
  <c r="L71" i="55"/>
  <c r="L72" i="55"/>
  <c r="L73" i="55"/>
  <c r="L74" i="55"/>
  <c r="L75" i="55"/>
  <c r="L76" i="55"/>
  <c r="L77" i="55"/>
  <c r="L78" i="55"/>
  <c r="L79" i="55"/>
  <c r="L80" i="55"/>
  <c r="L81" i="55"/>
  <c r="L82" i="55"/>
  <c r="L16" i="55"/>
  <c r="M5" i="54"/>
  <c r="L17" i="54"/>
  <c r="L18" i="54"/>
  <c r="L19" i="54"/>
  <c r="L20" i="54"/>
  <c r="L21" i="54"/>
  <c r="L22" i="54"/>
  <c r="L23" i="54"/>
  <c r="L24" i="54"/>
  <c r="L25" i="54"/>
  <c r="L26" i="54"/>
  <c r="L27" i="54"/>
  <c r="L28" i="54"/>
  <c r="L29" i="54"/>
  <c r="L30" i="54"/>
  <c r="L31" i="54"/>
  <c r="L32" i="54"/>
  <c r="L33" i="54"/>
  <c r="L34" i="54"/>
  <c r="L35" i="54"/>
  <c r="L36" i="54"/>
  <c r="L37" i="54"/>
  <c r="L38" i="54"/>
  <c r="L39" i="54"/>
  <c r="L40" i="54"/>
  <c r="L41" i="54"/>
  <c r="L42" i="54"/>
  <c r="L43" i="54"/>
  <c r="L44" i="54"/>
  <c r="L45" i="54"/>
  <c r="L46" i="54"/>
  <c r="L47" i="54"/>
  <c r="L48" i="54"/>
  <c r="L49" i="54"/>
  <c r="L50" i="54"/>
  <c r="L51" i="54"/>
  <c r="L52" i="54"/>
  <c r="L53" i="54"/>
  <c r="L54" i="54"/>
  <c r="L55" i="54"/>
  <c r="L56" i="54"/>
  <c r="L57" i="54"/>
  <c r="L58" i="54"/>
  <c r="L59" i="54"/>
  <c r="L60" i="54"/>
  <c r="L61" i="54"/>
  <c r="L62" i="54"/>
  <c r="L63" i="54"/>
  <c r="L64" i="54"/>
  <c r="L65" i="54"/>
  <c r="L66" i="54"/>
  <c r="L67" i="54"/>
  <c r="L68" i="54"/>
  <c r="L69" i="54"/>
  <c r="L70" i="54"/>
  <c r="L71" i="54"/>
  <c r="L72" i="54"/>
  <c r="L73" i="54"/>
  <c r="L74" i="54"/>
  <c r="L75" i="54"/>
  <c r="L76" i="54"/>
  <c r="L77" i="54"/>
  <c r="L78" i="54"/>
  <c r="L79" i="54"/>
  <c r="L80" i="54"/>
  <c r="L81" i="54"/>
  <c r="L82" i="54"/>
  <c r="L16" i="54"/>
  <c r="M5" i="53"/>
  <c r="L17" i="53"/>
  <c r="L18" i="53"/>
  <c r="L19" i="53"/>
  <c r="L20" i="53"/>
  <c r="L21" i="53"/>
  <c r="L22" i="53"/>
  <c r="L23" i="53"/>
  <c r="L24" i="53"/>
  <c r="L25" i="53"/>
  <c r="L26" i="53"/>
  <c r="L27" i="53"/>
  <c r="L28" i="53"/>
  <c r="L29" i="53"/>
  <c r="L30" i="53"/>
  <c r="L31" i="53"/>
  <c r="L32" i="53"/>
  <c r="L33" i="53"/>
  <c r="L34" i="53"/>
  <c r="L35" i="53"/>
  <c r="L36" i="53"/>
  <c r="L37" i="53"/>
  <c r="L38" i="53"/>
  <c r="L39" i="53"/>
  <c r="L40" i="53"/>
  <c r="L41" i="53"/>
  <c r="L42" i="53"/>
  <c r="L43" i="53"/>
  <c r="L44" i="53"/>
  <c r="L45" i="53"/>
  <c r="L46" i="53"/>
  <c r="L47" i="53"/>
  <c r="L48" i="53"/>
  <c r="L49" i="53"/>
  <c r="L50" i="53"/>
  <c r="L51" i="53"/>
  <c r="L52" i="53"/>
  <c r="L53" i="53"/>
  <c r="L54" i="53"/>
  <c r="L55" i="53"/>
  <c r="L56" i="53"/>
  <c r="L57" i="53"/>
  <c r="L58" i="53"/>
  <c r="L59" i="53"/>
  <c r="L60" i="53"/>
  <c r="L61" i="53"/>
  <c r="L62" i="53"/>
  <c r="L63" i="53"/>
  <c r="L64" i="53"/>
  <c r="L65" i="53"/>
  <c r="L66" i="53"/>
  <c r="L67" i="53"/>
  <c r="L68" i="53"/>
  <c r="L69" i="53"/>
  <c r="L70" i="53"/>
  <c r="L71" i="53"/>
  <c r="L72" i="53"/>
  <c r="L73" i="53"/>
  <c r="L74" i="53"/>
  <c r="L75" i="53"/>
  <c r="L76" i="53"/>
  <c r="L77" i="53"/>
  <c r="L78" i="53"/>
  <c r="L79" i="53"/>
  <c r="L80" i="53"/>
  <c r="L81" i="53"/>
  <c r="L82" i="53"/>
  <c r="L16" i="53"/>
  <c r="L5" i="52"/>
  <c r="M5" i="52"/>
  <c r="L8" i="52"/>
  <c r="L9" i="52"/>
  <c r="L10" i="52"/>
  <c r="L11" i="52"/>
  <c r="L12" i="52"/>
  <c r="L13" i="52"/>
  <c r="L14" i="52"/>
  <c r="L15" i="52"/>
  <c r="L16" i="52"/>
  <c r="L17" i="52"/>
  <c r="L18" i="52"/>
  <c r="L19" i="52"/>
  <c r="L20" i="52"/>
  <c r="L21" i="52"/>
  <c r="L22" i="52"/>
  <c r="L23" i="52"/>
  <c r="L24" i="52"/>
  <c r="L25" i="52"/>
  <c r="L26" i="52"/>
  <c r="L27" i="52"/>
  <c r="L28" i="52"/>
  <c r="L29" i="52"/>
  <c r="L30" i="52"/>
  <c r="L31" i="52"/>
  <c r="L32" i="52"/>
  <c r="L33" i="52"/>
  <c r="L34" i="52"/>
  <c r="L35" i="52"/>
  <c r="L36" i="52"/>
  <c r="L37" i="52"/>
  <c r="L38" i="52"/>
  <c r="L39" i="52"/>
  <c r="L40" i="52"/>
  <c r="L41" i="52"/>
  <c r="L42" i="52"/>
  <c r="L43" i="52"/>
  <c r="L44" i="52"/>
  <c r="L45" i="52"/>
  <c r="L46" i="52"/>
  <c r="L47" i="52"/>
  <c r="L48" i="52"/>
  <c r="L49" i="52"/>
  <c r="L50" i="52"/>
  <c r="L51" i="52"/>
  <c r="L52" i="52"/>
  <c r="L53" i="52"/>
  <c r="L54" i="52"/>
  <c r="L55" i="52"/>
  <c r="L56" i="52"/>
  <c r="L57" i="52"/>
  <c r="L58" i="52"/>
  <c r="L59" i="52"/>
  <c r="L60" i="52"/>
  <c r="L61" i="52"/>
  <c r="L62" i="52"/>
  <c r="L63" i="52"/>
  <c r="L64" i="52"/>
  <c r="L65" i="52"/>
  <c r="L66" i="52"/>
  <c r="L67" i="52"/>
  <c r="L68" i="52"/>
  <c r="L69" i="52"/>
  <c r="L70" i="52"/>
  <c r="L71" i="52"/>
  <c r="L72" i="52"/>
  <c r="L73" i="52"/>
  <c r="L74" i="52"/>
  <c r="L75" i="52"/>
  <c r="L76" i="52"/>
  <c r="L77" i="52"/>
  <c r="L78" i="52"/>
  <c r="L79" i="52"/>
  <c r="L80" i="52"/>
  <c r="L81" i="52"/>
  <c r="L82" i="52"/>
  <c r="L7" i="52"/>
  <c r="M5" i="51"/>
  <c r="L16" i="51"/>
  <c r="L17" i="51"/>
  <c r="L18" i="51"/>
  <c r="L19" i="51"/>
  <c r="L20" i="51"/>
  <c r="L21" i="51"/>
  <c r="L22" i="51"/>
  <c r="L23" i="51"/>
  <c r="L24" i="51"/>
  <c r="L25" i="51"/>
  <c r="L26" i="51"/>
  <c r="L27" i="51"/>
  <c r="L28" i="51"/>
  <c r="L29" i="51"/>
  <c r="L30" i="51"/>
  <c r="L31" i="51"/>
  <c r="L32" i="51"/>
  <c r="L33" i="51"/>
  <c r="L34" i="51"/>
  <c r="L35" i="51"/>
  <c r="L36" i="51"/>
  <c r="L37" i="51"/>
  <c r="L38" i="51"/>
  <c r="L39" i="51"/>
  <c r="L40" i="51"/>
  <c r="L41" i="51"/>
  <c r="L42" i="51"/>
  <c r="L43" i="51"/>
  <c r="L44" i="51"/>
  <c r="L45" i="51"/>
  <c r="L46" i="51"/>
  <c r="L47" i="51"/>
  <c r="L48" i="51"/>
  <c r="L49" i="51"/>
  <c r="L50" i="51"/>
  <c r="L51" i="51"/>
  <c r="L52" i="51"/>
  <c r="L53" i="51"/>
  <c r="L54" i="51"/>
  <c r="L55" i="51"/>
  <c r="L56" i="51"/>
  <c r="L57" i="51"/>
  <c r="L58" i="51"/>
  <c r="L59" i="51"/>
  <c r="L60" i="51"/>
  <c r="L61" i="51"/>
  <c r="L62" i="51"/>
  <c r="L63" i="51"/>
  <c r="L64" i="51"/>
  <c r="L65" i="51"/>
  <c r="L66" i="51"/>
  <c r="L67" i="51"/>
  <c r="L68" i="51"/>
  <c r="L69" i="51"/>
  <c r="L70" i="51"/>
  <c r="L71" i="51"/>
  <c r="L72" i="51"/>
  <c r="L73" i="51"/>
  <c r="L74" i="51"/>
  <c r="L75" i="51"/>
  <c r="L76" i="51"/>
  <c r="L77" i="51"/>
  <c r="L78" i="51"/>
  <c r="L79" i="51"/>
  <c r="L80" i="51"/>
  <c r="L81" i="51"/>
  <c r="L82" i="51"/>
  <c r="L15" i="51"/>
  <c r="M5" i="50"/>
  <c r="L13" i="50"/>
  <c r="L14" i="50"/>
  <c r="L15" i="50"/>
  <c r="L16" i="50"/>
  <c r="L17" i="50"/>
  <c r="L18" i="50"/>
  <c r="L19" i="50"/>
  <c r="L20" i="50"/>
  <c r="L21" i="50"/>
  <c r="L22" i="50"/>
  <c r="L23" i="50"/>
  <c r="L24" i="50"/>
  <c r="L25" i="50"/>
  <c r="L26" i="50"/>
  <c r="L27" i="50"/>
  <c r="L28" i="50"/>
  <c r="L29" i="50"/>
  <c r="L30" i="50"/>
  <c r="L31" i="50"/>
  <c r="L32" i="50"/>
  <c r="L33" i="50"/>
  <c r="L34" i="50"/>
  <c r="L35" i="50"/>
  <c r="L36" i="50"/>
  <c r="L37" i="50"/>
  <c r="L38" i="50"/>
  <c r="L39" i="50"/>
  <c r="L40" i="50"/>
  <c r="L41" i="50"/>
  <c r="L42" i="50"/>
  <c r="L43" i="50"/>
  <c r="L44" i="50"/>
  <c r="L45" i="50"/>
  <c r="L46" i="50"/>
  <c r="L47" i="50"/>
  <c r="L48" i="50"/>
  <c r="L49" i="50"/>
  <c r="L50" i="50"/>
  <c r="L51" i="50"/>
  <c r="L52" i="50"/>
  <c r="L53" i="50"/>
  <c r="L54" i="50"/>
  <c r="L55" i="50"/>
  <c r="L56" i="50"/>
  <c r="L57" i="50"/>
  <c r="L58" i="50"/>
  <c r="L59" i="50"/>
  <c r="L60" i="50"/>
  <c r="L61" i="50"/>
  <c r="L62" i="50"/>
  <c r="L63" i="50"/>
  <c r="L64" i="50"/>
  <c r="L65" i="50"/>
  <c r="L66" i="50"/>
  <c r="L67" i="50"/>
  <c r="L68" i="50"/>
  <c r="L69" i="50"/>
  <c r="L70" i="50"/>
  <c r="L71" i="50"/>
  <c r="L72" i="50"/>
  <c r="L73" i="50"/>
  <c r="L74" i="50"/>
  <c r="L75" i="50"/>
  <c r="L76" i="50"/>
  <c r="L77" i="50"/>
  <c r="L78" i="50"/>
  <c r="L79" i="50"/>
  <c r="L80" i="50"/>
  <c r="L81" i="50"/>
  <c r="L82" i="50"/>
  <c r="L12" i="50"/>
  <c r="M5" i="49"/>
  <c r="L20" i="49"/>
  <c r="L21" i="49"/>
  <c r="L22" i="49"/>
  <c r="L23" i="49"/>
  <c r="L24" i="49"/>
  <c r="L25" i="49"/>
  <c r="L26" i="49"/>
  <c r="L27" i="49"/>
  <c r="L28" i="49"/>
  <c r="L29" i="49"/>
  <c r="L30" i="49"/>
  <c r="L31" i="49"/>
  <c r="L32" i="49"/>
  <c r="L33" i="49"/>
  <c r="L34" i="49"/>
  <c r="L35" i="49"/>
  <c r="L36" i="49"/>
  <c r="L37" i="49"/>
  <c r="L38" i="49"/>
  <c r="L39" i="49"/>
  <c r="L40" i="49"/>
  <c r="L41" i="49"/>
  <c r="L42" i="49"/>
  <c r="L43" i="49"/>
  <c r="L44" i="49"/>
  <c r="L45" i="49"/>
  <c r="L46" i="49"/>
  <c r="L47" i="49"/>
  <c r="L48" i="49"/>
  <c r="L49" i="49"/>
  <c r="L50" i="49"/>
  <c r="L51" i="49"/>
  <c r="L52" i="49"/>
  <c r="L53" i="49"/>
  <c r="L54" i="49"/>
  <c r="L55" i="49"/>
  <c r="L56" i="49"/>
  <c r="L57" i="49"/>
  <c r="L58" i="49"/>
  <c r="L59" i="49"/>
  <c r="L60" i="49"/>
  <c r="L61" i="49"/>
  <c r="L62" i="49"/>
  <c r="L63" i="49"/>
  <c r="L64" i="49"/>
  <c r="L65" i="49"/>
  <c r="L66" i="49"/>
  <c r="L67" i="49"/>
  <c r="L68" i="49"/>
  <c r="L69" i="49"/>
  <c r="L70" i="49"/>
  <c r="L71" i="49"/>
  <c r="L72" i="49"/>
  <c r="L73" i="49"/>
  <c r="L74" i="49"/>
  <c r="L75" i="49"/>
  <c r="L76" i="49"/>
  <c r="L77" i="49"/>
  <c r="L78" i="49"/>
  <c r="L79" i="49"/>
  <c r="L80" i="49"/>
  <c r="L81" i="49"/>
  <c r="L82" i="49"/>
  <c r="L19" i="49"/>
  <c r="M5" i="48"/>
  <c r="L11" i="48"/>
  <c r="L12" i="48"/>
  <c r="L13" i="48"/>
  <c r="L14" i="48"/>
  <c r="L15" i="48"/>
  <c r="L16" i="48"/>
  <c r="L17" i="48"/>
  <c r="L18" i="48"/>
  <c r="L19" i="48"/>
  <c r="L20" i="48"/>
  <c r="L21" i="48"/>
  <c r="L22" i="48"/>
  <c r="L23" i="48"/>
  <c r="L24" i="48"/>
  <c r="L25" i="48"/>
  <c r="L26" i="48"/>
  <c r="L27" i="48"/>
  <c r="L28" i="48"/>
  <c r="L29" i="48"/>
  <c r="L30" i="48"/>
  <c r="L31" i="48"/>
  <c r="L32" i="48"/>
  <c r="L33" i="48"/>
  <c r="L34" i="48"/>
  <c r="L35" i="48"/>
  <c r="L36" i="48"/>
  <c r="L37" i="48"/>
  <c r="L38" i="48"/>
  <c r="L39" i="48"/>
  <c r="L40" i="48"/>
  <c r="L41" i="48"/>
  <c r="L42" i="48"/>
  <c r="L43" i="48"/>
  <c r="L44" i="48"/>
  <c r="L45" i="48"/>
  <c r="L46" i="48"/>
  <c r="L47" i="48"/>
  <c r="L48" i="48"/>
  <c r="L49" i="48"/>
  <c r="L50" i="48"/>
  <c r="L51" i="48"/>
  <c r="L52" i="48"/>
  <c r="L53" i="48"/>
  <c r="L54" i="48"/>
  <c r="L55" i="48"/>
  <c r="L56" i="48"/>
  <c r="L57" i="48"/>
  <c r="L58" i="48"/>
  <c r="L59" i="48"/>
  <c r="L60" i="48"/>
  <c r="L61" i="48"/>
  <c r="L62" i="48"/>
  <c r="L63" i="48"/>
  <c r="L64" i="48"/>
  <c r="L65" i="48"/>
  <c r="L66" i="48"/>
  <c r="L67" i="48"/>
  <c r="L68" i="48"/>
  <c r="L69" i="48"/>
  <c r="L70" i="48"/>
  <c r="L71" i="48"/>
  <c r="L72" i="48"/>
  <c r="L73" i="48"/>
  <c r="L74" i="48"/>
  <c r="L75" i="48"/>
  <c r="L76" i="48"/>
  <c r="L77" i="48"/>
  <c r="L78" i="48"/>
  <c r="L79" i="48"/>
  <c r="L80" i="48"/>
  <c r="L81" i="48"/>
  <c r="L82" i="48"/>
  <c r="L10" i="48"/>
  <c r="M5" i="47"/>
  <c r="L11" i="47"/>
  <c r="L12" i="47"/>
  <c r="L13" i="47"/>
  <c r="L14" i="47"/>
  <c r="L15" i="47"/>
  <c r="L16" i="47"/>
  <c r="L17" i="47"/>
  <c r="L18" i="47"/>
  <c r="L19" i="47"/>
  <c r="L20" i="47"/>
  <c r="L21" i="47"/>
  <c r="L22" i="47"/>
  <c r="L23" i="47"/>
  <c r="L24" i="47"/>
  <c r="L25" i="47"/>
  <c r="L26" i="47"/>
  <c r="L27" i="47"/>
  <c r="L28" i="47"/>
  <c r="L29" i="47"/>
  <c r="L30" i="47"/>
  <c r="L31" i="47"/>
  <c r="L32" i="47"/>
  <c r="L33" i="47"/>
  <c r="L34" i="47"/>
  <c r="L35" i="47"/>
  <c r="L36" i="47"/>
  <c r="L37" i="47"/>
  <c r="L38" i="47"/>
  <c r="L39" i="47"/>
  <c r="L40" i="47"/>
  <c r="L41" i="47"/>
  <c r="L42" i="47"/>
  <c r="L43" i="47"/>
  <c r="L44" i="47"/>
  <c r="L45" i="47"/>
  <c r="L46" i="47"/>
  <c r="L47" i="47"/>
  <c r="L48" i="47"/>
  <c r="L49" i="47"/>
  <c r="L50" i="47"/>
  <c r="L51" i="47"/>
  <c r="L52" i="47"/>
  <c r="L53" i="47"/>
  <c r="L54" i="47"/>
  <c r="L55" i="47"/>
  <c r="L56" i="47"/>
  <c r="L57" i="47"/>
  <c r="L58" i="47"/>
  <c r="L59" i="47"/>
  <c r="L60" i="47"/>
  <c r="L61" i="47"/>
  <c r="L62" i="47"/>
  <c r="L63" i="47"/>
  <c r="L64" i="47"/>
  <c r="L65" i="47"/>
  <c r="L66" i="47"/>
  <c r="L67" i="47"/>
  <c r="L68" i="47"/>
  <c r="L69" i="47"/>
  <c r="L70" i="47"/>
  <c r="L71" i="47"/>
  <c r="L72" i="47"/>
  <c r="L73" i="47"/>
  <c r="L74" i="47"/>
  <c r="L75" i="47"/>
  <c r="L76" i="47"/>
  <c r="L77" i="47"/>
  <c r="L78" i="47"/>
  <c r="L79" i="47"/>
  <c r="L80" i="47"/>
  <c r="L81" i="47"/>
  <c r="L82" i="47"/>
  <c r="L10" i="47"/>
  <c r="M5" i="46"/>
  <c r="L16" i="46"/>
  <c r="L17" i="46"/>
  <c r="L18" i="46"/>
  <c r="L19" i="46"/>
  <c r="L20" i="46"/>
  <c r="L21" i="46"/>
  <c r="L22" i="46"/>
  <c r="L23" i="46"/>
  <c r="L24" i="46"/>
  <c r="L25" i="46"/>
  <c r="L26" i="46"/>
  <c r="L27" i="46"/>
  <c r="L28" i="46"/>
  <c r="L29" i="46"/>
  <c r="L30" i="46"/>
  <c r="L31" i="46"/>
  <c r="L32" i="46"/>
  <c r="L33" i="46"/>
  <c r="L34" i="46"/>
  <c r="L35" i="46"/>
  <c r="L36" i="46"/>
  <c r="L37" i="46"/>
  <c r="L38" i="46"/>
  <c r="L39" i="46"/>
  <c r="L40" i="46"/>
  <c r="L41" i="46"/>
  <c r="L42" i="46"/>
  <c r="L43" i="46"/>
  <c r="L44" i="46"/>
  <c r="L45" i="46"/>
  <c r="L46" i="46"/>
  <c r="L47" i="46"/>
  <c r="L48" i="46"/>
  <c r="L49" i="46"/>
  <c r="L50" i="46"/>
  <c r="L51" i="46"/>
  <c r="L52" i="46"/>
  <c r="L53" i="46"/>
  <c r="L54" i="46"/>
  <c r="L55" i="46"/>
  <c r="L56" i="46"/>
  <c r="L57" i="46"/>
  <c r="L58" i="46"/>
  <c r="L59" i="46"/>
  <c r="L60" i="46"/>
  <c r="L61" i="46"/>
  <c r="L62" i="46"/>
  <c r="L63" i="46"/>
  <c r="L64" i="46"/>
  <c r="L65" i="46"/>
  <c r="L66" i="46"/>
  <c r="L67" i="46"/>
  <c r="L68" i="46"/>
  <c r="L69" i="46"/>
  <c r="L70" i="46"/>
  <c r="L71" i="46"/>
  <c r="L72" i="46"/>
  <c r="L73" i="46"/>
  <c r="L74" i="46"/>
  <c r="L75" i="46"/>
  <c r="L76" i="46"/>
  <c r="L77" i="46"/>
  <c r="L78" i="46"/>
  <c r="L79" i="46"/>
  <c r="L80" i="46"/>
  <c r="L81" i="46"/>
  <c r="L82" i="46"/>
  <c r="L15" i="46"/>
  <c r="M5" i="45"/>
  <c r="L16" i="45"/>
  <c r="L17" i="45"/>
  <c r="L18" i="45"/>
  <c r="L19" i="45"/>
  <c r="L20" i="45"/>
  <c r="L21" i="45"/>
  <c r="L22" i="45"/>
  <c r="L23" i="45"/>
  <c r="L24" i="45"/>
  <c r="L25" i="45"/>
  <c r="L26" i="45"/>
  <c r="L27" i="45"/>
  <c r="L28" i="45"/>
  <c r="L29" i="45"/>
  <c r="L30" i="45"/>
  <c r="L31" i="45"/>
  <c r="L32" i="45"/>
  <c r="L33" i="45"/>
  <c r="L34" i="45"/>
  <c r="L35" i="45"/>
  <c r="L36" i="45"/>
  <c r="L37" i="45"/>
  <c r="L38" i="45"/>
  <c r="L39" i="45"/>
  <c r="L40" i="45"/>
  <c r="L41" i="45"/>
  <c r="L42" i="45"/>
  <c r="L43" i="45"/>
  <c r="L44" i="45"/>
  <c r="L45" i="45"/>
  <c r="L46" i="45"/>
  <c r="L47" i="45"/>
  <c r="L48" i="45"/>
  <c r="L49" i="45"/>
  <c r="L50" i="45"/>
  <c r="L51" i="45"/>
  <c r="L52" i="45"/>
  <c r="L53" i="45"/>
  <c r="L54" i="45"/>
  <c r="L55" i="45"/>
  <c r="L56" i="45"/>
  <c r="L57" i="45"/>
  <c r="L58" i="45"/>
  <c r="L59" i="45"/>
  <c r="L60" i="45"/>
  <c r="L61" i="45"/>
  <c r="L62" i="45"/>
  <c r="L63" i="45"/>
  <c r="L64" i="45"/>
  <c r="L65" i="45"/>
  <c r="L66" i="45"/>
  <c r="L67" i="45"/>
  <c r="L68" i="45"/>
  <c r="L69" i="45"/>
  <c r="L70" i="45"/>
  <c r="L71" i="45"/>
  <c r="L72" i="45"/>
  <c r="L73" i="45"/>
  <c r="L74" i="45"/>
  <c r="L75" i="45"/>
  <c r="L76" i="45"/>
  <c r="L77" i="45"/>
  <c r="L78" i="45"/>
  <c r="L79" i="45"/>
  <c r="L80" i="45"/>
  <c r="L81" i="45"/>
  <c r="L82" i="45"/>
  <c r="L15" i="45"/>
  <c r="M5" i="44"/>
  <c r="L13" i="44"/>
  <c r="L14" i="44"/>
  <c r="L15" i="44"/>
  <c r="L16" i="44"/>
  <c r="L17" i="44"/>
  <c r="L18" i="44"/>
  <c r="L19" i="44"/>
  <c r="L20" i="44"/>
  <c r="L21" i="44"/>
  <c r="L22" i="44"/>
  <c r="L23" i="44"/>
  <c r="L24" i="44"/>
  <c r="L25" i="44"/>
  <c r="L26" i="44"/>
  <c r="L27" i="44"/>
  <c r="L28" i="44"/>
  <c r="L29" i="44"/>
  <c r="L30" i="44"/>
  <c r="L31" i="44"/>
  <c r="L32" i="44"/>
  <c r="L33" i="44"/>
  <c r="L34" i="44"/>
  <c r="L35" i="44"/>
  <c r="L36" i="44"/>
  <c r="L37" i="44"/>
  <c r="L38" i="44"/>
  <c r="L39" i="44"/>
  <c r="L40" i="44"/>
  <c r="L41" i="44"/>
  <c r="L42" i="44"/>
  <c r="L43" i="44"/>
  <c r="L44" i="44"/>
  <c r="L45" i="44"/>
  <c r="L46" i="44"/>
  <c r="L47" i="44"/>
  <c r="L48" i="44"/>
  <c r="L49" i="44"/>
  <c r="L50" i="44"/>
  <c r="L51" i="44"/>
  <c r="L52" i="44"/>
  <c r="L53" i="44"/>
  <c r="L54" i="44"/>
  <c r="L55" i="44"/>
  <c r="L56" i="44"/>
  <c r="L57" i="44"/>
  <c r="L58" i="44"/>
  <c r="L59" i="44"/>
  <c r="L60" i="44"/>
  <c r="L61" i="44"/>
  <c r="L62" i="44"/>
  <c r="L63" i="44"/>
  <c r="L64" i="44"/>
  <c r="L65" i="44"/>
  <c r="L66" i="44"/>
  <c r="L67" i="44"/>
  <c r="L68" i="44"/>
  <c r="L69" i="44"/>
  <c r="L70" i="44"/>
  <c r="L71" i="44"/>
  <c r="L72" i="44"/>
  <c r="L73" i="44"/>
  <c r="L74" i="44"/>
  <c r="L75" i="44"/>
  <c r="L76" i="44"/>
  <c r="L77" i="44"/>
  <c r="L78" i="44"/>
  <c r="L79" i="44"/>
  <c r="L80" i="44"/>
  <c r="L81" i="44"/>
  <c r="L82" i="44"/>
  <c r="L12" i="44"/>
  <c r="M5" i="43"/>
  <c r="L10" i="43"/>
  <c r="L11" i="43"/>
  <c r="L12" i="43"/>
  <c r="L13" i="43"/>
  <c r="L14" i="43"/>
  <c r="L15" i="43"/>
  <c r="L16" i="43"/>
  <c r="L17" i="43"/>
  <c r="L18" i="43"/>
  <c r="L19" i="43"/>
  <c r="L20" i="43"/>
  <c r="L21" i="43"/>
  <c r="L22" i="43"/>
  <c r="L23" i="43"/>
  <c r="L24" i="43"/>
  <c r="L25" i="43"/>
  <c r="L26" i="43"/>
  <c r="L27" i="43"/>
  <c r="L28" i="43"/>
  <c r="L29" i="43"/>
  <c r="L30" i="43"/>
  <c r="L31" i="43"/>
  <c r="L32" i="43"/>
  <c r="L33" i="43"/>
  <c r="L34" i="43"/>
  <c r="L35" i="43"/>
  <c r="L36" i="43"/>
  <c r="L37" i="43"/>
  <c r="L38" i="43"/>
  <c r="L39" i="43"/>
  <c r="L40" i="43"/>
  <c r="L41" i="43"/>
  <c r="L42" i="43"/>
  <c r="L43" i="43"/>
  <c r="L44" i="43"/>
  <c r="L45" i="43"/>
  <c r="L46" i="43"/>
  <c r="L47" i="43"/>
  <c r="L48" i="43"/>
  <c r="L49" i="43"/>
  <c r="L50" i="43"/>
  <c r="L51" i="43"/>
  <c r="L52" i="43"/>
  <c r="L53" i="43"/>
  <c r="L54" i="43"/>
  <c r="L55" i="43"/>
  <c r="L56" i="43"/>
  <c r="L57" i="43"/>
  <c r="L58" i="43"/>
  <c r="L59" i="43"/>
  <c r="L60" i="43"/>
  <c r="L61" i="43"/>
  <c r="L62" i="43"/>
  <c r="L63" i="43"/>
  <c r="L64" i="43"/>
  <c r="L65" i="43"/>
  <c r="L66" i="43"/>
  <c r="L67" i="43"/>
  <c r="L68" i="43"/>
  <c r="L69" i="43"/>
  <c r="L70" i="43"/>
  <c r="L71" i="43"/>
  <c r="L72" i="43"/>
  <c r="L73" i="43"/>
  <c r="L74" i="43"/>
  <c r="L75" i="43"/>
  <c r="L76" i="43"/>
  <c r="L77" i="43"/>
  <c r="L78" i="43"/>
  <c r="L79" i="43"/>
  <c r="L80" i="43"/>
  <c r="L81" i="43"/>
  <c r="L82" i="43"/>
  <c r="L9" i="43"/>
  <c r="M5" i="42"/>
  <c r="L11" i="42"/>
  <c r="L12" i="42"/>
  <c r="L13" i="42"/>
  <c r="L14" i="42"/>
  <c r="L15" i="42"/>
  <c r="L16" i="42"/>
  <c r="L17" i="42"/>
  <c r="L18" i="42"/>
  <c r="L19" i="42"/>
  <c r="L20" i="42"/>
  <c r="L21" i="42"/>
  <c r="L22" i="42"/>
  <c r="L23" i="42"/>
  <c r="L24" i="42"/>
  <c r="L25" i="42"/>
  <c r="L26" i="42"/>
  <c r="L27" i="42"/>
  <c r="L28" i="42"/>
  <c r="L29" i="42"/>
  <c r="L30" i="42"/>
  <c r="L31" i="42"/>
  <c r="L32" i="42"/>
  <c r="L33" i="42"/>
  <c r="L34" i="42"/>
  <c r="L35" i="42"/>
  <c r="L36" i="42"/>
  <c r="L37" i="42"/>
  <c r="L38" i="42"/>
  <c r="L39" i="42"/>
  <c r="L40" i="42"/>
  <c r="L41" i="42"/>
  <c r="L42" i="42"/>
  <c r="L43" i="42"/>
  <c r="L44" i="42"/>
  <c r="L45" i="42"/>
  <c r="L46" i="42"/>
  <c r="L47" i="42"/>
  <c r="L48" i="42"/>
  <c r="L49" i="42"/>
  <c r="L50" i="42"/>
  <c r="L51" i="42"/>
  <c r="L52" i="42"/>
  <c r="L53" i="42"/>
  <c r="L54" i="42"/>
  <c r="L55" i="42"/>
  <c r="L56" i="42"/>
  <c r="L57" i="42"/>
  <c r="L58" i="42"/>
  <c r="L59" i="42"/>
  <c r="L60" i="42"/>
  <c r="L61" i="42"/>
  <c r="L62" i="42"/>
  <c r="L63" i="42"/>
  <c r="L64" i="42"/>
  <c r="L65" i="42"/>
  <c r="L66" i="42"/>
  <c r="L67" i="42"/>
  <c r="L68" i="42"/>
  <c r="L69" i="42"/>
  <c r="L70" i="42"/>
  <c r="L71" i="42"/>
  <c r="L72" i="42"/>
  <c r="L73" i="42"/>
  <c r="L74" i="42"/>
  <c r="L75" i="42"/>
  <c r="L76" i="42"/>
  <c r="L77" i="42"/>
  <c r="L78" i="42"/>
  <c r="L79" i="42"/>
  <c r="L80" i="42"/>
  <c r="L81" i="42"/>
  <c r="L82" i="42"/>
  <c r="L10" i="42"/>
  <c r="M5" i="41"/>
  <c r="L13" i="41"/>
  <c r="L14" i="41"/>
  <c r="L15" i="41"/>
  <c r="L16" i="41"/>
  <c r="L17" i="41"/>
  <c r="L18" i="41"/>
  <c r="L19" i="41"/>
  <c r="L20" i="41"/>
  <c r="L21" i="41"/>
  <c r="L22" i="41"/>
  <c r="L23" i="41"/>
  <c r="L24" i="41"/>
  <c r="L25" i="41"/>
  <c r="L26" i="41"/>
  <c r="L27" i="41"/>
  <c r="L28" i="41"/>
  <c r="L29" i="41"/>
  <c r="L30" i="41"/>
  <c r="L31" i="41"/>
  <c r="L32" i="41"/>
  <c r="L33" i="41"/>
  <c r="L34" i="41"/>
  <c r="L35" i="41"/>
  <c r="L36" i="41"/>
  <c r="L37" i="41"/>
  <c r="L38" i="41"/>
  <c r="L39" i="41"/>
  <c r="L40" i="41"/>
  <c r="L41" i="41"/>
  <c r="L42" i="41"/>
  <c r="L43" i="41"/>
  <c r="L44" i="41"/>
  <c r="L45" i="41"/>
  <c r="L46" i="41"/>
  <c r="L47" i="41"/>
  <c r="L48" i="41"/>
  <c r="L49" i="41"/>
  <c r="L50" i="41"/>
  <c r="L51" i="41"/>
  <c r="L52" i="41"/>
  <c r="L53" i="41"/>
  <c r="L54" i="41"/>
  <c r="L55" i="41"/>
  <c r="L56" i="41"/>
  <c r="L57" i="41"/>
  <c r="L58" i="41"/>
  <c r="L59" i="41"/>
  <c r="L60" i="41"/>
  <c r="L61" i="41"/>
  <c r="L62" i="41"/>
  <c r="L63" i="41"/>
  <c r="L64" i="41"/>
  <c r="L65" i="41"/>
  <c r="L66" i="41"/>
  <c r="L67" i="41"/>
  <c r="L68" i="41"/>
  <c r="L69" i="41"/>
  <c r="L70" i="41"/>
  <c r="L71" i="41"/>
  <c r="L72" i="41"/>
  <c r="L73" i="41"/>
  <c r="L74" i="41"/>
  <c r="L75" i="41"/>
  <c r="L76" i="41"/>
  <c r="L77" i="41"/>
  <c r="L78" i="41"/>
  <c r="L79" i="41"/>
  <c r="L80" i="41"/>
  <c r="L81" i="41"/>
  <c r="L82" i="41"/>
  <c r="L12" i="41"/>
  <c r="M5" i="40"/>
  <c r="L13" i="40"/>
  <c r="L14" i="40"/>
  <c r="L15" i="40"/>
  <c r="L16" i="40"/>
  <c r="L17" i="40"/>
  <c r="L18" i="40"/>
  <c r="L19" i="40"/>
  <c r="L20" i="40"/>
  <c r="L21" i="40"/>
  <c r="L22" i="40"/>
  <c r="L23" i="40"/>
  <c r="L24" i="40"/>
  <c r="L25" i="40"/>
  <c r="L26" i="40"/>
  <c r="L27" i="40"/>
  <c r="L28" i="40"/>
  <c r="L29" i="40"/>
  <c r="L30" i="40"/>
  <c r="L31" i="40"/>
  <c r="L32" i="40"/>
  <c r="L33" i="40"/>
  <c r="L34" i="40"/>
  <c r="L35" i="40"/>
  <c r="L36" i="40"/>
  <c r="L37" i="40"/>
  <c r="L38" i="40"/>
  <c r="L39" i="40"/>
  <c r="L40" i="40"/>
  <c r="L41" i="40"/>
  <c r="L42" i="40"/>
  <c r="L43" i="40"/>
  <c r="L44" i="40"/>
  <c r="L45" i="40"/>
  <c r="L46" i="40"/>
  <c r="L47" i="40"/>
  <c r="L48" i="40"/>
  <c r="L49" i="40"/>
  <c r="L50" i="40"/>
  <c r="L51" i="40"/>
  <c r="L52" i="40"/>
  <c r="L53" i="40"/>
  <c r="L54" i="40"/>
  <c r="L55" i="40"/>
  <c r="L56" i="40"/>
  <c r="L57" i="40"/>
  <c r="L58" i="40"/>
  <c r="L59" i="40"/>
  <c r="L60" i="40"/>
  <c r="L61" i="40"/>
  <c r="L62" i="40"/>
  <c r="L63" i="40"/>
  <c r="L64" i="40"/>
  <c r="L65" i="40"/>
  <c r="L66" i="40"/>
  <c r="L67" i="40"/>
  <c r="L68" i="40"/>
  <c r="L69" i="40"/>
  <c r="L70" i="40"/>
  <c r="L71" i="40"/>
  <c r="L72" i="40"/>
  <c r="L73" i="40"/>
  <c r="L74" i="40"/>
  <c r="L75" i="40"/>
  <c r="L76" i="40"/>
  <c r="L77" i="40"/>
  <c r="L78" i="40"/>
  <c r="L79" i="40"/>
  <c r="L80" i="40"/>
  <c r="L81" i="40"/>
  <c r="L82" i="40"/>
  <c r="L12" i="40"/>
  <c r="M5" i="39"/>
  <c r="L13" i="39"/>
  <c r="L14" i="39"/>
  <c r="L15" i="39"/>
  <c r="L16" i="39"/>
  <c r="L17" i="39"/>
  <c r="L18" i="39"/>
  <c r="L19" i="39"/>
  <c r="L20" i="39"/>
  <c r="L21" i="39"/>
  <c r="L22" i="39"/>
  <c r="L23" i="39"/>
  <c r="L24" i="39"/>
  <c r="L25" i="39"/>
  <c r="L26" i="39"/>
  <c r="L27" i="39"/>
  <c r="L28" i="39"/>
  <c r="L29" i="39"/>
  <c r="L30" i="39"/>
  <c r="L31" i="39"/>
  <c r="L32" i="39"/>
  <c r="L33" i="39"/>
  <c r="L34" i="39"/>
  <c r="L35" i="39"/>
  <c r="L36" i="39"/>
  <c r="L37" i="39"/>
  <c r="L38" i="39"/>
  <c r="L39" i="39"/>
  <c r="L40" i="39"/>
  <c r="L41" i="39"/>
  <c r="L42" i="39"/>
  <c r="L43" i="39"/>
  <c r="L44" i="39"/>
  <c r="L45" i="39"/>
  <c r="L46" i="39"/>
  <c r="L47" i="39"/>
  <c r="L48" i="39"/>
  <c r="L49" i="39"/>
  <c r="L50" i="39"/>
  <c r="L51" i="39"/>
  <c r="L52" i="39"/>
  <c r="L53" i="39"/>
  <c r="L54" i="39"/>
  <c r="L55" i="39"/>
  <c r="L56" i="39"/>
  <c r="L57" i="39"/>
  <c r="L58" i="39"/>
  <c r="L59" i="39"/>
  <c r="L60" i="39"/>
  <c r="L61" i="39"/>
  <c r="L62" i="39"/>
  <c r="L63" i="39"/>
  <c r="L64" i="39"/>
  <c r="L65" i="39"/>
  <c r="L66" i="39"/>
  <c r="L67" i="39"/>
  <c r="L68" i="39"/>
  <c r="L69" i="39"/>
  <c r="L70" i="39"/>
  <c r="L71" i="39"/>
  <c r="L72" i="39"/>
  <c r="L73" i="39"/>
  <c r="L74" i="39"/>
  <c r="L75" i="39"/>
  <c r="L76" i="39"/>
  <c r="L77" i="39"/>
  <c r="L78" i="39"/>
  <c r="L79" i="39"/>
  <c r="L80" i="39"/>
  <c r="L81" i="39"/>
  <c r="L82" i="39"/>
  <c r="L12" i="39"/>
  <c r="M5" i="38"/>
  <c r="L11" i="38"/>
  <c r="L12" i="38"/>
  <c r="L13" i="38"/>
  <c r="L14" i="38"/>
  <c r="L15" i="38"/>
  <c r="L16" i="38"/>
  <c r="L17" i="38"/>
  <c r="L18" i="38"/>
  <c r="L19" i="38"/>
  <c r="L20" i="38"/>
  <c r="L21" i="38"/>
  <c r="L22" i="38"/>
  <c r="L23" i="38"/>
  <c r="L24" i="38"/>
  <c r="L25" i="38"/>
  <c r="L26" i="38"/>
  <c r="L27" i="38"/>
  <c r="L28" i="38"/>
  <c r="L29" i="38"/>
  <c r="L30" i="38"/>
  <c r="L31" i="38"/>
  <c r="L32" i="38"/>
  <c r="L33" i="38"/>
  <c r="L34" i="38"/>
  <c r="L35" i="38"/>
  <c r="L36" i="38"/>
  <c r="L37" i="38"/>
  <c r="L38" i="38"/>
  <c r="L39" i="38"/>
  <c r="L40" i="38"/>
  <c r="L41" i="38"/>
  <c r="L42" i="38"/>
  <c r="L43" i="38"/>
  <c r="L44" i="38"/>
  <c r="L45" i="38"/>
  <c r="L46" i="38"/>
  <c r="L47" i="38"/>
  <c r="L48" i="38"/>
  <c r="L49" i="38"/>
  <c r="L50" i="38"/>
  <c r="L51" i="38"/>
  <c r="L52" i="38"/>
  <c r="L53" i="38"/>
  <c r="L54" i="38"/>
  <c r="L55" i="38"/>
  <c r="L56" i="38"/>
  <c r="L57" i="38"/>
  <c r="L58" i="38"/>
  <c r="L59" i="38"/>
  <c r="L60" i="38"/>
  <c r="L61" i="38"/>
  <c r="L62" i="38"/>
  <c r="L63" i="38"/>
  <c r="L64" i="38"/>
  <c r="L65" i="38"/>
  <c r="L66" i="38"/>
  <c r="L67" i="38"/>
  <c r="L68" i="38"/>
  <c r="L69" i="38"/>
  <c r="L70" i="38"/>
  <c r="L71" i="38"/>
  <c r="L72" i="38"/>
  <c r="L73" i="38"/>
  <c r="L74" i="38"/>
  <c r="L75" i="38"/>
  <c r="L76" i="38"/>
  <c r="L77" i="38"/>
  <c r="L78" i="38"/>
  <c r="L79" i="38"/>
  <c r="L80" i="38"/>
  <c r="L81" i="38"/>
  <c r="L82" i="38"/>
  <c r="L10" i="38"/>
  <c r="M5" i="37"/>
  <c r="L37" i="37"/>
  <c r="L38" i="37"/>
  <c r="L39" i="37"/>
  <c r="L40" i="37"/>
  <c r="L41" i="37"/>
  <c r="L42" i="37"/>
  <c r="L43" i="37"/>
  <c r="L44" i="37"/>
  <c r="L45" i="37"/>
  <c r="L46" i="37"/>
  <c r="L47" i="37"/>
  <c r="L48" i="37"/>
  <c r="L49" i="37"/>
  <c r="L50" i="37"/>
  <c r="L51" i="37"/>
  <c r="L52" i="37"/>
  <c r="L53" i="37"/>
  <c r="L54" i="37"/>
  <c r="L55" i="37"/>
  <c r="L56" i="37"/>
  <c r="L57" i="37"/>
  <c r="L58" i="37"/>
  <c r="L59" i="37"/>
  <c r="L60" i="37"/>
  <c r="L61" i="37"/>
  <c r="L62" i="37"/>
  <c r="L63" i="37"/>
  <c r="L64" i="37"/>
  <c r="L65" i="37"/>
  <c r="L66" i="37"/>
  <c r="L67" i="37"/>
  <c r="L68" i="37"/>
  <c r="L69" i="37"/>
  <c r="L70" i="37"/>
  <c r="L71" i="37"/>
  <c r="L72" i="37"/>
  <c r="L73" i="37"/>
  <c r="L74" i="37"/>
  <c r="L75" i="37"/>
  <c r="L76" i="37"/>
  <c r="L77" i="37"/>
  <c r="L78" i="37"/>
  <c r="L79" i="37"/>
  <c r="L80" i="37"/>
  <c r="L81" i="37"/>
  <c r="L82" i="37"/>
  <c r="L36" i="37"/>
  <c r="L13" i="36"/>
  <c r="L14" i="36"/>
  <c r="L15" i="36"/>
  <c r="L16" i="36"/>
  <c r="L17" i="36"/>
  <c r="L18" i="36"/>
  <c r="L19" i="36"/>
  <c r="L20" i="36"/>
  <c r="L21" i="36"/>
  <c r="L22" i="36"/>
  <c r="L23" i="36"/>
  <c r="L24" i="36"/>
  <c r="L25" i="36"/>
  <c r="L26" i="36"/>
  <c r="L27" i="36"/>
  <c r="L28" i="36"/>
  <c r="L29" i="36"/>
  <c r="L30" i="36"/>
  <c r="L31" i="36"/>
  <c r="L32" i="36"/>
  <c r="L33" i="36"/>
  <c r="L34" i="36"/>
  <c r="L35" i="36"/>
  <c r="L36" i="36"/>
  <c r="L37" i="36"/>
  <c r="L38" i="36"/>
  <c r="L39" i="36"/>
  <c r="L40" i="36"/>
  <c r="L41" i="36"/>
  <c r="L42" i="36"/>
  <c r="L43" i="36"/>
  <c r="L44" i="36"/>
  <c r="L45" i="36"/>
  <c r="L46" i="36"/>
  <c r="L47" i="36"/>
  <c r="L48" i="36"/>
  <c r="L49" i="36"/>
  <c r="L50" i="36"/>
  <c r="L51" i="36"/>
  <c r="L52" i="36"/>
  <c r="L53" i="36"/>
  <c r="L54" i="36"/>
  <c r="L55" i="36"/>
  <c r="L56" i="36"/>
  <c r="L57" i="36"/>
  <c r="L58" i="36"/>
  <c r="L59" i="36"/>
  <c r="L60" i="36"/>
  <c r="L61" i="36"/>
  <c r="L62" i="36"/>
  <c r="L63" i="36"/>
  <c r="L64" i="36"/>
  <c r="L65" i="36"/>
  <c r="L66" i="36"/>
  <c r="L67" i="36"/>
  <c r="L68" i="36"/>
  <c r="L69" i="36"/>
  <c r="L70" i="36"/>
  <c r="L71" i="36"/>
  <c r="L72" i="36"/>
  <c r="L73" i="36"/>
  <c r="L74" i="36"/>
  <c r="L75" i="36"/>
  <c r="L76" i="36"/>
  <c r="L77" i="36"/>
  <c r="L78" i="36"/>
  <c r="L79" i="36"/>
  <c r="L80" i="36"/>
  <c r="L81" i="36"/>
  <c r="L82" i="36"/>
  <c r="L12" i="36"/>
  <c r="M5" i="35"/>
  <c r="L13" i="35"/>
  <c r="L14" i="35"/>
  <c r="L15" i="35"/>
  <c r="L16" i="35"/>
  <c r="L17" i="35"/>
  <c r="L18" i="35"/>
  <c r="L19" i="35"/>
  <c r="L20" i="35"/>
  <c r="L21" i="35"/>
  <c r="L22" i="35"/>
  <c r="L23" i="35"/>
  <c r="L24" i="35"/>
  <c r="L25" i="35"/>
  <c r="L26" i="35"/>
  <c r="L27" i="35"/>
  <c r="L28" i="35"/>
  <c r="L29" i="35"/>
  <c r="L30" i="35"/>
  <c r="L31" i="35"/>
  <c r="L32" i="35"/>
  <c r="L33" i="35"/>
  <c r="L34" i="35"/>
  <c r="L35" i="35"/>
  <c r="L36" i="35"/>
  <c r="L37" i="35"/>
  <c r="L38" i="35"/>
  <c r="L39" i="35"/>
  <c r="L40" i="35"/>
  <c r="L41" i="35"/>
  <c r="L42" i="35"/>
  <c r="L43" i="35"/>
  <c r="L44" i="35"/>
  <c r="L45" i="35"/>
  <c r="L46" i="35"/>
  <c r="L47" i="35"/>
  <c r="L48" i="35"/>
  <c r="L49" i="35"/>
  <c r="L50" i="35"/>
  <c r="L51" i="35"/>
  <c r="L52" i="35"/>
  <c r="L53" i="35"/>
  <c r="L54" i="35"/>
  <c r="L55" i="35"/>
  <c r="L56" i="35"/>
  <c r="L57" i="35"/>
  <c r="L58" i="35"/>
  <c r="L59" i="35"/>
  <c r="L60" i="35"/>
  <c r="L61" i="35"/>
  <c r="L62" i="35"/>
  <c r="L63" i="35"/>
  <c r="L64" i="35"/>
  <c r="L65" i="35"/>
  <c r="L66" i="35"/>
  <c r="L67" i="35"/>
  <c r="L68" i="35"/>
  <c r="L69" i="35"/>
  <c r="L70" i="35"/>
  <c r="L71" i="35"/>
  <c r="L72" i="35"/>
  <c r="L73" i="35"/>
  <c r="L74" i="35"/>
  <c r="L75" i="35"/>
  <c r="L76" i="35"/>
  <c r="L77" i="35"/>
  <c r="L78" i="35"/>
  <c r="L79" i="35"/>
  <c r="L80" i="35"/>
  <c r="L81" i="35"/>
  <c r="L82" i="35"/>
  <c r="L12" i="35"/>
  <c r="M5" i="33"/>
  <c r="L10" i="33"/>
  <c r="L11" i="33"/>
  <c r="L12" i="33"/>
  <c r="L13" i="33"/>
  <c r="L14" i="33"/>
  <c r="L15" i="33"/>
  <c r="L16" i="33"/>
  <c r="L17" i="33"/>
  <c r="L18" i="33"/>
  <c r="L19" i="33"/>
  <c r="L20" i="33"/>
  <c r="L21" i="33"/>
  <c r="L22" i="33"/>
  <c r="L23" i="33"/>
  <c r="L24" i="33"/>
  <c r="L25" i="33"/>
  <c r="L26" i="33"/>
  <c r="L27" i="33"/>
  <c r="L28" i="33"/>
  <c r="L29" i="33"/>
  <c r="L30" i="33"/>
  <c r="L31" i="33"/>
  <c r="L32" i="33"/>
  <c r="L33" i="33"/>
  <c r="L34" i="33"/>
  <c r="L35" i="33"/>
  <c r="L36" i="33"/>
  <c r="L37" i="33"/>
  <c r="L38" i="33"/>
  <c r="L39" i="33"/>
  <c r="L40" i="33"/>
  <c r="L41" i="33"/>
  <c r="L42" i="33"/>
  <c r="L43" i="33"/>
  <c r="L44" i="33"/>
  <c r="L45" i="33"/>
  <c r="L46" i="33"/>
  <c r="L47" i="33"/>
  <c r="L48" i="33"/>
  <c r="L49" i="33"/>
  <c r="L50" i="33"/>
  <c r="L51" i="33"/>
  <c r="L52" i="33"/>
  <c r="L53" i="33"/>
  <c r="L54" i="33"/>
  <c r="L55" i="33"/>
  <c r="L56" i="33"/>
  <c r="L57" i="33"/>
  <c r="L58" i="33"/>
  <c r="L59" i="33"/>
  <c r="L60" i="33"/>
  <c r="L61" i="33"/>
  <c r="L62" i="33"/>
  <c r="L63" i="33"/>
  <c r="L64" i="33"/>
  <c r="L65" i="33"/>
  <c r="L66" i="33"/>
  <c r="L67" i="33"/>
  <c r="L68" i="33"/>
  <c r="L69" i="33"/>
  <c r="L70" i="33"/>
  <c r="L71" i="33"/>
  <c r="L72" i="33"/>
  <c r="L73" i="33"/>
  <c r="L74" i="33"/>
  <c r="L75" i="33"/>
  <c r="L76" i="33"/>
  <c r="L77" i="33"/>
  <c r="L78" i="33"/>
  <c r="L79" i="33"/>
  <c r="L80" i="33"/>
  <c r="L81" i="33"/>
  <c r="L82" i="33"/>
  <c r="L9" i="33"/>
  <c r="M5" i="32"/>
  <c r="L13" i="32"/>
  <c r="L14" i="32"/>
  <c r="L15" i="32"/>
  <c r="L16" i="32"/>
  <c r="L17" i="32"/>
  <c r="L18" i="32"/>
  <c r="L19" i="32"/>
  <c r="L20" i="32"/>
  <c r="L21" i="32"/>
  <c r="L22" i="32"/>
  <c r="L23" i="32"/>
  <c r="L24" i="32"/>
  <c r="L25" i="32"/>
  <c r="L26" i="32"/>
  <c r="L27" i="32"/>
  <c r="L28" i="32"/>
  <c r="L29" i="32"/>
  <c r="L30" i="32"/>
  <c r="L31" i="32"/>
  <c r="L32" i="32"/>
  <c r="L33" i="32"/>
  <c r="L34" i="32"/>
  <c r="L35" i="32"/>
  <c r="L36" i="32"/>
  <c r="L37" i="32"/>
  <c r="L38" i="32"/>
  <c r="L39" i="32"/>
  <c r="L40" i="32"/>
  <c r="L41" i="32"/>
  <c r="L42" i="32"/>
  <c r="L43" i="32"/>
  <c r="L44" i="32"/>
  <c r="L45" i="32"/>
  <c r="L46" i="32"/>
  <c r="L47" i="32"/>
  <c r="L48" i="32"/>
  <c r="L49" i="32"/>
  <c r="L50" i="32"/>
  <c r="L51" i="32"/>
  <c r="L52" i="32"/>
  <c r="L53" i="32"/>
  <c r="L54" i="32"/>
  <c r="L55" i="32"/>
  <c r="L56" i="32"/>
  <c r="L57" i="32"/>
  <c r="L58" i="32"/>
  <c r="L59" i="32"/>
  <c r="L60" i="32"/>
  <c r="L61" i="32"/>
  <c r="L62" i="32"/>
  <c r="L63" i="32"/>
  <c r="L64" i="32"/>
  <c r="L65" i="32"/>
  <c r="L66" i="32"/>
  <c r="L67" i="32"/>
  <c r="L68" i="32"/>
  <c r="L69" i="32"/>
  <c r="L70" i="32"/>
  <c r="L71" i="32"/>
  <c r="L72" i="32"/>
  <c r="L73" i="32"/>
  <c r="L74" i="32"/>
  <c r="L75" i="32"/>
  <c r="L76" i="32"/>
  <c r="L77" i="32"/>
  <c r="L78" i="32"/>
  <c r="L79" i="32"/>
  <c r="L80" i="32"/>
  <c r="L81" i="32"/>
  <c r="L82" i="32"/>
  <c r="L12" i="32"/>
  <c r="M5" i="31"/>
  <c r="L13" i="31"/>
  <c r="L14" i="31"/>
  <c r="L15" i="31"/>
  <c r="L16" i="31"/>
  <c r="L17" i="31"/>
  <c r="L18" i="31"/>
  <c r="L19" i="31"/>
  <c r="L20" i="31"/>
  <c r="L21" i="31"/>
  <c r="L22" i="31"/>
  <c r="L23" i="31"/>
  <c r="L24" i="31"/>
  <c r="L25" i="31"/>
  <c r="L26" i="31"/>
  <c r="L27" i="31"/>
  <c r="L28" i="31"/>
  <c r="L29" i="31"/>
  <c r="L30" i="31"/>
  <c r="L31" i="31"/>
  <c r="L32" i="31"/>
  <c r="L33" i="31"/>
  <c r="L34" i="31"/>
  <c r="L35" i="31"/>
  <c r="L36" i="31"/>
  <c r="L37" i="31"/>
  <c r="L38" i="31"/>
  <c r="L39" i="31"/>
  <c r="L40" i="31"/>
  <c r="L41" i="31"/>
  <c r="L42" i="31"/>
  <c r="L43" i="31"/>
  <c r="L44" i="31"/>
  <c r="L45" i="31"/>
  <c r="L46" i="31"/>
  <c r="L47" i="31"/>
  <c r="L48" i="31"/>
  <c r="L49" i="31"/>
  <c r="L50" i="31"/>
  <c r="L51" i="31"/>
  <c r="L52" i="31"/>
  <c r="L53" i="31"/>
  <c r="L54" i="31"/>
  <c r="L55" i="31"/>
  <c r="L56" i="31"/>
  <c r="L57" i="31"/>
  <c r="L58" i="31"/>
  <c r="L59" i="31"/>
  <c r="L60" i="31"/>
  <c r="L61" i="31"/>
  <c r="L62" i="31"/>
  <c r="L63" i="31"/>
  <c r="L64" i="31"/>
  <c r="L65" i="31"/>
  <c r="L66" i="31"/>
  <c r="L67" i="31"/>
  <c r="L68" i="31"/>
  <c r="L69" i="31"/>
  <c r="L70" i="31"/>
  <c r="L71" i="31"/>
  <c r="L72" i="31"/>
  <c r="L73" i="31"/>
  <c r="L74" i="31"/>
  <c r="L75" i="31"/>
  <c r="L76" i="31"/>
  <c r="L77" i="31"/>
  <c r="L78" i="31"/>
  <c r="L79" i="31"/>
  <c r="L80" i="31"/>
  <c r="L81" i="31"/>
  <c r="L82" i="31"/>
  <c r="L12" i="31"/>
  <c r="M5" i="30"/>
  <c r="L13" i="30"/>
  <c r="L14" i="30"/>
  <c r="L15" i="30"/>
  <c r="L16" i="30"/>
  <c r="L17" i="30"/>
  <c r="L18" i="30"/>
  <c r="L19" i="30"/>
  <c r="L20" i="30"/>
  <c r="L21" i="30"/>
  <c r="L22" i="30"/>
  <c r="L23" i="30"/>
  <c r="L24" i="30"/>
  <c r="L25" i="30"/>
  <c r="L26" i="30"/>
  <c r="L27" i="30"/>
  <c r="L28" i="30"/>
  <c r="L29" i="30"/>
  <c r="L30" i="30"/>
  <c r="L31" i="30"/>
  <c r="L32" i="30"/>
  <c r="L33" i="30"/>
  <c r="L34" i="30"/>
  <c r="L35" i="30"/>
  <c r="L36" i="30"/>
  <c r="L37" i="30"/>
  <c r="L38" i="30"/>
  <c r="L39" i="30"/>
  <c r="L40" i="30"/>
  <c r="L41" i="30"/>
  <c r="L42" i="30"/>
  <c r="L43" i="30"/>
  <c r="L44" i="30"/>
  <c r="L45" i="30"/>
  <c r="L46" i="30"/>
  <c r="L47" i="30"/>
  <c r="L48" i="30"/>
  <c r="L49" i="30"/>
  <c r="L50" i="30"/>
  <c r="L51" i="30"/>
  <c r="L52" i="30"/>
  <c r="L53" i="30"/>
  <c r="L54" i="30"/>
  <c r="L55" i="30"/>
  <c r="L56" i="30"/>
  <c r="L57" i="30"/>
  <c r="L58" i="30"/>
  <c r="L59" i="30"/>
  <c r="L60" i="30"/>
  <c r="L61" i="30"/>
  <c r="L62" i="30"/>
  <c r="L63" i="30"/>
  <c r="L64" i="30"/>
  <c r="L65" i="30"/>
  <c r="L66" i="30"/>
  <c r="L67" i="30"/>
  <c r="L68" i="30"/>
  <c r="L69" i="30"/>
  <c r="L70" i="30"/>
  <c r="L71" i="30"/>
  <c r="L72" i="30"/>
  <c r="L73" i="30"/>
  <c r="L74" i="30"/>
  <c r="L75" i="30"/>
  <c r="L76" i="30"/>
  <c r="L77" i="30"/>
  <c r="L78" i="30"/>
  <c r="L79" i="30"/>
  <c r="L80" i="30"/>
  <c r="L81" i="30"/>
  <c r="L82" i="30"/>
  <c r="L12" i="30"/>
  <c r="M5" i="29"/>
  <c r="L13" i="29"/>
  <c r="L14" i="29"/>
  <c r="L15" i="29"/>
  <c r="L16" i="29"/>
  <c r="L17" i="29"/>
  <c r="L18" i="29"/>
  <c r="L19" i="29"/>
  <c r="L20" i="29"/>
  <c r="L21" i="29"/>
  <c r="L22" i="29"/>
  <c r="L23" i="29"/>
  <c r="L24" i="29"/>
  <c r="L25" i="29"/>
  <c r="L26" i="29"/>
  <c r="L27" i="29"/>
  <c r="L28" i="29"/>
  <c r="L29" i="29"/>
  <c r="L30" i="29"/>
  <c r="L31" i="29"/>
  <c r="L32" i="29"/>
  <c r="L33" i="29"/>
  <c r="L34" i="29"/>
  <c r="L35" i="29"/>
  <c r="L36" i="29"/>
  <c r="L37" i="29"/>
  <c r="L38" i="29"/>
  <c r="L39" i="29"/>
  <c r="L40" i="29"/>
  <c r="L41" i="29"/>
  <c r="L42" i="29"/>
  <c r="L43" i="29"/>
  <c r="L44" i="29"/>
  <c r="L45" i="29"/>
  <c r="L46" i="29"/>
  <c r="L47" i="29"/>
  <c r="L48" i="29"/>
  <c r="L49" i="29"/>
  <c r="L50" i="29"/>
  <c r="L51" i="29"/>
  <c r="L52" i="29"/>
  <c r="L53" i="29"/>
  <c r="L54" i="29"/>
  <c r="L55" i="29"/>
  <c r="L56" i="29"/>
  <c r="L57" i="29"/>
  <c r="L58" i="29"/>
  <c r="L59" i="29"/>
  <c r="L60" i="29"/>
  <c r="L61" i="29"/>
  <c r="L62" i="29"/>
  <c r="L63" i="29"/>
  <c r="L64" i="29"/>
  <c r="L65" i="29"/>
  <c r="L66" i="29"/>
  <c r="L67" i="29"/>
  <c r="L68" i="29"/>
  <c r="L69" i="29"/>
  <c r="L70" i="29"/>
  <c r="L71" i="29"/>
  <c r="L72" i="29"/>
  <c r="L73" i="29"/>
  <c r="L74" i="29"/>
  <c r="L75" i="29"/>
  <c r="L76" i="29"/>
  <c r="L77" i="29"/>
  <c r="L78" i="29"/>
  <c r="L79" i="29"/>
  <c r="L80" i="29"/>
  <c r="L81" i="29"/>
  <c r="L82" i="29"/>
  <c r="L12" i="29"/>
  <c r="M5" i="28"/>
  <c r="L17" i="28"/>
  <c r="L18" i="28"/>
  <c r="L19" i="28"/>
  <c r="L20" i="28"/>
  <c r="L21" i="28"/>
  <c r="L22" i="28"/>
  <c r="L23" i="28"/>
  <c r="L24" i="28"/>
  <c r="L25" i="28"/>
  <c r="L26" i="28"/>
  <c r="L27" i="28"/>
  <c r="L28" i="28"/>
  <c r="L29" i="28"/>
  <c r="L30" i="28"/>
  <c r="L31" i="28"/>
  <c r="L32" i="28"/>
  <c r="L33" i="28"/>
  <c r="L34" i="28"/>
  <c r="L35" i="28"/>
  <c r="L36" i="28"/>
  <c r="L37" i="28"/>
  <c r="L38" i="28"/>
  <c r="L39" i="28"/>
  <c r="L40" i="28"/>
  <c r="L41" i="28"/>
  <c r="L42" i="28"/>
  <c r="L43" i="28"/>
  <c r="L44" i="28"/>
  <c r="L45" i="28"/>
  <c r="L46" i="28"/>
  <c r="L47" i="28"/>
  <c r="L48" i="28"/>
  <c r="L49" i="28"/>
  <c r="L50" i="28"/>
  <c r="L51" i="28"/>
  <c r="L52" i="28"/>
  <c r="L53" i="28"/>
  <c r="L54" i="28"/>
  <c r="L55" i="28"/>
  <c r="L56" i="28"/>
  <c r="L57" i="28"/>
  <c r="L58" i="28"/>
  <c r="L59" i="28"/>
  <c r="L60" i="28"/>
  <c r="L61" i="28"/>
  <c r="L62" i="28"/>
  <c r="L63" i="28"/>
  <c r="L64" i="28"/>
  <c r="L65" i="28"/>
  <c r="L66" i="28"/>
  <c r="L67" i="28"/>
  <c r="L68" i="28"/>
  <c r="L69" i="28"/>
  <c r="L70" i="28"/>
  <c r="L71" i="28"/>
  <c r="L72" i="28"/>
  <c r="L73" i="28"/>
  <c r="L74" i="28"/>
  <c r="L75" i="28"/>
  <c r="L76" i="28"/>
  <c r="L77" i="28"/>
  <c r="L78" i="28"/>
  <c r="L79" i="28"/>
  <c r="L80" i="28"/>
  <c r="L81" i="28"/>
  <c r="L82" i="28"/>
  <c r="L16" i="28"/>
  <c r="M5" i="27"/>
  <c r="L17" i="27"/>
  <c r="L18" i="27"/>
  <c r="L19" i="27"/>
  <c r="L20" i="27"/>
  <c r="L21" i="27"/>
  <c r="L22" i="27"/>
  <c r="L23" i="27"/>
  <c r="L24" i="27"/>
  <c r="L25" i="27"/>
  <c r="L26" i="27"/>
  <c r="L27" i="27"/>
  <c r="L28" i="27"/>
  <c r="L29" i="27"/>
  <c r="L30" i="27"/>
  <c r="L31" i="27"/>
  <c r="L32" i="27"/>
  <c r="L33" i="27"/>
  <c r="L34" i="27"/>
  <c r="L35" i="27"/>
  <c r="L36" i="27"/>
  <c r="L37" i="27"/>
  <c r="L38" i="27"/>
  <c r="L39" i="27"/>
  <c r="L40" i="27"/>
  <c r="L41" i="27"/>
  <c r="L42" i="27"/>
  <c r="L43" i="27"/>
  <c r="L44" i="27"/>
  <c r="L45" i="27"/>
  <c r="L46" i="27"/>
  <c r="L47" i="27"/>
  <c r="L48" i="27"/>
  <c r="L49" i="27"/>
  <c r="L50" i="27"/>
  <c r="L51" i="27"/>
  <c r="L52" i="27"/>
  <c r="L53" i="27"/>
  <c r="L54" i="27"/>
  <c r="L55" i="27"/>
  <c r="L56" i="27"/>
  <c r="L57" i="27"/>
  <c r="L58" i="27"/>
  <c r="L59" i="27"/>
  <c r="L60" i="27"/>
  <c r="L61" i="27"/>
  <c r="L62" i="27"/>
  <c r="L63" i="27"/>
  <c r="L64" i="27"/>
  <c r="L65" i="27"/>
  <c r="L66" i="27"/>
  <c r="L67" i="27"/>
  <c r="L68" i="27"/>
  <c r="L69" i="27"/>
  <c r="L70" i="27"/>
  <c r="L71" i="27"/>
  <c r="L72" i="27"/>
  <c r="L73" i="27"/>
  <c r="L74" i="27"/>
  <c r="L75" i="27"/>
  <c r="L76" i="27"/>
  <c r="L77" i="27"/>
  <c r="L78" i="27"/>
  <c r="L79" i="27"/>
  <c r="L80" i="27"/>
  <c r="L81" i="27"/>
  <c r="L82" i="27"/>
  <c r="L16" i="27"/>
  <c r="L13" i="26"/>
  <c r="L14" i="26"/>
  <c r="L15" i="26"/>
  <c r="L16" i="26"/>
  <c r="L17" i="26"/>
  <c r="L18" i="26"/>
  <c r="L19" i="26"/>
  <c r="L20" i="26"/>
  <c r="L21" i="26"/>
  <c r="L22" i="26"/>
  <c r="L23" i="26"/>
  <c r="L24" i="26"/>
  <c r="L25" i="26"/>
  <c r="L26" i="26"/>
  <c r="L27" i="26"/>
  <c r="L28" i="26"/>
  <c r="L29" i="26"/>
  <c r="L30" i="26"/>
  <c r="L31" i="26"/>
  <c r="L32" i="26"/>
  <c r="L33" i="26"/>
  <c r="L34" i="26"/>
  <c r="L35" i="26"/>
  <c r="L36" i="26"/>
  <c r="L37" i="26"/>
  <c r="L38" i="26"/>
  <c r="L39" i="26"/>
  <c r="L40" i="26"/>
  <c r="L41" i="26"/>
  <c r="L42" i="26"/>
  <c r="L43" i="26"/>
  <c r="L44" i="26"/>
  <c r="L45" i="26"/>
  <c r="L46" i="26"/>
  <c r="L47" i="26"/>
  <c r="L48" i="26"/>
  <c r="L49" i="26"/>
  <c r="L50" i="26"/>
  <c r="L51" i="26"/>
  <c r="L52" i="26"/>
  <c r="L53" i="26"/>
  <c r="L54" i="26"/>
  <c r="L55" i="26"/>
  <c r="L56" i="26"/>
  <c r="L57" i="26"/>
  <c r="L58" i="26"/>
  <c r="L59" i="26"/>
  <c r="L60" i="26"/>
  <c r="L61" i="26"/>
  <c r="L62" i="26"/>
  <c r="L63" i="26"/>
  <c r="L64" i="26"/>
  <c r="L65" i="26"/>
  <c r="L66" i="26"/>
  <c r="L67" i="26"/>
  <c r="L68" i="26"/>
  <c r="L69" i="26"/>
  <c r="L70" i="26"/>
  <c r="L71" i="26"/>
  <c r="L72" i="26"/>
  <c r="L73" i="26"/>
  <c r="L74" i="26"/>
  <c r="L75" i="26"/>
  <c r="L76" i="26"/>
  <c r="L77" i="26"/>
  <c r="L78" i="26"/>
  <c r="L79" i="26"/>
  <c r="L80" i="26"/>
  <c r="L81" i="26"/>
  <c r="L82" i="26"/>
  <c r="L12" i="26"/>
  <c r="M5" i="25"/>
  <c r="L13" i="25"/>
  <c r="L14" i="25"/>
  <c r="L15" i="25"/>
  <c r="L16" i="25"/>
  <c r="L17" i="25"/>
  <c r="L18" i="25"/>
  <c r="L19" i="25"/>
  <c r="L20" i="25"/>
  <c r="L21" i="25"/>
  <c r="L22" i="25"/>
  <c r="L23" i="25"/>
  <c r="L24" i="25"/>
  <c r="L25" i="25"/>
  <c r="L26" i="25"/>
  <c r="L27" i="25"/>
  <c r="L28" i="25"/>
  <c r="L29" i="25"/>
  <c r="L30" i="25"/>
  <c r="L31" i="25"/>
  <c r="L32" i="25"/>
  <c r="L33" i="25"/>
  <c r="L34" i="25"/>
  <c r="L35" i="25"/>
  <c r="L36" i="25"/>
  <c r="L37" i="25"/>
  <c r="L38" i="25"/>
  <c r="L39" i="25"/>
  <c r="L40" i="25"/>
  <c r="L41" i="25"/>
  <c r="L42" i="25"/>
  <c r="L43" i="25"/>
  <c r="L44" i="25"/>
  <c r="L45" i="25"/>
  <c r="L46" i="25"/>
  <c r="L47" i="25"/>
  <c r="L48" i="25"/>
  <c r="L49" i="25"/>
  <c r="L50" i="25"/>
  <c r="L51" i="25"/>
  <c r="L52" i="25"/>
  <c r="L53" i="25"/>
  <c r="L54" i="25"/>
  <c r="L55" i="25"/>
  <c r="L56" i="25"/>
  <c r="L57" i="25"/>
  <c r="L58" i="25"/>
  <c r="L59" i="25"/>
  <c r="L60" i="25"/>
  <c r="L61" i="25"/>
  <c r="L62" i="25"/>
  <c r="L63" i="25"/>
  <c r="L64" i="25"/>
  <c r="L65" i="25"/>
  <c r="L66" i="25"/>
  <c r="L67" i="25"/>
  <c r="L68" i="25"/>
  <c r="L69" i="25"/>
  <c r="L70" i="25"/>
  <c r="L71" i="25"/>
  <c r="L72" i="25"/>
  <c r="L73" i="25"/>
  <c r="L74" i="25"/>
  <c r="L75" i="25"/>
  <c r="L76" i="25"/>
  <c r="L77" i="25"/>
  <c r="L78" i="25"/>
  <c r="L79" i="25"/>
  <c r="L80" i="25"/>
  <c r="L81" i="25"/>
  <c r="L82" i="25"/>
  <c r="L12" i="25"/>
  <c r="M5" i="24"/>
  <c r="L13" i="24"/>
  <c r="L14" i="24"/>
  <c r="L15" i="24"/>
  <c r="L16" i="24"/>
  <c r="L17" i="24"/>
  <c r="L18" i="24"/>
  <c r="L19" i="24"/>
  <c r="L20" i="24"/>
  <c r="L21" i="24"/>
  <c r="L22" i="24"/>
  <c r="L23" i="24"/>
  <c r="L24" i="24"/>
  <c r="L25" i="24"/>
  <c r="L26" i="24"/>
  <c r="L27" i="24"/>
  <c r="L28" i="24"/>
  <c r="L29" i="24"/>
  <c r="L30" i="24"/>
  <c r="L31" i="24"/>
  <c r="L32" i="24"/>
  <c r="L33" i="24"/>
  <c r="L34" i="24"/>
  <c r="L35" i="24"/>
  <c r="L36" i="24"/>
  <c r="L37" i="24"/>
  <c r="L38" i="24"/>
  <c r="L39" i="24"/>
  <c r="L40" i="24"/>
  <c r="L41" i="24"/>
  <c r="L42" i="24"/>
  <c r="L43" i="24"/>
  <c r="L44" i="24"/>
  <c r="L45" i="24"/>
  <c r="L46" i="24"/>
  <c r="L47" i="24"/>
  <c r="L48" i="24"/>
  <c r="L49" i="24"/>
  <c r="L50" i="24"/>
  <c r="L51" i="24"/>
  <c r="L52" i="24"/>
  <c r="L53" i="24"/>
  <c r="L54" i="24"/>
  <c r="L55" i="24"/>
  <c r="L56" i="24"/>
  <c r="L57" i="24"/>
  <c r="L58" i="24"/>
  <c r="L59" i="24"/>
  <c r="L60" i="24"/>
  <c r="L61" i="24"/>
  <c r="L62" i="24"/>
  <c r="L63" i="24"/>
  <c r="L64" i="24"/>
  <c r="L65" i="24"/>
  <c r="L66" i="24"/>
  <c r="L67" i="24"/>
  <c r="L68" i="24"/>
  <c r="L69" i="24"/>
  <c r="L70" i="24"/>
  <c r="L71" i="24"/>
  <c r="L72" i="24"/>
  <c r="L73" i="24"/>
  <c r="L74" i="24"/>
  <c r="L75" i="24"/>
  <c r="L76" i="24"/>
  <c r="L77" i="24"/>
  <c r="L78" i="24"/>
  <c r="L79" i="24"/>
  <c r="L80" i="24"/>
  <c r="L81" i="24"/>
  <c r="L82" i="24"/>
  <c r="L12" i="24"/>
  <c r="L39" i="23"/>
  <c r="M5" i="23"/>
  <c r="L40" i="23"/>
  <c r="L41" i="23"/>
  <c r="L42" i="23"/>
  <c r="L43" i="23"/>
  <c r="L44" i="23"/>
  <c r="L45" i="23"/>
  <c r="L46" i="23"/>
  <c r="L47" i="23"/>
  <c r="L48" i="23"/>
  <c r="L49" i="23"/>
  <c r="L50" i="23"/>
  <c r="L51" i="23"/>
  <c r="L52" i="23"/>
  <c r="L53" i="23"/>
  <c r="L54" i="23"/>
  <c r="L55" i="23"/>
  <c r="L56" i="23"/>
  <c r="L57" i="23"/>
  <c r="L58" i="23"/>
  <c r="L59" i="23"/>
  <c r="L60" i="23"/>
  <c r="L61" i="23"/>
  <c r="L62" i="23"/>
  <c r="L63" i="23"/>
  <c r="L64" i="23"/>
  <c r="L65" i="23"/>
  <c r="L66" i="23"/>
  <c r="L67" i="23"/>
  <c r="L68" i="23"/>
  <c r="L69" i="23"/>
  <c r="L70" i="23"/>
  <c r="L71" i="23"/>
  <c r="L72" i="23"/>
  <c r="L73" i="23"/>
  <c r="L74" i="23"/>
  <c r="L75" i="23"/>
  <c r="L76" i="23"/>
  <c r="L77" i="23"/>
  <c r="L78" i="23"/>
  <c r="L79" i="23"/>
  <c r="L80" i="23"/>
  <c r="L81" i="23"/>
  <c r="L82" i="23"/>
  <c r="M5" i="22"/>
  <c r="L13" i="22"/>
  <c r="L14" i="22"/>
  <c r="L15" i="22"/>
  <c r="L16" i="22"/>
  <c r="L17" i="22"/>
  <c r="L18" i="22"/>
  <c r="L19" i="22"/>
  <c r="L20" i="22"/>
  <c r="L21" i="22"/>
  <c r="L22" i="22"/>
  <c r="L23" i="22"/>
  <c r="L24" i="22"/>
  <c r="L25" i="22"/>
  <c r="L26" i="22"/>
  <c r="L27" i="22"/>
  <c r="L28" i="22"/>
  <c r="L29" i="22"/>
  <c r="L30" i="22"/>
  <c r="L31" i="22"/>
  <c r="L32" i="22"/>
  <c r="L33" i="22"/>
  <c r="L34" i="22"/>
  <c r="L35" i="22"/>
  <c r="L36" i="22"/>
  <c r="L37" i="22"/>
  <c r="L38" i="22"/>
  <c r="L39" i="22"/>
  <c r="L40" i="22"/>
  <c r="L41" i="22"/>
  <c r="L42" i="22"/>
  <c r="L43" i="22"/>
  <c r="L44" i="22"/>
  <c r="L45" i="22"/>
  <c r="L46" i="22"/>
  <c r="L47" i="22"/>
  <c r="L48" i="22"/>
  <c r="L49" i="22"/>
  <c r="L50" i="22"/>
  <c r="L51" i="22"/>
  <c r="L52" i="22"/>
  <c r="L53" i="22"/>
  <c r="L54" i="22"/>
  <c r="L55" i="22"/>
  <c r="L56" i="22"/>
  <c r="L57" i="22"/>
  <c r="L58" i="22"/>
  <c r="L59" i="22"/>
  <c r="L60" i="22"/>
  <c r="L61" i="22"/>
  <c r="L62" i="22"/>
  <c r="L63" i="22"/>
  <c r="L64" i="22"/>
  <c r="L65" i="22"/>
  <c r="L66" i="22"/>
  <c r="L67" i="22"/>
  <c r="L68" i="22"/>
  <c r="L69" i="22"/>
  <c r="L70" i="22"/>
  <c r="L71" i="22"/>
  <c r="L72" i="22"/>
  <c r="L73" i="22"/>
  <c r="L74" i="22"/>
  <c r="L75" i="22"/>
  <c r="L76" i="22"/>
  <c r="L77" i="22"/>
  <c r="L78" i="22"/>
  <c r="L79" i="22"/>
  <c r="L80" i="22"/>
  <c r="L81" i="22"/>
  <c r="L82" i="22"/>
  <c r="L12" i="22"/>
  <c r="M5" i="21"/>
  <c r="L15" i="21"/>
  <c r="L16" i="21"/>
  <c r="L17" i="21"/>
  <c r="L18" i="21"/>
  <c r="L19" i="21"/>
  <c r="L20" i="21"/>
  <c r="L21" i="21"/>
  <c r="L22" i="21"/>
  <c r="L23" i="21"/>
  <c r="L24" i="21"/>
  <c r="L25" i="21"/>
  <c r="L26" i="21"/>
  <c r="L27" i="21"/>
  <c r="L28" i="21"/>
  <c r="L29" i="21"/>
  <c r="L30" i="21"/>
  <c r="L31" i="21"/>
  <c r="L32" i="21"/>
  <c r="L33" i="21"/>
  <c r="L34" i="21"/>
  <c r="L35" i="21"/>
  <c r="L36" i="21"/>
  <c r="L37" i="21"/>
  <c r="L38" i="21"/>
  <c r="L39" i="21"/>
  <c r="L40" i="21"/>
  <c r="L41" i="21"/>
  <c r="L42" i="21"/>
  <c r="L43" i="21"/>
  <c r="L44" i="21"/>
  <c r="L45" i="21"/>
  <c r="L46" i="21"/>
  <c r="L47" i="21"/>
  <c r="L48" i="21"/>
  <c r="L49" i="21"/>
  <c r="L50" i="21"/>
  <c r="L51" i="21"/>
  <c r="L52" i="21"/>
  <c r="L53" i="21"/>
  <c r="L54" i="21"/>
  <c r="L55" i="21"/>
  <c r="L56" i="21"/>
  <c r="L57" i="21"/>
  <c r="L58" i="21"/>
  <c r="L59" i="21"/>
  <c r="L60" i="21"/>
  <c r="L61" i="21"/>
  <c r="L62" i="21"/>
  <c r="L63" i="21"/>
  <c r="L64" i="21"/>
  <c r="L65" i="21"/>
  <c r="L66" i="21"/>
  <c r="L67" i="21"/>
  <c r="L68" i="21"/>
  <c r="L69" i="21"/>
  <c r="L70" i="21"/>
  <c r="L71" i="21"/>
  <c r="L72" i="21"/>
  <c r="L73" i="21"/>
  <c r="L74" i="21"/>
  <c r="L75" i="21"/>
  <c r="L76" i="21"/>
  <c r="L77" i="21"/>
  <c r="L78" i="21"/>
  <c r="L79" i="21"/>
  <c r="L80" i="21"/>
  <c r="L81" i="21"/>
  <c r="L82" i="21"/>
  <c r="L14" i="21"/>
  <c r="M5" i="20"/>
  <c r="L15" i="20"/>
  <c r="L16" i="20"/>
  <c r="L17" i="20"/>
  <c r="L18" i="20"/>
  <c r="L19" i="20"/>
  <c r="L20" i="20"/>
  <c r="L21" i="20"/>
  <c r="L22" i="20"/>
  <c r="L23" i="20"/>
  <c r="L24" i="20"/>
  <c r="L25" i="20"/>
  <c r="L26" i="20"/>
  <c r="L27" i="20"/>
  <c r="L28" i="20"/>
  <c r="L29" i="20"/>
  <c r="L30" i="20"/>
  <c r="L31" i="20"/>
  <c r="L32" i="20"/>
  <c r="L33" i="20"/>
  <c r="L34" i="20"/>
  <c r="L35" i="20"/>
  <c r="L36" i="20"/>
  <c r="L37" i="20"/>
  <c r="L38" i="20"/>
  <c r="L39" i="20"/>
  <c r="L40" i="20"/>
  <c r="L41" i="20"/>
  <c r="L42" i="20"/>
  <c r="L43" i="20"/>
  <c r="L44" i="20"/>
  <c r="L45" i="20"/>
  <c r="L46" i="20"/>
  <c r="L47" i="20"/>
  <c r="L48" i="20"/>
  <c r="L49" i="20"/>
  <c r="L50" i="20"/>
  <c r="L51" i="20"/>
  <c r="L52" i="20"/>
  <c r="L53" i="20"/>
  <c r="L54" i="20"/>
  <c r="L55" i="20"/>
  <c r="L56" i="20"/>
  <c r="L57" i="20"/>
  <c r="L58" i="20"/>
  <c r="L59" i="20"/>
  <c r="L60" i="20"/>
  <c r="L61" i="20"/>
  <c r="L62" i="20"/>
  <c r="L63" i="20"/>
  <c r="L64" i="20"/>
  <c r="L65" i="20"/>
  <c r="L66" i="20"/>
  <c r="L67" i="20"/>
  <c r="L68" i="20"/>
  <c r="L69" i="20"/>
  <c r="L70" i="20"/>
  <c r="L71" i="20"/>
  <c r="L72" i="20"/>
  <c r="L73" i="20"/>
  <c r="L74" i="20"/>
  <c r="L75" i="20"/>
  <c r="L76" i="20"/>
  <c r="L77" i="20"/>
  <c r="L78" i="20"/>
  <c r="L79" i="20"/>
  <c r="L80" i="20"/>
  <c r="L81" i="20"/>
  <c r="L82" i="20"/>
  <c r="L14" i="20"/>
  <c r="M5" i="19"/>
  <c r="L15" i="19"/>
  <c r="L16" i="19"/>
  <c r="L17" i="19"/>
  <c r="L18" i="19"/>
  <c r="L19" i="19"/>
  <c r="L20" i="19"/>
  <c r="L21" i="19"/>
  <c r="L22" i="19"/>
  <c r="L23" i="19"/>
  <c r="L24" i="19"/>
  <c r="L25" i="19"/>
  <c r="L26" i="19"/>
  <c r="L27" i="19"/>
  <c r="L28" i="19"/>
  <c r="L29" i="19"/>
  <c r="L30" i="19"/>
  <c r="L31" i="19"/>
  <c r="L32" i="19"/>
  <c r="L33" i="19"/>
  <c r="L34" i="19"/>
  <c r="L35" i="19"/>
  <c r="L36" i="19"/>
  <c r="L37" i="19"/>
  <c r="L38" i="19"/>
  <c r="L39" i="19"/>
  <c r="L40" i="19"/>
  <c r="L41" i="19"/>
  <c r="L42" i="19"/>
  <c r="L43" i="19"/>
  <c r="L44" i="19"/>
  <c r="L45" i="19"/>
  <c r="L46" i="19"/>
  <c r="L47" i="19"/>
  <c r="L48" i="19"/>
  <c r="L49" i="19"/>
  <c r="L50" i="19"/>
  <c r="L51" i="19"/>
  <c r="L52" i="19"/>
  <c r="L53" i="19"/>
  <c r="L54" i="19"/>
  <c r="L55" i="19"/>
  <c r="L56" i="19"/>
  <c r="L57" i="19"/>
  <c r="L58" i="19"/>
  <c r="L59" i="19"/>
  <c r="L60" i="19"/>
  <c r="L61" i="19"/>
  <c r="L62" i="19"/>
  <c r="L63" i="19"/>
  <c r="L64" i="19"/>
  <c r="L65" i="19"/>
  <c r="L66" i="19"/>
  <c r="L67" i="19"/>
  <c r="L68" i="19"/>
  <c r="L69" i="19"/>
  <c r="L70" i="19"/>
  <c r="L71" i="19"/>
  <c r="L72" i="19"/>
  <c r="L73" i="19"/>
  <c r="L74" i="19"/>
  <c r="L75" i="19"/>
  <c r="L76" i="19"/>
  <c r="L77" i="19"/>
  <c r="L78" i="19"/>
  <c r="L79" i="19"/>
  <c r="L80" i="19"/>
  <c r="L81" i="19"/>
  <c r="L82" i="19"/>
  <c r="L14" i="19"/>
  <c r="M5" i="18"/>
  <c r="L15" i="18"/>
  <c r="L16" i="18"/>
  <c r="L17" i="18"/>
  <c r="L18" i="18"/>
  <c r="L19" i="18"/>
  <c r="L20" i="18"/>
  <c r="L21" i="18"/>
  <c r="L22" i="18"/>
  <c r="L23" i="18"/>
  <c r="L24" i="18"/>
  <c r="L25" i="18"/>
  <c r="L26" i="18"/>
  <c r="L27" i="18"/>
  <c r="L28" i="18"/>
  <c r="L29" i="18"/>
  <c r="L30" i="18"/>
  <c r="L31" i="18"/>
  <c r="L32" i="18"/>
  <c r="L33" i="18"/>
  <c r="L34" i="18"/>
  <c r="L35" i="18"/>
  <c r="L36" i="18"/>
  <c r="L37" i="18"/>
  <c r="L38" i="18"/>
  <c r="L39" i="18"/>
  <c r="L40" i="18"/>
  <c r="L41" i="18"/>
  <c r="L42" i="18"/>
  <c r="L43" i="18"/>
  <c r="L44" i="18"/>
  <c r="L45" i="18"/>
  <c r="L46" i="18"/>
  <c r="L47" i="18"/>
  <c r="L48" i="18"/>
  <c r="L49" i="18"/>
  <c r="L50" i="18"/>
  <c r="L51" i="18"/>
  <c r="L52" i="18"/>
  <c r="L53" i="18"/>
  <c r="L54" i="18"/>
  <c r="L55" i="18"/>
  <c r="L56" i="18"/>
  <c r="L57" i="18"/>
  <c r="L58" i="18"/>
  <c r="L59" i="18"/>
  <c r="L60" i="18"/>
  <c r="L61" i="18"/>
  <c r="L62" i="18"/>
  <c r="L63" i="18"/>
  <c r="L64" i="18"/>
  <c r="L65" i="18"/>
  <c r="L66" i="18"/>
  <c r="L67" i="18"/>
  <c r="L68" i="18"/>
  <c r="L69" i="18"/>
  <c r="L70" i="18"/>
  <c r="L71" i="18"/>
  <c r="L72" i="18"/>
  <c r="L73" i="18"/>
  <c r="L74" i="18"/>
  <c r="L75" i="18"/>
  <c r="L76" i="18"/>
  <c r="L77" i="18"/>
  <c r="L78" i="18"/>
  <c r="L79" i="18"/>
  <c r="L80" i="18"/>
  <c r="L81" i="18"/>
  <c r="L82" i="18"/>
  <c r="L14" i="18"/>
  <c r="M5" i="17"/>
  <c r="L21" i="17"/>
  <c r="L22" i="17"/>
  <c r="L23" i="17"/>
  <c r="L24" i="17"/>
  <c r="L25" i="17"/>
  <c r="L26" i="17"/>
  <c r="L27" i="17"/>
  <c r="L28" i="17"/>
  <c r="L29" i="17"/>
  <c r="L30" i="17"/>
  <c r="L31" i="17"/>
  <c r="L32" i="17"/>
  <c r="L33" i="17"/>
  <c r="L34" i="17"/>
  <c r="L35" i="17"/>
  <c r="L36" i="17"/>
  <c r="L37" i="17"/>
  <c r="L38" i="17"/>
  <c r="L39" i="17"/>
  <c r="L40" i="17"/>
  <c r="L41" i="17"/>
  <c r="L42" i="17"/>
  <c r="L43" i="17"/>
  <c r="L44" i="17"/>
  <c r="L45" i="17"/>
  <c r="L46" i="17"/>
  <c r="L47" i="17"/>
  <c r="L48" i="17"/>
  <c r="L49" i="17"/>
  <c r="L50" i="17"/>
  <c r="L51" i="17"/>
  <c r="L52" i="17"/>
  <c r="L53" i="17"/>
  <c r="L54" i="17"/>
  <c r="L55" i="17"/>
  <c r="L56" i="17"/>
  <c r="L57" i="17"/>
  <c r="L58" i="17"/>
  <c r="L59" i="17"/>
  <c r="L60" i="17"/>
  <c r="L61" i="17"/>
  <c r="L62" i="17"/>
  <c r="L63" i="17"/>
  <c r="L64" i="17"/>
  <c r="L65" i="17"/>
  <c r="L66" i="17"/>
  <c r="L67" i="17"/>
  <c r="L68" i="17"/>
  <c r="L69" i="17"/>
  <c r="L70" i="17"/>
  <c r="L71" i="17"/>
  <c r="L72" i="17"/>
  <c r="L73" i="17"/>
  <c r="L74" i="17"/>
  <c r="L75" i="17"/>
  <c r="L76" i="17"/>
  <c r="L77" i="17"/>
  <c r="L78" i="17"/>
  <c r="L79" i="17"/>
  <c r="L80" i="17"/>
  <c r="L81" i="17"/>
  <c r="L82" i="17"/>
  <c r="L20" i="17"/>
  <c r="M5" i="16"/>
  <c r="L21" i="16"/>
  <c r="L22" i="16"/>
  <c r="L23" i="16"/>
  <c r="L24" i="16"/>
  <c r="L25" i="16"/>
  <c r="L26" i="16"/>
  <c r="L27" i="16"/>
  <c r="L28" i="16"/>
  <c r="L29" i="16"/>
  <c r="L30" i="16"/>
  <c r="L31" i="16"/>
  <c r="L32" i="16"/>
  <c r="L33" i="16"/>
  <c r="L34" i="16"/>
  <c r="L35" i="16"/>
  <c r="L36" i="16"/>
  <c r="L37" i="16"/>
  <c r="L38" i="16"/>
  <c r="L39" i="16"/>
  <c r="L40" i="16"/>
  <c r="L41" i="16"/>
  <c r="L42" i="16"/>
  <c r="L43" i="16"/>
  <c r="L44" i="16"/>
  <c r="L45" i="16"/>
  <c r="L46" i="16"/>
  <c r="L47" i="16"/>
  <c r="L48" i="16"/>
  <c r="L49" i="16"/>
  <c r="L50" i="16"/>
  <c r="L51" i="16"/>
  <c r="L52" i="16"/>
  <c r="L53" i="16"/>
  <c r="L54" i="16"/>
  <c r="L55" i="16"/>
  <c r="L56" i="16"/>
  <c r="L57" i="16"/>
  <c r="L58" i="16"/>
  <c r="L59" i="16"/>
  <c r="L60" i="16"/>
  <c r="L61" i="16"/>
  <c r="L62" i="16"/>
  <c r="L63" i="16"/>
  <c r="L64" i="16"/>
  <c r="L65" i="16"/>
  <c r="L66" i="16"/>
  <c r="L67" i="16"/>
  <c r="L68" i="16"/>
  <c r="L69" i="16"/>
  <c r="L70" i="16"/>
  <c r="L71" i="16"/>
  <c r="L72" i="16"/>
  <c r="L73" i="16"/>
  <c r="L74" i="16"/>
  <c r="L75" i="16"/>
  <c r="L76" i="16"/>
  <c r="L77" i="16"/>
  <c r="L78" i="16"/>
  <c r="L79" i="16"/>
  <c r="L80" i="16"/>
  <c r="L81" i="16"/>
  <c r="L82" i="16"/>
  <c r="L20" i="16"/>
  <c r="M5" i="15"/>
  <c r="L21" i="15"/>
  <c r="L22" i="15"/>
  <c r="L23" i="15"/>
  <c r="L24" i="15"/>
  <c r="L25" i="15"/>
  <c r="L26" i="15"/>
  <c r="L27" i="15"/>
  <c r="L28" i="15"/>
  <c r="L29" i="15"/>
  <c r="L30" i="15"/>
  <c r="L31" i="15"/>
  <c r="L32" i="15"/>
  <c r="L33" i="15"/>
  <c r="L34" i="15"/>
  <c r="L35" i="15"/>
  <c r="L36" i="15"/>
  <c r="L37" i="15"/>
  <c r="L38" i="15"/>
  <c r="L39" i="15"/>
  <c r="L40" i="15"/>
  <c r="L41" i="15"/>
  <c r="L42" i="15"/>
  <c r="L43" i="15"/>
  <c r="L44" i="15"/>
  <c r="L45" i="15"/>
  <c r="L46" i="15"/>
  <c r="L47" i="15"/>
  <c r="L48" i="15"/>
  <c r="L49" i="15"/>
  <c r="L50" i="15"/>
  <c r="L51" i="15"/>
  <c r="L52" i="15"/>
  <c r="L53" i="15"/>
  <c r="L54" i="15"/>
  <c r="L55" i="15"/>
  <c r="L56" i="15"/>
  <c r="L57" i="15"/>
  <c r="L58" i="15"/>
  <c r="L59" i="15"/>
  <c r="L60" i="15"/>
  <c r="L61" i="15"/>
  <c r="L62" i="15"/>
  <c r="L63" i="15"/>
  <c r="L64" i="15"/>
  <c r="L65" i="15"/>
  <c r="L66" i="15"/>
  <c r="L67" i="15"/>
  <c r="L68" i="15"/>
  <c r="L69" i="15"/>
  <c r="L70" i="15"/>
  <c r="L71" i="15"/>
  <c r="L72" i="15"/>
  <c r="L73" i="15"/>
  <c r="L74" i="15"/>
  <c r="L75" i="15"/>
  <c r="L76" i="15"/>
  <c r="L77" i="15"/>
  <c r="L78" i="15"/>
  <c r="L79" i="15"/>
  <c r="L80" i="15"/>
  <c r="L81" i="15"/>
  <c r="L82" i="15"/>
  <c r="L20" i="15"/>
  <c r="M5" i="14"/>
  <c r="L13" i="14"/>
  <c r="L14" i="14"/>
  <c r="L15" i="14"/>
  <c r="L16" i="14"/>
  <c r="L17" i="14"/>
  <c r="L18" i="14"/>
  <c r="L19" i="14"/>
  <c r="L20" i="14"/>
  <c r="L21" i="14"/>
  <c r="L22" i="14"/>
  <c r="L23" i="14"/>
  <c r="L24" i="14"/>
  <c r="L25" i="14"/>
  <c r="L26" i="14"/>
  <c r="L27" i="14"/>
  <c r="L28" i="14"/>
  <c r="L29" i="14"/>
  <c r="L30" i="14"/>
  <c r="L31" i="14"/>
  <c r="L32" i="14"/>
  <c r="L33" i="14"/>
  <c r="L34" i="14"/>
  <c r="L35" i="14"/>
  <c r="L36" i="14"/>
  <c r="L37" i="14"/>
  <c r="L38" i="14"/>
  <c r="L39" i="14"/>
  <c r="L40" i="14"/>
  <c r="L41" i="14"/>
  <c r="L42" i="14"/>
  <c r="L43" i="14"/>
  <c r="L44" i="14"/>
  <c r="L45" i="14"/>
  <c r="L46" i="14"/>
  <c r="L47" i="14"/>
  <c r="L48" i="14"/>
  <c r="L49" i="14"/>
  <c r="L50" i="14"/>
  <c r="L51" i="14"/>
  <c r="L52" i="14"/>
  <c r="L53" i="14"/>
  <c r="L54" i="14"/>
  <c r="L55" i="14"/>
  <c r="L56" i="14"/>
  <c r="L57" i="14"/>
  <c r="L58" i="14"/>
  <c r="L59" i="14"/>
  <c r="L60" i="14"/>
  <c r="L61" i="14"/>
  <c r="L62" i="14"/>
  <c r="L63" i="14"/>
  <c r="L64" i="14"/>
  <c r="L65" i="14"/>
  <c r="L66" i="14"/>
  <c r="L67" i="14"/>
  <c r="L68" i="14"/>
  <c r="L69" i="14"/>
  <c r="L70" i="14"/>
  <c r="L71" i="14"/>
  <c r="L72" i="14"/>
  <c r="L73" i="14"/>
  <c r="L74" i="14"/>
  <c r="L75" i="14"/>
  <c r="L76" i="14"/>
  <c r="L77" i="14"/>
  <c r="L78" i="14"/>
  <c r="L79" i="14"/>
  <c r="L80" i="14"/>
  <c r="L81" i="14"/>
  <c r="L82" i="14"/>
  <c r="L12" i="14"/>
  <c r="M5" i="13"/>
  <c r="L13" i="13"/>
  <c r="L14" i="13"/>
  <c r="L15" i="13"/>
  <c r="L16" i="13"/>
  <c r="L17" i="13"/>
  <c r="L18" i="13"/>
  <c r="L19" i="13"/>
  <c r="L20" i="13"/>
  <c r="L21" i="13"/>
  <c r="L22" i="13"/>
  <c r="L23" i="13"/>
  <c r="L24" i="13"/>
  <c r="L25" i="13"/>
  <c r="L26" i="13"/>
  <c r="L27" i="13"/>
  <c r="L28" i="13"/>
  <c r="L29" i="13"/>
  <c r="L30" i="13"/>
  <c r="L31" i="13"/>
  <c r="L32" i="13"/>
  <c r="L33" i="13"/>
  <c r="L34" i="13"/>
  <c r="L35" i="13"/>
  <c r="L36" i="13"/>
  <c r="L37" i="13"/>
  <c r="L38" i="13"/>
  <c r="L39" i="13"/>
  <c r="L40" i="13"/>
  <c r="L41" i="13"/>
  <c r="L42" i="13"/>
  <c r="L43" i="13"/>
  <c r="L44" i="13"/>
  <c r="L45" i="13"/>
  <c r="L46" i="13"/>
  <c r="L47" i="13"/>
  <c r="L48" i="13"/>
  <c r="L49" i="13"/>
  <c r="L50" i="13"/>
  <c r="L51" i="13"/>
  <c r="L52" i="13"/>
  <c r="L53" i="13"/>
  <c r="L54" i="13"/>
  <c r="L55" i="13"/>
  <c r="L56" i="13"/>
  <c r="L57" i="13"/>
  <c r="L58" i="13"/>
  <c r="L59" i="13"/>
  <c r="L60" i="13"/>
  <c r="L61" i="13"/>
  <c r="L62" i="13"/>
  <c r="L63" i="13"/>
  <c r="L64" i="13"/>
  <c r="L65" i="13"/>
  <c r="L66" i="13"/>
  <c r="L67" i="13"/>
  <c r="L68" i="13"/>
  <c r="L69" i="13"/>
  <c r="L70" i="13"/>
  <c r="L71" i="13"/>
  <c r="L72" i="13"/>
  <c r="L73" i="13"/>
  <c r="L74" i="13"/>
  <c r="L75" i="13"/>
  <c r="L76" i="13"/>
  <c r="L77" i="13"/>
  <c r="L78" i="13"/>
  <c r="L79" i="13"/>
  <c r="L80" i="13"/>
  <c r="L81" i="13"/>
  <c r="L82" i="13"/>
  <c r="L12" i="13"/>
  <c r="M5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40" i="12"/>
  <c r="M5" i="11"/>
  <c r="L13" i="11"/>
  <c r="L14" i="11"/>
  <c r="L15" i="11"/>
  <c r="L16" i="11"/>
  <c r="L17" i="11"/>
  <c r="L18" i="11"/>
  <c r="L19" i="11"/>
  <c r="L20" i="11"/>
  <c r="L21" i="11"/>
  <c r="L22" i="11"/>
  <c r="L23" i="11"/>
  <c r="L24" i="11"/>
  <c r="L25" i="11"/>
  <c r="L26" i="11"/>
  <c r="L27" i="11"/>
  <c r="L28" i="11"/>
  <c r="L29" i="11"/>
  <c r="L30" i="11"/>
  <c r="L31" i="11"/>
  <c r="L32" i="11"/>
  <c r="L33" i="11"/>
  <c r="L34" i="11"/>
  <c r="L35" i="11"/>
  <c r="L36" i="11"/>
  <c r="L37" i="11"/>
  <c r="L38" i="11"/>
  <c r="L39" i="11"/>
  <c r="L40" i="11"/>
  <c r="L41" i="11"/>
  <c r="L42" i="11"/>
  <c r="L43" i="11"/>
  <c r="L44" i="11"/>
  <c r="L45" i="11"/>
  <c r="L46" i="11"/>
  <c r="L47" i="11"/>
  <c r="L48" i="11"/>
  <c r="L49" i="11"/>
  <c r="L50" i="11"/>
  <c r="L51" i="11"/>
  <c r="L52" i="11"/>
  <c r="L53" i="11"/>
  <c r="L54" i="11"/>
  <c r="L55" i="11"/>
  <c r="L56" i="11"/>
  <c r="L57" i="11"/>
  <c r="L58" i="11"/>
  <c r="L59" i="11"/>
  <c r="L60" i="11"/>
  <c r="L61" i="11"/>
  <c r="L62" i="11"/>
  <c r="L63" i="11"/>
  <c r="L64" i="11"/>
  <c r="L65" i="11"/>
  <c r="L66" i="11"/>
  <c r="L67" i="11"/>
  <c r="L68" i="11"/>
  <c r="L69" i="11"/>
  <c r="L70" i="11"/>
  <c r="L71" i="11"/>
  <c r="L72" i="11"/>
  <c r="L73" i="11"/>
  <c r="L74" i="11"/>
  <c r="L75" i="11"/>
  <c r="L76" i="11"/>
  <c r="L77" i="11"/>
  <c r="L78" i="11"/>
  <c r="L79" i="11"/>
  <c r="L80" i="11"/>
  <c r="L81" i="11"/>
  <c r="L82" i="11"/>
  <c r="L12" i="11"/>
  <c r="M5" i="10"/>
  <c r="L13" i="10"/>
  <c r="L14" i="10"/>
  <c r="L15" i="10"/>
  <c r="L16" i="10"/>
  <c r="L17" i="10"/>
  <c r="L18" i="10"/>
  <c r="L19" i="10"/>
  <c r="L20" i="10"/>
  <c r="L21" i="10"/>
  <c r="L22" i="10"/>
  <c r="L23" i="10"/>
  <c r="L24" i="10"/>
  <c r="L25" i="10"/>
  <c r="L26" i="10"/>
  <c r="L27" i="10"/>
  <c r="L28" i="10"/>
  <c r="L29" i="10"/>
  <c r="L30" i="10"/>
  <c r="L31" i="10"/>
  <c r="L32" i="10"/>
  <c r="L33" i="10"/>
  <c r="L34" i="10"/>
  <c r="L35" i="10"/>
  <c r="L36" i="10"/>
  <c r="L37" i="10"/>
  <c r="L38" i="10"/>
  <c r="L39" i="10"/>
  <c r="L40" i="10"/>
  <c r="L41" i="10"/>
  <c r="L42" i="10"/>
  <c r="L43" i="10"/>
  <c r="L44" i="10"/>
  <c r="L45" i="10"/>
  <c r="L46" i="10"/>
  <c r="L47" i="10"/>
  <c r="L48" i="10"/>
  <c r="L49" i="10"/>
  <c r="L50" i="10"/>
  <c r="L51" i="10"/>
  <c r="L52" i="10"/>
  <c r="L53" i="10"/>
  <c r="L54" i="10"/>
  <c r="L55" i="10"/>
  <c r="L56" i="10"/>
  <c r="L57" i="10"/>
  <c r="L58" i="10"/>
  <c r="L59" i="10"/>
  <c r="L60" i="10"/>
  <c r="L61" i="10"/>
  <c r="L62" i="10"/>
  <c r="L63" i="10"/>
  <c r="L64" i="10"/>
  <c r="L65" i="10"/>
  <c r="L66" i="10"/>
  <c r="L67" i="10"/>
  <c r="L68" i="10"/>
  <c r="L69" i="10"/>
  <c r="L70" i="10"/>
  <c r="L71" i="10"/>
  <c r="L72" i="10"/>
  <c r="L73" i="10"/>
  <c r="L74" i="10"/>
  <c r="L75" i="10"/>
  <c r="L76" i="10"/>
  <c r="L77" i="10"/>
  <c r="L78" i="10"/>
  <c r="L79" i="10"/>
  <c r="L80" i="10"/>
  <c r="L81" i="10"/>
  <c r="L82" i="10"/>
  <c r="L12" i="10"/>
  <c r="M5" i="9"/>
  <c r="L18" i="9"/>
  <c r="L19" i="9"/>
  <c r="L20" i="9"/>
  <c r="L21" i="9"/>
  <c r="L22" i="9"/>
  <c r="L23" i="9"/>
  <c r="L24" i="9"/>
  <c r="L25" i="9"/>
  <c r="L26" i="9"/>
  <c r="L27" i="9"/>
  <c r="L28" i="9"/>
  <c r="L29" i="9"/>
  <c r="L30" i="9"/>
  <c r="L31" i="9"/>
  <c r="L32" i="9"/>
  <c r="L33" i="9"/>
  <c r="L34" i="9"/>
  <c r="L35" i="9"/>
  <c r="L36" i="9"/>
  <c r="L37" i="9"/>
  <c r="L38" i="9"/>
  <c r="L39" i="9"/>
  <c r="L40" i="9"/>
  <c r="L41" i="9"/>
  <c r="L42" i="9"/>
  <c r="L43" i="9"/>
  <c r="L44" i="9"/>
  <c r="L45" i="9"/>
  <c r="L46" i="9"/>
  <c r="L47" i="9"/>
  <c r="L48" i="9"/>
  <c r="L49" i="9"/>
  <c r="L50" i="9"/>
  <c r="L51" i="9"/>
  <c r="L52" i="9"/>
  <c r="L53" i="9"/>
  <c r="L54" i="9"/>
  <c r="L55" i="9"/>
  <c r="L56" i="9"/>
  <c r="L57" i="9"/>
  <c r="L58" i="9"/>
  <c r="L59" i="9"/>
  <c r="L60" i="9"/>
  <c r="L61" i="9"/>
  <c r="L62" i="9"/>
  <c r="L63" i="9"/>
  <c r="L64" i="9"/>
  <c r="L65" i="9"/>
  <c r="L66" i="9"/>
  <c r="L67" i="9"/>
  <c r="L68" i="9"/>
  <c r="L69" i="9"/>
  <c r="L70" i="9"/>
  <c r="L71" i="9"/>
  <c r="L72" i="9"/>
  <c r="L73" i="9"/>
  <c r="L74" i="9"/>
  <c r="L75" i="9"/>
  <c r="L76" i="9"/>
  <c r="L77" i="9"/>
  <c r="L78" i="9"/>
  <c r="L79" i="9"/>
  <c r="L80" i="9"/>
  <c r="L81" i="9"/>
  <c r="L82" i="9"/>
  <c r="L17" i="9"/>
  <c r="M5" i="8"/>
  <c r="L19" i="8"/>
  <c r="L20" i="8"/>
  <c r="L21" i="8"/>
  <c r="L22" i="8"/>
  <c r="L23" i="8"/>
  <c r="L24" i="8"/>
  <c r="L25" i="8"/>
  <c r="L26" i="8"/>
  <c r="L27" i="8"/>
  <c r="L28" i="8"/>
  <c r="L29" i="8"/>
  <c r="L30" i="8"/>
  <c r="L31" i="8"/>
  <c r="L32" i="8"/>
  <c r="L33" i="8"/>
  <c r="L34" i="8"/>
  <c r="L35" i="8"/>
  <c r="L36" i="8"/>
  <c r="L37" i="8"/>
  <c r="L38" i="8"/>
  <c r="L39" i="8"/>
  <c r="L40" i="8"/>
  <c r="L41" i="8"/>
  <c r="L42" i="8"/>
  <c r="L43" i="8"/>
  <c r="L44" i="8"/>
  <c r="L45" i="8"/>
  <c r="L46" i="8"/>
  <c r="L47" i="8"/>
  <c r="L48" i="8"/>
  <c r="L49" i="8"/>
  <c r="L50" i="8"/>
  <c r="L51" i="8"/>
  <c r="L18" i="8"/>
  <c r="M5" i="7"/>
  <c r="L18" i="7"/>
  <c r="L19" i="7"/>
  <c r="L20" i="7"/>
  <c r="L21" i="7"/>
  <c r="L22" i="7"/>
  <c r="L23" i="7"/>
  <c r="L24" i="7"/>
  <c r="L25" i="7"/>
  <c r="L26" i="7"/>
  <c r="L27" i="7"/>
  <c r="L28" i="7"/>
  <c r="L29" i="7"/>
  <c r="L30" i="7"/>
  <c r="L31" i="7"/>
  <c r="L32" i="7"/>
  <c r="L33" i="7"/>
  <c r="L34" i="7"/>
  <c r="L35" i="7"/>
  <c r="L36" i="7"/>
  <c r="L37" i="7"/>
  <c r="L38" i="7"/>
  <c r="L39" i="7"/>
  <c r="L40" i="7"/>
  <c r="L41" i="7"/>
  <c r="L42" i="7"/>
  <c r="L43" i="7"/>
  <c r="L44" i="7"/>
  <c r="L45" i="7"/>
  <c r="L46" i="7"/>
  <c r="L47" i="7"/>
  <c r="L48" i="7"/>
  <c r="L49" i="7"/>
  <c r="L50" i="7"/>
  <c r="L51" i="7"/>
  <c r="L17" i="7"/>
  <c r="M5" i="6"/>
  <c r="L12" i="6"/>
  <c r="L13" i="6"/>
  <c r="L14" i="6"/>
  <c r="L15" i="6"/>
  <c r="L16" i="6"/>
  <c r="L17" i="6"/>
  <c r="L18" i="6"/>
  <c r="L19" i="6"/>
  <c r="L20" i="6"/>
  <c r="L21" i="6"/>
  <c r="L22" i="6"/>
  <c r="L23" i="6"/>
  <c r="L24" i="6"/>
  <c r="L25" i="6"/>
  <c r="L26" i="6"/>
  <c r="L27" i="6"/>
  <c r="L28" i="6"/>
  <c r="L29" i="6"/>
  <c r="L30" i="6"/>
  <c r="L31" i="6"/>
  <c r="L32" i="6"/>
  <c r="L33" i="6"/>
  <c r="L34" i="6"/>
  <c r="L35" i="6"/>
  <c r="L36" i="6"/>
  <c r="L37" i="6"/>
  <c r="L38" i="6"/>
  <c r="L39" i="6"/>
  <c r="L40" i="6"/>
  <c r="L41" i="6"/>
  <c r="L42" i="6"/>
  <c r="L43" i="6"/>
  <c r="L44" i="6"/>
  <c r="L45" i="6"/>
  <c r="L46" i="6"/>
  <c r="L47" i="6"/>
  <c r="L48" i="6"/>
  <c r="L49" i="6"/>
  <c r="L50" i="6"/>
  <c r="L51" i="6"/>
  <c r="L11" i="6"/>
  <c r="M5" i="5"/>
  <c r="L12" i="5"/>
  <c r="L13" i="5"/>
  <c r="L14" i="5"/>
  <c r="L15" i="5"/>
  <c r="L16" i="5"/>
  <c r="L17" i="5"/>
  <c r="L18" i="5"/>
  <c r="L19" i="5"/>
  <c r="L20" i="5"/>
  <c r="L21" i="5"/>
  <c r="L22" i="5"/>
  <c r="L23" i="5"/>
  <c r="L24" i="5"/>
  <c r="L25" i="5"/>
  <c r="L26" i="5"/>
  <c r="L27" i="5"/>
  <c r="L28" i="5"/>
  <c r="L29" i="5"/>
  <c r="L30" i="5"/>
  <c r="L31" i="5"/>
  <c r="L32" i="5"/>
  <c r="L33" i="5"/>
  <c r="L34" i="5"/>
  <c r="L35" i="5"/>
  <c r="L36" i="5"/>
  <c r="L37" i="5"/>
  <c r="L38" i="5"/>
  <c r="L39" i="5"/>
  <c r="L40" i="5"/>
  <c r="L41" i="5"/>
  <c r="L42" i="5"/>
  <c r="L43" i="5"/>
  <c r="L44" i="5"/>
  <c r="L45" i="5"/>
  <c r="L46" i="5"/>
  <c r="L47" i="5"/>
  <c r="L48" i="5"/>
  <c r="L49" i="5"/>
  <c r="L50" i="5"/>
  <c r="L51" i="5"/>
  <c r="L11" i="5"/>
  <c r="M5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12" i="4"/>
  <c r="M5" i="3"/>
  <c r="L12" i="3"/>
  <c r="L13" i="3"/>
  <c r="L14" i="3"/>
  <c r="L15" i="3"/>
  <c r="L16" i="3"/>
  <c r="L17" i="3"/>
  <c r="L18" i="3"/>
  <c r="L19" i="3"/>
  <c r="L20" i="3"/>
  <c r="L21" i="3"/>
  <c r="L22" i="3"/>
  <c r="L23" i="3"/>
  <c r="L24" i="3"/>
  <c r="L25" i="3"/>
  <c r="L26" i="3"/>
  <c r="L27" i="3"/>
  <c r="L28" i="3"/>
  <c r="L29" i="3"/>
  <c r="L30" i="3"/>
  <c r="L31" i="3"/>
  <c r="L32" i="3"/>
  <c r="L33" i="3"/>
  <c r="L34" i="3"/>
  <c r="L35" i="3"/>
  <c r="L36" i="3"/>
  <c r="L37" i="3"/>
  <c r="L38" i="3"/>
  <c r="L39" i="3"/>
  <c r="L40" i="3"/>
  <c r="L41" i="3"/>
  <c r="L42" i="3"/>
  <c r="L43" i="3"/>
  <c r="L44" i="3"/>
  <c r="L45" i="3"/>
  <c r="L46" i="3"/>
  <c r="L47" i="3"/>
  <c r="L48" i="3"/>
  <c r="L49" i="3"/>
  <c r="L50" i="3"/>
  <c r="L51" i="3"/>
  <c r="L11" i="3"/>
  <c r="M5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11" i="2"/>
  <c r="M5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14" i="1"/>
  <c r="G42" i="70" l="1"/>
  <c r="K42" i="70"/>
  <c r="G38" i="70"/>
  <c r="K38" i="70"/>
  <c r="N3" i="70" s="1"/>
  <c r="G46" i="70"/>
  <c r="K46" i="70"/>
  <c r="G44" i="70"/>
  <c r="K44" i="70"/>
  <c r="G48" i="70"/>
  <c r="K48" i="70"/>
  <c r="G41" i="70"/>
  <c r="K41" i="70"/>
  <c r="G45" i="70"/>
  <c r="K45" i="70"/>
  <c r="G5" i="70"/>
  <c r="G6" i="70"/>
  <c r="G10" i="70"/>
  <c r="G14" i="70"/>
  <c r="G18" i="70"/>
  <c r="G22" i="70"/>
  <c r="G26" i="70"/>
  <c r="G30" i="70"/>
  <c r="G34" i="70"/>
  <c r="G50" i="70"/>
  <c r="G54" i="70"/>
  <c r="G58" i="70"/>
  <c r="G62" i="70"/>
  <c r="G66" i="70"/>
  <c r="G70" i="70"/>
  <c r="G3" i="70"/>
  <c r="G13" i="70"/>
  <c r="G53" i="70"/>
  <c r="G61" i="70"/>
  <c r="G7" i="70"/>
  <c r="G11" i="70"/>
  <c r="G15" i="70"/>
  <c r="G19" i="70"/>
  <c r="G23" i="70"/>
  <c r="G27" i="70"/>
  <c r="G31" i="70"/>
  <c r="G35" i="70"/>
  <c r="G39" i="70"/>
  <c r="G43" i="70"/>
  <c r="G47" i="70"/>
  <c r="G51" i="70"/>
  <c r="G55" i="70"/>
  <c r="G59" i="70"/>
  <c r="G63" i="70"/>
  <c r="G67" i="70"/>
  <c r="G9" i="70"/>
  <c r="G17" i="70"/>
  <c r="G21" i="70"/>
  <c r="G25" i="70"/>
  <c r="G29" i="70"/>
  <c r="G33" i="70"/>
  <c r="G37" i="70"/>
  <c r="G49" i="70"/>
  <c r="G57" i="70"/>
  <c r="G65" i="70"/>
  <c r="G69" i="70"/>
  <c r="G4" i="70"/>
  <c r="G8" i="70"/>
  <c r="G12" i="70"/>
  <c r="G16" i="70"/>
  <c r="G20" i="70"/>
  <c r="G24" i="70"/>
  <c r="G28" i="70"/>
  <c r="G32" i="70"/>
  <c r="G36" i="70"/>
  <c r="G40" i="70"/>
  <c r="G52" i="70"/>
  <c r="G56" i="70"/>
  <c r="G60" i="70"/>
  <c r="G64" i="70"/>
  <c r="G68" i="70"/>
  <c r="X18" i="70"/>
  <c r="X28" i="70" s="1"/>
  <c r="X22" i="70"/>
  <c r="X32" i="70" s="1"/>
  <c r="X19" i="70"/>
  <c r="X29" i="70" s="1"/>
  <c r="X23" i="70"/>
  <c r="X33" i="70" s="1"/>
  <c r="X16" i="70"/>
  <c r="X26" i="70" s="1"/>
  <c r="X20" i="70"/>
  <c r="X30" i="70" s="1"/>
  <c r="X15" i="70"/>
  <c r="X25" i="70" s="1"/>
  <c r="X17" i="70"/>
  <c r="X27" i="70" s="1"/>
  <c r="X21" i="70"/>
  <c r="X31" i="70" s="1"/>
  <c r="F72" i="70"/>
  <c r="M72" i="70" s="1"/>
  <c r="W19" i="70"/>
  <c r="W16" i="70"/>
  <c r="W26" i="70" s="1"/>
  <c r="W20" i="70"/>
  <c r="W30" i="70" s="1"/>
  <c r="W15" i="70"/>
  <c r="W25" i="70" s="1"/>
  <c r="W17" i="70"/>
  <c r="W21" i="70"/>
  <c r="W31" i="70" s="1"/>
  <c r="W18" i="70"/>
  <c r="W28" i="70" s="1"/>
  <c r="W22" i="70"/>
  <c r="W32" i="70" s="1"/>
  <c r="W23" i="70"/>
  <c r="Y19" i="70"/>
  <c r="Y23" i="70"/>
  <c r="Y16" i="70"/>
  <c r="Y20" i="70"/>
  <c r="Y15" i="70"/>
  <c r="Y17" i="70"/>
  <c r="Y21" i="70"/>
  <c r="Y18" i="70"/>
  <c r="Y22" i="70"/>
  <c r="W29" i="70"/>
  <c r="W33" i="70"/>
  <c r="W27" i="70"/>
  <c r="M46" i="70"/>
  <c r="M42" i="70"/>
  <c r="M38" i="70"/>
  <c r="E72" i="70"/>
  <c r="L72" i="70" s="1"/>
  <c r="L42" i="70"/>
  <c r="F73" i="70"/>
  <c r="M3" i="70"/>
  <c r="M45" i="70"/>
  <c r="M43" i="70"/>
  <c r="M41" i="70"/>
  <c r="M39" i="70"/>
  <c r="F71" i="70"/>
  <c r="M71" i="70" s="1"/>
  <c r="M44" i="70"/>
  <c r="M40" i="70"/>
  <c r="L46" i="70"/>
  <c r="L44" i="70"/>
  <c r="L40" i="70"/>
  <c r="L45" i="70"/>
  <c r="L43" i="70"/>
  <c r="L41" i="70"/>
  <c r="L39" i="70"/>
  <c r="D73" i="70"/>
  <c r="D71" i="70"/>
  <c r="K71" i="70" s="1"/>
  <c r="E73" i="70"/>
  <c r="E71" i="70"/>
  <c r="L71" i="70" s="1"/>
  <c r="L38" i="70"/>
  <c r="D72" i="70"/>
  <c r="K72" i="70" s="1"/>
  <c r="M5" i="69"/>
  <c r="M5" i="65"/>
  <c r="U18" i="70" l="1"/>
  <c r="O3" i="70"/>
  <c r="N4" i="70"/>
  <c r="U26" i="70"/>
  <c r="U25" i="70"/>
  <c r="O4" i="70"/>
  <c r="P3" i="70"/>
  <c r="P4" i="70" s="1"/>
  <c r="K5" i="50"/>
  <c r="K12" i="50"/>
  <c r="J12" i="50"/>
  <c r="L5" i="50"/>
  <c r="K16" i="51"/>
  <c r="K17" i="51"/>
  <c r="K18" i="51"/>
  <c r="K19" i="51"/>
  <c r="K20" i="51"/>
  <c r="K21" i="51"/>
  <c r="K22" i="51"/>
  <c r="K23" i="51"/>
  <c r="K24" i="51"/>
  <c r="K25" i="51"/>
  <c r="K26" i="51"/>
  <c r="K27" i="51"/>
  <c r="K28" i="51"/>
  <c r="K29" i="51"/>
  <c r="K30" i="51"/>
  <c r="K31" i="51"/>
  <c r="K32" i="51"/>
  <c r="K33" i="51"/>
  <c r="K34" i="51"/>
  <c r="K35" i="51"/>
  <c r="K36" i="51"/>
  <c r="K37" i="51"/>
  <c r="K38" i="51"/>
  <c r="K39" i="51"/>
  <c r="K40" i="51"/>
  <c r="K41" i="51"/>
  <c r="K42" i="51"/>
  <c r="K43" i="51"/>
  <c r="K44" i="51"/>
  <c r="K45" i="51"/>
  <c r="K46" i="51"/>
  <c r="K47" i="51"/>
  <c r="K48" i="51"/>
  <c r="K49" i="51"/>
  <c r="K50" i="51"/>
  <c r="K51" i="51"/>
  <c r="K52" i="51"/>
  <c r="K53" i="51"/>
  <c r="K54" i="51"/>
  <c r="K55" i="51"/>
  <c r="K56" i="51"/>
  <c r="K57" i="51"/>
  <c r="K58" i="51"/>
  <c r="K59" i="51"/>
  <c r="K60" i="51"/>
  <c r="K61" i="51"/>
  <c r="K62" i="51"/>
  <c r="K63" i="51"/>
  <c r="K64" i="51"/>
  <c r="K65" i="51"/>
  <c r="K66" i="51"/>
  <c r="K67" i="51"/>
  <c r="K68" i="51"/>
  <c r="K69" i="51"/>
  <c r="K70" i="51"/>
  <c r="K71" i="51"/>
  <c r="K72" i="51"/>
  <c r="K73" i="51"/>
  <c r="K74" i="51"/>
  <c r="K75" i="51"/>
  <c r="K76" i="51"/>
  <c r="K77" i="51"/>
  <c r="K78" i="51"/>
  <c r="K79" i="51"/>
  <c r="K80" i="51"/>
  <c r="K81" i="51"/>
  <c r="K82" i="51"/>
  <c r="K15" i="51"/>
  <c r="J15" i="51"/>
  <c r="J16" i="51"/>
  <c r="I16" i="51"/>
  <c r="N5" i="51" s="1"/>
  <c r="O5" i="51" s="1"/>
  <c r="L5" i="65"/>
  <c r="K42" i="65"/>
  <c r="K6" i="68"/>
  <c r="L5" i="68"/>
  <c r="K10" i="68"/>
  <c r="K47" i="65"/>
  <c r="K11" i="66"/>
  <c r="K12" i="66"/>
  <c r="K13" i="66"/>
  <c r="L5" i="66" s="1"/>
  <c r="K14" i="66"/>
  <c r="K15" i="66"/>
  <c r="K16" i="66"/>
  <c r="K17" i="66"/>
  <c r="K18" i="66"/>
  <c r="K19" i="66"/>
  <c r="K20" i="66"/>
  <c r="K21" i="66"/>
  <c r="K22" i="66"/>
  <c r="K23" i="66"/>
  <c r="K24" i="66"/>
  <c r="K25" i="66"/>
  <c r="K26" i="66"/>
  <c r="K27" i="66"/>
  <c r="K28" i="66"/>
  <c r="K29" i="66"/>
  <c r="K30" i="66"/>
  <c r="K31" i="66"/>
  <c r="K32" i="66"/>
  <c r="K33" i="66"/>
  <c r="K34" i="66"/>
  <c r="K35" i="66"/>
  <c r="K36" i="66"/>
  <c r="K37" i="66"/>
  <c r="K38" i="66"/>
  <c r="K39" i="66"/>
  <c r="K40" i="66"/>
  <c r="K41" i="66"/>
  <c r="K42" i="66"/>
  <c r="K43" i="66"/>
  <c r="K44" i="66"/>
  <c r="K45" i="66"/>
  <c r="K46" i="66"/>
  <c r="K47" i="66"/>
  <c r="K48" i="66"/>
  <c r="K49" i="66"/>
  <c r="K50" i="66"/>
  <c r="K51" i="66"/>
  <c r="K10" i="66"/>
  <c r="K43" i="65"/>
  <c r="K44" i="65"/>
  <c r="K45" i="65"/>
  <c r="K46" i="65"/>
  <c r="K48" i="65"/>
  <c r="K49" i="65"/>
  <c r="K50" i="65"/>
  <c r="K51" i="65"/>
  <c r="K13" i="64"/>
  <c r="K14" i="64"/>
  <c r="K15" i="64"/>
  <c r="K16" i="64"/>
  <c r="L5" i="64" s="1"/>
  <c r="K17" i="64"/>
  <c r="K18" i="64"/>
  <c r="K19" i="64"/>
  <c r="K20" i="64"/>
  <c r="K21" i="64"/>
  <c r="K22" i="64"/>
  <c r="K23" i="64"/>
  <c r="K24" i="64"/>
  <c r="K25" i="64"/>
  <c r="K26" i="64"/>
  <c r="K27" i="64"/>
  <c r="K28" i="64"/>
  <c r="K29" i="64"/>
  <c r="K30" i="64"/>
  <c r="K31" i="64"/>
  <c r="K32" i="64"/>
  <c r="K33" i="64"/>
  <c r="K34" i="64"/>
  <c r="K35" i="64"/>
  <c r="K36" i="64"/>
  <c r="K37" i="64"/>
  <c r="K38" i="64"/>
  <c r="K39" i="64"/>
  <c r="K40" i="64"/>
  <c r="K41" i="64"/>
  <c r="K42" i="64"/>
  <c r="K43" i="64"/>
  <c r="K44" i="64"/>
  <c r="K45" i="64"/>
  <c r="K46" i="64"/>
  <c r="K47" i="64"/>
  <c r="K48" i="64"/>
  <c r="K49" i="64"/>
  <c r="K50" i="64"/>
  <c r="K51" i="64"/>
  <c r="K12" i="64"/>
  <c r="K11" i="63"/>
  <c r="K12" i="63"/>
  <c r="K13" i="63"/>
  <c r="K14" i="63"/>
  <c r="K15" i="63"/>
  <c r="K16" i="63"/>
  <c r="K17" i="63"/>
  <c r="K18" i="63"/>
  <c r="K19" i="63"/>
  <c r="K20" i="63"/>
  <c r="K21" i="63"/>
  <c r="K22" i="63"/>
  <c r="K23" i="63"/>
  <c r="K24" i="63"/>
  <c r="K25" i="63"/>
  <c r="K26" i="63"/>
  <c r="K27" i="63"/>
  <c r="K28" i="63"/>
  <c r="K29" i="63"/>
  <c r="K30" i="63"/>
  <c r="K31" i="63"/>
  <c r="K32" i="63"/>
  <c r="K33" i="63"/>
  <c r="K34" i="63"/>
  <c r="K35" i="63"/>
  <c r="K36" i="63"/>
  <c r="K37" i="63"/>
  <c r="K38" i="63"/>
  <c r="K39" i="63"/>
  <c r="K40" i="63"/>
  <c r="K41" i="63"/>
  <c r="K42" i="63"/>
  <c r="K43" i="63"/>
  <c r="K44" i="63"/>
  <c r="K45" i="63"/>
  <c r="K46" i="63"/>
  <c r="K47" i="63"/>
  <c r="K48" i="63"/>
  <c r="K49" i="63"/>
  <c r="K50" i="63"/>
  <c r="K51" i="63"/>
  <c r="K52" i="63"/>
  <c r="K53" i="63"/>
  <c r="K54" i="63"/>
  <c r="K55" i="63"/>
  <c r="K56" i="63"/>
  <c r="K57" i="63"/>
  <c r="K58" i="63"/>
  <c r="K59" i="63"/>
  <c r="K60" i="63"/>
  <c r="K61" i="63"/>
  <c r="K62" i="63"/>
  <c r="K63" i="63"/>
  <c r="K64" i="63"/>
  <c r="K65" i="63"/>
  <c r="K66" i="63"/>
  <c r="K67" i="63"/>
  <c r="K68" i="63"/>
  <c r="K69" i="63"/>
  <c r="K70" i="63"/>
  <c r="K71" i="63"/>
  <c r="K72" i="63"/>
  <c r="K73" i="63"/>
  <c r="K74" i="63"/>
  <c r="K75" i="63"/>
  <c r="K76" i="63"/>
  <c r="K77" i="63"/>
  <c r="K78" i="63"/>
  <c r="K79" i="63"/>
  <c r="K80" i="63"/>
  <c r="K81" i="63"/>
  <c r="K82" i="63"/>
  <c r="K10" i="63"/>
  <c r="K26" i="62"/>
  <c r="K27" i="62"/>
  <c r="K28" i="62"/>
  <c r="K29" i="62"/>
  <c r="K30" i="62"/>
  <c r="K31" i="62"/>
  <c r="K32" i="62"/>
  <c r="K33" i="62"/>
  <c r="K34" i="62"/>
  <c r="K35" i="62"/>
  <c r="K36" i="62"/>
  <c r="K37" i="62"/>
  <c r="K38" i="62"/>
  <c r="K39" i="62"/>
  <c r="K40" i="62"/>
  <c r="K41" i="62"/>
  <c r="K42" i="62"/>
  <c r="K43" i="62"/>
  <c r="K44" i="62"/>
  <c r="K45" i="62"/>
  <c r="K46" i="62"/>
  <c r="K47" i="62"/>
  <c r="K48" i="62"/>
  <c r="K49" i="62"/>
  <c r="K50" i="62"/>
  <c r="K51" i="62"/>
  <c r="K52" i="62"/>
  <c r="K53" i="62"/>
  <c r="K54" i="62"/>
  <c r="K55" i="62"/>
  <c r="K56" i="62"/>
  <c r="K57" i="62"/>
  <c r="K58" i="62"/>
  <c r="K59" i="62"/>
  <c r="K60" i="62"/>
  <c r="K61" i="62"/>
  <c r="K62" i="62"/>
  <c r="K63" i="62"/>
  <c r="K64" i="62"/>
  <c r="K65" i="62"/>
  <c r="K66" i="62"/>
  <c r="K67" i="62"/>
  <c r="K68" i="62"/>
  <c r="K69" i="62"/>
  <c r="K70" i="62"/>
  <c r="K71" i="62"/>
  <c r="K72" i="62"/>
  <c r="K73" i="62"/>
  <c r="K74" i="62"/>
  <c r="K75" i="62"/>
  <c r="K76" i="62"/>
  <c r="K77" i="62"/>
  <c r="K78" i="62"/>
  <c r="K79" i="62"/>
  <c r="K80" i="62"/>
  <c r="K81" i="62"/>
  <c r="K82" i="62"/>
  <c r="K25" i="62"/>
  <c r="K26" i="61"/>
  <c r="K27" i="61"/>
  <c r="K28" i="61"/>
  <c r="K29" i="61"/>
  <c r="K30" i="61"/>
  <c r="K31" i="61"/>
  <c r="K32" i="61"/>
  <c r="K33" i="61"/>
  <c r="K34" i="61"/>
  <c r="K35" i="61"/>
  <c r="K36" i="61"/>
  <c r="K37" i="61"/>
  <c r="K38" i="61"/>
  <c r="K39" i="61"/>
  <c r="K40" i="61"/>
  <c r="K41" i="61"/>
  <c r="K42" i="61"/>
  <c r="K43" i="61"/>
  <c r="K44" i="61"/>
  <c r="K45" i="61"/>
  <c r="K46" i="61"/>
  <c r="K47" i="61"/>
  <c r="K48" i="61"/>
  <c r="K49" i="61"/>
  <c r="K50" i="61"/>
  <c r="K51" i="61"/>
  <c r="K52" i="61"/>
  <c r="K53" i="61"/>
  <c r="K54" i="61"/>
  <c r="K55" i="61"/>
  <c r="K56" i="61"/>
  <c r="K57" i="61"/>
  <c r="K58" i="61"/>
  <c r="K59" i="61"/>
  <c r="K60" i="61"/>
  <c r="K61" i="61"/>
  <c r="K62" i="61"/>
  <c r="K63" i="61"/>
  <c r="K64" i="61"/>
  <c r="K65" i="61"/>
  <c r="K66" i="61"/>
  <c r="K67" i="61"/>
  <c r="K68" i="61"/>
  <c r="K69" i="61"/>
  <c r="K70" i="61"/>
  <c r="K71" i="61"/>
  <c r="K72" i="61"/>
  <c r="K73" i="61"/>
  <c r="K74" i="61"/>
  <c r="K75" i="61"/>
  <c r="K76" i="61"/>
  <c r="K77" i="61"/>
  <c r="K78" i="61"/>
  <c r="K79" i="61"/>
  <c r="K80" i="61"/>
  <c r="K81" i="61"/>
  <c r="K82" i="61"/>
  <c r="K25" i="61"/>
  <c r="K26" i="60"/>
  <c r="K27" i="60"/>
  <c r="K28" i="60"/>
  <c r="K29" i="60"/>
  <c r="L5" i="60" s="1"/>
  <c r="K30" i="60"/>
  <c r="K31" i="60"/>
  <c r="K32" i="60"/>
  <c r="K33" i="60"/>
  <c r="K34" i="60"/>
  <c r="K35" i="60"/>
  <c r="K36" i="60"/>
  <c r="K37" i="60"/>
  <c r="K38" i="60"/>
  <c r="K39" i="60"/>
  <c r="K40" i="60"/>
  <c r="K41" i="60"/>
  <c r="K42" i="60"/>
  <c r="K43" i="60"/>
  <c r="K44" i="60"/>
  <c r="K45" i="60"/>
  <c r="K46" i="60"/>
  <c r="K47" i="60"/>
  <c r="K48" i="60"/>
  <c r="K49" i="60"/>
  <c r="K50" i="60"/>
  <c r="K51" i="60"/>
  <c r="K52" i="60"/>
  <c r="K53" i="60"/>
  <c r="K54" i="60"/>
  <c r="K55" i="60"/>
  <c r="K56" i="60"/>
  <c r="K57" i="60"/>
  <c r="K58" i="60"/>
  <c r="K59" i="60"/>
  <c r="K60" i="60"/>
  <c r="K61" i="60"/>
  <c r="K62" i="60"/>
  <c r="K63" i="60"/>
  <c r="K64" i="60"/>
  <c r="K65" i="60"/>
  <c r="K66" i="60"/>
  <c r="K67" i="60"/>
  <c r="K68" i="60"/>
  <c r="K69" i="60"/>
  <c r="K70" i="60"/>
  <c r="K71" i="60"/>
  <c r="K72" i="60"/>
  <c r="K73" i="60"/>
  <c r="K74" i="60"/>
  <c r="K75" i="60"/>
  <c r="K76" i="60"/>
  <c r="K77" i="60"/>
  <c r="K78" i="60"/>
  <c r="K79" i="60"/>
  <c r="K80" i="60"/>
  <c r="K81" i="60"/>
  <c r="K82" i="60"/>
  <c r="K25" i="60"/>
  <c r="K20" i="59"/>
  <c r="K21" i="59"/>
  <c r="K22" i="59"/>
  <c r="K23" i="59"/>
  <c r="K24" i="59"/>
  <c r="K25" i="59"/>
  <c r="K26" i="59"/>
  <c r="K27" i="59"/>
  <c r="K28" i="59"/>
  <c r="K29" i="59"/>
  <c r="K30" i="59"/>
  <c r="K31" i="59"/>
  <c r="K32" i="59"/>
  <c r="K33" i="59"/>
  <c r="K34" i="59"/>
  <c r="K35" i="59"/>
  <c r="K36" i="59"/>
  <c r="K37" i="59"/>
  <c r="K38" i="59"/>
  <c r="K39" i="59"/>
  <c r="K40" i="59"/>
  <c r="K41" i="59"/>
  <c r="K42" i="59"/>
  <c r="K43" i="59"/>
  <c r="K44" i="59"/>
  <c r="K45" i="59"/>
  <c r="K46" i="59"/>
  <c r="K47" i="59"/>
  <c r="K48" i="59"/>
  <c r="K49" i="59"/>
  <c r="K50" i="59"/>
  <c r="K51" i="59"/>
  <c r="K52" i="59"/>
  <c r="K53" i="59"/>
  <c r="K54" i="59"/>
  <c r="K55" i="59"/>
  <c r="K56" i="59"/>
  <c r="K57" i="59"/>
  <c r="K58" i="59"/>
  <c r="K59" i="59"/>
  <c r="K60" i="59"/>
  <c r="K61" i="59"/>
  <c r="K62" i="59"/>
  <c r="K63" i="59"/>
  <c r="K64" i="59"/>
  <c r="K65" i="59"/>
  <c r="K66" i="59"/>
  <c r="K67" i="59"/>
  <c r="K68" i="59"/>
  <c r="K69" i="59"/>
  <c r="K70" i="59"/>
  <c r="K71" i="59"/>
  <c r="K72" i="59"/>
  <c r="K73" i="59"/>
  <c r="K74" i="59"/>
  <c r="K75" i="59"/>
  <c r="K76" i="59"/>
  <c r="K77" i="59"/>
  <c r="K78" i="59"/>
  <c r="K79" i="59"/>
  <c r="K80" i="59"/>
  <c r="K81" i="59"/>
  <c r="K82" i="59"/>
  <c r="K19" i="59"/>
  <c r="K11" i="58"/>
  <c r="K12" i="58"/>
  <c r="K13" i="58"/>
  <c r="K14" i="58"/>
  <c r="K15" i="58"/>
  <c r="K16" i="58"/>
  <c r="K17" i="58"/>
  <c r="K18" i="58"/>
  <c r="K19" i="58"/>
  <c r="K20" i="58"/>
  <c r="K21" i="58"/>
  <c r="K22" i="58"/>
  <c r="K23" i="58"/>
  <c r="K24" i="58"/>
  <c r="K25" i="58"/>
  <c r="K26" i="58"/>
  <c r="K27" i="58"/>
  <c r="K28" i="58"/>
  <c r="K29" i="58"/>
  <c r="K30" i="58"/>
  <c r="K31" i="58"/>
  <c r="K32" i="58"/>
  <c r="K33" i="58"/>
  <c r="K34" i="58"/>
  <c r="K35" i="58"/>
  <c r="K36" i="58"/>
  <c r="K37" i="58"/>
  <c r="K38" i="58"/>
  <c r="K39" i="58"/>
  <c r="K40" i="58"/>
  <c r="K41" i="58"/>
  <c r="K42" i="58"/>
  <c r="K43" i="58"/>
  <c r="K44" i="58"/>
  <c r="K45" i="58"/>
  <c r="K46" i="58"/>
  <c r="K47" i="58"/>
  <c r="K48" i="58"/>
  <c r="K49" i="58"/>
  <c r="K50" i="58"/>
  <c r="K51" i="58"/>
  <c r="K52" i="58"/>
  <c r="K53" i="58"/>
  <c r="K54" i="58"/>
  <c r="K55" i="58"/>
  <c r="K56" i="58"/>
  <c r="K57" i="58"/>
  <c r="K58" i="58"/>
  <c r="K59" i="58"/>
  <c r="K60" i="58"/>
  <c r="K61" i="58"/>
  <c r="K62" i="58"/>
  <c r="K63" i="58"/>
  <c r="K64" i="58"/>
  <c r="K65" i="58"/>
  <c r="K66" i="58"/>
  <c r="K67" i="58"/>
  <c r="K68" i="58"/>
  <c r="K69" i="58"/>
  <c r="K70" i="58"/>
  <c r="K71" i="58"/>
  <c r="K72" i="58"/>
  <c r="K73" i="58"/>
  <c r="K74" i="58"/>
  <c r="K75" i="58"/>
  <c r="K76" i="58"/>
  <c r="K77" i="58"/>
  <c r="K78" i="58"/>
  <c r="K79" i="58"/>
  <c r="K80" i="58"/>
  <c r="K81" i="58"/>
  <c r="K82" i="58"/>
  <c r="K10" i="58"/>
  <c r="K43" i="57"/>
  <c r="K44" i="57"/>
  <c r="K45" i="57"/>
  <c r="L5" i="57" s="1"/>
  <c r="K46" i="57"/>
  <c r="K47" i="57"/>
  <c r="K48" i="57"/>
  <c r="K49" i="57"/>
  <c r="K50" i="57"/>
  <c r="K51" i="57"/>
  <c r="K52" i="57"/>
  <c r="K53" i="57"/>
  <c r="K54" i="57"/>
  <c r="K55" i="57"/>
  <c r="K56" i="57"/>
  <c r="K57" i="57"/>
  <c r="K58" i="57"/>
  <c r="K59" i="57"/>
  <c r="K60" i="57"/>
  <c r="K61" i="57"/>
  <c r="K62" i="57"/>
  <c r="K63" i="57"/>
  <c r="K64" i="57"/>
  <c r="K65" i="57"/>
  <c r="K66" i="57"/>
  <c r="K67" i="57"/>
  <c r="K68" i="57"/>
  <c r="K69" i="57"/>
  <c r="K70" i="57"/>
  <c r="K71" i="57"/>
  <c r="K72" i="57"/>
  <c r="K73" i="57"/>
  <c r="K74" i="57"/>
  <c r="K75" i="57"/>
  <c r="K76" i="57"/>
  <c r="K77" i="57"/>
  <c r="K78" i="57"/>
  <c r="K79" i="57"/>
  <c r="K80" i="57"/>
  <c r="K81" i="57"/>
  <c r="K82" i="57"/>
  <c r="K42" i="57"/>
  <c r="K43" i="56"/>
  <c r="K44" i="56"/>
  <c r="K45" i="56"/>
  <c r="K46" i="56"/>
  <c r="K47" i="56"/>
  <c r="K48" i="56"/>
  <c r="K49" i="56"/>
  <c r="K50" i="56"/>
  <c r="K51" i="56"/>
  <c r="K52" i="56"/>
  <c r="K53" i="56"/>
  <c r="K54" i="56"/>
  <c r="K55" i="56"/>
  <c r="K56" i="56"/>
  <c r="K57" i="56"/>
  <c r="K58" i="56"/>
  <c r="K59" i="56"/>
  <c r="K60" i="56"/>
  <c r="K61" i="56"/>
  <c r="K62" i="56"/>
  <c r="K63" i="56"/>
  <c r="K64" i="56"/>
  <c r="K65" i="56"/>
  <c r="K66" i="56"/>
  <c r="K67" i="56"/>
  <c r="K68" i="56"/>
  <c r="K69" i="56"/>
  <c r="K70" i="56"/>
  <c r="K71" i="56"/>
  <c r="K72" i="56"/>
  <c r="K73" i="56"/>
  <c r="K74" i="56"/>
  <c r="K75" i="56"/>
  <c r="K76" i="56"/>
  <c r="K77" i="56"/>
  <c r="K78" i="56"/>
  <c r="K79" i="56"/>
  <c r="K80" i="56"/>
  <c r="K81" i="56"/>
  <c r="K82" i="56"/>
  <c r="K42" i="56"/>
  <c r="K17" i="55"/>
  <c r="K18" i="55"/>
  <c r="K19" i="55"/>
  <c r="K20" i="55"/>
  <c r="K21" i="55"/>
  <c r="K22" i="55"/>
  <c r="K23" i="55"/>
  <c r="K24" i="55"/>
  <c r="K25" i="55"/>
  <c r="K26" i="55"/>
  <c r="K27" i="55"/>
  <c r="K28" i="55"/>
  <c r="K29" i="55"/>
  <c r="K30" i="55"/>
  <c r="K31" i="55"/>
  <c r="K32" i="55"/>
  <c r="K33" i="55"/>
  <c r="K34" i="55"/>
  <c r="K35" i="55"/>
  <c r="K36" i="55"/>
  <c r="K37" i="55"/>
  <c r="K38" i="55"/>
  <c r="K39" i="55"/>
  <c r="K40" i="55"/>
  <c r="K41" i="55"/>
  <c r="K42" i="55"/>
  <c r="K43" i="55"/>
  <c r="K44" i="55"/>
  <c r="K45" i="55"/>
  <c r="K46" i="55"/>
  <c r="K47" i="55"/>
  <c r="K48" i="55"/>
  <c r="K49" i="55"/>
  <c r="K50" i="55"/>
  <c r="K51" i="55"/>
  <c r="K52" i="55"/>
  <c r="K53" i="55"/>
  <c r="K54" i="55"/>
  <c r="K55" i="55"/>
  <c r="K56" i="55"/>
  <c r="K57" i="55"/>
  <c r="K58" i="55"/>
  <c r="K59" i="55"/>
  <c r="K60" i="55"/>
  <c r="K61" i="55"/>
  <c r="K62" i="55"/>
  <c r="K63" i="55"/>
  <c r="K64" i="55"/>
  <c r="K65" i="55"/>
  <c r="K66" i="55"/>
  <c r="K67" i="55"/>
  <c r="K68" i="55"/>
  <c r="K69" i="55"/>
  <c r="K70" i="55"/>
  <c r="K71" i="55"/>
  <c r="K72" i="55"/>
  <c r="K73" i="55"/>
  <c r="K74" i="55"/>
  <c r="K75" i="55"/>
  <c r="K76" i="55"/>
  <c r="K77" i="55"/>
  <c r="K78" i="55"/>
  <c r="K79" i="55"/>
  <c r="K80" i="55"/>
  <c r="K81" i="55"/>
  <c r="K82" i="55"/>
  <c r="K16" i="55"/>
  <c r="K17" i="54"/>
  <c r="K18" i="54"/>
  <c r="K19" i="54"/>
  <c r="K20" i="54"/>
  <c r="K21" i="54"/>
  <c r="K22" i="54"/>
  <c r="K23" i="54"/>
  <c r="K24" i="54"/>
  <c r="K25" i="54"/>
  <c r="K26" i="54"/>
  <c r="K27" i="54"/>
  <c r="K28" i="54"/>
  <c r="K29" i="54"/>
  <c r="K30" i="54"/>
  <c r="K31" i="54"/>
  <c r="K32" i="54"/>
  <c r="K33" i="54"/>
  <c r="K34" i="54"/>
  <c r="K35" i="54"/>
  <c r="K36" i="54"/>
  <c r="K37" i="54"/>
  <c r="K38" i="54"/>
  <c r="K39" i="54"/>
  <c r="K40" i="54"/>
  <c r="K41" i="54"/>
  <c r="K42" i="54"/>
  <c r="K43" i="54"/>
  <c r="K44" i="54"/>
  <c r="K45" i="54"/>
  <c r="K46" i="54"/>
  <c r="K47" i="54"/>
  <c r="K48" i="54"/>
  <c r="K49" i="54"/>
  <c r="K50" i="54"/>
  <c r="K51" i="54"/>
  <c r="K52" i="54"/>
  <c r="K53" i="54"/>
  <c r="K54" i="54"/>
  <c r="K55" i="54"/>
  <c r="K56" i="54"/>
  <c r="K57" i="54"/>
  <c r="K58" i="54"/>
  <c r="K59" i="54"/>
  <c r="K60" i="54"/>
  <c r="K61" i="54"/>
  <c r="K62" i="54"/>
  <c r="K63" i="54"/>
  <c r="K64" i="54"/>
  <c r="K65" i="54"/>
  <c r="K66" i="54"/>
  <c r="K67" i="54"/>
  <c r="K68" i="54"/>
  <c r="K69" i="54"/>
  <c r="K70" i="54"/>
  <c r="K71" i="54"/>
  <c r="K72" i="54"/>
  <c r="K73" i="54"/>
  <c r="K74" i="54"/>
  <c r="K75" i="54"/>
  <c r="K76" i="54"/>
  <c r="K77" i="54"/>
  <c r="K78" i="54"/>
  <c r="K79" i="54"/>
  <c r="K80" i="54"/>
  <c r="K81" i="54"/>
  <c r="K82" i="54"/>
  <c r="K16" i="54"/>
  <c r="K17" i="53"/>
  <c r="K18" i="53"/>
  <c r="K19" i="53"/>
  <c r="K20" i="53"/>
  <c r="K21" i="53"/>
  <c r="K22" i="53"/>
  <c r="K23" i="53"/>
  <c r="K24" i="53"/>
  <c r="K25" i="53"/>
  <c r="K26" i="53"/>
  <c r="K27" i="53"/>
  <c r="K28" i="53"/>
  <c r="K29" i="53"/>
  <c r="K30" i="53"/>
  <c r="K31" i="53"/>
  <c r="K32" i="53"/>
  <c r="K33" i="53"/>
  <c r="K34" i="53"/>
  <c r="K35" i="53"/>
  <c r="K36" i="53"/>
  <c r="K37" i="53"/>
  <c r="K38" i="53"/>
  <c r="K39" i="53"/>
  <c r="K40" i="53"/>
  <c r="K41" i="53"/>
  <c r="K42" i="53"/>
  <c r="K43" i="53"/>
  <c r="K44" i="53"/>
  <c r="K45" i="53"/>
  <c r="K46" i="53"/>
  <c r="K47" i="53"/>
  <c r="K48" i="53"/>
  <c r="K49" i="53"/>
  <c r="K50" i="53"/>
  <c r="K51" i="53"/>
  <c r="K52" i="53"/>
  <c r="K53" i="53"/>
  <c r="K54" i="53"/>
  <c r="K55" i="53"/>
  <c r="K56" i="53"/>
  <c r="K57" i="53"/>
  <c r="K58" i="53"/>
  <c r="K59" i="53"/>
  <c r="K60" i="53"/>
  <c r="K61" i="53"/>
  <c r="K62" i="53"/>
  <c r="K63" i="53"/>
  <c r="K64" i="53"/>
  <c r="K65" i="53"/>
  <c r="K66" i="53"/>
  <c r="K67" i="53"/>
  <c r="K68" i="53"/>
  <c r="K69" i="53"/>
  <c r="K70" i="53"/>
  <c r="K71" i="53"/>
  <c r="K72" i="53"/>
  <c r="K73" i="53"/>
  <c r="K74" i="53"/>
  <c r="K75" i="53"/>
  <c r="K76" i="53"/>
  <c r="K77" i="53"/>
  <c r="K78" i="53"/>
  <c r="K79" i="53"/>
  <c r="K80" i="53"/>
  <c r="K81" i="53"/>
  <c r="K82" i="53"/>
  <c r="K16" i="53"/>
  <c r="K8" i="52"/>
  <c r="K9" i="52"/>
  <c r="K10" i="52"/>
  <c r="K11" i="52"/>
  <c r="K12" i="52"/>
  <c r="K13" i="52"/>
  <c r="K14" i="52"/>
  <c r="K15" i="52"/>
  <c r="K16" i="52"/>
  <c r="K17" i="52"/>
  <c r="K18" i="52"/>
  <c r="K19" i="52"/>
  <c r="K20" i="52"/>
  <c r="K21" i="52"/>
  <c r="K22" i="52"/>
  <c r="K23" i="52"/>
  <c r="K24" i="52"/>
  <c r="K25" i="52"/>
  <c r="K26" i="52"/>
  <c r="K27" i="52"/>
  <c r="K28" i="52"/>
  <c r="K29" i="52"/>
  <c r="K30" i="52"/>
  <c r="K31" i="52"/>
  <c r="K32" i="52"/>
  <c r="K33" i="52"/>
  <c r="K34" i="52"/>
  <c r="K35" i="52"/>
  <c r="K36" i="52"/>
  <c r="K37" i="52"/>
  <c r="K38" i="52"/>
  <c r="K39" i="52"/>
  <c r="K40" i="52"/>
  <c r="K41" i="52"/>
  <c r="K42" i="52"/>
  <c r="K43" i="52"/>
  <c r="K44" i="52"/>
  <c r="K45" i="52"/>
  <c r="K46" i="52"/>
  <c r="K47" i="52"/>
  <c r="K48" i="52"/>
  <c r="K49" i="52"/>
  <c r="K50" i="52"/>
  <c r="K51" i="52"/>
  <c r="K52" i="52"/>
  <c r="K53" i="52"/>
  <c r="K54" i="52"/>
  <c r="K55" i="52"/>
  <c r="K56" i="52"/>
  <c r="K57" i="52"/>
  <c r="K58" i="52"/>
  <c r="K59" i="52"/>
  <c r="K60" i="52"/>
  <c r="K61" i="52"/>
  <c r="K62" i="52"/>
  <c r="K63" i="52"/>
  <c r="K64" i="52"/>
  <c r="K65" i="52"/>
  <c r="K66" i="52"/>
  <c r="K67" i="52"/>
  <c r="K68" i="52"/>
  <c r="K69" i="52"/>
  <c r="K70" i="52"/>
  <c r="K71" i="52"/>
  <c r="K72" i="52"/>
  <c r="K73" i="52"/>
  <c r="K74" i="52"/>
  <c r="K75" i="52"/>
  <c r="K76" i="52"/>
  <c r="K77" i="52"/>
  <c r="K78" i="52"/>
  <c r="K79" i="52"/>
  <c r="K80" i="52"/>
  <c r="K81" i="52"/>
  <c r="K82" i="52"/>
  <c r="K7" i="52"/>
  <c r="K13" i="50"/>
  <c r="K14" i="50"/>
  <c r="K15" i="50"/>
  <c r="K16" i="50"/>
  <c r="K17" i="50"/>
  <c r="K18" i="50"/>
  <c r="K19" i="50"/>
  <c r="K20" i="50"/>
  <c r="K21" i="50"/>
  <c r="K22" i="50"/>
  <c r="K23" i="50"/>
  <c r="K24" i="50"/>
  <c r="K25" i="50"/>
  <c r="K26" i="50"/>
  <c r="K27" i="50"/>
  <c r="K28" i="50"/>
  <c r="K29" i="50"/>
  <c r="K30" i="50"/>
  <c r="K31" i="50"/>
  <c r="K32" i="50"/>
  <c r="K33" i="50"/>
  <c r="K34" i="50"/>
  <c r="K35" i="50"/>
  <c r="K36" i="50"/>
  <c r="K37" i="50"/>
  <c r="K38" i="50"/>
  <c r="K39" i="50"/>
  <c r="K40" i="50"/>
  <c r="K41" i="50"/>
  <c r="K42" i="50"/>
  <c r="K43" i="50"/>
  <c r="K44" i="50"/>
  <c r="K45" i="50"/>
  <c r="K46" i="50"/>
  <c r="K47" i="50"/>
  <c r="K48" i="50"/>
  <c r="K49" i="50"/>
  <c r="K50" i="50"/>
  <c r="K51" i="50"/>
  <c r="K52" i="50"/>
  <c r="K53" i="50"/>
  <c r="K54" i="50"/>
  <c r="K55" i="50"/>
  <c r="K56" i="50"/>
  <c r="K57" i="50"/>
  <c r="K58" i="50"/>
  <c r="K59" i="50"/>
  <c r="K60" i="50"/>
  <c r="K61" i="50"/>
  <c r="K62" i="50"/>
  <c r="K63" i="50"/>
  <c r="K64" i="50"/>
  <c r="K65" i="50"/>
  <c r="K66" i="50"/>
  <c r="K67" i="50"/>
  <c r="K68" i="50"/>
  <c r="K69" i="50"/>
  <c r="K70" i="50"/>
  <c r="K71" i="50"/>
  <c r="K72" i="50"/>
  <c r="K73" i="50"/>
  <c r="K74" i="50"/>
  <c r="K75" i="50"/>
  <c r="K76" i="50"/>
  <c r="K77" i="50"/>
  <c r="K78" i="50"/>
  <c r="K79" i="50"/>
  <c r="K80" i="50"/>
  <c r="K81" i="50"/>
  <c r="K82" i="50"/>
  <c r="K20" i="49"/>
  <c r="K21" i="49"/>
  <c r="K22" i="49"/>
  <c r="K23" i="49"/>
  <c r="K24" i="49"/>
  <c r="K25" i="49"/>
  <c r="K26" i="49"/>
  <c r="K27" i="49"/>
  <c r="K28" i="49"/>
  <c r="K29" i="49"/>
  <c r="K30" i="49"/>
  <c r="K31" i="49"/>
  <c r="K32" i="49"/>
  <c r="K33" i="49"/>
  <c r="K34" i="49"/>
  <c r="K35" i="49"/>
  <c r="K36" i="49"/>
  <c r="K37" i="49"/>
  <c r="K38" i="49"/>
  <c r="K39" i="49"/>
  <c r="K40" i="49"/>
  <c r="K41" i="49"/>
  <c r="K42" i="49"/>
  <c r="K43" i="49"/>
  <c r="K44" i="49"/>
  <c r="K45" i="49"/>
  <c r="K46" i="49"/>
  <c r="K47" i="49"/>
  <c r="K48" i="49"/>
  <c r="K49" i="49"/>
  <c r="K50" i="49"/>
  <c r="K51" i="49"/>
  <c r="K52" i="49"/>
  <c r="K53" i="49"/>
  <c r="K54" i="49"/>
  <c r="K55" i="49"/>
  <c r="K56" i="49"/>
  <c r="K57" i="49"/>
  <c r="K58" i="49"/>
  <c r="K59" i="49"/>
  <c r="K60" i="49"/>
  <c r="K61" i="49"/>
  <c r="K62" i="49"/>
  <c r="K63" i="49"/>
  <c r="K64" i="49"/>
  <c r="K65" i="49"/>
  <c r="K66" i="49"/>
  <c r="K67" i="49"/>
  <c r="K68" i="49"/>
  <c r="K69" i="49"/>
  <c r="K70" i="49"/>
  <c r="K71" i="49"/>
  <c r="K72" i="49"/>
  <c r="K73" i="49"/>
  <c r="K74" i="49"/>
  <c r="K75" i="49"/>
  <c r="K76" i="49"/>
  <c r="K77" i="49"/>
  <c r="K78" i="49"/>
  <c r="K79" i="49"/>
  <c r="K80" i="49"/>
  <c r="K81" i="49"/>
  <c r="K82" i="49"/>
  <c r="K11" i="48"/>
  <c r="K12" i="48"/>
  <c r="K13" i="48"/>
  <c r="K14" i="48"/>
  <c r="K15" i="48"/>
  <c r="K16" i="48"/>
  <c r="K17" i="48"/>
  <c r="K18" i="48"/>
  <c r="K19" i="48"/>
  <c r="K20" i="48"/>
  <c r="K21" i="48"/>
  <c r="K22" i="48"/>
  <c r="K23" i="48"/>
  <c r="K24" i="48"/>
  <c r="K25" i="48"/>
  <c r="K26" i="48"/>
  <c r="K27" i="48"/>
  <c r="K28" i="48"/>
  <c r="K29" i="48"/>
  <c r="K30" i="48"/>
  <c r="K31" i="48"/>
  <c r="K32" i="48"/>
  <c r="K33" i="48"/>
  <c r="K34" i="48"/>
  <c r="K35" i="48"/>
  <c r="K36" i="48"/>
  <c r="K37" i="48"/>
  <c r="K38" i="48"/>
  <c r="K39" i="48"/>
  <c r="K40" i="48"/>
  <c r="K41" i="48"/>
  <c r="K42" i="48"/>
  <c r="K43" i="48"/>
  <c r="K44" i="48"/>
  <c r="K45" i="48"/>
  <c r="K46" i="48"/>
  <c r="K47" i="48"/>
  <c r="K48" i="48"/>
  <c r="K49" i="48"/>
  <c r="K50" i="48"/>
  <c r="K51" i="48"/>
  <c r="K52" i="48"/>
  <c r="K53" i="48"/>
  <c r="K54" i="48"/>
  <c r="K55" i="48"/>
  <c r="K56" i="48"/>
  <c r="K57" i="48"/>
  <c r="K58" i="48"/>
  <c r="K59" i="48"/>
  <c r="K60" i="48"/>
  <c r="K61" i="48"/>
  <c r="K62" i="48"/>
  <c r="K63" i="48"/>
  <c r="K64" i="48"/>
  <c r="K65" i="48"/>
  <c r="K66" i="48"/>
  <c r="K67" i="48"/>
  <c r="K68" i="48"/>
  <c r="K69" i="48"/>
  <c r="K70" i="48"/>
  <c r="K71" i="48"/>
  <c r="K72" i="48"/>
  <c r="K73" i="48"/>
  <c r="K74" i="48"/>
  <c r="K75" i="48"/>
  <c r="K76" i="48"/>
  <c r="K77" i="48"/>
  <c r="K78" i="48"/>
  <c r="K79" i="48"/>
  <c r="K80" i="48"/>
  <c r="K81" i="48"/>
  <c r="K82" i="48"/>
  <c r="K19" i="49"/>
  <c r="K10" i="48"/>
  <c r="K11" i="47"/>
  <c r="K12" i="47"/>
  <c r="K13" i="47"/>
  <c r="K14" i="47"/>
  <c r="K15" i="47"/>
  <c r="K16" i="47"/>
  <c r="K17" i="47"/>
  <c r="K18" i="47"/>
  <c r="K19" i="47"/>
  <c r="K20" i="47"/>
  <c r="K21" i="47"/>
  <c r="K22" i="47"/>
  <c r="K23" i="47"/>
  <c r="K24" i="47"/>
  <c r="K25" i="47"/>
  <c r="K26" i="47"/>
  <c r="K27" i="47"/>
  <c r="K28" i="47"/>
  <c r="K29" i="47"/>
  <c r="K30" i="47"/>
  <c r="K31" i="47"/>
  <c r="K32" i="47"/>
  <c r="K33" i="47"/>
  <c r="K34" i="47"/>
  <c r="K35" i="47"/>
  <c r="K36" i="47"/>
  <c r="K37" i="47"/>
  <c r="K38" i="47"/>
  <c r="K39" i="47"/>
  <c r="K40" i="47"/>
  <c r="K41" i="47"/>
  <c r="K42" i="47"/>
  <c r="K43" i="47"/>
  <c r="K44" i="47"/>
  <c r="K45" i="47"/>
  <c r="K46" i="47"/>
  <c r="K47" i="47"/>
  <c r="K48" i="47"/>
  <c r="K49" i="47"/>
  <c r="K50" i="47"/>
  <c r="K51" i="47"/>
  <c r="K52" i="47"/>
  <c r="K53" i="47"/>
  <c r="K54" i="47"/>
  <c r="K55" i="47"/>
  <c r="K56" i="47"/>
  <c r="K57" i="47"/>
  <c r="K58" i="47"/>
  <c r="K59" i="47"/>
  <c r="K60" i="47"/>
  <c r="K61" i="47"/>
  <c r="K62" i="47"/>
  <c r="K63" i="47"/>
  <c r="K64" i="47"/>
  <c r="K65" i="47"/>
  <c r="K66" i="47"/>
  <c r="K67" i="47"/>
  <c r="K68" i="47"/>
  <c r="K69" i="47"/>
  <c r="K70" i="47"/>
  <c r="K71" i="47"/>
  <c r="K72" i="47"/>
  <c r="K73" i="47"/>
  <c r="K74" i="47"/>
  <c r="K75" i="47"/>
  <c r="K76" i="47"/>
  <c r="K77" i="47"/>
  <c r="K78" i="47"/>
  <c r="K79" i="47"/>
  <c r="K80" i="47"/>
  <c r="K81" i="47"/>
  <c r="K82" i="47"/>
  <c r="K10" i="47"/>
  <c r="K16" i="46"/>
  <c r="K17" i="46"/>
  <c r="K18" i="46"/>
  <c r="K19" i="46"/>
  <c r="K20" i="46"/>
  <c r="K21" i="46"/>
  <c r="K22" i="46"/>
  <c r="K23" i="46"/>
  <c r="K24" i="46"/>
  <c r="K25" i="46"/>
  <c r="K26" i="46"/>
  <c r="K27" i="46"/>
  <c r="K28" i="46"/>
  <c r="K29" i="46"/>
  <c r="K30" i="46"/>
  <c r="K31" i="46"/>
  <c r="K32" i="46"/>
  <c r="K33" i="46"/>
  <c r="K34" i="46"/>
  <c r="K35" i="46"/>
  <c r="K36" i="46"/>
  <c r="K37" i="46"/>
  <c r="K38" i="46"/>
  <c r="K39" i="46"/>
  <c r="K40" i="46"/>
  <c r="K41" i="46"/>
  <c r="K42" i="46"/>
  <c r="K43" i="46"/>
  <c r="K44" i="46"/>
  <c r="K45" i="46"/>
  <c r="K46" i="46"/>
  <c r="K47" i="46"/>
  <c r="K48" i="46"/>
  <c r="K49" i="46"/>
  <c r="K50" i="46"/>
  <c r="K51" i="46"/>
  <c r="K52" i="46"/>
  <c r="K53" i="46"/>
  <c r="K54" i="46"/>
  <c r="K55" i="46"/>
  <c r="K56" i="46"/>
  <c r="K57" i="46"/>
  <c r="K58" i="46"/>
  <c r="K59" i="46"/>
  <c r="K60" i="46"/>
  <c r="K61" i="46"/>
  <c r="K62" i="46"/>
  <c r="K63" i="46"/>
  <c r="K64" i="46"/>
  <c r="K65" i="46"/>
  <c r="K66" i="46"/>
  <c r="K67" i="46"/>
  <c r="K68" i="46"/>
  <c r="K69" i="46"/>
  <c r="K70" i="46"/>
  <c r="K71" i="46"/>
  <c r="K72" i="46"/>
  <c r="K73" i="46"/>
  <c r="K74" i="46"/>
  <c r="K75" i="46"/>
  <c r="K76" i="46"/>
  <c r="K77" i="46"/>
  <c r="K78" i="46"/>
  <c r="K79" i="46"/>
  <c r="K80" i="46"/>
  <c r="K81" i="46"/>
  <c r="K82" i="46"/>
  <c r="K15" i="46"/>
  <c r="K16" i="45"/>
  <c r="K17" i="45"/>
  <c r="K18" i="45"/>
  <c r="K19" i="45"/>
  <c r="K20" i="45"/>
  <c r="K21" i="45"/>
  <c r="K22" i="45"/>
  <c r="K23" i="45"/>
  <c r="K24" i="45"/>
  <c r="K25" i="45"/>
  <c r="K26" i="45"/>
  <c r="K27" i="45"/>
  <c r="K28" i="45"/>
  <c r="K29" i="45"/>
  <c r="K30" i="45"/>
  <c r="K31" i="45"/>
  <c r="K32" i="45"/>
  <c r="K33" i="45"/>
  <c r="K34" i="45"/>
  <c r="K35" i="45"/>
  <c r="K36" i="45"/>
  <c r="K37" i="45"/>
  <c r="K38" i="45"/>
  <c r="K39" i="45"/>
  <c r="K40" i="45"/>
  <c r="K41" i="45"/>
  <c r="K42" i="45"/>
  <c r="K43" i="45"/>
  <c r="K44" i="45"/>
  <c r="K45" i="45"/>
  <c r="K46" i="45"/>
  <c r="K47" i="45"/>
  <c r="K48" i="45"/>
  <c r="K49" i="45"/>
  <c r="K50" i="45"/>
  <c r="K51" i="45"/>
  <c r="K52" i="45"/>
  <c r="K53" i="45"/>
  <c r="K54" i="45"/>
  <c r="K55" i="45"/>
  <c r="K56" i="45"/>
  <c r="K57" i="45"/>
  <c r="K58" i="45"/>
  <c r="K59" i="45"/>
  <c r="K60" i="45"/>
  <c r="K61" i="45"/>
  <c r="K62" i="45"/>
  <c r="K63" i="45"/>
  <c r="K64" i="45"/>
  <c r="K65" i="45"/>
  <c r="K66" i="45"/>
  <c r="K67" i="45"/>
  <c r="K68" i="45"/>
  <c r="K69" i="45"/>
  <c r="K70" i="45"/>
  <c r="K71" i="45"/>
  <c r="K72" i="45"/>
  <c r="K73" i="45"/>
  <c r="K74" i="45"/>
  <c r="K75" i="45"/>
  <c r="K76" i="45"/>
  <c r="K77" i="45"/>
  <c r="K78" i="45"/>
  <c r="K79" i="45"/>
  <c r="K80" i="45"/>
  <c r="K81" i="45"/>
  <c r="K82" i="45"/>
  <c r="K15" i="45"/>
  <c r="K13" i="44"/>
  <c r="K14" i="44"/>
  <c r="K15" i="44"/>
  <c r="K16" i="44"/>
  <c r="L5" i="44" s="1"/>
  <c r="K17" i="44"/>
  <c r="K18" i="44"/>
  <c r="K19" i="44"/>
  <c r="K20" i="44"/>
  <c r="K21" i="44"/>
  <c r="K22" i="44"/>
  <c r="K23" i="44"/>
  <c r="K24" i="44"/>
  <c r="K25" i="44"/>
  <c r="K26" i="44"/>
  <c r="K27" i="44"/>
  <c r="K28" i="44"/>
  <c r="K29" i="44"/>
  <c r="K30" i="44"/>
  <c r="K31" i="44"/>
  <c r="K32" i="44"/>
  <c r="K33" i="44"/>
  <c r="K34" i="44"/>
  <c r="K35" i="44"/>
  <c r="K36" i="44"/>
  <c r="K37" i="44"/>
  <c r="K38" i="44"/>
  <c r="K39" i="44"/>
  <c r="K40" i="44"/>
  <c r="K41" i="44"/>
  <c r="K42" i="44"/>
  <c r="K43" i="44"/>
  <c r="K44" i="44"/>
  <c r="K45" i="44"/>
  <c r="K46" i="44"/>
  <c r="K47" i="44"/>
  <c r="K48" i="44"/>
  <c r="K49" i="44"/>
  <c r="K50" i="44"/>
  <c r="K51" i="44"/>
  <c r="K52" i="44"/>
  <c r="K53" i="44"/>
  <c r="K54" i="44"/>
  <c r="K55" i="44"/>
  <c r="K56" i="44"/>
  <c r="K57" i="44"/>
  <c r="K58" i="44"/>
  <c r="K59" i="44"/>
  <c r="K60" i="44"/>
  <c r="K61" i="44"/>
  <c r="K62" i="44"/>
  <c r="K63" i="44"/>
  <c r="K64" i="44"/>
  <c r="K65" i="44"/>
  <c r="K66" i="44"/>
  <c r="K67" i="44"/>
  <c r="K68" i="44"/>
  <c r="K69" i="44"/>
  <c r="K70" i="44"/>
  <c r="K71" i="44"/>
  <c r="K72" i="44"/>
  <c r="K73" i="44"/>
  <c r="K74" i="44"/>
  <c r="K75" i="44"/>
  <c r="K76" i="44"/>
  <c r="K77" i="44"/>
  <c r="K78" i="44"/>
  <c r="K79" i="44"/>
  <c r="K80" i="44"/>
  <c r="K81" i="44"/>
  <c r="K82" i="44"/>
  <c r="K12" i="44"/>
  <c r="K10" i="43"/>
  <c r="K11" i="43"/>
  <c r="K12" i="43"/>
  <c r="K13" i="43"/>
  <c r="K14" i="43"/>
  <c r="K15" i="43"/>
  <c r="K16" i="43"/>
  <c r="K17" i="43"/>
  <c r="K18" i="43"/>
  <c r="K19" i="43"/>
  <c r="K20" i="43"/>
  <c r="K21" i="43"/>
  <c r="K22" i="43"/>
  <c r="K23" i="43"/>
  <c r="K24" i="43"/>
  <c r="K25" i="43"/>
  <c r="K26" i="43"/>
  <c r="K27" i="43"/>
  <c r="K28" i="43"/>
  <c r="K29" i="43"/>
  <c r="K30" i="43"/>
  <c r="K31" i="43"/>
  <c r="K32" i="43"/>
  <c r="K33" i="43"/>
  <c r="K34" i="43"/>
  <c r="K35" i="43"/>
  <c r="K36" i="43"/>
  <c r="K37" i="43"/>
  <c r="K38" i="43"/>
  <c r="K39" i="43"/>
  <c r="K40" i="43"/>
  <c r="K41" i="43"/>
  <c r="K42" i="43"/>
  <c r="K43" i="43"/>
  <c r="K44" i="43"/>
  <c r="K45" i="43"/>
  <c r="K46" i="43"/>
  <c r="K47" i="43"/>
  <c r="K48" i="43"/>
  <c r="K49" i="43"/>
  <c r="K50" i="43"/>
  <c r="K51" i="43"/>
  <c r="K52" i="43"/>
  <c r="K53" i="43"/>
  <c r="K54" i="43"/>
  <c r="K55" i="43"/>
  <c r="K56" i="43"/>
  <c r="K57" i="43"/>
  <c r="K58" i="43"/>
  <c r="K59" i="43"/>
  <c r="K60" i="43"/>
  <c r="K61" i="43"/>
  <c r="K62" i="43"/>
  <c r="K63" i="43"/>
  <c r="K64" i="43"/>
  <c r="K65" i="43"/>
  <c r="K66" i="43"/>
  <c r="K67" i="43"/>
  <c r="K68" i="43"/>
  <c r="K69" i="43"/>
  <c r="K70" i="43"/>
  <c r="K71" i="43"/>
  <c r="K72" i="43"/>
  <c r="K73" i="43"/>
  <c r="K74" i="43"/>
  <c r="K75" i="43"/>
  <c r="K76" i="43"/>
  <c r="K77" i="43"/>
  <c r="K78" i="43"/>
  <c r="K79" i="43"/>
  <c r="K80" i="43"/>
  <c r="K81" i="43"/>
  <c r="K82" i="43"/>
  <c r="K9" i="43"/>
  <c r="K11" i="42"/>
  <c r="K12" i="42"/>
  <c r="K13" i="42"/>
  <c r="K14" i="42"/>
  <c r="K15" i="42"/>
  <c r="K16" i="42"/>
  <c r="K17" i="42"/>
  <c r="K18" i="42"/>
  <c r="K19" i="42"/>
  <c r="K20" i="42"/>
  <c r="K21" i="42"/>
  <c r="K22" i="42"/>
  <c r="K23" i="42"/>
  <c r="K24" i="42"/>
  <c r="K25" i="42"/>
  <c r="K26" i="42"/>
  <c r="K27" i="42"/>
  <c r="K28" i="42"/>
  <c r="K29" i="42"/>
  <c r="K30" i="42"/>
  <c r="K31" i="42"/>
  <c r="K32" i="42"/>
  <c r="K33" i="42"/>
  <c r="K34" i="42"/>
  <c r="K35" i="42"/>
  <c r="K36" i="42"/>
  <c r="K37" i="42"/>
  <c r="K38" i="42"/>
  <c r="K39" i="42"/>
  <c r="K40" i="42"/>
  <c r="K41" i="42"/>
  <c r="K42" i="42"/>
  <c r="K43" i="42"/>
  <c r="K44" i="42"/>
  <c r="K45" i="42"/>
  <c r="K46" i="42"/>
  <c r="K47" i="42"/>
  <c r="K48" i="42"/>
  <c r="K49" i="42"/>
  <c r="K50" i="42"/>
  <c r="K51" i="42"/>
  <c r="K52" i="42"/>
  <c r="K53" i="42"/>
  <c r="K54" i="42"/>
  <c r="K55" i="42"/>
  <c r="K56" i="42"/>
  <c r="K57" i="42"/>
  <c r="K58" i="42"/>
  <c r="K59" i="42"/>
  <c r="K60" i="42"/>
  <c r="K61" i="42"/>
  <c r="K62" i="42"/>
  <c r="K63" i="42"/>
  <c r="K64" i="42"/>
  <c r="K65" i="42"/>
  <c r="K66" i="42"/>
  <c r="K67" i="42"/>
  <c r="K68" i="42"/>
  <c r="K69" i="42"/>
  <c r="K70" i="42"/>
  <c r="K71" i="42"/>
  <c r="K72" i="42"/>
  <c r="K73" i="42"/>
  <c r="K74" i="42"/>
  <c r="K75" i="42"/>
  <c r="K76" i="42"/>
  <c r="K77" i="42"/>
  <c r="K78" i="42"/>
  <c r="K79" i="42"/>
  <c r="K80" i="42"/>
  <c r="K81" i="42"/>
  <c r="K82" i="42"/>
  <c r="K10" i="42"/>
  <c r="K13" i="41"/>
  <c r="K14" i="41"/>
  <c r="K15" i="41"/>
  <c r="K16" i="41"/>
  <c r="K17" i="41"/>
  <c r="K18" i="41"/>
  <c r="K19" i="41"/>
  <c r="K20" i="41"/>
  <c r="K21" i="41"/>
  <c r="K22" i="41"/>
  <c r="K23" i="41"/>
  <c r="K24" i="41"/>
  <c r="K25" i="41"/>
  <c r="K26" i="41"/>
  <c r="K27" i="41"/>
  <c r="K28" i="41"/>
  <c r="K29" i="41"/>
  <c r="K30" i="41"/>
  <c r="K31" i="41"/>
  <c r="K32" i="41"/>
  <c r="K33" i="41"/>
  <c r="K34" i="41"/>
  <c r="K35" i="41"/>
  <c r="K36" i="41"/>
  <c r="K37" i="41"/>
  <c r="K38" i="41"/>
  <c r="K39" i="41"/>
  <c r="K40" i="41"/>
  <c r="K41" i="41"/>
  <c r="K42" i="41"/>
  <c r="K43" i="41"/>
  <c r="K44" i="41"/>
  <c r="K45" i="41"/>
  <c r="K46" i="41"/>
  <c r="K47" i="41"/>
  <c r="K48" i="41"/>
  <c r="K49" i="41"/>
  <c r="K50" i="41"/>
  <c r="K51" i="41"/>
  <c r="K52" i="41"/>
  <c r="K53" i="41"/>
  <c r="K54" i="41"/>
  <c r="K55" i="41"/>
  <c r="K56" i="41"/>
  <c r="K57" i="41"/>
  <c r="K58" i="41"/>
  <c r="K59" i="41"/>
  <c r="K60" i="41"/>
  <c r="K61" i="41"/>
  <c r="K62" i="41"/>
  <c r="K63" i="41"/>
  <c r="K64" i="41"/>
  <c r="K65" i="41"/>
  <c r="K66" i="41"/>
  <c r="K67" i="41"/>
  <c r="K68" i="41"/>
  <c r="K69" i="41"/>
  <c r="K70" i="41"/>
  <c r="K71" i="41"/>
  <c r="K72" i="41"/>
  <c r="K73" i="41"/>
  <c r="K74" i="41"/>
  <c r="K75" i="41"/>
  <c r="K76" i="41"/>
  <c r="K77" i="41"/>
  <c r="K78" i="41"/>
  <c r="K79" i="41"/>
  <c r="K80" i="41"/>
  <c r="K81" i="41"/>
  <c r="K82" i="41"/>
  <c r="K12" i="41"/>
  <c r="K13" i="40"/>
  <c r="K14" i="40"/>
  <c r="K15" i="40"/>
  <c r="K16" i="40"/>
  <c r="K17" i="40"/>
  <c r="K18" i="40"/>
  <c r="K19" i="40"/>
  <c r="K20" i="40"/>
  <c r="K21" i="40"/>
  <c r="K22" i="40"/>
  <c r="K23" i="40"/>
  <c r="K24" i="40"/>
  <c r="K25" i="40"/>
  <c r="K26" i="40"/>
  <c r="K27" i="40"/>
  <c r="K28" i="40"/>
  <c r="K29" i="40"/>
  <c r="K30" i="40"/>
  <c r="K31" i="40"/>
  <c r="K32" i="40"/>
  <c r="K33" i="40"/>
  <c r="K34" i="40"/>
  <c r="K35" i="40"/>
  <c r="K36" i="40"/>
  <c r="K37" i="40"/>
  <c r="K38" i="40"/>
  <c r="K39" i="40"/>
  <c r="K40" i="40"/>
  <c r="K41" i="40"/>
  <c r="K42" i="40"/>
  <c r="K43" i="40"/>
  <c r="K44" i="40"/>
  <c r="K45" i="40"/>
  <c r="K46" i="40"/>
  <c r="K47" i="40"/>
  <c r="K48" i="40"/>
  <c r="K49" i="40"/>
  <c r="K50" i="40"/>
  <c r="K51" i="40"/>
  <c r="K52" i="40"/>
  <c r="K53" i="40"/>
  <c r="K54" i="40"/>
  <c r="K55" i="40"/>
  <c r="K56" i="40"/>
  <c r="K57" i="40"/>
  <c r="K58" i="40"/>
  <c r="K59" i="40"/>
  <c r="K60" i="40"/>
  <c r="K61" i="40"/>
  <c r="K62" i="40"/>
  <c r="K63" i="40"/>
  <c r="K64" i="40"/>
  <c r="K65" i="40"/>
  <c r="K66" i="40"/>
  <c r="K67" i="40"/>
  <c r="K68" i="40"/>
  <c r="K69" i="40"/>
  <c r="K70" i="40"/>
  <c r="K71" i="40"/>
  <c r="K72" i="40"/>
  <c r="K73" i="40"/>
  <c r="K74" i="40"/>
  <c r="K75" i="40"/>
  <c r="K76" i="40"/>
  <c r="K77" i="40"/>
  <c r="K78" i="40"/>
  <c r="K79" i="40"/>
  <c r="K80" i="40"/>
  <c r="K81" i="40"/>
  <c r="K82" i="40"/>
  <c r="K12" i="40"/>
  <c r="K13" i="39"/>
  <c r="K14" i="39"/>
  <c r="K15" i="39"/>
  <c r="K16" i="39"/>
  <c r="K17" i="39"/>
  <c r="K18" i="39"/>
  <c r="K19" i="39"/>
  <c r="K20" i="39"/>
  <c r="K21" i="39"/>
  <c r="K22" i="39"/>
  <c r="K23" i="39"/>
  <c r="K24" i="39"/>
  <c r="K25" i="39"/>
  <c r="K26" i="39"/>
  <c r="K27" i="39"/>
  <c r="K28" i="39"/>
  <c r="K29" i="39"/>
  <c r="K30" i="39"/>
  <c r="K31" i="39"/>
  <c r="K32" i="39"/>
  <c r="K33" i="39"/>
  <c r="K34" i="39"/>
  <c r="K35" i="39"/>
  <c r="K36" i="39"/>
  <c r="K37" i="39"/>
  <c r="K38" i="39"/>
  <c r="K39" i="39"/>
  <c r="K40" i="39"/>
  <c r="K41" i="39"/>
  <c r="K42" i="39"/>
  <c r="K43" i="39"/>
  <c r="K44" i="39"/>
  <c r="K45" i="39"/>
  <c r="K46" i="39"/>
  <c r="K47" i="39"/>
  <c r="K48" i="39"/>
  <c r="K49" i="39"/>
  <c r="K50" i="39"/>
  <c r="K51" i="39"/>
  <c r="K52" i="39"/>
  <c r="K53" i="39"/>
  <c r="K54" i="39"/>
  <c r="K55" i="39"/>
  <c r="K56" i="39"/>
  <c r="K57" i="39"/>
  <c r="K58" i="39"/>
  <c r="K59" i="39"/>
  <c r="K60" i="39"/>
  <c r="K61" i="39"/>
  <c r="K62" i="39"/>
  <c r="K63" i="39"/>
  <c r="K64" i="39"/>
  <c r="K65" i="39"/>
  <c r="K66" i="39"/>
  <c r="K67" i="39"/>
  <c r="K68" i="39"/>
  <c r="K69" i="39"/>
  <c r="K70" i="39"/>
  <c r="K71" i="39"/>
  <c r="K72" i="39"/>
  <c r="K73" i="39"/>
  <c r="K74" i="39"/>
  <c r="K75" i="39"/>
  <c r="K76" i="39"/>
  <c r="K77" i="39"/>
  <c r="K78" i="39"/>
  <c r="K79" i="39"/>
  <c r="K80" i="39"/>
  <c r="K81" i="39"/>
  <c r="K82" i="39"/>
  <c r="K12" i="39"/>
  <c r="K11" i="38"/>
  <c r="K12" i="38"/>
  <c r="K13" i="38"/>
  <c r="K14" i="38"/>
  <c r="K15" i="38"/>
  <c r="K16" i="38"/>
  <c r="K17" i="38"/>
  <c r="K18" i="38"/>
  <c r="K19" i="38"/>
  <c r="K20" i="38"/>
  <c r="K21" i="38"/>
  <c r="K22" i="38"/>
  <c r="K23" i="38"/>
  <c r="K24" i="38"/>
  <c r="K25" i="38"/>
  <c r="K26" i="38"/>
  <c r="K27" i="38"/>
  <c r="K28" i="38"/>
  <c r="K29" i="38"/>
  <c r="K30" i="38"/>
  <c r="K31" i="38"/>
  <c r="K32" i="38"/>
  <c r="K33" i="38"/>
  <c r="K34" i="38"/>
  <c r="K35" i="38"/>
  <c r="K36" i="38"/>
  <c r="K37" i="38"/>
  <c r="K38" i="38"/>
  <c r="K39" i="38"/>
  <c r="K40" i="38"/>
  <c r="K41" i="38"/>
  <c r="K42" i="38"/>
  <c r="K43" i="38"/>
  <c r="K44" i="38"/>
  <c r="K45" i="38"/>
  <c r="K46" i="38"/>
  <c r="K47" i="38"/>
  <c r="K48" i="38"/>
  <c r="K49" i="38"/>
  <c r="K50" i="38"/>
  <c r="K51" i="38"/>
  <c r="K52" i="38"/>
  <c r="K53" i="38"/>
  <c r="K54" i="38"/>
  <c r="K55" i="38"/>
  <c r="K56" i="38"/>
  <c r="K57" i="38"/>
  <c r="K58" i="38"/>
  <c r="K59" i="38"/>
  <c r="K60" i="38"/>
  <c r="K61" i="38"/>
  <c r="K62" i="38"/>
  <c r="K63" i="38"/>
  <c r="K64" i="38"/>
  <c r="K65" i="38"/>
  <c r="K66" i="38"/>
  <c r="K67" i="38"/>
  <c r="K68" i="38"/>
  <c r="K69" i="38"/>
  <c r="K70" i="38"/>
  <c r="K71" i="38"/>
  <c r="K72" i="38"/>
  <c r="K73" i="38"/>
  <c r="K74" i="38"/>
  <c r="K75" i="38"/>
  <c r="K76" i="38"/>
  <c r="K77" i="38"/>
  <c r="K78" i="38"/>
  <c r="K79" i="38"/>
  <c r="K80" i="38"/>
  <c r="K81" i="38"/>
  <c r="K82" i="38"/>
  <c r="K10" i="38"/>
  <c r="K37" i="37"/>
  <c r="K38" i="37"/>
  <c r="K39" i="37"/>
  <c r="K40" i="37"/>
  <c r="K41" i="37"/>
  <c r="K42" i="37"/>
  <c r="K43" i="37"/>
  <c r="K44" i="37"/>
  <c r="K45" i="37"/>
  <c r="K46" i="37"/>
  <c r="K47" i="37"/>
  <c r="K48" i="37"/>
  <c r="K49" i="37"/>
  <c r="K50" i="37"/>
  <c r="K51" i="37"/>
  <c r="K52" i="37"/>
  <c r="K53" i="37"/>
  <c r="K54" i="37"/>
  <c r="K55" i="37"/>
  <c r="K56" i="37"/>
  <c r="K57" i="37"/>
  <c r="K58" i="37"/>
  <c r="K59" i="37"/>
  <c r="K60" i="37"/>
  <c r="K61" i="37"/>
  <c r="K62" i="37"/>
  <c r="K63" i="37"/>
  <c r="K64" i="37"/>
  <c r="K65" i="37"/>
  <c r="K66" i="37"/>
  <c r="K67" i="37"/>
  <c r="K68" i="37"/>
  <c r="K69" i="37"/>
  <c r="K70" i="37"/>
  <c r="K71" i="37"/>
  <c r="K72" i="37"/>
  <c r="K73" i="37"/>
  <c r="K74" i="37"/>
  <c r="K75" i="37"/>
  <c r="K76" i="37"/>
  <c r="K77" i="37"/>
  <c r="K78" i="37"/>
  <c r="K79" i="37"/>
  <c r="K80" i="37"/>
  <c r="K81" i="37"/>
  <c r="K82" i="37"/>
  <c r="K36" i="37"/>
  <c r="K13" i="36"/>
  <c r="K14" i="36"/>
  <c r="K15" i="36"/>
  <c r="K16" i="36"/>
  <c r="K17" i="36"/>
  <c r="K18" i="36"/>
  <c r="K19" i="36"/>
  <c r="K20" i="36"/>
  <c r="K21" i="36"/>
  <c r="K22" i="36"/>
  <c r="K23" i="36"/>
  <c r="K24" i="36"/>
  <c r="K25" i="36"/>
  <c r="K26" i="36"/>
  <c r="K27" i="36"/>
  <c r="K28" i="36"/>
  <c r="K29" i="36"/>
  <c r="K30" i="36"/>
  <c r="K31" i="36"/>
  <c r="K32" i="36"/>
  <c r="K33" i="36"/>
  <c r="K34" i="36"/>
  <c r="K35" i="36"/>
  <c r="K36" i="36"/>
  <c r="K37" i="36"/>
  <c r="K38" i="36"/>
  <c r="K39" i="36"/>
  <c r="K40" i="36"/>
  <c r="K41" i="36"/>
  <c r="K42" i="36"/>
  <c r="K43" i="36"/>
  <c r="K44" i="36"/>
  <c r="K45" i="36"/>
  <c r="K46" i="36"/>
  <c r="K47" i="36"/>
  <c r="K48" i="36"/>
  <c r="K49" i="36"/>
  <c r="K50" i="36"/>
  <c r="K51" i="36"/>
  <c r="K52" i="36"/>
  <c r="K53" i="36"/>
  <c r="K54" i="36"/>
  <c r="K55" i="36"/>
  <c r="K56" i="36"/>
  <c r="K57" i="36"/>
  <c r="K58" i="36"/>
  <c r="K59" i="36"/>
  <c r="K60" i="36"/>
  <c r="K61" i="36"/>
  <c r="K62" i="36"/>
  <c r="K63" i="36"/>
  <c r="K64" i="36"/>
  <c r="K65" i="36"/>
  <c r="K66" i="36"/>
  <c r="K67" i="36"/>
  <c r="K68" i="36"/>
  <c r="K69" i="36"/>
  <c r="K70" i="36"/>
  <c r="K71" i="36"/>
  <c r="K72" i="36"/>
  <c r="K73" i="36"/>
  <c r="K74" i="36"/>
  <c r="K75" i="36"/>
  <c r="K76" i="36"/>
  <c r="K77" i="36"/>
  <c r="K78" i="36"/>
  <c r="K79" i="36"/>
  <c r="K80" i="36"/>
  <c r="K81" i="36"/>
  <c r="K82" i="36"/>
  <c r="K12" i="36"/>
  <c r="K13" i="35"/>
  <c r="K14" i="35"/>
  <c r="K15" i="35"/>
  <c r="K16" i="35"/>
  <c r="K17" i="35"/>
  <c r="K18" i="35"/>
  <c r="K19" i="35"/>
  <c r="K20" i="35"/>
  <c r="K21" i="35"/>
  <c r="K22" i="35"/>
  <c r="K23" i="35"/>
  <c r="K24" i="35"/>
  <c r="K25" i="35"/>
  <c r="K26" i="35"/>
  <c r="K27" i="35"/>
  <c r="K28" i="35"/>
  <c r="K29" i="35"/>
  <c r="K30" i="35"/>
  <c r="K31" i="35"/>
  <c r="K32" i="35"/>
  <c r="K33" i="35"/>
  <c r="K34" i="35"/>
  <c r="K35" i="35"/>
  <c r="K36" i="35"/>
  <c r="K37" i="35"/>
  <c r="K38" i="35"/>
  <c r="K39" i="35"/>
  <c r="K40" i="35"/>
  <c r="K41" i="35"/>
  <c r="K42" i="35"/>
  <c r="K43" i="35"/>
  <c r="K44" i="35"/>
  <c r="K45" i="35"/>
  <c r="K46" i="35"/>
  <c r="K47" i="35"/>
  <c r="K48" i="35"/>
  <c r="K49" i="35"/>
  <c r="K50" i="35"/>
  <c r="K51" i="35"/>
  <c r="K52" i="35"/>
  <c r="K53" i="35"/>
  <c r="K54" i="35"/>
  <c r="K55" i="35"/>
  <c r="K56" i="35"/>
  <c r="K57" i="35"/>
  <c r="K58" i="35"/>
  <c r="K59" i="35"/>
  <c r="K60" i="35"/>
  <c r="K61" i="35"/>
  <c r="K62" i="35"/>
  <c r="K63" i="35"/>
  <c r="K64" i="35"/>
  <c r="K65" i="35"/>
  <c r="K66" i="35"/>
  <c r="K67" i="35"/>
  <c r="K68" i="35"/>
  <c r="K69" i="35"/>
  <c r="K70" i="35"/>
  <c r="K71" i="35"/>
  <c r="K72" i="35"/>
  <c r="K73" i="35"/>
  <c r="K74" i="35"/>
  <c r="K75" i="35"/>
  <c r="K76" i="35"/>
  <c r="K77" i="35"/>
  <c r="K78" i="35"/>
  <c r="K79" i="35"/>
  <c r="K80" i="35"/>
  <c r="K81" i="35"/>
  <c r="K82" i="35"/>
  <c r="K12" i="35"/>
  <c r="K10" i="33"/>
  <c r="K11" i="33"/>
  <c r="K12" i="33"/>
  <c r="K13" i="33"/>
  <c r="L5" i="33" s="1"/>
  <c r="K14" i="33"/>
  <c r="K15" i="33"/>
  <c r="K16" i="33"/>
  <c r="K17" i="33"/>
  <c r="K18" i="33"/>
  <c r="K19" i="33"/>
  <c r="K20" i="33"/>
  <c r="K21" i="33"/>
  <c r="K22" i="33"/>
  <c r="K23" i="33"/>
  <c r="K24" i="33"/>
  <c r="K25" i="33"/>
  <c r="K26" i="33"/>
  <c r="K27" i="33"/>
  <c r="K28" i="33"/>
  <c r="K29" i="33"/>
  <c r="K30" i="33"/>
  <c r="K31" i="33"/>
  <c r="K32" i="33"/>
  <c r="K33" i="33"/>
  <c r="K34" i="33"/>
  <c r="K35" i="33"/>
  <c r="K36" i="33"/>
  <c r="K37" i="33"/>
  <c r="K38" i="33"/>
  <c r="K39" i="33"/>
  <c r="K40" i="33"/>
  <c r="K41" i="33"/>
  <c r="K42" i="33"/>
  <c r="K43" i="33"/>
  <c r="K44" i="33"/>
  <c r="K45" i="33"/>
  <c r="K46" i="33"/>
  <c r="K47" i="33"/>
  <c r="K48" i="33"/>
  <c r="K49" i="33"/>
  <c r="K50" i="33"/>
  <c r="K51" i="33"/>
  <c r="K52" i="33"/>
  <c r="K53" i="33"/>
  <c r="K54" i="33"/>
  <c r="K55" i="33"/>
  <c r="K56" i="33"/>
  <c r="K57" i="33"/>
  <c r="K58" i="33"/>
  <c r="K59" i="33"/>
  <c r="K60" i="33"/>
  <c r="K61" i="33"/>
  <c r="K62" i="33"/>
  <c r="K63" i="33"/>
  <c r="K64" i="33"/>
  <c r="K65" i="33"/>
  <c r="K66" i="33"/>
  <c r="K67" i="33"/>
  <c r="K68" i="33"/>
  <c r="K69" i="33"/>
  <c r="K70" i="33"/>
  <c r="K71" i="33"/>
  <c r="K72" i="33"/>
  <c r="K73" i="33"/>
  <c r="K74" i="33"/>
  <c r="K75" i="33"/>
  <c r="K76" i="33"/>
  <c r="K77" i="33"/>
  <c r="K78" i="33"/>
  <c r="K79" i="33"/>
  <c r="K80" i="33"/>
  <c r="K81" i="33"/>
  <c r="K82" i="33"/>
  <c r="K9" i="33"/>
  <c r="K13" i="32"/>
  <c r="K14" i="32"/>
  <c r="K15" i="32"/>
  <c r="K16" i="32"/>
  <c r="K17" i="32"/>
  <c r="K18" i="32"/>
  <c r="K19" i="32"/>
  <c r="K20" i="32"/>
  <c r="K21" i="32"/>
  <c r="K22" i="32"/>
  <c r="K23" i="32"/>
  <c r="K24" i="32"/>
  <c r="K25" i="32"/>
  <c r="K26" i="32"/>
  <c r="K27" i="32"/>
  <c r="K28" i="32"/>
  <c r="K29" i="32"/>
  <c r="K30" i="32"/>
  <c r="K31" i="32"/>
  <c r="K32" i="32"/>
  <c r="K33" i="32"/>
  <c r="K34" i="32"/>
  <c r="K35" i="32"/>
  <c r="K36" i="32"/>
  <c r="K37" i="32"/>
  <c r="K38" i="32"/>
  <c r="K39" i="32"/>
  <c r="K40" i="32"/>
  <c r="K41" i="32"/>
  <c r="K42" i="32"/>
  <c r="K43" i="32"/>
  <c r="K44" i="32"/>
  <c r="K45" i="32"/>
  <c r="K46" i="32"/>
  <c r="K47" i="32"/>
  <c r="K48" i="32"/>
  <c r="K49" i="32"/>
  <c r="K50" i="32"/>
  <c r="K51" i="32"/>
  <c r="K52" i="32"/>
  <c r="K53" i="32"/>
  <c r="K54" i="32"/>
  <c r="K55" i="32"/>
  <c r="K56" i="32"/>
  <c r="K57" i="32"/>
  <c r="K58" i="32"/>
  <c r="K59" i="32"/>
  <c r="K60" i="32"/>
  <c r="K61" i="32"/>
  <c r="K62" i="32"/>
  <c r="K63" i="32"/>
  <c r="K64" i="32"/>
  <c r="K65" i="32"/>
  <c r="K66" i="32"/>
  <c r="K67" i="32"/>
  <c r="K68" i="32"/>
  <c r="K69" i="32"/>
  <c r="K70" i="32"/>
  <c r="K71" i="32"/>
  <c r="K72" i="32"/>
  <c r="K73" i="32"/>
  <c r="K74" i="32"/>
  <c r="K75" i="32"/>
  <c r="K76" i="32"/>
  <c r="K77" i="32"/>
  <c r="K78" i="32"/>
  <c r="K79" i="32"/>
  <c r="K80" i="32"/>
  <c r="K81" i="32"/>
  <c r="K82" i="32"/>
  <c r="K12" i="32"/>
  <c r="K13" i="31"/>
  <c r="K14" i="31"/>
  <c r="K15" i="31"/>
  <c r="K16" i="31"/>
  <c r="K17" i="31"/>
  <c r="K18" i="31"/>
  <c r="K19" i="31"/>
  <c r="K20" i="31"/>
  <c r="K21" i="31"/>
  <c r="K22" i="31"/>
  <c r="K23" i="31"/>
  <c r="K24" i="31"/>
  <c r="K25" i="31"/>
  <c r="K26" i="31"/>
  <c r="K27" i="31"/>
  <c r="K28" i="31"/>
  <c r="K29" i="31"/>
  <c r="K30" i="31"/>
  <c r="K31" i="31"/>
  <c r="K32" i="31"/>
  <c r="K33" i="31"/>
  <c r="K34" i="31"/>
  <c r="K35" i="31"/>
  <c r="K36" i="31"/>
  <c r="K37" i="31"/>
  <c r="K38" i="31"/>
  <c r="K39" i="31"/>
  <c r="K40" i="31"/>
  <c r="K41" i="31"/>
  <c r="K42" i="31"/>
  <c r="K43" i="31"/>
  <c r="K44" i="31"/>
  <c r="K45" i="31"/>
  <c r="K46" i="31"/>
  <c r="K47" i="31"/>
  <c r="K48" i="31"/>
  <c r="K49" i="31"/>
  <c r="K50" i="31"/>
  <c r="K51" i="31"/>
  <c r="K52" i="31"/>
  <c r="K53" i="31"/>
  <c r="K54" i="31"/>
  <c r="K55" i="31"/>
  <c r="K56" i="31"/>
  <c r="K57" i="31"/>
  <c r="K58" i="31"/>
  <c r="K59" i="31"/>
  <c r="K60" i="31"/>
  <c r="K61" i="31"/>
  <c r="K62" i="31"/>
  <c r="K63" i="31"/>
  <c r="K64" i="31"/>
  <c r="K65" i="31"/>
  <c r="K66" i="31"/>
  <c r="K67" i="31"/>
  <c r="K68" i="31"/>
  <c r="K69" i="31"/>
  <c r="K70" i="31"/>
  <c r="K71" i="31"/>
  <c r="K72" i="31"/>
  <c r="K73" i="31"/>
  <c r="K74" i="31"/>
  <c r="K75" i="31"/>
  <c r="K76" i="31"/>
  <c r="K77" i="31"/>
  <c r="K78" i="31"/>
  <c r="K79" i="31"/>
  <c r="K80" i="31"/>
  <c r="K81" i="31"/>
  <c r="K82" i="31"/>
  <c r="K12" i="31"/>
  <c r="K13" i="30"/>
  <c r="K14" i="30"/>
  <c r="K15" i="30"/>
  <c r="K16" i="30"/>
  <c r="K17" i="30"/>
  <c r="K18" i="30"/>
  <c r="K19" i="30"/>
  <c r="K20" i="30"/>
  <c r="K21" i="30"/>
  <c r="K22" i="30"/>
  <c r="K23" i="30"/>
  <c r="K24" i="30"/>
  <c r="K25" i="30"/>
  <c r="K26" i="30"/>
  <c r="K27" i="30"/>
  <c r="K28" i="30"/>
  <c r="K29" i="30"/>
  <c r="K30" i="30"/>
  <c r="K31" i="30"/>
  <c r="K32" i="30"/>
  <c r="K33" i="30"/>
  <c r="K34" i="30"/>
  <c r="K35" i="30"/>
  <c r="K36" i="30"/>
  <c r="K37" i="30"/>
  <c r="K38" i="30"/>
  <c r="K39" i="30"/>
  <c r="K40" i="30"/>
  <c r="K41" i="30"/>
  <c r="K42" i="30"/>
  <c r="K43" i="30"/>
  <c r="K44" i="30"/>
  <c r="K45" i="30"/>
  <c r="K46" i="30"/>
  <c r="K47" i="30"/>
  <c r="K48" i="30"/>
  <c r="K49" i="30"/>
  <c r="K50" i="30"/>
  <c r="K51" i="30"/>
  <c r="K52" i="30"/>
  <c r="K53" i="30"/>
  <c r="K54" i="30"/>
  <c r="K55" i="30"/>
  <c r="K56" i="30"/>
  <c r="K57" i="30"/>
  <c r="K58" i="30"/>
  <c r="K59" i="30"/>
  <c r="K60" i="30"/>
  <c r="K61" i="30"/>
  <c r="K62" i="30"/>
  <c r="K63" i="30"/>
  <c r="K64" i="30"/>
  <c r="K65" i="30"/>
  <c r="K66" i="30"/>
  <c r="K67" i="30"/>
  <c r="K68" i="30"/>
  <c r="K69" i="30"/>
  <c r="K70" i="30"/>
  <c r="K71" i="30"/>
  <c r="K72" i="30"/>
  <c r="K73" i="30"/>
  <c r="K74" i="30"/>
  <c r="K75" i="30"/>
  <c r="K76" i="30"/>
  <c r="K77" i="30"/>
  <c r="K78" i="30"/>
  <c r="K79" i="30"/>
  <c r="K80" i="30"/>
  <c r="K81" i="30"/>
  <c r="K82" i="30"/>
  <c r="K12" i="30"/>
  <c r="K13" i="29"/>
  <c r="K14" i="29"/>
  <c r="K15" i="29"/>
  <c r="K16" i="29"/>
  <c r="K17" i="29"/>
  <c r="K18" i="29"/>
  <c r="K19" i="29"/>
  <c r="K20" i="29"/>
  <c r="K21" i="29"/>
  <c r="K22" i="29"/>
  <c r="K23" i="29"/>
  <c r="K24" i="29"/>
  <c r="K25" i="29"/>
  <c r="K26" i="29"/>
  <c r="K27" i="29"/>
  <c r="K28" i="29"/>
  <c r="K29" i="29"/>
  <c r="K30" i="29"/>
  <c r="K31" i="29"/>
  <c r="K32" i="29"/>
  <c r="K33" i="29"/>
  <c r="K34" i="29"/>
  <c r="K35" i="29"/>
  <c r="K36" i="29"/>
  <c r="K37" i="29"/>
  <c r="K38" i="29"/>
  <c r="K39" i="29"/>
  <c r="K40" i="29"/>
  <c r="K41" i="29"/>
  <c r="K42" i="29"/>
  <c r="K43" i="29"/>
  <c r="K44" i="29"/>
  <c r="K45" i="29"/>
  <c r="K46" i="29"/>
  <c r="K47" i="29"/>
  <c r="K48" i="29"/>
  <c r="K49" i="29"/>
  <c r="K50" i="29"/>
  <c r="K51" i="29"/>
  <c r="K52" i="29"/>
  <c r="K53" i="29"/>
  <c r="K54" i="29"/>
  <c r="K55" i="29"/>
  <c r="K56" i="29"/>
  <c r="K57" i="29"/>
  <c r="K58" i="29"/>
  <c r="K59" i="29"/>
  <c r="K60" i="29"/>
  <c r="K61" i="29"/>
  <c r="K62" i="29"/>
  <c r="K63" i="29"/>
  <c r="K64" i="29"/>
  <c r="K65" i="29"/>
  <c r="K66" i="29"/>
  <c r="K67" i="29"/>
  <c r="K68" i="29"/>
  <c r="K69" i="29"/>
  <c r="K70" i="29"/>
  <c r="K71" i="29"/>
  <c r="K72" i="29"/>
  <c r="K73" i="29"/>
  <c r="K74" i="29"/>
  <c r="K75" i="29"/>
  <c r="K76" i="29"/>
  <c r="K77" i="29"/>
  <c r="K78" i="29"/>
  <c r="K79" i="29"/>
  <c r="K80" i="29"/>
  <c r="K81" i="29"/>
  <c r="K82" i="29"/>
  <c r="K12" i="29"/>
  <c r="K17" i="28"/>
  <c r="K18" i="28"/>
  <c r="K19" i="28"/>
  <c r="K20" i="28"/>
  <c r="K21" i="28"/>
  <c r="K22" i="28"/>
  <c r="K23" i="28"/>
  <c r="K24" i="28"/>
  <c r="K25" i="28"/>
  <c r="K26" i="28"/>
  <c r="K27" i="28"/>
  <c r="K28" i="28"/>
  <c r="K29" i="28"/>
  <c r="K30" i="28"/>
  <c r="K31" i="28"/>
  <c r="K32" i="28"/>
  <c r="K33" i="28"/>
  <c r="K34" i="28"/>
  <c r="K35" i="28"/>
  <c r="K36" i="28"/>
  <c r="K37" i="28"/>
  <c r="K38" i="28"/>
  <c r="K39" i="28"/>
  <c r="K40" i="28"/>
  <c r="K41" i="28"/>
  <c r="K42" i="28"/>
  <c r="K43" i="28"/>
  <c r="K44" i="28"/>
  <c r="K45" i="28"/>
  <c r="K46" i="28"/>
  <c r="K47" i="28"/>
  <c r="K48" i="28"/>
  <c r="K49" i="28"/>
  <c r="K50" i="28"/>
  <c r="K51" i="28"/>
  <c r="K52" i="28"/>
  <c r="K53" i="28"/>
  <c r="K54" i="28"/>
  <c r="K55" i="28"/>
  <c r="K56" i="28"/>
  <c r="K57" i="28"/>
  <c r="K58" i="28"/>
  <c r="K59" i="28"/>
  <c r="K60" i="28"/>
  <c r="K61" i="28"/>
  <c r="K62" i="28"/>
  <c r="K63" i="28"/>
  <c r="K64" i="28"/>
  <c r="K65" i="28"/>
  <c r="K66" i="28"/>
  <c r="K67" i="28"/>
  <c r="K68" i="28"/>
  <c r="K69" i="28"/>
  <c r="K70" i="28"/>
  <c r="K71" i="28"/>
  <c r="K72" i="28"/>
  <c r="K73" i="28"/>
  <c r="K74" i="28"/>
  <c r="K75" i="28"/>
  <c r="K76" i="28"/>
  <c r="K77" i="28"/>
  <c r="K78" i="28"/>
  <c r="K79" i="28"/>
  <c r="K80" i="28"/>
  <c r="K81" i="28"/>
  <c r="K82" i="28"/>
  <c r="K16" i="28"/>
  <c r="K17" i="27"/>
  <c r="K18" i="27"/>
  <c r="K19" i="27"/>
  <c r="K20" i="27"/>
  <c r="K21" i="27"/>
  <c r="K22" i="27"/>
  <c r="K23" i="27"/>
  <c r="K24" i="27"/>
  <c r="K25" i="27"/>
  <c r="K26" i="27"/>
  <c r="K27" i="27"/>
  <c r="K28" i="27"/>
  <c r="K29" i="27"/>
  <c r="K30" i="27"/>
  <c r="K31" i="27"/>
  <c r="K32" i="27"/>
  <c r="K33" i="27"/>
  <c r="K34" i="27"/>
  <c r="K35" i="27"/>
  <c r="K36" i="27"/>
  <c r="K37" i="27"/>
  <c r="K38" i="27"/>
  <c r="K39" i="27"/>
  <c r="K40" i="27"/>
  <c r="K41" i="27"/>
  <c r="K42" i="27"/>
  <c r="K43" i="27"/>
  <c r="K44" i="27"/>
  <c r="K45" i="27"/>
  <c r="K46" i="27"/>
  <c r="K47" i="27"/>
  <c r="K48" i="27"/>
  <c r="K49" i="27"/>
  <c r="K50" i="27"/>
  <c r="K51" i="27"/>
  <c r="K52" i="27"/>
  <c r="K53" i="27"/>
  <c r="K54" i="27"/>
  <c r="K55" i="27"/>
  <c r="K56" i="27"/>
  <c r="K57" i="27"/>
  <c r="K58" i="27"/>
  <c r="K59" i="27"/>
  <c r="K60" i="27"/>
  <c r="K61" i="27"/>
  <c r="K62" i="27"/>
  <c r="K63" i="27"/>
  <c r="K64" i="27"/>
  <c r="K65" i="27"/>
  <c r="K66" i="27"/>
  <c r="K67" i="27"/>
  <c r="K68" i="27"/>
  <c r="K69" i="27"/>
  <c r="K70" i="27"/>
  <c r="K71" i="27"/>
  <c r="K72" i="27"/>
  <c r="K73" i="27"/>
  <c r="K74" i="27"/>
  <c r="K75" i="27"/>
  <c r="K76" i="27"/>
  <c r="K77" i="27"/>
  <c r="K78" i="27"/>
  <c r="K79" i="27"/>
  <c r="K80" i="27"/>
  <c r="K81" i="27"/>
  <c r="K82" i="27"/>
  <c r="K16" i="27"/>
  <c r="K13" i="26"/>
  <c r="K14" i="26"/>
  <c r="K15" i="26"/>
  <c r="K16" i="26"/>
  <c r="K17" i="26"/>
  <c r="K18" i="26"/>
  <c r="K19" i="26"/>
  <c r="K20" i="26"/>
  <c r="K21" i="26"/>
  <c r="K22" i="26"/>
  <c r="K23" i="26"/>
  <c r="K24" i="26"/>
  <c r="K25" i="26"/>
  <c r="K26" i="26"/>
  <c r="K27" i="26"/>
  <c r="K28" i="26"/>
  <c r="K29" i="26"/>
  <c r="K30" i="26"/>
  <c r="K31" i="26"/>
  <c r="K32" i="26"/>
  <c r="K33" i="26"/>
  <c r="K34" i="26"/>
  <c r="K35" i="26"/>
  <c r="K36" i="26"/>
  <c r="K37" i="26"/>
  <c r="K38" i="26"/>
  <c r="K39" i="26"/>
  <c r="K40" i="26"/>
  <c r="K41" i="26"/>
  <c r="K42" i="26"/>
  <c r="K43" i="26"/>
  <c r="K44" i="26"/>
  <c r="K45" i="26"/>
  <c r="K46" i="26"/>
  <c r="K47" i="26"/>
  <c r="K48" i="26"/>
  <c r="K49" i="26"/>
  <c r="K50" i="26"/>
  <c r="K51" i="26"/>
  <c r="K52" i="26"/>
  <c r="K53" i="26"/>
  <c r="K54" i="26"/>
  <c r="K55" i="26"/>
  <c r="K56" i="26"/>
  <c r="K57" i="26"/>
  <c r="K58" i="26"/>
  <c r="K59" i="26"/>
  <c r="K60" i="26"/>
  <c r="K61" i="26"/>
  <c r="K62" i="26"/>
  <c r="K63" i="26"/>
  <c r="K64" i="26"/>
  <c r="K65" i="26"/>
  <c r="K66" i="26"/>
  <c r="K67" i="26"/>
  <c r="K68" i="26"/>
  <c r="K69" i="26"/>
  <c r="K70" i="26"/>
  <c r="K71" i="26"/>
  <c r="K72" i="26"/>
  <c r="K73" i="26"/>
  <c r="K74" i="26"/>
  <c r="K75" i="26"/>
  <c r="K76" i="26"/>
  <c r="K77" i="26"/>
  <c r="K78" i="26"/>
  <c r="K79" i="26"/>
  <c r="K80" i="26"/>
  <c r="K81" i="26"/>
  <c r="K82" i="26"/>
  <c r="K12" i="26"/>
  <c r="K13" i="25"/>
  <c r="K14" i="25"/>
  <c r="K15" i="25"/>
  <c r="K16" i="25"/>
  <c r="K17" i="25"/>
  <c r="K18" i="25"/>
  <c r="K19" i="25"/>
  <c r="K20" i="25"/>
  <c r="K21" i="25"/>
  <c r="K22" i="25"/>
  <c r="K23" i="25"/>
  <c r="K24" i="25"/>
  <c r="K25" i="25"/>
  <c r="K26" i="25"/>
  <c r="K27" i="25"/>
  <c r="K28" i="25"/>
  <c r="K29" i="25"/>
  <c r="K30" i="25"/>
  <c r="K31" i="25"/>
  <c r="K32" i="25"/>
  <c r="K33" i="25"/>
  <c r="K34" i="25"/>
  <c r="K35" i="25"/>
  <c r="K36" i="25"/>
  <c r="K37" i="25"/>
  <c r="K38" i="25"/>
  <c r="K39" i="25"/>
  <c r="K40" i="25"/>
  <c r="K41" i="25"/>
  <c r="K42" i="25"/>
  <c r="K43" i="25"/>
  <c r="K44" i="25"/>
  <c r="K45" i="25"/>
  <c r="K46" i="25"/>
  <c r="K47" i="25"/>
  <c r="K48" i="25"/>
  <c r="K49" i="25"/>
  <c r="K50" i="25"/>
  <c r="K51" i="25"/>
  <c r="K52" i="25"/>
  <c r="K53" i="25"/>
  <c r="K54" i="25"/>
  <c r="K55" i="25"/>
  <c r="K56" i="25"/>
  <c r="K57" i="25"/>
  <c r="K58" i="25"/>
  <c r="K59" i="25"/>
  <c r="K60" i="25"/>
  <c r="K61" i="25"/>
  <c r="K62" i="25"/>
  <c r="K63" i="25"/>
  <c r="K64" i="25"/>
  <c r="K65" i="25"/>
  <c r="K66" i="25"/>
  <c r="K67" i="25"/>
  <c r="K68" i="25"/>
  <c r="K69" i="25"/>
  <c r="K70" i="25"/>
  <c r="K71" i="25"/>
  <c r="K72" i="25"/>
  <c r="K73" i="25"/>
  <c r="K74" i="25"/>
  <c r="K75" i="25"/>
  <c r="K76" i="25"/>
  <c r="K77" i="25"/>
  <c r="K78" i="25"/>
  <c r="K79" i="25"/>
  <c r="K80" i="25"/>
  <c r="K81" i="25"/>
  <c r="K82" i="25"/>
  <c r="K12" i="25"/>
  <c r="K13" i="24"/>
  <c r="K14" i="24"/>
  <c r="K15" i="24"/>
  <c r="K16" i="24"/>
  <c r="K17" i="24"/>
  <c r="K18" i="24"/>
  <c r="K19" i="24"/>
  <c r="K20" i="24"/>
  <c r="K21" i="24"/>
  <c r="K22" i="24"/>
  <c r="K23" i="24"/>
  <c r="K24" i="24"/>
  <c r="K25" i="24"/>
  <c r="K26" i="24"/>
  <c r="K27" i="24"/>
  <c r="K28" i="24"/>
  <c r="K29" i="24"/>
  <c r="K30" i="24"/>
  <c r="K31" i="24"/>
  <c r="K32" i="24"/>
  <c r="K33" i="24"/>
  <c r="K34" i="24"/>
  <c r="K35" i="24"/>
  <c r="K36" i="24"/>
  <c r="K37" i="24"/>
  <c r="K38" i="24"/>
  <c r="K39" i="24"/>
  <c r="K40" i="24"/>
  <c r="K41" i="24"/>
  <c r="K42" i="24"/>
  <c r="K43" i="24"/>
  <c r="K44" i="24"/>
  <c r="K45" i="24"/>
  <c r="K46" i="24"/>
  <c r="K47" i="24"/>
  <c r="K48" i="24"/>
  <c r="K49" i="24"/>
  <c r="K50" i="24"/>
  <c r="K51" i="24"/>
  <c r="K52" i="24"/>
  <c r="K53" i="24"/>
  <c r="K54" i="24"/>
  <c r="K55" i="24"/>
  <c r="K56" i="24"/>
  <c r="K57" i="24"/>
  <c r="K58" i="24"/>
  <c r="K59" i="24"/>
  <c r="K60" i="24"/>
  <c r="K61" i="24"/>
  <c r="K62" i="24"/>
  <c r="K63" i="24"/>
  <c r="K64" i="24"/>
  <c r="K65" i="24"/>
  <c r="K66" i="24"/>
  <c r="K67" i="24"/>
  <c r="K68" i="24"/>
  <c r="K69" i="24"/>
  <c r="K70" i="24"/>
  <c r="K71" i="24"/>
  <c r="K72" i="24"/>
  <c r="K73" i="24"/>
  <c r="K74" i="24"/>
  <c r="K75" i="24"/>
  <c r="K76" i="24"/>
  <c r="K77" i="24"/>
  <c r="K78" i="24"/>
  <c r="K79" i="24"/>
  <c r="K80" i="24"/>
  <c r="K81" i="24"/>
  <c r="K82" i="24"/>
  <c r="K12" i="24"/>
  <c r="K53" i="23"/>
  <c r="K39" i="23"/>
  <c r="K40" i="23"/>
  <c r="K41" i="23"/>
  <c r="K42" i="23"/>
  <c r="K43" i="23"/>
  <c r="K44" i="23"/>
  <c r="K45" i="23"/>
  <c r="K46" i="23"/>
  <c r="K47" i="23"/>
  <c r="K48" i="23"/>
  <c r="K49" i="23"/>
  <c r="K50" i="23"/>
  <c r="K51" i="23"/>
  <c r="K52" i="23"/>
  <c r="K54" i="23"/>
  <c r="K55" i="23"/>
  <c r="K56" i="23"/>
  <c r="K57" i="23"/>
  <c r="K58" i="23"/>
  <c r="K59" i="23"/>
  <c r="K60" i="23"/>
  <c r="K61" i="23"/>
  <c r="K62" i="23"/>
  <c r="K63" i="23"/>
  <c r="K64" i="23"/>
  <c r="K65" i="23"/>
  <c r="K66" i="23"/>
  <c r="K67" i="23"/>
  <c r="K68" i="23"/>
  <c r="K69" i="23"/>
  <c r="K70" i="23"/>
  <c r="K71" i="23"/>
  <c r="K72" i="23"/>
  <c r="K73" i="23"/>
  <c r="K74" i="23"/>
  <c r="K75" i="23"/>
  <c r="K76" i="23"/>
  <c r="K77" i="23"/>
  <c r="K78" i="23"/>
  <c r="K79" i="23"/>
  <c r="K80" i="23"/>
  <c r="K81" i="23"/>
  <c r="K82" i="23"/>
  <c r="K13" i="22"/>
  <c r="K14" i="22"/>
  <c r="K15" i="22"/>
  <c r="K16" i="22"/>
  <c r="L5" i="22" s="1"/>
  <c r="K17" i="22"/>
  <c r="K18" i="22"/>
  <c r="K19" i="22"/>
  <c r="K20" i="22"/>
  <c r="K21" i="22"/>
  <c r="K22" i="22"/>
  <c r="K23" i="22"/>
  <c r="K24" i="22"/>
  <c r="K25" i="22"/>
  <c r="K26" i="22"/>
  <c r="K27" i="22"/>
  <c r="K28" i="22"/>
  <c r="K29" i="22"/>
  <c r="K30" i="22"/>
  <c r="K31" i="22"/>
  <c r="K32" i="22"/>
  <c r="K33" i="22"/>
  <c r="K34" i="22"/>
  <c r="K35" i="22"/>
  <c r="K36" i="22"/>
  <c r="K37" i="22"/>
  <c r="K38" i="22"/>
  <c r="K39" i="22"/>
  <c r="K40" i="22"/>
  <c r="K41" i="22"/>
  <c r="K42" i="22"/>
  <c r="K43" i="22"/>
  <c r="K44" i="22"/>
  <c r="K45" i="22"/>
  <c r="K46" i="22"/>
  <c r="K47" i="22"/>
  <c r="K48" i="22"/>
  <c r="K49" i="22"/>
  <c r="K50" i="22"/>
  <c r="K51" i="22"/>
  <c r="K52" i="22"/>
  <c r="K53" i="22"/>
  <c r="K54" i="22"/>
  <c r="K55" i="22"/>
  <c r="K56" i="22"/>
  <c r="K57" i="22"/>
  <c r="K58" i="22"/>
  <c r="K59" i="22"/>
  <c r="K60" i="22"/>
  <c r="K61" i="22"/>
  <c r="K62" i="22"/>
  <c r="K63" i="22"/>
  <c r="K64" i="22"/>
  <c r="K65" i="22"/>
  <c r="K66" i="22"/>
  <c r="K67" i="22"/>
  <c r="K68" i="22"/>
  <c r="K69" i="22"/>
  <c r="K70" i="22"/>
  <c r="K71" i="22"/>
  <c r="K72" i="22"/>
  <c r="K73" i="22"/>
  <c r="K74" i="22"/>
  <c r="K75" i="22"/>
  <c r="K76" i="22"/>
  <c r="K77" i="22"/>
  <c r="K78" i="22"/>
  <c r="K79" i="22"/>
  <c r="K80" i="22"/>
  <c r="K81" i="22"/>
  <c r="K82" i="22"/>
  <c r="K12" i="22"/>
  <c r="K15" i="21"/>
  <c r="K16" i="21"/>
  <c r="K17" i="21"/>
  <c r="K18" i="21"/>
  <c r="K19" i="21"/>
  <c r="K20" i="21"/>
  <c r="K21" i="21"/>
  <c r="K22" i="21"/>
  <c r="K23" i="21"/>
  <c r="K24" i="21"/>
  <c r="K25" i="21"/>
  <c r="K26" i="21"/>
  <c r="K27" i="21"/>
  <c r="K28" i="21"/>
  <c r="K29" i="21"/>
  <c r="K30" i="21"/>
  <c r="K31" i="21"/>
  <c r="K32" i="21"/>
  <c r="K33" i="21"/>
  <c r="K34" i="21"/>
  <c r="K35" i="21"/>
  <c r="K36" i="21"/>
  <c r="K37" i="21"/>
  <c r="K38" i="21"/>
  <c r="K39" i="21"/>
  <c r="K40" i="21"/>
  <c r="K41" i="21"/>
  <c r="K42" i="21"/>
  <c r="K43" i="21"/>
  <c r="K44" i="21"/>
  <c r="K45" i="21"/>
  <c r="K46" i="21"/>
  <c r="K47" i="21"/>
  <c r="K48" i="21"/>
  <c r="K49" i="21"/>
  <c r="K50" i="21"/>
  <c r="K51" i="21"/>
  <c r="K52" i="21"/>
  <c r="K53" i="21"/>
  <c r="K54" i="21"/>
  <c r="K55" i="21"/>
  <c r="K56" i="21"/>
  <c r="K57" i="21"/>
  <c r="K58" i="21"/>
  <c r="K59" i="21"/>
  <c r="K60" i="21"/>
  <c r="K61" i="21"/>
  <c r="K62" i="21"/>
  <c r="K63" i="21"/>
  <c r="K64" i="21"/>
  <c r="K65" i="21"/>
  <c r="K66" i="21"/>
  <c r="K67" i="21"/>
  <c r="K68" i="21"/>
  <c r="K69" i="21"/>
  <c r="K70" i="21"/>
  <c r="K71" i="21"/>
  <c r="K72" i="21"/>
  <c r="K73" i="21"/>
  <c r="K74" i="21"/>
  <c r="K75" i="21"/>
  <c r="K76" i="21"/>
  <c r="K77" i="21"/>
  <c r="K78" i="21"/>
  <c r="K79" i="21"/>
  <c r="K80" i="21"/>
  <c r="K81" i="21"/>
  <c r="K82" i="21"/>
  <c r="K14" i="21"/>
  <c r="K15" i="20"/>
  <c r="K16" i="20"/>
  <c r="K17" i="20"/>
  <c r="L5" i="20" s="1"/>
  <c r="K18" i="20"/>
  <c r="K19" i="20"/>
  <c r="K20" i="20"/>
  <c r="K21" i="20"/>
  <c r="K22" i="20"/>
  <c r="K23" i="20"/>
  <c r="K24" i="20"/>
  <c r="K25" i="20"/>
  <c r="K26" i="20"/>
  <c r="K27" i="20"/>
  <c r="K28" i="20"/>
  <c r="K29" i="20"/>
  <c r="K30" i="20"/>
  <c r="K31" i="20"/>
  <c r="K32" i="20"/>
  <c r="K33" i="20"/>
  <c r="K34" i="20"/>
  <c r="K35" i="20"/>
  <c r="K36" i="20"/>
  <c r="K37" i="20"/>
  <c r="K38" i="20"/>
  <c r="K39" i="20"/>
  <c r="K40" i="20"/>
  <c r="K41" i="20"/>
  <c r="K42" i="20"/>
  <c r="K43" i="20"/>
  <c r="K44" i="20"/>
  <c r="K45" i="20"/>
  <c r="K46" i="20"/>
  <c r="K47" i="20"/>
  <c r="K48" i="20"/>
  <c r="K49" i="20"/>
  <c r="K50" i="20"/>
  <c r="K51" i="20"/>
  <c r="K52" i="20"/>
  <c r="K53" i="20"/>
  <c r="K54" i="20"/>
  <c r="K55" i="20"/>
  <c r="K56" i="20"/>
  <c r="K57" i="20"/>
  <c r="K58" i="20"/>
  <c r="K59" i="20"/>
  <c r="K60" i="20"/>
  <c r="K61" i="20"/>
  <c r="K62" i="20"/>
  <c r="K63" i="20"/>
  <c r="K64" i="20"/>
  <c r="K65" i="20"/>
  <c r="K66" i="20"/>
  <c r="K67" i="20"/>
  <c r="K68" i="20"/>
  <c r="K69" i="20"/>
  <c r="K70" i="20"/>
  <c r="K71" i="20"/>
  <c r="K72" i="20"/>
  <c r="K73" i="20"/>
  <c r="K74" i="20"/>
  <c r="K75" i="20"/>
  <c r="K76" i="20"/>
  <c r="K77" i="20"/>
  <c r="K78" i="20"/>
  <c r="K79" i="20"/>
  <c r="K80" i="20"/>
  <c r="K81" i="20"/>
  <c r="K82" i="20"/>
  <c r="K14" i="20"/>
  <c r="K15" i="19"/>
  <c r="K16" i="19"/>
  <c r="K17" i="19"/>
  <c r="K18" i="19"/>
  <c r="K19" i="19"/>
  <c r="K20" i="19"/>
  <c r="K21" i="19"/>
  <c r="K22" i="19"/>
  <c r="K23" i="19"/>
  <c r="K24" i="19"/>
  <c r="K25" i="19"/>
  <c r="K26" i="19"/>
  <c r="K27" i="19"/>
  <c r="K28" i="19"/>
  <c r="K29" i="19"/>
  <c r="K30" i="19"/>
  <c r="K31" i="19"/>
  <c r="K32" i="19"/>
  <c r="K33" i="19"/>
  <c r="K34" i="19"/>
  <c r="K35" i="19"/>
  <c r="K36" i="19"/>
  <c r="K37" i="19"/>
  <c r="K38" i="19"/>
  <c r="K39" i="19"/>
  <c r="K40" i="19"/>
  <c r="K41" i="19"/>
  <c r="K42" i="19"/>
  <c r="K43" i="19"/>
  <c r="K44" i="19"/>
  <c r="K45" i="19"/>
  <c r="K46" i="19"/>
  <c r="K47" i="19"/>
  <c r="K48" i="19"/>
  <c r="K49" i="19"/>
  <c r="K50" i="19"/>
  <c r="K51" i="19"/>
  <c r="K52" i="19"/>
  <c r="K53" i="19"/>
  <c r="K54" i="19"/>
  <c r="K55" i="19"/>
  <c r="K56" i="19"/>
  <c r="K57" i="19"/>
  <c r="K58" i="19"/>
  <c r="K59" i="19"/>
  <c r="K60" i="19"/>
  <c r="K61" i="19"/>
  <c r="K62" i="19"/>
  <c r="K63" i="19"/>
  <c r="K64" i="19"/>
  <c r="K65" i="19"/>
  <c r="K66" i="19"/>
  <c r="K67" i="19"/>
  <c r="K68" i="19"/>
  <c r="K69" i="19"/>
  <c r="K70" i="19"/>
  <c r="K71" i="19"/>
  <c r="K72" i="19"/>
  <c r="K73" i="19"/>
  <c r="K74" i="19"/>
  <c r="K75" i="19"/>
  <c r="K76" i="19"/>
  <c r="K77" i="19"/>
  <c r="K78" i="19"/>
  <c r="K79" i="19"/>
  <c r="K80" i="19"/>
  <c r="K81" i="19"/>
  <c r="K82" i="19"/>
  <c r="K14" i="19"/>
  <c r="K15" i="18"/>
  <c r="K16" i="18"/>
  <c r="K17" i="18"/>
  <c r="K18" i="18"/>
  <c r="K19" i="18"/>
  <c r="K20" i="18"/>
  <c r="K21" i="18"/>
  <c r="K22" i="18"/>
  <c r="K23" i="18"/>
  <c r="K24" i="18"/>
  <c r="K25" i="18"/>
  <c r="K26" i="18"/>
  <c r="K27" i="18"/>
  <c r="K28" i="18"/>
  <c r="K29" i="18"/>
  <c r="K30" i="18"/>
  <c r="K31" i="18"/>
  <c r="K32" i="18"/>
  <c r="K33" i="18"/>
  <c r="K34" i="18"/>
  <c r="K35" i="18"/>
  <c r="K36" i="18"/>
  <c r="K37" i="18"/>
  <c r="K38" i="18"/>
  <c r="K39" i="18"/>
  <c r="K40" i="18"/>
  <c r="K41" i="18"/>
  <c r="K42" i="18"/>
  <c r="K43" i="18"/>
  <c r="K44" i="18"/>
  <c r="K45" i="18"/>
  <c r="K46" i="18"/>
  <c r="K47" i="18"/>
  <c r="K48" i="18"/>
  <c r="K49" i="18"/>
  <c r="K50" i="18"/>
  <c r="K51" i="18"/>
  <c r="K52" i="18"/>
  <c r="K53" i="18"/>
  <c r="K54" i="18"/>
  <c r="K55" i="18"/>
  <c r="K56" i="18"/>
  <c r="K57" i="18"/>
  <c r="K58" i="18"/>
  <c r="K59" i="18"/>
  <c r="K60" i="18"/>
  <c r="K61" i="18"/>
  <c r="K62" i="18"/>
  <c r="K63" i="18"/>
  <c r="K64" i="18"/>
  <c r="K65" i="18"/>
  <c r="K66" i="18"/>
  <c r="K67" i="18"/>
  <c r="K68" i="18"/>
  <c r="K69" i="18"/>
  <c r="K70" i="18"/>
  <c r="K71" i="18"/>
  <c r="K72" i="18"/>
  <c r="K73" i="18"/>
  <c r="K74" i="18"/>
  <c r="K75" i="18"/>
  <c r="K76" i="18"/>
  <c r="K77" i="18"/>
  <c r="K78" i="18"/>
  <c r="K79" i="18"/>
  <c r="K80" i="18"/>
  <c r="K81" i="18"/>
  <c r="K82" i="18"/>
  <c r="K14" i="18"/>
  <c r="K21" i="17"/>
  <c r="K22" i="17"/>
  <c r="K23" i="17"/>
  <c r="K24" i="17"/>
  <c r="K25" i="17"/>
  <c r="K26" i="17"/>
  <c r="K27" i="17"/>
  <c r="K28" i="17"/>
  <c r="K29" i="17"/>
  <c r="K30" i="17"/>
  <c r="K31" i="17"/>
  <c r="K32" i="17"/>
  <c r="K33" i="17"/>
  <c r="K34" i="17"/>
  <c r="K35" i="17"/>
  <c r="K36" i="17"/>
  <c r="K37" i="17"/>
  <c r="K38" i="17"/>
  <c r="K39" i="17"/>
  <c r="K40" i="17"/>
  <c r="K41" i="17"/>
  <c r="K42" i="17"/>
  <c r="K43" i="17"/>
  <c r="K44" i="17"/>
  <c r="K45" i="17"/>
  <c r="K46" i="17"/>
  <c r="K47" i="17"/>
  <c r="K48" i="17"/>
  <c r="K49" i="17"/>
  <c r="K50" i="17"/>
  <c r="K51" i="17"/>
  <c r="K52" i="17"/>
  <c r="K53" i="17"/>
  <c r="K54" i="17"/>
  <c r="K55" i="17"/>
  <c r="K56" i="17"/>
  <c r="K57" i="17"/>
  <c r="K58" i="17"/>
  <c r="K59" i="17"/>
  <c r="K60" i="17"/>
  <c r="K61" i="17"/>
  <c r="K62" i="17"/>
  <c r="K63" i="17"/>
  <c r="K64" i="17"/>
  <c r="K65" i="17"/>
  <c r="K66" i="17"/>
  <c r="K67" i="17"/>
  <c r="K68" i="17"/>
  <c r="K69" i="17"/>
  <c r="K70" i="17"/>
  <c r="K71" i="17"/>
  <c r="K72" i="17"/>
  <c r="K73" i="17"/>
  <c r="K74" i="17"/>
  <c r="K75" i="17"/>
  <c r="K76" i="17"/>
  <c r="K77" i="17"/>
  <c r="K78" i="17"/>
  <c r="K79" i="17"/>
  <c r="K80" i="17"/>
  <c r="K81" i="17"/>
  <c r="K82" i="17"/>
  <c r="K20" i="17"/>
  <c r="K21" i="16"/>
  <c r="K22" i="16"/>
  <c r="K23" i="16"/>
  <c r="K24" i="16"/>
  <c r="K25" i="16"/>
  <c r="K26" i="16"/>
  <c r="K27" i="16"/>
  <c r="K28" i="16"/>
  <c r="K29" i="16"/>
  <c r="K30" i="16"/>
  <c r="K31" i="16"/>
  <c r="K32" i="16"/>
  <c r="K33" i="16"/>
  <c r="K34" i="16"/>
  <c r="K35" i="16"/>
  <c r="K36" i="16"/>
  <c r="K37" i="16"/>
  <c r="K38" i="16"/>
  <c r="K39" i="16"/>
  <c r="K40" i="16"/>
  <c r="K41" i="16"/>
  <c r="K42" i="16"/>
  <c r="K43" i="16"/>
  <c r="K44" i="16"/>
  <c r="K45" i="16"/>
  <c r="K46" i="16"/>
  <c r="K47" i="16"/>
  <c r="K48" i="16"/>
  <c r="K49" i="16"/>
  <c r="K50" i="16"/>
  <c r="K51" i="16"/>
  <c r="K52" i="16"/>
  <c r="K53" i="16"/>
  <c r="K54" i="16"/>
  <c r="K55" i="16"/>
  <c r="K56" i="16"/>
  <c r="K57" i="16"/>
  <c r="K58" i="16"/>
  <c r="K59" i="16"/>
  <c r="K60" i="16"/>
  <c r="K61" i="16"/>
  <c r="K62" i="16"/>
  <c r="K63" i="16"/>
  <c r="K64" i="16"/>
  <c r="K65" i="16"/>
  <c r="K66" i="16"/>
  <c r="K67" i="16"/>
  <c r="K68" i="16"/>
  <c r="K69" i="16"/>
  <c r="K70" i="16"/>
  <c r="K71" i="16"/>
  <c r="K72" i="16"/>
  <c r="K73" i="16"/>
  <c r="K74" i="16"/>
  <c r="K75" i="16"/>
  <c r="K76" i="16"/>
  <c r="K77" i="16"/>
  <c r="K78" i="16"/>
  <c r="K79" i="16"/>
  <c r="K80" i="16"/>
  <c r="K81" i="16"/>
  <c r="K82" i="16"/>
  <c r="K20" i="16"/>
  <c r="K21" i="15"/>
  <c r="K22" i="15"/>
  <c r="K23" i="15"/>
  <c r="K24" i="15"/>
  <c r="L5" i="15" s="1"/>
  <c r="K25" i="15"/>
  <c r="K26" i="15"/>
  <c r="K27" i="15"/>
  <c r="K28" i="15"/>
  <c r="K29" i="15"/>
  <c r="K30" i="15"/>
  <c r="K31" i="15"/>
  <c r="K32" i="15"/>
  <c r="K33" i="15"/>
  <c r="K34" i="15"/>
  <c r="K35" i="15"/>
  <c r="K36" i="15"/>
  <c r="K37" i="15"/>
  <c r="K38" i="15"/>
  <c r="K39" i="15"/>
  <c r="K40" i="15"/>
  <c r="K41" i="15"/>
  <c r="K42" i="15"/>
  <c r="K43" i="15"/>
  <c r="K44" i="15"/>
  <c r="K45" i="15"/>
  <c r="K46" i="15"/>
  <c r="K47" i="15"/>
  <c r="K48" i="15"/>
  <c r="K49" i="15"/>
  <c r="K50" i="15"/>
  <c r="K51" i="15"/>
  <c r="K52" i="15"/>
  <c r="K53" i="15"/>
  <c r="K54" i="15"/>
  <c r="K55" i="15"/>
  <c r="K56" i="15"/>
  <c r="K57" i="15"/>
  <c r="K58" i="15"/>
  <c r="K59" i="15"/>
  <c r="K60" i="15"/>
  <c r="K61" i="15"/>
  <c r="K62" i="15"/>
  <c r="K63" i="15"/>
  <c r="K64" i="15"/>
  <c r="K65" i="15"/>
  <c r="K66" i="15"/>
  <c r="K67" i="15"/>
  <c r="K68" i="15"/>
  <c r="K69" i="15"/>
  <c r="K70" i="15"/>
  <c r="K71" i="15"/>
  <c r="K72" i="15"/>
  <c r="K73" i="15"/>
  <c r="K74" i="15"/>
  <c r="K75" i="15"/>
  <c r="K76" i="15"/>
  <c r="K77" i="15"/>
  <c r="K78" i="15"/>
  <c r="K79" i="15"/>
  <c r="K80" i="15"/>
  <c r="K81" i="15"/>
  <c r="K82" i="15"/>
  <c r="K20" i="15"/>
  <c r="K13" i="14"/>
  <c r="K14" i="14"/>
  <c r="K15" i="14"/>
  <c r="K16" i="14"/>
  <c r="K17" i="14"/>
  <c r="K18" i="14"/>
  <c r="K19" i="14"/>
  <c r="K20" i="14"/>
  <c r="K21" i="14"/>
  <c r="K22" i="14"/>
  <c r="K23" i="14"/>
  <c r="K24" i="14"/>
  <c r="K25" i="14"/>
  <c r="K26" i="14"/>
  <c r="K27" i="14"/>
  <c r="K28" i="14"/>
  <c r="K29" i="14"/>
  <c r="K30" i="14"/>
  <c r="K31" i="14"/>
  <c r="K32" i="14"/>
  <c r="K33" i="14"/>
  <c r="K34" i="14"/>
  <c r="K35" i="14"/>
  <c r="K36" i="14"/>
  <c r="K37" i="14"/>
  <c r="K38" i="14"/>
  <c r="K39" i="14"/>
  <c r="K40" i="14"/>
  <c r="K41" i="14"/>
  <c r="K42" i="14"/>
  <c r="K43" i="14"/>
  <c r="K44" i="14"/>
  <c r="K45" i="14"/>
  <c r="K46" i="14"/>
  <c r="K47" i="14"/>
  <c r="K48" i="14"/>
  <c r="K49" i="14"/>
  <c r="K50" i="14"/>
  <c r="K51" i="14"/>
  <c r="K52" i="14"/>
  <c r="K53" i="14"/>
  <c r="K54" i="14"/>
  <c r="K55" i="14"/>
  <c r="K56" i="14"/>
  <c r="K57" i="14"/>
  <c r="K58" i="14"/>
  <c r="K59" i="14"/>
  <c r="K60" i="14"/>
  <c r="K61" i="14"/>
  <c r="K62" i="14"/>
  <c r="K63" i="14"/>
  <c r="K64" i="14"/>
  <c r="K65" i="14"/>
  <c r="K66" i="14"/>
  <c r="K67" i="14"/>
  <c r="K68" i="14"/>
  <c r="K69" i="14"/>
  <c r="K70" i="14"/>
  <c r="K71" i="14"/>
  <c r="K72" i="14"/>
  <c r="K73" i="14"/>
  <c r="K74" i="14"/>
  <c r="K75" i="14"/>
  <c r="K76" i="14"/>
  <c r="K77" i="14"/>
  <c r="K78" i="14"/>
  <c r="K79" i="14"/>
  <c r="K80" i="14"/>
  <c r="K81" i="14"/>
  <c r="K82" i="14"/>
  <c r="K12" i="14"/>
  <c r="K13" i="13"/>
  <c r="K14" i="13"/>
  <c r="K15" i="13"/>
  <c r="K16" i="13"/>
  <c r="K17" i="13"/>
  <c r="K18" i="13"/>
  <c r="K19" i="13"/>
  <c r="K20" i="13"/>
  <c r="K21" i="13"/>
  <c r="K22" i="13"/>
  <c r="K23" i="13"/>
  <c r="K24" i="13"/>
  <c r="K25" i="13"/>
  <c r="K26" i="13"/>
  <c r="K27" i="13"/>
  <c r="K28" i="13"/>
  <c r="K29" i="13"/>
  <c r="K30" i="13"/>
  <c r="K31" i="13"/>
  <c r="K32" i="13"/>
  <c r="K33" i="13"/>
  <c r="K34" i="13"/>
  <c r="K35" i="13"/>
  <c r="K36" i="13"/>
  <c r="K37" i="13"/>
  <c r="K38" i="13"/>
  <c r="K39" i="13"/>
  <c r="K40" i="13"/>
  <c r="K41" i="13"/>
  <c r="K42" i="13"/>
  <c r="K43" i="13"/>
  <c r="K44" i="13"/>
  <c r="K45" i="13"/>
  <c r="K46" i="13"/>
  <c r="K47" i="13"/>
  <c r="K48" i="13"/>
  <c r="K49" i="13"/>
  <c r="K50" i="13"/>
  <c r="K51" i="13"/>
  <c r="K52" i="13"/>
  <c r="K53" i="13"/>
  <c r="K54" i="13"/>
  <c r="K55" i="13"/>
  <c r="K56" i="13"/>
  <c r="K57" i="13"/>
  <c r="K58" i="13"/>
  <c r="K59" i="13"/>
  <c r="K60" i="13"/>
  <c r="K61" i="13"/>
  <c r="K62" i="13"/>
  <c r="K63" i="13"/>
  <c r="K64" i="13"/>
  <c r="K65" i="13"/>
  <c r="K66" i="13"/>
  <c r="K67" i="13"/>
  <c r="K68" i="13"/>
  <c r="K69" i="13"/>
  <c r="K70" i="13"/>
  <c r="K71" i="13"/>
  <c r="K72" i="13"/>
  <c r="K73" i="13"/>
  <c r="K74" i="13"/>
  <c r="K75" i="13"/>
  <c r="K76" i="13"/>
  <c r="K77" i="13"/>
  <c r="K78" i="13"/>
  <c r="K79" i="13"/>
  <c r="K80" i="13"/>
  <c r="K81" i="13"/>
  <c r="K82" i="13"/>
  <c r="K12" i="13"/>
  <c r="K41" i="12"/>
  <c r="K42" i="12"/>
  <c r="K43" i="12"/>
  <c r="K44" i="12"/>
  <c r="L5" i="12" s="1"/>
  <c r="K45" i="12"/>
  <c r="K46" i="12"/>
  <c r="K47" i="12"/>
  <c r="K48" i="12"/>
  <c r="K49" i="12"/>
  <c r="K50" i="12"/>
  <c r="K51" i="12"/>
  <c r="K52" i="12"/>
  <c r="K53" i="12"/>
  <c r="K54" i="12"/>
  <c r="K55" i="12"/>
  <c r="K56" i="12"/>
  <c r="K57" i="12"/>
  <c r="K58" i="12"/>
  <c r="K59" i="12"/>
  <c r="K60" i="12"/>
  <c r="K61" i="12"/>
  <c r="K62" i="12"/>
  <c r="K63" i="12"/>
  <c r="K64" i="12"/>
  <c r="K65" i="12"/>
  <c r="K66" i="12"/>
  <c r="K67" i="12"/>
  <c r="K68" i="12"/>
  <c r="K69" i="12"/>
  <c r="K70" i="12"/>
  <c r="K71" i="12"/>
  <c r="K72" i="12"/>
  <c r="K73" i="12"/>
  <c r="K74" i="12"/>
  <c r="K75" i="12"/>
  <c r="K76" i="12"/>
  <c r="K77" i="12"/>
  <c r="K78" i="12"/>
  <c r="K79" i="12"/>
  <c r="K80" i="12"/>
  <c r="K81" i="12"/>
  <c r="K82" i="12"/>
  <c r="K40" i="12"/>
  <c r="K13" i="11"/>
  <c r="K14" i="11"/>
  <c r="K15" i="11"/>
  <c r="K16" i="11"/>
  <c r="K17" i="11"/>
  <c r="K18" i="11"/>
  <c r="K19" i="11"/>
  <c r="K20" i="11"/>
  <c r="K21" i="11"/>
  <c r="K22" i="11"/>
  <c r="K23" i="11"/>
  <c r="K24" i="11"/>
  <c r="K25" i="11"/>
  <c r="K26" i="11"/>
  <c r="K27" i="11"/>
  <c r="K28" i="11"/>
  <c r="K29" i="11"/>
  <c r="K30" i="11"/>
  <c r="K31" i="11"/>
  <c r="K32" i="11"/>
  <c r="K33" i="11"/>
  <c r="K34" i="11"/>
  <c r="K35" i="11"/>
  <c r="K36" i="11"/>
  <c r="K37" i="11"/>
  <c r="K38" i="11"/>
  <c r="K39" i="11"/>
  <c r="K40" i="11"/>
  <c r="K41" i="11"/>
  <c r="K42" i="11"/>
  <c r="K43" i="11"/>
  <c r="K44" i="11"/>
  <c r="K45" i="11"/>
  <c r="K46" i="11"/>
  <c r="K47" i="11"/>
  <c r="K48" i="11"/>
  <c r="K49" i="11"/>
  <c r="K50" i="11"/>
  <c r="K51" i="11"/>
  <c r="K52" i="11"/>
  <c r="K53" i="11"/>
  <c r="K54" i="11"/>
  <c r="K55" i="11"/>
  <c r="K56" i="11"/>
  <c r="K57" i="11"/>
  <c r="K58" i="11"/>
  <c r="K59" i="11"/>
  <c r="K60" i="11"/>
  <c r="K61" i="11"/>
  <c r="K62" i="11"/>
  <c r="K63" i="11"/>
  <c r="K64" i="11"/>
  <c r="K65" i="11"/>
  <c r="K66" i="11"/>
  <c r="K67" i="11"/>
  <c r="K68" i="11"/>
  <c r="K69" i="11"/>
  <c r="K70" i="11"/>
  <c r="K71" i="11"/>
  <c r="K72" i="11"/>
  <c r="K73" i="11"/>
  <c r="K74" i="11"/>
  <c r="K75" i="11"/>
  <c r="K76" i="11"/>
  <c r="K77" i="11"/>
  <c r="K78" i="11"/>
  <c r="K79" i="11"/>
  <c r="K80" i="11"/>
  <c r="K81" i="11"/>
  <c r="K82" i="11"/>
  <c r="K12" i="11"/>
  <c r="K13" i="10"/>
  <c r="K14" i="10"/>
  <c r="K15" i="10"/>
  <c r="K16" i="10"/>
  <c r="K17" i="10"/>
  <c r="K18" i="10"/>
  <c r="K19" i="10"/>
  <c r="K20" i="10"/>
  <c r="K21" i="10"/>
  <c r="K22" i="10"/>
  <c r="K23" i="10"/>
  <c r="K24" i="10"/>
  <c r="K25" i="10"/>
  <c r="K26" i="10"/>
  <c r="K27" i="10"/>
  <c r="K28" i="10"/>
  <c r="K29" i="10"/>
  <c r="K30" i="10"/>
  <c r="K31" i="10"/>
  <c r="K32" i="10"/>
  <c r="K33" i="10"/>
  <c r="K34" i="10"/>
  <c r="K35" i="10"/>
  <c r="K36" i="10"/>
  <c r="K37" i="10"/>
  <c r="K38" i="10"/>
  <c r="K39" i="10"/>
  <c r="K40" i="10"/>
  <c r="K41" i="10"/>
  <c r="K42" i="10"/>
  <c r="K43" i="10"/>
  <c r="K44" i="10"/>
  <c r="K45" i="10"/>
  <c r="K46" i="10"/>
  <c r="K47" i="10"/>
  <c r="K48" i="10"/>
  <c r="K49" i="10"/>
  <c r="K50" i="10"/>
  <c r="K51" i="10"/>
  <c r="K52" i="10"/>
  <c r="K53" i="10"/>
  <c r="K54" i="10"/>
  <c r="K55" i="10"/>
  <c r="K56" i="10"/>
  <c r="K57" i="10"/>
  <c r="K58" i="10"/>
  <c r="K59" i="10"/>
  <c r="K60" i="10"/>
  <c r="K61" i="10"/>
  <c r="K62" i="10"/>
  <c r="K63" i="10"/>
  <c r="K64" i="10"/>
  <c r="K65" i="10"/>
  <c r="K66" i="10"/>
  <c r="K67" i="10"/>
  <c r="K68" i="10"/>
  <c r="K69" i="10"/>
  <c r="K70" i="10"/>
  <c r="K71" i="10"/>
  <c r="K72" i="10"/>
  <c r="K73" i="10"/>
  <c r="K74" i="10"/>
  <c r="K75" i="10"/>
  <c r="K76" i="10"/>
  <c r="K77" i="10"/>
  <c r="K78" i="10"/>
  <c r="K79" i="10"/>
  <c r="K80" i="10"/>
  <c r="K81" i="10"/>
  <c r="K82" i="10"/>
  <c r="K12" i="10"/>
  <c r="K18" i="9"/>
  <c r="K19" i="9"/>
  <c r="K20" i="9"/>
  <c r="K21" i="9"/>
  <c r="K22" i="9"/>
  <c r="K23" i="9"/>
  <c r="K24" i="9"/>
  <c r="K25" i="9"/>
  <c r="K26" i="9"/>
  <c r="K27" i="9"/>
  <c r="K28" i="9"/>
  <c r="K29" i="9"/>
  <c r="K30" i="9"/>
  <c r="K31" i="9"/>
  <c r="K32" i="9"/>
  <c r="K33" i="9"/>
  <c r="K34" i="9"/>
  <c r="K35" i="9"/>
  <c r="K36" i="9"/>
  <c r="K37" i="9"/>
  <c r="K38" i="9"/>
  <c r="K39" i="9"/>
  <c r="K40" i="9"/>
  <c r="K41" i="9"/>
  <c r="K42" i="9"/>
  <c r="K43" i="9"/>
  <c r="K44" i="9"/>
  <c r="K45" i="9"/>
  <c r="K46" i="9"/>
  <c r="K47" i="9"/>
  <c r="K48" i="9"/>
  <c r="K49" i="9"/>
  <c r="K50" i="9"/>
  <c r="K51" i="9"/>
  <c r="K52" i="9"/>
  <c r="K53" i="9"/>
  <c r="K54" i="9"/>
  <c r="K55" i="9"/>
  <c r="K56" i="9"/>
  <c r="K57" i="9"/>
  <c r="K58" i="9"/>
  <c r="K59" i="9"/>
  <c r="K60" i="9"/>
  <c r="K61" i="9"/>
  <c r="K62" i="9"/>
  <c r="K63" i="9"/>
  <c r="K64" i="9"/>
  <c r="K65" i="9"/>
  <c r="K66" i="9"/>
  <c r="K67" i="9"/>
  <c r="K68" i="9"/>
  <c r="K69" i="9"/>
  <c r="K70" i="9"/>
  <c r="K71" i="9"/>
  <c r="K72" i="9"/>
  <c r="K73" i="9"/>
  <c r="K74" i="9"/>
  <c r="K75" i="9"/>
  <c r="K76" i="9"/>
  <c r="K77" i="9"/>
  <c r="K78" i="9"/>
  <c r="K79" i="9"/>
  <c r="K80" i="9"/>
  <c r="K81" i="9"/>
  <c r="K82" i="9"/>
  <c r="K17" i="9"/>
  <c r="K19" i="8"/>
  <c r="K20" i="8"/>
  <c r="K21" i="8"/>
  <c r="K22" i="8"/>
  <c r="K23" i="8"/>
  <c r="K24" i="8"/>
  <c r="K25" i="8"/>
  <c r="K26" i="8"/>
  <c r="K27" i="8"/>
  <c r="K28" i="8"/>
  <c r="K29" i="8"/>
  <c r="K30" i="8"/>
  <c r="K31" i="8"/>
  <c r="K32" i="8"/>
  <c r="K33" i="8"/>
  <c r="K34" i="8"/>
  <c r="K35" i="8"/>
  <c r="K36" i="8"/>
  <c r="K37" i="8"/>
  <c r="K38" i="8"/>
  <c r="K39" i="8"/>
  <c r="K40" i="8"/>
  <c r="K41" i="8"/>
  <c r="K42" i="8"/>
  <c r="K43" i="8"/>
  <c r="K44" i="8"/>
  <c r="K45" i="8"/>
  <c r="K46" i="8"/>
  <c r="K47" i="8"/>
  <c r="K48" i="8"/>
  <c r="K49" i="8"/>
  <c r="K50" i="8"/>
  <c r="K51" i="8"/>
  <c r="K18" i="8"/>
  <c r="K18" i="7"/>
  <c r="K19" i="7"/>
  <c r="K20" i="7"/>
  <c r="K21" i="7"/>
  <c r="K22" i="7"/>
  <c r="K23" i="7"/>
  <c r="K24" i="7"/>
  <c r="K25" i="7"/>
  <c r="K26" i="7"/>
  <c r="K27" i="7"/>
  <c r="K28" i="7"/>
  <c r="K29" i="7"/>
  <c r="K30" i="7"/>
  <c r="K31" i="7"/>
  <c r="K32" i="7"/>
  <c r="K33" i="7"/>
  <c r="K34" i="7"/>
  <c r="K35" i="7"/>
  <c r="K36" i="7"/>
  <c r="K37" i="7"/>
  <c r="K38" i="7"/>
  <c r="K39" i="7"/>
  <c r="K40" i="7"/>
  <c r="K41" i="7"/>
  <c r="K42" i="7"/>
  <c r="K43" i="7"/>
  <c r="K44" i="7"/>
  <c r="K45" i="7"/>
  <c r="K46" i="7"/>
  <c r="K47" i="7"/>
  <c r="K48" i="7"/>
  <c r="K49" i="7"/>
  <c r="K50" i="7"/>
  <c r="K51" i="7"/>
  <c r="K17" i="7"/>
  <c r="K12" i="6"/>
  <c r="K13" i="6"/>
  <c r="K14" i="6"/>
  <c r="K15" i="6"/>
  <c r="K16" i="6"/>
  <c r="K17" i="6"/>
  <c r="K18" i="6"/>
  <c r="K19" i="6"/>
  <c r="K20" i="6"/>
  <c r="K21" i="6"/>
  <c r="K22" i="6"/>
  <c r="K23" i="6"/>
  <c r="K24" i="6"/>
  <c r="K25" i="6"/>
  <c r="K26" i="6"/>
  <c r="K27" i="6"/>
  <c r="K28" i="6"/>
  <c r="K29" i="6"/>
  <c r="K30" i="6"/>
  <c r="K31" i="6"/>
  <c r="K32" i="6"/>
  <c r="K33" i="6"/>
  <c r="K34" i="6"/>
  <c r="K35" i="6"/>
  <c r="K36" i="6"/>
  <c r="K37" i="6"/>
  <c r="K38" i="6"/>
  <c r="K39" i="6"/>
  <c r="K40" i="6"/>
  <c r="K41" i="6"/>
  <c r="K42" i="6"/>
  <c r="K43" i="6"/>
  <c r="K44" i="6"/>
  <c r="K45" i="6"/>
  <c r="K46" i="6"/>
  <c r="K47" i="6"/>
  <c r="K48" i="6"/>
  <c r="K49" i="6"/>
  <c r="K50" i="6"/>
  <c r="K51" i="6"/>
  <c r="K11" i="6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27" i="5"/>
  <c r="K28" i="5"/>
  <c r="K29" i="5"/>
  <c r="K30" i="5"/>
  <c r="K31" i="5"/>
  <c r="K32" i="5"/>
  <c r="K33" i="5"/>
  <c r="K34" i="5"/>
  <c r="K35" i="5"/>
  <c r="K36" i="5"/>
  <c r="K37" i="5"/>
  <c r="K38" i="5"/>
  <c r="K39" i="5"/>
  <c r="K40" i="5"/>
  <c r="K41" i="5"/>
  <c r="K42" i="5"/>
  <c r="K43" i="5"/>
  <c r="K44" i="5"/>
  <c r="K45" i="5"/>
  <c r="K46" i="5"/>
  <c r="K47" i="5"/>
  <c r="K48" i="5"/>
  <c r="K49" i="5"/>
  <c r="K50" i="5"/>
  <c r="K51" i="5"/>
  <c r="K11" i="5"/>
  <c r="K13" i="4"/>
  <c r="K14" i="4"/>
  <c r="K15" i="4"/>
  <c r="K16" i="4"/>
  <c r="K17" i="4"/>
  <c r="K18" i="4"/>
  <c r="K19" i="4"/>
  <c r="K20" i="4"/>
  <c r="K21" i="4"/>
  <c r="K22" i="4"/>
  <c r="K23" i="4"/>
  <c r="K24" i="4"/>
  <c r="K25" i="4"/>
  <c r="K26" i="4"/>
  <c r="K27" i="4"/>
  <c r="K28" i="4"/>
  <c r="K29" i="4"/>
  <c r="K30" i="4"/>
  <c r="K31" i="4"/>
  <c r="K32" i="4"/>
  <c r="K33" i="4"/>
  <c r="K34" i="4"/>
  <c r="K35" i="4"/>
  <c r="K36" i="4"/>
  <c r="K37" i="4"/>
  <c r="K38" i="4"/>
  <c r="K39" i="4"/>
  <c r="K40" i="4"/>
  <c r="K41" i="4"/>
  <c r="K42" i="4"/>
  <c r="K43" i="4"/>
  <c r="K44" i="4"/>
  <c r="K45" i="4"/>
  <c r="K46" i="4"/>
  <c r="K47" i="4"/>
  <c r="K48" i="4"/>
  <c r="K49" i="4"/>
  <c r="K50" i="4"/>
  <c r="K51" i="4"/>
  <c r="K12" i="4"/>
  <c r="K12" i="3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K35" i="3"/>
  <c r="K36" i="3"/>
  <c r="K37" i="3"/>
  <c r="K38" i="3"/>
  <c r="K39" i="3"/>
  <c r="K40" i="3"/>
  <c r="K41" i="3"/>
  <c r="K42" i="3"/>
  <c r="K43" i="3"/>
  <c r="K44" i="3"/>
  <c r="K45" i="3"/>
  <c r="K46" i="3"/>
  <c r="K47" i="3"/>
  <c r="K48" i="3"/>
  <c r="K49" i="3"/>
  <c r="K50" i="3"/>
  <c r="K51" i="3"/>
  <c r="K11" i="3"/>
  <c r="K12" i="2"/>
  <c r="K13" i="2"/>
  <c r="K14" i="2"/>
  <c r="K15" i="2"/>
  <c r="L5" i="2" s="1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11" i="2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14" i="1"/>
  <c r="J14" i="1"/>
  <c r="K5" i="17"/>
  <c r="K5" i="18"/>
  <c r="K5" i="21"/>
  <c r="K5" i="23"/>
  <c r="K5" i="24"/>
  <c r="K5" i="25"/>
  <c r="K5" i="27"/>
  <c r="K5" i="29"/>
  <c r="K5" i="31"/>
  <c r="K5" i="32"/>
  <c r="K5" i="33"/>
  <c r="K5" i="38"/>
  <c r="K5" i="35"/>
  <c r="K5" i="37"/>
  <c r="K5" i="36"/>
  <c r="O5" i="62"/>
  <c r="K5" i="62"/>
  <c r="K5" i="64"/>
  <c r="K5" i="65"/>
  <c r="O5" i="65"/>
  <c r="O5" i="64"/>
  <c r="O5" i="63"/>
  <c r="J11" i="63"/>
  <c r="J12" i="63"/>
  <c r="J13" i="63"/>
  <c r="J14" i="63"/>
  <c r="J15" i="63"/>
  <c r="J16" i="63"/>
  <c r="J17" i="63"/>
  <c r="J18" i="63"/>
  <c r="J19" i="63"/>
  <c r="J20" i="63"/>
  <c r="J21" i="63"/>
  <c r="J22" i="63"/>
  <c r="J23" i="63"/>
  <c r="J24" i="63"/>
  <c r="J25" i="63"/>
  <c r="J26" i="63"/>
  <c r="J27" i="63"/>
  <c r="J28" i="63"/>
  <c r="J29" i="63"/>
  <c r="J30" i="63"/>
  <c r="J31" i="63"/>
  <c r="J32" i="63"/>
  <c r="J33" i="63"/>
  <c r="J34" i="63"/>
  <c r="J35" i="63"/>
  <c r="J36" i="63"/>
  <c r="J37" i="63"/>
  <c r="J38" i="63"/>
  <c r="J39" i="63"/>
  <c r="J40" i="63"/>
  <c r="J41" i="63"/>
  <c r="J42" i="63"/>
  <c r="J43" i="63"/>
  <c r="J44" i="63"/>
  <c r="J45" i="63"/>
  <c r="J46" i="63"/>
  <c r="J47" i="63"/>
  <c r="J48" i="63"/>
  <c r="J49" i="63"/>
  <c r="J50" i="63"/>
  <c r="J51" i="63"/>
  <c r="J52" i="63"/>
  <c r="J53" i="63"/>
  <c r="J54" i="63"/>
  <c r="J55" i="63"/>
  <c r="J56" i="63"/>
  <c r="J57" i="63"/>
  <c r="J58" i="63"/>
  <c r="J59" i="63"/>
  <c r="J60" i="63"/>
  <c r="J61" i="63"/>
  <c r="J62" i="63"/>
  <c r="J63" i="63"/>
  <c r="J64" i="63"/>
  <c r="J65" i="63"/>
  <c r="J66" i="63"/>
  <c r="J67" i="63"/>
  <c r="J68" i="63"/>
  <c r="J69" i="63"/>
  <c r="J70" i="63"/>
  <c r="J71" i="63"/>
  <c r="J72" i="63"/>
  <c r="J73" i="63"/>
  <c r="J74" i="63"/>
  <c r="J75" i="63"/>
  <c r="J76" i="63"/>
  <c r="J77" i="63"/>
  <c r="J78" i="63"/>
  <c r="J79" i="63"/>
  <c r="J80" i="63"/>
  <c r="J81" i="63"/>
  <c r="J82" i="63"/>
  <c r="J26" i="62"/>
  <c r="J27" i="62"/>
  <c r="J28" i="62"/>
  <c r="J29" i="62"/>
  <c r="J30" i="62"/>
  <c r="J31" i="62"/>
  <c r="J32" i="62"/>
  <c r="J33" i="62"/>
  <c r="J34" i="62"/>
  <c r="J35" i="62"/>
  <c r="J36" i="62"/>
  <c r="J37" i="62"/>
  <c r="J38" i="62"/>
  <c r="J39" i="62"/>
  <c r="J40" i="62"/>
  <c r="J41" i="62"/>
  <c r="J42" i="62"/>
  <c r="J43" i="62"/>
  <c r="J44" i="62"/>
  <c r="J45" i="62"/>
  <c r="J46" i="62"/>
  <c r="J47" i="62"/>
  <c r="J48" i="62"/>
  <c r="J49" i="62"/>
  <c r="J50" i="62"/>
  <c r="J51" i="62"/>
  <c r="J52" i="62"/>
  <c r="J53" i="62"/>
  <c r="J54" i="62"/>
  <c r="J55" i="62"/>
  <c r="J56" i="62"/>
  <c r="J57" i="62"/>
  <c r="J58" i="62"/>
  <c r="J59" i="62"/>
  <c r="J60" i="62"/>
  <c r="J61" i="62"/>
  <c r="J62" i="62"/>
  <c r="J63" i="62"/>
  <c r="J64" i="62"/>
  <c r="J65" i="62"/>
  <c r="J66" i="62"/>
  <c r="J67" i="62"/>
  <c r="J68" i="62"/>
  <c r="J69" i="62"/>
  <c r="J70" i="62"/>
  <c r="J71" i="62"/>
  <c r="J72" i="62"/>
  <c r="J73" i="62"/>
  <c r="J74" i="62"/>
  <c r="J75" i="62"/>
  <c r="J76" i="62"/>
  <c r="J77" i="62"/>
  <c r="J78" i="62"/>
  <c r="J79" i="62"/>
  <c r="J80" i="62"/>
  <c r="J81" i="62"/>
  <c r="J82" i="62"/>
  <c r="O5" i="61"/>
  <c r="J26" i="61"/>
  <c r="J27" i="61"/>
  <c r="N5" i="61" s="1"/>
  <c r="J28" i="61"/>
  <c r="J29" i="61"/>
  <c r="J30" i="61"/>
  <c r="J31" i="61"/>
  <c r="J32" i="61"/>
  <c r="J33" i="61"/>
  <c r="J34" i="61"/>
  <c r="J35" i="61"/>
  <c r="J36" i="61"/>
  <c r="J37" i="61"/>
  <c r="J38" i="61"/>
  <c r="J39" i="61"/>
  <c r="J40" i="61"/>
  <c r="J41" i="61"/>
  <c r="J42" i="61"/>
  <c r="J43" i="61"/>
  <c r="J44" i="61"/>
  <c r="J45" i="61"/>
  <c r="J46" i="61"/>
  <c r="J47" i="61"/>
  <c r="J48" i="61"/>
  <c r="J49" i="61"/>
  <c r="J50" i="61"/>
  <c r="J51" i="61"/>
  <c r="J52" i="61"/>
  <c r="J53" i="61"/>
  <c r="J54" i="61"/>
  <c r="J55" i="61"/>
  <c r="J56" i="61"/>
  <c r="J57" i="61"/>
  <c r="J58" i="61"/>
  <c r="J59" i="61"/>
  <c r="J60" i="61"/>
  <c r="J61" i="61"/>
  <c r="J62" i="61"/>
  <c r="J63" i="61"/>
  <c r="J64" i="61"/>
  <c r="J65" i="61"/>
  <c r="J66" i="61"/>
  <c r="J67" i="61"/>
  <c r="J68" i="61"/>
  <c r="J69" i="61"/>
  <c r="J70" i="61"/>
  <c r="J71" i="61"/>
  <c r="J72" i="61"/>
  <c r="J73" i="61"/>
  <c r="J74" i="61"/>
  <c r="J75" i="61"/>
  <c r="J76" i="61"/>
  <c r="J77" i="61"/>
  <c r="J78" i="61"/>
  <c r="J79" i="61"/>
  <c r="J80" i="61"/>
  <c r="J81" i="61"/>
  <c r="J82" i="61"/>
  <c r="O5" i="60"/>
  <c r="J26" i="60"/>
  <c r="J27" i="60"/>
  <c r="J28" i="60"/>
  <c r="N5" i="60" s="1"/>
  <c r="J29" i="60"/>
  <c r="J30" i="60"/>
  <c r="J31" i="60"/>
  <c r="J32" i="60"/>
  <c r="J33" i="60"/>
  <c r="J34" i="60"/>
  <c r="J35" i="60"/>
  <c r="J36" i="60"/>
  <c r="J37" i="60"/>
  <c r="J38" i="60"/>
  <c r="J39" i="60"/>
  <c r="J40" i="60"/>
  <c r="J41" i="60"/>
  <c r="J42" i="60"/>
  <c r="J43" i="60"/>
  <c r="J44" i="60"/>
  <c r="J45" i="60"/>
  <c r="J46" i="60"/>
  <c r="J47" i="60"/>
  <c r="J48" i="60"/>
  <c r="J49" i="60"/>
  <c r="J50" i="60"/>
  <c r="J51" i="60"/>
  <c r="J52" i="60"/>
  <c r="J53" i="60"/>
  <c r="J54" i="60"/>
  <c r="J55" i="60"/>
  <c r="J56" i="60"/>
  <c r="J57" i="60"/>
  <c r="J58" i="60"/>
  <c r="J59" i="60"/>
  <c r="J60" i="60"/>
  <c r="J61" i="60"/>
  <c r="J62" i="60"/>
  <c r="J63" i="60"/>
  <c r="J64" i="60"/>
  <c r="J65" i="60"/>
  <c r="J66" i="60"/>
  <c r="J67" i="60"/>
  <c r="J68" i="60"/>
  <c r="J69" i="60"/>
  <c r="J70" i="60"/>
  <c r="J71" i="60"/>
  <c r="J72" i="60"/>
  <c r="J73" i="60"/>
  <c r="J74" i="60"/>
  <c r="J75" i="60"/>
  <c r="J76" i="60"/>
  <c r="J77" i="60"/>
  <c r="J78" i="60"/>
  <c r="J79" i="60"/>
  <c r="J80" i="60"/>
  <c r="J81" i="60"/>
  <c r="J82" i="60"/>
  <c r="O5" i="59"/>
  <c r="J20" i="59"/>
  <c r="J21" i="59"/>
  <c r="J22" i="59"/>
  <c r="J23" i="59"/>
  <c r="J24" i="59"/>
  <c r="J25" i="59"/>
  <c r="J26" i="59"/>
  <c r="J27" i="59"/>
  <c r="J28" i="59"/>
  <c r="J29" i="59"/>
  <c r="J30" i="59"/>
  <c r="J31" i="59"/>
  <c r="J32" i="59"/>
  <c r="J33" i="59"/>
  <c r="J34" i="59"/>
  <c r="J35" i="59"/>
  <c r="J36" i="59"/>
  <c r="J37" i="59"/>
  <c r="J38" i="59"/>
  <c r="J39" i="59"/>
  <c r="J40" i="59"/>
  <c r="J41" i="59"/>
  <c r="J42" i="59"/>
  <c r="J43" i="59"/>
  <c r="J44" i="59"/>
  <c r="J45" i="59"/>
  <c r="J46" i="59"/>
  <c r="J47" i="59"/>
  <c r="J48" i="59"/>
  <c r="J49" i="59"/>
  <c r="J50" i="59"/>
  <c r="J51" i="59"/>
  <c r="J52" i="59"/>
  <c r="J53" i="59"/>
  <c r="J54" i="59"/>
  <c r="J55" i="59"/>
  <c r="J56" i="59"/>
  <c r="J57" i="59"/>
  <c r="J58" i="59"/>
  <c r="J59" i="59"/>
  <c r="J60" i="59"/>
  <c r="J61" i="59"/>
  <c r="J62" i="59"/>
  <c r="J63" i="59"/>
  <c r="J64" i="59"/>
  <c r="J65" i="59"/>
  <c r="J66" i="59"/>
  <c r="J67" i="59"/>
  <c r="J68" i="59"/>
  <c r="J69" i="59"/>
  <c r="J70" i="59"/>
  <c r="J71" i="59"/>
  <c r="J72" i="59"/>
  <c r="J73" i="59"/>
  <c r="J74" i="59"/>
  <c r="J75" i="59"/>
  <c r="J76" i="59"/>
  <c r="J77" i="59"/>
  <c r="J78" i="59"/>
  <c r="J79" i="59"/>
  <c r="J80" i="59"/>
  <c r="J81" i="59"/>
  <c r="J82" i="59"/>
  <c r="O5" i="58"/>
  <c r="J11" i="58"/>
  <c r="J12" i="58"/>
  <c r="J13" i="58"/>
  <c r="J14" i="58"/>
  <c r="J15" i="58"/>
  <c r="J16" i="58"/>
  <c r="J17" i="58"/>
  <c r="J18" i="58"/>
  <c r="J19" i="58"/>
  <c r="J20" i="58"/>
  <c r="J21" i="58"/>
  <c r="J22" i="58"/>
  <c r="J23" i="58"/>
  <c r="J24" i="58"/>
  <c r="J25" i="58"/>
  <c r="J26" i="58"/>
  <c r="J27" i="58"/>
  <c r="J28" i="58"/>
  <c r="J29" i="58"/>
  <c r="J30" i="58"/>
  <c r="J31" i="58"/>
  <c r="J32" i="58"/>
  <c r="J33" i="58"/>
  <c r="J34" i="58"/>
  <c r="J35" i="58"/>
  <c r="J36" i="58"/>
  <c r="J37" i="58"/>
  <c r="J38" i="58"/>
  <c r="J39" i="58"/>
  <c r="J40" i="58"/>
  <c r="J41" i="58"/>
  <c r="J42" i="58"/>
  <c r="J43" i="58"/>
  <c r="J44" i="58"/>
  <c r="J45" i="58"/>
  <c r="J46" i="58"/>
  <c r="J47" i="58"/>
  <c r="J48" i="58"/>
  <c r="J49" i="58"/>
  <c r="J50" i="58"/>
  <c r="J51" i="58"/>
  <c r="J52" i="58"/>
  <c r="J53" i="58"/>
  <c r="J54" i="58"/>
  <c r="J55" i="58"/>
  <c r="J56" i="58"/>
  <c r="J57" i="58"/>
  <c r="J58" i="58"/>
  <c r="J59" i="58"/>
  <c r="J60" i="58"/>
  <c r="J61" i="58"/>
  <c r="J62" i="58"/>
  <c r="J63" i="58"/>
  <c r="J64" i="58"/>
  <c r="J65" i="58"/>
  <c r="J66" i="58"/>
  <c r="J67" i="58"/>
  <c r="J68" i="58"/>
  <c r="J69" i="58"/>
  <c r="J70" i="58"/>
  <c r="J71" i="58"/>
  <c r="J72" i="58"/>
  <c r="J73" i="58"/>
  <c r="J74" i="58"/>
  <c r="J75" i="58"/>
  <c r="J76" i="58"/>
  <c r="J77" i="58"/>
  <c r="J78" i="58"/>
  <c r="J79" i="58"/>
  <c r="J80" i="58"/>
  <c r="J81" i="58"/>
  <c r="J82" i="58"/>
  <c r="O5" i="57"/>
  <c r="J43" i="57"/>
  <c r="J44" i="57"/>
  <c r="J45" i="57"/>
  <c r="J46" i="57"/>
  <c r="J47" i="57"/>
  <c r="J48" i="57"/>
  <c r="J49" i="57"/>
  <c r="J50" i="57"/>
  <c r="J51" i="57"/>
  <c r="J52" i="57"/>
  <c r="J53" i="57"/>
  <c r="J54" i="57"/>
  <c r="J55" i="57"/>
  <c r="J56" i="57"/>
  <c r="J57" i="57"/>
  <c r="J58" i="57"/>
  <c r="J59" i="57"/>
  <c r="J60" i="57"/>
  <c r="J61" i="57"/>
  <c r="J62" i="57"/>
  <c r="J63" i="57"/>
  <c r="J64" i="57"/>
  <c r="J65" i="57"/>
  <c r="J66" i="57"/>
  <c r="J67" i="57"/>
  <c r="J68" i="57"/>
  <c r="J69" i="57"/>
  <c r="J70" i="57"/>
  <c r="J71" i="57"/>
  <c r="J72" i="57"/>
  <c r="J73" i="57"/>
  <c r="J74" i="57"/>
  <c r="J75" i="57"/>
  <c r="J76" i="57"/>
  <c r="J77" i="57"/>
  <c r="J78" i="57"/>
  <c r="J79" i="57"/>
  <c r="J80" i="57"/>
  <c r="J81" i="57"/>
  <c r="J82" i="57"/>
  <c r="J42" i="57"/>
  <c r="L5" i="56"/>
  <c r="N5" i="56"/>
  <c r="O5" i="56" s="1"/>
  <c r="J43" i="56"/>
  <c r="J44" i="56"/>
  <c r="J45" i="56"/>
  <c r="J46" i="56"/>
  <c r="J47" i="56"/>
  <c r="J48" i="56"/>
  <c r="J49" i="56"/>
  <c r="J50" i="56"/>
  <c r="J51" i="56"/>
  <c r="J52" i="56"/>
  <c r="J53" i="56"/>
  <c r="J54" i="56"/>
  <c r="J55" i="56"/>
  <c r="J56" i="56"/>
  <c r="J57" i="56"/>
  <c r="J58" i="56"/>
  <c r="J59" i="56"/>
  <c r="J60" i="56"/>
  <c r="J61" i="56"/>
  <c r="J62" i="56"/>
  <c r="J63" i="56"/>
  <c r="J64" i="56"/>
  <c r="J65" i="56"/>
  <c r="J66" i="56"/>
  <c r="J67" i="56"/>
  <c r="J68" i="56"/>
  <c r="J69" i="56"/>
  <c r="J70" i="56"/>
  <c r="J71" i="56"/>
  <c r="J72" i="56"/>
  <c r="J73" i="56"/>
  <c r="J74" i="56"/>
  <c r="J75" i="56"/>
  <c r="J76" i="56"/>
  <c r="J77" i="56"/>
  <c r="J78" i="56"/>
  <c r="J79" i="56"/>
  <c r="J80" i="56"/>
  <c r="J81" i="56"/>
  <c r="J82" i="56"/>
  <c r="J42" i="56"/>
  <c r="O5" i="55"/>
  <c r="J17" i="55"/>
  <c r="J18" i="55"/>
  <c r="J19" i="55"/>
  <c r="J20" i="55"/>
  <c r="J21" i="55"/>
  <c r="J22" i="55"/>
  <c r="J23" i="55"/>
  <c r="J24" i="55"/>
  <c r="J25" i="55"/>
  <c r="J26" i="55"/>
  <c r="J27" i="55"/>
  <c r="J28" i="55"/>
  <c r="J29" i="55"/>
  <c r="J30" i="55"/>
  <c r="J31" i="55"/>
  <c r="J32" i="55"/>
  <c r="J33" i="55"/>
  <c r="J34" i="55"/>
  <c r="J35" i="55"/>
  <c r="J36" i="55"/>
  <c r="J37" i="55"/>
  <c r="J38" i="55"/>
  <c r="J39" i="55"/>
  <c r="J40" i="55"/>
  <c r="J41" i="55"/>
  <c r="J42" i="55"/>
  <c r="J43" i="55"/>
  <c r="J44" i="55"/>
  <c r="J45" i="55"/>
  <c r="J46" i="55"/>
  <c r="J47" i="55"/>
  <c r="J48" i="55"/>
  <c r="J49" i="55"/>
  <c r="J50" i="55"/>
  <c r="J51" i="55"/>
  <c r="J52" i="55"/>
  <c r="J53" i="55"/>
  <c r="J54" i="55"/>
  <c r="J55" i="55"/>
  <c r="J56" i="55"/>
  <c r="J57" i="55"/>
  <c r="J58" i="55"/>
  <c r="J59" i="55"/>
  <c r="J60" i="55"/>
  <c r="J61" i="55"/>
  <c r="J62" i="55"/>
  <c r="J63" i="55"/>
  <c r="J64" i="55"/>
  <c r="J65" i="55"/>
  <c r="J66" i="55"/>
  <c r="J67" i="55"/>
  <c r="J68" i="55"/>
  <c r="J69" i="55"/>
  <c r="J70" i="55"/>
  <c r="J71" i="55"/>
  <c r="J72" i="55"/>
  <c r="J73" i="55"/>
  <c r="J74" i="55"/>
  <c r="J75" i="55"/>
  <c r="J76" i="55"/>
  <c r="J77" i="55"/>
  <c r="J78" i="55"/>
  <c r="J79" i="55"/>
  <c r="J80" i="55"/>
  <c r="J81" i="55"/>
  <c r="J82" i="55"/>
  <c r="O5" i="54"/>
  <c r="J17" i="54"/>
  <c r="J18" i="54"/>
  <c r="J19" i="54"/>
  <c r="J20" i="54"/>
  <c r="N5" i="54" s="1"/>
  <c r="J21" i="54"/>
  <c r="J22" i="54"/>
  <c r="J23" i="54"/>
  <c r="J24" i="54"/>
  <c r="J25" i="54"/>
  <c r="J26" i="54"/>
  <c r="J27" i="54"/>
  <c r="J28" i="54"/>
  <c r="J29" i="54"/>
  <c r="J30" i="54"/>
  <c r="J31" i="54"/>
  <c r="J32" i="54"/>
  <c r="J33" i="54"/>
  <c r="J34" i="54"/>
  <c r="J35" i="54"/>
  <c r="J36" i="54"/>
  <c r="J37" i="54"/>
  <c r="J38" i="54"/>
  <c r="J39" i="54"/>
  <c r="J40" i="54"/>
  <c r="J41" i="54"/>
  <c r="J42" i="54"/>
  <c r="J43" i="54"/>
  <c r="J44" i="54"/>
  <c r="J45" i="54"/>
  <c r="J46" i="54"/>
  <c r="J47" i="54"/>
  <c r="J48" i="54"/>
  <c r="J49" i="54"/>
  <c r="J50" i="54"/>
  <c r="J51" i="54"/>
  <c r="J52" i="54"/>
  <c r="J53" i="54"/>
  <c r="J54" i="54"/>
  <c r="J55" i="54"/>
  <c r="J56" i="54"/>
  <c r="J57" i="54"/>
  <c r="J58" i="54"/>
  <c r="J59" i="54"/>
  <c r="J60" i="54"/>
  <c r="J61" i="54"/>
  <c r="J62" i="54"/>
  <c r="J63" i="54"/>
  <c r="J64" i="54"/>
  <c r="J65" i="54"/>
  <c r="J66" i="54"/>
  <c r="J67" i="54"/>
  <c r="J68" i="54"/>
  <c r="J69" i="54"/>
  <c r="J70" i="54"/>
  <c r="J71" i="54"/>
  <c r="J72" i="54"/>
  <c r="J73" i="54"/>
  <c r="J74" i="54"/>
  <c r="J75" i="54"/>
  <c r="J76" i="54"/>
  <c r="J77" i="54"/>
  <c r="J78" i="54"/>
  <c r="J79" i="54"/>
  <c r="J80" i="54"/>
  <c r="J81" i="54"/>
  <c r="J82" i="54"/>
  <c r="O5" i="53"/>
  <c r="J17" i="53"/>
  <c r="J18" i="53"/>
  <c r="J19" i="53"/>
  <c r="J20" i="53"/>
  <c r="N5" i="53" s="1"/>
  <c r="J21" i="53"/>
  <c r="J22" i="53"/>
  <c r="J23" i="53"/>
  <c r="J24" i="53"/>
  <c r="J25" i="53"/>
  <c r="J26" i="53"/>
  <c r="J27" i="53"/>
  <c r="J28" i="53"/>
  <c r="J29" i="53"/>
  <c r="J30" i="53"/>
  <c r="J31" i="53"/>
  <c r="J32" i="53"/>
  <c r="J33" i="53"/>
  <c r="J34" i="53"/>
  <c r="J35" i="53"/>
  <c r="J36" i="53"/>
  <c r="J37" i="53"/>
  <c r="J38" i="53"/>
  <c r="J39" i="53"/>
  <c r="J40" i="53"/>
  <c r="J41" i="53"/>
  <c r="J42" i="53"/>
  <c r="J43" i="53"/>
  <c r="J44" i="53"/>
  <c r="J45" i="53"/>
  <c r="J46" i="53"/>
  <c r="J47" i="53"/>
  <c r="J48" i="53"/>
  <c r="J49" i="53"/>
  <c r="J50" i="53"/>
  <c r="J51" i="53"/>
  <c r="J52" i="53"/>
  <c r="J53" i="53"/>
  <c r="J54" i="53"/>
  <c r="J55" i="53"/>
  <c r="J56" i="53"/>
  <c r="J57" i="53"/>
  <c r="J58" i="53"/>
  <c r="J59" i="53"/>
  <c r="J60" i="53"/>
  <c r="J61" i="53"/>
  <c r="J62" i="53"/>
  <c r="J63" i="53"/>
  <c r="J64" i="53"/>
  <c r="J65" i="53"/>
  <c r="J66" i="53"/>
  <c r="J67" i="53"/>
  <c r="J68" i="53"/>
  <c r="J69" i="53"/>
  <c r="J70" i="53"/>
  <c r="J71" i="53"/>
  <c r="J72" i="53"/>
  <c r="J73" i="53"/>
  <c r="J74" i="53"/>
  <c r="J75" i="53"/>
  <c r="J76" i="53"/>
  <c r="J77" i="53"/>
  <c r="J78" i="53"/>
  <c r="J79" i="53"/>
  <c r="J80" i="53"/>
  <c r="J81" i="53"/>
  <c r="J82" i="53"/>
  <c r="O5" i="52"/>
  <c r="N5" i="52"/>
  <c r="J8" i="52"/>
  <c r="J9" i="52"/>
  <c r="J10" i="52"/>
  <c r="J11" i="52"/>
  <c r="J12" i="52"/>
  <c r="J13" i="52"/>
  <c r="J14" i="52"/>
  <c r="J15" i="52"/>
  <c r="J16" i="52"/>
  <c r="J17" i="52"/>
  <c r="J18" i="52"/>
  <c r="J19" i="52"/>
  <c r="J20" i="52"/>
  <c r="J21" i="52"/>
  <c r="J22" i="52"/>
  <c r="J23" i="52"/>
  <c r="J24" i="52"/>
  <c r="J25" i="52"/>
  <c r="J26" i="52"/>
  <c r="J27" i="52"/>
  <c r="J28" i="52"/>
  <c r="J29" i="52"/>
  <c r="J30" i="52"/>
  <c r="J31" i="52"/>
  <c r="J32" i="52"/>
  <c r="J33" i="52"/>
  <c r="J34" i="52"/>
  <c r="J35" i="52"/>
  <c r="J36" i="52"/>
  <c r="J37" i="52"/>
  <c r="J38" i="52"/>
  <c r="J39" i="52"/>
  <c r="J40" i="52"/>
  <c r="J41" i="52"/>
  <c r="J42" i="52"/>
  <c r="J43" i="52"/>
  <c r="J44" i="52"/>
  <c r="J45" i="52"/>
  <c r="J46" i="52"/>
  <c r="J47" i="52"/>
  <c r="J48" i="52"/>
  <c r="J49" i="52"/>
  <c r="J50" i="52"/>
  <c r="J51" i="52"/>
  <c r="J52" i="52"/>
  <c r="J53" i="52"/>
  <c r="J54" i="52"/>
  <c r="J55" i="52"/>
  <c r="J56" i="52"/>
  <c r="J57" i="52"/>
  <c r="J58" i="52"/>
  <c r="J59" i="52"/>
  <c r="J60" i="52"/>
  <c r="J61" i="52"/>
  <c r="J62" i="52"/>
  <c r="J63" i="52"/>
  <c r="J64" i="52"/>
  <c r="J65" i="52"/>
  <c r="J66" i="52"/>
  <c r="J67" i="52"/>
  <c r="J68" i="52"/>
  <c r="J69" i="52"/>
  <c r="J70" i="52"/>
  <c r="J71" i="52"/>
  <c r="J72" i="52"/>
  <c r="J73" i="52"/>
  <c r="J74" i="52"/>
  <c r="J75" i="52"/>
  <c r="J76" i="52"/>
  <c r="J77" i="52"/>
  <c r="J78" i="52"/>
  <c r="J79" i="52"/>
  <c r="J80" i="52"/>
  <c r="J81" i="52"/>
  <c r="J82" i="52"/>
  <c r="J17" i="51"/>
  <c r="J18" i="51"/>
  <c r="J19" i="51"/>
  <c r="J20" i="51"/>
  <c r="J21" i="51"/>
  <c r="J22" i="51"/>
  <c r="J23" i="51"/>
  <c r="J24" i="51"/>
  <c r="J25" i="51"/>
  <c r="J26" i="51"/>
  <c r="J27" i="51"/>
  <c r="J28" i="51"/>
  <c r="J29" i="51"/>
  <c r="J30" i="51"/>
  <c r="J31" i="51"/>
  <c r="J32" i="51"/>
  <c r="J33" i="51"/>
  <c r="J34" i="51"/>
  <c r="J35" i="51"/>
  <c r="J36" i="51"/>
  <c r="J37" i="51"/>
  <c r="J38" i="51"/>
  <c r="J39" i="51"/>
  <c r="J40" i="51"/>
  <c r="J41" i="51"/>
  <c r="J42" i="51"/>
  <c r="J43" i="51"/>
  <c r="J44" i="51"/>
  <c r="J45" i="51"/>
  <c r="J46" i="51"/>
  <c r="J47" i="51"/>
  <c r="J48" i="51"/>
  <c r="J49" i="51"/>
  <c r="J50" i="51"/>
  <c r="J51" i="51"/>
  <c r="J52" i="51"/>
  <c r="J53" i="51"/>
  <c r="J54" i="51"/>
  <c r="J55" i="51"/>
  <c r="J56" i="51"/>
  <c r="J57" i="51"/>
  <c r="J58" i="51"/>
  <c r="J59" i="51"/>
  <c r="J60" i="51"/>
  <c r="J61" i="51"/>
  <c r="J62" i="51"/>
  <c r="J63" i="51"/>
  <c r="J64" i="51"/>
  <c r="J65" i="51"/>
  <c r="J66" i="51"/>
  <c r="J67" i="51"/>
  <c r="J68" i="51"/>
  <c r="J69" i="51"/>
  <c r="J70" i="51"/>
  <c r="J71" i="51"/>
  <c r="J72" i="51"/>
  <c r="J73" i="51"/>
  <c r="J74" i="51"/>
  <c r="J75" i="51"/>
  <c r="J76" i="51"/>
  <c r="J77" i="51"/>
  <c r="J78" i="51"/>
  <c r="J79" i="51"/>
  <c r="J80" i="51"/>
  <c r="J81" i="51"/>
  <c r="J82" i="51"/>
  <c r="O5" i="50"/>
  <c r="J13" i="50"/>
  <c r="J14" i="50"/>
  <c r="J15" i="50"/>
  <c r="J16" i="50"/>
  <c r="N5" i="50" s="1"/>
  <c r="J17" i="50"/>
  <c r="J18" i="50"/>
  <c r="J19" i="50"/>
  <c r="J20" i="50"/>
  <c r="J21" i="50"/>
  <c r="J22" i="50"/>
  <c r="J23" i="50"/>
  <c r="J24" i="50"/>
  <c r="J25" i="50"/>
  <c r="J26" i="50"/>
  <c r="J27" i="50"/>
  <c r="J28" i="50"/>
  <c r="J29" i="50"/>
  <c r="J30" i="50"/>
  <c r="J31" i="50"/>
  <c r="J32" i="50"/>
  <c r="J33" i="50"/>
  <c r="J34" i="50"/>
  <c r="J35" i="50"/>
  <c r="J36" i="50"/>
  <c r="J37" i="50"/>
  <c r="J38" i="50"/>
  <c r="J39" i="50"/>
  <c r="J40" i="50"/>
  <c r="J41" i="50"/>
  <c r="J42" i="50"/>
  <c r="J43" i="50"/>
  <c r="J44" i="50"/>
  <c r="J45" i="50"/>
  <c r="J46" i="50"/>
  <c r="J47" i="50"/>
  <c r="J48" i="50"/>
  <c r="J49" i="50"/>
  <c r="J50" i="50"/>
  <c r="J51" i="50"/>
  <c r="J52" i="50"/>
  <c r="J53" i="50"/>
  <c r="J54" i="50"/>
  <c r="J55" i="50"/>
  <c r="J56" i="50"/>
  <c r="J57" i="50"/>
  <c r="J58" i="50"/>
  <c r="J59" i="50"/>
  <c r="J60" i="50"/>
  <c r="J61" i="50"/>
  <c r="J62" i="50"/>
  <c r="J63" i="50"/>
  <c r="J64" i="50"/>
  <c r="J65" i="50"/>
  <c r="J66" i="50"/>
  <c r="J67" i="50"/>
  <c r="J68" i="50"/>
  <c r="J69" i="50"/>
  <c r="J70" i="50"/>
  <c r="J71" i="50"/>
  <c r="J72" i="50"/>
  <c r="J73" i="50"/>
  <c r="J74" i="50"/>
  <c r="J75" i="50"/>
  <c r="J76" i="50"/>
  <c r="J77" i="50"/>
  <c r="J78" i="50"/>
  <c r="J79" i="50"/>
  <c r="J80" i="50"/>
  <c r="J81" i="50"/>
  <c r="J82" i="50"/>
  <c r="O5" i="49"/>
  <c r="J20" i="49"/>
  <c r="J21" i="49"/>
  <c r="J22" i="49"/>
  <c r="N5" i="49" s="1"/>
  <c r="J23" i="49"/>
  <c r="J24" i="49"/>
  <c r="J25" i="49"/>
  <c r="J26" i="49"/>
  <c r="J27" i="49"/>
  <c r="J28" i="49"/>
  <c r="J29" i="49"/>
  <c r="J30" i="49"/>
  <c r="J31" i="49"/>
  <c r="J32" i="49"/>
  <c r="J33" i="49"/>
  <c r="J34" i="49"/>
  <c r="J35" i="49"/>
  <c r="J36" i="49"/>
  <c r="J37" i="49"/>
  <c r="J38" i="49"/>
  <c r="J39" i="49"/>
  <c r="J40" i="49"/>
  <c r="J41" i="49"/>
  <c r="J42" i="49"/>
  <c r="J43" i="49"/>
  <c r="J44" i="49"/>
  <c r="J45" i="49"/>
  <c r="J46" i="49"/>
  <c r="J47" i="49"/>
  <c r="J48" i="49"/>
  <c r="J49" i="49"/>
  <c r="J50" i="49"/>
  <c r="J51" i="49"/>
  <c r="J52" i="49"/>
  <c r="J53" i="49"/>
  <c r="J54" i="49"/>
  <c r="J55" i="49"/>
  <c r="J56" i="49"/>
  <c r="J57" i="49"/>
  <c r="J58" i="49"/>
  <c r="J59" i="49"/>
  <c r="J60" i="49"/>
  <c r="J61" i="49"/>
  <c r="J62" i="49"/>
  <c r="J63" i="49"/>
  <c r="J64" i="49"/>
  <c r="J65" i="49"/>
  <c r="J66" i="49"/>
  <c r="J67" i="49"/>
  <c r="J68" i="49"/>
  <c r="J69" i="49"/>
  <c r="J70" i="49"/>
  <c r="J71" i="49"/>
  <c r="J72" i="49"/>
  <c r="J73" i="49"/>
  <c r="J74" i="49"/>
  <c r="J75" i="49"/>
  <c r="J76" i="49"/>
  <c r="J77" i="49"/>
  <c r="J78" i="49"/>
  <c r="J79" i="49"/>
  <c r="J80" i="49"/>
  <c r="J81" i="49"/>
  <c r="J82" i="49"/>
  <c r="O5" i="48"/>
  <c r="J11" i="48"/>
  <c r="J12" i="48"/>
  <c r="J13" i="48"/>
  <c r="N5" i="48" s="1"/>
  <c r="J14" i="48"/>
  <c r="J15" i="48"/>
  <c r="J16" i="48"/>
  <c r="J17" i="48"/>
  <c r="J18" i="48"/>
  <c r="J19" i="48"/>
  <c r="J20" i="48"/>
  <c r="J21" i="48"/>
  <c r="J22" i="48"/>
  <c r="J23" i="48"/>
  <c r="J24" i="48"/>
  <c r="J25" i="48"/>
  <c r="J26" i="48"/>
  <c r="J27" i="48"/>
  <c r="J28" i="48"/>
  <c r="J29" i="48"/>
  <c r="J30" i="48"/>
  <c r="J31" i="48"/>
  <c r="J32" i="48"/>
  <c r="J33" i="48"/>
  <c r="J34" i="48"/>
  <c r="J35" i="48"/>
  <c r="J36" i="48"/>
  <c r="J37" i="48"/>
  <c r="J38" i="48"/>
  <c r="J39" i="48"/>
  <c r="J40" i="48"/>
  <c r="J41" i="48"/>
  <c r="J42" i="48"/>
  <c r="J43" i="48"/>
  <c r="J44" i="48"/>
  <c r="J45" i="48"/>
  <c r="J46" i="48"/>
  <c r="J47" i="48"/>
  <c r="J48" i="48"/>
  <c r="J49" i="48"/>
  <c r="J50" i="48"/>
  <c r="J51" i="48"/>
  <c r="J52" i="48"/>
  <c r="J53" i="48"/>
  <c r="J54" i="48"/>
  <c r="J55" i="48"/>
  <c r="J56" i="48"/>
  <c r="J57" i="48"/>
  <c r="J58" i="48"/>
  <c r="J59" i="48"/>
  <c r="J60" i="48"/>
  <c r="J61" i="48"/>
  <c r="J62" i="48"/>
  <c r="J63" i="48"/>
  <c r="J64" i="48"/>
  <c r="J65" i="48"/>
  <c r="J66" i="48"/>
  <c r="J67" i="48"/>
  <c r="J68" i="48"/>
  <c r="J69" i="48"/>
  <c r="J70" i="48"/>
  <c r="J71" i="48"/>
  <c r="J72" i="48"/>
  <c r="J73" i="48"/>
  <c r="J74" i="48"/>
  <c r="J75" i="48"/>
  <c r="J76" i="48"/>
  <c r="J77" i="48"/>
  <c r="J78" i="48"/>
  <c r="J79" i="48"/>
  <c r="J80" i="48"/>
  <c r="J81" i="48"/>
  <c r="J82" i="48"/>
  <c r="O5" i="47"/>
  <c r="J11" i="47"/>
  <c r="J12" i="47"/>
  <c r="J13" i="47"/>
  <c r="J14" i="47"/>
  <c r="J15" i="47"/>
  <c r="J16" i="47"/>
  <c r="J17" i="47"/>
  <c r="J18" i="47"/>
  <c r="J19" i="47"/>
  <c r="J20" i="47"/>
  <c r="J21" i="47"/>
  <c r="J22" i="47"/>
  <c r="J23" i="47"/>
  <c r="J24" i="47"/>
  <c r="J25" i="47"/>
  <c r="J26" i="47"/>
  <c r="J27" i="47"/>
  <c r="J28" i="47"/>
  <c r="J29" i="47"/>
  <c r="J30" i="47"/>
  <c r="J31" i="47"/>
  <c r="J32" i="47"/>
  <c r="J33" i="47"/>
  <c r="J34" i="47"/>
  <c r="J35" i="47"/>
  <c r="J36" i="47"/>
  <c r="J37" i="47"/>
  <c r="J38" i="47"/>
  <c r="J39" i="47"/>
  <c r="J40" i="47"/>
  <c r="J41" i="47"/>
  <c r="J42" i="47"/>
  <c r="J43" i="47"/>
  <c r="J44" i="47"/>
  <c r="J45" i="47"/>
  <c r="J46" i="47"/>
  <c r="J47" i="47"/>
  <c r="J48" i="47"/>
  <c r="J49" i="47"/>
  <c r="J50" i="47"/>
  <c r="J51" i="47"/>
  <c r="J52" i="47"/>
  <c r="J53" i="47"/>
  <c r="J54" i="47"/>
  <c r="J55" i="47"/>
  <c r="J56" i="47"/>
  <c r="J57" i="47"/>
  <c r="J58" i="47"/>
  <c r="J59" i="47"/>
  <c r="J60" i="47"/>
  <c r="J61" i="47"/>
  <c r="J62" i="47"/>
  <c r="J63" i="47"/>
  <c r="J64" i="47"/>
  <c r="J65" i="47"/>
  <c r="J66" i="47"/>
  <c r="J67" i="47"/>
  <c r="J68" i="47"/>
  <c r="J69" i="47"/>
  <c r="J70" i="47"/>
  <c r="J71" i="47"/>
  <c r="J72" i="47"/>
  <c r="J73" i="47"/>
  <c r="J74" i="47"/>
  <c r="J75" i="47"/>
  <c r="J76" i="47"/>
  <c r="J77" i="47"/>
  <c r="J78" i="47"/>
  <c r="J79" i="47"/>
  <c r="J80" i="47"/>
  <c r="J81" i="47"/>
  <c r="J82" i="47"/>
  <c r="O5" i="46"/>
  <c r="J16" i="46"/>
  <c r="J17" i="46"/>
  <c r="J18" i="46"/>
  <c r="J19" i="46"/>
  <c r="N5" i="46" s="1"/>
  <c r="J20" i="46"/>
  <c r="J21" i="46"/>
  <c r="J22" i="46"/>
  <c r="J23" i="46"/>
  <c r="J24" i="46"/>
  <c r="J25" i="46"/>
  <c r="J26" i="46"/>
  <c r="J27" i="46"/>
  <c r="J28" i="46"/>
  <c r="J29" i="46"/>
  <c r="J30" i="46"/>
  <c r="J31" i="46"/>
  <c r="J32" i="46"/>
  <c r="J33" i="46"/>
  <c r="J34" i="46"/>
  <c r="J35" i="46"/>
  <c r="J36" i="46"/>
  <c r="J37" i="46"/>
  <c r="J38" i="46"/>
  <c r="J39" i="46"/>
  <c r="J40" i="46"/>
  <c r="J41" i="46"/>
  <c r="J42" i="46"/>
  <c r="J43" i="46"/>
  <c r="J44" i="46"/>
  <c r="J45" i="46"/>
  <c r="J46" i="46"/>
  <c r="J47" i="46"/>
  <c r="J48" i="46"/>
  <c r="J49" i="46"/>
  <c r="J50" i="46"/>
  <c r="J51" i="46"/>
  <c r="J52" i="46"/>
  <c r="J53" i="46"/>
  <c r="J54" i="46"/>
  <c r="J55" i="46"/>
  <c r="J56" i="46"/>
  <c r="J57" i="46"/>
  <c r="J58" i="46"/>
  <c r="J59" i="46"/>
  <c r="J60" i="46"/>
  <c r="J61" i="46"/>
  <c r="J62" i="46"/>
  <c r="J63" i="46"/>
  <c r="J64" i="46"/>
  <c r="J65" i="46"/>
  <c r="J66" i="46"/>
  <c r="J67" i="46"/>
  <c r="J68" i="46"/>
  <c r="J69" i="46"/>
  <c r="J70" i="46"/>
  <c r="J71" i="46"/>
  <c r="J72" i="46"/>
  <c r="J73" i="46"/>
  <c r="J74" i="46"/>
  <c r="J75" i="46"/>
  <c r="J76" i="46"/>
  <c r="J77" i="46"/>
  <c r="J78" i="46"/>
  <c r="J79" i="46"/>
  <c r="J80" i="46"/>
  <c r="J81" i="46"/>
  <c r="J82" i="46"/>
  <c r="O5" i="45"/>
  <c r="J16" i="45"/>
  <c r="J17" i="45"/>
  <c r="J18" i="45"/>
  <c r="J19" i="45"/>
  <c r="J20" i="45"/>
  <c r="J21" i="45"/>
  <c r="J22" i="45"/>
  <c r="J23" i="45"/>
  <c r="J24" i="45"/>
  <c r="J25" i="45"/>
  <c r="J26" i="45"/>
  <c r="J27" i="45"/>
  <c r="J28" i="45"/>
  <c r="J29" i="45"/>
  <c r="J30" i="45"/>
  <c r="J31" i="45"/>
  <c r="J32" i="45"/>
  <c r="J33" i="45"/>
  <c r="J34" i="45"/>
  <c r="J35" i="45"/>
  <c r="J36" i="45"/>
  <c r="J37" i="45"/>
  <c r="J38" i="45"/>
  <c r="J39" i="45"/>
  <c r="J40" i="45"/>
  <c r="J41" i="45"/>
  <c r="J42" i="45"/>
  <c r="J43" i="45"/>
  <c r="J44" i="45"/>
  <c r="J45" i="45"/>
  <c r="J46" i="45"/>
  <c r="J47" i="45"/>
  <c r="J48" i="45"/>
  <c r="J49" i="45"/>
  <c r="J50" i="45"/>
  <c r="J51" i="45"/>
  <c r="J52" i="45"/>
  <c r="J53" i="45"/>
  <c r="J54" i="45"/>
  <c r="J55" i="45"/>
  <c r="J56" i="45"/>
  <c r="J57" i="45"/>
  <c r="J58" i="45"/>
  <c r="J59" i="45"/>
  <c r="J60" i="45"/>
  <c r="J61" i="45"/>
  <c r="J62" i="45"/>
  <c r="J63" i="45"/>
  <c r="J64" i="45"/>
  <c r="J65" i="45"/>
  <c r="J66" i="45"/>
  <c r="J67" i="45"/>
  <c r="J68" i="45"/>
  <c r="J69" i="45"/>
  <c r="J70" i="45"/>
  <c r="J71" i="45"/>
  <c r="J72" i="45"/>
  <c r="J73" i="45"/>
  <c r="J74" i="45"/>
  <c r="J75" i="45"/>
  <c r="J76" i="45"/>
  <c r="J77" i="45"/>
  <c r="J78" i="45"/>
  <c r="J79" i="45"/>
  <c r="J80" i="45"/>
  <c r="J81" i="45"/>
  <c r="J82" i="45"/>
  <c r="O5" i="44"/>
  <c r="J13" i="44"/>
  <c r="J14" i="44"/>
  <c r="J15" i="44"/>
  <c r="J16" i="44"/>
  <c r="N5" i="44" s="1"/>
  <c r="J17" i="44"/>
  <c r="J18" i="44"/>
  <c r="J19" i="44"/>
  <c r="J20" i="44"/>
  <c r="J21" i="44"/>
  <c r="J22" i="44"/>
  <c r="J23" i="44"/>
  <c r="J24" i="44"/>
  <c r="J25" i="44"/>
  <c r="J26" i="44"/>
  <c r="J27" i="44"/>
  <c r="J28" i="44"/>
  <c r="J29" i="44"/>
  <c r="J30" i="44"/>
  <c r="J31" i="44"/>
  <c r="J32" i="44"/>
  <c r="J33" i="44"/>
  <c r="J34" i="44"/>
  <c r="J35" i="44"/>
  <c r="J36" i="44"/>
  <c r="J37" i="44"/>
  <c r="J38" i="44"/>
  <c r="J39" i="44"/>
  <c r="J40" i="44"/>
  <c r="J41" i="44"/>
  <c r="J42" i="44"/>
  <c r="J43" i="44"/>
  <c r="J44" i="44"/>
  <c r="J45" i="44"/>
  <c r="J46" i="44"/>
  <c r="J47" i="44"/>
  <c r="J48" i="44"/>
  <c r="J49" i="44"/>
  <c r="J50" i="44"/>
  <c r="J51" i="44"/>
  <c r="J52" i="44"/>
  <c r="J53" i="44"/>
  <c r="J54" i="44"/>
  <c r="J55" i="44"/>
  <c r="J56" i="44"/>
  <c r="J57" i="44"/>
  <c r="J58" i="44"/>
  <c r="J59" i="44"/>
  <c r="J60" i="44"/>
  <c r="J61" i="44"/>
  <c r="J62" i="44"/>
  <c r="J63" i="44"/>
  <c r="J64" i="44"/>
  <c r="J65" i="44"/>
  <c r="J66" i="44"/>
  <c r="J67" i="44"/>
  <c r="J68" i="44"/>
  <c r="J69" i="44"/>
  <c r="J70" i="44"/>
  <c r="J71" i="44"/>
  <c r="J72" i="44"/>
  <c r="J73" i="44"/>
  <c r="J74" i="44"/>
  <c r="J75" i="44"/>
  <c r="J76" i="44"/>
  <c r="J77" i="44"/>
  <c r="J78" i="44"/>
  <c r="J79" i="44"/>
  <c r="J80" i="44"/>
  <c r="J81" i="44"/>
  <c r="J82" i="44"/>
  <c r="L5" i="43"/>
  <c r="N5" i="43"/>
  <c r="O5" i="43" s="1"/>
  <c r="J10" i="43"/>
  <c r="J11" i="43"/>
  <c r="J12" i="43"/>
  <c r="J13" i="43"/>
  <c r="J14" i="43"/>
  <c r="J15" i="43"/>
  <c r="J16" i="43"/>
  <c r="J17" i="43"/>
  <c r="J18" i="43"/>
  <c r="J19" i="43"/>
  <c r="J20" i="43"/>
  <c r="J21" i="43"/>
  <c r="J22" i="43"/>
  <c r="J23" i="43"/>
  <c r="J24" i="43"/>
  <c r="J25" i="43"/>
  <c r="J26" i="43"/>
  <c r="J27" i="43"/>
  <c r="J28" i="43"/>
  <c r="J29" i="43"/>
  <c r="J30" i="43"/>
  <c r="J31" i="43"/>
  <c r="J32" i="43"/>
  <c r="J33" i="43"/>
  <c r="J34" i="43"/>
  <c r="J35" i="43"/>
  <c r="J36" i="43"/>
  <c r="J37" i="43"/>
  <c r="J38" i="43"/>
  <c r="J39" i="43"/>
  <c r="J40" i="43"/>
  <c r="J41" i="43"/>
  <c r="J42" i="43"/>
  <c r="J43" i="43"/>
  <c r="J44" i="43"/>
  <c r="J45" i="43"/>
  <c r="J46" i="43"/>
  <c r="J47" i="43"/>
  <c r="J48" i="43"/>
  <c r="J49" i="43"/>
  <c r="J50" i="43"/>
  <c r="J51" i="43"/>
  <c r="J52" i="43"/>
  <c r="J53" i="43"/>
  <c r="J54" i="43"/>
  <c r="J55" i="43"/>
  <c r="J56" i="43"/>
  <c r="J57" i="43"/>
  <c r="J58" i="43"/>
  <c r="J59" i="43"/>
  <c r="J60" i="43"/>
  <c r="J61" i="43"/>
  <c r="J62" i="43"/>
  <c r="J63" i="43"/>
  <c r="J64" i="43"/>
  <c r="J65" i="43"/>
  <c r="J66" i="43"/>
  <c r="J67" i="43"/>
  <c r="J68" i="43"/>
  <c r="J69" i="43"/>
  <c r="J70" i="43"/>
  <c r="J71" i="43"/>
  <c r="J72" i="43"/>
  <c r="J73" i="43"/>
  <c r="J74" i="43"/>
  <c r="J75" i="43"/>
  <c r="J76" i="43"/>
  <c r="J77" i="43"/>
  <c r="J78" i="43"/>
  <c r="J79" i="43"/>
  <c r="J80" i="43"/>
  <c r="J81" i="43"/>
  <c r="J82" i="43"/>
  <c r="O5" i="42"/>
  <c r="J11" i="42"/>
  <c r="J12" i="42"/>
  <c r="J13" i="42"/>
  <c r="J14" i="42"/>
  <c r="N5" i="42" s="1"/>
  <c r="J15" i="42"/>
  <c r="J16" i="42"/>
  <c r="J17" i="42"/>
  <c r="J18" i="42"/>
  <c r="J19" i="42"/>
  <c r="J20" i="42"/>
  <c r="J21" i="42"/>
  <c r="J22" i="42"/>
  <c r="J23" i="42"/>
  <c r="J24" i="42"/>
  <c r="J25" i="42"/>
  <c r="J26" i="42"/>
  <c r="J27" i="42"/>
  <c r="J28" i="42"/>
  <c r="J29" i="42"/>
  <c r="J30" i="42"/>
  <c r="J31" i="42"/>
  <c r="J32" i="42"/>
  <c r="J33" i="42"/>
  <c r="J34" i="42"/>
  <c r="J35" i="42"/>
  <c r="J36" i="42"/>
  <c r="J37" i="42"/>
  <c r="J38" i="42"/>
  <c r="J39" i="42"/>
  <c r="J40" i="42"/>
  <c r="J41" i="42"/>
  <c r="J42" i="42"/>
  <c r="J43" i="42"/>
  <c r="J44" i="42"/>
  <c r="J45" i="42"/>
  <c r="J46" i="42"/>
  <c r="J47" i="42"/>
  <c r="J48" i="42"/>
  <c r="J49" i="42"/>
  <c r="J50" i="42"/>
  <c r="J51" i="42"/>
  <c r="J52" i="42"/>
  <c r="J53" i="42"/>
  <c r="J54" i="42"/>
  <c r="J55" i="42"/>
  <c r="J56" i="42"/>
  <c r="J57" i="42"/>
  <c r="J58" i="42"/>
  <c r="J59" i="42"/>
  <c r="J60" i="42"/>
  <c r="J61" i="42"/>
  <c r="J62" i="42"/>
  <c r="J63" i="42"/>
  <c r="J64" i="42"/>
  <c r="J65" i="42"/>
  <c r="J66" i="42"/>
  <c r="J67" i="42"/>
  <c r="J68" i="42"/>
  <c r="J69" i="42"/>
  <c r="J70" i="42"/>
  <c r="J71" i="42"/>
  <c r="J72" i="42"/>
  <c r="J73" i="42"/>
  <c r="J74" i="42"/>
  <c r="J75" i="42"/>
  <c r="J76" i="42"/>
  <c r="J77" i="42"/>
  <c r="J78" i="42"/>
  <c r="J79" i="42"/>
  <c r="J80" i="42"/>
  <c r="J81" i="42"/>
  <c r="J82" i="42"/>
  <c r="O5" i="41"/>
  <c r="J13" i="41"/>
  <c r="J14" i="41"/>
  <c r="J15" i="41"/>
  <c r="J16" i="41"/>
  <c r="N5" i="41" s="1"/>
  <c r="J17" i="41"/>
  <c r="J18" i="41"/>
  <c r="J19" i="41"/>
  <c r="J20" i="41"/>
  <c r="J21" i="41"/>
  <c r="J22" i="41"/>
  <c r="J23" i="41"/>
  <c r="J24" i="41"/>
  <c r="J25" i="41"/>
  <c r="J26" i="41"/>
  <c r="J27" i="41"/>
  <c r="J28" i="41"/>
  <c r="J29" i="41"/>
  <c r="J30" i="41"/>
  <c r="J31" i="41"/>
  <c r="J32" i="41"/>
  <c r="J33" i="41"/>
  <c r="J34" i="41"/>
  <c r="J35" i="41"/>
  <c r="J36" i="41"/>
  <c r="J37" i="41"/>
  <c r="J38" i="41"/>
  <c r="J39" i="41"/>
  <c r="J40" i="41"/>
  <c r="J41" i="41"/>
  <c r="J42" i="41"/>
  <c r="J43" i="41"/>
  <c r="J44" i="41"/>
  <c r="J45" i="41"/>
  <c r="J46" i="41"/>
  <c r="J47" i="41"/>
  <c r="J48" i="41"/>
  <c r="J49" i="41"/>
  <c r="J50" i="41"/>
  <c r="J51" i="41"/>
  <c r="J52" i="41"/>
  <c r="J53" i="41"/>
  <c r="J54" i="41"/>
  <c r="J55" i="41"/>
  <c r="J56" i="41"/>
  <c r="J57" i="41"/>
  <c r="J58" i="41"/>
  <c r="J59" i="41"/>
  <c r="J60" i="41"/>
  <c r="J61" i="41"/>
  <c r="J62" i="41"/>
  <c r="J63" i="41"/>
  <c r="J64" i="41"/>
  <c r="J65" i="41"/>
  <c r="J66" i="41"/>
  <c r="J67" i="41"/>
  <c r="J68" i="41"/>
  <c r="J69" i="41"/>
  <c r="J70" i="41"/>
  <c r="J71" i="41"/>
  <c r="J72" i="41"/>
  <c r="J73" i="41"/>
  <c r="J74" i="41"/>
  <c r="J75" i="41"/>
  <c r="J76" i="41"/>
  <c r="J77" i="41"/>
  <c r="J78" i="41"/>
  <c r="J79" i="41"/>
  <c r="J80" i="41"/>
  <c r="J81" i="41"/>
  <c r="J82" i="41"/>
  <c r="O5" i="40"/>
  <c r="J13" i="40"/>
  <c r="J14" i="40"/>
  <c r="J15" i="40"/>
  <c r="N5" i="40" s="1"/>
  <c r="J16" i="40"/>
  <c r="J17" i="40"/>
  <c r="J18" i="40"/>
  <c r="J19" i="40"/>
  <c r="J20" i="40"/>
  <c r="J21" i="40"/>
  <c r="J22" i="40"/>
  <c r="J23" i="40"/>
  <c r="J24" i="40"/>
  <c r="J25" i="40"/>
  <c r="J26" i="40"/>
  <c r="J27" i="40"/>
  <c r="J28" i="40"/>
  <c r="J29" i="40"/>
  <c r="J30" i="40"/>
  <c r="J31" i="40"/>
  <c r="J32" i="40"/>
  <c r="J33" i="40"/>
  <c r="J34" i="40"/>
  <c r="J35" i="40"/>
  <c r="J36" i="40"/>
  <c r="J37" i="40"/>
  <c r="J38" i="40"/>
  <c r="J39" i="40"/>
  <c r="J40" i="40"/>
  <c r="J41" i="40"/>
  <c r="J42" i="40"/>
  <c r="J43" i="40"/>
  <c r="J44" i="40"/>
  <c r="J45" i="40"/>
  <c r="J46" i="40"/>
  <c r="J47" i="40"/>
  <c r="J48" i="40"/>
  <c r="J49" i="40"/>
  <c r="J50" i="40"/>
  <c r="J51" i="40"/>
  <c r="J52" i="40"/>
  <c r="J53" i="40"/>
  <c r="J54" i="40"/>
  <c r="J55" i="40"/>
  <c r="J56" i="40"/>
  <c r="J57" i="40"/>
  <c r="J58" i="40"/>
  <c r="J59" i="40"/>
  <c r="J60" i="40"/>
  <c r="J61" i="40"/>
  <c r="J62" i="40"/>
  <c r="J63" i="40"/>
  <c r="J64" i="40"/>
  <c r="J65" i="40"/>
  <c r="J66" i="40"/>
  <c r="J67" i="40"/>
  <c r="J68" i="40"/>
  <c r="J69" i="40"/>
  <c r="J70" i="40"/>
  <c r="J71" i="40"/>
  <c r="J72" i="40"/>
  <c r="J73" i="40"/>
  <c r="J74" i="40"/>
  <c r="J75" i="40"/>
  <c r="J76" i="40"/>
  <c r="J77" i="40"/>
  <c r="J78" i="40"/>
  <c r="J79" i="40"/>
  <c r="J80" i="40"/>
  <c r="J81" i="40"/>
  <c r="J82" i="40"/>
  <c r="O5" i="39"/>
  <c r="J13" i="39"/>
  <c r="J14" i="39"/>
  <c r="J15" i="39"/>
  <c r="N5" i="39" s="1"/>
  <c r="J16" i="39"/>
  <c r="J17" i="39"/>
  <c r="J18" i="39"/>
  <c r="J19" i="39"/>
  <c r="J20" i="39"/>
  <c r="J21" i="39"/>
  <c r="J22" i="39"/>
  <c r="J23" i="39"/>
  <c r="J24" i="39"/>
  <c r="J25" i="39"/>
  <c r="J26" i="39"/>
  <c r="J27" i="39"/>
  <c r="J28" i="39"/>
  <c r="J29" i="39"/>
  <c r="J30" i="39"/>
  <c r="J31" i="39"/>
  <c r="J32" i="39"/>
  <c r="J33" i="39"/>
  <c r="J34" i="39"/>
  <c r="J35" i="39"/>
  <c r="J36" i="39"/>
  <c r="J37" i="39"/>
  <c r="J38" i="39"/>
  <c r="J39" i="39"/>
  <c r="J40" i="39"/>
  <c r="J41" i="39"/>
  <c r="J42" i="39"/>
  <c r="J43" i="39"/>
  <c r="J44" i="39"/>
  <c r="J45" i="39"/>
  <c r="J46" i="39"/>
  <c r="J47" i="39"/>
  <c r="J48" i="39"/>
  <c r="J49" i="39"/>
  <c r="J50" i="39"/>
  <c r="J51" i="39"/>
  <c r="J52" i="39"/>
  <c r="J53" i="39"/>
  <c r="J54" i="39"/>
  <c r="J55" i="39"/>
  <c r="J56" i="39"/>
  <c r="J57" i="39"/>
  <c r="J58" i="39"/>
  <c r="J59" i="39"/>
  <c r="J60" i="39"/>
  <c r="J61" i="39"/>
  <c r="J62" i="39"/>
  <c r="J63" i="39"/>
  <c r="J64" i="39"/>
  <c r="J65" i="39"/>
  <c r="J66" i="39"/>
  <c r="J67" i="39"/>
  <c r="J68" i="39"/>
  <c r="J69" i="39"/>
  <c r="J70" i="39"/>
  <c r="J71" i="39"/>
  <c r="J72" i="39"/>
  <c r="J73" i="39"/>
  <c r="J74" i="39"/>
  <c r="J75" i="39"/>
  <c r="J76" i="39"/>
  <c r="J77" i="39"/>
  <c r="J78" i="39"/>
  <c r="J79" i="39"/>
  <c r="J80" i="39"/>
  <c r="J81" i="39"/>
  <c r="J82" i="39"/>
  <c r="O5" i="38"/>
  <c r="J11" i="38"/>
  <c r="J12" i="38"/>
  <c r="J13" i="38"/>
  <c r="N5" i="38" s="1"/>
  <c r="J14" i="38"/>
  <c r="J15" i="38"/>
  <c r="J16" i="38"/>
  <c r="J17" i="38"/>
  <c r="J18" i="38"/>
  <c r="J19" i="38"/>
  <c r="J20" i="38"/>
  <c r="J21" i="38"/>
  <c r="J22" i="38"/>
  <c r="J23" i="38"/>
  <c r="J24" i="38"/>
  <c r="J25" i="38"/>
  <c r="J26" i="38"/>
  <c r="J27" i="38"/>
  <c r="J28" i="38"/>
  <c r="J29" i="38"/>
  <c r="J30" i="38"/>
  <c r="J31" i="38"/>
  <c r="J32" i="38"/>
  <c r="J33" i="38"/>
  <c r="J34" i="38"/>
  <c r="J35" i="38"/>
  <c r="J36" i="38"/>
  <c r="J37" i="38"/>
  <c r="J38" i="38"/>
  <c r="J39" i="38"/>
  <c r="J40" i="38"/>
  <c r="J41" i="38"/>
  <c r="J42" i="38"/>
  <c r="J43" i="38"/>
  <c r="J44" i="38"/>
  <c r="J45" i="38"/>
  <c r="J46" i="38"/>
  <c r="J47" i="38"/>
  <c r="J48" i="38"/>
  <c r="J49" i="38"/>
  <c r="J50" i="38"/>
  <c r="J51" i="38"/>
  <c r="J52" i="38"/>
  <c r="J53" i="38"/>
  <c r="J54" i="38"/>
  <c r="J55" i="38"/>
  <c r="J56" i="38"/>
  <c r="J57" i="38"/>
  <c r="J58" i="38"/>
  <c r="J59" i="38"/>
  <c r="J60" i="38"/>
  <c r="J61" i="38"/>
  <c r="J62" i="38"/>
  <c r="J63" i="38"/>
  <c r="J64" i="38"/>
  <c r="J65" i="38"/>
  <c r="J66" i="38"/>
  <c r="J67" i="38"/>
  <c r="J68" i="38"/>
  <c r="J69" i="38"/>
  <c r="J70" i="38"/>
  <c r="J71" i="38"/>
  <c r="J72" i="38"/>
  <c r="J73" i="38"/>
  <c r="J74" i="38"/>
  <c r="J75" i="38"/>
  <c r="J76" i="38"/>
  <c r="J77" i="38"/>
  <c r="J78" i="38"/>
  <c r="J79" i="38"/>
  <c r="J80" i="38"/>
  <c r="J81" i="38"/>
  <c r="J82" i="38"/>
  <c r="O5" i="37"/>
  <c r="J37" i="37"/>
  <c r="J38" i="37"/>
  <c r="J39" i="37"/>
  <c r="J40" i="37"/>
  <c r="J41" i="37"/>
  <c r="J42" i="37"/>
  <c r="J43" i="37"/>
  <c r="J44" i="37"/>
  <c r="J45" i="37"/>
  <c r="J46" i="37"/>
  <c r="J47" i="37"/>
  <c r="J48" i="37"/>
  <c r="J49" i="37"/>
  <c r="J50" i="37"/>
  <c r="J51" i="37"/>
  <c r="J52" i="37"/>
  <c r="J53" i="37"/>
  <c r="J54" i="37"/>
  <c r="J55" i="37"/>
  <c r="J56" i="37"/>
  <c r="J57" i="37"/>
  <c r="J58" i="37"/>
  <c r="J59" i="37"/>
  <c r="J60" i="37"/>
  <c r="J61" i="37"/>
  <c r="J62" i="37"/>
  <c r="J63" i="37"/>
  <c r="J64" i="37"/>
  <c r="J65" i="37"/>
  <c r="J66" i="37"/>
  <c r="J67" i="37"/>
  <c r="J68" i="37"/>
  <c r="J69" i="37"/>
  <c r="J70" i="37"/>
  <c r="J71" i="37"/>
  <c r="J72" i="37"/>
  <c r="J73" i="37"/>
  <c r="J74" i="37"/>
  <c r="J75" i="37"/>
  <c r="J76" i="37"/>
  <c r="J77" i="37"/>
  <c r="J78" i="37"/>
  <c r="J79" i="37"/>
  <c r="J80" i="37"/>
  <c r="J81" i="37"/>
  <c r="J82" i="37"/>
  <c r="J36" i="37"/>
  <c r="O5" i="36"/>
  <c r="J13" i="36"/>
  <c r="J14" i="36"/>
  <c r="M5" i="36" s="1"/>
  <c r="J15" i="36"/>
  <c r="J16" i="36"/>
  <c r="J17" i="36"/>
  <c r="J18" i="36"/>
  <c r="J19" i="36"/>
  <c r="J20" i="36"/>
  <c r="J21" i="36"/>
  <c r="J22" i="36"/>
  <c r="J23" i="36"/>
  <c r="J24" i="36"/>
  <c r="J25" i="36"/>
  <c r="J26" i="36"/>
  <c r="J27" i="36"/>
  <c r="J28" i="36"/>
  <c r="J29" i="36"/>
  <c r="J30" i="36"/>
  <c r="J31" i="36"/>
  <c r="J32" i="36"/>
  <c r="J33" i="36"/>
  <c r="J34" i="36"/>
  <c r="J35" i="36"/>
  <c r="J36" i="36"/>
  <c r="J37" i="36"/>
  <c r="J38" i="36"/>
  <c r="J39" i="36"/>
  <c r="J40" i="36"/>
  <c r="J41" i="36"/>
  <c r="J42" i="36"/>
  <c r="J43" i="36"/>
  <c r="J44" i="36"/>
  <c r="J45" i="36"/>
  <c r="J46" i="36"/>
  <c r="J47" i="36"/>
  <c r="J48" i="36"/>
  <c r="J49" i="36"/>
  <c r="J50" i="36"/>
  <c r="J51" i="36"/>
  <c r="J52" i="36"/>
  <c r="J53" i="36"/>
  <c r="J54" i="36"/>
  <c r="J55" i="36"/>
  <c r="J56" i="36"/>
  <c r="J57" i="36"/>
  <c r="J58" i="36"/>
  <c r="J59" i="36"/>
  <c r="J60" i="36"/>
  <c r="J61" i="36"/>
  <c r="J62" i="36"/>
  <c r="J63" i="36"/>
  <c r="J64" i="36"/>
  <c r="J65" i="36"/>
  <c r="J66" i="36"/>
  <c r="J67" i="36"/>
  <c r="J68" i="36"/>
  <c r="J69" i="36"/>
  <c r="J70" i="36"/>
  <c r="J71" i="36"/>
  <c r="J72" i="36"/>
  <c r="J73" i="36"/>
  <c r="J74" i="36"/>
  <c r="J75" i="36"/>
  <c r="J76" i="36"/>
  <c r="J77" i="36"/>
  <c r="J78" i="36"/>
  <c r="J79" i="36"/>
  <c r="J80" i="36"/>
  <c r="J81" i="36"/>
  <c r="J82" i="36"/>
  <c r="O5" i="35"/>
  <c r="J13" i="35"/>
  <c r="J14" i="35"/>
  <c r="J15" i="35"/>
  <c r="J16" i="35"/>
  <c r="N5" i="35" s="1"/>
  <c r="J17" i="35"/>
  <c r="J18" i="35"/>
  <c r="J19" i="35"/>
  <c r="J20" i="35"/>
  <c r="J21" i="35"/>
  <c r="J22" i="35"/>
  <c r="J23" i="35"/>
  <c r="J24" i="35"/>
  <c r="J25" i="35"/>
  <c r="J26" i="35"/>
  <c r="J27" i="35"/>
  <c r="J28" i="35"/>
  <c r="J29" i="35"/>
  <c r="J30" i="35"/>
  <c r="J31" i="35"/>
  <c r="J32" i="35"/>
  <c r="J33" i="35"/>
  <c r="J34" i="35"/>
  <c r="J35" i="35"/>
  <c r="J36" i="35"/>
  <c r="J37" i="35"/>
  <c r="J38" i="35"/>
  <c r="J39" i="35"/>
  <c r="J40" i="35"/>
  <c r="J41" i="35"/>
  <c r="J42" i="35"/>
  <c r="J43" i="35"/>
  <c r="J44" i="35"/>
  <c r="J45" i="35"/>
  <c r="J46" i="35"/>
  <c r="J47" i="35"/>
  <c r="J48" i="35"/>
  <c r="J49" i="35"/>
  <c r="J50" i="35"/>
  <c r="J51" i="35"/>
  <c r="J52" i="35"/>
  <c r="J53" i="35"/>
  <c r="J54" i="35"/>
  <c r="J55" i="35"/>
  <c r="J56" i="35"/>
  <c r="J57" i="35"/>
  <c r="J58" i="35"/>
  <c r="J59" i="35"/>
  <c r="J60" i="35"/>
  <c r="J61" i="35"/>
  <c r="J62" i="35"/>
  <c r="J63" i="35"/>
  <c r="J64" i="35"/>
  <c r="J65" i="35"/>
  <c r="J66" i="35"/>
  <c r="J67" i="35"/>
  <c r="J68" i="35"/>
  <c r="J69" i="35"/>
  <c r="J70" i="35"/>
  <c r="J71" i="35"/>
  <c r="J72" i="35"/>
  <c r="J73" i="35"/>
  <c r="J74" i="35"/>
  <c r="J75" i="35"/>
  <c r="J76" i="35"/>
  <c r="J77" i="35"/>
  <c r="J78" i="35"/>
  <c r="J79" i="35"/>
  <c r="J80" i="35"/>
  <c r="J81" i="35"/>
  <c r="J82" i="35"/>
  <c r="N5" i="33"/>
  <c r="O5" i="33" s="1"/>
  <c r="J10" i="33"/>
  <c r="J11" i="33"/>
  <c r="J12" i="33"/>
  <c r="J13" i="33"/>
  <c r="J14" i="33"/>
  <c r="J15" i="33"/>
  <c r="J16" i="33"/>
  <c r="J17" i="33"/>
  <c r="J18" i="33"/>
  <c r="J19" i="33"/>
  <c r="J20" i="33"/>
  <c r="J21" i="33"/>
  <c r="J22" i="33"/>
  <c r="J23" i="33"/>
  <c r="J24" i="33"/>
  <c r="J25" i="33"/>
  <c r="J26" i="33"/>
  <c r="J27" i="33"/>
  <c r="J28" i="33"/>
  <c r="J29" i="33"/>
  <c r="J30" i="33"/>
  <c r="J31" i="33"/>
  <c r="J32" i="33"/>
  <c r="J33" i="33"/>
  <c r="J34" i="33"/>
  <c r="J35" i="33"/>
  <c r="J36" i="33"/>
  <c r="J37" i="33"/>
  <c r="J38" i="33"/>
  <c r="J39" i="33"/>
  <c r="J40" i="33"/>
  <c r="J41" i="33"/>
  <c r="J42" i="33"/>
  <c r="J43" i="33"/>
  <c r="J44" i="33"/>
  <c r="J45" i="33"/>
  <c r="J46" i="33"/>
  <c r="J47" i="33"/>
  <c r="J48" i="33"/>
  <c r="J49" i="33"/>
  <c r="J50" i="33"/>
  <c r="J51" i="33"/>
  <c r="J52" i="33"/>
  <c r="J53" i="33"/>
  <c r="J54" i="33"/>
  <c r="J55" i="33"/>
  <c r="J56" i="33"/>
  <c r="J57" i="33"/>
  <c r="J58" i="33"/>
  <c r="J59" i="33"/>
  <c r="J60" i="33"/>
  <c r="J61" i="33"/>
  <c r="J62" i="33"/>
  <c r="J63" i="33"/>
  <c r="J64" i="33"/>
  <c r="J65" i="33"/>
  <c r="J66" i="33"/>
  <c r="J67" i="33"/>
  <c r="J68" i="33"/>
  <c r="J69" i="33"/>
  <c r="J70" i="33"/>
  <c r="J71" i="33"/>
  <c r="J72" i="33"/>
  <c r="J73" i="33"/>
  <c r="J74" i="33"/>
  <c r="J75" i="33"/>
  <c r="J76" i="33"/>
  <c r="J77" i="33"/>
  <c r="J78" i="33"/>
  <c r="J79" i="33"/>
  <c r="J80" i="33"/>
  <c r="J81" i="33"/>
  <c r="J82" i="33"/>
  <c r="O5" i="32"/>
  <c r="J13" i="32"/>
  <c r="J14" i="32"/>
  <c r="J15" i="32"/>
  <c r="J16" i="32"/>
  <c r="N5" i="32" s="1"/>
  <c r="J17" i="32"/>
  <c r="J18" i="32"/>
  <c r="J19" i="32"/>
  <c r="J20" i="32"/>
  <c r="J21" i="32"/>
  <c r="J22" i="32"/>
  <c r="J23" i="32"/>
  <c r="J24" i="32"/>
  <c r="J25" i="32"/>
  <c r="J26" i="32"/>
  <c r="J27" i="32"/>
  <c r="J28" i="32"/>
  <c r="J29" i="32"/>
  <c r="J30" i="32"/>
  <c r="J31" i="32"/>
  <c r="J32" i="32"/>
  <c r="J33" i="32"/>
  <c r="J34" i="32"/>
  <c r="J35" i="32"/>
  <c r="J36" i="32"/>
  <c r="J37" i="32"/>
  <c r="J38" i="32"/>
  <c r="J39" i="32"/>
  <c r="J40" i="32"/>
  <c r="J41" i="32"/>
  <c r="J42" i="32"/>
  <c r="J43" i="32"/>
  <c r="J44" i="32"/>
  <c r="J45" i="32"/>
  <c r="J46" i="32"/>
  <c r="J47" i="32"/>
  <c r="J48" i="32"/>
  <c r="J49" i="32"/>
  <c r="J50" i="32"/>
  <c r="J51" i="32"/>
  <c r="J52" i="32"/>
  <c r="J53" i="32"/>
  <c r="J54" i="32"/>
  <c r="J55" i="32"/>
  <c r="J56" i="32"/>
  <c r="J57" i="32"/>
  <c r="J58" i="32"/>
  <c r="J59" i="32"/>
  <c r="J60" i="32"/>
  <c r="J61" i="32"/>
  <c r="J62" i="32"/>
  <c r="J63" i="32"/>
  <c r="J64" i="32"/>
  <c r="J65" i="32"/>
  <c r="J66" i="32"/>
  <c r="J67" i="32"/>
  <c r="J68" i="32"/>
  <c r="J69" i="32"/>
  <c r="J70" i="32"/>
  <c r="J71" i="32"/>
  <c r="J72" i="32"/>
  <c r="J73" i="32"/>
  <c r="J74" i="32"/>
  <c r="J75" i="32"/>
  <c r="J76" i="32"/>
  <c r="J77" i="32"/>
  <c r="J78" i="32"/>
  <c r="J79" i="32"/>
  <c r="J80" i="32"/>
  <c r="J81" i="32"/>
  <c r="J82" i="32"/>
  <c r="O5" i="31"/>
  <c r="J13" i="31"/>
  <c r="J14" i="31"/>
  <c r="J15" i="31"/>
  <c r="J16" i="31"/>
  <c r="J17" i="31"/>
  <c r="J18" i="31"/>
  <c r="J19" i="31"/>
  <c r="J20" i="31"/>
  <c r="J21" i="31"/>
  <c r="J22" i="31"/>
  <c r="J23" i="31"/>
  <c r="J24" i="31"/>
  <c r="J25" i="31"/>
  <c r="J26" i="31"/>
  <c r="J27" i="31"/>
  <c r="J28" i="31"/>
  <c r="J29" i="31"/>
  <c r="J30" i="31"/>
  <c r="J31" i="31"/>
  <c r="J32" i="31"/>
  <c r="J33" i="31"/>
  <c r="J34" i="31"/>
  <c r="J35" i="31"/>
  <c r="J36" i="31"/>
  <c r="J37" i="31"/>
  <c r="J38" i="31"/>
  <c r="J39" i="31"/>
  <c r="J40" i="31"/>
  <c r="J41" i="31"/>
  <c r="J42" i="31"/>
  <c r="J43" i="31"/>
  <c r="J44" i="31"/>
  <c r="J45" i="31"/>
  <c r="J46" i="31"/>
  <c r="J47" i="31"/>
  <c r="J48" i="31"/>
  <c r="J49" i="31"/>
  <c r="J50" i="31"/>
  <c r="J51" i="31"/>
  <c r="J52" i="31"/>
  <c r="J53" i="31"/>
  <c r="J54" i="31"/>
  <c r="J55" i="31"/>
  <c r="J56" i="31"/>
  <c r="J57" i="31"/>
  <c r="J58" i="31"/>
  <c r="J59" i="31"/>
  <c r="J60" i="31"/>
  <c r="J61" i="31"/>
  <c r="J62" i="31"/>
  <c r="J63" i="31"/>
  <c r="J64" i="31"/>
  <c r="J65" i="31"/>
  <c r="J66" i="31"/>
  <c r="J67" i="31"/>
  <c r="J68" i="31"/>
  <c r="J69" i="31"/>
  <c r="J70" i="31"/>
  <c r="J71" i="31"/>
  <c r="J72" i="31"/>
  <c r="J73" i="31"/>
  <c r="J74" i="31"/>
  <c r="J75" i="31"/>
  <c r="J76" i="31"/>
  <c r="J77" i="31"/>
  <c r="J78" i="31"/>
  <c r="J79" i="31"/>
  <c r="J80" i="31"/>
  <c r="J81" i="31"/>
  <c r="J82" i="31"/>
  <c r="O5" i="30"/>
  <c r="J13" i="30"/>
  <c r="J14" i="30"/>
  <c r="J15" i="30"/>
  <c r="J16" i="30"/>
  <c r="N5" i="30" s="1"/>
  <c r="J17" i="30"/>
  <c r="J18" i="30"/>
  <c r="J19" i="30"/>
  <c r="J20" i="30"/>
  <c r="J21" i="30"/>
  <c r="J22" i="30"/>
  <c r="J23" i="30"/>
  <c r="J24" i="30"/>
  <c r="J25" i="30"/>
  <c r="J26" i="30"/>
  <c r="J27" i="30"/>
  <c r="J28" i="30"/>
  <c r="J29" i="30"/>
  <c r="J30" i="30"/>
  <c r="J31" i="30"/>
  <c r="J32" i="30"/>
  <c r="J33" i="30"/>
  <c r="J34" i="30"/>
  <c r="J35" i="30"/>
  <c r="J36" i="30"/>
  <c r="J37" i="30"/>
  <c r="J38" i="30"/>
  <c r="J39" i="30"/>
  <c r="J40" i="30"/>
  <c r="J41" i="30"/>
  <c r="J42" i="30"/>
  <c r="J43" i="30"/>
  <c r="J44" i="30"/>
  <c r="J45" i="30"/>
  <c r="J46" i="30"/>
  <c r="J47" i="30"/>
  <c r="J48" i="30"/>
  <c r="J49" i="30"/>
  <c r="J50" i="30"/>
  <c r="J51" i="30"/>
  <c r="J52" i="30"/>
  <c r="J53" i="30"/>
  <c r="J54" i="30"/>
  <c r="J55" i="30"/>
  <c r="J56" i="30"/>
  <c r="J57" i="30"/>
  <c r="J58" i="30"/>
  <c r="J59" i="30"/>
  <c r="J60" i="30"/>
  <c r="J61" i="30"/>
  <c r="J62" i="30"/>
  <c r="J63" i="30"/>
  <c r="J64" i="30"/>
  <c r="J65" i="30"/>
  <c r="J66" i="30"/>
  <c r="J67" i="30"/>
  <c r="J68" i="30"/>
  <c r="J69" i="30"/>
  <c r="J70" i="30"/>
  <c r="J71" i="30"/>
  <c r="J72" i="30"/>
  <c r="J73" i="30"/>
  <c r="J74" i="30"/>
  <c r="J75" i="30"/>
  <c r="J76" i="30"/>
  <c r="J77" i="30"/>
  <c r="J78" i="30"/>
  <c r="J79" i="30"/>
  <c r="J80" i="30"/>
  <c r="J81" i="30"/>
  <c r="J82" i="30"/>
  <c r="O5" i="29"/>
  <c r="J13" i="29"/>
  <c r="J14" i="29"/>
  <c r="J15" i="29"/>
  <c r="N5" i="29" s="1"/>
  <c r="J16" i="29"/>
  <c r="J17" i="29"/>
  <c r="J18" i="29"/>
  <c r="J19" i="29"/>
  <c r="J20" i="29"/>
  <c r="J21" i="29"/>
  <c r="J22" i="29"/>
  <c r="J23" i="29"/>
  <c r="J24" i="29"/>
  <c r="J25" i="29"/>
  <c r="J26" i="29"/>
  <c r="J27" i="29"/>
  <c r="J28" i="29"/>
  <c r="J29" i="29"/>
  <c r="J30" i="29"/>
  <c r="J31" i="29"/>
  <c r="J32" i="29"/>
  <c r="J33" i="29"/>
  <c r="J34" i="29"/>
  <c r="J35" i="29"/>
  <c r="J36" i="29"/>
  <c r="J37" i="29"/>
  <c r="J38" i="29"/>
  <c r="J39" i="29"/>
  <c r="J40" i="29"/>
  <c r="J41" i="29"/>
  <c r="J42" i="29"/>
  <c r="J43" i="29"/>
  <c r="J44" i="29"/>
  <c r="J45" i="29"/>
  <c r="J46" i="29"/>
  <c r="J47" i="29"/>
  <c r="J48" i="29"/>
  <c r="J49" i="29"/>
  <c r="J50" i="29"/>
  <c r="J51" i="29"/>
  <c r="J52" i="29"/>
  <c r="J53" i="29"/>
  <c r="J54" i="29"/>
  <c r="J55" i="29"/>
  <c r="J56" i="29"/>
  <c r="J57" i="29"/>
  <c r="J58" i="29"/>
  <c r="J59" i="29"/>
  <c r="J60" i="29"/>
  <c r="J61" i="29"/>
  <c r="J62" i="29"/>
  <c r="J63" i="29"/>
  <c r="J64" i="29"/>
  <c r="J65" i="29"/>
  <c r="J66" i="29"/>
  <c r="J67" i="29"/>
  <c r="J68" i="29"/>
  <c r="J69" i="29"/>
  <c r="J70" i="29"/>
  <c r="J71" i="29"/>
  <c r="J72" i="29"/>
  <c r="J73" i="29"/>
  <c r="J74" i="29"/>
  <c r="J75" i="29"/>
  <c r="J76" i="29"/>
  <c r="J77" i="29"/>
  <c r="J78" i="29"/>
  <c r="J79" i="29"/>
  <c r="J80" i="29"/>
  <c r="J81" i="29"/>
  <c r="J82" i="29"/>
  <c r="O5" i="28"/>
  <c r="J17" i="28"/>
  <c r="J18" i="28"/>
  <c r="J19" i="28"/>
  <c r="J20" i="28"/>
  <c r="J21" i="28"/>
  <c r="J22" i="28"/>
  <c r="J23" i="28"/>
  <c r="J24" i="28"/>
  <c r="J25" i="28"/>
  <c r="J26" i="28"/>
  <c r="J27" i="28"/>
  <c r="J28" i="28"/>
  <c r="J29" i="28"/>
  <c r="J30" i="28"/>
  <c r="J31" i="28"/>
  <c r="J32" i="28"/>
  <c r="J33" i="28"/>
  <c r="J34" i="28"/>
  <c r="J35" i="28"/>
  <c r="J36" i="28"/>
  <c r="J37" i="28"/>
  <c r="J38" i="28"/>
  <c r="J39" i="28"/>
  <c r="J40" i="28"/>
  <c r="J41" i="28"/>
  <c r="J42" i="28"/>
  <c r="J43" i="28"/>
  <c r="J44" i="28"/>
  <c r="J45" i="28"/>
  <c r="J46" i="28"/>
  <c r="J47" i="28"/>
  <c r="J48" i="28"/>
  <c r="J49" i="28"/>
  <c r="J50" i="28"/>
  <c r="J51" i="28"/>
  <c r="J52" i="28"/>
  <c r="J53" i="28"/>
  <c r="J54" i="28"/>
  <c r="J55" i="28"/>
  <c r="J56" i="28"/>
  <c r="J57" i="28"/>
  <c r="J58" i="28"/>
  <c r="J59" i="28"/>
  <c r="J60" i="28"/>
  <c r="J61" i="28"/>
  <c r="J62" i="28"/>
  <c r="J63" i="28"/>
  <c r="J64" i="28"/>
  <c r="J65" i="28"/>
  <c r="J66" i="28"/>
  <c r="J67" i="28"/>
  <c r="J68" i="28"/>
  <c r="J69" i="28"/>
  <c r="J70" i="28"/>
  <c r="J71" i="28"/>
  <c r="J72" i="28"/>
  <c r="J73" i="28"/>
  <c r="J74" i="28"/>
  <c r="J75" i="28"/>
  <c r="J76" i="28"/>
  <c r="J77" i="28"/>
  <c r="J78" i="28"/>
  <c r="J79" i="28"/>
  <c r="J80" i="28"/>
  <c r="J81" i="28"/>
  <c r="J82" i="28"/>
  <c r="O5" i="27"/>
  <c r="J17" i="27"/>
  <c r="J18" i="27"/>
  <c r="J19" i="27"/>
  <c r="J20" i="27"/>
  <c r="J21" i="27"/>
  <c r="J22" i="27"/>
  <c r="J23" i="27"/>
  <c r="J24" i="27"/>
  <c r="J25" i="27"/>
  <c r="J26" i="27"/>
  <c r="J27" i="27"/>
  <c r="J28" i="27"/>
  <c r="J29" i="27"/>
  <c r="J30" i="27"/>
  <c r="J31" i="27"/>
  <c r="J32" i="27"/>
  <c r="J33" i="27"/>
  <c r="J34" i="27"/>
  <c r="J35" i="27"/>
  <c r="J36" i="27"/>
  <c r="J37" i="27"/>
  <c r="J38" i="27"/>
  <c r="J39" i="27"/>
  <c r="J40" i="27"/>
  <c r="J41" i="27"/>
  <c r="J42" i="27"/>
  <c r="J43" i="27"/>
  <c r="J44" i="27"/>
  <c r="J45" i="27"/>
  <c r="J46" i="27"/>
  <c r="J47" i="27"/>
  <c r="J48" i="27"/>
  <c r="J49" i="27"/>
  <c r="J50" i="27"/>
  <c r="J51" i="27"/>
  <c r="J52" i="27"/>
  <c r="J53" i="27"/>
  <c r="J54" i="27"/>
  <c r="J55" i="27"/>
  <c r="J56" i="27"/>
  <c r="J57" i="27"/>
  <c r="J58" i="27"/>
  <c r="J59" i="27"/>
  <c r="J60" i="27"/>
  <c r="J61" i="27"/>
  <c r="J62" i="27"/>
  <c r="J63" i="27"/>
  <c r="J64" i="27"/>
  <c r="J65" i="27"/>
  <c r="J66" i="27"/>
  <c r="J67" i="27"/>
  <c r="J68" i="27"/>
  <c r="J69" i="27"/>
  <c r="J70" i="27"/>
  <c r="J71" i="27"/>
  <c r="J72" i="27"/>
  <c r="J73" i="27"/>
  <c r="J74" i="27"/>
  <c r="J75" i="27"/>
  <c r="J76" i="27"/>
  <c r="J77" i="27"/>
  <c r="J78" i="27"/>
  <c r="J79" i="27"/>
  <c r="J80" i="27"/>
  <c r="J81" i="27"/>
  <c r="J82" i="27"/>
  <c r="O5" i="26"/>
  <c r="J13" i="26"/>
  <c r="J14" i="26"/>
  <c r="J15" i="26"/>
  <c r="N5" i="26" s="1"/>
  <c r="J16" i="26"/>
  <c r="M5" i="26" s="1"/>
  <c r="J17" i="26"/>
  <c r="J18" i="26"/>
  <c r="J19" i="26"/>
  <c r="J20" i="26"/>
  <c r="J21" i="26"/>
  <c r="J22" i="26"/>
  <c r="J23" i="26"/>
  <c r="J24" i="26"/>
  <c r="J25" i="26"/>
  <c r="J26" i="26"/>
  <c r="J27" i="26"/>
  <c r="J28" i="26"/>
  <c r="J29" i="26"/>
  <c r="J30" i="26"/>
  <c r="J31" i="26"/>
  <c r="J32" i="26"/>
  <c r="J33" i="26"/>
  <c r="J34" i="26"/>
  <c r="J35" i="26"/>
  <c r="J36" i="26"/>
  <c r="J37" i="26"/>
  <c r="J38" i="26"/>
  <c r="J39" i="26"/>
  <c r="J40" i="26"/>
  <c r="J41" i="26"/>
  <c r="J42" i="26"/>
  <c r="J43" i="26"/>
  <c r="J44" i="26"/>
  <c r="J45" i="26"/>
  <c r="J46" i="26"/>
  <c r="J47" i="26"/>
  <c r="J48" i="26"/>
  <c r="J49" i="26"/>
  <c r="J50" i="26"/>
  <c r="J51" i="26"/>
  <c r="J52" i="26"/>
  <c r="J53" i="26"/>
  <c r="J54" i="26"/>
  <c r="J55" i="26"/>
  <c r="J56" i="26"/>
  <c r="J57" i="26"/>
  <c r="J58" i="26"/>
  <c r="J59" i="26"/>
  <c r="J60" i="26"/>
  <c r="J61" i="26"/>
  <c r="J62" i="26"/>
  <c r="J63" i="26"/>
  <c r="J64" i="26"/>
  <c r="J65" i="26"/>
  <c r="J66" i="26"/>
  <c r="J67" i="26"/>
  <c r="J68" i="26"/>
  <c r="J69" i="26"/>
  <c r="J70" i="26"/>
  <c r="J71" i="26"/>
  <c r="J72" i="26"/>
  <c r="J73" i="26"/>
  <c r="J74" i="26"/>
  <c r="J75" i="26"/>
  <c r="J76" i="26"/>
  <c r="J77" i="26"/>
  <c r="J78" i="26"/>
  <c r="J79" i="26"/>
  <c r="J80" i="26"/>
  <c r="J81" i="26"/>
  <c r="J82" i="26"/>
  <c r="O5" i="25"/>
  <c r="J13" i="25"/>
  <c r="J14" i="25"/>
  <c r="J15" i="25"/>
  <c r="J16" i="25"/>
  <c r="J17" i="25"/>
  <c r="J18" i="25"/>
  <c r="J19" i="25"/>
  <c r="J20" i="25"/>
  <c r="J21" i="25"/>
  <c r="J22" i="25"/>
  <c r="J23" i="25"/>
  <c r="J24" i="25"/>
  <c r="J25" i="25"/>
  <c r="J26" i="25"/>
  <c r="J27" i="25"/>
  <c r="J28" i="25"/>
  <c r="J29" i="25"/>
  <c r="J30" i="25"/>
  <c r="J31" i="25"/>
  <c r="J32" i="25"/>
  <c r="J33" i="25"/>
  <c r="J34" i="25"/>
  <c r="J35" i="25"/>
  <c r="J36" i="25"/>
  <c r="J37" i="25"/>
  <c r="J38" i="25"/>
  <c r="J39" i="25"/>
  <c r="J40" i="25"/>
  <c r="J41" i="25"/>
  <c r="J42" i="25"/>
  <c r="J43" i="25"/>
  <c r="J44" i="25"/>
  <c r="J45" i="25"/>
  <c r="J46" i="25"/>
  <c r="J47" i="25"/>
  <c r="J48" i="25"/>
  <c r="J49" i="25"/>
  <c r="J50" i="25"/>
  <c r="J51" i="25"/>
  <c r="J52" i="25"/>
  <c r="J53" i="25"/>
  <c r="J54" i="25"/>
  <c r="J55" i="25"/>
  <c r="J56" i="25"/>
  <c r="J57" i="25"/>
  <c r="J58" i="25"/>
  <c r="J59" i="25"/>
  <c r="J60" i="25"/>
  <c r="J61" i="25"/>
  <c r="J62" i="25"/>
  <c r="J63" i="25"/>
  <c r="J64" i="25"/>
  <c r="J65" i="25"/>
  <c r="J66" i="25"/>
  <c r="J67" i="25"/>
  <c r="J68" i="25"/>
  <c r="J69" i="25"/>
  <c r="J70" i="25"/>
  <c r="J71" i="25"/>
  <c r="J72" i="25"/>
  <c r="J73" i="25"/>
  <c r="J74" i="25"/>
  <c r="J75" i="25"/>
  <c r="J76" i="25"/>
  <c r="J77" i="25"/>
  <c r="J78" i="25"/>
  <c r="J79" i="25"/>
  <c r="J80" i="25"/>
  <c r="J81" i="25"/>
  <c r="J82" i="25"/>
  <c r="K2" i="24"/>
  <c r="O5" i="24"/>
  <c r="J13" i="24"/>
  <c r="J14" i="24"/>
  <c r="J15" i="24"/>
  <c r="N5" i="24" s="1"/>
  <c r="J16" i="24"/>
  <c r="J17" i="24"/>
  <c r="J18" i="24"/>
  <c r="J19" i="24"/>
  <c r="J20" i="24"/>
  <c r="J21" i="24"/>
  <c r="J22" i="24"/>
  <c r="J23" i="24"/>
  <c r="J24" i="24"/>
  <c r="J25" i="24"/>
  <c r="J26" i="24"/>
  <c r="J27" i="24"/>
  <c r="J28" i="24"/>
  <c r="J29" i="24"/>
  <c r="J30" i="24"/>
  <c r="J31" i="24"/>
  <c r="J32" i="24"/>
  <c r="J33" i="24"/>
  <c r="J34" i="24"/>
  <c r="J35" i="24"/>
  <c r="J36" i="24"/>
  <c r="J37" i="24"/>
  <c r="J38" i="24"/>
  <c r="J39" i="24"/>
  <c r="J40" i="24"/>
  <c r="J41" i="24"/>
  <c r="J42" i="24"/>
  <c r="J43" i="24"/>
  <c r="J44" i="24"/>
  <c r="J45" i="24"/>
  <c r="J46" i="24"/>
  <c r="J47" i="24"/>
  <c r="J48" i="24"/>
  <c r="J49" i="24"/>
  <c r="J50" i="24"/>
  <c r="J51" i="24"/>
  <c r="J52" i="24"/>
  <c r="J53" i="24"/>
  <c r="J54" i="24"/>
  <c r="J55" i="24"/>
  <c r="J56" i="24"/>
  <c r="J57" i="24"/>
  <c r="J58" i="24"/>
  <c r="J59" i="24"/>
  <c r="J60" i="24"/>
  <c r="J61" i="24"/>
  <c r="J62" i="24"/>
  <c r="J63" i="24"/>
  <c r="J64" i="24"/>
  <c r="J65" i="24"/>
  <c r="J66" i="24"/>
  <c r="J67" i="24"/>
  <c r="J68" i="24"/>
  <c r="J69" i="24"/>
  <c r="J70" i="24"/>
  <c r="J71" i="24"/>
  <c r="J72" i="24"/>
  <c r="J73" i="24"/>
  <c r="J74" i="24"/>
  <c r="J75" i="24"/>
  <c r="J76" i="24"/>
  <c r="J77" i="24"/>
  <c r="J78" i="24"/>
  <c r="J79" i="24"/>
  <c r="J80" i="24"/>
  <c r="J81" i="24"/>
  <c r="J82" i="24"/>
  <c r="O5" i="23"/>
  <c r="J40" i="23"/>
  <c r="J41" i="23"/>
  <c r="L5" i="23"/>
  <c r="J42" i="23"/>
  <c r="J43" i="23"/>
  <c r="J44" i="23"/>
  <c r="J45" i="23"/>
  <c r="J46" i="23"/>
  <c r="J47" i="23"/>
  <c r="J48" i="23"/>
  <c r="J49" i="23"/>
  <c r="J50" i="23"/>
  <c r="J51" i="23"/>
  <c r="J52" i="23"/>
  <c r="J53" i="23"/>
  <c r="J54" i="23"/>
  <c r="J55" i="23"/>
  <c r="J56" i="23"/>
  <c r="J57" i="23"/>
  <c r="J58" i="23"/>
  <c r="J59" i="23"/>
  <c r="J60" i="23"/>
  <c r="J61" i="23"/>
  <c r="J62" i="23"/>
  <c r="J63" i="23"/>
  <c r="J64" i="23"/>
  <c r="J65" i="23"/>
  <c r="J66" i="23"/>
  <c r="J67" i="23"/>
  <c r="J68" i="23"/>
  <c r="J69" i="23"/>
  <c r="J70" i="23"/>
  <c r="J71" i="23"/>
  <c r="J72" i="23"/>
  <c r="J73" i="23"/>
  <c r="J74" i="23"/>
  <c r="J75" i="23"/>
  <c r="J76" i="23"/>
  <c r="J77" i="23"/>
  <c r="J78" i="23"/>
  <c r="J79" i="23"/>
  <c r="J80" i="23"/>
  <c r="J81" i="23"/>
  <c r="J82" i="23"/>
  <c r="J39" i="23"/>
  <c r="O5" i="22"/>
  <c r="J13" i="22"/>
  <c r="J14" i="22"/>
  <c r="J15" i="22"/>
  <c r="J16" i="22"/>
  <c r="J17" i="22"/>
  <c r="J18" i="22"/>
  <c r="J19" i="22"/>
  <c r="J20" i="22"/>
  <c r="J21" i="22"/>
  <c r="J22" i="22"/>
  <c r="J23" i="22"/>
  <c r="J24" i="22"/>
  <c r="J25" i="22"/>
  <c r="J26" i="22"/>
  <c r="J27" i="22"/>
  <c r="J28" i="22"/>
  <c r="J29" i="22"/>
  <c r="J30" i="22"/>
  <c r="J31" i="22"/>
  <c r="J32" i="22"/>
  <c r="J33" i="22"/>
  <c r="J34" i="22"/>
  <c r="J35" i="22"/>
  <c r="J36" i="22"/>
  <c r="J37" i="22"/>
  <c r="J38" i="22"/>
  <c r="J39" i="22"/>
  <c r="J40" i="22"/>
  <c r="J41" i="22"/>
  <c r="J42" i="22"/>
  <c r="J43" i="22"/>
  <c r="J44" i="22"/>
  <c r="J45" i="22"/>
  <c r="J46" i="22"/>
  <c r="J47" i="22"/>
  <c r="J48" i="22"/>
  <c r="J49" i="22"/>
  <c r="J50" i="22"/>
  <c r="J51" i="22"/>
  <c r="J52" i="22"/>
  <c r="J53" i="22"/>
  <c r="J54" i="22"/>
  <c r="J55" i="22"/>
  <c r="J56" i="22"/>
  <c r="J57" i="22"/>
  <c r="J58" i="22"/>
  <c r="J59" i="22"/>
  <c r="J60" i="22"/>
  <c r="J61" i="22"/>
  <c r="J62" i="22"/>
  <c r="J63" i="22"/>
  <c r="J64" i="22"/>
  <c r="J65" i="22"/>
  <c r="J66" i="22"/>
  <c r="J67" i="22"/>
  <c r="J68" i="22"/>
  <c r="J69" i="22"/>
  <c r="J70" i="22"/>
  <c r="J71" i="22"/>
  <c r="J72" i="22"/>
  <c r="J73" i="22"/>
  <c r="J74" i="22"/>
  <c r="J75" i="22"/>
  <c r="J76" i="22"/>
  <c r="J77" i="22"/>
  <c r="J78" i="22"/>
  <c r="J79" i="22"/>
  <c r="J80" i="22"/>
  <c r="J81" i="22"/>
  <c r="J82" i="22"/>
  <c r="O5" i="21"/>
  <c r="J15" i="21"/>
  <c r="J16" i="21"/>
  <c r="J17" i="21"/>
  <c r="J18" i="21"/>
  <c r="J19" i="21"/>
  <c r="J20" i="21"/>
  <c r="J21" i="21"/>
  <c r="J22" i="21"/>
  <c r="J23" i="21"/>
  <c r="J24" i="21"/>
  <c r="J25" i="21"/>
  <c r="J26" i="21"/>
  <c r="J27" i="21"/>
  <c r="J28" i="21"/>
  <c r="J29" i="21"/>
  <c r="J30" i="21"/>
  <c r="J31" i="21"/>
  <c r="J32" i="21"/>
  <c r="J33" i="21"/>
  <c r="J34" i="21"/>
  <c r="J35" i="21"/>
  <c r="J36" i="21"/>
  <c r="J37" i="21"/>
  <c r="J38" i="21"/>
  <c r="J39" i="21"/>
  <c r="J40" i="21"/>
  <c r="J41" i="21"/>
  <c r="J42" i="21"/>
  <c r="J43" i="21"/>
  <c r="J44" i="21"/>
  <c r="J45" i="21"/>
  <c r="J46" i="21"/>
  <c r="J47" i="21"/>
  <c r="J48" i="21"/>
  <c r="J49" i="21"/>
  <c r="J50" i="21"/>
  <c r="J51" i="21"/>
  <c r="J52" i="21"/>
  <c r="J53" i="21"/>
  <c r="J54" i="21"/>
  <c r="J55" i="21"/>
  <c r="J56" i="21"/>
  <c r="J57" i="21"/>
  <c r="J58" i="21"/>
  <c r="J59" i="21"/>
  <c r="J60" i="21"/>
  <c r="J61" i="21"/>
  <c r="J62" i="21"/>
  <c r="J63" i="21"/>
  <c r="J64" i="21"/>
  <c r="J65" i="21"/>
  <c r="J66" i="21"/>
  <c r="J67" i="21"/>
  <c r="J68" i="21"/>
  <c r="J69" i="21"/>
  <c r="J70" i="21"/>
  <c r="J71" i="21"/>
  <c r="J72" i="21"/>
  <c r="J73" i="21"/>
  <c r="J74" i="21"/>
  <c r="J75" i="21"/>
  <c r="J76" i="21"/>
  <c r="J77" i="21"/>
  <c r="J78" i="21"/>
  <c r="J79" i="21"/>
  <c r="J80" i="21"/>
  <c r="J81" i="21"/>
  <c r="J82" i="21"/>
  <c r="O5" i="20"/>
  <c r="J15" i="20"/>
  <c r="J16" i="20"/>
  <c r="J17" i="20"/>
  <c r="N5" i="20" s="1"/>
  <c r="J18" i="20"/>
  <c r="J19" i="20"/>
  <c r="J20" i="20"/>
  <c r="J21" i="20"/>
  <c r="J22" i="20"/>
  <c r="J23" i="20"/>
  <c r="J24" i="20"/>
  <c r="J25" i="20"/>
  <c r="J26" i="20"/>
  <c r="J27" i="20"/>
  <c r="J28" i="20"/>
  <c r="J29" i="20"/>
  <c r="J30" i="20"/>
  <c r="J31" i="20"/>
  <c r="J32" i="20"/>
  <c r="J33" i="20"/>
  <c r="J34" i="20"/>
  <c r="J35" i="20"/>
  <c r="J36" i="20"/>
  <c r="J37" i="20"/>
  <c r="J38" i="20"/>
  <c r="J39" i="20"/>
  <c r="J40" i="20"/>
  <c r="J41" i="20"/>
  <c r="J42" i="20"/>
  <c r="J43" i="20"/>
  <c r="J44" i="20"/>
  <c r="J45" i="20"/>
  <c r="J46" i="20"/>
  <c r="J47" i="20"/>
  <c r="J48" i="20"/>
  <c r="J49" i="20"/>
  <c r="J50" i="20"/>
  <c r="J51" i="20"/>
  <c r="J52" i="20"/>
  <c r="J53" i="20"/>
  <c r="J54" i="20"/>
  <c r="J55" i="20"/>
  <c r="J56" i="20"/>
  <c r="J57" i="20"/>
  <c r="J58" i="20"/>
  <c r="J59" i="20"/>
  <c r="J60" i="20"/>
  <c r="J61" i="20"/>
  <c r="J62" i="20"/>
  <c r="J63" i="20"/>
  <c r="J64" i="20"/>
  <c r="J65" i="20"/>
  <c r="J66" i="20"/>
  <c r="J67" i="20"/>
  <c r="J68" i="20"/>
  <c r="J69" i="20"/>
  <c r="J70" i="20"/>
  <c r="J71" i="20"/>
  <c r="J72" i="20"/>
  <c r="J73" i="20"/>
  <c r="J74" i="20"/>
  <c r="J75" i="20"/>
  <c r="J76" i="20"/>
  <c r="J77" i="20"/>
  <c r="J78" i="20"/>
  <c r="J79" i="20"/>
  <c r="J80" i="20"/>
  <c r="J81" i="20"/>
  <c r="J82" i="20"/>
  <c r="O5" i="19"/>
  <c r="J15" i="19"/>
  <c r="J16" i="19"/>
  <c r="J17" i="19"/>
  <c r="N5" i="19" s="1"/>
  <c r="J18" i="19"/>
  <c r="L5" i="19" s="1"/>
  <c r="J19" i="19"/>
  <c r="J20" i="19"/>
  <c r="J21" i="19"/>
  <c r="J22" i="19"/>
  <c r="J23" i="19"/>
  <c r="J24" i="19"/>
  <c r="J25" i="19"/>
  <c r="J26" i="19"/>
  <c r="J27" i="19"/>
  <c r="J28" i="19"/>
  <c r="J29" i="19"/>
  <c r="J30" i="19"/>
  <c r="J31" i="19"/>
  <c r="J32" i="19"/>
  <c r="J33" i="19"/>
  <c r="J34" i="19"/>
  <c r="J35" i="19"/>
  <c r="J36" i="19"/>
  <c r="J37" i="19"/>
  <c r="J38" i="19"/>
  <c r="J39" i="19"/>
  <c r="J40" i="19"/>
  <c r="J41" i="19"/>
  <c r="J42" i="19"/>
  <c r="J43" i="19"/>
  <c r="J44" i="19"/>
  <c r="J45" i="19"/>
  <c r="J46" i="19"/>
  <c r="J47" i="19"/>
  <c r="J48" i="19"/>
  <c r="J49" i="19"/>
  <c r="J50" i="19"/>
  <c r="J51" i="19"/>
  <c r="J52" i="19"/>
  <c r="J53" i="19"/>
  <c r="J54" i="19"/>
  <c r="J55" i="19"/>
  <c r="J56" i="19"/>
  <c r="J57" i="19"/>
  <c r="J58" i="19"/>
  <c r="J59" i="19"/>
  <c r="J60" i="19"/>
  <c r="J61" i="19"/>
  <c r="J62" i="19"/>
  <c r="J63" i="19"/>
  <c r="J64" i="19"/>
  <c r="J65" i="19"/>
  <c r="J66" i="19"/>
  <c r="J67" i="19"/>
  <c r="J68" i="19"/>
  <c r="J69" i="19"/>
  <c r="J70" i="19"/>
  <c r="J71" i="19"/>
  <c r="J72" i="19"/>
  <c r="J73" i="19"/>
  <c r="J74" i="19"/>
  <c r="J75" i="19"/>
  <c r="J76" i="19"/>
  <c r="J77" i="19"/>
  <c r="J78" i="19"/>
  <c r="J79" i="19"/>
  <c r="J80" i="19"/>
  <c r="J81" i="19"/>
  <c r="J82" i="19"/>
  <c r="J15" i="18"/>
  <c r="J16" i="18"/>
  <c r="J17" i="18"/>
  <c r="N5" i="18" s="1"/>
  <c r="O5" i="18" s="1"/>
  <c r="J18" i="18"/>
  <c r="J19" i="18"/>
  <c r="J20" i="18"/>
  <c r="J21" i="18"/>
  <c r="J22" i="18"/>
  <c r="J23" i="18"/>
  <c r="J24" i="18"/>
  <c r="J25" i="18"/>
  <c r="J26" i="18"/>
  <c r="J27" i="18"/>
  <c r="J28" i="18"/>
  <c r="J29" i="18"/>
  <c r="J30" i="18"/>
  <c r="J31" i="18"/>
  <c r="J32" i="18"/>
  <c r="J33" i="18"/>
  <c r="J34" i="18"/>
  <c r="J35" i="18"/>
  <c r="J36" i="18"/>
  <c r="J37" i="18"/>
  <c r="J38" i="18"/>
  <c r="J39" i="18"/>
  <c r="J40" i="18"/>
  <c r="J41" i="18"/>
  <c r="J42" i="18"/>
  <c r="J43" i="18"/>
  <c r="J44" i="18"/>
  <c r="J45" i="18"/>
  <c r="J46" i="18"/>
  <c r="J47" i="18"/>
  <c r="J48" i="18"/>
  <c r="J49" i="18"/>
  <c r="J50" i="18"/>
  <c r="J51" i="18"/>
  <c r="J52" i="18"/>
  <c r="J53" i="18"/>
  <c r="J54" i="18"/>
  <c r="J55" i="18"/>
  <c r="J56" i="18"/>
  <c r="J57" i="18"/>
  <c r="J58" i="18"/>
  <c r="J59" i="18"/>
  <c r="J60" i="18"/>
  <c r="J61" i="18"/>
  <c r="J62" i="18"/>
  <c r="J63" i="18"/>
  <c r="J64" i="18"/>
  <c r="J65" i="18"/>
  <c r="J66" i="18"/>
  <c r="J67" i="18"/>
  <c r="J68" i="18"/>
  <c r="J69" i="18"/>
  <c r="J70" i="18"/>
  <c r="J71" i="18"/>
  <c r="J72" i="18"/>
  <c r="J73" i="18"/>
  <c r="J74" i="18"/>
  <c r="J75" i="18"/>
  <c r="J76" i="18"/>
  <c r="J77" i="18"/>
  <c r="J78" i="18"/>
  <c r="J79" i="18"/>
  <c r="J80" i="18"/>
  <c r="J81" i="18"/>
  <c r="J82" i="18"/>
  <c r="O5" i="17"/>
  <c r="L5" i="17"/>
  <c r="J21" i="17"/>
  <c r="J22" i="17"/>
  <c r="J23" i="17"/>
  <c r="J24" i="17"/>
  <c r="N5" i="17" s="1"/>
  <c r="J25" i="17"/>
  <c r="J26" i="17"/>
  <c r="J27" i="17"/>
  <c r="J28" i="17"/>
  <c r="J29" i="17"/>
  <c r="J30" i="17"/>
  <c r="J31" i="17"/>
  <c r="J32" i="17"/>
  <c r="J33" i="17"/>
  <c r="J34" i="17"/>
  <c r="J35" i="17"/>
  <c r="J36" i="17"/>
  <c r="J37" i="17"/>
  <c r="J38" i="17"/>
  <c r="J39" i="17"/>
  <c r="J40" i="17"/>
  <c r="J41" i="17"/>
  <c r="J42" i="17"/>
  <c r="J43" i="17"/>
  <c r="J44" i="17"/>
  <c r="J45" i="17"/>
  <c r="J46" i="17"/>
  <c r="J47" i="17"/>
  <c r="J48" i="17"/>
  <c r="J49" i="17"/>
  <c r="J50" i="17"/>
  <c r="J51" i="17"/>
  <c r="J52" i="17"/>
  <c r="J53" i="17"/>
  <c r="J54" i="17"/>
  <c r="J55" i="17"/>
  <c r="J56" i="17"/>
  <c r="J57" i="17"/>
  <c r="J58" i="17"/>
  <c r="J59" i="17"/>
  <c r="J60" i="17"/>
  <c r="J61" i="17"/>
  <c r="J62" i="17"/>
  <c r="J63" i="17"/>
  <c r="J64" i="17"/>
  <c r="J65" i="17"/>
  <c r="J66" i="17"/>
  <c r="J67" i="17"/>
  <c r="J68" i="17"/>
  <c r="J69" i="17"/>
  <c r="J70" i="17"/>
  <c r="J71" i="17"/>
  <c r="J72" i="17"/>
  <c r="J73" i="17"/>
  <c r="J74" i="17"/>
  <c r="J75" i="17"/>
  <c r="J76" i="17"/>
  <c r="J77" i="17"/>
  <c r="J78" i="17"/>
  <c r="J79" i="17"/>
  <c r="J80" i="17"/>
  <c r="J81" i="17"/>
  <c r="J82" i="17"/>
  <c r="O5" i="16"/>
  <c r="J21" i="16"/>
  <c r="J22" i="16"/>
  <c r="J23" i="16"/>
  <c r="J24" i="16"/>
  <c r="J25" i="16"/>
  <c r="J26" i="16"/>
  <c r="J27" i="16"/>
  <c r="J28" i="16"/>
  <c r="J29" i="16"/>
  <c r="J30" i="16"/>
  <c r="J31" i="16"/>
  <c r="J32" i="16"/>
  <c r="J33" i="16"/>
  <c r="J34" i="16"/>
  <c r="J35" i="16"/>
  <c r="J36" i="16"/>
  <c r="J37" i="16"/>
  <c r="J38" i="16"/>
  <c r="J39" i="16"/>
  <c r="J40" i="16"/>
  <c r="J41" i="16"/>
  <c r="J42" i="16"/>
  <c r="J43" i="16"/>
  <c r="J44" i="16"/>
  <c r="J45" i="16"/>
  <c r="J46" i="16"/>
  <c r="J47" i="16"/>
  <c r="J48" i="16"/>
  <c r="J49" i="16"/>
  <c r="J50" i="16"/>
  <c r="J51" i="16"/>
  <c r="J52" i="16"/>
  <c r="J53" i="16"/>
  <c r="J54" i="16"/>
  <c r="J55" i="16"/>
  <c r="J56" i="16"/>
  <c r="J57" i="16"/>
  <c r="J58" i="16"/>
  <c r="J59" i="16"/>
  <c r="J60" i="16"/>
  <c r="J61" i="16"/>
  <c r="J62" i="16"/>
  <c r="J63" i="16"/>
  <c r="J64" i="16"/>
  <c r="J65" i="16"/>
  <c r="J66" i="16"/>
  <c r="J67" i="16"/>
  <c r="J68" i="16"/>
  <c r="J69" i="16"/>
  <c r="J70" i="16"/>
  <c r="J71" i="16"/>
  <c r="J72" i="16"/>
  <c r="J73" i="16"/>
  <c r="J74" i="16"/>
  <c r="J75" i="16"/>
  <c r="J76" i="16"/>
  <c r="J77" i="16"/>
  <c r="J78" i="16"/>
  <c r="J79" i="16"/>
  <c r="J80" i="16"/>
  <c r="J81" i="16"/>
  <c r="J82" i="16"/>
  <c r="O5" i="15"/>
  <c r="J21" i="15"/>
  <c r="J22" i="15"/>
  <c r="J23" i="15"/>
  <c r="N5" i="15" s="1"/>
  <c r="J24" i="15"/>
  <c r="J25" i="15"/>
  <c r="J26" i="15"/>
  <c r="J27" i="15"/>
  <c r="J28" i="15"/>
  <c r="J29" i="15"/>
  <c r="J30" i="15"/>
  <c r="J31" i="15"/>
  <c r="J32" i="15"/>
  <c r="J33" i="15"/>
  <c r="J34" i="15"/>
  <c r="J35" i="15"/>
  <c r="J36" i="15"/>
  <c r="J37" i="15"/>
  <c r="J38" i="15"/>
  <c r="J39" i="15"/>
  <c r="J40" i="15"/>
  <c r="J41" i="15"/>
  <c r="J42" i="15"/>
  <c r="J43" i="15"/>
  <c r="J44" i="15"/>
  <c r="J45" i="15"/>
  <c r="J46" i="15"/>
  <c r="J47" i="15"/>
  <c r="J48" i="15"/>
  <c r="J49" i="15"/>
  <c r="J50" i="15"/>
  <c r="J51" i="15"/>
  <c r="J52" i="15"/>
  <c r="J53" i="15"/>
  <c r="J54" i="15"/>
  <c r="J55" i="15"/>
  <c r="J56" i="15"/>
  <c r="J57" i="15"/>
  <c r="J58" i="15"/>
  <c r="J59" i="15"/>
  <c r="J60" i="15"/>
  <c r="J61" i="15"/>
  <c r="J62" i="15"/>
  <c r="J63" i="15"/>
  <c r="J64" i="15"/>
  <c r="J65" i="15"/>
  <c r="J66" i="15"/>
  <c r="J67" i="15"/>
  <c r="J68" i="15"/>
  <c r="J69" i="15"/>
  <c r="J70" i="15"/>
  <c r="J71" i="15"/>
  <c r="J72" i="15"/>
  <c r="J73" i="15"/>
  <c r="J74" i="15"/>
  <c r="J75" i="15"/>
  <c r="J76" i="15"/>
  <c r="J77" i="15"/>
  <c r="J78" i="15"/>
  <c r="J79" i="15"/>
  <c r="J80" i="15"/>
  <c r="J81" i="15"/>
  <c r="J82" i="15"/>
  <c r="O5" i="14"/>
  <c r="O5" i="13"/>
  <c r="J13" i="14"/>
  <c r="J14" i="14"/>
  <c r="J15" i="14"/>
  <c r="J16" i="14"/>
  <c r="J17" i="14"/>
  <c r="J18" i="14"/>
  <c r="J19" i="14"/>
  <c r="J20" i="14"/>
  <c r="J21" i="14"/>
  <c r="J22" i="14"/>
  <c r="J23" i="14"/>
  <c r="J24" i="14"/>
  <c r="J25" i="14"/>
  <c r="J26" i="14"/>
  <c r="J27" i="14"/>
  <c r="J28" i="14"/>
  <c r="J29" i="14"/>
  <c r="J30" i="14"/>
  <c r="J31" i="14"/>
  <c r="J32" i="14"/>
  <c r="J33" i="14"/>
  <c r="J34" i="14"/>
  <c r="J35" i="14"/>
  <c r="J36" i="14"/>
  <c r="J37" i="14"/>
  <c r="J38" i="14"/>
  <c r="J39" i="14"/>
  <c r="J40" i="14"/>
  <c r="J41" i="14"/>
  <c r="J42" i="14"/>
  <c r="J43" i="14"/>
  <c r="J44" i="14"/>
  <c r="J45" i="14"/>
  <c r="J46" i="14"/>
  <c r="J47" i="14"/>
  <c r="J48" i="14"/>
  <c r="J49" i="14"/>
  <c r="J50" i="14"/>
  <c r="J51" i="14"/>
  <c r="J52" i="14"/>
  <c r="J53" i="14"/>
  <c r="J54" i="14"/>
  <c r="J55" i="14"/>
  <c r="J56" i="14"/>
  <c r="J57" i="14"/>
  <c r="J58" i="14"/>
  <c r="J59" i="14"/>
  <c r="J60" i="14"/>
  <c r="J61" i="14"/>
  <c r="J62" i="14"/>
  <c r="J63" i="14"/>
  <c r="J64" i="14"/>
  <c r="J65" i="14"/>
  <c r="J66" i="14"/>
  <c r="J67" i="14"/>
  <c r="J68" i="14"/>
  <c r="J69" i="14"/>
  <c r="J70" i="14"/>
  <c r="J71" i="14"/>
  <c r="J72" i="14"/>
  <c r="J73" i="14"/>
  <c r="J74" i="14"/>
  <c r="J75" i="14"/>
  <c r="J76" i="14"/>
  <c r="J77" i="14"/>
  <c r="J78" i="14"/>
  <c r="J79" i="14"/>
  <c r="J80" i="14"/>
  <c r="J81" i="14"/>
  <c r="J82" i="14"/>
  <c r="J13" i="13"/>
  <c r="J14" i="13"/>
  <c r="J15" i="13"/>
  <c r="J16" i="13"/>
  <c r="N5" i="13" s="1"/>
  <c r="J17" i="13"/>
  <c r="J18" i="13"/>
  <c r="J19" i="13"/>
  <c r="J20" i="13"/>
  <c r="J21" i="13"/>
  <c r="J22" i="13"/>
  <c r="J23" i="13"/>
  <c r="J24" i="13"/>
  <c r="J25" i="13"/>
  <c r="J26" i="13"/>
  <c r="J27" i="13"/>
  <c r="J28" i="13"/>
  <c r="J29" i="13"/>
  <c r="J30" i="13"/>
  <c r="J31" i="13"/>
  <c r="J32" i="13"/>
  <c r="J33" i="13"/>
  <c r="J34" i="13"/>
  <c r="J35" i="13"/>
  <c r="J36" i="13"/>
  <c r="J37" i="13"/>
  <c r="J38" i="13"/>
  <c r="J39" i="13"/>
  <c r="J40" i="13"/>
  <c r="J41" i="13"/>
  <c r="J42" i="13"/>
  <c r="J43" i="13"/>
  <c r="J44" i="13"/>
  <c r="J45" i="13"/>
  <c r="J46" i="13"/>
  <c r="J47" i="13"/>
  <c r="J48" i="13"/>
  <c r="J49" i="13"/>
  <c r="J50" i="13"/>
  <c r="J51" i="13"/>
  <c r="J52" i="13"/>
  <c r="J53" i="13"/>
  <c r="J54" i="13"/>
  <c r="J55" i="13"/>
  <c r="J56" i="13"/>
  <c r="J57" i="13"/>
  <c r="J58" i="13"/>
  <c r="J59" i="13"/>
  <c r="J60" i="13"/>
  <c r="J61" i="13"/>
  <c r="J62" i="13"/>
  <c r="J63" i="13"/>
  <c r="J64" i="13"/>
  <c r="J65" i="13"/>
  <c r="J66" i="13"/>
  <c r="J67" i="13"/>
  <c r="J68" i="13"/>
  <c r="J69" i="13"/>
  <c r="J70" i="13"/>
  <c r="J71" i="13"/>
  <c r="J72" i="13"/>
  <c r="J73" i="13"/>
  <c r="J74" i="13"/>
  <c r="J75" i="13"/>
  <c r="J76" i="13"/>
  <c r="J77" i="13"/>
  <c r="J78" i="13"/>
  <c r="J79" i="13"/>
  <c r="J80" i="13"/>
  <c r="J81" i="13"/>
  <c r="J82" i="13"/>
  <c r="J41" i="12"/>
  <c r="J42" i="12"/>
  <c r="N5" i="12" s="1"/>
  <c r="O5" i="12" s="1"/>
  <c r="J43" i="12"/>
  <c r="J44" i="12"/>
  <c r="J45" i="12"/>
  <c r="J46" i="12"/>
  <c r="J47" i="12"/>
  <c r="J48" i="12"/>
  <c r="J49" i="12"/>
  <c r="J50" i="12"/>
  <c r="J51" i="12"/>
  <c r="J52" i="12"/>
  <c r="J53" i="12"/>
  <c r="J54" i="12"/>
  <c r="J55" i="12"/>
  <c r="J56" i="12"/>
  <c r="J57" i="12"/>
  <c r="J58" i="12"/>
  <c r="J59" i="12"/>
  <c r="J60" i="12"/>
  <c r="J61" i="12"/>
  <c r="J62" i="12"/>
  <c r="J63" i="12"/>
  <c r="J64" i="12"/>
  <c r="J65" i="12"/>
  <c r="J66" i="12"/>
  <c r="J67" i="12"/>
  <c r="J68" i="12"/>
  <c r="J69" i="12"/>
  <c r="J70" i="12"/>
  <c r="J71" i="12"/>
  <c r="J72" i="12"/>
  <c r="J73" i="12"/>
  <c r="J74" i="12"/>
  <c r="J75" i="12"/>
  <c r="J76" i="12"/>
  <c r="J77" i="12"/>
  <c r="J78" i="12"/>
  <c r="J79" i="12"/>
  <c r="J80" i="12"/>
  <c r="J81" i="12"/>
  <c r="J82" i="12"/>
  <c r="J40" i="12"/>
  <c r="O5" i="11"/>
  <c r="J13" i="11"/>
  <c r="J14" i="11"/>
  <c r="J15" i="11"/>
  <c r="J16" i="11"/>
  <c r="J17" i="11"/>
  <c r="J18" i="11"/>
  <c r="J19" i="11"/>
  <c r="J20" i="11"/>
  <c r="J21" i="11"/>
  <c r="J22" i="11"/>
  <c r="J23" i="11"/>
  <c r="J24" i="11"/>
  <c r="J25" i="11"/>
  <c r="J26" i="11"/>
  <c r="J27" i="11"/>
  <c r="J28" i="11"/>
  <c r="J29" i="11"/>
  <c r="J30" i="11"/>
  <c r="J31" i="11"/>
  <c r="J32" i="11"/>
  <c r="J33" i="11"/>
  <c r="J34" i="11"/>
  <c r="J35" i="11"/>
  <c r="J36" i="11"/>
  <c r="J37" i="11"/>
  <c r="J38" i="11"/>
  <c r="J39" i="11"/>
  <c r="J40" i="11"/>
  <c r="J41" i="11"/>
  <c r="J42" i="11"/>
  <c r="J43" i="11"/>
  <c r="J44" i="11"/>
  <c r="J45" i="11"/>
  <c r="J46" i="11"/>
  <c r="J47" i="11"/>
  <c r="J48" i="11"/>
  <c r="J49" i="11"/>
  <c r="J50" i="11"/>
  <c r="J51" i="11"/>
  <c r="J52" i="11"/>
  <c r="J53" i="11"/>
  <c r="J54" i="11"/>
  <c r="J55" i="11"/>
  <c r="J56" i="11"/>
  <c r="J57" i="11"/>
  <c r="J58" i="11"/>
  <c r="J59" i="11"/>
  <c r="J60" i="11"/>
  <c r="J61" i="11"/>
  <c r="J62" i="11"/>
  <c r="J63" i="11"/>
  <c r="J64" i="11"/>
  <c r="J65" i="11"/>
  <c r="J66" i="11"/>
  <c r="J67" i="11"/>
  <c r="J68" i="11"/>
  <c r="J69" i="11"/>
  <c r="J70" i="11"/>
  <c r="J71" i="11"/>
  <c r="J72" i="11"/>
  <c r="J73" i="11"/>
  <c r="J74" i="11"/>
  <c r="J75" i="11"/>
  <c r="J76" i="11"/>
  <c r="J77" i="11"/>
  <c r="J78" i="11"/>
  <c r="J79" i="11"/>
  <c r="J80" i="11"/>
  <c r="J81" i="11"/>
  <c r="J82" i="11"/>
  <c r="N5" i="11"/>
  <c r="O5" i="10"/>
  <c r="N5" i="10"/>
  <c r="J13" i="10"/>
  <c r="J14" i="10"/>
  <c r="J15" i="10"/>
  <c r="J16" i="10"/>
  <c r="J17" i="10"/>
  <c r="J18" i="10"/>
  <c r="J19" i="10"/>
  <c r="J20" i="10"/>
  <c r="J21" i="10"/>
  <c r="J22" i="10"/>
  <c r="J23" i="10"/>
  <c r="J24" i="10"/>
  <c r="J25" i="10"/>
  <c r="J26" i="10"/>
  <c r="J27" i="10"/>
  <c r="J28" i="10"/>
  <c r="J29" i="10"/>
  <c r="J30" i="10"/>
  <c r="J31" i="10"/>
  <c r="J32" i="10"/>
  <c r="J33" i="10"/>
  <c r="J34" i="10"/>
  <c r="J35" i="10"/>
  <c r="J36" i="10"/>
  <c r="J37" i="10"/>
  <c r="J38" i="10"/>
  <c r="J39" i="10"/>
  <c r="J40" i="10"/>
  <c r="J41" i="10"/>
  <c r="J42" i="10"/>
  <c r="J43" i="10"/>
  <c r="J44" i="10"/>
  <c r="J45" i="10"/>
  <c r="J46" i="10"/>
  <c r="J47" i="10"/>
  <c r="J48" i="10"/>
  <c r="J49" i="10"/>
  <c r="J50" i="10"/>
  <c r="J51" i="10"/>
  <c r="J52" i="10"/>
  <c r="J53" i="10"/>
  <c r="J54" i="10"/>
  <c r="J55" i="10"/>
  <c r="J56" i="10"/>
  <c r="J57" i="10"/>
  <c r="J58" i="10"/>
  <c r="J59" i="10"/>
  <c r="J60" i="10"/>
  <c r="J61" i="10"/>
  <c r="J62" i="10"/>
  <c r="J63" i="10"/>
  <c r="J64" i="10"/>
  <c r="J65" i="10"/>
  <c r="J66" i="10"/>
  <c r="J67" i="10"/>
  <c r="J68" i="10"/>
  <c r="J69" i="10"/>
  <c r="J70" i="10"/>
  <c r="J71" i="10"/>
  <c r="J72" i="10"/>
  <c r="J73" i="10"/>
  <c r="J74" i="10"/>
  <c r="J75" i="10"/>
  <c r="J76" i="10"/>
  <c r="J77" i="10"/>
  <c r="J78" i="10"/>
  <c r="J79" i="10"/>
  <c r="J80" i="10"/>
  <c r="J81" i="10"/>
  <c r="J82" i="10"/>
  <c r="O5" i="9"/>
  <c r="J18" i="9"/>
  <c r="J19" i="9"/>
  <c r="J20" i="9"/>
  <c r="N5" i="9" s="1"/>
  <c r="J21" i="9"/>
  <c r="J22" i="9"/>
  <c r="J23" i="9"/>
  <c r="J24" i="9"/>
  <c r="J25" i="9"/>
  <c r="J26" i="9"/>
  <c r="J27" i="9"/>
  <c r="J28" i="9"/>
  <c r="J29" i="9"/>
  <c r="J30" i="9"/>
  <c r="J31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1" i="9"/>
  <c r="J52" i="9"/>
  <c r="J53" i="9"/>
  <c r="J54" i="9"/>
  <c r="J55" i="9"/>
  <c r="J56" i="9"/>
  <c r="J57" i="9"/>
  <c r="J58" i="9"/>
  <c r="J59" i="9"/>
  <c r="J60" i="9"/>
  <c r="J61" i="9"/>
  <c r="J62" i="9"/>
  <c r="J63" i="9"/>
  <c r="J64" i="9"/>
  <c r="J65" i="9"/>
  <c r="J66" i="9"/>
  <c r="J67" i="9"/>
  <c r="J68" i="9"/>
  <c r="J69" i="9"/>
  <c r="J70" i="9"/>
  <c r="J71" i="9"/>
  <c r="J72" i="9"/>
  <c r="J73" i="9"/>
  <c r="J74" i="9"/>
  <c r="J75" i="9"/>
  <c r="J76" i="9"/>
  <c r="J77" i="9"/>
  <c r="J78" i="9"/>
  <c r="J79" i="9"/>
  <c r="J80" i="9"/>
  <c r="J81" i="9"/>
  <c r="J82" i="9"/>
  <c r="N5" i="8"/>
  <c r="O5" i="8" s="1"/>
  <c r="J19" i="8"/>
  <c r="J20" i="8"/>
  <c r="J21" i="8"/>
  <c r="J22" i="8"/>
  <c r="J23" i="8"/>
  <c r="J24" i="8"/>
  <c r="J25" i="8"/>
  <c r="J26" i="8"/>
  <c r="J27" i="8"/>
  <c r="J28" i="8"/>
  <c r="J29" i="8"/>
  <c r="J30" i="8"/>
  <c r="J31" i="8"/>
  <c r="J32" i="8"/>
  <c r="J33" i="8"/>
  <c r="J34" i="8"/>
  <c r="J35" i="8"/>
  <c r="J36" i="8"/>
  <c r="J37" i="8"/>
  <c r="J38" i="8"/>
  <c r="J39" i="8"/>
  <c r="J40" i="8"/>
  <c r="J41" i="8"/>
  <c r="J42" i="8"/>
  <c r="J43" i="8"/>
  <c r="J44" i="8"/>
  <c r="J45" i="8"/>
  <c r="J46" i="8"/>
  <c r="J47" i="8"/>
  <c r="J48" i="8"/>
  <c r="J49" i="8"/>
  <c r="J50" i="8"/>
  <c r="J51" i="8"/>
  <c r="O5" i="7"/>
  <c r="J18" i="7"/>
  <c r="J19" i="7"/>
  <c r="J20" i="7"/>
  <c r="J21" i="7"/>
  <c r="J22" i="7"/>
  <c r="J23" i="7"/>
  <c r="J24" i="7"/>
  <c r="J25" i="7"/>
  <c r="J26" i="7"/>
  <c r="J27" i="7"/>
  <c r="J28" i="7"/>
  <c r="J29" i="7"/>
  <c r="J30" i="7"/>
  <c r="J31" i="7"/>
  <c r="J32" i="7"/>
  <c r="J33" i="7"/>
  <c r="J34" i="7"/>
  <c r="J35" i="7"/>
  <c r="J36" i="7"/>
  <c r="J37" i="7"/>
  <c r="J38" i="7"/>
  <c r="J39" i="7"/>
  <c r="J40" i="7"/>
  <c r="J41" i="7"/>
  <c r="J42" i="7"/>
  <c r="J43" i="7"/>
  <c r="J44" i="7"/>
  <c r="J45" i="7"/>
  <c r="J46" i="7"/>
  <c r="J47" i="7"/>
  <c r="J48" i="7"/>
  <c r="J49" i="7"/>
  <c r="J50" i="7"/>
  <c r="J51" i="7"/>
  <c r="O5" i="6"/>
  <c r="J12" i="6"/>
  <c r="J13" i="6"/>
  <c r="J14" i="6"/>
  <c r="J15" i="6"/>
  <c r="J16" i="6"/>
  <c r="J17" i="6"/>
  <c r="J18" i="6"/>
  <c r="J19" i="6"/>
  <c r="J20" i="6"/>
  <c r="J21" i="6"/>
  <c r="J22" i="6"/>
  <c r="J23" i="6"/>
  <c r="J24" i="6"/>
  <c r="J25" i="6"/>
  <c r="J26" i="6"/>
  <c r="J27" i="6"/>
  <c r="J28" i="6"/>
  <c r="J29" i="6"/>
  <c r="J30" i="6"/>
  <c r="J31" i="6"/>
  <c r="J32" i="6"/>
  <c r="J33" i="6"/>
  <c r="J34" i="6"/>
  <c r="J35" i="6"/>
  <c r="J36" i="6"/>
  <c r="J37" i="6"/>
  <c r="J38" i="6"/>
  <c r="J39" i="6"/>
  <c r="J40" i="6"/>
  <c r="J41" i="6"/>
  <c r="J42" i="6"/>
  <c r="J43" i="6"/>
  <c r="J44" i="6"/>
  <c r="J45" i="6"/>
  <c r="J46" i="6"/>
  <c r="J47" i="6"/>
  <c r="J48" i="6"/>
  <c r="J49" i="6"/>
  <c r="J50" i="6"/>
  <c r="J51" i="6"/>
  <c r="O5" i="5"/>
  <c r="J12" i="5"/>
  <c r="J13" i="5"/>
  <c r="J14" i="5"/>
  <c r="J15" i="5"/>
  <c r="N5" i="5" s="1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41" i="5"/>
  <c r="J42" i="5"/>
  <c r="J43" i="5"/>
  <c r="J44" i="5"/>
  <c r="J45" i="5"/>
  <c r="J46" i="5"/>
  <c r="J47" i="5"/>
  <c r="J48" i="5"/>
  <c r="J49" i="5"/>
  <c r="J50" i="5"/>
  <c r="J51" i="5"/>
  <c r="O5" i="4"/>
  <c r="L5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49" i="4"/>
  <c r="J50" i="4"/>
  <c r="J51" i="4"/>
  <c r="O5" i="3"/>
  <c r="N5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3" i="3"/>
  <c r="J44" i="3"/>
  <c r="J45" i="3"/>
  <c r="J46" i="3"/>
  <c r="J47" i="3"/>
  <c r="J48" i="3"/>
  <c r="J49" i="3"/>
  <c r="J50" i="3"/>
  <c r="J51" i="3"/>
  <c r="O5" i="2"/>
  <c r="N5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O5" i="1"/>
  <c r="N5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11" i="2"/>
  <c r="J11" i="3"/>
  <c r="J12" i="4"/>
  <c r="J11" i="5"/>
  <c r="J11" i="6"/>
  <c r="J17" i="7"/>
  <c r="J18" i="8"/>
  <c r="J17" i="9"/>
  <c r="J12" i="10"/>
  <c r="J12" i="11"/>
  <c r="J12" i="13"/>
  <c r="J12" i="14"/>
  <c r="J20" i="15"/>
  <c r="J20" i="16"/>
  <c r="J20" i="17"/>
  <c r="J14" i="18"/>
  <c r="J14" i="19"/>
  <c r="J14" i="20"/>
  <c r="J14" i="21"/>
  <c r="J12" i="22"/>
  <c r="J12" i="24"/>
  <c r="J12" i="25"/>
  <c r="J12" i="26"/>
  <c r="J16" i="27"/>
  <c r="J16" i="28"/>
  <c r="J12" i="29"/>
  <c r="J12" i="30"/>
  <c r="J12" i="31"/>
  <c r="J12" i="32"/>
  <c r="J9" i="33"/>
  <c r="J12" i="35"/>
  <c r="J12" i="36"/>
  <c r="J10" i="38"/>
  <c r="J12" i="39"/>
  <c r="J12" i="40"/>
  <c r="J12" i="41"/>
  <c r="J10" i="42"/>
  <c r="J9" i="43"/>
  <c r="J12" i="44"/>
  <c r="J15" i="45"/>
  <c r="J15" i="46"/>
  <c r="J10" i="47"/>
  <c r="J10" i="48"/>
  <c r="J19" i="49"/>
  <c r="J7" i="52"/>
  <c r="J16" i="53"/>
  <c r="J16" i="54"/>
  <c r="J16" i="55"/>
  <c r="J10" i="58"/>
  <c r="J19" i="59"/>
  <c r="J25" i="60"/>
  <c r="J25" i="61"/>
  <c r="J25" i="62"/>
  <c r="J10" i="63"/>
  <c r="N5" i="64"/>
  <c r="J13" i="64"/>
  <c r="J14" i="64"/>
  <c r="J15" i="64"/>
  <c r="J16" i="64"/>
  <c r="J17" i="64"/>
  <c r="J18" i="64"/>
  <c r="J19" i="64"/>
  <c r="J20" i="64"/>
  <c r="J21" i="64"/>
  <c r="J22" i="64"/>
  <c r="J23" i="64"/>
  <c r="J24" i="64"/>
  <c r="J25" i="64"/>
  <c r="J26" i="64"/>
  <c r="J27" i="64"/>
  <c r="J28" i="64"/>
  <c r="J29" i="64"/>
  <c r="J30" i="64"/>
  <c r="J31" i="64"/>
  <c r="J32" i="64"/>
  <c r="J33" i="64"/>
  <c r="J34" i="64"/>
  <c r="J35" i="64"/>
  <c r="J36" i="64"/>
  <c r="J37" i="64"/>
  <c r="J38" i="64"/>
  <c r="J39" i="64"/>
  <c r="J40" i="64"/>
  <c r="J41" i="64"/>
  <c r="J42" i="64"/>
  <c r="J43" i="64"/>
  <c r="J44" i="64"/>
  <c r="J45" i="64"/>
  <c r="J46" i="64"/>
  <c r="J47" i="64"/>
  <c r="J48" i="64"/>
  <c r="J49" i="64"/>
  <c r="J50" i="64"/>
  <c r="J51" i="64"/>
  <c r="J12" i="64"/>
  <c r="O5" i="66"/>
  <c r="N5" i="66"/>
  <c r="N5" i="65"/>
  <c r="J43" i="65"/>
  <c r="J44" i="65"/>
  <c r="J45" i="65"/>
  <c r="J46" i="65"/>
  <c r="J47" i="65"/>
  <c r="J48" i="65"/>
  <c r="J49" i="65"/>
  <c r="J50" i="65"/>
  <c r="J51" i="65"/>
  <c r="J42" i="65"/>
  <c r="J11" i="66"/>
  <c r="J12" i="66"/>
  <c r="J13" i="66"/>
  <c r="J14" i="66"/>
  <c r="J15" i="66"/>
  <c r="J16" i="66"/>
  <c r="J17" i="66"/>
  <c r="J18" i="66"/>
  <c r="J19" i="66"/>
  <c r="J20" i="66"/>
  <c r="J21" i="66"/>
  <c r="J22" i="66"/>
  <c r="J23" i="66"/>
  <c r="J24" i="66"/>
  <c r="J25" i="66"/>
  <c r="J26" i="66"/>
  <c r="J27" i="66"/>
  <c r="J28" i="66"/>
  <c r="J29" i="66"/>
  <c r="J30" i="66"/>
  <c r="J31" i="66"/>
  <c r="J32" i="66"/>
  <c r="J33" i="66"/>
  <c r="J34" i="66"/>
  <c r="J35" i="66"/>
  <c r="J36" i="66"/>
  <c r="J37" i="66"/>
  <c r="J38" i="66"/>
  <c r="J39" i="66"/>
  <c r="J40" i="66"/>
  <c r="J41" i="66"/>
  <c r="J42" i="66"/>
  <c r="J43" i="66"/>
  <c r="J44" i="66"/>
  <c r="J45" i="66"/>
  <c r="J46" i="66"/>
  <c r="J47" i="66"/>
  <c r="J48" i="66"/>
  <c r="J49" i="66"/>
  <c r="J50" i="66"/>
  <c r="J51" i="66"/>
  <c r="J10" i="66"/>
  <c r="N5" i="6"/>
  <c r="N5" i="7"/>
  <c r="N5" i="16"/>
  <c r="N5" i="23"/>
  <c r="N5" i="25"/>
  <c r="N5" i="31"/>
  <c r="L5" i="35"/>
  <c r="N5" i="36"/>
  <c r="N5" i="37"/>
  <c r="L5" i="37"/>
  <c r="N5" i="45"/>
  <c r="N5" i="57"/>
  <c r="N5" i="59"/>
  <c r="N5" i="62"/>
  <c r="N5" i="63"/>
  <c r="N5" i="67"/>
  <c r="O5" i="67" s="1"/>
  <c r="L5" i="67"/>
  <c r="K11" i="67"/>
  <c r="K12" i="67"/>
  <c r="K13" i="67"/>
  <c r="K14" i="67"/>
  <c r="K15" i="67"/>
  <c r="K16" i="67"/>
  <c r="K17" i="67"/>
  <c r="K18" i="67"/>
  <c r="K19" i="67"/>
  <c r="K20" i="67"/>
  <c r="K21" i="67"/>
  <c r="K22" i="67"/>
  <c r="K23" i="67"/>
  <c r="K24" i="67"/>
  <c r="K25" i="67"/>
  <c r="K26" i="67"/>
  <c r="K27" i="67"/>
  <c r="K28" i="67"/>
  <c r="K29" i="67"/>
  <c r="K30" i="67"/>
  <c r="K31" i="67"/>
  <c r="K32" i="67"/>
  <c r="K33" i="67"/>
  <c r="K34" i="67"/>
  <c r="K35" i="67"/>
  <c r="K36" i="67"/>
  <c r="K37" i="67"/>
  <c r="K38" i="67"/>
  <c r="K39" i="67"/>
  <c r="K40" i="67"/>
  <c r="K41" i="67"/>
  <c r="K42" i="67"/>
  <c r="K43" i="67"/>
  <c r="K44" i="67"/>
  <c r="K45" i="67"/>
  <c r="K46" i="67"/>
  <c r="K47" i="67"/>
  <c r="K48" i="67"/>
  <c r="K49" i="67"/>
  <c r="K50" i="67"/>
  <c r="K51" i="67"/>
  <c r="K52" i="67"/>
  <c r="K53" i="67"/>
  <c r="K54" i="67"/>
  <c r="K55" i="67"/>
  <c r="K56" i="67"/>
  <c r="K57" i="67"/>
  <c r="K58" i="67"/>
  <c r="K59" i="67"/>
  <c r="K60" i="67"/>
  <c r="K61" i="67"/>
  <c r="K62" i="67"/>
  <c r="K63" i="67"/>
  <c r="K64" i="67"/>
  <c r="K65" i="67"/>
  <c r="K66" i="67"/>
  <c r="K67" i="67"/>
  <c r="K68" i="67"/>
  <c r="K69" i="67"/>
  <c r="K70" i="67"/>
  <c r="K71" i="67"/>
  <c r="K72" i="67"/>
  <c r="K73" i="67"/>
  <c r="K74" i="67"/>
  <c r="K75" i="67"/>
  <c r="K76" i="67"/>
  <c r="K77" i="67"/>
  <c r="K78" i="67"/>
  <c r="K79" i="67"/>
  <c r="K80" i="67"/>
  <c r="K81" i="67"/>
  <c r="K82" i="67"/>
  <c r="K10" i="67"/>
  <c r="J11" i="67"/>
  <c r="J12" i="67"/>
  <c r="J13" i="67"/>
  <c r="J14" i="67"/>
  <c r="J15" i="67"/>
  <c r="J16" i="67"/>
  <c r="J17" i="67"/>
  <c r="J18" i="67"/>
  <c r="J19" i="67"/>
  <c r="J20" i="67"/>
  <c r="J21" i="67"/>
  <c r="J22" i="67"/>
  <c r="J23" i="67"/>
  <c r="J24" i="67"/>
  <c r="J25" i="67"/>
  <c r="J26" i="67"/>
  <c r="J27" i="67"/>
  <c r="J28" i="67"/>
  <c r="J29" i="67"/>
  <c r="J30" i="67"/>
  <c r="J31" i="67"/>
  <c r="J32" i="67"/>
  <c r="J33" i="67"/>
  <c r="J34" i="67"/>
  <c r="J35" i="67"/>
  <c r="J36" i="67"/>
  <c r="J37" i="67"/>
  <c r="J38" i="67"/>
  <c r="J39" i="67"/>
  <c r="J40" i="67"/>
  <c r="J41" i="67"/>
  <c r="J42" i="67"/>
  <c r="J43" i="67"/>
  <c r="J44" i="67"/>
  <c r="J45" i="67"/>
  <c r="J46" i="67"/>
  <c r="J47" i="67"/>
  <c r="J48" i="67"/>
  <c r="J49" i="67"/>
  <c r="J50" i="67"/>
  <c r="J51" i="67"/>
  <c r="J52" i="67"/>
  <c r="J53" i="67"/>
  <c r="J54" i="67"/>
  <c r="J55" i="67"/>
  <c r="J56" i="67"/>
  <c r="J57" i="67"/>
  <c r="J58" i="67"/>
  <c r="J59" i="67"/>
  <c r="J60" i="67"/>
  <c r="J61" i="67"/>
  <c r="J62" i="67"/>
  <c r="J63" i="67"/>
  <c r="J64" i="67"/>
  <c r="J65" i="67"/>
  <c r="J66" i="67"/>
  <c r="J67" i="67"/>
  <c r="J68" i="67"/>
  <c r="J69" i="67"/>
  <c r="J70" i="67"/>
  <c r="J71" i="67"/>
  <c r="J72" i="67"/>
  <c r="J73" i="67"/>
  <c r="J74" i="67"/>
  <c r="J75" i="67"/>
  <c r="J76" i="67"/>
  <c r="J77" i="67"/>
  <c r="J78" i="67"/>
  <c r="J79" i="67"/>
  <c r="J80" i="67"/>
  <c r="J81" i="67"/>
  <c r="J82" i="67"/>
  <c r="J10" i="67"/>
  <c r="N5" i="68"/>
  <c r="O5" i="68" s="1"/>
  <c r="K11" i="68"/>
  <c r="K12" i="68"/>
  <c r="K13" i="68"/>
  <c r="K14" i="68"/>
  <c r="K15" i="68"/>
  <c r="K16" i="68"/>
  <c r="K17" i="68"/>
  <c r="K18" i="68"/>
  <c r="K19" i="68"/>
  <c r="K20" i="68"/>
  <c r="K21" i="68"/>
  <c r="K22" i="68"/>
  <c r="K23" i="68"/>
  <c r="K24" i="68"/>
  <c r="K25" i="68"/>
  <c r="K26" i="68"/>
  <c r="K27" i="68"/>
  <c r="K28" i="68"/>
  <c r="K29" i="68"/>
  <c r="K30" i="68"/>
  <c r="K31" i="68"/>
  <c r="K32" i="68"/>
  <c r="K33" i="68"/>
  <c r="K34" i="68"/>
  <c r="K35" i="68"/>
  <c r="K36" i="68"/>
  <c r="K37" i="68"/>
  <c r="K38" i="68"/>
  <c r="K39" i="68"/>
  <c r="K40" i="68"/>
  <c r="K41" i="68"/>
  <c r="K42" i="68"/>
  <c r="K43" i="68"/>
  <c r="K44" i="68"/>
  <c r="K45" i="68"/>
  <c r="K46" i="68"/>
  <c r="K47" i="68"/>
  <c r="K48" i="68"/>
  <c r="K49" i="68"/>
  <c r="K50" i="68"/>
  <c r="K51" i="68"/>
  <c r="K52" i="68"/>
  <c r="K53" i="68"/>
  <c r="K54" i="68"/>
  <c r="K55" i="68"/>
  <c r="K56" i="68"/>
  <c r="K57" i="68"/>
  <c r="K58" i="68"/>
  <c r="K59" i="68"/>
  <c r="K60" i="68"/>
  <c r="K61" i="68"/>
  <c r="K62" i="68"/>
  <c r="K63" i="68"/>
  <c r="K64" i="68"/>
  <c r="K65" i="68"/>
  <c r="K66" i="68"/>
  <c r="K67" i="68"/>
  <c r="K68" i="68"/>
  <c r="K69" i="68"/>
  <c r="K70" i="68"/>
  <c r="K71" i="68"/>
  <c r="K72" i="68"/>
  <c r="K73" i="68"/>
  <c r="K74" i="68"/>
  <c r="K75" i="68"/>
  <c r="K76" i="68"/>
  <c r="K77" i="68"/>
  <c r="K78" i="68"/>
  <c r="K79" i="68"/>
  <c r="K80" i="68"/>
  <c r="K81" i="68"/>
  <c r="K82" i="68"/>
  <c r="J10" i="68"/>
  <c r="J11" i="68"/>
  <c r="J12" i="68"/>
  <c r="J13" i="68"/>
  <c r="J14" i="68"/>
  <c r="J15" i="68"/>
  <c r="J16" i="68"/>
  <c r="J17" i="68"/>
  <c r="J18" i="68"/>
  <c r="J19" i="68"/>
  <c r="J20" i="68"/>
  <c r="J21" i="68"/>
  <c r="J22" i="68"/>
  <c r="J23" i="68"/>
  <c r="J24" i="68"/>
  <c r="J25" i="68"/>
  <c r="J26" i="68"/>
  <c r="J27" i="68"/>
  <c r="J28" i="68"/>
  <c r="J29" i="68"/>
  <c r="J30" i="68"/>
  <c r="J31" i="68"/>
  <c r="J32" i="68"/>
  <c r="J33" i="68"/>
  <c r="J34" i="68"/>
  <c r="J35" i="68"/>
  <c r="J36" i="68"/>
  <c r="J37" i="68"/>
  <c r="J38" i="68"/>
  <c r="J39" i="68"/>
  <c r="J40" i="68"/>
  <c r="J41" i="68"/>
  <c r="J42" i="68"/>
  <c r="J43" i="68"/>
  <c r="J44" i="68"/>
  <c r="J45" i="68"/>
  <c r="J46" i="68"/>
  <c r="J47" i="68"/>
  <c r="J48" i="68"/>
  <c r="J49" i="68"/>
  <c r="J50" i="68"/>
  <c r="J51" i="68"/>
  <c r="J52" i="68"/>
  <c r="J53" i="68"/>
  <c r="J54" i="68"/>
  <c r="J55" i="68"/>
  <c r="J56" i="68"/>
  <c r="J57" i="68"/>
  <c r="J58" i="68"/>
  <c r="J59" i="68"/>
  <c r="J60" i="68"/>
  <c r="J61" i="68"/>
  <c r="J62" i="68"/>
  <c r="J63" i="68"/>
  <c r="J64" i="68"/>
  <c r="J65" i="68"/>
  <c r="J66" i="68"/>
  <c r="J67" i="68"/>
  <c r="J68" i="68"/>
  <c r="J69" i="68"/>
  <c r="J70" i="68"/>
  <c r="J71" i="68"/>
  <c r="J72" i="68"/>
  <c r="J73" i="68"/>
  <c r="J74" i="68"/>
  <c r="J75" i="68"/>
  <c r="J76" i="68"/>
  <c r="J77" i="68"/>
  <c r="J78" i="68"/>
  <c r="J79" i="68"/>
  <c r="J80" i="68"/>
  <c r="J81" i="68"/>
  <c r="J82" i="68"/>
  <c r="K9" i="68"/>
  <c r="J9" i="68"/>
  <c r="O5" i="69"/>
  <c r="N5" i="69"/>
  <c r="K11" i="69"/>
  <c r="K12" i="69"/>
  <c r="K13" i="69"/>
  <c r="K14" i="69"/>
  <c r="K15" i="69"/>
  <c r="K16" i="69"/>
  <c r="K17" i="69"/>
  <c r="K18" i="69"/>
  <c r="K19" i="69"/>
  <c r="K20" i="69"/>
  <c r="K21" i="69"/>
  <c r="K22" i="69"/>
  <c r="K23" i="69"/>
  <c r="K24" i="69"/>
  <c r="K25" i="69"/>
  <c r="K26" i="69"/>
  <c r="K27" i="69"/>
  <c r="K28" i="69"/>
  <c r="K29" i="69"/>
  <c r="K30" i="69"/>
  <c r="K31" i="69"/>
  <c r="K32" i="69"/>
  <c r="K33" i="69"/>
  <c r="K34" i="69"/>
  <c r="K35" i="69"/>
  <c r="K36" i="69"/>
  <c r="K37" i="69"/>
  <c r="K38" i="69"/>
  <c r="K39" i="69"/>
  <c r="K40" i="69"/>
  <c r="K41" i="69"/>
  <c r="K42" i="69"/>
  <c r="K43" i="69"/>
  <c r="K44" i="69"/>
  <c r="K45" i="69"/>
  <c r="K46" i="69"/>
  <c r="K47" i="69"/>
  <c r="K48" i="69"/>
  <c r="K49" i="69"/>
  <c r="K50" i="69"/>
  <c r="K51" i="69"/>
  <c r="J11" i="69"/>
  <c r="J12" i="69"/>
  <c r="J13" i="69"/>
  <c r="J14" i="69"/>
  <c r="J15" i="69"/>
  <c r="J16" i="69"/>
  <c r="J17" i="69"/>
  <c r="J18" i="69"/>
  <c r="J19" i="69"/>
  <c r="J20" i="69"/>
  <c r="J21" i="69"/>
  <c r="J22" i="69"/>
  <c r="J23" i="69"/>
  <c r="J24" i="69"/>
  <c r="J25" i="69"/>
  <c r="J26" i="69"/>
  <c r="J27" i="69"/>
  <c r="J28" i="69"/>
  <c r="J29" i="69"/>
  <c r="J30" i="69"/>
  <c r="J31" i="69"/>
  <c r="J32" i="69"/>
  <c r="J33" i="69"/>
  <c r="J34" i="69"/>
  <c r="J35" i="69"/>
  <c r="J36" i="69"/>
  <c r="J37" i="69"/>
  <c r="J38" i="69"/>
  <c r="J39" i="69"/>
  <c r="J40" i="69"/>
  <c r="J41" i="69"/>
  <c r="J42" i="69"/>
  <c r="J43" i="69"/>
  <c r="J44" i="69"/>
  <c r="J45" i="69"/>
  <c r="J46" i="69"/>
  <c r="J47" i="69"/>
  <c r="J48" i="69"/>
  <c r="J49" i="69"/>
  <c r="J50" i="69"/>
  <c r="J51" i="69"/>
  <c r="K5" i="69"/>
  <c r="K5" i="68"/>
  <c r="K5" i="67"/>
  <c r="K5" i="63"/>
  <c r="K5" i="61"/>
  <c r="K5" i="60"/>
  <c r="K5" i="59"/>
  <c r="K5" i="58"/>
  <c r="K5" i="57"/>
  <c r="K5" i="56"/>
  <c r="K5" i="55"/>
  <c r="K5" i="54"/>
  <c r="K5" i="53"/>
  <c r="K5" i="52"/>
  <c r="K5" i="49"/>
  <c r="K5" i="48"/>
  <c r="K5" i="47"/>
  <c r="K5" i="44"/>
  <c r="K5" i="42"/>
  <c r="K5" i="40"/>
  <c r="K5" i="39"/>
  <c r="K2" i="32"/>
  <c r="K5" i="30"/>
  <c r="K5" i="28"/>
  <c r="I82" i="69"/>
  <c r="I81" i="69"/>
  <c r="I80" i="69"/>
  <c r="I79" i="69"/>
  <c r="I78" i="69"/>
  <c r="I77" i="69"/>
  <c r="I76" i="69"/>
  <c r="I75" i="69"/>
  <c r="I74" i="69"/>
  <c r="I73" i="69"/>
  <c r="I72" i="69"/>
  <c r="I71" i="69"/>
  <c r="I70" i="69"/>
  <c r="I69" i="69"/>
  <c r="I68" i="69"/>
  <c r="I67" i="69"/>
  <c r="I66" i="69"/>
  <c r="I65" i="69"/>
  <c r="I64" i="69"/>
  <c r="I63" i="69"/>
  <c r="I62" i="69"/>
  <c r="I61" i="69"/>
  <c r="I60" i="69"/>
  <c r="I59" i="69"/>
  <c r="I58" i="69"/>
  <c r="I57" i="69"/>
  <c r="I56" i="69"/>
  <c r="I55" i="69"/>
  <c r="I54" i="69"/>
  <c r="I53" i="69"/>
  <c r="I52" i="69"/>
  <c r="I51" i="69"/>
  <c r="I50" i="69"/>
  <c r="I49" i="69"/>
  <c r="I48" i="69"/>
  <c r="I47" i="69"/>
  <c r="I46" i="69"/>
  <c r="I45" i="69"/>
  <c r="I44" i="69"/>
  <c r="I43" i="69"/>
  <c r="I42" i="69"/>
  <c r="I41" i="69"/>
  <c r="I40" i="69"/>
  <c r="I39" i="69"/>
  <c r="I38" i="69"/>
  <c r="I37" i="69"/>
  <c r="I36" i="69"/>
  <c r="I35" i="69"/>
  <c r="I34" i="69"/>
  <c r="I33" i="69"/>
  <c r="I32" i="69"/>
  <c r="I31" i="69"/>
  <c r="I30" i="69"/>
  <c r="I29" i="69"/>
  <c r="I28" i="69"/>
  <c r="I27" i="69"/>
  <c r="I26" i="69"/>
  <c r="I25" i="69"/>
  <c r="I24" i="69"/>
  <c r="I23" i="69"/>
  <c r="I22" i="69"/>
  <c r="I21" i="69"/>
  <c r="I20" i="69"/>
  <c r="I19" i="69"/>
  <c r="I18" i="69"/>
  <c r="I17" i="69"/>
  <c r="I16" i="69"/>
  <c r="I15" i="69"/>
  <c r="I14" i="69"/>
  <c r="I13" i="69"/>
  <c r="I12" i="69"/>
  <c r="I11" i="69"/>
  <c r="I10" i="69"/>
  <c r="I9" i="69"/>
  <c r="I8" i="69"/>
  <c r="I7" i="69"/>
  <c r="I6" i="69"/>
  <c r="I5" i="69"/>
  <c r="I4" i="69"/>
  <c r="I3" i="69"/>
  <c r="I2" i="69"/>
  <c r="I82" i="68"/>
  <c r="I81" i="68"/>
  <c r="I80" i="68"/>
  <c r="I79" i="68"/>
  <c r="I78" i="68"/>
  <c r="I77" i="68"/>
  <c r="I76" i="68"/>
  <c r="I75" i="68"/>
  <c r="I74" i="68"/>
  <c r="I73" i="68"/>
  <c r="I72" i="68"/>
  <c r="I71" i="68"/>
  <c r="I70" i="68"/>
  <c r="I69" i="68"/>
  <c r="I68" i="68"/>
  <c r="I67" i="68"/>
  <c r="I66" i="68"/>
  <c r="I65" i="68"/>
  <c r="I64" i="68"/>
  <c r="I63" i="68"/>
  <c r="I62" i="68"/>
  <c r="I61" i="68"/>
  <c r="I60" i="68"/>
  <c r="I59" i="68"/>
  <c r="I58" i="68"/>
  <c r="I57" i="68"/>
  <c r="I56" i="68"/>
  <c r="I55" i="68"/>
  <c r="I54" i="68"/>
  <c r="I53" i="68"/>
  <c r="I52" i="68"/>
  <c r="I51" i="68"/>
  <c r="I50" i="68"/>
  <c r="I49" i="68"/>
  <c r="I48" i="68"/>
  <c r="I47" i="68"/>
  <c r="I46" i="68"/>
  <c r="I45" i="68"/>
  <c r="I44" i="68"/>
  <c r="I43" i="68"/>
  <c r="I42" i="68"/>
  <c r="I41" i="68"/>
  <c r="I40" i="68"/>
  <c r="I39" i="68"/>
  <c r="I38" i="68"/>
  <c r="I37" i="68"/>
  <c r="I36" i="68"/>
  <c r="I35" i="68"/>
  <c r="I34" i="68"/>
  <c r="I33" i="68"/>
  <c r="I32" i="68"/>
  <c r="I31" i="68"/>
  <c r="I30" i="68"/>
  <c r="I29" i="68"/>
  <c r="I28" i="68"/>
  <c r="I27" i="68"/>
  <c r="I26" i="68"/>
  <c r="I25" i="68"/>
  <c r="I24" i="68"/>
  <c r="I23" i="68"/>
  <c r="I22" i="68"/>
  <c r="I21" i="68"/>
  <c r="I20" i="68"/>
  <c r="I19" i="68"/>
  <c r="I18" i="68"/>
  <c r="I17" i="68"/>
  <c r="I16" i="68"/>
  <c r="I15" i="68"/>
  <c r="I14" i="68"/>
  <c r="I13" i="68"/>
  <c r="I12" i="68"/>
  <c r="I11" i="68"/>
  <c r="I10" i="68"/>
  <c r="I9" i="68"/>
  <c r="I8" i="68"/>
  <c r="I7" i="68"/>
  <c r="I6" i="68"/>
  <c r="I5" i="68"/>
  <c r="I4" i="68"/>
  <c r="I3" i="68"/>
  <c r="I2" i="68"/>
  <c r="I82" i="67"/>
  <c r="I81" i="67"/>
  <c r="I80" i="67"/>
  <c r="I79" i="67"/>
  <c r="I78" i="67"/>
  <c r="I77" i="67"/>
  <c r="I76" i="67"/>
  <c r="I75" i="67"/>
  <c r="I74" i="67"/>
  <c r="I73" i="67"/>
  <c r="I72" i="67"/>
  <c r="I71" i="67"/>
  <c r="I70" i="67"/>
  <c r="I69" i="67"/>
  <c r="I68" i="67"/>
  <c r="I67" i="67"/>
  <c r="I66" i="67"/>
  <c r="I65" i="67"/>
  <c r="I64" i="67"/>
  <c r="I63" i="67"/>
  <c r="I62" i="67"/>
  <c r="I61" i="67"/>
  <c r="I60" i="67"/>
  <c r="I59" i="67"/>
  <c r="I58" i="67"/>
  <c r="I57" i="67"/>
  <c r="I56" i="67"/>
  <c r="I55" i="67"/>
  <c r="I54" i="67"/>
  <c r="I53" i="67"/>
  <c r="I52" i="67"/>
  <c r="I51" i="67"/>
  <c r="I50" i="67"/>
  <c r="I49" i="67"/>
  <c r="I48" i="67"/>
  <c r="I47" i="67"/>
  <c r="I46" i="67"/>
  <c r="I45" i="67"/>
  <c r="I44" i="67"/>
  <c r="I43" i="67"/>
  <c r="I42" i="67"/>
  <c r="I41" i="67"/>
  <c r="I40" i="67"/>
  <c r="I39" i="67"/>
  <c r="I38" i="67"/>
  <c r="I37" i="67"/>
  <c r="I36" i="67"/>
  <c r="I35" i="67"/>
  <c r="I34" i="67"/>
  <c r="I33" i="67"/>
  <c r="I32" i="67"/>
  <c r="I31" i="67"/>
  <c r="I30" i="67"/>
  <c r="I29" i="67"/>
  <c r="I28" i="67"/>
  <c r="I27" i="67"/>
  <c r="I26" i="67"/>
  <c r="I25" i="67"/>
  <c r="I24" i="67"/>
  <c r="I23" i="67"/>
  <c r="I22" i="67"/>
  <c r="I21" i="67"/>
  <c r="I20" i="67"/>
  <c r="I19" i="67"/>
  <c r="I18" i="67"/>
  <c r="I17" i="67"/>
  <c r="I16" i="67"/>
  <c r="I15" i="67"/>
  <c r="I14" i="67"/>
  <c r="I13" i="67"/>
  <c r="I12" i="67"/>
  <c r="I11" i="67"/>
  <c r="I10" i="67"/>
  <c r="I9" i="67"/>
  <c r="I8" i="67"/>
  <c r="I7" i="67"/>
  <c r="I6" i="67"/>
  <c r="I5" i="67"/>
  <c r="I4" i="67"/>
  <c r="I3" i="67"/>
  <c r="I2" i="67"/>
  <c r="I51" i="66"/>
  <c r="I50" i="66"/>
  <c r="I49" i="66"/>
  <c r="I48" i="66"/>
  <c r="I47" i="66"/>
  <c r="I46" i="66"/>
  <c r="I45" i="66"/>
  <c r="I44" i="66"/>
  <c r="I43" i="66"/>
  <c r="I42" i="66"/>
  <c r="I41" i="66"/>
  <c r="I40" i="66"/>
  <c r="I39" i="66"/>
  <c r="I38" i="66"/>
  <c r="I37" i="66"/>
  <c r="I36" i="66"/>
  <c r="I35" i="66"/>
  <c r="I34" i="66"/>
  <c r="I33" i="66"/>
  <c r="I32" i="66"/>
  <c r="I31" i="66"/>
  <c r="I30" i="66"/>
  <c r="I29" i="66"/>
  <c r="I28" i="66"/>
  <c r="I27" i="66"/>
  <c r="I26" i="66"/>
  <c r="I25" i="66"/>
  <c r="I24" i="66"/>
  <c r="I23" i="66"/>
  <c r="I22" i="66"/>
  <c r="I21" i="66"/>
  <c r="I20" i="66"/>
  <c r="I19" i="66"/>
  <c r="I18" i="66"/>
  <c r="I17" i="66"/>
  <c r="I16" i="66"/>
  <c r="I15" i="66"/>
  <c r="I14" i="66"/>
  <c r="I13" i="66"/>
  <c r="I12" i="66"/>
  <c r="I11" i="66"/>
  <c r="I10" i="66"/>
  <c r="K5" i="66" s="1"/>
  <c r="I9" i="66"/>
  <c r="I8" i="66"/>
  <c r="I7" i="66"/>
  <c r="I6" i="66"/>
  <c r="I5" i="66"/>
  <c r="I4" i="66"/>
  <c r="I3" i="66"/>
  <c r="I2" i="66"/>
  <c r="I82" i="65"/>
  <c r="I81" i="65"/>
  <c r="I80" i="65"/>
  <c r="I79" i="65"/>
  <c r="I78" i="65"/>
  <c r="I77" i="65"/>
  <c r="I76" i="65"/>
  <c r="I75" i="65"/>
  <c r="I74" i="65"/>
  <c r="I73" i="65"/>
  <c r="I72" i="65"/>
  <c r="I71" i="65"/>
  <c r="I70" i="65"/>
  <c r="I69" i="65"/>
  <c r="I68" i="65"/>
  <c r="I67" i="65"/>
  <c r="I66" i="65"/>
  <c r="I65" i="65"/>
  <c r="I64" i="65"/>
  <c r="I63" i="65"/>
  <c r="I62" i="65"/>
  <c r="I61" i="65"/>
  <c r="I60" i="65"/>
  <c r="I59" i="65"/>
  <c r="I58" i="65"/>
  <c r="I57" i="65"/>
  <c r="I56" i="65"/>
  <c r="I55" i="65"/>
  <c r="I54" i="65"/>
  <c r="I53" i="65"/>
  <c r="I52" i="65"/>
  <c r="I51" i="65"/>
  <c r="I50" i="65"/>
  <c r="I49" i="65"/>
  <c r="I48" i="65"/>
  <c r="I47" i="65"/>
  <c r="I46" i="65"/>
  <c r="I45" i="65"/>
  <c r="I44" i="65"/>
  <c r="I43" i="65"/>
  <c r="I42" i="65"/>
  <c r="I41" i="65"/>
  <c r="I40" i="65"/>
  <c r="I39" i="65"/>
  <c r="I38" i="65"/>
  <c r="I37" i="65"/>
  <c r="I36" i="65"/>
  <c r="I35" i="65"/>
  <c r="I34" i="65"/>
  <c r="I33" i="65"/>
  <c r="I32" i="65"/>
  <c r="I31" i="65"/>
  <c r="I30" i="65"/>
  <c r="I29" i="65"/>
  <c r="I28" i="65"/>
  <c r="I27" i="65"/>
  <c r="I26" i="65"/>
  <c r="I25" i="65"/>
  <c r="I24" i="65"/>
  <c r="I23" i="65"/>
  <c r="I22" i="65"/>
  <c r="I21" i="65"/>
  <c r="I20" i="65"/>
  <c r="I19" i="65"/>
  <c r="I18" i="65"/>
  <c r="I17" i="65"/>
  <c r="I16" i="65"/>
  <c r="I15" i="65"/>
  <c r="I14" i="65"/>
  <c r="I13" i="65"/>
  <c r="I12" i="65"/>
  <c r="I11" i="65"/>
  <c r="I10" i="65"/>
  <c r="I9" i="65"/>
  <c r="I8" i="65"/>
  <c r="I7" i="65"/>
  <c r="I6" i="65"/>
  <c r="I5" i="65"/>
  <c r="I4" i="65"/>
  <c r="I3" i="65"/>
  <c r="I2" i="65"/>
  <c r="I51" i="64"/>
  <c r="I50" i="64"/>
  <c r="I49" i="64"/>
  <c r="I48" i="64"/>
  <c r="I47" i="64"/>
  <c r="I46" i="64"/>
  <c r="I45" i="64"/>
  <c r="I44" i="64"/>
  <c r="I43" i="64"/>
  <c r="I42" i="64"/>
  <c r="I41" i="64"/>
  <c r="I40" i="64"/>
  <c r="I39" i="64"/>
  <c r="I38" i="64"/>
  <c r="I37" i="64"/>
  <c r="I36" i="64"/>
  <c r="I35" i="64"/>
  <c r="I34" i="64"/>
  <c r="I33" i="64"/>
  <c r="I32" i="64"/>
  <c r="I31" i="64"/>
  <c r="I30" i="64"/>
  <c r="I29" i="64"/>
  <c r="I28" i="64"/>
  <c r="I27" i="64"/>
  <c r="I26" i="64"/>
  <c r="I25" i="64"/>
  <c r="I24" i="64"/>
  <c r="I23" i="64"/>
  <c r="I22" i="64"/>
  <c r="I21" i="64"/>
  <c r="I20" i="64"/>
  <c r="I19" i="64"/>
  <c r="I18" i="64"/>
  <c r="I17" i="64"/>
  <c r="I16" i="64"/>
  <c r="I15" i="64"/>
  <c r="I14" i="64"/>
  <c r="I13" i="64"/>
  <c r="I12" i="64"/>
  <c r="I11" i="64"/>
  <c r="I10" i="64"/>
  <c r="I9" i="64"/>
  <c r="I8" i="64"/>
  <c r="I7" i="64"/>
  <c r="I6" i="64"/>
  <c r="I5" i="64"/>
  <c r="I4" i="64"/>
  <c r="I3" i="64"/>
  <c r="I2" i="64"/>
  <c r="I82" i="63"/>
  <c r="I81" i="63"/>
  <c r="I80" i="63"/>
  <c r="I79" i="63"/>
  <c r="I78" i="63"/>
  <c r="I77" i="63"/>
  <c r="I76" i="63"/>
  <c r="I75" i="63"/>
  <c r="I74" i="63"/>
  <c r="I73" i="63"/>
  <c r="I72" i="63"/>
  <c r="I71" i="63"/>
  <c r="I70" i="63"/>
  <c r="I69" i="63"/>
  <c r="I68" i="63"/>
  <c r="I67" i="63"/>
  <c r="I66" i="63"/>
  <c r="I65" i="63"/>
  <c r="I64" i="63"/>
  <c r="I63" i="63"/>
  <c r="I62" i="63"/>
  <c r="I61" i="63"/>
  <c r="I60" i="63"/>
  <c r="I59" i="63"/>
  <c r="I58" i="63"/>
  <c r="I57" i="63"/>
  <c r="I56" i="63"/>
  <c r="I55" i="63"/>
  <c r="I54" i="63"/>
  <c r="I53" i="63"/>
  <c r="I52" i="63"/>
  <c r="I51" i="63"/>
  <c r="I50" i="63"/>
  <c r="I49" i="63"/>
  <c r="I48" i="63"/>
  <c r="I47" i="63"/>
  <c r="I46" i="63"/>
  <c r="I45" i="63"/>
  <c r="I44" i="63"/>
  <c r="I43" i="63"/>
  <c r="I42" i="63"/>
  <c r="I41" i="63"/>
  <c r="I40" i="63"/>
  <c r="I39" i="63"/>
  <c r="I38" i="63"/>
  <c r="I37" i="63"/>
  <c r="I36" i="63"/>
  <c r="I35" i="63"/>
  <c r="I34" i="63"/>
  <c r="I33" i="63"/>
  <c r="I32" i="63"/>
  <c r="I31" i="63"/>
  <c r="I30" i="63"/>
  <c r="I29" i="63"/>
  <c r="I28" i="63"/>
  <c r="I27" i="63"/>
  <c r="I26" i="63"/>
  <c r="I25" i="63"/>
  <c r="I24" i="63"/>
  <c r="I23" i="63"/>
  <c r="I22" i="63"/>
  <c r="I21" i="63"/>
  <c r="I20" i="63"/>
  <c r="I19" i="63"/>
  <c r="I18" i="63"/>
  <c r="I17" i="63"/>
  <c r="I16" i="63"/>
  <c r="I15" i="63"/>
  <c r="I14" i="63"/>
  <c r="I13" i="63"/>
  <c r="I12" i="63"/>
  <c r="I11" i="63"/>
  <c r="I10" i="63"/>
  <c r="I9" i="63"/>
  <c r="I8" i="63"/>
  <c r="I7" i="63"/>
  <c r="I6" i="63"/>
  <c r="I5" i="63"/>
  <c r="I4" i="63"/>
  <c r="I3" i="63"/>
  <c r="I2" i="63"/>
  <c r="I82" i="62"/>
  <c r="I81" i="62"/>
  <c r="I80" i="62"/>
  <c r="I79" i="62"/>
  <c r="I78" i="62"/>
  <c r="I77" i="62"/>
  <c r="I76" i="62"/>
  <c r="I75" i="62"/>
  <c r="I74" i="62"/>
  <c r="I73" i="62"/>
  <c r="I72" i="62"/>
  <c r="I71" i="62"/>
  <c r="I70" i="62"/>
  <c r="I69" i="62"/>
  <c r="I68" i="62"/>
  <c r="I67" i="62"/>
  <c r="I66" i="62"/>
  <c r="I65" i="62"/>
  <c r="I64" i="62"/>
  <c r="I63" i="62"/>
  <c r="I62" i="62"/>
  <c r="I61" i="62"/>
  <c r="I60" i="62"/>
  <c r="I59" i="62"/>
  <c r="I58" i="62"/>
  <c r="I57" i="62"/>
  <c r="I56" i="62"/>
  <c r="I55" i="62"/>
  <c r="I54" i="62"/>
  <c r="I53" i="62"/>
  <c r="I52" i="62"/>
  <c r="I51" i="62"/>
  <c r="I50" i="62"/>
  <c r="I49" i="62"/>
  <c r="I48" i="62"/>
  <c r="I47" i="62"/>
  <c r="I46" i="62"/>
  <c r="I45" i="62"/>
  <c r="I44" i="62"/>
  <c r="I43" i="62"/>
  <c r="I42" i="62"/>
  <c r="I41" i="62"/>
  <c r="I40" i="62"/>
  <c r="I39" i="62"/>
  <c r="I38" i="62"/>
  <c r="I37" i="62"/>
  <c r="I36" i="62"/>
  <c r="I35" i="62"/>
  <c r="I34" i="62"/>
  <c r="I33" i="62"/>
  <c r="I32" i="62"/>
  <c r="I31" i="62"/>
  <c r="I30" i="62"/>
  <c r="I29" i="62"/>
  <c r="I28" i="62"/>
  <c r="I27" i="62"/>
  <c r="I26" i="62"/>
  <c r="I25" i="62"/>
  <c r="I24" i="62"/>
  <c r="I23" i="62"/>
  <c r="I22" i="62"/>
  <c r="I21" i="62"/>
  <c r="I20" i="62"/>
  <c r="I19" i="62"/>
  <c r="I18" i="62"/>
  <c r="I17" i="62"/>
  <c r="I16" i="62"/>
  <c r="I15" i="62"/>
  <c r="I14" i="62"/>
  <c r="I13" i="62"/>
  <c r="I12" i="62"/>
  <c r="I11" i="62"/>
  <c r="I10" i="62"/>
  <c r="I9" i="62"/>
  <c r="I8" i="62"/>
  <c r="I7" i="62"/>
  <c r="I6" i="62"/>
  <c r="I5" i="62"/>
  <c r="I4" i="62"/>
  <c r="I3" i="62"/>
  <c r="I2" i="62"/>
  <c r="I82" i="61"/>
  <c r="I81" i="61"/>
  <c r="I80" i="61"/>
  <c r="I79" i="61"/>
  <c r="I78" i="61"/>
  <c r="I77" i="61"/>
  <c r="I76" i="61"/>
  <c r="I75" i="61"/>
  <c r="I74" i="61"/>
  <c r="I73" i="61"/>
  <c r="I72" i="61"/>
  <c r="I71" i="61"/>
  <c r="I70" i="61"/>
  <c r="I69" i="61"/>
  <c r="I68" i="61"/>
  <c r="I67" i="61"/>
  <c r="I66" i="61"/>
  <c r="I65" i="61"/>
  <c r="I64" i="61"/>
  <c r="I63" i="61"/>
  <c r="I62" i="61"/>
  <c r="I61" i="61"/>
  <c r="I60" i="61"/>
  <c r="I59" i="61"/>
  <c r="I58" i="61"/>
  <c r="I57" i="61"/>
  <c r="I56" i="61"/>
  <c r="I55" i="61"/>
  <c r="I54" i="61"/>
  <c r="I53" i="61"/>
  <c r="I52" i="61"/>
  <c r="I51" i="61"/>
  <c r="I50" i="61"/>
  <c r="I49" i="61"/>
  <c r="I48" i="61"/>
  <c r="I47" i="61"/>
  <c r="I46" i="61"/>
  <c r="I45" i="61"/>
  <c r="I44" i="61"/>
  <c r="I43" i="61"/>
  <c r="I42" i="61"/>
  <c r="I41" i="61"/>
  <c r="I40" i="61"/>
  <c r="I39" i="61"/>
  <c r="I38" i="61"/>
  <c r="I37" i="61"/>
  <c r="I36" i="61"/>
  <c r="I35" i="61"/>
  <c r="I34" i="61"/>
  <c r="I33" i="61"/>
  <c r="I32" i="61"/>
  <c r="I31" i="61"/>
  <c r="I30" i="61"/>
  <c r="I29" i="61"/>
  <c r="I28" i="61"/>
  <c r="I27" i="61"/>
  <c r="I26" i="61"/>
  <c r="I25" i="61"/>
  <c r="I24" i="61"/>
  <c r="I23" i="61"/>
  <c r="I22" i="61"/>
  <c r="I21" i="61"/>
  <c r="I20" i="61"/>
  <c r="I19" i="61"/>
  <c r="I18" i="61"/>
  <c r="I17" i="61"/>
  <c r="I16" i="61"/>
  <c r="I15" i="61"/>
  <c r="I14" i="61"/>
  <c r="I13" i="61"/>
  <c r="I12" i="61"/>
  <c r="I11" i="61"/>
  <c r="I10" i="61"/>
  <c r="I9" i="61"/>
  <c r="I8" i="61"/>
  <c r="I7" i="61"/>
  <c r="I6" i="61"/>
  <c r="I5" i="61"/>
  <c r="I4" i="61"/>
  <c r="I3" i="61"/>
  <c r="I2" i="61"/>
  <c r="I82" i="60"/>
  <c r="I81" i="60"/>
  <c r="I80" i="60"/>
  <c r="I79" i="60"/>
  <c r="I78" i="60"/>
  <c r="I77" i="60"/>
  <c r="I76" i="60"/>
  <c r="I75" i="60"/>
  <c r="I74" i="60"/>
  <c r="I73" i="60"/>
  <c r="I72" i="60"/>
  <c r="I71" i="60"/>
  <c r="I70" i="60"/>
  <c r="I69" i="60"/>
  <c r="I68" i="60"/>
  <c r="I67" i="60"/>
  <c r="I66" i="60"/>
  <c r="I65" i="60"/>
  <c r="I64" i="60"/>
  <c r="I63" i="60"/>
  <c r="I62" i="60"/>
  <c r="I61" i="60"/>
  <c r="I60" i="60"/>
  <c r="I59" i="60"/>
  <c r="I58" i="60"/>
  <c r="I57" i="60"/>
  <c r="I56" i="60"/>
  <c r="I55" i="60"/>
  <c r="I54" i="60"/>
  <c r="I53" i="60"/>
  <c r="I52" i="60"/>
  <c r="I51" i="60"/>
  <c r="I50" i="60"/>
  <c r="I49" i="60"/>
  <c r="I48" i="60"/>
  <c r="I47" i="60"/>
  <c r="I46" i="60"/>
  <c r="I45" i="60"/>
  <c r="I44" i="60"/>
  <c r="I43" i="60"/>
  <c r="I42" i="60"/>
  <c r="I41" i="60"/>
  <c r="I40" i="60"/>
  <c r="I39" i="60"/>
  <c r="I38" i="60"/>
  <c r="I37" i="60"/>
  <c r="I36" i="60"/>
  <c r="I35" i="60"/>
  <c r="I34" i="60"/>
  <c r="I33" i="60"/>
  <c r="I32" i="60"/>
  <c r="I31" i="60"/>
  <c r="I30" i="60"/>
  <c r="I29" i="60"/>
  <c r="I28" i="60"/>
  <c r="I27" i="60"/>
  <c r="I26" i="60"/>
  <c r="I25" i="60"/>
  <c r="I24" i="60"/>
  <c r="I23" i="60"/>
  <c r="I22" i="60"/>
  <c r="I21" i="60"/>
  <c r="I20" i="60"/>
  <c r="I19" i="60"/>
  <c r="I18" i="60"/>
  <c r="I17" i="60"/>
  <c r="I16" i="60"/>
  <c r="I15" i="60"/>
  <c r="I14" i="60"/>
  <c r="I13" i="60"/>
  <c r="I12" i="60"/>
  <c r="I11" i="60"/>
  <c r="I10" i="60"/>
  <c r="I9" i="60"/>
  <c r="I8" i="60"/>
  <c r="I7" i="60"/>
  <c r="I6" i="60"/>
  <c r="I5" i="60"/>
  <c r="I4" i="60"/>
  <c r="I3" i="60"/>
  <c r="I2" i="60"/>
  <c r="I82" i="59"/>
  <c r="I81" i="59"/>
  <c r="I80" i="59"/>
  <c r="I79" i="59"/>
  <c r="I78" i="59"/>
  <c r="I77" i="59"/>
  <c r="I76" i="59"/>
  <c r="I75" i="59"/>
  <c r="I74" i="59"/>
  <c r="I73" i="59"/>
  <c r="I72" i="59"/>
  <c r="I71" i="59"/>
  <c r="I70" i="59"/>
  <c r="I69" i="59"/>
  <c r="I68" i="59"/>
  <c r="I67" i="59"/>
  <c r="I66" i="59"/>
  <c r="I65" i="59"/>
  <c r="I64" i="59"/>
  <c r="I63" i="59"/>
  <c r="I62" i="59"/>
  <c r="I61" i="59"/>
  <c r="I60" i="59"/>
  <c r="I59" i="59"/>
  <c r="I58" i="59"/>
  <c r="I57" i="59"/>
  <c r="I56" i="59"/>
  <c r="I55" i="59"/>
  <c r="I54" i="59"/>
  <c r="I53" i="59"/>
  <c r="I52" i="59"/>
  <c r="I51" i="59"/>
  <c r="I50" i="59"/>
  <c r="I49" i="59"/>
  <c r="I48" i="59"/>
  <c r="I47" i="59"/>
  <c r="I46" i="59"/>
  <c r="I45" i="59"/>
  <c r="I44" i="59"/>
  <c r="I43" i="59"/>
  <c r="I42" i="59"/>
  <c r="I41" i="59"/>
  <c r="I40" i="59"/>
  <c r="I39" i="59"/>
  <c r="I38" i="59"/>
  <c r="I37" i="59"/>
  <c r="I36" i="59"/>
  <c r="I35" i="59"/>
  <c r="I34" i="59"/>
  <c r="I33" i="59"/>
  <c r="I32" i="59"/>
  <c r="I31" i="59"/>
  <c r="I30" i="59"/>
  <c r="I29" i="59"/>
  <c r="I28" i="59"/>
  <c r="I27" i="59"/>
  <c r="I26" i="59"/>
  <c r="I25" i="59"/>
  <c r="I24" i="59"/>
  <c r="I23" i="59"/>
  <c r="I22" i="59"/>
  <c r="I21" i="59"/>
  <c r="I20" i="59"/>
  <c r="I19" i="59"/>
  <c r="I18" i="59"/>
  <c r="I17" i="59"/>
  <c r="I16" i="59"/>
  <c r="I15" i="59"/>
  <c r="I14" i="59"/>
  <c r="I13" i="59"/>
  <c r="I12" i="59"/>
  <c r="I11" i="59"/>
  <c r="I10" i="59"/>
  <c r="I9" i="59"/>
  <c r="I8" i="59"/>
  <c r="I7" i="59"/>
  <c r="I6" i="59"/>
  <c r="I5" i="59"/>
  <c r="I4" i="59"/>
  <c r="I3" i="59"/>
  <c r="I2" i="59"/>
  <c r="I82" i="58"/>
  <c r="I81" i="58"/>
  <c r="I80" i="58"/>
  <c r="I79" i="58"/>
  <c r="I78" i="58"/>
  <c r="I77" i="58"/>
  <c r="I76" i="58"/>
  <c r="I75" i="58"/>
  <c r="I74" i="58"/>
  <c r="I73" i="58"/>
  <c r="I72" i="58"/>
  <c r="I71" i="58"/>
  <c r="I70" i="58"/>
  <c r="I69" i="58"/>
  <c r="I68" i="58"/>
  <c r="I67" i="58"/>
  <c r="I66" i="58"/>
  <c r="I65" i="58"/>
  <c r="I64" i="58"/>
  <c r="I63" i="58"/>
  <c r="I62" i="58"/>
  <c r="I61" i="58"/>
  <c r="I60" i="58"/>
  <c r="I59" i="58"/>
  <c r="I58" i="58"/>
  <c r="I57" i="58"/>
  <c r="I56" i="58"/>
  <c r="I55" i="58"/>
  <c r="I54" i="58"/>
  <c r="I53" i="58"/>
  <c r="I52" i="58"/>
  <c r="I51" i="58"/>
  <c r="I50" i="58"/>
  <c r="I49" i="58"/>
  <c r="I48" i="58"/>
  <c r="I47" i="58"/>
  <c r="I46" i="58"/>
  <c r="I45" i="58"/>
  <c r="I44" i="58"/>
  <c r="I43" i="58"/>
  <c r="I42" i="58"/>
  <c r="I41" i="58"/>
  <c r="I40" i="58"/>
  <c r="I39" i="58"/>
  <c r="I38" i="58"/>
  <c r="I37" i="58"/>
  <c r="I36" i="58"/>
  <c r="I35" i="58"/>
  <c r="I34" i="58"/>
  <c r="I33" i="58"/>
  <c r="I32" i="58"/>
  <c r="I31" i="58"/>
  <c r="I30" i="58"/>
  <c r="I29" i="58"/>
  <c r="I28" i="58"/>
  <c r="I27" i="58"/>
  <c r="I26" i="58"/>
  <c r="I25" i="58"/>
  <c r="I24" i="58"/>
  <c r="I23" i="58"/>
  <c r="I22" i="58"/>
  <c r="I21" i="58"/>
  <c r="I20" i="58"/>
  <c r="I19" i="58"/>
  <c r="I18" i="58"/>
  <c r="I17" i="58"/>
  <c r="I16" i="58"/>
  <c r="I15" i="58"/>
  <c r="I14" i="58"/>
  <c r="I13" i="58"/>
  <c r="I12" i="58"/>
  <c r="I11" i="58"/>
  <c r="I10" i="58"/>
  <c r="I9" i="58"/>
  <c r="I8" i="58"/>
  <c r="I7" i="58"/>
  <c r="I6" i="58"/>
  <c r="I5" i="58"/>
  <c r="I4" i="58"/>
  <c r="I3" i="58"/>
  <c r="I2" i="58"/>
  <c r="I82" i="57"/>
  <c r="I81" i="57"/>
  <c r="I80" i="57"/>
  <c r="I79" i="57"/>
  <c r="I78" i="57"/>
  <c r="I77" i="57"/>
  <c r="I76" i="57"/>
  <c r="I75" i="57"/>
  <c r="I74" i="57"/>
  <c r="I73" i="57"/>
  <c r="I72" i="57"/>
  <c r="I71" i="57"/>
  <c r="I70" i="57"/>
  <c r="I69" i="57"/>
  <c r="I68" i="57"/>
  <c r="I67" i="57"/>
  <c r="I66" i="57"/>
  <c r="I65" i="57"/>
  <c r="I64" i="57"/>
  <c r="I63" i="57"/>
  <c r="I62" i="57"/>
  <c r="I61" i="57"/>
  <c r="I60" i="57"/>
  <c r="I59" i="57"/>
  <c r="I58" i="57"/>
  <c r="I57" i="57"/>
  <c r="I56" i="57"/>
  <c r="I55" i="57"/>
  <c r="I54" i="57"/>
  <c r="I53" i="57"/>
  <c r="I52" i="57"/>
  <c r="I51" i="57"/>
  <c r="I50" i="57"/>
  <c r="I49" i="57"/>
  <c r="I48" i="57"/>
  <c r="I47" i="57"/>
  <c r="I46" i="57"/>
  <c r="I45" i="57"/>
  <c r="I44" i="57"/>
  <c r="I43" i="57"/>
  <c r="I42" i="57"/>
  <c r="I41" i="57"/>
  <c r="I40" i="57"/>
  <c r="I39" i="57"/>
  <c r="I38" i="57"/>
  <c r="I37" i="57"/>
  <c r="I36" i="57"/>
  <c r="I35" i="57"/>
  <c r="I34" i="57"/>
  <c r="I33" i="57"/>
  <c r="I32" i="57"/>
  <c r="I31" i="57"/>
  <c r="I30" i="57"/>
  <c r="I29" i="57"/>
  <c r="I28" i="57"/>
  <c r="I27" i="57"/>
  <c r="I26" i="57"/>
  <c r="I25" i="57"/>
  <c r="I24" i="57"/>
  <c r="I23" i="57"/>
  <c r="I22" i="57"/>
  <c r="I21" i="57"/>
  <c r="I20" i="57"/>
  <c r="I19" i="57"/>
  <c r="I18" i="57"/>
  <c r="I17" i="57"/>
  <c r="I16" i="57"/>
  <c r="I15" i="57"/>
  <c r="I14" i="57"/>
  <c r="I13" i="57"/>
  <c r="I12" i="57"/>
  <c r="I11" i="57"/>
  <c r="I10" i="57"/>
  <c r="I9" i="57"/>
  <c r="I8" i="57"/>
  <c r="I7" i="57"/>
  <c r="I6" i="57"/>
  <c r="I5" i="57"/>
  <c r="I4" i="57"/>
  <c r="I3" i="57"/>
  <c r="I2" i="57"/>
  <c r="I82" i="56"/>
  <c r="I81" i="56"/>
  <c r="I80" i="56"/>
  <c r="I79" i="56"/>
  <c r="I78" i="56"/>
  <c r="I77" i="56"/>
  <c r="I76" i="56"/>
  <c r="I75" i="56"/>
  <c r="I74" i="56"/>
  <c r="I73" i="56"/>
  <c r="I72" i="56"/>
  <c r="I71" i="56"/>
  <c r="I70" i="56"/>
  <c r="I69" i="56"/>
  <c r="I68" i="56"/>
  <c r="I67" i="56"/>
  <c r="I66" i="56"/>
  <c r="I65" i="56"/>
  <c r="I64" i="56"/>
  <c r="I63" i="56"/>
  <c r="I62" i="56"/>
  <c r="I61" i="56"/>
  <c r="I60" i="56"/>
  <c r="I59" i="56"/>
  <c r="I58" i="56"/>
  <c r="I57" i="56"/>
  <c r="I56" i="56"/>
  <c r="I55" i="56"/>
  <c r="I54" i="56"/>
  <c r="I53" i="56"/>
  <c r="I52" i="56"/>
  <c r="I51" i="56"/>
  <c r="I50" i="56"/>
  <c r="I49" i="56"/>
  <c r="I48" i="56"/>
  <c r="I47" i="56"/>
  <c r="I46" i="56"/>
  <c r="I45" i="56"/>
  <c r="I44" i="56"/>
  <c r="I43" i="56"/>
  <c r="I42" i="56"/>
  <c r="I41" i="56"/>
  <c r="I40" i="56"/>
  <c r="I39" i="56"/>
  <c r="I38" i="56"/>
  <c r="I37" i="56"/>
  <c r="I36" i="56"/>
  <c r="I35" i="56"/>
  <c r="I34" i="56"/>
  <c r="I33" i="56"/>
  <c r="I32" i="56"/>
  <c r="I31" i="56"/>
  <c r="I30" i="56"/>
  <c r="I29" i="56"/>
  <c r="I28" i="56"/>
  <c r="I27" i="56"/>
  <c r="I26" i="56"/>
  <c r="I25" i="56"/>
  <c r="I24" i="56"/>
  <c r="I23" i="56"/>
  <c r="I22" i="56"/>
  <c r="I21" i="56"/>
  <c r="I20" i="56"/>
  <c r="I19" i="56"/>
  <c r="I18" i="56"/>
  <c r="I17" i="56"/>
  <c r="I16" i="56"/>
  <c r="I15" i="56"/>
  <c r="I14" i="56"/>
  <c r="I13" i="56"/>
  <c r="I12" i="56"/>
  <c r="I11" i="56"/>
  <c r="I10" i="56"/>
  <c r="I9" i="56"/>
  <c r="I8" i="56"/>
  <c r="I7" i="56"/>
  <c r="I6" i="56"/>
  <c r="I5" i="56"/>
  <c r="I4" i="56"/>
  <c r="I3" i="56"/>
  <c r="I2" i="56"/>
  <c r="I82" i="55"/>
  <c r="I81" i="55"/>
  <c r="I80" i="55"/>
  <c r="I79" i="55"/>
  <c r="I78" i="55"/>
  <c r="I77" i="55"/>
  <c r="I76" i="55"/>
  <c r="I75" i="55"/>
  <c r="I74" i="55"/>
  <c r="I73" i="55"/>
  <c r="I72" i="55"/>
  <c r="I71" i="55"/>
  <c r="I70" i="55"/>
  <c r="I69" i="55"/>
  <c r="I68" i="55"/>
  <c r="I67" i="55"/>
  <c r="I66" i="55"/>
  <c r="I65" i="55"/>
  <c r="I64" i="55"/>
  <c r="I63" i="55"/>
  <c r="I62" i="55"/>
  <c r="I61" i="55"/>
  <c r="I60" i="55"/>
  <c r="I59" i="55"/>
  <c r="I58" i="55"/>
  <c r="I57" i="55"/>
  <c r="I56" i="55"/>
  <c r="I55" i="55"/>
  <c r="I54" i="55"/>
  <c r="I53" i="55"/>
  <c r="I52" i="55"/>
  <c r="I51" i="55"/>
  <c r="I50" i="55"/>
  <c r="I49" i="55"/>
  <c r="I48" i="55"/>
  <c r="I47" i="55"/>
  <c r="I46" i="55"/>
  <c r="I45" i="55"/>
  <c r="I44" i="55"/>
  <c r="I43" i="55"/>
  <c r="I42" i="55"/>
  <c r="I41" i="55"/>
  <c r="I40" i="55"/>
  <c r="I39" i="55"/>
  <c r="I38" i="55"/>
  <c r="I37" i="55"/>
  <c r="I36" i="55"/>
  <c r="I35" i="55"/>
  <c r="I34" i="55"/>
  <c r="I33" i="55"/>
  <c r="I32" i="55"/>
  <c r="I31" i="55"/>
  <c r="I30" i="55"/>
  <c r="I29" i="55"/>
  <c r="I28" i="55"/>
  <c r="I27" i="55"/>
  <c r="I26" i="55"/>
  <c r="I25" i="55"/>
  <c r="I24" i="55"/>
  <c r="I23" i="55"/>
  <c r="I22" i="55"/>
  <c r="I21" i="55"/>
  <c r="I20" i="55"/>
  <c r="I19" i="55"/>
  <c r="I18" i="55"/>
  <c r="I17" i="55"/>
  <c r="I16" i="55"/>
  <c r="I15" i="55"/>
  <c r="I14" i="55"/>
  <c r="I13" i="55"/>
  <c r="I12" i="55"/>
  <c r="I11" i="55"/>
  <c r="I10" i="55"/>
  <c r="I9" i="55"/>
  <c r="I8" i="55"/>
  <c r="I7" i="55"/>
  <c r="I6" i="55"/>
  <c r="I5" i="55"/>
  <c r="I4" i="55"/>
  <c r="I3" i="55"/>
  <c r="I2" i="55"/>
  <c r="I82" i="54"/>
  <c r="I81" i="54"/>
  <c r="I80" i="54"/>
  <c r="I79" i="54"/>
  <c r="I78" i="54"/>
  <c r="I77" i="54"/>
  <c r="I76" i="54"/>
  <c r="I75" i="54"/>
  <c r="I74" i="54"/>
  <c r="I73" i="54"/>
  <c r="I72" i="54"/>
  <c r="I71" i="54"/>
  <c r="I70" i="54"/>
  <c r="I69" i="54"/>
  <c r="I68" i="54"/>
  <c r="I67" i="54"/>
  <c r="I66" i="54"/>
  <c r="I65" i="54"/>
  <c r="I64" i="54"/>
  <c r="I63" i="54"/>
  <c r="I62" i="54"/>
  <c r="I61" i="54"/>
  <c r="I60" i="54"/>
  <c r="I59" i="54"/>
  <c r="I58" i="54"/>
  <c r="I57" i="54"/>
  <c r="I56" i="54"/>
  <c r="I55" i="54"/>
  <c r="I54" i="54"/>
  <c r="I53" i="54"/>
  <c r="I52" i="54"/>
  <c r="I51" i="54"/>
  <c r="I50" i="54"/>
  <c r="I49" i="54"/>
  <c r="I48" i="54"/>
  <c r="I47" i="54"/>
  <c r="I46" i="54"/>
  <c r="I45" i="54"/>
  <c r="I44" i="54"/>
  <c r="I43" i="54"/>
  <c r="I42" i="54"/>
  <c r="I41" i="54"/>
  <c r="I40" i="54"/>
  <c r="I39" i="54"/>
  <c r="I38" i="54"/>
  <c r="I37" i="54"/>
  <c r="I36" i="54"/>
  <c r="I35" i="54"/>
  <c r="I34" i="54"/>
  <c r="I33" i="54"/>
  <c r="I32" i="54"/>
  <c r="I31" i="54"/>
  <c r="I30" i="54"/>
  <c r="I29" i="54"/>
  <c r="I28" i="54"/>
  <c r="I27" i="54"/>
  <c r="I26" i="54"/>
  <c r="I25" i="54"/>
  <c r="I24" i="54"/>
  <c r="I23" i="54"/>
  <c r="I22" i="54"/>
  <c r="I21" i="54"/>
  <c r="I20" i="54"/>
  <c r="I19" i="54"/>
  <c r="I18" i="54"/>
  <c r="I17" i="54"/>
  <c r="I16" i="54"/>
  <c r="I15" i="54"/>
  <c r="I14" i="54"/>
  <c r="I13" i="54"/>
  <c r="I12" i="54"/>
  <c r="I11" i="54"/>
  <c r="I10" i="54"/>
  <c r="I9" i="54"/>
  <c r="I8" i="54"/>
  <c r="I7" i="54"/>
  <c r="I6" i="54"/>
  <c r="I5" i="54"/>
  <c r="I4" i="54"/>
  <c r="I3" i="54"/>
  <c r="I2" i="54"/>
  <c r="I82" i="53"/>
  <c r="I81" i="53"/>
  <c r="I80" i="53"/>
  <c r="I79" i="53"/>
  <c r="I78" i="53"/>
  <c r="I77" i="53"/>
  <c r="I76" i="53"/>
  <c r="I75" i="53"/>
  <c r="I74" i="53"/>
  <c r="I73" i="53"/>
  <c r="I72" i="53"/>
  <c r="I71" i="53"/>
  <c r="I70" i="53"/>
  <c r="I69" i="53"/>
  <c r="I68" i="53"/>
  <c r="I67" i="53"/>
  <c r="I66" i="53"/>
  <c r="I65" i="53"/>
  <c r="I64" i="53"/>
  <c r="I63" i="53"/>
  <c r="I62" i="53"/>
  <c r="I61" i="53"/>
  <c r="I60" i="53"/>
  <c r="I59" i="53"/>
  <c r="I58" i="53"/>
  <c r="I57" i="53"/>
  <c r="I56" i="53"/>
  <c r="I55" i="53"/>
  <c r="I54" i="53"/>
  <c r="I53" i="53"/>
  <c r="I52" i="53"/>
  <c r="I51" i="53"/>
  <c r="I50" i="53"/>
  <c r="I49" i="53"/>
  <c r="I48" i="53"/>
  <c r="I47" i="53"/>
  <c r="I46" i="53"/>
  <c r="I45" i="53"/>
  <c r="I44" i="53"/>
  <c r="I43" i="53"/>
  <c r="I42" i="53"/>
  <c r="I41" i="53"/>
  <c r="I40" i="53"/>
  <c r="I39" i="53"/>
  <c r="I38" i="53"/>
  <c r="I37" i="53"/>
  <c r="I36" i="53"/>
  <c r="I35" i="53"/>
  <c r="I34" i="53"/>
  <c r="I33" i="53"/>
  <c r="I32" i="53"/>
  <c r="I31" i="53"/>
  <c r="I30" i="53"/>
  <c r="I29" i="53"/>
  <c r="I28" i="53"/>
  <c r="I27" i="53"/>
  <c r="I26" i="53"/>
  <c r="I25" i="53"/>
  <c r="I24" i="53"/>
  <c r="I23" i="53"/>
  <c r="I22" i="53"/>
  <c r="I21" i="53"/>
  <c r="I20" i="53"/>
  <c r="I19" i="53"/>
  <c r="I18" i="53"/>
  <c r="I17" i="53"/>
  <c r="I16" i="53"/>
  <c r="I15" i="53"/>
  <c r="I14" i="53"/>
  <c r="I13" i="53"/>
  <c r="I12" i="53"/>
  <c r="I11" i="53"/>
  <c r="I10" i="53"/>
  <c r="I9" i="53"/>
  <c r="I8" i="53"/>
  <c r="I7" i="53"/>
  <c r="I6" i="53"/>
  <c r="I5" i="53"/>
  <c r="I4" i="53"/>
  <c r="I3" i="53"/>
  <c r="I2" i="53"/>
  <c r="I82" i="52"/>
  <c r="I81" i="52"/>
  <c r="I80" i="52"/>
  <c r="I79" i="52"/>
  <c r="I78" i="52"/>
  <c r="I77" i="52"/>
  <c r="I76" i="52"/>
  <c r="I75" i="52"/>
  <c r="I74" i="52"/>
  <c r="I73" i="52"/>
  <c r="I72" i="52"/>
  <c r="I71" i="52"/>
  <c r="I70" i="52"/>
  <c r="I69" i="52"/>
  <c r="I68" i="52"/>
  <c r="I67" i="52"/>
  <c r="I66" i="52"/>
  <c r="I65" i="52"/>
  <c r="I64" i="52"/>
  <c r="I63" i="52"/>
  <c r="I62" i="52"/>
  <c r="I61" i="52"/>
  <c r="I60" i="52"/>
  <c r="I59" i="52"/>
  <c r="I58" i="52"/>
  <c r="I57" i="52"/>
  <c r="I56" i="52"/>
  <c r="I55" i="52"/>
  <c r="I54" i="52"/>
  <c r="I53" i="52"/>
  <c r="I52" i="52"/>
  <c r="I51" i="52"/>
  <c r="I50" i="52"/>
  <c r="I49" i="52"/>
  <c r="I48" i="52"/>
  <c r="I47" i="52"/>
  <c r="I46" i="52"/>
  <c r="I45" i="52"/>
  <c r="I44" i="52"/>
  <c r="I43" i="52"/>
  <c r="I42" i="52"/>
  <c r="I41" i="52"/>
  <c r="I40" i="52"/>
  <c r="I39" i="52"/>
  <c r="I38" i="52"/>
  <c r="I37" i="52"/>
  <c r="I36" i="52"/>
  <c r="I35" i="52"/>
  <c r="I34" i="52"/>
  <c r="I33" i="52"/>
  <c r="I32" i="52"/>
  <c r="I31" i="52"/>
  <c r="I30" i="52"/>
  <c r="I29" i="52"/>
  <c r="I28" i="52"/>
  <c r="I27" i="52"/>
  <c r="I26" i="52"/>
  <c r="I25" i="52"/>
  <c r="I24" i="52"/>
  <c r="I23" i="52"/>
  <c r="I22" i="52"/>
  <c r="I21" i="52"/>
  <c r="I20" i="52"/>
  <c r="I19" i="52"/>
  <c r="I18" i="52"/>
  <c r="I17" i="52"/>
  <c r="I16" i="52"/>
  <c r="I15" i="52"/>
  <c r="I14" i="52"/>
  <c r="I13" i="52"/>
  <c r="I12" i="52"/>
  <c r="I11" i="52"/>
  <c r="I10" i="52"/>
  <c r="I9" i="52"/>
  <c r="I8" i="52"/>
  <c r="I7" i="52"/>
  <c r="I6" i="52"/>
  <c r="I5" i="52"/>
  <c r="I4" i="52"/>
  <c r="I3" i="52"/>
  <c r="I2" i="52"/>
  <c r="I82" i="51"/>
  <c r="I81" i="51"/>
  <c r="I80" i="51"/>
  <c r="I79" i="51"/>
  <c r="I78" i="51"/>
  <c r="I77" i="51"/>
  <c r="I76" i="51"/>
  <c r="I75" i="51"/>
  <c r="I74" i="51"/>
  <c r="I73" i="51"/>
  <c r="I72" i="51"/>
  <c r="I71" i="51"/>
  <c r="I70" i="51"/>
  <c r="I69" i="51"/>
  <c r="I68" i="51"/>
  <c r="I67" i="51"/>
  <c r="I66" i="51"/>
  <c r="I65" i="51"/>
  <c r="I64" i="51"/>
  <c r="I63" i="51"/>
  <c r="I62" i="51"/>
  <c r="I61" i="51"/>
  <c r="I60" i="51"/>
  <c r="I59" i="51"/>
  <c r="I58" i="51"/>
  <c r="I57" i="51"/>
  <c r="I56" i="51"/>
  <c r="I55" i="51"/>
  <c r="I54" i="51"/>
  <c r="I53" i="51"/>
  <c r="I52" i="51"/>
  <c r="I51" i="51"/>
  <c r="I50" i="51"/>
  <c r="I49" i="51"/>
  <c r="I48" i="51"/>
  <c r="I47" i="51"/>
  <c r="I46" i="51"/>
  <c r="I45" i="51"/>
  <c r="I44" i="51"/>
  <c r="I43" i="51"/>
  <c r="I42" i="51"/>
  <c r="I41" i="51"/>
  <c r="I40" i="51"/>
  <c r="I39" i="51"/>
  <c r="I38" i="51"/>
  <c r="I37" i="51"/>
  <c r="I36" i="51"/>
  <c r="I35" i="51"/>
  <c r="I34" i="51"/>
  <c r="I33" i="51"/>
  <c r="I32" i="51"/>
  <c r="I31" i="51"/>
  <c r="I30" i="51"/>
  <c r="I29" i="51"/>
  <c r="I28" i="51"/>
  <c r="I27" i="51"/>
  <c r="I26" i="51"/>
  <c r="I25" i="51"/>
  <c r="I24" i="51"/>
  <c r="I23" i="51"/>
  <c r="I22" i="51"/>
  <c r="I21" i="51"/>
  <c r="I20" i="51"/>
  <c r="I19" i="51"/>
  <c r="I18" i="51"/>
  <c r="I17" i="51"/>
  <c r="I14" i="51"/>
  <c r="I13" i="51"/>
  <c r="I12" i="51"/>
  <c r="I11" i="51"/>
  <c r="I10" i="51"/>
  <c r="I9" i="51"/>
  <c r="I8" i="51"/>
  <c r="I7" i="51"/>
  <c r="I6" i="51"/>
  <c r="I5" i="51"/>
  <c r="I4" i="51"/>
  <c r="I3" i="51"/>
  <c r="I2" i="51"/>
  <c r="I82" i="50"/>
  <c r="I81" i="50"/>
  <c r="I80" i="50"/>
  <c r="I79" i="50"/>
  <c r="I78" i="50"/>
  <c r="I77" i="50"/>
  <c r="I76" i="50"/>
  <c r="I75" i="50"/>
  <c r="I74" i="50"/>
  <c r="I73" i="50"/>
  <c r="I72" i="50"/>
  <c r="I71" i="50"/>
  <c r="I70" i="50"/>
  <c r="I69" i="50"/>
  <c r="I68" i="50"/>
  <c r="I67" i="50"/>
  <c r="I66" i="50"/>
  <c r="I65" i="50"/>
  <c r="I64" i="50"/>
  <c r="I63" i="50"/>
  <c r="I62" i="50"/>
  <c r="I61" i="50"/>
  <c r="I60" i="50"/>
  <c r="I59" i="50"/>
  <c r="I58" i="50"/>
  <c r="I57" i="50"/>
  <c r="I56" i="50"/>
  <c r="I55" i="50"/>
  <c r="I54" i="50"/>
  <c r="I53" i="50"/>
  <c r="I52" i="50"/>
  <c r="I51" i="50"/>
  <c r="I50" i="50"/>
  <c r="I49" i="50"/>
  <c r="I48" i="50"/>
  <c r="I47" i="50"/>
  <c r="I46" i="50"/>
  <c r="I45" i="50"/>
  <c r="I44" i="50"/>
  <c r="I43" i="50"/>
  <c r="I42" i="50"/>
  <c r="I41" i="50"/>
  <c r="I40" i="50"/>
  <c r="I39" i="50"/>
  <c r="I38" i="50"/>
  <c r="I37" i="50"/>
  <c r="I36" i="50"/>
  <c r="I35" i="50"/>
  <c r="I34" i="50"/>
  <c r="I33" i="50"/>
  <c r="I32" i="50"/>
  <c r="I31" i="50"/>
  <c r="I30" i="50"/>
  <c r="I29" i="50"/>
  <c r="I28" i="50"/>
  <c r="I27" i="50"/>
  <c r="I26" i="50"/>
  <c r="I25" i="50"/>
  <c r="I24" i="50"/>
  <c r="I23" i="50"/>
  <c r="I22" i="50"/>
  <c r="I21" i="50"/>
  <c r="I20" i="50"/>
  <c r="I19" i="50"/>
  <c r="I18" i="50"/>
  <c r="I17" i="50"/>
  <c r="I16" i="50"/>
  <c r="I15" i="50"/>
  <c r="I14" i="50"/>
  <c r="I13" i="50"/>
  <c r="I12" i="50"/>
  <c r="I11" i="50"/>
  <c r="I10" i="50"/>
  <c r="I9" i="50"/>
  <c r="I8" i="50"/>
  <c r="I7" i="50"/>
  <c r="I6" i="50"/>
  <c r="I5" i="50"/>
  <c r="I4" i="50"/>
  <c r="I3" i="50"/>
  <c r="I2" i="50"/>
  <c r="I82" i="49"/>
  <c r="I81" i="49"/>
  <c r="I80" i="49"/>
  <c r="I79" i="49"/>
  <c r="I78" i="49"/>
  <c r="I77" i="49"/>
  <c r="I76" i="49"/>
  <c r="I75" i="49"/>
  <c r="I74" i="49"/>
  <c r="I73" i="49"/>
  <c r="I72" i="49"/>
  <c r="I71" i="49"/>
  <c r="I70" i="49"/>
  <c r="I69" i="49"/>
  <c r="I68" i="49"/>
  <c r="I67" i="49"/>
  <c r="I66" i="49"/>
  <c r="I65" i="49"/>
  <c r="I64" i="49"/>
  <c r="I63" i="49"/>
  <c r="I62" i="49"/>
  <c r="I61" i="49"/>
  <c r="I60" i="49"/>
  <c r="I59" i="49"/>
  <c r="I58" i="49"/>
  <c r="I57" i="49"/>
  <c r="I56" i="49"/>
  <c r="I55" i="49"/>
  <c r="I54" i="49"/>
  <c r="I53" i="49"/>
  <c r="I52" i="49"/>
  <c r="I51" i="49"/>
  <c r="I50" i="49"/>
  <c r="I49" i="49"/>
  <c r="I48" i="49"/>
  <c r="I47" i="49"/>
  <c r="I46" i="49"/>
  <c r="I45" i="49"/>
  <c r="I44" i="49"/>
  <c r="I43" i="49"/>
  <c r="I42" i="49"/>
  <c r="I41" i="49"/>
  <c r="I40" i="49"/>
  <c r="I39" i="49"/>
  <c r="I38" i="49"/>
  <c r="I37" i="49"/>
  <c r="I36" i="49"/>
  <c r="I35" i="49"/>
  <c r="I34" i="49"/>
  <c r="I33" i="49"/>
  <c r="I32" i="49"/>
  <c r="I31" i="49"/>
  <c r="I30" i="49"/>
  <c r="I29" i="49"/>
  <c r="I28" i="49"/>
  <c r="I27" i="49"/>
  <c r="I26" i="49"/>
  <c r="I25" i="49"/>
  <c r="I24" i="49"/>
  <c r="I23" i="49"/>
  <c r="I22" i="49"/>
  <c r="I21" i="49"/>
  <c r="I20" i="49"/>
  <c r="I19" i="49"/>
  <c r="I18" i="49"/>
  <c r="I17" i="49"/>
  <c r="I16" i="49"/>
  <c r="I15" i="49"/>
  <c r="I14" i="49"/>
  <c r="I13" i="49"/>
  <c r="I12" i="49"/>
  <c r="I11" i="49"/>
  <c r="I10" i="49"/>
  <c r="I9" i="49"/>
  <c r="I8" i="49"/>
  <c r="I7" i="49"/>
  <c r="I6" i="49"/>
  <c r="I5" i="49"/>
  <c r="I4" i="49"/>
  <c r="I3" i="49"/>
  <c r="I2" i="49"/>
  <c r="I82" i="48"/>
  <c r="I81" i="48"/>
  <c r="I80" i="48"/>
  <c r="I79" i="48"/>
  <c r="I78" i="48"/>
  <c r="I77" i="48"/>
  <c r="I76" i="48"/>
  <c r="I75" i="48"/>
  <c r="I74" i="48"/>
  <c r="I73" i="48"/>
  <c r="I72" i="48"/>
  <c r="I71" i="48"/>
  <c r="I70" i="48"/>
  <c r="I69" i="48"/>
  <c r="I68" i="48"/>
  <c r="I67" i="48"/>
  <c r="I66" i="48"/>
  <c r="I65" i="48"/>
  <c r="I64" i="48"/>
  <c r="I63" i="48"/>
  <c r="I62" i="48"/>
  <c r="I61" i="48"/>
  <c r="I60" i="48"/>
  <c r="I59" i="48"/>
  <c r="I58" i="48"/>
  <c r="I57" i="48"/>
  <c r="I56" i="48"/>
  <c r="I55" i="48"/>
  <c r="I54" i="48"/>
  <c r="I53" i="48"/>
  <c r="I52" i="48"/>
  <c r="I51" i="48"/>
  <c r="I50" i="48"/>
  <c r="I49" i="48"/>
  <c r="I48" i="48"/>
  <c r="I47" i="48"/>
  <c r="I46" i="48"/>
  <c r="I45" i="48"/>
  <c r="I44" i="48"/>
  <c r="I43" i="48"/>
  <c r="I42" i="48"/>
  <c r="I41" i="48"/>
  <c r="I40" i="48"/>
  <c r="I39" i="48"/>
  <c r="I38" i="48"/>
  <c r="I37" i="48"/>
  <c r="I36" i="48"/>
  <c r="I35" i="48"/>
  <c r="I34" i="48"/>
  <c r="I33" i="48"/>
  <c r="I32" i="48"/>
  <c r="I31" i="48"/>
  <c r="I30" i="48"/>
  <c r="I29" i="48"/>
  <c r="I28" i="48"/>
  <c r="I27" i="48"/>
  <c r="I26" i="48"/>
  <c r="I25" i="48"/>
  <c r="I24" i="48"/>
  <c r="I23" i="48"/>
  <c r="I22" i="48"/>
  <c r="I21" i="48"/>
  <c r="I20" i="48"/>
  <c r="I19" i="48"/>
  <c r="I18" i="48"/>
  <c r="I17" i="48"/>
  <c r="I16" i="48"/>
  <c r="I15" i="48"/>
  <c r="I14" i="48"/>
  <c r="I13" i="48"/>
  <c r="I12" i="48"/>
  <c r="I11" i="48"/>
  <c r="I9" i="48"/>
  <c r="I8" i="48"/>
  <c r="I7" i="48"/>
  <c r="I6" i="48"/>
  <c r="I5" i="48"/>
  <c r="I4" i="48"/>
  <c r="I3" i="48"/>
  <c r="I2" i="48"/>
  <c r="I82" i="47"/>
  <c r="I81" i="47"/>
  <c r="I80" i="47"/>
  <c r="I79" i="47"/>
  <c r="I78" i="47"/>
  <c r="I77" i="47"/>
  <c r="I76" i="47"/>
  <c r="I75" i="47"/>
  <c r="I74" i="47"/>
  <c r="I73" i="47"/>
  <c r="I72" i="47"/>
  <c r="I71" i="47"/>
  <c r="I70" i="47"/>
  <c r="I69" i="47"/>
  <c r="I68" i="47"/>
  <c r="I67" i="47"/>
  <c r="I66" i="47"/>
  <c r="I65" i="47"/>
  <c r="I64" i="47"/>
  <c r="I63" i="47"/>
  <c r="I62" i="47"/>
  <c r="I61" i="47"/>
  <c r="I60" i="47"/>
  <c r="I59" i="47"/>
  <c r="I58" i="47"/>
  <c r="I57" i="47"/>
  <c r="I56" i="47"/>
  <c r="I55" i="47"/>
  <c r="I54" i="47"/>
  <c r="I53" i="47"/>
  <c r="I52" i="47"/>
  <c r="I51" i="47"/>
  <c r="I50" i="47"/>
  <c r="I49" i="47"/>
  <c r="I48" i="47"/>
  <c r="I47" i="47"/>
  <c r="I46" i="47"/>
  <c r="I45" i="47"/>
  <c r="I44" i="47"/>
  <c r="I43" i="47"/>
  <c r="I42" i="47"/>
  <c r="I41" i="47"/>
  <c r="I40" i="47"/>
  <c r="I39" i="47"/>
  <c r="I38" i="47"/>
  <c r="I37" i="47"/>
  <c r="I36" i="47"/>
  <c r="I35" i="47"/>
  <c r="I34" i="47"/>
  <c r="I33" i="47"/>
  <c r="I32" i="47"/>
  <c r="I31" i="47"/>
  <c r="I30" i="47"/>
  <c r="I29" i="47"/>
  <c r="I28" i="47"/>
  <c r="I27" i="47"/>
  <c r="I26" i="47"/>
  <c r="I25" i="47"/>
  <c r="I24" i="47"/>
  <c r="I23" i="47"/>
  <c r="I22" i="47"/>
  <c r="I21" i="47"/>
  <c r="I20" i="47"/>
  <c r="I19" i="47"/>
  <c r="I18" i="47"/>
  <c r="I17" i="47"/>
  <c r="I16" i="47"/>
  <c r="I15" i="47"/>
  <c r="I14" i="47"/>
  <c r="I13" i="47"/>
  <c r="I12" i="47"/>
  <c r="I11" i="47"/>
  <c r="I10" i="47"/>
  <c r="I9" i="47"/>
  <c r="I8" i="47"/>
  <c r="I7" i="47"/>
  <c r="I6" i="47"/>
  <c r="I5" i="47"/>
  <c r="I4" i="47"/>
  <c r="I3" i="47"/>
  <c r="I2" i="47"/>
  <c r="I82" i="46"/>
  <c r="I81" i="46"/>
  <c r="I80" i="46"/>
  <c r="I79" i="46"/>
  <c r="I78" i="46"/>
  <c r="I77" i="46"/>
  <c r="I76" i="46"/>
  <c r="I75" i="46"/>
  <c r="I74" i="46"/>
  <c r="I73" i="46"/>
  <c r="I72" i="46"/>
  <c r="I71" i="46"/>
  <c r="I70" i="46"/>
  <c r="I69" i="46"/>
  <c r="I68" i="46"/>
  <c r="I67" i="46"/>
  <c r="I66" i="46"/>
  <c r="I65" i="46"/>
  <c r="I64" i="46"/>
  <c r="I63" i="46"/>
  <c r="I62" i="46"/>
  <c r="I61" i="46"/>
  <c r="I60" i="46"/>
  <c r="I59" i="46"/>
  <c r="I58" i="46"/>
  <c r="I57" i="46"/>
  <c r="I56" i="46"/>
  <c r="I55" i="46"/>
  <c r="I54" i="46"/>
  <c r="I53" i="46"/>
  <c r="I52" i="46"/>
  <c r="I51" i="46"/>
  <c r="I50" i="46"/>
  <c r="I49" i="46"/>
  <c r="I48" i="46"/>
  <c r="I47" i="46"/>
  <c r="I46" i="46"/>
  <c r="I45" i="46"/>
  <c r="I44" i="46"/>
  <c r="I43" i="46"/>
  <c r="I42" i="46"/>
  <c r="I41" i="46"/>
  <c r="I40" i="46"/>
  <c r="I39" i="46"/>
  <c r="I38" i="46"/>
  <c r="I37" i="46"/>
  <c r="I36" i="46"/>
  <c r="I35" i="46"/>
  <c r="I34" i="46"/>
  <c r="I33" i="46"/>
  <c r="I32" i="46"/>
  <c r="I31" i="46"/>
  <c r="I30" i="46"/>
  <c r="I29" i="46"/>
  <c r="I28" i="46"/>
  <c r="I27" i="46"/>
  <c r="I26" i="46"/>
  <c r="I25" i="46"/>
  <c r="I24" i="46"/>
  <c r="I23" i="46"/>
  <c r="I22" i="46"/>
  <c r="I21" i="46"/>
  <c r="I20" i="46"/>
  <c r="I19" i="46"/>
  <c r="I18" i="46"/>
  <c r="I17" i="46"/>
  <c r="I16" i="46"/>
  <c r="I15" i="46"/>
  <c r="I14" i="46"/>
  <c r="I13" i="46"/>
  <c r="I12" i="46"/>
  <c r="I11" i="46"/>
  <c r="I10" i="46"/>
  <c r="I9" i="46"/>
  <c r="I8" i="46"/>
  <c r="I7" i="46"/>
  <c r="I6" i="46"/>
  <c r="I5" i="46"/>
  <c r="I4" i="46"/>
  <c r="I3" i="46"/>
  <c r="I2" i="46"/>
  <c r="I82" i="45"/>
  <c r="I81" i="45"/>
  <c r="I80" i="45"/>
  <c r="I79" i="45"/>
  <c r="I78" i="45"/>
  <c r="I77" i="45"/>
  <c r="I76" i="45"/>
  <c r="I75" i="45"/>
  <c r="I74" i="45"/>
  <c r="I73" i="45"/>
  <c r="I72" i="45"/>
  <c r="I71" i="45"/>
  <c r="I70" i="45"/>
  <c r="I69" i="45"/>
  <c r="I68" i="45"/>
  <c r="I67" i="45"/>
  <c r="I66" i="45"/>
  <c r="I65" i="45"/>
  <c r="I64" i="45"/>
  <c r="I63" i="45"/>
  <c r="I62" i="45"/>
  <c r="I61" i="45"/>
  <c r="I60" i="45"/>
  <c r="I59" i="45"/>
  <c r="I58" i="45"/>
  <c r="I57" i="45"/>
  <c r="I56" i="45"/>
  <c r="I55" i="45"/>
  <c r="I54" i="45"/>
  <c r="I53" i="45"/>
  <c r="I52" i="45"/>
  <c r="I51" i="45"/>
  <c r="I50" i="45"/>
  <c r="I49" i="45"/>
  <c r="I48" i="45"/>
  <c r="I47" i="45"/>
  <c r="I46" i="45"/>
  <c r="I45" i="45"/>
  <c r="I44" i="45"/>
  <c r="I43" i="45"/>
  <c r="I42" i="45"/>
  <c r="I41" i="45"/>
  <c r="I40" i="45"/>
  <c r="I39" i="45"/>
  <c r="I38" i="45"/>
  <c r="I37" i="45"/>
  <c r="I36" i="45"/>
  <c r="I35" i="45"/>
  <c r="I34" i="45"/>
  <c r="I33" i="45"/>
  <c r="I32" i="45"/>
  <c r="I31" i="45"/>
  <c r="I30" i="45"/>
  <c r="I29" i="45"/>
  <c r="I28" i="45"/>
  <c r="I27" i="45"/>
  <c r="I26" i="45"/>
  <c r="I25" i="45"/>
  <c r="I24" i="45"/>
  <c r="I23" i="45"/>
  <c r="I22" i="45"/>
  <c r="I21" i="45"/>
  <c r="I20" i="45"/>
  <c r="I19" i="45"/>
  <c r="I18" i="45"/>
  <c r="I17" i="45"/>
  <c r="I16" i="45"/>
  <c r="I15" i="45"/>
  <c r="I14" i="45"/>
  <c r="I13" i="45"/>
  <c r="I12" i="45"/>
  <c r="I11" i="45"/>
  <c r="I10" i="45"/>
  <c r="I9" i="45"/>
  <c r="I8" i="45"/>
  <c r="I7" i="45"/>
  <c r="I6" i="45"/>
  <c r="I5" i="45"/>
  <c r="I4" i="45"/>
  <c r="I3" i="45"/>
  <c r="I2" i="45"/>
  <c r="I82" i="44"/>
  <c r="I81" i="44"/>
  <c r="I80" i="44"/>
  <c r="I79" i="44"/>
  <c r="I78" i="44"/>
  <c r="I77" i="44"/>
  <c r="I76" i="44"/>
  <c r="I75" i="44"/>
  <c r="I74" i="44"/>
  <c r="I73" i="44"/>
  <c r="I72" i="44"/>
  <c r="I71" i="44"/>
  <c r="I70" i="44"/>
  <c r="I69" i="44"/>
  <c r="I68" i="44"/>
  <c r="I67" i="44"/>
  <c r="I66" i="44"/>
  <c r="I65" i="44"/>
  <c r="I64" i="44"/>
  <c r="I63" i="44"/>
  <c r="I62" i="44"/>
  <c r="I61" i="44"/>
  <c r="I60" i="44"/>
  <c r="I59" i="44"/>
  <c r="I58" i="44"/>
  <c r="I57" i="44"/>
  <c r="I56" i="44"/>
  <c r="I55" i="44"/>
  <c r="I54" i="44"/>
  <c r="I53" i="44"/>
  <c r="I52" i="44"/>
  <c r="I51" i="44"/>
  <c r="I50" i="44"/>
  <c r="I49" i="44"/>
  <c r="I48" i="44"/>
  <c r="I47" i="44"/>
  <c r="I46" i="44"/>
  <c r="I45" i="44"/>
  <c r="I44" i="44"/>
  <c r="I43" i="44"/>
  <c r="I42" i="44"/>
  <c r="I41" i="44"/>
  <c r="I40" i="44"/>
  <c r="I39" i="44"/>
  <c r="I38" i="44"/>
  <c r="I37" i="44"/>
  <c r="I36" i="44"/>
  <c r="I35" i="44"/>
  <c r="I34" i="44"/>
  <c r="I33" i="44"/>
  <c r="I32" i="44"/>
  <c r="I31" i="44"/>
  <c r="I30" i="44"/>
  <c r="I29" i="44"/>
  <c r="I28" i="44"/>
  <c r="I27" i="44"/>
  <c r="I26" i="44"/>
  <c r="I25" i="44"/>
  <c r="I24" i="44"/>
  <c r="I23" i="44"/>
  <c r="I22" i="44"/>
  <c r="I21" i="44"/>
  <c r="I20" i="44"/>
  <c r="I19" i="44"/>
  <c r="I18" i="44"/>
  <c r="I17" i="44"/>
  <c r="I16" i="44"/>
  <c r="I15" i="44"/>
  <c r="I14" i="44"/>
  <c r="I13" i="44"/>
  <c r="I12" i="44"/>
  <c r="I11" i="44"/>
  <c r="I10" i="44"/>
  <c r="I9" i="44"/>
  <c r="I8" i="44"/>
  <c r="I7" i="44"/>
  <c r="I6" i="44"/>
  <c r="I5" i="44"/>
  <c r="I4" i="44"/>
  <c r="I3" i="44"/>
  <c r="I2" i="44"/>
  <c r="I82" i="43"/>
  <c r="I81" i="43"/>
  <c r="I80" i="43"/>
  <c r="I79" i="43"/>
  <c r="I78" i="43"/>
  <c r="I77" i="43"/>
  <c r="I76" i="43"/>
  <c r="I75" i="43"/>
  <c r="I74" i="43"/>
  <c r="I73" i="43"/>
  <c r="I72" i="43"/>
  <c r="I71" i="43"/>
  <c r="I70" i="43"/>
  <c r="I69" i="43"/>
  <c r="I68" i="43"/>
  <c r="I67" i="43"/>
  <c r="I66" i="43"/>
  <c r="I65" i="43"/>
  <c r="I64" i="43"/>
  <c r="I63" i="43"/>
  <c r="I62" i="43"/>
  <c r="I61" i="43"/>
  <c r="I60" i="43"/>
  <c r="I59" i="43"/>
  <c r="I58" i="43"/>
  <c r="I57" i="43"/>
  <c r="I56" i="43"/>
  <c r="I55" i="43"/>
  <c r="I54" i="43"/>
  <c r="I53" i="43"/>
  <c r="I52" i="43"/>
  <c r="I51" i="43"/>
  <c r="I50" i="43"/>
  <c r="I49" i="43"/>
  <c r="I48" i="43"/>
  <c r="I47" i="43"/>
  <c r="I46" i="43"/>
  <c r="I45" i="43"/>
  <c r="I44" i="43"/>
  <c r="I43" i="43"/>
  <c r="I42" i="43"/>
  <c r="I41" i="43"/>
  <c r="I40" i="43"/>
  <c r="I39" i="43"/>
  <c r="I38" i="43"/>
  <c r="I37" i="43"/>
  <c r="I36" i="43"/>
  <c r="I35" i="43"/>
  <c r="I34" i="43"/>
  <c r="I33" i="43"/>
  <c r="I32" i="43"/>
  <c r="I31" i="43"/>
  <c r="I30" i="43"/>
  <c r="I29" i="43"/>
  <c r="I28" i="43"/>
  <c r="I27" i="43"/>
  <c r="I26" i="43"/>
  <c r="I25" i="43"/>
  <c r="I24" i="43"/>
  <c r="I23" i="43"/>
  <c r="I22" i="43"/>
  <c r="I21" i="43"/>
  <c r="I20" i="43"/>
  <c r="I19" i="43"/>
  <c r="I18" i="43"/>
  <c r="I17" i="43"/>
  <c r="I16" i="43"/>
  <c r="I15" i="43"/>
  <c r="I14" i="43"/>
  <c r="I13" i="43"/>
  <c r="I12" i="43"/>
  <c r="I11" i="43"/>
  <c r="I10" i="43"/>
  <c r="I9" i="43"/>
  <c r="I8" i="43"/>
  <c r="I7" i="43"/>
  <c r="I6" i="43"/>
  <c r="I5" i="43"/>
  <c r="I4" i="43"/>
  <c r="I3" i="43"/>
  <c r="I2" i="43"/>
  <c r="I82" i="42"/>
  <c r="I81" i="42"/>
  <c r="I80" i="42"/>
  <c r="I79" i="42"/>
  <c r="I78" i="42"/>
  <c r="I77" i="42"/>
  <c r="I76" i="42"/>
  <c r="I75" i="42"/>
  <c r="I74" i="42"/>
  <c r="I73" i="42"/>
  <c r="I72" i="42"/>
  <c r="I71" i="42"/>
  <c r="I70" i="42"/>
  <c r="I69" i="42"/>
  <c r="I68" i="42"/>
  <c r="I67" i="42"/>
  <c r="I66" i="42"/>
  <c r="I65" i="42"/>
  <c r="I64" i="42"/>
  <c r="I63" i="42"/>
  <c r="I62" i="42"/>
  <c r="I61" i="42"/>
  <c r="I60" i="42"/>
  <c r="I59" i="42"/>
  <c r="I58" i="42"/>
  <c r="I57" i="42"/>
  <c r="I56" i="42"/>
  <c r="I55" i="42"/>
  <c r="I54" i="42"/>
  <c r="I53" i="42"/>
  <c r="I52" i="42"/>
  <c r="I51" i="42"/>
  <c r="I50" i="42"/>
  <c r="I49" i="42"/>
  <c r="I48" i="42"/>
  <c r="I47" i="42"/>
  <c r="I46" i="42"/>
  <c r="I45" i="42"/>
  <c r="I44" i="42"/>
  <c r="I43" i="42"/>
  <c r="I42" i="42"/>
  <c r="I41" i="42"/>
  <c r="I40" i="42"/>
  <c r="I39" i="42"/>
  <c r="I38" i="42"/>
  <c r="I37" i="42"/>
  <c r="I36" i="42"/>
  <c r="I35" i="42"/>
  <c r="I34" i="42"/>
  <c r="I33" i="42"/>
  <c r="I32" i="42"/>
  <c r="I31" i="42"/>
  <c r="I30" i="42"/>
  <c r="I29" i="42"/>
  <c r="I28" i="42"/>
  <c r="I27" i="42"/>
  <c r="I26" i="42"/>
  <c r="I25" i="42"/>
  <c r="I24" i="42"/>
  <c r="I23" i="42"/>
  <c r="I22" i="42"/>
  <c r="I21" i="42"/>
  <c r="I20" i="42"/>
  <c r="I19" i="42"/>
  <c r="I18" i="42"/>
  <c r="I17" i="42"/>
  <c r="I16" i="42"/>
  <c r="I15" i="42"/>
  <c r="I14" i="42"/>
  <c r="I13" i="42"/>
  <c r="I12" i="42"/>
  <c r="I11" i="42"/>
  <c r="I10" i="42"/>
  <c r="I9" i="42"/>
  <c r="I8" i="42"/>
  <c r="I7" i="42"/>
  <c r="I6" i="42"/>
  <c r="I5" i="42"/>
  <c r="I4" i="42"/>
  <c r="I3" i="42"/>
  <c r="I2" i="42"/>
  <c r="I82" i="41"/>
  <c r="I81" i="41"/>
  <c r="I80" i="41"/>
  <c r="I79" i="41"/>
  <c r="I78" i="41"/>
  <c r="I77" i="41"/>
  <c r="I76" i="41"/>
  <c r="I75" i="41"/>
  <c r="I74" i="41"/>
  <c r="I73" i="41"/>
  <c r="I72" i="41"/>
  <c r="I71" i="41"/>
  <c r="I70" i="41"/>
  <c r="I69" i="41"/>
  <c r="I68" i="41"/>
  <c r="I67" i="41"/>
  <c r="I66" i="41"/>
  <c r="I65" i="41"/>
  <c r="I64" i="41"/>
  <c r="I63" i="41"/>
  <c r="I62" i="41"/>
  <c r="I61" i="41"/>
  <c r="I60" i="41"/>
  <c r="I59" i="41"/>
  <c r="I58" i="41"/>
  <c r="I57" i="41"/>
  <c r="I56" i="41"/>
  <c r="I55" i="41"/>
  <c r="I54" i="41"/>
  <c r="I53" i="41"/>
  <c r="I52" i="41"/>
  <c r="I51" i="41"/>
  <c r="I50" i="41"/>
  <c r="I49" i="41"/>
  <c r="I48" i="41"/>
  <c r="I47" i="41"/>
  <c r="I46" i="41"/>
  <c r="I45" i="41"/>
  <c r="I44" i="41"/>
  <c r="I43" i="41"/>
  <c r="I42" i="41"/>
  <c r="I41" i="41"/>
  <c r="I40" i="41"/>
  <c r="I39" i="41"/>
  <c r="I38" i="41"/>
  <c r="I37" i="41"/>
  <c r="I36" i="41"/>
  <c r="I35" i="41"/>
  <c r="I34" i="41"/>
  <c r="I33" i="41"/>
  <c r="I32" i="41"/>
  <c r="I31" i="41"/>
  <c r="I30" i="41"/>
  <c r="I29" i="41"/>
  <c r="I28" i="41"/>
  <c r="I27" i="41"/>
  <c r="I26" i="41"/>
  <c r="I25" i="41"/>
  <c r="I24" i="41"/>
  <c r="I23" i="41"/>
  <c r="I22" i="41"/>
  <c r="I21" i="41"/>
  <c r="I20" i="41"/>
  <c r="I19" i="41"/>
  <c r="I18" i="41"/>
  <c r="I17" i="41"/>
  <c r="I16" i="41"/>
  <c r="I15" i="41"/>
  <c r="I14" i="41"/>
  <c r="I13" i="41"/>
  <c r="I12" i="41"/>
  <c r="I11" i="41"/>
  <c r="I10" i="41"/>
  <c r="I9" i="41"/>
  <c r="I8" i="41"/>
  <c r="I7" i="41"/>
  <c r="I6" i="41"/>
  <c r="I5" i="41"/>
  <c r="I4" i="41"/>
  <c r="I3" i="41"/>
  <c r="I2" i="41"/>
  <c r="I82" i="40"/>
  <c r="I81" i="40"/>
  <c r="I80" i="40"/>
  <c r="I79" i="40"/>
  <c r="I78" i="40"/>
  <c r="I77" i="40"/>
  <c r="I76" i="40"/>
  <c r="I75" i="40"/>
  <c r="I74" i="40"/>
  <c r="I73" i="40"/>
  <c r="I72" i="40"/>
  <c r="I71" i="40"/>
  <c r="I70" i="40"/>
  <c r="I69" i="40"/>
  <c r="I68" i="40"/>
  <c r="I67" i="40"/>
  <c r="I66" i="40"/>
  <c r="I65" i="40"/>
  <c r="I64" i="40"/>
  <c r="I63" i="40"/>
  <c r="I62" i="40"/>
  <c r="I61" i="40"/>
  <c r="I60" i="40"/>
  <c r="I59" i="40"/>
  <c r="I58" i="40"/>
  <c r="I57" i="40"/>
  <c r="I56" i="40"/>
  <c r="I55" i="40"/>
  <c r="I54" i="40"/>
  <c r="I53" i="40"/>
  <c r="I52" i="40"/>
  <c r="I51" i="40"/>
  <c r="I50" i="40"/>
  <c r="I49" i="40"/>
  <c r="I48" i="40"/>
  <c r="I47" i="40"/>
  <c r="I46" i="40"/>
  <c r="I45" i="40"/>
  <c r="I44" i="40"/>
  <c r="I43" i="40"/>
  <c r="I42" i="40"/>
  <c r="I41" i="40"/>
  <c r="I40" i="40"/>
  <c r="I39" i="40"/>
  <c r="I38" i="40"/>
  <c r="I37" i="40"/>
  <c r="I36" i="40"/>
  <c r="I35" i="40"/>
  <c r="I34" i="40"/>
  <c r="I33" i="40"/>
  <c r="I32" i="40"/>
  <c r="I31" i="40"/>
  <c r="I30" i="40"/>
  <c r="I29" i="40"/>
  <c r="I28" i="40"/>
  <c r="I27" i="40"/>
  <c r="I26" i="40"/>
  <c r="I25" i="40"/>
  <c r="I24" i="40"/>
  <c r="I23" i="40"/>
  <c r="I22" i="40"/>
  <c r="I21" i="40"/>
  <c r="I20" i="40"/>
  <c r="I19" i="40"/>
  <c r="I18" i="40"/>
  <c r="I17" i="40"/>
  <c r="I16" i="40"/>
  <c r="I15" i="40"/>
  <c r="I14" i="40"/>
  <c r="I13" i="40"/>
  <c r="I12" i="40"/>
  <c r="I11" i="40"/>
  <c r="I10" i="40"/>
  <c r="I9" i="40"/>
  <c r="I8" i="40"/>
  <c r="I7" i="40"/>
  <c r="I6" i="40"/>
  <c r="I5" i="40"/>
  <c r="I4" i="40"/>
  <c r="I3" i="40"/>
  <c r="I2" i="40"/>
  <c r="I82" i="39"/>
  <c r="I81" i="39"/>
  <c r="I80" i="39"/>
  <c r="I79" i="39"/>
  <c r="I78" i="39"/>
  <c r="I77" i="39"/>
  <c r="I76" i="39"/>
  <c r="I75" i="39"/>
  <c r="I74" i="39"/>
  <c r="I73" i="39"/>
  <c r="I72" i="39"/>
  <c r="I71" i="39"/>
  <c r="I70" i="39"/>
  <c r="I69" i="39"/>
  <c r="I68" i="39"/>
  <c r="I67" i="39"/>
  <c r="I66" i="39"/>
  <c r="I65" i="39"/>
  <c r="I64" i="39"/>
  <c r="I63" i="39"/>
  <c r="I62" i="39"/>
  <c r="I61" i="39"/>
  <c r="I60" i="39"/>
  <c r="I59" i="39"/>
  <c r="I58" i="39"/>
  <c r="I57" i="39"/>
  <c r="I56" i="39"/>
  <c r="I55" i="39"/>
  <c r="I54" i="39"/>
  <c r="I53" i="39"/>
  <c r="I52" i="39"/>
  <c r="I51" i="39"/>
  <c r="I50" i="39"/>
  <c r="I49" i="39"/>
  <c r="I48" i="39"/>
  <c r="I47" i="39"/>
  <c r="I46" i="39"/>
  <c r="I45" i="39"/>
  <c r="I44" i="39"/>
  <c r="I43" i="39"/>
  <c r="I42" i="39"/>
  <c r="I41" i="39"/>
  <c r="I40" i="39"/>
  <c r="I39" i="39"/>
  <c r="I38" i="39"/>
  <c r="I37" i="39"/>
  <c r="I36" i="39"/>
  <c r="I35" i="39"/>
  <c r="I34" i="39"/>
  <c r="I33" i="39"/>
  <c r="I32" i="39"/>
  <c r="I31" i="39"/>
  <c r="I30" i="39"/>
  <c r="I29" i="39"/>
  <c r="I28" i="39"/>
  <c r="I27" i="39"/>
  <c r="I26" i="39"/>
  <c r="I25" i="39"/>
  <c r="I24" i="39"/>
  <c r="I23" i="39"/>
  <c r="I22" i="39"/>
  <c r="I21" i="39"/>
  <c r="I20" i="39"/>
  <c r="I19" i="39"/>
  <c r="I18" i="39"/>
  <c r="I17" i="39"/>
  <c r="I16" i="39"/>
  <c r="I15" i="39"/>
  <c r="I14" i="39"/>
  <c r="I13" i="39"/>
  <c r="I12" i="39"/>
  <c r="I11" i="39"/>
  <c r="I10" i="39"/>
  <c r="I9" i="39"/>
  <c r="I8" i="39"/>
  <c r="I7" i="39"/>
  <c r="I6" i="39"/>
  <c r="I5" i="39"/>
  <c r="I4" i="39"/>
  <c r="I3" i="39"/>
  <c r="I2" i="39"/>
  <c r="I82" i="38"/>
  <c r="I81" i="38"/>
  <c r="I80" i="38"/>
  <c r="I79" i="38"/>
  <c r="I78" i="38"/>
  <c r="I77" i="38"/>
  <c r="I76" i="38"/>
  <c r="I75" i="38"/>
  <c r="I74" i="38"/>
  <c r="I73" i="38"/>
  <c r="I72" i="38"/>
  <c r="I71" i="38"/>
  <c r="I70" i="38"/>
  <c r="I69" i="38"/>
  <c r="I68" i="38"/>
  <c r="I67" i="38"/>
  <c r="I66" i="38"/>
  <c r="I65" i="38"/>
  <c r="I64" i="38"/>
  <c r="I63" i="38"/>
  <c r="I62" i="38"/>
  <c r="I61" i="38"/>
  <c r="I60" i="38"/>
  <c r="I59" i="38"/>
  <c r="I58" i="38"/>
  <c r="I57" i="38"/>
  <c r="I56" i="38"/>
  <c r="I55" i="38"/>
  <c r="I54" i="38"/>
  <c r="I53" i="38"/>
  <c r="I52" i="38"/>
  <c r="I51" i="38"/>
  <c r="I50" i="38"/>
  <c r="I49" i="38"/>
  <c r="I48" i="38"/>
  <c r="I47" i="38"/>
  <c r="I46" i="38"/>
  <c r="I45" i="38"/>
  <c r="I44" i="38"/>
  <c r="I43" i="38"/>
  <c r="I42" i="38"/>
  <c r="I41" i="38"/>
  <c r="I40" i="38"/>
  <c r="I39" i="38"/>
  <c r="I38" i="38"/>
  <c r="I37" i="38"/>
  <c r="I36" i="38"/>
  <c r="I35" i="38"/>
  <c r="I34" i="38"/>
  <c r="I33" i="38"/>
  <c r="I32" i="38"/>
  <c r="I31" i="38"/>
  <c r="I30" i="38"/>
  <c r="I29" i="38"/>
  <c r="I28" i="38"/>
  <c r="I27" i="38"/>
  <c r="I26" i="38"/>
  <c r="I25" i="38"/>
  <c r="I24" i="38"/>
  <c r="I23" i="38"/>
  <c r="I22" i="38"/>
  <c r="I21" i="38"/>
  <c r="I20" i="38"/>
  <c r="I19" i="38"/>
  <c r="I18" i="38"/>
  <c r="I17" i="38"/>
  <c r="I16" i="38"/>
  <c r="I15" i="38"/>
  <c r="I14" i="38"/>
  <c r="I13" i="38"/>
  <c r="I12" i="38"/>
  <c r="I11" i="38"/>
  <c r="I10" i="38"/>
  <c r="I9" i="38"/>
  <c r="I8" i="38"/>
  <c r="I7" i="38"/>
  <c r="I6" i="38"/>
  <c r="I5" i="38"/>
  <c r="I4" i="38"/>
  <c r="I3" i="38"/>
  <c r="I2" i="38"/>
  <c r="I82" i="37"/>
  <c r="I81" i="37"/>
  <c r="I80" i="37"/>
  <c r="I79" i="37"/>
  <c r="I78" i="37"/>
  <c r="I77" i="37"/>
  <c r="I76" i="37"/>
  <c r="I75" i="37"/>
  <c r="I74" i="37"/>
  <c r="I73" i="37"/>
  <c r="I72" i="37"/>
  <c r="I71" i="37"/>
  <c r="I70" i="37"/>
  <c r="I69" i="37"/>
  <c r="I68" i="37"/>
  <c r="I67" i="37"/>
  <c r="I66" i="37"/>
  <c r="I65" i="37"/>
  <c r="I64" i="37"/>
  <c r="I63" i="37"/>
  <c r="I62" i="37"/>
  <c r="I61" i="37"/>
  <c r="I60" i="37"/>
  <c r="I59" i="37"/>
  <c r="I58" i="37"/>
  <c r="I57" i="37"/>
  <c r="I56" i="37"/>
  <c r="I55" i="37"/>
  <c r="I54" i="37"/>
  <c r="I53" i="37"/>
  <c r="I52" i="37"/>
  <c r="I51" i="37"/>
  <c r="I50" i="37"/>
  <c r="I49" i="37"/>
  <c r="I48" i="37"/>
  <c r="I47" i="37"/>
  <c r="I46" i="37"/>
  <c r="I45" i="37"/>
  <c r="I44" i="37"/>
  <c r="I43" i="37"/>
  <c r="I42" i="37"/>
  <c r="I41" i="37"/>
  <c r="I40" i="37"/>
  <c r="I39" i="37"/>
  <c r="I38" i="37"/>
  <c r="I37" i="37"/>
  <c r="I36" i="37"/>
  <c r="I35" i="37"/>
  <c r="I34" i="37"/>
  <c r="I33" i="37"/>
  <c r="I32" i="37"/>
  <c r="I31" i="37"/>
  <c r="I30" i="37"/>
  <c r="I29" i="37"/>
  <c r="I28" i="37"/>
  <c r="I27" i="37"/>
  <c r="I26" i="37"/>
  <c r="I25" i="37"/>
  <c r="I24" i="37"/>
  <c r="I23" i="37"/>
  <c r="I22" i="37"/>
  <c r="I21" i="37"/>
  <c r="I20" i="37"/>
  <c r="I19" i="37"/>
  <c r="I18" i="37"/>
  <c r="I17" i="37"/>
  <c r="I16" i="37"/>
  <c r="I15" i="37"/>
  <c r="I14" i="37"/>
  <c r="I13" i="37"/>
  <c r="I12" i="37"/>
  <c r="I11" i="37"/>
  <c r="I10" i="37"/>
  <c r="I9" i="37"/>
  <c r="I8" i="37"/>
  <c r="I7" i="37"/>
  <c r="I6" i="37"/>
  <c r="I5" i="37"/>
  <c r="I4" i="37"/>
  <c r="I3" i="37"/>
  <c r="I2" i="37"/>
  <c r="I82" i="36"/>
  <c r="I81" i="36"/>
  <c r="I80" i="36"/>
  <c r="I79" i="36"/>
  <c r="I78" i="36"/>
  <c r="I77" i="36"/>
  <c r="I76" i="36"/>
  <c r="I75" i="36"/>
  <c r="I74" i="36"/>
  <c r="I73" i="36"/>
  <c r="I72" i="36"/>
  <c r="I71" i="36"/>
  <c r="I70" i="36"/>
  <c r="I69" i="36"/>
  <c r="I68" i="36"/>
  <c r="I67" i="36"/>
  <c r="I66" i="36"/>
  <c r="I65" i="36"/>
  <c r="I64" i="36"/>
  <c r="I63" i="36"/>
  <c r="I62" i="36"/>
  <c r="I61" i="36"/>
  <c r="I60" i="36"/>
  <c r="I59" i="36"/>
  <c r="I58" i="36"/>
  <c r="I57" i="36"/>
  <c r="I56" i="36"/>
  <c r="I55" i="36"/>
  <c r="I54" i="36"/>
  <c r="I53" i="36"/>
  <c r="I52" i="36"/>
  <c r="I51" i="36"/>
  <c r="I50" i="36"/>
  <c r="I49" i="36"/>
  <c r="I48" i="36"/>
  <c r="I47" i="36"/>
  <c r="I46" i="36"/>
  <c r="I45" i="36"/>
  <c r="I44" i="36"/>
  <c r="I43" i="36"/>
  <c r="I42" i="36"/>
  <c r="I41" i="36"/>
  <c r="I40" i="36"/>
  <c r="I39" i="36"/>
  <c r="I38" i="36"/>
  <c r="I37" i="36"/>
  <c r="I36" i="36"/>
  <c r="I35" i="36"/>
  <c r="I34" i="36"/>
  <c r="I33" i="36"/>
  <c r="I32" i="36"/>
  <c r="I31" i="36"/>
  <c r="I30" i="36"/>
  <c r="I29" i="36"/>
  <c r="I28" i="36"/>
  <c r="I27" i="36"/>
  <c r="I26" i="36"/>
  <c r="I25" i="36"/>
  <c r="I24" i="36"/>
  <c r="I23" i="36"/>
  <c r="I22" i="36"/>
  <c r="I21" i="36"/>
  <c r="I20" i="36"/>
  <c r="I19" i="36"/>
  <c r="I18" i="36"/>
  <c r="I17" i="36"/>
  <c r="I16" i="36"/>
  <c r="I15" i="36"/>
  <c r="I14" i="36"/>
  <c r="I13" i="36"/>
  <c r="I12" i="36"/>
  <c r="I11" i="36"/>
  <c r="I10" i="36"/>
  <c r="I9" i="36"/>
  <c r="I8" i="36"/>
  <c r="I7" i="36"/>
  <c r="I6" i="36"/>
  <c r="I5" i="36"/>
  <c r="I4" i="36"/>
  <c r="I3" i="36"/>
  <c r="I2" i="36"/>
  <c r="I82" i="35"/>
  <c r="I81" i="35"/>
  <c r="I80" i="35"/>
  <c r="I79" i="35"/>
  <c r="I78" i="35"/>
  <c r="I77" i="35"/>
  <c r="I76" i="35"/>
  <c r="I75" i="35"/>
  <c r="I74" i="35"/>
  <c r="I73" i="35"/>
  <c r="I72" i="35"/>
  <c r="I71" i="35"/>
  <c r="I70" i="35"/>
  <c r="I69" i="35"/>
  <c r="I68" i="35"/>
  <c r="I67" i="35"/>
  <c r="I66" i="35"/>
  <c r="I65" i="35"/>
  <c r="I64" i="35"/>
  <c r="I63" i="35"/>
  <c r="I62" i="35"/>
  <c r="I61" i="35"/>
  <c r="I60" i="35"/>
  <c r="I59" i="35"/>
  <c r="I58" i="35"/>
  <c r="I57" i="35"/>
  <c r="I56" i="35"/>
  <c r="I55" i="35"/>
  <c r="I54" i="35"/>
  <c r="I53" i="35"/>
  <c r="I52" i="35"/>
  <c r="I51" i="35"/>
  <c r="I50" i="35"/>
  <c r="I49" i="35"/>
  <c r="I48" i="35"/>
  <c r="I47" i="35"/>
  <c r="I46" i="35"/>
  <c r="I45" i="35"/>
  <c r="I44" i="35"/>
  <c r="I43" i="35"/>
  <c r="I42" i="35"/>
  <c r="I41" i="35"/>
  <c r="I40" i="35"/>
  <c r="I39" i="35"/>
  <c r="I38" i="35"/>
  <c r="I37" i="35"/>
  <c r="I36" i="35"/>
  <c r="I35" i="35"/>
  <c r="I34" i="35"/>
  <c r="I33" i="35"/>
  <c r="I32" i="35"/>
  <c r="I31" i="35"/>
  <c r="I30" i="35"/>
  <c r="I29" i="35"/>
  <c r="I28" i="35"/>
  <c r="I27" i="35"/>
  <c r="I26" i="35"/>
  <c r="I25" i="35"/>
  <c r="I24" i="35"/>
  <c r="I23" i="35"/>
  <c r="I22" i="35"/>
  <c r="I21" i="35"/>
  <c r="I20" i="35"/>
  <c r="I19" i="35"/>
  <c r="I18" i="35"/>
  <c r="I17" i="35"/>
  <c r="I16" i="35"/>
  <c r="I15" i="35"/>
  <c r="I14" i="35"/>
  <c r="I13" i="35"/>
  <c r="I12" i="35"/>
  <c r="I11" i="35"/>
  <c r="I10" i="35"/>
  <c r="I9" i="35"/>
  <c r="I8" i="35"/>
  <c r="I7" i="35"/>
  <c r="I6" i="35"/>
  <c r="I5" i="35"/>
  <c r="I4" i="35"/>
  <c r="I3" i="35"/>
  <c r="I2" i="35"/>
  <c r="I82" i="33"/>
  <c r="I81" i="33"/>
  <c r="I80" i="33"/>
  <c r="I79" i="33"/>
  <c r="I78" i="33"/>
  <c r="I77" i="33"/>
  <c r="I76" i="33"/>
  <c r="I75" i="33"/>
  <c r="I74" i="33"/>
  <c r="I73" i="33"/>
  <c r="I72" i="33"/>
  <c r="I71" i="33"/>
  <c r="I70" i="33"/>
  <c r="I69" i="33"/>
  <c r="I68" i="33"/>
  <c r="I67" i="33"/>
  <c r="I66" i="33"/>
  <c r="I65" i="33"/>
  <c r="I64" i="33"/>
  <c r="I63" i="33"/>
  <c r="I62" i="33"/>
  <c r="I61" i="33"/>
  <c r="I60" i="33"/>
  <c r="I59" i="33"/>
  <c r="I58" i="33"/>
  <c r="I57" i="33"/>
  <c r="I56" i="33"/>
  <c r="I55" i="33"/>
  <c r="I54" i="33"/>
  <c r="I53" i="33"/>
  <c r="I52" i="33"/>
  <c r="I51" i="33"/>
  <c r="I50" i="33"/>
  <c r="I49" i="33"/>
  <c r="I48" i="33"/>
  <c r="I47" i="33"/>
  <c r="I46" i="33"/>
  <c r="I45" i="33"/>
  <c r="I44" i="33"/>
  <c r="I43" i="33"/>
  <c r="I42" i="33"/>
  <c r="I41" i="33"/>
  <c r="I40" i="33"/>
  <c r="I39" i="33"/>
  <c r="I38" i="33"/>
  <c r="I37" i="33"/>
  <c r="I36" i="33"/>
  <c r="I35" i="33"/>
  <c r="I34" i="33"/>
  <c r="I33" i="33"/>
  <c r="I32" i="33"/>
  <c r="I31" i="33"/>
  <c r="I30" i="33"/>
  <c r="I29" i="33"/>
  <c r="I28" i="33"/>
  <c r="I27" i="33"/>
  <c r="I26" i="33"/>
  <c r="I25" i="33"/>
  <c r="I24" i="33"/>
  <c r="I23" i="33"/>
  <c r="I22" i="33"/>
  <c r="I21" i="33"/>
  <c r="I20" i="33"/>
  <c r="I19" i="33"/>
  <c r="I18" i="33"/>
  <c r="I17" i="33"/>
  <c r="I16" i="33"/>
  <c r="I15" i="33"/>
  <c r="I14" i="33"/>
  <c r="I13" i="33"/>
  <c r="I12" i="33"/>
  <c r="I11" i="33"/>
  <c r="I10" i="33"/>
  <c r="I8" i="33"/>
  <c r="I7" i="33"/>
  <c r="I6" i="33"/>
  <c r="I5" i="33"/>
  <c r="I4" i="33"/>
  <c r="I3" i="33"/>
  <c r="I2" i="33"/>
  <c r="I82" i="32"/>
  <c r="I81" i="32"/>
  <c r="I80" i="32"/>
  <c r="I79" i="32"/>
  <c r="I78" i="32"/>
  <c r="I77" i="32"/>
  <c r="I76" i="32"/>
  <c r="I75" i="32"/>
  <c r="I74" i="32"/>
  <c r="I73" i="32"/>
  <c r="I72" i="32"/>
  <c r="I71" i="32"/>
  <c r="I70" i="32"/>
  <c r="I69" i="32"/>
  <c r="I68" i="32"/>
  <c r="I67" i="32"/>
  <c r="I66" i="32"/>
  <c r="I65" i="32"/>
  <c r="I64" i="32"/>
  <c r="I63" i="32"/>
  <c r="I62" i="32"/>
  <c r="I61" i="32"/>
  <c r="I60" i="32"/>
  <c r="I59" i="32"/>
  <c r="I58" i="32"/>
  <c r="I57" i="32"/>
  <c r="I56" i="32"/>
  <c r="I55" i="32"/>
  <c r="I54" i="32"/>
  <c r="I53" i="32"/>
  <c r="I52" i="32"/>
  <c r="I51" i="32"/>
  <c r="I50" i="32"/>
  <c r="I49" i="32"/>
  <c r="I48" i="32"/>
  <c r="I47" i="32"/>
  <c r="I46" i="32"/>
  <c r="I45" i="32"/>
  <c r="I44" i="32"/>
  <c r="I43" i="32"/>
  <c r="I42" i="32"/>
  <c r="I41" i="32"/>
  <c r="I40" i="32"/>
  <c r="I39" i="32"/>
  <c r="I38" i="32"/>
  <c r="I37" i="32"/>
  <c r="I36" i="32"/>
  <c r="I35" i="32"/>
  <c r="I34" i="32"/>
  <c r="I33" i="32"/>
  <c r="I32" i="32"/>
  <c r="I31" i="32"/>
  <c r="I30" i="32"/>
  <c r="I29" i="32"/>
  <c r="I28" i="32"/>
  <c r="I27" i="32"/>
  <c r="I26" i="32"/>
  <c r="I25" i="32"/>
  <c r="I24" i="32"/>
  <c r="I23" i="32"/>
  <c r="I22" i="32"/>
  <c r="I21" i="32"/>
  <c r="I20" i="32"/>
  <c r="I19" i="32"/>
  <c r="I18" i="32"/>
  <c r="I17" i="32"/>
  <c r="I16" i="32"/>
  <c r="I15" i="32"/>
  <c r="I14" i="32"/>
  <c r="I13" i="32"/>
  <c r="I12" i="32"/>
  <c r="I11" i="32"/>
  <c r="I10" i="32"/>
  <c r="I9" i="32"/>
  <c r="I8" i="32"/>
  <c r="I7" i="32"/>
  <c r="I6" i="32"/>
  <c r="I5" i="32"/>
  <c r="I4" i="32"/>
  <c r="I3" i="32"/>
  <c r="I2" i="32"/>
  <c r="I82" i="31"/>
  <c r="I81" i="31"/>
  <c r="I80" i="31"/>
  <c r="I79" i="31"/>
  <c r="I78" i="31"/>
  <c r="I77" i="31"/>
  <c r="I76" i="31"/>
  <c r="I75" i="31"/>
  <c r="I74" i="31"/>
  <c r="I73" i="31"/>
  <c r="I72" i="31"/>
  <c r="I71" i="31"/>
  <c r="I70" i="31"/>
  <c r="I69" i="31"/>
  <c r="I68" i="31"/>
  <c r="I67" i="31"/>
  <c r="I66" i="31"/>
  <c r="I65" i="31"/>
  <c r="I64" i="31"/>
  <c r="I63" i="31"/>
  <c r="I62" i="31"/>
  <c r="I61" i="31"/>
  <c r="I60" i="31"/>
  <c r="I59" i="31"/>
  <c r="I58" i="31"/>
  <c r="I57" i="31"/>
  <c r="I56" i="31"/>
  <c r="I55" i="31"/>
  <c r="I54" i="31"/>
  <c r="I53" i="31"/>
  <c r="I52" i="31"/>
  <c r="I51" i="31"/>
  <c r="I50" i="31"/>
  <c r="I49" i="31"/>
  <c r="I48" i="31"/>
  <c r="I47" i="31"/>
  <c r="I46" i="31"/>
  <c r="I45" i="31"/>
  <c r="I44" i="31"/>
  <c r="I43" i="31"/>
  <c r="I42" i="31"/>
  <c r="I41" i="31"/>
  <c r="I40" i="31"/>
  <c r="I39" i="31"/>
  <c r="I38" i="31"/>
  <c r="I37" i="31"/>
  <c r="I36" i="31"/>
  <c r="I35" i="31"/>
  <c r="I34" i="31"/>
  <c r="I33" i="31"/>
  <c r="I32" i="31"/>
  <c r="I31" i="31"/>
  <c r="I30" i="31"/>
  <c r="I29" i="31"/>
  <c r="I28" i="31"/>
  <c r="I27" i="31"/>
  <c r="I26" i="31"/>
  <c r="I25" i="31"/>
  <c r="I24" i="31"/>
  <c r="I23" i="31"/>
  <c r="I22" i="31"/>
  <c r="I21" i="31"/>
  <c r="I20" i="31"/>
  <c r="I19" i="31"/>
  <c r="I18" i="31"/>
  <c r="I17" i="31"/>
  <c r="I16" i="31"/>
  <c r="I15" i="31"/>
  <c r="I14" i="31"/>
  <c r="I13" i="31"/>
  <c r="I12" i="31"/>
  <c r="I11" i="31"/>
  <c r="I10" i="31"/>
  <c r="I9" i="31"/>
  <c r="I8" i="31"/>
  <c r="I7" i="31"/>
  <c r="I6" i="31"/>
  <c r="I5" i="31"/>
  <c r="I4" i="31"/>
  <c r="I3" i="31"/>
  <c r="I2" i="31"/>
  <c r="I82" i="30"/>
  <c r="I81" i="30"/>
  <c r="I80" i="30"/>
  <c r="I79" i="30"/>
  <c r="I78" i="30"/>
  <c r="I77" i="30"/>
  <c r="I76" i="30"/>
  <c r="I75" i="30"/>
  <c r="I74" i="30"/>
  <c r="I73" i="30"/>
  <c r="I72" i="30"/>
  <c r="I71" i="30"/>
  <c r="I70" i="30"/>
  <c r="I69" i="30"/>
  <c r="I68" i="30"/>
  <c r="I67" i="30"/>
  <c r="I66" i="30"/>
  <c r="I65" i="30"/>
  <c r="I64" i="30"/>
  <c r="I63" i="30"/>
  <c r="I62" i="30"/>
  <c r="I61" i="30"/>
  <c r="I60" i="30"/>
  <c r="I59" i="30"/>
  <c r="I58" i="30"/>
  <c r="I57" i="30"/>
  <c r="I56" i="30"/>
  <c r="I55" i="30"/>
  <c r="I54" i="30"/>
  <c r="I53" i="30"/>
  <c r="I52" i="30"/>
  <c r="I51" i="30"/>
  <c r="I50" i="30"/>
  <c r="I49" i="30"/>
  <c r="I48" i="30"/>
  <c r="I47" i="30"/>
  <c r="I46" i="30"/>
  <c r="I45" i="30"/>
  <c r="I44" i="30"/>
  <c r="I43" i="30"/>
  <c r="I42" i="30"/>
  <c r="I41" i="30"/>
  <c r="I40" i="30"/>
  <c r="I39" i="30"/>
  <c r="I38" i="30"/>
  <c r="I37" i="30"/>
  <c r="I36" i="30"/>
  <c r="I35" i="30"/>
  <c r="I34" i="30"/>
  <c r="I33" i="30"/>
  <c r="I32" i="30"/>
  <c r="I31" i="30"/>
  <c r="I30" i="30"/>
  <c r="I29" i="30"/>
  <c r="I28" i="30"/>
  <c r="I27" i="30"/>
  <c r="I26" i="30"/>
  <c r="I25" i="30"/>
  <c r="I24" i="30"/>
  <c r="I23" i="30"/>
  <c r="I22" i="30"/>
  <c r="I21" i="30"/>
  <c r="I20" i="30"/>
  <c r="I19" i="30"/>
  <c r="I18" i="30"/>
  <c r="I17" i="30"/>
  <c r="I16" i="30"/>
  <c r="I15" i="30"/>
  <c r="I14" i="30"/>
  <c r="I13" i="30"/>
  <c r="I12" i="30"/>
  <c r="I11" i="30"/>
  <c r="I10" i="30"/>
  <c r="I9" i="30"/>
  <c r="I8" i="30"/>
  <c r="I7" i="30"/>
  <c r="I6" i="30"/>
  <c r="I5" i="30"/>
  <c r="I4" i="30"/>
  <c r="I3" i="30"/>
  <c r="I2" i="30"/>
  <c r="I82" i="29"/>
  <c r="I81" i="29"/>
  <c r="I80" i="29"/>
  <c r="I79" i="29"/>
  <c r="I78" i="29"/>
  <c r="I77" i="29"/>
  <c r="I76" i="29"/>
  <c r="I75" i="29"/>
  <c r="I74" i="29"/>
  <c r="I73" i="29"/>
  <c r="I72" i="29"/>
  <c r="I71" i="29"/>
  <c r="I70" i="29"/>
  <c r="I69" i="29"/>
  <c r="I68" i="29"/>
  <c r="I67" i="29"/>
  <c r="I66" i="29"/>
  <c r="I65" i="29"/>
  <c r="I64" i="29"/>
  <c r="I63" i="29"/>
  <c r="I62" i="29"/>
  <c r="I61" i="29"/>
  <c r="I60" i="29"/>
  <c r="I59" i="29"/>
  <c r="I58" i="29"/>
  <c r="I57" i="29"/>
  <c r="I56" i="29"/>
  <c r="I55" i="29"/>
  <c r="I54" i="29"/>
  <c r="I53" i="29"/>
  <c r="I52" i="29"/>
  <c r="I51" i="29"/>
  <c r="I50" i="29"/>
  <c r="I49" i="29"/>
  <c r="I48" i="29"/>
  <c r="I47" i="29"/>
  <c r="I46" i="29"/>
  <c r="I45" i="29"/>
  <c r="I44" i="29"/>
  <c r="I43" i="29"/>
  <c r="I42" i="29"/>
  <c r="I41" i="29"/>
  <c r="I40" i="29"/>
  <c r="I39" i="29"/>
  <c r="I38" i="29"/>
  <c r="I37" i="29"/>
  <c r="I36" i="29"/>
  <c r="I35" i="29"/>
  <c r="I34" i="29"/>
  <c r="I33" i="29"/>
  <c r="I32" i="29"/>
  <c r="I31" i="29"/>
  <c r="I30" i="29"/>
  <c r="I29" i="29"/>
  <c r="I28" i="29"/>
  <c r="I27" i="29"/>
  <c r="I26" i="29"/>
  <c r="I25" i="29"/>
  <c r="I24" i="29"/>
  <c r="I23" i="29"/>
  <c r="I22" i="29"/>
  <c r="I21" i="29"/>
  <c r="I20" i="29"/>
  <c r="I19" i="29"/>
  <c r="I18" i="29"/>
  <c r="I17" i="29"/>
  <c r="I16" i="29"/>
  <c r="I15" i="29"/>
  <c r="I14" i="29"/>
  <c r="I13" i="29"/>
  <c r="I12" i="29"/>
  <c r="I11" i="29"/>
  <c r="I10" i="29"/>
  <c r="I9" i="29"/>
  <c r="I8" i="29"/>
  <c r="I7" i="29"/>
  <c r="I6" i="29"/>
  <c r="I5" i="29"/>
  <c r="I4" i="29"/>
  <c r="I3" i="29"/>
  <c r="I2" i="29"/>
  <c r="I82" i="28"/>
  <c r="I81" i="28"/>
  <c r="I80" i="28"/>
  <c r="I79" i="28"/>
  <c r="I78" i="28"/>
  <c r="I77" i="28"/>
  <c r="I76" i="28"/>
  <c r="I75" i="28"/>
  <c r="I74" i="28"/>
  <c r="I73" i="28"/>
  <c r="I72" i="28"/>
  <c r="I71" i="28"/>
  <c r="I70" i="28"/>
  <c r="I69" i="28"/>
  <c r="I68" i="28"/>
  <c r="I67" i="28"/>
  <c r="I66" i="28"/>
  <c r="I65" i="28"/>
  <c r="I64" i="28"/>
  <c r="I63" i="28"/>
  <c r="I62" i="28"/>
  <c r="I61" i="28"/>
  <c r="I60" i="28"/>
  <c r="I59" i="28"/>
  <c r="I58" i="28"/>
  <c r="I57" i="28"/>
  <c r="I56" i="28"/>
  <c r="I55" i="28"/>
  <c r="I54" i="28"/>
  <c r="I53" i="28"/>
  <c r="I52" i="28"/>
  <c r="I51" i="28"/>
  <c r="I50" i="28"/>
  <c r="I49" i="28"/>
  <c r="I48" i="28"/>
  <c r="I47" i="28"/>
  <c r="I46" i="28"/>
  <c r="I45" i="28"/>
  <c r="I44" i="28"/>
  <c r="I43" i="28"/>
  <c r="I42" i="28"/>
  <c r="I41" i="28"/>
  <c r="I40" i="28"/>
  <c r="I39" i="28"/>
  <c r="I38" i="28"/>
  <c r="I37" i="28"/>
  <c r="I36" i="28"/>
  <c r="I35" i="28"/>
  <c r="I34" i="28"/>
  <c r="I33" i="28"/>
  <c r="I32" i="28"/>
  <c r="I31" i="28"/>
  <c r="I30" i="28"/>
  <c r="I29" i="28"/>
  <c r="I28" i="28"/>
  <c r="I27" i="28"/>
  <c r="I26" i="28"/>
  <c r="I25" i="28"/>
  <c r="I24" i="28"/>
  <c r="I23" i="28"/>
  <c r="I22" i="28"/>
  <c r="I21" i="28"/>
  <c r="I20" i="28"/>
  <c r="I19" i="28"/>
  <c r="I18" i="28"/>
  <c r="I17" i="28"/>
  <c r="I16" i="28"/>
  <c r="I15" i="28"/>
  <c r="I14" i="28"/>
  <c r="I13" i="28"/>
  <c r="I12" i="28"/>
  <c r="I11" i="28"/>
  <c r="I10" i="28"/>
  <c r="I9" i="28"/>
  <c r="I8" i="28"/>
  <c r="I7" i="28"/>
  <c r="I6" i="28"/>
  <c r="I5" i="28"/>
  <c r="I4" i="28"/>
  <c r="I3" i="28"/>
  <c r="I2" i="28"/>
  <c r="K5" i="26"/>
  <c r="I82" i="27"/>
  <c r="I81" i="27"/>
  <c r="I80" i="27"/>
  <c r="I79" i="27"/>
  <c r="I78" i="27"/>
  <c r="I77" i="27"/>
  <c r="I76" i="27"/>
  <c r="I75" i="27"/>
  <c r="I74" i="27"/>
  <c r="I73" i="27"/>
  <c r="I72" i="27"/>
  <c r="I71" i="27"/>
  <c r="I70" i="27"/>
  <c r="I69" i="27"/>
  <c r="I68" i="27"/>
  <c r="I67" i="27"/>
  <c r="I66" i="27"/>
  <c r="I65" i="27"/>
  <c r="I64" i="27"/>
  <c r="I63" i="27"/>
  <c r="I62" i="27"/>
  <c r="I61" i="27"/>
  <c r="I60" i="27"/>
  <c r="I59" i="27"/>
  <c r="I58" i="27"/>
  <c r="I57" i="27"/>
  <c r="I56" i="27"/>
  <c r="I55" i="27"/>
  <c r="I54" i="27"/>
  <c r="I53" i="27"/>
  <c r="I52" i="27"/>
  <c r="I51" i="27"/>
  <c r="I50" i="27"/>
  <c r="I49" i="27"/>
  <c r="I48" i="27"/>
  <c r="I47" i="27"/>
  <c r="I46" i="27"/>
  <c r="I45" i="27"/>
  <c r="I44" i="27"/>
  <c r="I43" i="27"/>
  <c r="I42" i="27"/>
  <c r="I41" i="27"/>
  <c r="I40" i="27"/>
  <c r="I39" i="27"/>
  <c r="I38" i="27"/>
  <c r="I37" i="27"/>
  <c r="I36" i="27"/>
  <c r="I35" i="27"/>
  <c r="I34" i="27"/>
  <c r="I33" i="27"/>
  <c r="I32" i="27"/>
  <c r="I31" i="27"/>
  <c r="I30" i="27"/>
  <c r="I29" i="27"/>
  <c r="I28" i="27"/>
  <c r="I27" i="27"/>
  <c r="I26" i="27"/>
  <c r="I25" i="27"/>
  <c r="I24" i="27"/>
  <c r="I23" i="27"/>
  <c r="I22" i="27"/>
  <c r="I21" i="27"/>
  <c r="I20" i="27"/>
  <c r="I19" i="27"/>
  <c r="I18" i="27"/>
  <c r="I17" i="27"/>
  <c r="I16" i="27"/>
  <c r="I15" i="27"/>
  <c r="I14" i="27"/>
  <c r="I13" i="27"/>
  <c r="I12" i="27"/>
  <c r="I11" i="27"/>
  <c r="I10" i="27"/>
  <c r="I9" i="27"/>
  <c r="I8" i="27"/>
  <c r="I7" i="27"/>
  <c r="I6" i="27"/>
  <c r="I5" i="27"/>
  <c r="I4" i="27"/>
  <c r="I3" i="27"/>
  <c r="I2" i="27"/>
  <c r="I82" i="26"/>
  <c r="I81" i="26"/>
  <c r="I80" i="26"/>
  <c r="I79" i="26"/>
  <c r="I78" i="26"/>
  <c r="I77" i="26"/>
  <c r="I76" i="26"/>
  <c r="I75" i="26"/>
  <c r="I74" i="26"/>
  <c r="I73" i="26"/>
  <c r="I72" i="26"/>
  <c r="I71" i="26"/>
  <c r="I70" i="26"/>
  <c r="I69" i="26"/>
  <c r="I68" i="26"/>
  <c r="I67" i="26"/>
  <c r="I66" i="26"/>
  <c r="I65" i="26"/>
  <c r="I64" i="26"/>
  <c r="I63" i="26"/>
  <c r="I62" i="26"/>
  <c r="I61" i="26"/>
  <c r="I60" i="26"/>
  <c r="I59" i="26"/>
  <c r="I58" i="26"/>
  <c r="I57" i="26"/>
  <c r="I56" i="26"/>
  <c r="I55" i="26"/>
  <c r="I54" i="26"/>
  <c r="I53" i="26"/>
  <c r="I52" i="26"/>
  <c r="I51" i="26"/>
  <c r="I50" i="26"/>
  <c r="I49" i="26"/>
  <c r="I48" i="26"/>
  <c r="I47" i="26"/>
  <c r="I46" i="26"/>
  <c r="I45" i="26"/>
  <c r="I44" i="26"/>
  <c r="I43" i="26"/>
  <c r="I42" i="26"/>
  <c r="I41" i="26"/>
  <c r="I40" i="26"/>
  <c r="I39" i="26"/>
  <c r="I38" i="26"/>
  <c r="I37" i="26"/>
  <c r="I36" i="26"/>
  <c r="I35" i="26"/>
  <c r="I34" i="26"/>
  <c r="I33" i="26"/>
  <c r="I32" i="26"/>
  <c r="I31" i="26"/>
  <c r="I30" i="26"/>
  <c r="I29" i="26"/>
  <c r="I28" i="26"/>
  <c r="I27" i="26"/>
  <c r="I26" i="26"/>
  <c r="I25" i="26"/>
  <c r="I24" i="26"/>
  <c r="I23" i="26"/>
  <c r="I22" i="26"/>
  <c r="I21" i="26"/>
  <c r="I20" i="26"/>
  <c r="I19" i="26"/>
  <c r="I18" i="26"/>
  <c r="I17" i="26"/>
  <c r="I16" i="26"/>
  <c r="I15" i="26"/>
  <c r="I14" i="26"/>
  <c r="I13" i="26"/>
  <c r="I12" i="26"/>
  <c r="I11" i="26"/>
  <c r="I10" i="26"/>
  <c r="I9" i="26"/>
  <c r="I8" i="26"/>
  <c r="I7" i="26"/>
  <c r="I6" i="26"/>
  <c r="I5" i="26"/>
  <c r="I4" i="26"/>
  <c r="I3" i="26"/>
  <c r="I2" i="26"/>
  <c r="I82" i="25"/>
  <c r="I81" i="25"/>
  <c r="I80" i="25"/>
  <c r="I79" i="25"/>
  <c r="I78" i="25"/>
  <c r="I77" i="25"/>
  <c r="I76" i="25"/>
  <c r="I75" i="25"/>
  <c r="I74" i="25"/>
  <c r="I73" i="25"/>
  <c r="I72" i="25"/>
  <c r="I71" i="25"/>
  <c r="I70" i="25"/>
  <c r="I69" i="25"/>
  <c r="I68" i="25"/>
  <c r="I67" i="25"/>
  <c r="I66" i="25"/>
  <c r="I65" i="25"/>
  <c r="I64" i="25"/>
  <c r="I63" i="25"/>
  <c r="I62" i="25"/>
  <c r="I61" i="25"/>
  <c r="I60" i="25"/>
  <c r="I59" i="25"/>
  <c r="I58" i="25"/>
  <c r="I57" i="25"/>
  <c r="I56" i="25"/>
  <c r="I55" i="25"/>
  <c r="I54" i="25"/>
  <c r="I53" i="25"/>
  <c r="I52" i="25"/>
  <c r="I51" i="25"/>
  <c r="I50" i="25"/>
  <c r="I49" i="25"/>
  <c r="I48" i="25"/>
  <c r="I47" i="25"/>
  <c r="I46" i="25"/>
  <c r="I45" i="25"/>
  <c r="I44" i="25"/>
  <c r="I43" i="25"/>
  <c r="I42" i="25"/>
  <c r="I41" i="25"/>
  <c r="I40" i="25"/>
  <c r="I39" i="25"/>
  <c r="I38" i="25"/>
  <c r="I37" i="25"/>
  <c r="I36" i="25"/>
  <c r="I35" i="25"/>
  <c r="I34" i="25"/>
  <c r="I33" i="25"/>
  <c r="I32" i="25"/>
  <c r="I31" i="25"/>
  <c r="I30" i="25"/>
  <c r="I29" i="25"/>
  <c r="I28" i="25"/>
  <c r="I27" i="25"/>
  <c r="I26" i="25"/>
  <c r="I25" i="25"/>
  <c r="I24" i="25"/>
  <c r="I23" i="25"/>
  <c r="I22" i="25"/>
  <c r="I21" i="25"/>
  <c r="I20" i="25"/>
  <c r="I19" i="25"/>
  <c r="I18" i="25"/>
  <c r="I17" i="25"/>
  <c r="I16" i="25"/>
  <c r="I15" i="25"/>
  <c r="I14" i="25"/>
  <c r="I13" i="25"/>
  <c r="I12" i="25"/>
  <c r="I11" i="25"/>
  <c r="I10" i="25"/>
  <c r="I9" i="25"/>
  <c r="I8" i="25"/>
  <c r="I7" i="25"/>
  <c r="I6" i="25"/>
  <c r="I5" i="25"/>
  <c r="I4" i="25"/>
  <c r="I3" i="25"/>
  <c r="I2" i="25"/>
  <c r="I82" i="24"/>
  <c r="I81" i="24"/>
  <c r="I80" i="24"/>
  <c r="I79" i="24"/>
  <c r="I78" i="24"/>
  <c r="I77" i="24"/>
  <c r="I76" i="24"/>
  <c r="I75" i="24"/>
  <c r="I74" i="24"/>
  <c r="I73" i="24"/>
  <c r="I72" i="24"/>
  <c r="I71" i="24"/>
  <c r="I70" i="24"/>
  <c r="I69" i="24"/>
  <c r="I68" i="24"/>
  <c r="I67" i="24"/>
  <c r="I66" i="24"/>
  <c r="I65" i="24"/>
  <c r="I64" i="24"/>
  <c r="I63" i="24"/>
  <c r="I62" i="24"/>
  <c r="I61" i="24"/>
  <c r="I60" i="24"/>
  <c r="I59" i="24"/>
  <c r="I58" i="24"/>
  <c r="I57" i="24"/>
  <c r="I56" i="24"/>
  <c r="I55" i="24"/>
  <c r="I54" i="24"/>
  <c r="I53" i="24"/>
  <c r="I52" i="24"/>
  <c r="I51" i="24"/>
  <c r="I50" i="24"/>
  <c r="I49" i="24"/>
  <c r="I48" i="24"/>
  <c r="I47" i="24"/>
  <c r="I46" i="24"/>
  <c r="I45" i="24"/>
  <c r="I44" i="24"/>
  <c r="I43" i="24"/>
  <c r="I42" i="24"/>
  <c r="I41" i="24"/>
  <c r="I40" i="24"/>
  <c r="I39" i="24"/>
  <c r="I38" i="24"/>
  <c r="I37" i="24"/>
  <c r="I36" i="24"/>
  <c r="I35" i="24"/>
  <c r="I34" i="24"/>
  <c r="I33" i="24"/>
  <c r="I32" i="24"/>
  <c r="I31" i="24"/>
  <c r="I30" i="24"/>
  <c r="I29" i="24"/>
  <c r="I28" i="24"/>
  <c r="I27" i="24"/>
  <c r="I26" i="24"/>
  <c r="I25" i="24"/>
  <c r="I24" i="24"/>
  <c r="I23" i="24"/>
  <c r="I22" i="24"/>
  <c r="I21" i="24"/>
  <c r="I20" i="24"/>
  <c r="I19" i="24"/>
  <c r="I18" i="24"/>
  <c r="I17" i="24"/>
  <c r="I16" i="24"/>
  <c r="I15" i="24"/>
  <c r="I14" i="24"/>
  <c r="I13" i="24"/>
  <c r="I12" i="24"/>
  <c r="I11" i="24"/>
  <c r="I10" i="24"/>
  <c r="I9" i="24"/>
  <c r="I8" i="24"/>
  <c r="I7" i="24"/>
  <c r="I6" i="24"/>
  <c r="I5" i="24"/>
  <c r="I4" i="24"/>
  <c r="I3" i="24"/>
  <c r="I2" i="24"/>
  <c r="I82" i="23"/>
  <c r="I81" i="23"/>
  <c r="I80" i="23"/>
  <c r="I79" i="23"/>
  <c r="I78" i="23"/>
  <c r="I77" i="23"/>
  <c r="I76" i="23"/>
  <c r="I75" i="23"/>
  <c r="I74" i="23"/>
  <c r="I73" i="23"/>
  <c r="I72" i="23"/>
  <c r="I71" i="23"/>
  <c r="I70" i="23"/>
  <c r="I69" i="23"/>
  <c r="I68" i="23"/>
  <c r="I67" i="23"/>
  <c r="I66" i="23"/>
  <c r="I65" i="23"/>
  <c r="I64" i="23"/>
  <c r="I63" i="23"/>
  <c r="I62" i="23"/>
  <c r="I61" i="23"/>
  <c r="I60" i="23"/>
  <c r="I59" i="23"/>
  <c r="I58" i="23"/>
  <c r="I57" i="23"/>
  <c r="I56" i="23"/>
  <c r="I55" i="23"/>
  <c r="I54" i="23"/>
  <c r="I53" i="23"/>
  <c r="I52" i="23"/>
  <c r="I51" i="23"/>
  <c r="I50" i="23"/>
  <c r="I49" i="23"/>
  <c r="I48" i="23"/>
  <c r="I47" i="23"/>
  <c r="I46" i="23"/>
  <c r="I45" i="23"/>
  <c r="I44" i="23"/>
  <c r="I43" i="23"/>
  <c r="I42" i="23"/>
  <c r="I41" i="23"/>
  <c r="I40" i="23"/>
  <c r="I39" i="23"/>
  <c r="I38" i="23"/>
  <c r="I37" i="23"/>
  <c r="I36" i="23"/>
  <c r="I35" i="23"/>
  <c r="I34" i="23"/>
  <c r="I33" i="23"/>
  <c r="I32" i="23"/>
  <c r="I31" i="23"/>
  <c r="I30" i="23"/>
  <c r="I29" i="23"/>
  <c r="I28" i="23"/>
  <c r="I27" i="23"/>
  <c r="I26" i="23"/>
  <c r="I25" i="23"/>
  <c r="I24" i="23"/>
  <c r="I23" i="23"/>
  <c r="I22" i="23"/>
  <c r="I21" i="23"/>
  <c r="I20" i="23"/>
  <c r="I19" i="23"/>
  <c r="I18" i="23"/>
  <c r="I17" i="23"/>
  <c r="I16" i="23"/>
  <c r="I15" i="23"/>
  <c r="I14" i="23"/>
  <c r="I13" i="23"/>
  <c r="I12" i="23"/>
  <c r="I11" i="23"/>
  <c r="I10" i="23"/>
  <c r="I9" i="23"/>
  <c r="I8" i="23"/>
  <c r="I7" i="23"/>
  <c r="I6" i="23"/>
  <c r="I5" i="23"/>
  <c r="I4" i="23"/>
  <c r="I3" i="23"/>
  <c r="I2" i="23"/>
  <c r="K5" i="22"/>
  <c r="I82" i="22"/>
  <c r="I81" i="22"/>
  <c r="I80" i="22"/>
  <c r="I79" i="22"/>
  <c r="I78" i="22"/>
  <c r="I77" i="22"/>
  <c r="I76" i="22"/>
  <c r="I75" i="22"/>
  <c r="I74" i="22"/>
  <c r="I73" i="22"/>
  <c r="I72" i="22"/>
  <c r="I71" i="22"/>
  <c r="I70" i="22"/>
  <c r="I69" i="22"/>
  <c r="I68" i="22"/>
  <c r="I67" i="22"/>
  <c r="I66" i="22"/>
  <c r="I65" i="22"/>
  <c r="I64" i="22"/>
  <c r="I63" i="22"/>
  <c r="I62" i="22"/>
  <c r="I61" i="22"/>
  <c r="I60" i="22"/>
  <c r="I59" i="22"/>
  <c r="I58" i="22"/>
  <c r="I57" i="22"/>
  <c r="I56" i="22"/>
  <c r="I55" i="22"/>
  <c r="I54" i="22"/>
  <c r="I53" i="22"/>
  <c r="I52" i="22"/>
  <c r="I51" i="22"/>
  <c r="I50" i="22"/>
  <c r="I49" i="22"/>
  <c r="I48" i="22"/>
  <c r="I47" i="22"/>
  <c r="I46" i="22"/>
  <c r="I45" i="22"/>
  <c r="I44" i="22"/>
  <c r="I43" i="22"/>
  <c r="I42" i="22"/>
  <c r="I41" i="22"/>
  <c r="I40" i="22"/>
  <c r="I39" i="22"/>
  <c r="I38" i="22"/>
  <c r="I37" i="22"/>
  <c r="I36" i="22"/>
  <c r="I35" i="22"/>
  <c r="I34" i="22"/>
  <c r="I33" i="22"/>
  <c r="I32" i="22"/>
  <c r="I31" i="22"/>
  <c r="I30" i="22"/>
  <c r="I29" i="22"/>
  <c r="I28" i="22"/>
  <c r="I27" i="22"/>
  <c r="I26" i="22"/>
  <c r="I25" i="22"/>
  <c r="I24" i="22"/>
  <c r="I23" i="22"/>
  <c r="I22" i="22"/>
  <c r="I21" i="22"/>
  <c r="I20" i="22"/>
  <c r="I19" i="22"/>
  <c r="I18" i="22"/>
  <c r="I17" i="22"/>
  <c r="I16" i="22"/>
  <c r="I15" i="22"/>
  <c r="I14" i="22"/>
  <c r="I13" i="22"/>
  <c r="I12" i="22"/>
  <c r="I11" i="22"/>
  <c r="I10" i="22"/>
  <c r="I9" i="22"/>
  <c r="I8" i="22"/>
  <c r="I7" i="22"/>
  <c r="I6" i="22"/>
  <c r="I5" i="22"/>
  <c r="I4" i="22"/>
  <c r="I3" i="22"/>
  <c r="I2" i="22"/>
  <c r="I82" i="21"/>
  <c r="I81" i="21"/>
  <c r="I80" i="21"/>
  <c r="I79" i="21"/>
  <c r="I78" i="21"/>
  <c r="I77" i="21"/>
  <c r="I76" i="21"/>
  <c r="I75" i="21"/>
  <c r="I74" i="21"/>
  <c r="I73" i="21"/>
  <c r="I72" i="21"/>
  <c r="I71" i="21"/>
  <c r="I70" i="21"/>
  <c r="I69" i="21"/>
  <c r="I68" i="21"/>
  <c r="I67" i="21"/>
  <c r="I66" i="21"/>
  <c r="I65" i="21"/>
  <c r="I64" i="21"/>
  <c r="I63" i="21"/>
  <c r="I62" i="21"/>
  <c r="I61" i="21"/>
  <c r="I60" i="21"/>
  <c r="I59" i="21"/>
  <c r="I58" i="21"/>
  <c r="I57" i="21"/>
  <c r="I56" i="21"/>
  <c r="I55" i="21"/>
  <c r="I54" i="21"/>
  <c r="I53" i="21"/>
  <c r="I52" i="21"/>
  <c r="I51" i="21"/>
  <c r="I50" i="21"/>
  <c r="I49" i="21"/>
  <c r="I48" i="21"/>
  <c r="I47" i="21"/>
  <c r="I46" i="21"/>
  <c r="I45" i="21"/>
  <c r="I44" i="21"/>
  <c r="I43" i="21"/>
  <c r="I42" i="21"/>
  <c r="I41" i="21"/>
  <c r="I40" i="21"/>
  <c r="I39" i="21"/>
  <c r="I38" i="21"/>
  <c r="I37" i="21"/>
  <c r="I36" i="21"/>
  <c r="I35" i="21"/>
  <c r="I34" i="21"/>
  <c r="I33" i="21"/>
  <c r="I32" i="21"/>
  <c r="I31" i="21"/>
  <c r="I30" i="21"/>
  <c r="I29" i="21"/>
  <c r="I28" i="21"/>
  <c r="I27" i="21"/>
  <c r="I26" i="21"/>
  <c r="I25" i="21"/>
  <c r="I24" i="21"/>
  <c r="I23" i="21"/>
  <c r="I22" i="21"/>
  <c r="I21" i="21"/>
  <c r="I20" i="21"/>
  <c r="I19" i="21"/>
  <c r="I18" i="21"/>
  <c r="I17" i="21"/>
  <c r="I16" i="21"/>
  <c r="I15" i="21"/>
  <c r="I14" i="21"/>
  <c r="I13" i="21"/>
  <c r="I12" i="21"/>
  <c r="I11" i="21"/>
  <c r="I10" i="21"/>
  <c r="I9" i="21"/>
  <c r="I8" i="21"/>
  <c r="I7" i="21"/>
  <c r="I6" i="21"/>
  <c r="I5" i="21"/>
  <c r="I4" i="21"/>
  <c r="I3" i="21"/>
  <c r="I2" i="21"/>
  <c r="K5" i="20"/>
  <c r="I82" i="20"/>
  <c r="I81" i="20"/>
  <c r="I80" i="20"/>
  <c r="I79" i="20"/>
  <c r="I78" i="20"/>
  <c r="I77" i="20"/>
  <c r="I76" i="20"/>
  <c r="I75" i="20"/>
  <c r="I74" i="20"/>
  <c r="I73" i="20"/>
  <c r="I72" i="20"/>
  <c r="I71" i="20"/>
  <c r="I70" i="20"/>
  <c r="I69" i="20"/>
  <c r="I68" i="20"/>
  <c r="I67" i="20"/>
  <c r="I66" i="20"/>
  <c r="I65" i="20"/>
  <c r="I64" i="20"/>
  <c r="I63" i="20"/>
  <c r="I62" i="20"/>
  <c r="I61" i="20"/>
  <c r="I60" i="20"/>
  <c r="I59" i="20"/>
  <c r="I58" i="20"/>
  <c r="I57" i="20"/>
  <c r="I56" i="20"/>
  <c r="I55" i="20"/>
  <c r="I54" i="20"/>
  <c r="I53" i="20"/>
  <c r="I52" i="20"/>
  <c r="I51" i="20"/>
  <c r="I50" i="20"/>
  <c r="I49" i="20"/>
  <c r="I48" i="20"/>
  <c r="I47" i="20"/>
  <c r="I46" i="20"/>
  <c r="I45" i="20"/>
  <c r="I44" i="20"/>
  <c r="I43" i="20"/>
  <c r="I42" i="20"/>
  <c r="I41" i="20"/>
  <c r="I40" i="20"/>
  <c r="I39" i="20"/>
  <c r="I38" i="20"/>
  <c r="I37" i="20"/>
  <c r="I36" i="20"/>
  <c r="I35" i="20"/>
  <c r="I34" i="20"/>
  <c r="I33" i="20"/>
  <c r="I32" i="20"/>
  <c r="I31" i="20"/>
  <c r="I30" i="20"/>
  <c r="I29" i="20"/>
  <c r="I28" i="20"/>
  <c r="I27" i="20"/>
  <c r="I26" i="20"/>
  <c r="I25" i="20"/>
  <c r="I24" i="20"/>
  <c r="I23" i="20"/>
  <c r="I22" i="20"/>
  <c r="I21" i="20"/>
  <c r="I20" i="20"/>
  <c r="I19" i="20"/>
  <c r="I18" i="20"/>
  <c r="I17" i="20"/>
  <c r="I16" i="20"/>
  <c r="I15" i="20"/>
  <c r="I14" i="20"/>
  <c r="I13" i="20"/>
  <c r="I12" i="20"/>
  <c r="I11" i="20"/>
  <c r="I10" i="20"/>
  <c r="I9" i="20"/>
  <c r="I8" i="20"/>
  <c r="I7" i="20"/>
  <c r="I6" i="20"/>
  <c r="I5" i="20"/>
  <c r="I4" i="20"/>
  <c r="I3" i="20"/>
  <c r="I2" i="20"/>
  <c r="K5" i="19"/>
  <c r="I82" i="19"/>
  <c r="I81" i="19"/>
  <c r="I80" i="19"/>
  <c r="I79" i="19"/>
  <c r="I78" i="19"/>
  <c r="I77" i="19"/>
  <c r="I76" i="19"/>
  <c r="I75" i="19"/>
  <c r="I74" i="19"/>
  <c r="I73" i="19"/>
  <c r="I72" i="19"/>
  <c r="I71" i="19"/>
  <c r="I70" i="19"/>
  <c r="I69" i="19"/>
  <c r="I68" i="19"/>
  <c r="I67" i="19"/>
  <c r="I66" i="19"/>
  <c r="I65" i="19"/>
  <c r="I64" i="19"/>
  <c r="I63" i="19"/>
  <c r="I62" i="19"/>
  <c r="I61" i="19"/>
  <c r="I60" i="19"/>
  <c r="I59" i="19"/>
  <c r="I58" i="19"/>
  <c r="I57" i="19"/>
  <c r="I56" i="19"/>
  <c r="I55" i="19"/>
  <c r="I54" i="19"/>
  <c r="I53" i="19"/>
  <c r="I52" i="19"/>
  <c r="I51" i="19"/>
  <c r="I50" i="19"/>
  <c r="I49" i="19"/>
  <c r="I48" i="19"/>
  <c r="I47" i="19"/>
  <c r="I46" i="19"/>
  <c r="I45" i="19"/>
  <c r="I44" i="19"/>
  <c r="I43" i="19"/>
  <c r="I42" i="19"/>
  <c r="I41" i="19"/>
  <c r="I40" i="19"/>
  <c r="I39" i="19"/>
  <c r="I38" i="19"/>
  <c r="I37" i="19"/>
  <c r="I36" i="19"/>
  <c r="I35" i="19"/>
  <c r="I34" i="19"/>
  <c r="I33" i="19"/>
  <c r="I32" i="19"/>
  <c r="I31" i="19"/>
  <c r="I30" i="19"/>
  <c r="I29" i="19"/>
  <c r="I28" i="19"/>
  <c r="I27" i="19"/>
  <c r="I26" i="19"/>
  <c r="I25" i="19"/>
  <c r="I24" i="19"/>
  <c r="I23" i="19"/>
  <c r="I22" i="19"/>
  <c r="I21" i="19"/>
  <c r="I20" i="19"/>
  <c r="I19" i="19"/>
  <c r="I18" i="19"/>
  <c r="I17" i="19"/>
  <c r="I16" i="19"/>
  <c r="I15" i="19"/>
  <c r="I14" i="19"/>
  <c r="I13" i="19"/>
  <c r="I12" i="19"/>
  <c r="I11" i="19"/>
  <c r="I10" i="19"/>
  <c r="I9" i="19"/>
  <c r="I8" i="19"/>
  <c r="I7" i="19"/>
  <c r="I6" i="19"/>
  <c r="I5" i="19"/>
  <c r="I4" i="19"/>
  <c r="I3" i="19"/>
  <c r="I2" i="19"/>
  <c r="I82" i="18"/>
  <c r="I81" i="18"/>
  <c r="I80" i="18"/>
  <c r="I79" i="18"/>
  <c r="I78" i="18"/>
  <c r="I77" i="18"/>
  <c r="I76" i="18"/>
  <c r="I75" i="18"/>
  <c r="I74" i="18"/>
  <c r="I73" i="18"/>
  <c r="I72" i="18"/>
  <c r="I71" i="18"/>
  <c r="I70" i="18"/>
  <c r="I69" i="18"/>
  <c r="I68" i="18"/>
  <c r="I67" i="18"/>
  <c r="I66" i="18"/>
  <c r="I65" i="18"/>
  <c r="I64" i="18"/>
  <c r="I63" i="18"/>
  <c r="I62" i="18"/>
  <c r="I61" i="18"/>
  <c r="I60" i="18"/>
  <c r="I59" i="18"/>
  <c r="I58" i="18"/>
  <c r="I57" i="18"/>
  <c r="I56" i="18"/>
  <c r="I55" i="18"/>
  <c r="I54" i="18"/>
  <c r="I53" i="18"/>
  <c r="I52" i="18"/>
  <c r="I51" i="18"/>
  <c r="I50" i="18"/>
  <c r="I49" i="18"/>
  <c r="I48" i="18"/>
  <c r="I47" i="18"/>
  <c r="I46" i="18"/>
  <c r="I45" i="18"/>
  <c r="I44" i="18"/>
  <c r="I43" i="18"/>
  <c r="I42" i="18"/>
  <c r="I41" i="18"/>
  <c r="I40" i="18"/>
  <c r="I39" i="18"/>
  <c r="I38" i="18"/>
  <c r="I37" i="18"/>
  <c r="I36" i="18"/>
  <c r="I35" i="18"/>
  <c r="I34" i="18"/>
  <c r="I33" i="18"/>
  <c r="I32" i="18"/>
  <c r="I31" i="18"/>
  <c r="I30" i="18"/>
  <c r="I29" i="18"/>
  <c r="I28" i="18"/>
  <c r="I27" i="18"/>
  <c r="I26" i="18"/>
  <c r="I25" i="18"/>
  <c r="I24" i="18"/>
  <c r="I23" i="18"/>
  <c r="I22" i="18"/>
  <c r="I21" i="18"/>
  <c r="I20" i="18"/>
  <c r="I19" i="18"/>
  <c r="I18" i="18"/>
  <c r="I17" i="18"/>
  <c r="I16" i="18"/>
  <c r="I15" i="18"/>
  <c r="I14" i="18"/>
  <c r="I13" i="18"/>
  <c r="I12" i="18"/>
  <c r="I11" i="18"/>
  <c r="I10" i="18"/>
  <c r="I9" i="18"/>
  <c r="I8" i="18"/>
  <c r="I7" i="18"/>
  <c r="I6" i="18"/>
  <c r="I5" i="18"/>
  <c r="I4" i="18"/>
  <c r="I3" i="18"/>
  <c r="I2" i="18"/>
  <c r="I82" i="17"/>
  <c r="I81" i="17"/>
  <c r="I80" i="17"/>
  <c r="I79" i="17"/>
  <c r="I78" i="17"/>
  <c r="I77" i="17"/>
  <c r="I76" i="17"/>
  <c r="I75" i="17"/>
  <c r="I74" i="17"/>
  <c r="I73" i="17"/>
  <c r="I72" i="17"/>
  <c r="I71" i="17"/>
  <c r="I70" i="17"/>
  <c r="I69" i="17"/>
  <c r="I68" i="17"/>
  <c r="I67" i="17"/>
  <c r="I66" i="17"/>
  <c r="I65" i="17"/>
  <c r="I64" i="17"/>
  <c r="I63" i="17"/>
  <c r="I62" i="17"/>
  <c r="I61" i="17"/>
  <c r="I60" i="17"/>
  <c r="I59" i="17"/>
  <c r="I58" i="17"/>
  <c r="I57" i="17"/>
  <c r="I56" i="17"/>
  <c r="I55" i="17"/>
  <c r="I54" i="17"/>
  <c r="I53" i="17"/>
  <c r="I52" i="17"/>
  <c r="I51" i="17"/>
  <c r="I50" i="17"/>
  <c r="I49" i="17"/>
  <c r="I48" i="17"/>
  <c r="I47" i="17"/>
  <c r="I46" i="17"/>
  <c r="I45" i="17"/>
  <c r="I44" i="17"/>
  <c r="I43" i="17"/>
  <c r="I42" i="17"/>
  <c r="I41" i="17"/>
  <c r="I40" i="17"/>
  <c r="I39" i="17"/>
  <c r="I38" i="17"/>
  <c r="I37" i="17"/>
  <c r="I36" i="17"/>
  <c r="I35" i="17"/>
  <c r="I34" i="17"/>
  <c r="I33" i="17"/>
  <c r="I32" i="17"/>
  <c r="I31" i="17"/>
  <c r="I30" i="17"/>
  <c r="I29" i="17"/>
  <c r="I28" i="17"/>
  <c r="I27" i="17"/>
  <c r="I26" i="17"/>
  <c r="I25" i="17"/>
  <c r="I24" i="17"/>
  <c r="I23" i="17"/>
  <c r="I22" i="17"/>
  <c r="I21" i="17"/>
  <c r="I20" i="17"/>
  <c r="I19" i="17"/>
  <c r="I18" i="17"/>
  <c r="I17" i="17"/>
  <c r="I16" i="17"/>
  <c r="I15" i="17"/>
  <c r="I14" i="17"/>
  <c r="I13" i="17"/>
  <c r="I12" i="17"/>
  <c r="I11" i="17"/>
  <c r="I10" i="17"/>
  <c r="I9" i="17"/>
  <c r="I8" i="17"/>
  <c r="I7" i="17"/>
  <c r="I6" i="17"/>
  <c r="I5" i="17"/>
  <c r="I4" i="17"/>
  <c r="I3" i="17"/>
  <c r="I2" i="17"/>
  <c r="K5" i="16"/>
  <c r="I82" i="16"/>
  <c r="I81" i="16"/>
  <c r="I80" i="16"/>
  <c r="I79" i="16"/>
  <c r="I78" i="16"/>
  <c r="I77" i="16"/>
  <c r="I76" i="16"/>
  <c r="I75" i="16"/>
  <c r="I74" i="16"/>
  <c r="I73" i="16"/>
  <c r="I72" i="16"/>
  <c r="I71" i="16"/>
  <c r="I70" i="16"/>
  <c r="I69" i="16"/>
  <c r="I68" i="16"/>
  <c r="I67" i="16"/>
  <c r="I66" i="16"/>
  <c r="I65" i="16"/>
  <c r="I64" i="16"/>
  <c r="I63" i="16"/>
  <c r="I62" i="16"/>
  <c r="I61" i="16"/>
  <c r="I60" i="16"/>
  <c r="I59" i="16"/>
  <c r="I58" i="16"/>
  <c r="I57" i="16"/>
  <c r="I56" i="16"/>
  <c r="I55" i="16"/>
  <c r="I54" i="16"/>
  <c r="I53" i="16"/>
  <c r="I52" i="16"/>
  <c r="I51" i="16"/>
  <c r="I50" i="16"/>
  <c r="I49" i="16"/>
  <c r="I48" i="16"/>
  <c r="I47" i="16"/>
  <c r="I46" i="16"/>
  <c r="I45" i="16"/>
  <c r="I44" i="16"/>
  <c r="I43" i="16"/>
  <c r="I42" i="16"/>
  <c r="I41" i="16"/>
  <c r="I40" i="16"/>
  <c r="I39" i="16"/>
  <c r="I38" i="16"/>
  <c r="I37" i="16"/>
  <c r="I36" i="16"/>
  <c r="I35" i="16"/>
  <c r="I34" i="16"/>
  <c r="I33" i="16"/>
  <c r="I32" i="16"/>
  <c r="I31" i="16"/>
  <c r="I30" i="16"/>
  <c r="I29" i="16"/>
  <c r="I28" i="16"/>
  <c r="I27" i="16"/>
  <c r="I26" i="16"/>
  <c r="I25" i="16"/>
  <c r="I24" i="16"/>
  <c r="I23" i="16"/>
  <c r="I22" i="16"/>
  <c r="I21" i="16"/>
  <c r="I20" i="16"/>
  <c r="I19" i="16"/>
  <c r="I18" i="16"/>
  <c r="I17" i="16"/>
  <c r="I16" i="16"/>
  <c r="I15" i="16"/>
  <c r="I14" i="16"/>
  <c r="I13" i="16"/>
  <c r="I12" i="16"/>
  <c r="I11" i="16"/>
  <c r="I10" i="16"/>
  <c r="I9" i="16"/>
  <c r="I8" i="16"/>
  <c r="I7" i="16"/>
  <c r="I6" i="16"/>
  <c r="I5" i="16"/>
  <c r="I4" i="16"/>
  <c r="I3" i="16"/>
  <c r="I2" i="16"/>
  <c r="K5" i="15"/>
  <c r="I82" i="15"/>
  <c r="I81" i="15"/>
  <c r="I80" i="15"/>
  <c r="I79" i="15"/>
  <c r="I78" i="15"/>
  <c r="I77" i="15"/>
  <c r="I76" i="15"/>
  <c r="I75" i="15"/>
  <c r="I74" i="15"/>
  <c r="I73" i="15"/>
  <c r="I72" i="15"/>
  <c r="I71" i="15"/>
  <c r="I70" i="15"/>
  <c r="I69" i="15"/>
  <c r="I68" i="15"/>
  <c r="I67" i="15"/>
  <c r="I66" i="15"/>
  <c r="I65" i="15"/>
  <c r="I64" i="15"/>
  <c r="I63" i="15"/>
  <c r="I62" i="15"/>
  <c r="I61" i="15"/>
  <c r="I60" i="15"/>
  <c r="I59" i="15"/>
  <c r="I58" i="15"/>
  <c r="I57" i="15"/>
  <c r="I56" i="15"/>
  <c r="I55" i="15"/>
  <c r="I54" i="15"/>
  <c r="I53" i="15"/>
  <c r="I52" i="15"/>
  <c r="I51" i="15"/>
  <c r="I50" i="15"/>
  <c r="I49" i="15"/>
  <c r="I48" i="15"/>
  <c r="I47" i="15"/>
  <c r="I46" i="15"/>
  <c r="I45" i="15"/>
  <c r="I44" i="15"/>
  <c r="I43" i="15"/>
  <c r="I42" i="15"/>
  <c r="I41" i="15"/>
  <c r="I40" i="15"/>
  <c r="I39" i="15"/>
  <c r="I38" i="15"/>
  <c r="I37" i="15"/>
  <c r="I36" i="15"/>
  <c r="I35" i="15"/>
  <c r="I34" i="15"/>
  <c r="I33" i="15"/>
  <c r="I32" i="15"/>
  <c r="I31" i="15"/>
  <c r="I30" i="15"/>
  <c r="I29" i="15"/>
  <c r="I28" i="15"/>
  <c r="I27" i="15"/>
  <c r="I26" i="15"/>
  <c r="I25" i="15"/>
  <c r="I24" i="15"/>
  <c r="I23" i="15"/>
  <c r="I22" i="15"/>
  <c r="I21" i="15"/>
  <c r="I20" i="15"/>
  <c r="I19" i="15"/>
  <c r="I18" i="15"/>
  <c r="I17" i="15"/>
  <c r="I16" i="15"/>
  <c r="I15" i="15"/>
  <c r="I14" i="15"/>
  <c r="I13" i="15"/>
  <c r="I12" i="15"/>
  <c r="I11" i="15"/>
  <c r="I10" i="15"/>
  <c r="I9" i="15"/>
  <c r="I8" i="15"/>
  <c r="I7" i="15"/>
  <c r="I6" i="15"/>
  <c r="I5" i="15"/>
  <c r="I4" i="15"/>
  <c r="I3" i="15"/>
  <c r="I2" i="15"/>
  <c r="K5" i="14"/>
  <c r="I82" i="14"/>
  <c r="I81" i="14"/>
  <c r="I80" i="14"/>
  <c r="I79" i="14"/>
  <c r="I78" i="14"/>
  <c r="I77" i="14"/>
  <c r="I76" i="14"/>
  <c r="I75" i="14"/>
  <c r="I74" i="14"/>
  <c r="I73" i="14"/>
  <c r="I72" i="14"/>
  <c r="I71" i="14"/>
  <c r="I70" i="14"/>
  <c r="I69" i="14"/>
  <c r="I68" i="14"/>
  <c r="I67" i="14"/>
  <c r="I66" i="14"/>
  <c r="I65" i="14"/>
  <c r="I64" i="14"/>
  <c r="I63" i="14"/>
  <c r="I62" i="14"/>
  <c r="I61" i="14"/>
  <c r="I60" i="14"/>
  <c r="I59" i="14"/>
  <c r="I58" i="14"/>
  <c r="I57" i="14"/>
  <c r="I56" i="14"/>
  <c r="I55" i="14"/>
  <c r="I54" i="14"/>
  <c r="I53" i="14"/>
  <c r="I52" i="14"/>
  <c r="I51" i="14"/>
  <c r="I50" i="14"/>
  <c r="I49" i="14"/>
  <c r="I48" i="14"/>
  <c r="I47" i="14"/>
  <c r="I46" i="14"/>
  <c r="I45" i="14"/>
  <c r="I44" i="14"/>
  <c r="I43" i="14"/>
  <c r="I42" i="14"/>
  <c r="I41" i="14"/>
  <c r="I40" i="14"/>
  <c r="I39" i="14"/>
  <c r="I38" i="14"/>
  <c r="I37" i="14"/>
  <c r="I36" i="14"/>
  <c r="I35" i="14"/>
  <c r="I34" i="14"/>
  <c r="I33" i="14"/>
  <c r="I32" i="14"/>
  <c r="I31" i="14"/>
  <c r="I30" i="14"/>
  <c r="I29" i="14"/>
  <c r="I28" i="14"/>
  <c r="I27" i="14"/>
  <c r="I26" i="14"/>
  <c r="I25" i="14"/>
  <c r="I24" i="14"/>
  <c r="I23" i="14"/>
  <c r="I22" i="14"/>
  <c r="I21" i="14"/>
  <c r="I20" i="14"/>
  <c r="I19" i="14"/>
  <c r="I18" i="14"/>
  <c r="I17" i="14"/>
  <c r="I16" i="14"/>
  <c r="I15" i="14"/>
  <c r="I14" i="14"/>
  <c r="I13" i="14"/>
  <c r="I12" i="14"/>
  <c r="I11" i="14"/>
  <c r="I10" i="14"/>
  <c r="I9" i="14"/>
  <c r="I8" i="14"/>
  <c r="I7" i="14"/>
  <c r="I6" i="14"/>
  <c r="I5" i="14"/>
  <c r="I4" i="14"/>
  <c r="I3" i="14"/>
  <c r="I2" i="14"/>
  <c r="I82" i="13"/>
  <c r="I81" i="13"/>
  <c r="I80" i="13"/>
  <c r="I79" i="13"/>
  <c r="I78" i="13"/>
  <c r="I77" i="13"/>
  <c r="I76" i="13"/>
  <c r="I75" i="13"/>
  <c r="I74" i="13"/>
  <c r="I73" i="13"/>
  <c r="I72" i="13"/>
  <c r="I71" i="13"/>
  <c r="I70" i="13"/>
  <c r="I69" i="13"/>
  <c r="I68" i="13"/>
  <c r="I67" i="13"/>
  <c r="I66" i="13"/>
  <c r="I65" i="13"/>
  <c r="I64" i="13"/>
  <c r="I63" i="13"/>
  <c r="I62" i="13"/>
  <c r="I61" i="13"/>
  <c r="I60" i="13"/>
  <c r="I59" i="13"/>
  <c r="I58" i="13"/>
  <c r="I57" i="13"/>
  <c r="I56" i="13"/>
  <c r="I55" i="13"/>
  <c r="I54" i="13"/>
  <c r="I53" i="13"/>
  <c r="I52" i="13"/>
  <c r="I51" i="13"/>
  <c r="I50" i="13"/>
  <c r="I49" i="13"/>
  <c r="I48" i="13"/>
  <c r="I47" i="13"/>
  <c r="I46" i="13"/>
  <c r="I45" i="13"/>
  <c r="I44" i="13"/>
  <c r="I43" i="13"/>
  <c r="I42" i="13"/>
  <c r="I41" i="13"/>
  <c r="I40" i="13"/>
  <c r="I39" i="13"/>
  <c r="I38" i="13"/>
  <c r="I37" i="13"/>
  <c r="I36" i="13"/>
  <c r="I35" i="13"/>
  <c r="I34" i="13"/>
  <c r="I33" i="13"/>
  <c r="I32" i="13"/>
  <c r="I31" i="13"/>
  <c r="I30" i="13"/>
  <c r="I29" i="13"/>
  <c r="I28" i="13"/>
  <c r="I27" i="13"/>
  <c r="I26" i="13"/>
  <c r="I25" i="13"/>
  <c r="I24" i="13"/>
  <c r="I23" i="13"/>
  <c r="I22" i="13"/>
  <c r="I21" i="13"/>
  <c r="I20" i="13"/>
  <c r="I19" i="13"/>
  <c r="I18" i="13"/>
  <c r="I17" i="13"/>
  <c r="I16" i="13"/>
  <c r="I15" i="13"/>
  <c r="I14" i="13"/>
  <c r="I13" i="13"/>
  <c r="I12" i="13"/>
  <c r="I11" i="13"/>
  <c r="K5" i="13" s="1"/>
  <c r="I10" i="13"/>
  <c r="I9" i="13"/>
  <c r="I8" i="13"/>
  <c r="I7" i="13"/>
  <c r="I6" i="13"/>
  <c r="I5" i="13"/>
  <c r="I4" i="13"/>
  <c r="I3" i="13"/>
  <c r="I2" i="13"/>
  <c r="K5" i="12"/>
  <c r="I82" i="12"/>
  <c r="I81" i="12"/>
  <c r="I80" i="12"/>
  <c r="I79" i="12"/>
  <c r="I78" i="12"/>
  <c r="I77" i="12"/>
  <c r="I76" i="12"/>
  <c r="I75" i="12"/>
  <c r="I74" i="12"/>
  <c r="I73" i="12"/>
  <c r="I72" i="12"/>
  <c r="I71" i="12"/>
  <c r="I70" i="12"/>
  <c r="I69" i="12"/>
  <c r="I68" i="12"/>
  <c r="I67" i="12"/>
  <c r="I66" i="12"/>
  <c r="I65" i="12"/>
  <c r="I64" i="12"/>
  <c r="I63" i="12"/>
  <c r="I62" i="12"/>
  <c r="I61" i="12"/>
  <c r="I60" i="12"/>
  <c r="I59" i="12"/>
  <c r="I58" i="12"/>
  <c r="I57" i="12"/>
  <c r="I56" i="12"/>
  <c r="I55" i="12"/>
  <c r="I54" i="12"/>
  <c r="I53" i="12"/>
  <c r="I52" i="12"/>
  <c r="I51" i="12"/>
  <c r="I50" i="12"/>
  <c r="I49" i="12"/>
  <c r="I48" i="12"/>
  <c r="I47" i="12"/>
  <c r="I46" i="12"/>
  <c r="I45" i="12"/>
  <c r="I44" i="12"/>
  <c r="I43" i="12"/>
  <c r="I42" i="12"/>
  <c r="I41" i="12"/>
  <c r="I40" i="12"/>
  <c r="I39" i="12"/>
  <c r="I38" i="12"/>
  <c r="I37" i="12"/>
  <c r="I36" i="12"/>
  <c r="I35" i="12"/>
  <c r="I34" i="12"/>
  <c r="I33" i="12"/>
  <c r="I32" i="12"/>
  <c r="I31" i="12"/>
  <c r="I30" i="12"/>
  <c r="I29" i="12"/>
  <c r="I28" i="12"/>
  <c r="I27" i="12"/>
  <c r="I26" i="12"/>
  <c r="I25" i="12"/>
  <c r="I24" i="12"/>
  <c r="I23" i="12"/>
  <c r="I22" i="12"/>
  <c r="I21" i="12"/>
  <c r="I20" i="12"/>
  <c r="I19" i="12"/>
  <c r="I18" i="12"/>
  <c r="I17" i="12"/>
  <c r="I16" i="12"/>
  <c r="I15" i="12"/>
  <c r="I14" i="12"/>
  <c r="I13" i="12"/>
  <c r="I12" i="12"/>
  <c r="I11" i="12"/>
  <c r="I10" i="12"/>
  <c r="I9" i="12"/>
  <c r="I8" i="12"/>
  <c r="I7" i="12"/>
  <c r="I6" i="12"/>
  <c r="I5" i="12"/>
  <c r="I4" i="12"/>
  <c r="I3" i="12"/>
  <c r="I2" i="12"/>
  <c r="K5" i="11"/>
  <c r="I82" i="11"/>
  <c r="I81" i="11"/>
  <c r="I80" i="11"/>
  <c r="I79" i="11"/>
  <c r="I78" i="11"/>
  <c r="I77" i="11"/>
  <c r="I76" i="11"/>
  <c r="I75" i="11"/>
  <c r="I74" i="11"/>
  <c r="I73" i="11"/>
  <c r="I72" i="11"/>
  <c r="I71" i="11"/>
  <c r="I70" i="11"/>
  <c r="I69" i="11"/>
  <c r="I68" i="11"/>
  <c r="I67" i="11"/>
  <c r="I66" i="11"/>
  <c r="I65" i="11"/>
  <c r="I64" i="11"/>
  <c r="I63" i="11"/>
  <c r="I62" i="11"/>
  <c r="I61" i="11"/>
  <c r="I60" i="11"/>
  <c r="I59" i="11"/>
  <c r="I58" i="11"/>
  <c r="I57" i="11"/>
  <c r="I56" i="11"/>
  <c r="I55" i="11"/>
  <c r="I54" i="11"/>
  <c r="I53" i="11"/>
  <c r="I52" i="11"/>
  <c r="I51" i="11"/>
  <c r="I50" i="11"/>
  <c r="I49" i="11"/>
  <c r="I48" i="11"/>
  <c r="I47" i="11"/>
  <c r="I46" i="11"/>
  <c r="I45" i="11"/>
  <c r="I44" i="11"/>
  <c r="I43" i="11"/>
  <c r="I42" i="11"/>
  <c r="I41" i="11"/>
  <c r="I40" i="11"/>
  <c r="I39" i="11"/>
  <c r="I38" i="11"/>
  <c r="I37" i="11"/>
  <c r="I36" i="11"/>
  <c r="I35" i="11"/>
  <c r="I34" i="11"/>
  <c r="I33" i="11"/>
  <c r="I32" i="11"/>
  <c r="I31" i="11"/>
  <c r="I30" i="11"/>
  <c r="I29" i="11"/>
  <c r="I28" i="11"/>
  <c r="I27" i="11"/>
  <c r="I26" i="11"/>
  <c r="I25" i="11"/>
  <c r="I24" i="11"/>
  <c r="I23" i="11"/>
  <c r="I22" i="11"/>
  <c r="I21" i="11"/>
  <c r="I20" i="11"/>
  <c r="I19" i="11"/>
  <c r="I18" i="11"/>
  <c r="I17" i="11"/>
  <c r="I16" i="11"/>
  <c r="I15" i="11"/>
  <c r="I14" i="11"/>
  <c r="I13" i="11"/>
  <c r="I12" i="11"/>
  <c r="I11" i="11"/>
  <c r="I10" i="11"/>
  <c r="I9" i="11"/>
  <c r="I8" i="11"/>
  <c r="I7" i="11"/>
  <c r="I6" i="11"/>
  <c r="I5" i="11"/>
  <c r="I4" i="11"/>
  <c r="I3" i="11"/>
  <c r="I2" i="11"/>
  <c r="K5" i="10"/>
  <c r="I82" i="10"/>
  <c r="I81" i="10"/>
  <c r="I80" i="10"/>
  <c r="I79" i="10"/>
  <c r="I78" i="10"/>
  <c r="I77" i="10"/>
  <c r="I76" i="10"/>
  <c r="I75" i="10"/>
  <c r="I74" i="10"/>
  <c r="I73" i="10"/>
  <c r="I72" i="10"/>
  <c r="I71" i="10"/>
  <c r="I70" i="10"/>
  <c r="I69" i="10"/>
  <c r="I68" i="10"/>
  <c r="I67" i="10"/>
  <c r="I66" i="10"/>
  <c r="I65" i="10"/>
  <c r="I64" i="10"/>
  <c r="I63" i="10"/>
  <c r="I62" i="10"/>
  <c r="I61" i="10"/>
  <c r="I60" i="10"/>
  <c r="I59" i="10"/>
  <c r="I58" i="10"/>
  <c r="I57" i="10"/>
  <c r="I56" i="10"/>
  <c r="I55" i="10"/>
  <c r="I54" i="10"/>
  <c r="I53" i="10"/>
  <c r="I52" i="10"/>
  <c r="I51" i="10"/>
  <c r="I50" i="10"/>
  <c r="I49" i="10"/>
  <c r="I48" i="10"/>
  <c r="I47" i="10"/>
  <c r="I46" i="10"/>
  <c r="I45" i="10"/>
  <c r="I44" i="10"/>
  <c r="I43" i="10"/>
  <c r="I42" i="10"/>
  <c r="I41" i="10"/>
  <c r="I40" i="10"/>
  <c r="I39" i="10"/>
  <c r="I38" i="10"/>
  <c r="I37" i="10"/>
  <c r="I36" i="10"/>
  <c r="I35" i="10"/>
  <c r="I34" i="10"/>
  <c r="I33" i="10"/>
  <c r="I32" i="10"/>
  <c r="I31" i="10"/>
  <c r="I30" i="10"/>
  <c r="I29" i="10"/>
  <c r="I28" i="10"/>
  <c r="I27" i="10"/>
  <c r="I26" i="10"/>
  <c r="I25" i="10"/>
  <c r="I24" i="10"/>
  <c r="I23" i="10"/>
  <c r="I22" i="10"/>
  <c r="I21" i="10"/>
  <c r="I20" i="10"/>
  <c r="I19" i="10"/>
  <c r="I18" i="10"/>
  <c r="I17" i="10"/>
  <c r="I16" i="10"/>
  <c r="I15" i="10"/>
  <c r="I14" i="10"/>
  <c r="I13" i="10"/>
  <c r="I12" i="10"/>
  <c r="I11" i="10"/>
  <c r="I10" i="10"/>
  <c r="I9" i="10"/>
  <c r="I8" i="10"/>
  <c r="I7" i="10"/>
  <c r="I6" i="10"/>
  <c r="I5" i="10"/>
  <c r="I4" i="10"/>
  <c r="I3" i="10"/>
  <c r="I2" i="10"/>
  <c r="K5" i="9"/>
  <c r="I82" i="9"/>
  <c r="I81" i="9"/>
  <c r="I80" i="9"/>
  <c r="I79" i="9"/>
  <c r="I78" i="9"/>
  <c r="I77" i="9"/>
  <c r="I76" i="9"/>
  <c r="I75" i="9"/>
  <c r="I74" i="9"/>
  <c r="I73" i="9"/>
  <c r="I72" i="9"/>
  <c r="I71" i="9"/>
  <c r="I70" i="9"/>
  <c r="I69" i="9"/>
  <c r="I68" i="9"/>
  <c r="I67" i="9"/>
  <c r="I66" i="9"/>
  <c r="I65" i="9"/>
  <c r="I64" i="9"/>
  <c r="I63" i="9"/>
  <c r="I62" i="9"/>
  <c r="I61" i="9"/>
  <c r="I60" i="9"/>
  <c r="I59" i="9"/>
  <c r="I58" i="9"/>
  <c r="I57" i="9"/>
  <c r="I56" i="9"/>
  <c r="I55" i="9"/>
  <c r="I54" i="9"/>
  <c r="I53" i="9"/>
  <c r="I52" i="9"/>
  <c r="I51" i="9"/>
  <c r="I50" i="9"/>
  <c r="I49" i="9"/>
  <c r="I48" i="9"/>
  <c r="I47" i="9"/>
  <c r="I46" i="9"/>
  <c r="I45" i="9"/>
  <c r="I44" i="9"/>
  <c r="I43" i="9"/>
  <c r="I42" i="9"/>
  <c r="I41" i="9"/>
  <c r="I40" i="9"/>
  <c r="I39" i="9"/>
  <c r="I38" i="9"/>
  <c r="I37" i="9"/>
  <c r="I36" i="9"/>
  <c r="I35" i="9"/>
  <c r="I34" i="9"/>
  <c r="I33" i="9"/>
  <c r="I32" i="9"/>
  <c r="I31" i="9"/>
  <c r="I30" i="9"/>
  <c r="I29" i="9"/>
  <c r="I28" i="9"/>
  <c r="I27" i="9"/>
  <c r="I26" i="9"/>
  <c r="I25" i="9"/>
  <c r="I24" i="9"/>
  <c r="I23" i="9"/>
  <c r="I22" i="9"/>
  <c r="I21" i="9"/>
  <c r="I20" i="9"/>
  <c r="I19" i="9"/>
  <c r="I18" i="9"/>
  <c r="I17" i="9"/>
  <c r="I16" i="9"/>
  <c r="I15" i="9"/>
  <c r="I14" i="9"/>
  <c r="I13" i="9"/>
  <c r="I12" i="9"/>
  <c r="I11" i="9"/>
  <c r="I10" i="9"/>
  <c r="I9" i="9"/>
  <c r="I8" i="9"/>
  <c r="I7" i="9"/>
  <c r="I6" i="9"/>
  <c r="I5" i="9"/>
  <c r="I4" i="9"/>
  <c r="I3" i="9"/>
  <c r="I2" i="9"/>
  <c r="K5" i="8"/>
  <c r="I51" i="8"/>
  <c r="I50" i="8"/>
  <c r="I49" i="8"/>
  <c r="I48" i="8"/>
  <c r="I47" i="8"/>
  <c r="I46" i="8"/>
  <c r="I45" i="8"/>
  <c r="I44" i="8"/>
  <c r="I43" i="8"/>
  <c r="I42" i="8"/>
  <c r="I41" i="8"/>
  <c r="I40" i="8"/>
  <c r="I39" i="8"/>
  <c r="I38" i="8"/>
  <c r="I37" i="8"/>
  <c r="I36" i="8"/>
  <c r="I35" i="8"/>
  <c r="I34" i="8"/>
  <c r="I33" i="8"/>
  <c r="I32" i="8"/>
  <c r="I31" i="8"/>
  <c r="I30" i="8"/>
  <c r="I29" i="8"/>
  <c r="I28" i="8"/>
  <c r="I27" i="8"/>
  <c r="I26" i="8"/>
  <c r="I25" i="8"/>
  <c r="I24" i="8"/>
  <c r="I23" i="8"/>
  <c r="I22" i="8"/>
  <c r="I21" i="8"/>
  <c r="I20" i="8"/>
  <c r="I19" i="8"/>
  <c r="I18" i="8"/>
  <c r="I17" i="8"/>
  <c r="I16" i="8"/>
  <c r="I15" i="8"/>
  <c r="I14" i="8"/>
  <c r="I13" i="8"/>
  <c r="I12" i="8"/>
  <c r="I11" i="8"/>
  <c r="I10" i="8"/>
  <c r="I9" i="8"/>
  <c r="I8" i="8"/>
  <c r="I7" i="8"/>
  <c r="I6" i="8"/>
  <c r="I5" i="8"/>
  <c r="I4" i="8"/>
  <c r="I3" i="8"/>
  <c r="I2" i="8"/>
  <c r="K5" i="7"/>
  <c r="I51" i="7"/>
  <c r="I50" i="7"/>
  <c r="I49" i="7"/>
  <c r="I48" i="7"/>
  <c r="I47" i="7"/>
  <c r="I46" i="7"/>
  <c r="I45" i="7"/>
  <c r="I44" i="7"/>
  <c r="I43" i="7"/>
  <c r="I42" i="7"/>
  <c r="I41" i="7"/>
  <c r="I40" i="7"/>
  <c r="I39" i="7"/>
  <c r="I38" i="7"/>
  <c r="I37" i="7"/>
  <c r="I36" i="7"/>
  <c r="I35" i="7"/>
  <c r="I34" i="7"/>
  <c r="I33" i="7"/>
  <c r="I32" i="7"/>
  <c r="I31" i="7"/>
  <c r="I30" i="7"/>
  <c r="I29" i="7"/>
  <c r="I28" i="7"/>
  <c r="I27" i="7"/>
  <c r="I26" i="7"/>
  <c r="I25" i="7"/>
  <c r="I24" i="7"/>
  <c r="I23" i="7"/>
  <c r="I22" i="7"/>
  <c r="I21" i="7"/>
  <c r="I20" i="7"/>
  <c r="I19" i="7"/>
  <c r="I18" i="7"/>
  <c r="I17" i="7"/>
  <c r="I16" i="7"/>
  <c r="I15" i="7"/>
  <c r="I14" i="7"/>
  <c r="I13" i="7"/>
  <c r="I12" i="7"/>
  <c r="I11" i="7"/>
  <c r="I10" i="7"/>
  <c r="I9" i="7"/>
  <c r="I8" i="7"/>
  <c r="I7" i="7"/>
  <c r="I6" i="7"/>
  <c r="I5" i="7"/>
  <c r="I4" i="7"/>
  <c r="I3" i="7"/>
  <c r="I2" i="7"/>
  <c r="K5" i="6"/>
  <c r="I51" i="6"/>
  <c r="I50" i="6"/>
  <c r="I49" i="6"/>
  <c r="I48" i="6"/>
  <c r="I47" i="6"/>
  <c r="I46" i="6"/>
  <c r="I45" i="6"/>
  <c r="I44" i="6"/>
  <c r="I43" i="6"/>
  <c r="I42" i="6"/>
  <c r="I41" i="6"/>
  <c r="I40" i="6"/>
  <c r="I39" i="6"/>
  <c r="I38" i="6"/>
  <c r="I37" i="6"/>
  <c r="I36" i="6"/>
  <c r="I35" i="6"/>
  <c r="I34" i="6"/>
  <c r="I33" i="6"/>
  <c r="I32" i="6"/>
  <c r="I31" i="6"/>
  <c r="I30" i="6"/>
  <c r="I29" i="6"/>
  <c r="I28" i="6"/>
  <c r="I27" i="6"/>
  <c r="I26" i="6"/>
  <c r="I25" i="6"/>
  <c r="I24" i="6"/>
  <c r="I23" i="6"/>
  <c r="I22" i="6"/>
  <c r="I21" i="6"/>
  <c r="I20" i="6"/>
  <c r="I19" i="6"/>
  <c r="I18" i="6"/>
  <c r="I17" i="6"/>
  <c r="I16" i="6"/>
  <c r="I15" i="6"/>
  <c r="I14" i="6"/>
  <c r="I13" i="6"/>
  <c r="I12" i="6"/>
  <c r="I11" i="6"/>
  <c r="I10" i="6"/>
  <c r="I9" i="6"/>
  <c r="I8" i="6"/>
  <c r="I7" i="6"/>
  <c r="I6" i="6"/>
  <c r="I5" i="6"/>
  <c r="I4" i="6"/>
  <c r="I3" i="6"/>
  <c r="K5" i="5"/>
  <c r="I51" i="5"/>
  <c r="I50" i="5"/>
  <c r="I49" i="5"/>
  <c r="I48" i="5"/>
  <c r="I47" i="5"/>
  <c r="I46" i="5"/>
  <c r="I45" i="5"/>
  <c r="I44" i="5"/>
  <c r="I43" i="5"/>
  <c r="I42" i="5"/>
  <c r="I41" i="5"/>
  <c r="I40" i="5"/>
  <c r="I39" i="5"/>
  <c r="I38" i="5"/>
  <c r="I37" i="5"/>
  <c r="I36" i="5"/>
  <c r="I35" i="5"/>
  <c r="I34" i="5"/>
  <c r="I33" i="5"/>
  <c r="I32" i="5"/>
  <c r="I31" i="5"/>
  <c r="I30" i="5"/>
  <c r="I29" i="5"/>
  <c r="I28" i="5"/>
  <c r="I27" i="5"/>
  <c r="I26" i="5"/>
  <c r="I25" i="5"/>
  <c r="I24" i="5"/>
  <c r="I23" i="5"/>
  <c r="I22" i="5"/>
  <c r="I21" i="5"/>
  <c r="I20" i="5"/>
  <c r="I19" i="5"/>
  <c r="I18" i="5"/>
  <c r="I17" i="5"/>
  <c r="I16" i="5"/>
  <c r="I15" i="5"/>
  <c r="I14" i="5"/>
  <c r="I13" i="5"/>
  <c r="I12" i="5"/>
  <c r="I11" i="5"/>
  <c r="I10" i="5"/>
  <c r="I9" i="5"/>
  <c r="I8" i="5"/>
  <c r="I7" i="5"/>
  <c r="I6" i="5"/>
  <c r="I5" i="5"/>
  <c r="I4" i="5"/>
  <c r="I3" i="5"/>
  <c r="I2" i="5"/>
  <c r="K5" i="4"/>
  <c r="I51" i="4"/>
  <c r="I50" i="4"/>
  <c r="I49" i="4"/>
  <c r="I48" i="4"/>
  <c r="I47" i="4"/>
  <c r="I46" i="4"/>
  <c r="I45" i="4"/>
  <c r="I44" i="4"/>
  <c r="I43" i="4"/>
  <c r="I42" i="4"/>
  <c r="I41" i="4"/>
  <c r="I40" i="4"/>
  <c r="I39" i="4"/>
  <c r="I38" i="4"/>
  <c r="I37" i="4"/>
  <c r="I36" i="4"/>
  <c r="I35" i="4"/>
  <c r="I34" i="4"/>
  <c r="I33" i="4"/>
  <c r="I32" i="4"/>
  <c r="I31" i="4"/>
  <c r="I30" i="4"/>
  <c r="I29" i="4"/>
  <c r="I28" i="4"/>
  <c r="I27" i="4"/>
  <c r="I26" i="4"/>
  <c r="I25" i="4"/>
  <c r="I24" i="4"/>
  <c r="I23" i="4"/>
  <c r="I22" i="4"/>
  <c r="I21" i="4"/>
  <c r="I20" i="4"/>
  <c r="I19" i="4"/>
  <c r="I18" i="4"/>
  <c r="I17" i="4"/>
  <c r="I16" i="4"/>
  <c r="I15" i="4"/>
  <c r="I14" i="4"/>
  <c r="I13" i="4"/>
  <c r="I12" i="4"/>
  <c r="I11" i="4"/>
  <c r="I10" i="4"/>
  <c r="I9" i="4"/>
  <c r="I8" i="4"/>
  <c r="I7" i="4"/>
  <c r="I6" i="4"/>
  <c r="I5" i="4"/>
  <c r="I4" i="4"/>
  <c r="I3" i="4"/>
  <c r="I2" i="4"/>
  <c r="K5" i="3"/>
  <c r="I51" i="3"/>
  <c r="I50" i="3"/>
  <c r="I49" i="3"/>
  <c r="I48" i="3"/>
  <c r="I47" i="3"/>
  <c r="I46" i="3"/>
  <c r="I45" i="3"/>
  <c r="I44" i="3"/>
  <c r="I43" i="3"/>
  <c r="I42" i="3"/>
  <c r="I41" i="3"/>
  <c r="I40" i="3"/>
  <c r="I39" i="3"/>
  <c r="I38" i="3"/>
  <c r="I37" i="3"/>
  <c r="I36" i="3"/>
  <c r="I35" i="3"/>
  <c r="I34" i="3"/>
  <c r="I33" i="3"/>
  <c r="I32" i="3"/>
  <c r="I31" i="3"/>
  <c r="I30" i="3"/>
  <c r="I29" i="3"/>
  <c r="I28" i="3"/>
  <c r="I27" i="3"/>
  <c r="I26" i="3"/>
  <c r="I25" i="3"/>
  <c r="I24" i="3"/>
  <c r="I23" i="3"/>
  <c r="I22" i="3"/>
  <c r="I21" i="3"/>
  <c r="I20" i="3"/>
  <c r="I19" i="3"/>
  <c r="I18" i="3"/>
  <c r="I17" i="3"/>
  <c r="I16" i="3"/>
  <c r="I15" i="3"/>
  <c r="I14" i="3"/>
  <c r="I13" i="3"/>
  <c r="I12" i="3"/>
  <c r="I11" i="3"/>
  <c r="I10" i="3"/>
  <c r="I9" i="3"/>
  <c r="I8" i="3"/>
  <c r="I7" i="3"/>
  <c r="I6" i="3"/>
  <c r="I5" i="3"/>
  <c r="I4" i="3"/>
  <c r="I3" i="3"/>
  <c r="I2" i="3"/>
  <c r="K5" i="2"/>
  <c r="I51" i="2"/>
  <c r="I50" i="2"/>
  <c r="I49" i="2"/>
  <c r="I48" i="2"/>
  <c r="I47" i="2"/>
  <c r="I46" i="2"/>
  <c r="I45" i="2"/>
  <c r="I44" i="2"/>
  <c r="I43" i="2"/>
  <c r="I42" i="2"/>
  <c r="I41" i="2"/>
  <c r="I40" i="2"/>
  <c r="I39" i="2"/>
  <c r="I38" i="2"/>
  <c r="I37" i="2"/>
  <c r="I36" i="2"/>
  <c r="I35" i="2"/>
  <c r="I34" i="2"/>
  <c r="I33" i="2"/>
  <c r="I32" i="2"/>
  <c r="I31" i="2"/>
  <c r="I30" i="2"/>
  <c r="I29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3" i="2"/>
  <c r="I12" i="2"/>
  <c r="I11" i="2"/>
  <c r="I10" i="2"/>
  <c r="I9" i="2"/>
  <c r="I8" i="2"/>
  <c r="I7" i="2"/>
  <c r="I6" i="2"/>
  <c r="I5" i="2"/>
  <c r="I4" i="2"/>
  <c r="I3" i="2"/>
  <c r="I2" i="2"/>
  <c r="K5" i="1"/>
  <c r="I3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2" i="1"/>
  <c r="K3" i="1"/>
  <c r="K2" i="1"/>
  <c r="K3" i="2"/>
  <c r="K2" i="2"/>
  <c r="K3" i="3"/>
  <c r="K2" i="3"/>
  <c r="K3" i="4"/>
  <c r="K2" i="4"/>
  <c r="K3" i="5"/>
  <c r="K2" i="5"/>
  <c r="K3" i="6"/>
  <c r="K2" i="6"/>
  <c r="I2" i="6"/>
  <c r="K3" i="7"/>
  <c r="K2" i="7"/>
  <c r="K3" i="8"/>
  <c r="K2" i="8"/>
  <c r="K3" i="9"/>
  <c r="K2" i="9"/>
  <c r="K3" i="10"/>
  <c r="K2" i="10"/>
  <c r="K3" i="11"/>
  <c r="K2" i="11"/>
  <c r="K3" i="12"/>
  <c r="K2" i="12"/>
  <c r="K3" i="13"/>
  <c r="K2" i="13"/>
  <c r="K3" i="14"/>
  <c r="K2" i="14"/>
  <c r="K3" i="15"/>
  <c r="K2" i="15"/>
  <c r="K3" i="16"/>
  <c r="K2" i="16"/>
  <c r="K3" i="17"/>
  <c r="K2" i="17"/>
  <c r="K3" i="18"/>
  <c r="K2" i="18"/>
  <c r="K3" i="19"/>
  <c r="K2" i="19"/>
  <c r="K3" i="20"/>
  <c r="K2" i="20"/>
  <c r="K3" i="21"/>
  <c r="K2" i="21"/>
  <c r="K3" i="22"/>
  <c r="K2" i="22"/>
  <c r="K3" i="23"/>
  <c r="K2" i="23"/>
  <c r="K3" i="24"/>
  <c r="K3" i="25"/>
  <c r="K2" i="25"/>
  <c r="K3" i="26"/>
  <c r="K2" i="26"/>
  <c r="K3" i="27"/>
  <c r="K2" i="27"/>
  <c r="K3" i="28"/>
  <c r="K2" i="28"/>
  <c r="K3" i="29"/>
  <c r="K2" i="29"/>
  <c r="K3" i="30"/>
  <c r="K2" i="30"/>
  <c r="K3" i="31"/>
  <c r="K2" i="31"/>
  <c r="K3" i="32"/>
  <c r="K3" i="33"/>
  <c r="K2" i="33"/>
  <c r="K3" i="35"/>
  <c r="K2" i="35"/>
  <c r="K3" i="36"/>
  <c r="K2" i="36"/>
  <c r="K3" i="37"/>
  <c r="K2" i="37"/>
  <c r="K3" i="38"/>
  <c r="K2" i="38"/>
  <c r="K3" i="39"/>
  <c r="K2" i="39"/>
  <c r="K3" i="40"/>
  <c r="K2" i="40"/>
  <c r="K3" i="41"/>
  <c r="K2" i="41"/>
  <c r="K3" i="42"/>
  <c r="K2" i="42"/>
  <c r="K3" i="43"/>
  <c r="K2" i="43"/>
  <c r="K3" i="44"/>
  <c r="K2" i="44"/>
  <c r="K3" i="45"/>
  <c r="K2" i="45"/>
  <c r="K3" i="46"/>
  <c r="K2" i="46"/>
  <c r="K3" i="47"/>
  <c r="K2" i="47"/>
  <c r="K3" i="48"/>
  <c r="K2" i="48"/>
  <c r="K3" i="49"/>
  <c r="K2" i="49"/>
  <c r="K3" i="50"/>
  <c r="K2" i="50"/>
  <c r="K3" i="51"/>
  <c r="K2" i="51"/>
  <c r="K3" i="52"/>
  <c r="K2" i="52"/>
  <c r="K3" i="53"/>
  <c r="K2" i="53"/>
  <c r="K3" i="54"/>
  <c r="K2" i="54"/>
  <c r="K3" i="55"/>
  <c r="K2" i="55"/>
  <c r="K3" i="56"/>
  <c r="K2" i="56"/>
  <c r="K3" i="57"/>
  <c r="K2" i="57"/>
  <c r="K3" i="58"/>
  <c r="K2" i="58"/>
  <c r="K3" i="59"/>
  <c r="K2" i="59"/>
  <c r="K3" i="60"/>
  <c r="K2" i="60"/>
  <c r="K3" i="61"/>
  <c r="K2" i="61"/>
  <c r="K3" i="62"/>
  <c r="K2" i="62"/>
  <c r="K3" i="63"/>
  <c r="K2" i="63"/>
  <c r="K3" i="64"/>
  <c r="K2" i="64"/>
  <c r="K3" i="65"/>
  <c r="K2" i="65"/>
  <c r="K3" i="66"/>
  <c r="K2" i="66"/>
  <c r="K3" i="67"/>
  <c r="K2" i="67"/>
  <c r="K3" i="68"/>
  <c r="K2" i="68"/>
  <c r="K3" i="69"/>
  <c r="K2" i="69"/>
  <c r="K5" i="51" l="1"/>
  <c r="L5" i="51"/>
  <c r="L5" i="58"/>
  <c r="L5" i="48"/>
  <c r="L5" i="18"/>
  <c r="L5" i="3"/>
  <c r="L5" i="1"/>
  <c r="L5" i="63"/>
  <c r="L5" i="62"/>
  <c r="L5" i="61"/>
  <c r="L5" i="59"/>
  <c r="N5" i="58"/>
  <c r="L5" i="55"/>
  <c r="N5" i="55"/>
  <c r="L5" i="54"/>
  <c r="L5" i="53"/>
  <c r="L5" i="49"/>
  <c r="L5" i="47"/>
  <c r="N5" i="47"/>
  <c r="L5" i="46"/>
  <c r="L5" i="45"/>
  <c r="L5" i="42"/>
  <c r="L5" i="41"/>
  <c r="L5" i="40"/>
  <c r="L5" i="39"/>
  <c r="L5" i="38"/>
  <c r="L5" i="36"/>
  <c r="L5" i="32"/>
  <c r="L5" i="31"/>
  <c r="L5" i="30"/>
  <c r="L5" i="29"/>
  <c r="L5" i="28"/>
  <c r="N5" i="28"/>
  <c r="L5" i="27"/>
  <c r="N5" i="27"/>
  <c r="L5" i="26"/>
  <c r="L5" i="25"/>
  <c r="L5" i="24"/>
  <c r="N5" i="22"/>
  <c r="L5" i="21"/>
  <c r="N5" i="21"/>
  <c r="L5" i="16"/>
  <c r="L5" i="14"/>
  <c r="N5" i="14"/>
  <c r="L5" i="13"/>
  <c r="L5" i="11"/>
  <c r="L5" i="10"/>
  <c r="L5" i="9"/>
  <c r="L5" i="8"/>
  <c r="L5" i="7"/>
  <c r="L5" i="6"/>
  <c r="L5" i="5"/>
  <c r="N5" i="4"/>
  <c r="H82" i="69"/>
  <c r="H81" i="69"/>
  <c r="H80" i="69"/>
  <c r="H79" i="69"/>
  <c r="H78" i="69"/>
  <c r="H77" i="69"/>
  <c r="H76" i="69"/>
  <c r="H75" i="69"/>
  <c r="H74" i="69"/>
  <c r="H73" i="69"/>
  <c r="H72" i="69"/>
  <c r="H71" i="69"/>
  <c r="H70" i="69"/>
  <c r="H69" i="69"/>
  <c r="H68" i="69"/>
  <c r="H67" i="69"/>
  <c r="H66" i="69"/>
  <c r="H65" i="69"/>
  <c r="H64" i="69"/>
  <c r="H63" i="69"/>
  <c r="H62" i="69"/>
  <c r="H61" i="69"/>
  <c r="H60" i="69"/>
  <c r="H59" i="69"/>
  <c r="H58" i="69"/>
  <c r="H57" i="69"/>
  <c r="H56" i="69"/>
  <c r="H55" i="69"/>
  <c r="H54" i="69"/>
  <c r="H53" i="69"/>
  <c r="H52" i="69"/>
  <c r="H51" i="69"/>
  <c r="H50" i="69"/>
  <c r="H49" i="69"/>
  <c r="H48" i="69"/>
  <c r="H47" i="69"/>
  <c r="H46" i="69"/>
  <c r="H45" i="69"/>
  <c r="H44" i="69"/>
  <c r="H43" i="69"/>
  <c r="H42" i="69"/>
  <c r="H41" i="69"/>
  <c r="H40" i="69"/>
  <c r="H39" i="69"/>
  <c r="H38" i="69"/>
  <c r="H37" i="69"/>
  <c r="H36" i="69"/>
  <c r="H35" i="69"/>
  <c r="H34" i="69"/>
  <c r="H33" i="69"/>
  <c r="H32" i="69"/>
  <c r="H31" i="69"/>
  <c r="H30" i="69"/>
  <c r="H29" i="69"/>
  <c r="H28" i="69"/>
  <c r="H27" i="69"/>
  <c r="H26" i="69"/>
  <c r="H25" i="69"/>
  <c r="H24" i="69"/>
  <c r="H23" i="69"/>
  <c r="H22" i="69"/>
  <c r="H21" i="69"/>
  <c r="H20" i="69"/>
  <c r="H19" i="69"/>
  <c r="H18" i="69"/>
  <c r="H17" i="69"/>
  <c r="H16" i="69"/>
  <c r="H15" i="69"/>
  <c r="H14" i="69"/>
  <c r="H13" i="69"/>
  <c r="H12" i="69"/>
  <c r="H11" i="69"/>
  <c r="H10" i="69"/>
  <c r="H9" i="69"/>
  <c r="H8" i="69"/>
  <c r="H7" i="69"/>
  <c r="H6" i="69"/>
  <c r="H5" i="69"/>
  <c r="H4" i="69"/>
  <c r="H3" i="69"/>
  <c r="H82" i="68"/>
  <c r="H81" i="68"/>
  <c r="H80" i="68"/>
  <c r="H79" i="68"/>
  <c r="H78" i="68"/>
  <c r="H77" i="68"/>
  <c r="H76" i="68"/>
  <c r="H75" i="68"/>
  <c r="H74" i="68"/>
  <c r="H73" i="68"/>
  <c r="H72" i="68"/>
  <c r="H71" i="68"/>
  <c r="H70" i="68"/>
  <c r="H69" i="68"/>
  <c r="H68" i="68"/>
  <c r="H67" i="68"/>
  <c r="H66" i="68"/>
  <c r="H65" i="68"/>
  <c r="H64" i="68"/>
  <c r="H63" i="68"/>
  <c r="H62" i="68"/>
  <c r="H61" i="68"/>
  <c r="H60" i="68"/>
  <c r="H59" i="68"/>
  <c r="H58" i="68"/>
  <c r="H57" i="68"/>
  <c r="H56" i="68"/>
  <c r="H55" i="68"/>
  <c r="H54" i="68"/>
  <c r="H53" i="68"/>
  <c r="H52" i="68"/>
  <c r="H51" i="68"/>
  <c r="H50" i="68"/>
  <c r="H49" i="68"/>
  <c r="H48" i="68"/>
  <c r="H47" i="68"/>
  <c r="H46" i="68"/>
  <c r="H45" i="68"/>
  <c r="H44" i="68"/>
  <c r="H43" i="68"/>
  <c r="H42" i="68"/>
  <c r="H41" i="68"/>
  <c r="H40" i="68"/>
  <c r="H39" i="68"/>
  <c r="H38" i="68"/>
  <c r="H37" i="68"/>
  <c r="H36" i="68"/>
  <c r="H35" i="68"/>
  <c r="H34" i="68"/>
  <c r="H33" i="68"/>
  <c r="H32" i="68"/>
  <c r="H31" i="68"/>
  <c r="H30" i="68"/>
  <c r="H29" i="68"/>
  <c r="H28" i="68"/>
  <c r="H27" i="68"/>
  <c r="H26" i="68"/>
  <c r="H25" i="68"/>
  <c r="H24" i="68"/>
  <c r="H23" i="68"/>
  <c r="H22" i="68"/>
  <c r="H21" i="68"/>
  <c r="H20" i="68"/>
  <c r="H19" i="68"/>
  <c r="H18" i="68"/>
  <c r="H17" i="68"/>
  <c r="H16" i="68"/>
  <c r="H15" i="68"/>
  <c r="H14" i="68"/>
  <c r="H13" i="68"/>
  <c r="H12" i="68"/>
  <c r="H11" i="68"/>
  <c r="H10" i="68"/>
  <c r="H9" i="68"/>
  <c r="H8" i="68"/>
  <c r="H7" i="68"/>
  <c r="H6" i="68"/>
  <c r="H5" i="68"/>
  <c r="H4" i="68"/>
  <c r="H3" i="68"/>
  <c r="H82" i="67"/>
  <c r="H81" i="67"/>
  <c r="H80" i="67"/>
  <c r="H79" i="67"/>
  <c r="H78" i="67"/>
  <c r="H77" i="67"/>
  <c r="H76" i="67"/>
  <c r="H75" i="67"/>
  <c r="H74" i="67"/>
  <c r="H73" i="67"/>
  <c r="H72" i="67"/>
  <c r="H71" i="67"/>
  <c r="H70" i="67"/>
  <c r="H69" i="67"/>
  <c r="H68" i="67"/>
  <c r="H67" i="67"/>
  <c r="H66" i="67"/>
  <c r="H65" i="67"/>
  <c r="H64" i="67"/>
  <c r="H63" i="67"/>
  <c r="H62" i="67"/>
  <c r="H61" i="67"/>
  <c r="H60" i="67"/>
  <c r="H59" i="67"/>
  <c r="H58" i="67"/>
  <c r="H57" i="67"/>
  <c r="H56" i="67"/>
  <c r="H55" i="67"/>
  <c r="H54" i="67"/>
  <c r="H53" i="67"/>
  <c r="H52" i="67"/>
  <c r="H51" i="67"/>
  <c r="H50" i="67"/>
  <c r="H49" i="67"/>
  <c r="H48" i="67"/>
  <c r="H47" i="67"/>
  <c r="H46" i="67"/>
  <c r="H45" i="67"/>
  <c r="H44" i="67"/>
  <c r="H43" i="67"/>
  <c r="H42" i="67"/>
  <c r="H41" i="67"/>
  <c r="H40" i="67"/>
  <c r="H39" i="67"/>
  <c r="H38" i="67"/>
  <c r="H37" i="67"/>
  <c r="H36" i="67"/>
  <c r="H35" i="67"/>
  <c r="H34" i="67"/>
  <c r="H33" i="67"/>
  <c r="H32" i="67"/>
  <c r="H31" i="67"/>
  <c r="H30" i="67"/>
  <c r="H29" i="67"/>
  <c r="H28" i="67"/>
  <c r="H27" i="67"/>
  <c r="H26" i="67"/>
  <c r="H25" i="67"/>
  <c r="H24" i="67"/>
  <c r="H23" i="67"/>
  <c r="H22" i="67"/>
  <c r="H21" i="67"/>
  <c r="H20" i="67"/>
  <c r="H19" i="67"/>
  <c r="H18" i="67"/>
  <c r="H17" i="67"/>
  <c r="H16" i="67"/>
  <c r="H15" i="67"/>
  <c r="H14" i="67"/>
  <c r="H13" i="67"/>
  <c r="H12" i="67"/>
  <c r="H11" i="67"/>
  <c r="H10" i="67"/>
  <c r="H9" i="67"/>
  <c r="H8" i="67"/>
  <c r="H7" i="67"/>
  <c r="H6" i="67"/>
  <c r="H5" i="67"/>
  <c r="H4" i="67"/>
  <c r="H3" i="67"/>
  <c r="H51" i="66"/>
  <c r="H50" i="66"/>
  <c r="H49" i="66"/>
  <c r="H48" i="66"/>
  <c r="H47" i="66"/>
  <c r="H46" i="66"/>
  <c r="H45" i="66"/>
  <c r="H44" i="66"/>
  <c r="H43" i="66"/>
  <c r="H42" i="66"/>
  <c r="H41" i="66"/>
  <c r="H40" i="66"/>
  <c r="H39" i="66"/>
  <c r="H38" i="66"/>
  <c r="H37" i="66"/>
  <c r="H36" i="66"/>
  <c r="H35" i="66"/>
  <c r="H34" i="66"/>
  <c r="H33" i="66"/>
  <c r="H32" i="66"/>
  <c r="H31" i="66"/>
  <c r="H30" i="66"/>
  <c r="H29" i="66"/>
  <c r="H28" i="66"/>
  <c r="H27" i="66"/>
  <c r="H26" i="66"/>
  <c r="H25" i="66"/>
  <c r="H24" i="66"/>
  <c r="H23" i="66"/>
  <c r="H22" i="66"/>
  <c r="H21" i="66"/>
  <c r="H20" i="66"/>
  <c r="H19" i="66"/>
  <c r="H18" i="66"/>
  <c r="H17" i="66"/>
  <c r="H16" i="66"/>
  <c r="H15" i="66"/>
  <c r="H14" i="66"/>
  <c r="H13" i="66"/>
  <c r="H12" i="66"/>
  <c r="H11" i="66"/>
  <c r="H10" i="66"/>
  <c r="H9" i="66"/>
  <c r="H8" i="66"/>
  <c r="H7" i="66"/>
  <c r="H6" i="66"/>
  <c r="H5" i="66"/>
  <c r="H4" i="66"/>
  <c r="H3" i="66"/>
  <c r="H82" i="65"/>
  <c r="H81" i="65"/>
  <c r="H80" i="65"/>
  <c r="H79" i="65"/>
  <c r="H78" i="65"/>
  <c r="H77" i="65"/>
  <c r="H76" i="65"/>
  <c r="H75" i="65"/>
  <c r="H74" i="65"/>
  <c r="H73" i="65"/>
  <c r="H72" i="65"/>
  <c r="H71" i="65"/>
  <c r="H70" i="65"/>
  <c r="H69" i="65"/>
  <c r="H68" i="65"/>
  <c r="H67" i="65"/>
  <c r="H66" i="65"/>
  <c r="H65" i="65"/>
  <c r="H64" i="65"/>
  <c r="H63" i="65"/>
  <c r="H62" i="65"/>
  <c r="H61" i="65"/>
  <c r="H60" i="65"/>
  <c r="H59" i="65"/>
  <c r="H58" i="65"/>
  <c r="H57" i="65"/>
  <c r="H56" i="65"/>
  <c r="H55" i="65"/>
  <c r="H54" i="65"/>
  <c r="H53" i="65"/>
  <c r="H52" i="65"/>
  <c r="H51" i="65"/>
  <c r="H50" i="65"/>
  <c r="H49" i="65"/>
  <c r="H48" i="65"/>
  <c r="H47" i="65"/>
  <c r="H46" i="65"/>
  <c r="H45" i="65"/>
  <c r="H44" i="65"/>
  <c r="H43" i="65"/>
  <c r="H42" i="65"/>
  <c r="H41" i="65"/>
  <c r="H40" i="65"/>
  <c r="H39" i="65"/>
  <c r="H38" i="65"/>
  <c r="H37" i="65"/>
  <c r="H36" i="65"/>
  <c r="H35" i="65"/>
  <c r="H34" i="65"/>
  <c r="H33" i="65"/>
  <c r="H32" i="65"/>
  <c r="H31" i="65"/>
  <c r="H30" i="65"/>
  <c r="H29" i="65"/>
  <c r="H28" i="65"/>
  <c r="H27" i="65"/>
  <c r="H26" i="65"/>
  <c r="H25" i="65"/>
  <c r="H24" i="65"/>
  <c r="H23" i="65"/>
  <c r="H22" i="65"/>
  <c r="H21" i="65"/>
  <c r="H20" i="65"/>
  <c r="H19" i="65"/>
  <c r="H18" i="65"/>
  <c r="H17" i="65"/>
  <c r="H16" i="65"/>
  <c r="H15" i="65"/>
  <c r="H14" i="65"/>
  <c r="H13" i="65"/>
  <c r="H12" i="65"/>
  <c r="H11" i="65"/>
  <c r="H10" i="65"/>
  <c r="H9" i="65"/>
  <c r="H8" i="65"/>
  <c r="H7" i="65"/>
  <c r="H6" i="65"/>
  <c r="H5" i="65"/>
  <c r="H4" i="65"/>
  <c r="H3" i="65"/>
  <c r="H51" i="64"/>
  <c r="H50" i="64"/>
  <c r="H49" i="64"/>
  <c r="H48" i="64"/>
  <c r="H47" i="64"/>
  <c r="H46" i="64"/>
  <c r="H45" i="64"/>
  <c r="H44" i="64"/>
  <c r="H43" i="64"/>
  <c r="H42" i="64"/>
  <c r="H41" i="64"/>
  <c r="H40" i="64"/>
  <c r="H39" i="64"/>
  <c r="H38" i="64"/>
  <c r="H37" i="64"/>
  <c r="H36" i="64"/>
  <c r="H35" i="64"/>
  <c r="H34" i="64"/>
  <c r="H33" i="64"/>
  <c r="H32" i="64"/>
  <c r="H31" i="64"/>
  <c r="H30" i="64"/>
  <c r="H29" i="64"/>
  <c r="H28" i="64"/>
  <c r="H27" i="64"/>
  <c r="H26" i="64"/>
  <c r="H25" i="64"/>
  <c r="H24" i="64"/>
  <c r="H23" i="64"/>
  <c r="H22" i="64"/>
  <c r="H21" i="64"/>
  <c r="H20" i="64"/>
  <c r="H19" i="64"/>
  <c r="H18" i="64"/>
  <c r="H17" i="64"/>
  <c r="H16" i="64"/>
  <c r="H15" i="64"/>
  <c r="H14" i="64"/>
  <c r="H13" i="64"/>
  <c r="H12" i="64"/>
  <c r="H11" i="64"/>
  <c r="H10" i="64"/>
  <c r="H9" i="64"/>
  <c r="H8" i="64"/>
  <c r="H7" i="64"/>
  <c r="H6" i="64"/>
  <c r="H5" i="64"/>
  <c r="H4" i="64"/>
  <c r="H3" i="64"/>
  <c r="H82" i="63"/>
  <c r="H81" i="63"/>
  <c r="H80" i="63"/>
  <c r="H79" i="63"/>
  <c r="H78" i="63"/>
  <c r="H77" i="63"/>
  <c r="H76" i="63"/>
  <c r="H75" i="63"/>
  <c r="H74" i="63"/>
  <c r="H73" i="63"/>
  <c r="H72" i="63"/>
  <c r="H71" i="63"/>
  <c r="H70" i="63"/>
  <c r="H69" i="63"/>
  <c r="H68" i="63"/>
  <c r="H67" i="63"/>
  <c r="H66" i="63"/>
  <c r="H65" i="63"/>
  <c r="H64" i="63"/>
  <c r="H63" i="63"/>
  <c r="H62" i="63"/>
  <c r="H61" i="63"/>
  <c r="H60" i="63"/>
  <c r="H59" i="63"/>
  <c r="H58" i="63"/>
  <c r="H57" i="63"/>
  <c r="H56" i="63"/>
  <c r="H55" i="63"/>
  <c r="H54" i="63"/>
  <c r="H53" i="63"/>
  <c r="H52" i="63"/>
  <c r="H51" i="63"/>
  <c r="H50" i="63"/>
  <c r="H49" i="63"/>
  <c r="H48" i="63"/>
  <c r="H47" i="63"/>
  <c r="H46" i="63"/>
  <c r="H45" i="63"/>
  <c r="H44" i="63"/>
  <c r="H43" i="63"/>
  <c r="H42" i="63"/>
  <c r="H41" i="63"/>
  <c r="H40" i="63"/>
  <c r="H39" i="63"/>
  <c r="H38" i="63"/>
  <c r="H37" i="63"/>
  <c r="H36" i="63"/>
  <c r="H35" i="63"/>
  <c r="H34" i="63"/>
  <c r="H33" i="63"/>
  <c r="H32" i="63"/>
  <c r="H31" i="63"/>
  <c r="H30" i="63"/>
  <c r="H29" i="63"/>
  <c r="H28" i="63"/>
  <c r="H27" i="63"/>
  <c r="H26" i="63"/>
  <c r="H25" i="63"/>
  <c r="H24" i="63"/>
  <c r="H23" i="63"/>
  <c r="H22" i="63"/>
  <c r="H21" i="63"/>
  <c r="H20" i="63"/>
  <c r="H19" i="63"/>
  <c r="H18" i="63"/>
  <c r="H17" i="63"/>
  <c r="H16" i="63"/>
  <c r="H15" i="63"/>
  <c r="H14" i="63"/>
  <c r="H13" i="63"/>
  <c r="H12" i="63"/>
  <c r="H11" i="63"/>
  <c r="H10" i="63"/>
  <c r="H9" i="63"/>
  <c r="H8" i="63"/>
  <c r="H7" i="63"/>
  <c r="H6" i="63"/>
  <c r="H5" i="63"/>
  <c r="H4" i="63"/>
  <c r="H3" i="63"/>
  <c r="H82" i="62"/>
  <c r="H81" i="62"/>
  <c r="H80" i="62"/>
  <c r="H79" i="62"/>
  <c r="H78" i="62"/>
  <c r="H77" i="62"/>
  <c r="H76" i="62"/>
  <c r="H75" i="62"/>
  <c r="H74" i="62"/>
  <c r="H73" i="62"/>
  <c r="H72" i="62"/>
  <c r="H71" i="62"/>
  <c r="H70" i="62"/>
  <c r="H69" i="62"/>
  <c r="H68" i="62"/>
  <c r="H67" i="62"/>
  <c r="H66" i="62"/>
  <c r="H65" i="62"/>
  <c r="H64" i="62"/>
  <c r="H63" i="62"/>
  <c r="H62" i="62"/>
  <c r="H61" i="62"/>
  <c r="H60" i="62"/>
  <c r="H59" i="62"/>
  <c r="H58" i="62"/>
  <c r="H57" i="62"/>
  <c r="H56" i="62"/>
  <c r="H55" i="62"/>
  <c r="H54" i="62"/>
  <c r="H53" i="62"/>
  <c r="H52" i="62"/>
  <c r="H51" i="62"/>
  <c r="H50" i="62"/>
  <c r="H49" i="62"/>
  <c r="H48" i="62"/>
  <c r="H47" i="62"/>
  <c r="H46" i="62"/>
  <c r="H45" i="62"/>
  <c r="H44" i="62"/>
  <c r="H43" i="62"/>
  <c r="H42" i="62"/>
  <c r="H41" i="62"/>
  <c r="H40" i="62"/>
  <c r="H39" i="62"/>
  <c r="H38" i="62"/>
  <c r="H37" i="62"/>
  <c r="H36" i="62"/>
  <c r="H35" i="62"/>
  <c r="H34" i="62"/>
  <c r="H33" i="62"/>
  <c r="H32" i="62"/>
  <c r="H31" i="62"/>
  <c r="H30" i="62"/>
  <c r="H29" i="62"/>
  <c r="H28" i="62"/>
  <c r="H27" i="62"/>
  <c r="H26" i="62"/>
  <c r="H25" i="62"/>
  <c r="H24" i="62"/>
  <c r="H23" i="62"/>
  <c r="H22" i="62"/>
  <c r="H21" i="62"/>
  <c r="H20" i="62"/>
  <c r="H19" i="62"/>
  <c r="H18" i="62"/>
  <c r="H17" i="62"/>
  <c r="H16" i="62"/>
  <c r="H15" i="62"/>
  <c r="H14" i="62"/>
  <c r="H13" i="62"/>
  <c r="H12" i="62"/>
  <c r="H11" i="62"/>
  <c r="H10" i="62"/>
  <c r="H9" i="62"/>
  <c r="H8" i="62"/>
  <c r="H7" i="62"/>
  <c r="H6" i="62"/>
  <c r="H5" i="62"/>
  <c r="H4" i="62"/>
  <c r="H3" i="62"/>
  <c r="H82" i="61"/>
  <c r="H81" i="61"/>
  <c r="H80" i="61"/>
  <c r="H79" i="61"/>
  <c r="H78" i="61"/>
  <c r="H77" i="61"/>
  <c r="H76" i="61"/>
  <c r="H75" i="61"/>
  <c r="H74" i="61"/>
  <c r="H73" i="61"/>
  <c r="H72" i="61"/>
  <c r="H71" i="61"/>
  <c r="H70" i="61"/>
  <c r="H69" i="61"/>
  <c r="H68" i="61"/>
  <c r="H67" i="61"/>
  <c r="H66" i="61"/>
  <c r="H65" i="61"/>
  <c r="H64" i="61"/>
  <c r="H63" i="61"/>
  <c r="H62" i="61"/>
  <c r="H61" i="61"/>
  <c r="H60" i="61"/>
  <c r="H59" i="61"/>
  <c r="H58" i="61"/>
  <c r="H57" i="61"/>
  <c r="H56" i="61"/>
  <c r="H55" i="61"/>
  <c r="H54" i="61"/>
  <c r="H53" i="61"/>
  <c r="H52" i="61"/>
  <c r="H51" i="61"/>
  <c r="H50" i="61"/>
  <c r="H49" i="61"/>
  <c r="H48" i="61"/>
  <c r="H47" i="61"/>
  <c r="H46" i="61"/>
  <c r="H45" i="61"/>
  <c r="H44" i="61"/>
  <c r="H43" i="61"/>
  <c r="H42" i="61"/>
  <c r="H41" i="61"/>
  <c r="H40" i="61"/>
  <c r="H39" i="61"/>
  <c r="H38" i="61"/>
  <c r="H37" i="61"/>
  <c r="H36" i="61"/>
  <c r="H35" i="61"/>
  <c r="H34" i="61"/>
  <c r="H33" i="61"/>
  <c r="H32" i="61"/>
  <c r="H31" i="61"/>
  <c r="H30" i="61"/>
  <c r="H29" i="61"/>
  <c r="H28" i="61"/>
  <c r="H27" i="61"/>
  <c r="H26" i="61"/>
  <c r="H25" i="61"/>
  <c r="H24" i="61"/>
  <c r="H23" i="61"/>
  <c r="H22" i="61"/>
  <c r="H21" i="61"/>
  <c r="H20" i="61"/>
  <c r="H19" i="61"/>
  <c r="H18" i="61"/>
  <c r="H17" i="61"/>
  <c r="H16" i="61"/>
  <c r="H15" i="61"/>
  <c r="H14" i="61"/>
  <c r="H13" i="61"/>
  <c r="H12" i="61"/>
  <c r="H11" i="61"/>
  <c r="H10" i="61"/>
  <c r="H9" i="61"/>
  <c r="H8" i="61"/>
  <c r="H7" i="61"/>
  <c r="H6" i="61"/>
  <c r="H5" i="61"/>
  <c r="H4" i="61"/>
  <c r="H3" i="61"/>
  <c r="H82" i="60"/>
  <c r="H81" i="60"/>
  <c r="H80" i="60"/>
  <c r="H79" i="60"/>
  <c r="H78" i="60"/>
  <c r="H77" i="60"/>
  <c r="H76" i="60"/>
  <c r="H75" i="60"/>
  <c r="H74" i="60"/>
  <c r="H73" i="60"/>
  <c r="H72" i="60"/>
  <c r="H71" i="60"/>
  <c r="H70" i="60"/>
  <c r="H69" i="60"/>
  <c r="H68" i="60"/>
  <c r="H67" i="60"/>
  <c r="H66" i="60"/>
  <c r="H65" i="60"/>
  <c r="H64" i="60"/>
  <c r="H63" i="60"/>
  <c r="H62" i="60"/>
  <c r="H61" i="60"/>
  <c r="H60" i="60"/>
  <c r="H59" i="60"/>
  <c r="H58" i="60"/>
  <c r="H57" i="60"/>
  <c r="H56" i="60"/>
  <c r="H55" i="60"/>
  <c r="H54" i="60"/>
  <c r="H53" i="60"/>
  <c r="H52" i="60"/>
  <c r="H51" i="60"/>
  <c r="H50" i="60"/>
  <c r="H49" i="60"/>
  <c r="H48" i="60"/>
  <c r="H47" i="60"/>
  <c r="H46" i="60"/>
  <c r="H45" i="60"/>
  <c r="H44" i="60"/>
  <c r="H43" i="60"/>
  <c r="H42" i="60"/>
  <c r="H41" i="60"/>
  <c r="H40" i="60"/>
  <c r="H39" i="60"/>
  <c r="H38" i="60"/>
  <c r="H37" i="60"/>
  <c r="H36" i="60"/>
  <c r="H35" i="60"/>
  <c r="H34" i="60"/>
  <c r="H33" i="60"/>
  <c r="H32" i="60"/>
  <c r="H31" i="60"/>
  <c r="H30" i="60"/>
  <c r="H29" i="60"/>
  <c r="H28" i="60"/>
  <c r="H27" i="60"/>
  <c r="H26" i="60"/>
  <c r="H25" i="60"/>
  <c r="H24" i="60"/>
  <c r="H23" i="60"/>
  <c r="H22" i="60"/>
  <c r="H21" i="60"/>
  <c r="H20" i="60"/>
  <c r="H19" i="60"/>
  <c r="H18" i="60"/>
  <c r="H17" i="60"/>
  <c r="H16" i="60"/>
  <c r="H15" i="60"/>
  <c r="H14" i="60"/>
  <c r="H13" i="60"/>
  <c r="H12" i="60"/>
  <c r="H11" i="60"/>
  <c r="H10" i="60"/>
  <c r="H9" i="60"/>
  <c r="H8" i="60"/>
  <c r="H7" i="60"/>
  <c r="H6" i="60"/>
  <c r="H5" i="60"/>
  <c r="H4" i="60"/>
  <c r="H3" i="60"/>
  <c r="H82" i="59"/>
  <c r="H81" i="59"/>
  <c r="H80" i="59"/>
  <c r="H79" i="59"/>
  <c r="H78" i="59"/>
  <c r="H77" i="59"/>
  <c r="H76" i="59"/>
  <c r="H75" i="59"/>
  <c r="H74" i="59"/>
  <c r="H73" i="59"/>
  <c r="H72" i="59"/>
  <c r="H71" i="59"/>
  <c r="H70" i="59"/>
  <c r="H69" i="59"/>
  <c r="H68" i="59"/>
  <c r="H67" i="59"/>
  <c r="H66" i="59"/>
  <c r="H65" i="59"/>
  <c r="H64" i="59"/>
  <c r="H63" i="59"/>
  <c r="H62" i="59"/>
  <c r="H61" i="59"/>
  <c r="H60" i="59"/>
  <c r="H59" i="59"/>
  <c r="H58" i="59"/>
  <c r="H57" i="59"/>
  <c r="H56" i="59"/>
  <c r="H55" i="59"/>
  <c r="H54" i="59"/>
  <c r="H53" i="59"/>
  <c r="H52" i="59"/>
  <c r="H51" i="59"/>
  <c r="H50" i="59"/>
  <c r="H49" i="59"/>
  <c r="H48" i="59"/>
  <c r="H47" i="59"/>
  <c r="H46" i="59"/>
  <c r="H45" i="59"/>
  <c r="H44" i="59"/>
  <c r="H43" i="59"/>
  <c r="H42" i="59"/>
  <c r="H41" i="59"/>
  <c r="H40" i="59"/>
  <c r="H39" i="59"/>
  <c r="H38" i="59"/>
  <c r="H37" i="59"/>
  <c r="H36" i="59"/>
  <c r="H35" i="59"/>
  <c r="H34" i="59"/>
  <c r="H33" i="59"/>
  <c r="H32" i="59"/>
  <c r="H31" i="59"/>
  <c r="H30" i="59"/>
  <c r="H29" i="59"/>
  <c r="H28" i="59"/>
  <c r="H27" i="59"/>
  <c r="H26" i="59"/>
  <c r="H25" i="59"/>
  <c r="H24" i="59"/>
  <c r="H23" i="59"/>
  <c r="H22" i="59"/>
  <c r="H21" i="59"/>
  <c r="H20" i="59"/>
  <c r="H19" i="59"/>
  <c r="H18" i="59"/>
  <c r="H17" i="59"/>
  <c r="H16" i="59"/>
  <c r="H15" i="59"/>
  <c r="H14" i="59"/>
  <c r="H13" i="59"/>
  <c r="H12" i="59"/>
  <c r="H11" i="59"/>
  <c r="H10" i="59"/>
  <c r="H9" i="59"/>
  <c r="H8" i="59"/>
  <c r="H7" i="59"/>
  <c r="H6" i="59"/>
  <c r="H5" i="59"/>
  <c r="H4" i="59"/>
  <c r="H3" i="59"/>
  <c r="H82" i="58"/>
  <c r="H81" i="58"/>
  <c r="H80" i="58"/>
  <c r="H79" i="58"/>
  <c r="H78" i="58"/>
  <c r="H77" i="58"/>
  <c r="H76" i="58"/>
  <c r="H75" i="58"/>
  <c r="H74" i="58"/>
  <c r="H73" i="58"/>
  <c r="H72" i="58"/>
  <c r="H71" i="58"/>
  <c r="H70" i="58"/>
  <c r="H69" i="58"/>
  <c r="H68" i="58"/>
  <c r="H67" i="58"/>
  <c r="H66" i="58"/>
  <c r="H65" i="58"/>
  <c r="H64" i="58"/>
  <c r="H63" i="58"/>
  <c r="H62" i="58"/>
  <c r="H61" i="58"/>
  <c r="H60" i="58"/>
  <c r="H59" i="58"/>
  <c r="H58" i="58"/>
  <c r="H57" i="58"/>
  <c r="H56" i="58"/>
  <c r="H55" i="58"/>
  <c r="H54" i="58"/>
  <c r="H53" i="58"/>
  <c r="H52" i="58"/>
  <c r="H51" i="58"/>
  <c r="H50" i="58"/>
  <c r="H49" i="58"/>
  <c r="H48" i="58"/>
  <c r="H47" i="58"/>
  <c r="H46" i="58"/>
  <c r="H45" i="58"/>
  <c r="H44" i="58"/>
  <c r="H43" i="58"/>
  <c r="H42" i="58"/>
  <c r="H41" i="58"/>
  <c r="H40" i="58"/>
  <c r="H39" i="58"/>
  <c r="H38" i="58"/>
  <c r="H37" i="58"/>
  <c r="H36" i="58"/>
  <c r="H35" i="58"/>
  <c r="H34" i="58"/>
  <c r="H33" i="58"/>
  <c r="H32" i="58"/>
  <c r="H31" i="58"/>
  <c r="H30" i="58"/>
  <c r="H29" i="58"/>
  <c r="H28" i="58"/>
  <c r="H27" i="58"/>
  <c r="H26" i="58"/>
  <c r="H25" i="58"/>
  <c r="H24" i="58"/>
  <c r="H23" i="58"/>
  <c r="H22" i="58"/>
  <c r="H21" i="58"/>
  <c r="H20" i="58"/>
  <c r="H19" i="58"/>
  <c r="H18" i="58"/>
  <c r="H17" i="58"/>
  <c r="H16" i="58"/>
  <c r="H15" i="58"/>
  <c r="H14" i="58"/>
  <c r="H13" i="58"/>
  <c r="H12" i="58"/>
  <c r="H11" i="58"/>
  <c r="H10" i="58"/>
  <c r="H9" i="58"/>
  <c r="H8" i="58"/>
  <c r="H7" i="58"/>
  <c r="H6" i="58"/>
  <c r="H5" i="58"/>
  <c r="H4" i="58"/>
  <c r="H3" i="58"/>
  <c r="H82" i="57"/>
  <c r="H81" i="57"/>
  <c r="H80" i="57"/>
  <c r="H79" i="57"/>
  <c r="H78" i="57"/>
  <c r="H77" i="57"/>
  <c r="H76" i="57"/>
  <c r="H75" i="57"/>
  <c r="H74" i="57"/>
  <c r="H73" i="57"/>
  <c r="H72" i="57"/>
  <c r="H71" i="57"/>
  <c r="H70" i="57"/>
  <c r="H69" i="57"/>
  <c r="H68" i="57"/>
  <c r="H67" i="57"/>
  <c r="H66" i="57"/>
  <c r="H65" i="57"/>
  <c r="H64" i="57"/>
  <c r="H63" i="57"/>
  <c r="H62" i="57"/>
  <c r="H61" i="57"/>
  <c r="H60" i="57"/>
  <c r="H59" i="57"/>
  <c r="H58" i="57"/>
  <c r="H57" i="57"/>
  <c r="H56" i="57"/>
  <c r="H55" i="57"/>
  <c r="H54" i="57"/>
  <c r="H53" i="57"/>
  <c r="H52" i="57"/>
  <c r="H51" i="57"/>
  <c r="H50" i="57"/>
  <c r="H49" i="57"/>
  <c r="H48" i="57"/>
  <c r="H47" i="57"/>
  <c r="H46" i="57"/>
  <c r="H45" i="57"/>
  <c r="H44" i="57"/>
  <c r="H43" i="57"/>
  <c r="H42" i="57"/>
  <c r="H41" i="57"/>
  <c r="H40" i="57"/>
  <c r="H39" i="57"/>
  <c r="H38" i="57"/>
  <c r="H37" i="57"/>
  <c r="H36" i="57"/>
  <c r="H35" i="57"/>
  <c r="H34" i="57"/>
  <c r="H33" i="57"/>
  <c r="H32" i="57"/>
  <c r="H31" i="57"/>
  <c r="H30" i="57"/>
  <c r="H29" i="57"/>
  <c r="H28" i="57"/>
  <c r="H27" i="57"/>
  <c r="H26" i="57"/>
  <c r="H25" i="57"/>
  <c r="H24" i="57"/>
  <c r="H23" i="57"/>
  <c r="H22" i="57"/>
  <c r="H21" i="57"/>
  <c r="H20" i="57"/>
  <c r="H19" i="57"/>
  <c r="H18" i="57"/>
  <c r="H17" i="57"/>
  <c r="H16" i="57"/>
  <c r="H15" i="57"/>
  <c r="H14" i="57"/>
  <c r="H13" i="57"/>
  <c r="H12" i="57"/>
  <c r="H11" i="57"/>
  <c r="H10" i="57"/>
  <c r="H9" i="57"/>
  <c r="H8" i="57"/>
  <c r="H7" i="57"/>
  <c r="H6" i="57"/>
  <c r="H5" i="57"/>
  <c r="H4" i="57"/>
  <c r="H3" i="57"/>
  <c r="H82" i="56"/>
  <c r="H81" i="56"/>
  <c r="H80" i="56"/>
  <c r="H79" i="56"/>
  <c r="H78" i="56"/>
  <c r="H77" i="56"/>
  <c r="H76" i="56"/>
  <c r="H75" i="56"/>
  <c r="H74" i="56"/>
  <c r="H73" i="56"/>
  <c r="H72" i="56"/>
  <c r="H71" i="56"/>
  <c r="H70" i="56"/>
  <c r="H69" i="56"/>
  <c r="H68" i="56"/>
  <c r="H67" i="56"/>
  <c r="H66" i="56"/>
  <c r="H65" i="56"/>
  <c r="H64" i="56"/>
  <c r="H63" i="56"/>
  <c r="H62" i="56"/>
  <c r="H61" i="56"/>
  <c r="H60" i="56"/>
  <c r="H59" i="56"/>
  <c r="H58" i="56"/>
  <c r="H57" i="56"/>
  <c r="H56" i="56"/>
  <c r="H55" i="56"/>
  <c r="H54" i="56"/>
  <c r="H53" i="56"/>
  <c r="H52" i="56"/>
  <c r="H51" i="56"/>
  <c r="H50" i="56"/>
  <c r="H49" i="56"/>
  <c r="H48" i="56"/>
  <c r="H47" i="56"/>
  <c r="H46" i="56"/>
  <c r="H45" i="56"/>
  <c r="H44" i="56"/>
  <c r="H43" i="56"/>
  <c r="H42" i="56"/>
  <c r="H41" i="56"/>
  <c r="H40" i="56"/>
  <c r="H39" i="56"/>
  <c r="H38" i="56"/>
  <c r="H37" i="56"/>
  <c r="H36" i="56"/>
  <c r="H35" i="56"/>
  <c r="H34" i="56"/>
  <c r="H33" i="56"/>
  <c r="H32" i="56"/>
  <c r="H31" i="56"/>
  <c r="H30" i="56"/>
  <c r="H29" i="56"/>
  <c r="H28" i="56"/>
  <c r="H27" i="56"/>
  <c r="H26" i="56"/>
  <c r="H25" i="56"/>
  <c r="H24" i="56"/>
  <c r="H23" i="56"/>
  <c r="H22" i="56"/>
  <c r="H21" i="56"/>
  <c r="H20" i="56"/>
  <c r="H19" i="56"/>
  <c r="H18" i="56"/>
  <c r="H17" i="56"/>
  <c r="H16" i="56"/>
  <c r="H15" i="56"/>
  <c r="H14" i="56"/>
  <c r="H13" i="56"/>
  <c r="H12" i="56"/>
  <c r="H11" i="56"/>
  <c r="H10" i="56"/>
  <c r="H9" i="56"/>
  <c r="H8" i="56"/>
  <c r="H7" i="56"/>
  <c r="H6" i="56"/>
  <c r="H5" i="56"/>
  <c r="H4" i="56"/>
  <c r="H3" i="56"/>
  <c r="H82" i="55"/>
  <c r="H81" i="55"/>
  <c r="H80" i="55"/>
  <c r="H79" i="55"/>
  <c r="H78" i="55"/>
  <c r="H77" i="55"/>
  <c r="H76" i="55"/>
  <c r="H75" i="55"/>
  <c r="H74" i="55"/>
  <c r="H73" i="55"/>
  <c r="H72" i="55"/>
  <c r="H71" i="55"/>
  <c r="H70" i="55"/>
  <c r="H69" i="55"/>
  <c r="H68" i="55"/>
  <c r="H67" i="55"/>
  <c r="H66" i="55"/>
  <c r="H65" i="55"/>
  <c r="H64" i="55"/>
  <c r="H63" i="55"/>
  <c r="H62" i="55"/>
  <c r="H61" i="55"/>
  <c r="H60" i="55"/>
  <c r="H59" i="55"/>
  <c r="H58" i="55"/>
  <c r="H57" i="55"/>
  <c r="H56" i="55"/>
  <c r="H55" i="55"/>
  <c r="H54" i="55"/>
  <c r="H53" i="55"/>
  <c r="H52" i="55"/>
  <c r="H51" i="55"/>
  <c r="H50" i="55"/>
  <c r="H49" i="55"/>
  <c r="H48" i="55"/>
  <c r="H47" i="55"/>
  <c r="H46" i="55"/>
  <c r="H45" i="55"/>
  <c r="H44" i="55"/>
  <c r="H43" i="55"/>
  <c r="H42" i="55"/>
  <c r="H41" i="55"/>
  <c r="H40" i="55"/>
  <c r="H39" i="55"/>
  <c r="H38" i="55"/>
  <c r="H37" i="55"/>
  <c r="H36" i="55"/>
  <c r="H35" i="55"/>
  <c r="H34" i="55"/>
  <c r="H33" i="55"/>
  <c r="H32" i="55"/>
  <c r="H31" i="55"/>
  <c r="H30" i="55"/>
  <c r="H29" i="55"/>
  <c r="H28" i="55"/>
  <c r="H27" i="55"/>
  <c r="H26" i="55"/>
  <c r="H25" i="55"/>
  <c r="H24" i="55"/>
  <c r="H23" i="55"/>
  <c r="H22" i="55"/>
  <c r="H21" i="55"/>
  <c r="H20" i="55"/>
  <c r="H19" i="55"/>
  <c r="H18" i="55"/>
  <c r="H17" i="55"/>
  <c r="H16" i="55"/>
  <c r="H15" i="55"/>
  <c r="H14" i="55"/>
  <c r="H13" i="55"/>
  <c r="H12" i="55"/>
  <c r="H11" i="55"/>
  <c r="H10" i="55"/>
  <c r="H9" i="55"/>
  <c r="H8" i="55"/>
  <c r="H7" i="55"/>
  <c r="H6" i="55"/>
  <c r="H5" i="55"/>
  <c r="H4" i="55"/>
  <c r="H3" i="55"/>
  <c r="H82" i="54"/>
  <c r="H81" i="54"/>
  <c r="H80" i="54"/>
  <c r="H79" i="54"/>
  <c r="H78" i="54"/>
  <c r="H77" i="54"/>
  <c r="H76" i="54"/>
  <c r="H75" i="54"/>
  <c r="H74" i="54"/>
  <c r="H73" i="54"/>
  <c r="H72" i="54"/>
  <c r="H71" i="54"/>
  <c r="H70" i="54"/>
  <c r="H69" i="54"/>
  <c r="H68" i="54"/>
  <c r="H67" i="54"/>
  <c r="H66" i="54"/>
  <c r="H65" i="54"/>
  <c r="H64" i="54"/>
  <c r="H63" i="54"/>
  <c r="H62" i="54"/>
  <c r="H61" i="54"/>
  <c r="H60" i="54"/>
  <c r="H59" i="54"/>
  <c r="H58" i="54"/>
  <c r="H57" i="54"/>
  <c r="H56" i="54"/>
  <c r="H55" i="54"/>
  <c r="H54" i="54"/>
  <c r="H53" i="54"/>
  <c r="H52" i="54"/>
  <c r="H51" i="54"/>
  <c r="H50" i="54"/>
  <c r="H49" i="54"/>
  <c r="H48" i="54"/>
  <c r="H47" i="54"/>
  <c r="H46" i="54"/>
  <c r="H45" i="54"/>
  <c r="H44" i="54"/>
  <c r="H43" i="54"/>
  <c r="H42" i="54"/>
  <c r="H41" i="54"/>
  <c r="H40" i="54"/>
  <c r="H39" i="54"/>
  <c r="H38" i="54"/>
  <c r="H37" i="54"/>
  <c r="H36" i="54"/>
  <c r="H35" i="54"/>
  <c r="H34" i="54"/>
  <c r="H33" i="54"/>
  <c r="H32" i="54"/>
  <c r="H31" i="54"/>
  <c r="H30" i="54"/>
  <c r="H29" i="54"/>
  <c r="H28" i="54"/>
  <c r="H27" i="54"/>
  <c r="H26" i="54"/>
  <c r="H25" i="54"/>
  <c r="H24" i="54"/>
  <c r="H23" i="54"/>
  <c r="H22" i="54"/>
  <c r="H21" i="54"/>
  <c r="H20" i="54"/>
  <c r="H19" i="54"/>
  <c r="H18" i="54"/>
  <c r="H17" i="54"/>
  <c r="H16" i="54"/>
  <c r="H15" i="54"/>
  <c r="H14" i="54"/>
  <c r="H13" i="54"/>
  <c r="H12" i="54"/>
  <c r="H11" i="54"/>
  <c r="H10" i="54"/>
  <c r="H9" i="54"/>
  <c r="H8" i="54"/>
  <c r="H7" i="54"/>
  <c r="H6" i="54"/>
  <c r="H5" i="54"/>
  <c r="H4" i="54"/>
  <c r="H3" i="54"/>
  <c r="H82" i="53"/>
  <c r="H81" i="53"/>
  <c r="H80" i="53"/>
  <c r="H79" i="53"/>
  <c r="H78" i="53"/>
  <c r="H77" i="53"/>
  <c r="H76" i="53"/>
  <c r="H75" i="53"/>
  <c r="H74" i="53"/>
  <c r="H73" i="53"/>
  <c r="H72" i="53"/>
  <c r="H71" i="53"/>
  <c r="H70" i="53"/>
  <c r="H69" i="53"/>
  <c r="H68" i="53"/>
  <c r="H67" i="53"/>
  <c r="H66" i="53"/>
  <c r="H65" i="53"/>
  <c r="H64" i="53"/>
  <c r="H63" i="53"/>
  <c r="H62" i="53"/>
  <c r="H61" i="53"/>
  <c r="H60" i="53"/>
  <c r="H59" i="53"/>
  <c r="H58" i="53"/>
  <c r="H57" i="53"/>
  <c r="H56" i="53"/>
  <c r="H55" i="53"/>
  <c r="H54" i="53"/>
  <c r="H53" i="53"/>
  <c r="H52" i="53"/>
  <c r="H51" i="53"/>
  <c r="H50" i="53"/>
  <c r="H49" i="53"/>
  <c r="H48" i="53"/>
  <c r="H47" i="53"/>
  <c r="H46" i="53"/>
  <c r="H45" i="53"/>
  <c r="H44" i="53"/>
  <c r="H43" i="53"/>
  <c r="H42" i="53"/>
  <c r="H41" i="53"/>
  <c r="H40" i="53"/>
  <c r="H39" i="53"/>
  <c r="H38" i="53"/>
  <c r="H37" i="53"/>
  <c r="H36" i="53"/>
  <c r="H35" i="53"/>
  <c r="H34" i="53"/>
  <c r="H33" i="53"/>
  <c r="H32" i="53"/>
  <c r="H31" i="53"/>
  <c r="H30" i="53"/>
  <c r="H29" i="53"/>
  <c r="H28" i="53"/>
  <c r="H27" i="53"/>
  <c r="H26" i="53"/>
  <c r="H25" i="53"/>
  <c r="H24" i="53"/>
  <c r="H23" i="53"/>
  <c r="H22" i="53"/>
  <c r="H21" i="53"/>
  <c r="H20" i="53"/>
  <c r="H19" i="53"/>
  <c r="H18" i="53"/>
  <c r="H17" i="53"/>
  <c r="H16" i="53"/>
  <c r="H15" i="53"/>
  <c r="H14" i="53"/>
  <c r="H13" i="53"/>
  <c r="H12" i="53"/>
  <c r="H11" i="53"/>
  <c r="H10" i="53"/>
  <c r="H9" i="53"/>
  <c r="H8" i="53"/>
  <c r="H7" i="53"/>
  <c r="H6" i="53"/>
  <c r="H5" i="53"/>
  <c r="H4" i="53"/>
  <c r="H3" i="53"/>
  <c r="H82" i="52"/>
  <c r="H81" i="52"/>
  <c r="H80" i="52"/>
  <c r="H79" i="52"/>
  <c r="H78" i="52"/>
  <c r="H77" i="52"/>
  <c r="H76" i="52"/>
  <c r="H75" i="52"/>
  <c r="H74" i="52"/>
  <c r="H73" i="52"/>
  <c r="H72" i="52"/>
  <c r="H71" i="52"/>
  <c r="H70" i="52"/>
  <c r="H69" i="52"/>
  <c r="H68" i="52"/>
  <c r="H67" i="52"/>
  <c r="H66" i="52"/>
  <c r="H65" i="52"/>
  <c r="H64" i="52"/>
  <c r="H63" i="52"/>
  <c r="H62" i="52"/>
  <c r="H61" i="52"/>
  <c r="H60" i="52"/>
  <c r="H59" i="52"/>
  <c r="H58" i="52"/>
  <c r="H57" i="52"/>
  <c r="H56" i="52"/>
  <c r="H55" i="52"/>
  <c r="H54" i="52"/>
  <c r="H53" i="52"/>
  <c r="H52" i="52"/>
  <c r="H51" i="52"/>
  <c r="H50" i="52"/>
  <c r="H49" i="52"/>
  <c r="H48" i="52"/>
  <c r="H47" i="52"/>
  <c r="H46" i="52"/>
  <c r="H45" i="52"/>
  <c r="H44" i="52"/>
  <c r="H43" i="52"/>
  <c r="H42" i="52"/>
  <c r="H41" i="52"/>
  <c r="H40" i="52"/>
  <c r="H39" i="52"/>
  <c r="H38" i="52"/>
  <c r="H37" i="52"/>
  <c r="H36" i="52"/>
  <c r="H35" i="52"/>
  <c r="H34" i="52"/>
  <c r="H33" i="52"/>
  <c r="H32" i="52"/>
  <c r="H31" i="52"/>
  <c r="H30" i="52"/>
  <c r="H29" i="52"/>
  <c r="H28" i="52"/>
  <c r="H27" i="52"/>
  <c r="H26" i="52"/>
  <c r="H25" i="52"/>
  <c r="H24" i="52"/>
  <c r="H23" i="52"/>
  <c r="H22" i="52"/>
  <c r="H21" i="52"/>
  <c r="H20" i="52"/>
  <c r="H19" i="52"/>
  <c r="H18" i="52"/>
  <c r="H17" i="52"/>
  <c r="H16" i="52"/>
  <c r="H15" i="52"/>
  <c r="H14" i="52"/>
  <c r="H13" i="52"/>
  <c r="H12" i="52"/>
  <c r="H11" i="52"/>
  <c r="H10" i="52"/>
  <c r="H9" i="52"/>
  <c r="H8" i="52"/>
  <c r="H7" i="52"/>
  <c r="H6" i="52"/>
  <c r="H5" i="52"/>
  <c r="H4" i="52"/>
  <c r="H3" i="52"/>
  <c r="H82" i="51"/>
  <c r="H81" i="51"/>
  <c r="H80" i="51"/>
  <c r="H79" i="51"/>
  <c r="H78" i="51"/>
  <c r="H77" i="51"/>
  <c r="H76" i="51"/>
  <c r="H75" i="51"/>
  <c r="H74" i="51"/>
  <c r="H73" i="51"/>
  <c r="H72" i="51"/>
  <c r="H71" i="51"/>
  <c r="H70" i="51"/>
  <c r="H69" i="51"/>
  <c r="H68" i="51"/>
  <c r="H67" i="51"/>
  <c r="H66" i="51"/>
  <c r="H65" i="51"/>
  <c r="H64" i="51"/>
  <c r="H63" i="51"/>
  <c r="H62" i="51"/>
  <c r="H61" i="51"/>
  <c r="H60" i="51"/>
  <c r="H59" i="51"/>
  <c r="H58" i="51"/>
  <c r="H57" i="51"/>
  <c r="H56" i="51"/>
  <c r="H55" i="51"/>
  <c r="H54" i="51"/>
  <c r="H53" i="51"/>
  <c r="H52" i="51"/>
  <c r="H51" i="51"/>
  <c r="H50" i="51"/>
  <c r="H49" i="51"/>
  <c r="H48" i="51"/>
  <c r="H47" i="51"/>
  <c r="H46" i="51"/>
  <c r="H45" i="51"/>
  <c r="H44" i="51"/>
  <c r="H43" i="51"/>
  <c r="H42" i="51"/>
  <c r="H41" i="51"/>
  <c r="H40" i="51"/>
  <c r="H39" i="51"/>
  <c r="H38" i="51"/>
  <c r="H37" i="51"/>
  <c r="H36" i="51"/>
  <c r="H35" i="51"/>
  <c r="H34" i="51"/>
  <c r="H33" i="51"/>
  <c r="H32" i="51"/>
  <c r="H31" i="51"/>
  <c r="H30" i="51"/>
  <c r="H29" i="51"/>
  <c r="H28" i="51"/>
  <c r="H27" i="51"/>
  <c r="H26" i="51"/>
  <c r="H25" i="51"/>
  <c r="H24" i="51"/>
  <c r="H23" i="51"/>
  <c r="H22" i="51"/>
  <c r="H21" i="51"/>
  <c r="H20" i="51"/>
  <c r="H19" i="51"/>
  <c r="H18" i="51"/>
  <c r="H17" i="51"/>
  <c r="H16" i="51"/>
  <c r="H15" i="51"/>
  <c r="H14" i="51"/>
  <c r="H13" i="51"/>
  <c r="H12" i="51"/>
  <c r="H11" i="51"/>
  <c r="H10" i="51"/>
  <c r="H9" i="51"/>
  <c r="H8" i="51"/>
  <c r="H7" i="51"/>
  <c r="H6" i="51"/>
  <c r="H5" i="51"/>
  <c r="H4" i="51"/>
  <c r="H3" i="51"/>
  <c r="H82" i="50"/>
  <c r="H81" i="50"/>
  <c r="H80" i="50"/>
  <c r="H79" i="50"/>
  <c r="H78" i="50"/>
  <c r="H77" i="50"/>
  <c r="H76" i="50"/>
  <c r="H75" i="50"/>
  <c r="H74" i="50"/>
  <c r="H73" i="50"/>
  <c r="H72" i="50"/>
  <c r="H71" i="50"/>
  <c r="H70" i="50"/>
  <c r="H69" i="50"/>
  <c r="H68" i="50"/>
  <c r="H67" i="50"/>
  <c r="H66" i="50"/>
  <c r="H65" i="50"/>
  <c r="H64" i="50"/>
  <c r="H63" i="50"/>
  <c r="H62" i="50"/>
  <c r="H61" i="50"/>
  <c r="H60" i="50"/>
  <c r="H59" i="50"/>
  <c r="H58" i="50"/>
  <c r="H57" i="50"/>
  <c r="H56" i="50"/>
  <c r="H55" i="50"/>
  <c r="H54" i="50"/>
  <c r="H53" i="50"/>
  <c r="H52" i="50"/>
  <c r="H51" i="50"/>
  <c r="H50" i="50"/>
  <c r="H49" i="50"/>
  <c r="H48" i="50"/>
  <c r="H47" i="50"/>
  <c r="H46" i="50"/>
  <c r="H45" i="50"/>
  <c r="H44" i="50"/>
  <c r="H43" i="50"/>
  <c r="H42" i="50"/>
  <c r="H41" i="50"/>
  <c r="H40" i="50"/>
  <c r="H39" i="50"/>
  <c r="H38" i="50"/>
  <c r="H37" i="50"/>
  <c r="H36" i="50"/>
  <c r="H35" i="50"/>
  <c r="H34" i="50"/>
  <c r="H33" i="50"/>
  <c r="H32" i="50"/>
  <c r="H31" i="50"/>
  <c r="H30" i="50"/>
  <c r="H29" i="50"/>
  <c r="H28" i="50"/>
  <c r="H27" i="50"/>
  <c r="H26" i="50"/>
  <c r="H25" i="50"/>
  <c r="H24" i="50"/>
  <c r="H23" i="50"/>
  <c r="H22" i="50"/>
  <c r="H21" i="50"/>
  <c r="H20" i="50"/>
  <c r="H19" i="50"/>
  <c r="H18" i="50"/>
  <c r="H17" i="50"/>
  <c r="H16" i="50"/>
  <c r="H15" i="50"/>
  <c r="H14" i="50"/>
  <c r="H13" i="50"/>
  <c r="H12" i="50"/>
  <c r="H11" i="50"/>
  <c r="H10" i="50"/>
  <c r="H9" i="50"/>
  <c r="H8" i="50"/>
  <c r="H7" i="50"/>
  <c r="H6" i="50"/>
  <c r="H5" i="50"/>
  <c r="H4" i="50"/>
  <c r="H3" i="50"/>
  <c r="H82" i="49"/>
  <c r="H81" i="49"/>
  <c r="H80" i="49"/>
  <c r="H79" i="49"/>
  <c r="H78" i="49"/>
  <c r="H77" i="49"/>
  <c r="H76" i="49"/>
  <c r="H75" i="49"/>
  <c r="H74" i="49"/>
  <c r="H73" i="49"/>
  <c r="H72" i="49"/>
  <c r="H71" i="49"/>
  <c r="H70" i="49"/>
  <c r="H69" i="49"/>
  <c r="H68" i="49"/>
  <c r="H67" i="49"/>
  <c r="H66" i="49"/>
  <c r="H65" i="49"/>
  <c r="H64" i="49"/>
  <c r="H63" i="49"/>
  <c r="H62" i="49"/>
  <c r="H61" i="49"/>
  <c r="H60" i="49"/>
  <c r="H59" i="49"/>
  <c r="H58" i="49"/>
  <c r="H57" i="49"/>
  <c r="H56" i="49"/>
  <c r="H55" i="49"/>
  <c r="H54" i="49"/>
  <c r="H53" i="49"/>
  <c r="H52" i="49"/>
  <c r="H51" i="49"/>
  <c r="H50" i="49"/>
  <c r="H49" i="49"/>
  <c r="H48" i="49"/>
  <c r="H47" i="49"/>
  <c r="H46" i="49"/>
  <c r="H45" i="49"/>
  <c r="H44" i="49"/>
  <c r="H43" i="49"/>
  <c r="H42" i="49"/>
  <c r="H41" i="49"/>
  <c r="H40" i="49"/>
  <c r="H39" i="49"/>
  <c r="H38" i="49"/>
  <c r="H37" i="49"/>
  <c r="H36" i="49"/>
  <c r="H35" i="49"/>
  <c r="H34" i="49"/>
  <c r="H33" i="49"/>
  <c r="H32" i="49"/>
  <c r="H31" i="49"/>
  <c r="H30" i="49"/>
  <c r="H29" i="49"/>
  <c r="H28" i="49"/>
  <c r="H27" i="49"/>
  <c r="H26" i="49"/>
  <c r="H25" i="49"/>
  <c r="H24" i="49"/>
  <c r="H23" i="49"/>
  <c r="H22" i="49"/>
  <c r="H21" i="49"/>
  <c r="H20" i="49"/>
  <c r="H19" i="49"/>
  <c r="H18" i="49"/>
  <c r="H17" i="49"/>
  <c r="H16" i="49"/>
  <c r="H15" i="49"/>
  <c r="H14" i="49"/>
  <c r="H13" i="49"/>
  <c r="H12" i="49"/>
  <c r="H11" i="49"/>
  <c r="H10" i="49"/>
  <c r="H9" i="49"/>
  <c r="H8" i="49"/>
  <c r="H7" i="49"/>
  <c r="H6" i="49"/>
  <c r="H5" i="49"/>
  <c r="H4" i="49"/>
  <c r="H3" i="49"/>
  <c r="H82" i="48"/>
  <c r="H81" i="48"/>
  <c r="H80" i="48"/>
  <c r="H79" i="48"/>
  <c r="H78" i="48"/>
  <c r="H77" i="48"/>
  <c r="H76" i="48"/>
  <c r="H75" i="48"/>
  <c r="H74" i="48"/>
  <c r="H73" i="48"/>
  <c r="H72" i="48"/>
  <c r="H71" i="48"/>
  <c r="H70" i="48"/>
  <c r="H69" i="48"/>
  <c r="H68" i="48"/>
  <c r="H67" i="48"/>
  <c r="H66" i="48"/>
  <c r="H65" i="48"/>
  <c r="H64" i="48"/>
  <c r="H63" i="48"/>
  <c r="H62" i="48"/>
  <c r="H61" i="48"/>
  <c r="H60" i="48"/>
  <c r="H59" i="48"/>
  <c r="H58" i="48"/>
  <c r="H57" i="48"/>
  <c r="H56" i="48"/>
  <c r="H55" i="48"/>
  <c r="H54" i="48"/>
  <c r="H53" i="48"/>
  <c r="H52" i="48"/>
  <c r="H51" i="48"/>
  <c r="H50" i="48"/>
  <c r="H49" i="48"/>
  <c r="H48" i="48"/>
  <c r="H47" i="48"/>
  <c r="H46" i="48"/>
  <c r="H45" i="48"/>
  <c r="H44" i="48"/>
  <c r="H43" i="48"/>
  <c r="H42" i="48"/>
  <c r="H41" i="48"/>
  <c r="H40" i="48"/>
  <c r="H39" i="48"/>
  <c r="H38" i="48"/>
  <c r="H37" i="48"/>
  <c r="H36" i="48"/>
  <c r="H35" i="48"/>
  <c r="H34" i="48"/>
  <c r="H33" i="48"/>
  <c r="H32" i="48"/>
  <c r="H31" i="48"/>
  <c r="H30" i="48"/>
  <c r="H29" i="48"/>
  <c r="H28" i="48"/>
  <c r="H27" i="48"/>
  <c r="H26" i="48"/>
  <c r="H25" i="48"/>
  <c r="H24" i="48"/>
  <c r="H23" i="48"/>
  <c r="H22" i="48"/>
  <c r="H21" i="48"/>
  <c r="H20" i="48"/>
  <c r="H19" i="48"/>
  <c r="H18" i="48"/>
  <c r="H17" i="48"/>
  <c r="H16" i="48"/>
  <c r="H15" i="48"/>
  <c r="H14" i="48"/>
  <c r="H13" i="48"/>
  <c r="H12" i="48"/>
  <c r="H11" i="48"/>
  <c r="H10" i="48"/>
  <c r="H9" i="48"/>
  <c r="H8" i="48"/>
  <c r="H7" i="48"/>
  <c r="H6" i="48"/>
  <c r="H5" i="48"/>
  <c r="H4" i="48"/>
  <c r="H3" i="48"/>
  <c r="H82" i="47"/>
  <c r="H81" i="47"/>
  <c r="H80" i="47"/>
  <c r="H79" i="47"/>
  <c r="H78" i="47"/>
  <c r="H77" i="47"/>
  <c r="H76" i="47"/>
  <c r="H75" i="47"/>
  <c r="H74" i="47"/>
  <c r="H73" i="47"/>
  <c r="H72" i="47"/>
  <c r="H71" i="47"/>
  <c r="H70" i="47"/>
  <c r="H69" i="47"/>
  <c r="H68" i="47"/>
  <c r="H67" i="47"/>
  <c r="H66" i="47"/>
  <c r="H65" i="47"/>
  <c r="H64" i="47"/>
  <c r="H63" i="47"/>
  <c r="H62" i="47"/>
  <c r="H61" i="47"/>
  <c r="H60" i="47"/>
  <c r="H59" i="47"/>
  <c r="H58" i="47"/>
  <c r="H57" i="47"/>
  <c r="H56" i="47"/>
  <c r="H55" i="47"/>
  <c r="H54" i="47"/>
  <c r="H53" i="47"/>
  <c r="H52" i="47"/>
  <c r="H51" i="47"/>
  <c r="H50" i="47"/>
  <c r="H49" i="47"/>
  <c r="H48" i="47"/>
  <c r="H47" i="47"/>
  <c r="H46" i="47"/>
  <c r="H45" i="47"/>
  <c r="H44" i="47"/>
  <c r="H43" i="47"/>
  <c r="H42" i="47"/>
  <c r="H41" i="47"/>
  <c r="H40" i="47"/>
  <c r="H39" i="47"/>
  <c r="H38" i="47"/>
  <c r="H37" i="47"/>
  <c r="H36" i="47"/>
  <c r="H35" i="47"/>
  <c r="H34" i="47"/>
  <c r="H33" i="47"/>
  <c r="H32" i="47"/>
  <c r="H31" i="47"/>
  <c r="H30" i="47"/>
  <c r="H29" i="47"/>
  <c r="H28" i="47"/>
  <c r="H27" i="47"/>
  <c r="H26" i="47"/>
  <c r="H25" i="47"/>
  <c r="H24" i="47"/>
  <c r="H23" i="47"/>
  <c r="H22" i="47"/>
  <c r="H21" i="47"/>
  <c r="H20" i="47"/>
  <c r="H19" i="47"/>
  <c r="H18" i="47"/>
  <c r="H17" i="47"/>
  <c r="H16" i="47"/>
  <c r="H15" i="47"/>
  <c r="H14" i="47"/>
  <c r="H13" i="47"/>
  <c r="H12" i="47"/>
  <c r="H11" i="47"/>
  <c r="H10" i="47"/>
  <c r="H9" i="47"/>
  <c r="H8" i="47"/>
  <c r="H7" i="47"/>
  <c r="H6" i="47"/>
  <c r="H5" i="47"/>
  <c r="H4" i="47"/>
  <c r="H3" i="47"/>
  <c r="H82" i="46"/>
  <c r="H81" i="46"/>
  <c r="H80" i="46"/>
  <c r="H79" i="46"/>
  <c r="H78" i="46"/>
  <c r="H77" i="46"/>
  <c r="H76" i="46"/>
  <c r="H75" i="46"/>
  <c r="H74" i="46"/>
  <c r="H73" i="46"/>
  <c r="H72" i="46"/>
  <c r="H71" i="46"/>
  <c r="H70" i="46"/>
  <c r="H69" i="46"/>
  <c r="H68" i="46"/>
  <c r="H67" i="46"/>
  <c r="H66" i="46"/>
  <c r="H65" i="46"/>
  <c r="H64" i="46"/>
  <c r="H63" i="46"/>
  <c r="H62" i="46"/>
  <c r="H61" i="46"/>
  <c r="H60" i="46"/>
  <c r="H59" i="46"/>
  <c r="H58" i="46"/>
  <c r="H57" i="46"/>
  <c r="H56" i="46"/>
  <c r="H55" i="46"/>
  <c r="H54" i="46"/>
  <c r="H53" i="46"/>
  <c r="H52" i="46"/>
  <c r="H51" i="46"/>
  <c r="H50" i="46"/>
  <c r="H49" i="46"/>
  <c r="H48" i="46"/>
  <c r="H47" i="46"/>
  <c r="H46" i="46"/>
  <c r="H45" i="46"/>
  <c r="H44" i="46"/>
  <c r="H43" i="46"/>
  <c r="H42" i="46"/>
  <c r="H41" i="46"/>
  <c r="H40" i="46"/>
  <c r="H39" i="46"/>
  <c r="H38" i="46"/>
  <c r="H37" i="46"/>
  <c r="H36" i="46"/>
  <c r="H35" i="46"/>
  <c r="H34" i="46"/>
  <c r="H33" i="46"/>
  <c r="H32" i="46"/>
  <c r="H31" i="46"/>
  <c r="H30" i="46"/>
  <c r="H29" i="46"/>
  <c r="H28" i="46"/>
  <c r="H27" i="46"/>
  <c r="H26" i="46"/>
  <c r="H25" i="46"/>
  <c r="H24" i="46"/>
  <c r="H23" i="46"/>
  <c r="H22" i="46"/>
  <c r="H21" i="46"/>
  <c r="H20" i="46"/>
  <c r="H19" i="46"/>
  <c r="H18" i="46"/>
  <c r="H17" i="46"/>
  <c r="H16" i="46"/>
  <c r="H15" i="46"/>
  <c r="H14" i="46"/>
  <c r="H13" i="46"/>
  <c r="H12" i="46"/>
  <c r="H11" i="46"/>
  <c r="H10" i="46"/>
  <c r="H9" i="46"/>
  <c r="H8" i="46"/>
  <c r="H7" i="46"/>
  <c r="H6" i="46"/>
  <c r="H5" i="46"/>
  <c r="H4" i="46"/>
  <c r="H3" i="46"/>
  <c r="H82" i="45"/>
  <c r="H81" i="45"/>
  <c r="H80" i="45"/>
  <c r="H79" i="45"/>
  <c r="H78" i="45"/>
  <c r="H77" i="45"/>
  <c r="H76" i="45"/>
  <c r="H75" i="45"/>
  <c r="H74" i="45"/>
  <c r="H73" i="45"/>
  <c r="H72" i="45"/>
  <c r="H71" i="45"/>
  <c r="H70" i="45"/>
  <c r="H69" i="45"/>
  <c r="H68" i="45"/>
  <c r="H67" i="45"/>
  <c r="H66" i="45"/>
  <c r="H65" i="45"/>
  <c r="H64" i="45"/>
  <c r="H63" i="45"/>
  <c r="H62" i="45"/>
  <c r="H61" i="45"/>
  <c r="H60" i="45"/>
  <c r="H59" i="45"/>
  <c r="H58" i="45"/>
  <c r="H57" i="45"/>
  <c r="H56" i="45"/>
  <c r="H55" i="45"/>
  <c r="H54" i="45"/>
  <c r="H53" i="45"/>
  <c r="H52" i="45"/>
  <c r="H51" i="45"/>
  <c r="H50" i="45"/>
  <c r="H49" i="45"/>
  <c r="H48" i="45"/>
  <c r="H47" i="45"/>
  <c r="H46" i="45"/>
  <c r="H45" i="45"/>
  <c r="H44" i="45"/>
  <c r="H43" i="45"/>
  <c r="H42" i="45"/>
  <c r="H41" i="45"/>
  <c r="H40" i="45"/>
  <c r="H39" i="45"/>
  <c r="H38" i="45"/>
  <c r="H37" i="45"/>
  <c r="H36" i="45"/>
  <c r="H35" i="45"/>
  <c r="H34" i="45"/>
  <c r="H33" i="45"/>
  <c r="H32" i="45"/>
  <c r="H31" i="45"/>
  <c r="H30" i="45"/>
  <c r="H29" i="45"/>
  <c r="H28" i="45"/>
  <c r="H27" i="45"/>
  <c r="H26" i="45"/>
  <c r="H25" i="45"/>
  <c r="H24" i="45"/>
  <c r="H23" i="45"/>
  <c r="H22" i="45"/>
  <c r="H21" i="45"/>
  <c r="H20" i="45"/>
  <c r="H19" i="45"/>
  <c r="H18" i="45"/>
  <c r="H17" i="45"/>
  <c r="H16" i="45"/>
  <c r="H15" i="45"/>
  <c r="H14" i="45"/>
  <c r="H13" i="45"/>
  <c r="H12" i="45"/>
  <c r="H11" i="45"/>
  <c r="H10" i="45"/>
  <c r="H9" i="45"/>
  <c r="H8" i="45"/>
  <c r="H7" i="45"/>
  <c r="H6" i="45"/>
  <c r="H5" i="45"/>
  <c r="H4" i="45"/>
  <c r="H3" i="45"/>
  <c r="H82" i="44"/>
  <c r="H81" i="44"/>
  <c r="H80" i="44"/>
  <c r="H79" i="44"/>
  <c r="H78" i="44"/>
  <c r="H77" i="44"/>
  <c r="H76" i="44"/>
  <c r="H75" i="44"/>
  <c r="H74" i="44"/>
  <c r="H73" i="44"/>
  <c r="H72" i="44"/>
  <c r="H71" i="44"/>
  <c r="H70" i="44"/>
  <c r="H69" i="44"/>
  <c r="H68" i="44"/>
  <c r="H67" i="44"/>
  <c r="H66" i="44"/>
  <c r="H65" i="44"/>
  <c r="H64" i="44"/>
  <c r="H63" i="44"/>
  <c r="H62" i="44"/>
  <c r="H61" i="44"/>
  <c r="H60" i="44"/>
  <c r="H59" i="44"/>
  <c r="H58" i="44"/>
  <c r="H57" i="44"/>
  <c r="H56" i="44"/>
  <c r="H55" i="44"/>
  <c r="H54" i="44"/>
  <c r="H53" i="44"/>
  <c r="H52" i="44"/>
  <c r="H51" i="44"/>
  <c r="H50" i="44"/>
  <c r="H49" i="44"/>
  <c r="H48" i="44"/>
  <c r="H47" i="44"/>
  <c r="H46" i="44"/>
  <c r="H45" i="44"/>
  <c r="H44" i="44"/>
  <c r="H43" i="44"/>
  <c r="H42" i="44"/>
  <c r="H41" i="44"/>
  <c r="H40" i="44"/>
  <c r="H39" i="44"/>
  <c r="H38" i="44"/>
  <c r="H37" i="44"/>
  <c r="H36" i="44"/>
  <c r="H35" i="44"/>
  <c r="H34" i="44"/>
  <c r="H33" i="44"/>
  <c r="H32" i="44"/>
  <c r="H31" i="44"/>
  <c r="H30" i="44"/>
  <c r="H29" i="44"/>
  <c r="H28" i="44"/>
  <c r="H27" i="44"/>
  <c r="H26" i="44"/>
  <c r="H25" i="44"/>
  <c r="H24" i="44"/>
  <c r="H23" i="44"/>
  <c r="H22" i="44"/>
  <c r="H21" i="44"/>
  <c r="H20" i="44"/>
  <c r="H19" i="44"/>
  <c r="H18" i="44"/>
  <c r="H17" i="44"/>
  <c r="H16" i="44"/>
  <c r="H15" i="44"/>
  <c r="H14" i="44"/>
  <c r="H13" i="44"/>
  <c r="H12" i="44"/>
  <c r="H11" i="44"/>
  <c r="H10" i="44"/>
  <c r="H9" i="44"/>
  <c r="H8" i="44"/>
  <c r="H7" i="44"/>
  <c r="H6" i="44"/>
  <c r="H5" i="44"/>
  <c r="H4" i="44"/>
  <c r="H3" i="44"/>
  <c r="H82" i="43"/>
  <c r="H81" i="43"/>
  <c r="H80" i="43"/>
  <c r="H79" i="43"/>
  <c r="H78" i="43"/>
  <c r="H77" i="43"/>
  <c r="H76" i="43"/>
  <c r="H75" i="43"/>
  <c r="H74" i="43"/>
  <c r="H73" i="43"/>
  <c r="H72" i="43"/>
  <c r="H71" i="43"/>
  <c r="H70" i="43"/>
  <c r="H69" i="43"/>
  <c r="H68" i="43"/>
  <c r="H67" i="43"/>
  <c r="H66" i="43"/>
  <c r="H65" i="43"/>
  <c r="H64" i="43"/>
  <c r="H63" i="43"/>
  <c r="H62" i="43"/>
  <c r="H61" i="43"/>
  <c r="H60" i="43"/>
  <c r="H59" i="43"/>
  <c r="H58" i="43"/>
  <c r="H57" i="43"/>
  <c r="H56" i="43"/>
  <c r="H55" i="43"/>
  <c r="H54" i="43"/>
  <c r="H53" i="43"/>
  <c r="H52" i="43"/>
  <c r="H51" i="43"/>
  <c r="H50" i="43"/>
  <c r="H49" i="43"/>
  <c r="H48" i="43"/>
  <c r="H47" i="43"/>
  <c r="H46" i="43"/>
  <c r="H45" i="43"/>
  <c r="H44" i="43"/>
  <c r="H43" i="43"/>
  <c r="H42" i="43"/>
  <c r="H41" i="43"/>
  <c r="H40" i="43"/>
  <c r="H39" i="43"/>
  <c r="H38" i="43"/>
  <c r="H37" i="43"/>
  <c r="H36" i="43"/>
  <c r="H35" i="43"/>
  <c r="H34" i="43"/>
  <c r="H33" i="43"/>
  <c r="H32" i="43"/>
  <c r="H31" i="43"/>
  <c r="H30" i="43"/>
  <c r="H29" i="43"/>
  <c r="H28" i="43"/>
  <c r="H27" i="43"/>
  <c r="H26" i="43"/>
  <c r="H25" i="43"/>
  <c r="H24" i="43"/>
  <c r="H23" i="43"/>
  <c r="H22" i="43"/>
  <c r="H21" i="43"/>
  <c r="H20" i="43"/>
  <c r="H19" i="43"/>
  <c r="H18" i="43"/>
  <c r="H17" i="43"/>
  <c r="H16" i="43"/>
  <c r="H15" i="43"/>
  <c r="H14" i="43"/>
  <c r="H13" i="43"/>
  <c r="H12" i="43"/>
  <c r="H11" i="43"/>
  <c r="H10" i="43"/>
  <c r="H9" i="43"/>
  <c r="H8" i="43"/>
  <c r="H7" i="43"/>
  <c r="H6" i="43"/>
  <c r="H5" i="43"/>
  <c r="H4" i="43"/>
  <c r="H3" i="43"/>
  <c r="H82" i="42"/>
  <c r="H81" i="42"/>
  <c r="H80" i="42"/>
  <c r="H79" i="42"/>
  <c r="H78" i="42"/>
  <c r="H77" i="42"/>
  <c r="H76" i="42"/>
  <c r="H75" i="42"/>
  <c r="H74" i="42"/>
  <c r="H73" i="42"/>
  <c r="H72" i="42"/>
  <c r="H71" i="42"/>
  <c r="H70" i="42"/>
  <c r="H69" i="42"/>
  <c r="H68" i="42"/>
  <c r="H67" i="42"/>
  <c r="H66" i="42"/>
  <c r="H65" i="42"/>
  <c r="H64" i="42"/>
  <c r="H63" i="42"/>
  <c r="H62" i="42"/>
  <c r="H61" i="42"/>
  <c r="H60" i="42"/>
  <c r="H59" i="42"/>
  <c r="H58" i="42"/>
  <c r="H57" i="42"/>
  <c r="H56" i="42"/>
  <c r="H55" i="42"/>
  <c r="H54" i="42"/>
  <c r="H53" i="42"/>
  <c r="H52" i="42"/>
  <c r="H51" i="42"/>
  <c r="H50" i="42"/>
  <c r="H49" i="42"/>
  <c r="H48" i="42"/>
  <c r="H47" i="42"/>
  <c r="H46" i="42"/>
  <c r="H45" i="42"/>
  <c r="H44" i="42"/>
  <c r="H43" i="42"/>
  <c r="H42" i="42"/>
  <c r="H41" i="42"/>
  <c r="H40" i="42"/>
  <c r="H39" i="42"/>
  <c r="H38" i="42"/>
  <c r="H37" i="42"/>
  <c r="H36" i="42"/>
  <c r="H35" i="42"/>
  <c r="H34" i="42"/>
  <c r="H33" i="42"/>
  <c r="H32" i="42"/>
  <c r="H31" i="42"/>
  <c r="H30" i="42"/>
  <c r="H29" i="42"/>
  <c r="H28" i="42"/>
  <c r="H27" i="42"/>
  <c r="H26" i="42"/>
  <c r="H25" i="42"/>
  <c r="H24" i="42"/>
  <c r="H23" i="42"/>
  <c r="H22" i="42"/>
  <c r="H21" i="42"/>
  <c r="H20" i="42"/>
  <c r="H19" i="42"/>
  <c r="H18" i="42"/>
  <c r="H17" i="42"/>
  <c r="H16" i="42"/>
  <c r="H15" i="42"/>
  <c r="H14" i="42"/>
  <c r="H13" i="42"/>
  <c r="H12" i="42"/>
  <c r="H11" i="42"/>
  <c r="H10" i="42"/>
  <c r="H9" i="42"/>
  <c r="H8" i="42"/>
  <c r="H7" i="42"/>
  <c r="H6" i="42"/>
  <c r="H5" i="42"/>
  <c r="H4" i="42"/>
  <c r="H3" i="42"/>
  <c r="H82" i="41"/>
  <c r="H81" i="41"/>
  <c r="H80" i="41"/>
  <c r="H79" i="41"/>
  <c r="H78" i="41"/>
  <c r="H77" i="41"/>
  <c r="H76" i="41"/>
  <c r="H75" i="41"/>
  <c r="H74" i="41"/>
  <c r="H73" i="41"/>
  <c r="H72" i="41"/>
  <c r="H71" i="41"/>
  <c r="H70" i="41"/>
  <c r="H69" i="41"/>
  <c r="H68" i="41"/>
  <c r="H67" i="41"/>
  <c r="H66" i="41"/>
  <c r="H65" i="41"/>
  <c r="H64" i="41"/>
  <c r="H63" i="41"/>
  <c r="H62" i="41"/>
  <c r="H61" i="41"/>
  <c r="H60" i="41"/>
  <c r="H59" i="41"/>
  <c r="H58" i="41"/>
  <c r="H57" i="41"/>
  <c r="H56" i="41"/>
  <c r="H55" i="41"/>
  <c r="H54" i="41"/>
  <c r="H53" i="41"/>
  <c r="H52" i="41"/>
  <c r="H51" i="41"/>
  <c r="H50" i="41"/>
  <c r="H49" i="41"/>
  <c r="H48" i="41"/>
  <c r="H47" i="41"/>
  <c r="H46" i="41"/>
  <c r="H45" i="41"/>
  <c r="H44" i="41"/>
  <c r="H43" i="41"/>
  <c r="H42" i="41"/>
  <c r="H41" i="41"/>
  <c r="H40" i="41"/>
  <c r="H39" i="41"/>
  <c r="H38" i="41"/>
  <c r="H37" i="41"/>
  <c r="H36" i="41"/>
  <c r="H35" i="41"/>
  <c r="H34" i="41"/>
  <c r="H33" i="41"/>
  <c r="H32" i="41"/>
  <c r="H31" i="41"/>
  <c r="H30" i="41"/>
  <c r="H29" i="41"/>
  <c r="H28" i="41"/>
  <c r="H27" i="41"/>
  <c r="H26" i="41"/>
  <c r="H25" i="41"/>
  <c r="H24" i="41"/>
  <c r="H23" i="41"/>
  <c r="H22" i="41"/>
  <c r="H21" i="41"/>
  <c r="H20" i="41"/>
  <c r="H19" i="41"/>
  <c r="H18" i="41"/>
  <c r="H17" i="41"/>
  <c r="H16" i="41"/>
  <c r="H15" i="41"/>
  <c r="H14" i="41"/>
  <c r="H13" i="41"/>
  <c r="H12" i="41"/>
  <c r="H11" i="41"/>
  <c r="H10" i="41"/>
  <c r="H9" i="41"/>
  <c r="H8" i="41"/>
  <c r="H7" i="41"/>
  <c r="H6" i="41"/>
  <c r="H5" i="41"/>
  <c r="H4" i="41"/>
  <c r="H3" i="41"/>
  <c r="H82" i="40"/>
  <c r="H81" i="40"/>
  <c r="H80" i="40"/>
  <c r="H79" i="40"/>
  <c r="H78" i="40"/>
  <c r="H77" i="40"/>
  <c r="H76" i="40"/>
  <c r="H75" i="40"/>
  <c r="H74" i="40"/>
  <c r="H73" i="40"/>
  <c r="H72" i="40"/>
  <c r="H71" i="40"/>
  <c r="H70" i="40"/>
  <c r="H69" i="40"/>
  <c r="H68" i="40"/>
  <c r="H67" i="40"/>
  <c r="H66" i="40"/>
  <c r="H65" i="40"/>
  <c r="H64" i="40"/>
  <c r="H63" i="40"/>
  <c r="H62" i="40"/>
  <c r="H61" i="40"/>
  <c r="H60" i="40"/>
  <c r="H59" i="40"/>
  <c r="H58" i="40"/>
  <c r="H57" i="40"/>
  <c r="H56" i="40"/>
  <c r="H55" i="40"/>
  <c r="H54" i="40"/>
  <c r="H53" i="40"/>
  <c r="H52" i="40"/>
  <c r="H51" i="40"/>
  <c r="H50" i="40"/>
  <c r="H49" i="40"/>
  <c r="H48" i="40"/>
  <c r="H47" i="40"/>
  <c r="H46" i="40"/>
  <c r="H45" i="40"/>
  <c r="H44" i="40"/>
  <c r="H43" i="40"/>
  <c r="H42" i="40"/>
  <c r="H41" i="40"/>
  <c r="H40" i="40"/>
  <c r="H39" i="40"/>
  <c r="H38" i="40"/>
  <c r="H37" i="40"/>
  <c r="H36" i="40"/>
  <c r="H35" i="40"/>
  <c r="H34" i="40"/>
  <c r="H33" i="40"/>
  <c r="H32" i="40"/>
  <c r="H31" i="40"/>
  <c r="H30" i="40"/>
  <c r="H29" i="40"/>
  <c r="H28" i="40"/>
  <c r="H27" i="40"/>
  <c r="H26" i="40"/>
  <c r="H25" i="40"/>
  <c r="H24" i="40"/>
  <c r="H23" i="40"/>
  <c r="H22" i="40"/>
  <c r="H21" i="40"/>
  <c r="H20" i="40"/>
  <c r="H19" i="40"/>
  <c r="H18" i="40"/>
  <c r="H17" i="40"/>
  <c r="H16" i="40"/>
  <c r="H15" i="40"/>
  <c r="H14" i="40"/>
  <c r="H13" i="40"/>
  <c r="H12" i="40"/>
  <c r="H11" i="40"/>
  <c r="H10" i="40"/>
  <c r="H9" i="40"/>
  <c r="H8" i="40"/>
  <c r="H7" i="40"/>
  <c r="H6" i="40"/>
  <c r="H5" i="40"/>
  <c r="H4" i="40"/>
  <c r="H3" i="40"/>
  <c r="H82" i="39"/>
  <c r="H81" i="39"/>
  <c r="H80" i="39"/>
  <c r="H79" i="39"/>
  <c r="H78" i="39"/>
  <c r="H77" i="39"/>
  <c r="H76" i="39"/>
  <c r="H75" i="39"/>
  <c r="H74" i="39"/>
  <c r="H73" i="39"/>
  <c r="H72" i="39"/>
  <c r="H71" i="39"/>
  <c r="H70" i="39"/>
  <c r="H69" i="39"/>
  <c r="H68" i="39"/>
  <c r="H67" i="39"/>
  <c r="H66" i="39"/>
  <c r="H65" i="39"/>
  <c r="H64" i="39"/>
  <c r="H63" i="39"/>
  <c r="H62" i="39"/>
  <c r="H61" i="39"/>
  <c r="H60" i="39"/>
  <c r="H59" i="39"/>
  <c r="H58" i="39"/>
  <c r="H57" i="39"/>
  <c r="H56" i="39"/>
  <c r="H55" i="39"/>
  <c r="H54" i="39"/>
  <c r="H53" i="39"/>
  <c r="H52" i="39"/>
  <c r="H51" i="39"/>
  <c r="H50" i="39"/>
  <c r="H49" i="39"/>
  <c r="H48" i="39"/>
  <c r="H47" i="39"/>
  <c r="H46" i="39"/>
  <c r="H45" i="39"/>
  <c r="H44" i="39"/>
  <c r="H43" i="39"/>
  <c r="H42" i="39"/>
  <c r="H41" i="39"/>
  <c r="H40" i="39"/>
  <c r="H39" i="39"/>
  <c r="H38" i="39"/>
  <c r="H37" i="39"/>
  <c r="H36" i="39"/>
  <c r="H35" i="39"/>
  <c r="H34" i="39"/>
  <c r="H33" i="39"/>
  <c r="H32" i="39"/>
  <c r="H31" i="39"/>
  <c r="H30" i="39"/>
  <c r="H29" i="39"/>
  <c r="H28" i="39"/>
  <c r="H27" i="39"/>
  <c r="H26" i="39"/>
  <c r="H25" i="39"/>
  <c r="H24" i="39"/>
  <c r="H23" i="39"/>
  <c r="H22" i="39"/>
  <c r="H21" i="39"/>
  <c r="H20" i="39"/>
  <c r="H19" i="39"/>
  <c r="H18" i="39"/>
  <c r="H17" i="39"/>
  <c r="H16" i="39"/>
  <c r="H15" i="39"/>
  <c r="H14" i="39"/>
  <c r="H13" i="39"/>
  <c r="H12" i="39"/>
  <c r="H11" i="39"/>
  <c r="H10" i="39"/>
  <c r="H9" i="39"/>
  <c r="H8" i="39"/>
  <c r="H7" i="39"/>
  <c r="H6" i="39"/>
  <c r="H5" i="39"/>
  <c r="H4" i="39"/>
  <c r="H3" i="39"/>
  <c r="H82" i="38"/>
  <c r="H81" i="38"/>
  <c r="H80" i="38"/>
  <c r="H79" i="38"/>
  <c r="H78" i="38"/>
  <c r="H77" i="38"/>
  <c r="H76" i="38"/>
  <c r="H75" i="38"/>
  <c r="H74" i="38"/>
  <c r="H73" i="38"/>
  <c r="H72" i="38"/>
  <c r="H71" i="38"/>
  <c r="H70" i="38"/>
  <c r="H69" i="38"/>
  <c r="H68" i="38"/>
  <c r="H67" i="38"/>
  <c r="H66" i="38"/>
  <c r="H65" i="38"/>
  <c r="H64" i="38"/>
  <c r="H63" i="38"/>
  <c r="H62" i="38"/>
  <c r="H61" i="38"/>
  <c r="H60" i="38"/>
  <c r="H59" i="38"/>
  <c r="H58" i="38"/>
  <c r="H57" i="38"/>
  <c r="H56" i="38"/>
  <c r="H55" i="38"/>
  <c r="H54" i="38"/>
  <c r="H53" i="38"/>
  <c r="H52" i="38"/>
  <c r="H51" i="38"/>
  <c r="H50" i="38"/>
  <c r="H49" i="38"/>
  <c r="H48" i="38"/>
  <c r="H47" i="38"/>
  <c r="H46" i="38"/>
  <c r="H45" i="38"/>
  <c r="H44" i="38"/>
  <c r="H43" i="38"/>
  <c r="H42" i="38"/>
  <c r="H41" i="38"/>
  <c r="H40" i="38"/>
  <c r="H39" i="38"/>
  <c r="H38" i="38"/>
  <c r="H37" i="38"/>
  <c r="H36" i="38"/>
  <c r="H35" i="38"/>
  <c r="H34" i="38"/>
  <c r="H33" i="38"/>
  <c r="H32" i="38"/>
  <c r="H31" i="38"/>
  <c r="H30" i="38"/>
  <c r="H29" i="38"/>
  <c r="H28" i="38"/>
  <c r="H27" i="38"/>
  <c r="H26" i="38"/>
  <c r="H25" i="38"/>
  <c r="H24" i="38"/>
  <c r="H23" i="38"/>
  <c r="H22" i="38"/>
  <c r="H21" i="38"/>
  <c r="H20" i="38"/>
  <c r="H19" i="38"/>
  <c r="H18" i="38"/>
  <c r="H17" i="38"/>
  <c r="H16" i="38"/>
  <c r="H15" i="38"/>
  <c r="H14" i="38"/>
  <c r="H13" i="38"/>
  <c r="H12" i="38"/>
  <c r="H11" i="38"/>
  <c r="H10" i="38"/>
  <c r="H9" i="38"/>
  <c r="H8" i="38"/>
  <c r="H7" i="38"/>
  <c r="H6" i="38"/>
  <c r="H5" i="38"/>
  <c r="H4" i="38"/>
  <c r="H3" i="38"/>
  <c r="H82" i="37"/>
  <c r="H81" i="37"/>
  <c r="H80" i="37"/>
  <c r="H79" i="37"/>
  <c r="H78" i="37"/>
  <c r="H77" i="37"/>
  <c r="H76" i="37"/>
  <c r="H75" i="37"/>
  <c r="H74" i="37"/>
  <c r="H73" i="37"/>
  <c r="H72" i="37"/>
  <c r="H71" i="37"/>
  <c r="H70" i="37"/>
  <c r="H69" i="37"/>
  <c r="H68" i="37"/>
  <c r="H67" i="37"/>
  <c r="H66" i="37"/>
  <c r="H65" i="37"/>
  <c r="H64" i="37"/>
  <c r="H63" i="37"/>
  <c r="H62" i="37"/>
  <c r="H61" i="37"/>
  <c r="H60" i="37"/>
  <c r="H59" i="37"/>
  <c r="H58" i="37"/>
  <c r="H57" i="37"/>
  <c r="H56" i="37"/>
  <c r="H55" i="37"/>
  <c r="H54" i="37"/>
  <c r="H53" i="37"/>
  <c r="H52" i="37"/>
  <c r="H51" i="37"/>
  <c r="H50" i="37"/>
  <c r="H49" i="37"/>
  <c r="H48" i="37"/>
  <c r="H47" i="37"/>
  <c r="H46" i="37"/>
  <c r="H45" i="37"/>
  <c r="H44" i="37"/>
  <c r="H43" i="37"/>
  <c r="H42" i="37"/>
  <c r="H41" i="37"/>
  <c r="H40" i="37"/>
  <c r="H39" i="37"/>
  <c r="H38" i="37"/>
  <c r="H37" i="37"/>
  <c r="H36" i="37"/>
  <c r="H35" i="37"/>
  <c r="H34" i="37"/>
  <c r="H33" i="37"/>
  <c r="H32" i="37"/>
  <c r="H31" i="37"/>
  <c r="H30" i="37"/>
  <c r="H29" i="37"/>
  <c r="H28" i="37"/>
  <c r="H27" i="37"/>
  <c r="H26" i="37"/>
  <c r="H25" i="37"/>
  <c r="H24" i="37"/>
  <c r="H23" i="37"/>
  <c r="H22" i="37"/>
  <c r="H21" i="37"/>
  <c r="H20" i="37"/>
  <c r="H19" i="37"/>
  <c r="H18" i="37"/>
  <c r="H17" i="37"/>
  <c r="H16" i="37"/>
  <c r="H15" i="37"/>
  <c r="H14" i="37"/>
  <c r="H13" i="37"/>
  <c r="H12" i="37"/>
  <c r="H11" i="37"/>
  <c r="H10" i="37"/>
  <c r="H9" i="37"/>
  <c r="H8" i="37"/>
  <c r="H7" i="37"/>
  <c r="H6" i="37"/>
  <c r="H5" i="37"/>
  <c r="H4" i="37"/>
  <c r="H3" i="37"/>
  <c r="H82" i="36"/>
  <c r="H81" i="36"/>
  <c r="H80" i="36"/>
  <c r="H79" i="36"/>
  <c r="H78" i="36"/>
  <c r="H77" i="36"/>
  <c r="H76" i="36"/>
  <c r="H75" i="36"/>
  <c r="H74" i="36"/>
  <c r="H73" i="36"/>
  <c r="H72" i="36"/>
  <c r="H71" i="36"/>
  <c r="H70" i="36"/>
  <c r="H69" i="36"/>
  <c r="H68" i="36"/>
  <c r="H67" i="36"/>
  <c r="H66" i="36"/>
  <c r="H65" i="36"/>
  <c r="H64" i="36"/>
  <c r="H63" i="36"/>
  <c r="H62" i="36"/>
  <c r="H61" i="36"/>
  <c r="H60" i="36"/>
  <c r="H59" i="36"/>
  <c r="H58" i="36"/>
  <c r="H57" i="36"/>
  <c r="H56" i="36"/>
  <c r="H55" i="36"/>
  <c r="H54" i="36"/>
  <c r="H53" i="36"/>
  <c r="H52" i="36"/>
  <c r="H51" i="36"/>
  <c r="H50" i="36"/>
  <c r="H49" i="36"/>
  <c r="H48" i="36"/>
  <c r="H47" i="36"/>
  <c r="H46" i="36"/>
  <c r="H45" i="36"/>
  <c r="H44" i="36"/>
  <c r="H43" i="36"/>
  <c r="H42" i="36"/>
  <c r="H41" i="36"/>
  <c r="H40" i="36"/>
  <c r="H39" i="36"/>
  <c r="H38" i="36"/>
  <c r="H37" i="36"/>
  <c r="H36" i="36"/>
  <c r="H35" i="36"/>
  <c r="H34" i="36"/>
  <c r="H33" i="36"/>
  <c r="H32" i="36"/>
  <c r="H31" i="36"/>
  <c r="H30" i="36"/>
  <c r="H29" i="36"/>
  <c r="H28" i="36"/>
  <c r="H27" i="36"/>
  <c r="H26" i="36"/>
  <c r="H25" i="36"/>
  <c r="H24" i="36"/>
  <c r="H23" i="36"/>
  <c r="H22" i="36"/>
  <c r="H21" i="36"/>
  <c r="H20" i="36"/>
  <c r="H19" i="36"/>
  <c r="H18" i="36"/>
  <c r="H17" i="36"/>
  <c r="H16" i="36"/>
  <c r="H15" i="36"/>
  <c r="H14" i="36"/>
  <c r="H13" i="36"/>
  <c r="H12" i="36"/>
  <c r="H11" i="36"/>
  <c r="H10" i="36"/>
  <c r="H9" i="36"/>
  <c r="H8" i="36"/>
  <c r="H7" i="36"/>
  <c r="H6" i="36"/>
  <c r="H5" i="36"/>
  <c r="H4" i="36"/>
  <c r="H3" i="36"/>
  <c r="H82" i="35"/>
  <c r="H81" i="35"/>
  <c r="H80" i="35"/>
  <c r="H79" i="35"/>
  <c r="H78" i="35"/>
  <c r="H77" i="35"/>
  <c r="H76" i="35"/>
  <c r="H75" i="35"/>
  <c r="H74" i="35"/>
  <c r="H73" i="35"/>
  <c r="H72" i="35"/>
  <c r="H71" i="35"/>
  <c r="H70" i="35"/>
  <c r="H69" i="35"/>
  <c r="H68" i="35"/>
  <c r="H67" i="35"/>
  <c r="H66" i="35"/>
  <c r="H65" i="35"/>
  <c r="H64" i="35"/>
  <c r="H63" i="35"/>
  <c r="H62" i="35"/>
  <c r="H61" i="35"/>
  <c r="H60" i="35"/>
  <c r="H59" i="35"/>
  <c r="H58" i="35"/>
  <c r="H57" i="35"/>
  <c r="H56" i="35"/>
  <c r="H55" i="35"/>
  <c r="H54" i="35"/>
  <c r="H53" i="35"/>
  <c r="H52" i="35"/>
  <c r="H51" i="35"/>
  <c r="H50" i="35"/>
  <c r="H49" i="35"/>
  <c r="H48" i="35"/>
  <c r="H47" i="35"/>
  <c r="H46" i="35"/>
  <c r="H45" i="35"/>
  <c r="H44" i="35"/>
  <c r="H43" i="35"/>
  <c r="H42" i="35"/>
  <c r="H41" i="35"/>
  <c r="H40" i="35"/>
  <c r="H39" i="35"/>
  <c r="H38" i="35"/>
  <c r="H37" i="35"/>
  <c r="H36" i="35"/>
  <c r="H35" i="35"/>
  <c r="H34" i="35"/>
  <c r="H33" i="35"/>
  <c r="H32" i="35"/>
  <c r="H31" i="35"/>
  <c r="H30" i="35"/>
  <c r="H29" i="35"/>
  <c r="H28" i="35"/>
  <c r="H27" i="35"/>
  <c r="H26" i="35"/>
  <c r="H25" i="35"/>
  <c r="H24" i="35"/>
  <c r="H23" i="35"/>
  <c r="H22" i="35"/>
  <c r="H21" i="35"/>
  <c r="H20" i="35"/>
  <c r="H19" i="35"/>
  <c r="H18" i="35"/>
  <c r="H17" i="35"/>
  <c r="H16" i="35"/>
  <c r="H15" i="35"/>
  <c r="H14" i="35"/>
  <c r="H13" i="35"/>
  <c r="H12" i="35"/>
  <c r="H11" i="35"/>
  <c r="H10" i="35"/>
  <c r="H9" i="35"/>
  <c r="H8" i="35"/>
  <c r="H7" i="35"/>
  <c r="H6" i="35"/>
  <c r="H5" i="35"/>
  <c r="H4" i="35"/>
  <c r="H3" i="35"/>
  <c r="H82" i="33"/>
  <c r="H81" i="33"/>
  <c r="H80" i="33"/>
  <c r="H79" i="33"/>
  <c r="H78" i="33"/>
  <c r="H77" i="33"/>
  <c r="H76" i="33"/>
  <c r="H75" i="33"/>
  <c r="H74" i="33"/>
  <c r="H73" i="33"/>
  <c r="H72" i="33"/>
  <c r="H71" i="33"/>
  <c r="H70" i="33"/>
  <c r="H69" i="33"/>
  <c r="H68" i="33"/>
  <c r="H67" i="33"/>
  <c r="H66" i="33"/>
  <c r="H65" i="33"/>
  <c r="H64" i="33"/>
  <c r="H63" i="33"/>
  <c r="H62" i="33"/>
  <c r="H61" i="33"/>
  <c r="H60" i="33"/>
  <c r="H59" i="33"/>
  <c r="H58" i="33"/>
  <c r="H57" i="33"/>
  <c r="H56" i="33"/>
  <c r="H55" i="33"/>
  <c r="H54" i="33"/>
  <c r="H53" i="33"/>
  <c r="H52" i="33"/>
  <c r="H51" i="33"/>
  <c r="H50" i="33"/>
  <c r="H49" i="33"/>
  <c r="H48" i="33"/>
  <c r="H47" i="33"/>
  <c r="H46" i="33"/>
  <c r="H45" i="33"/>
  <c r="H44" i="33"/>
  <c r="H43" i="33"/>
  <c r="H42" i="33"/>
  <c r="H41" i="33"/>
  <c r="H40" i="33"/>
  <c r="H39" i="33"/>
  <c r="H38" i="33"/>
  <c r="H37" i="33"/>
  <c r="H36" i="33"/>
  <c r="H35" i="33"/>
  <c r="H34" i="33"/>
  <c r="H33" i="33"/>
  <c r="H32" i="33"/>
  <c r="H31" i="33"/>
  <c r="H30" i="33"/>
  <c r="H29" i="33"/>
  <c r="H28" i="33"/>
  <c r="H27" i="33"/>
  <c r="H26" i="33"/>
  <c r="H25" i="33"/>
  <c r="H24" i="33"/>
  <c r="H23" i="33"/>
  <c r="H22" i="33"/>
  <c r="H21" i="33"/>
  <c r="H20" i="33"/>
  <c r="H19" i="33"/>
  <c r="H18" i="33"/>
  <c r="H17" i="33"/>
  <c r="H16" i="33"/>
  <c r="H15" i="33"/>
  <c r="H14" i="33"/>
  <c r="H13" i="33"/>
  <c r="H12" i="33"/>
  <c r="H11" i="33"/>
  <c r="H10" i="33"/>
  <c r="H9" i="33"/>
  <c r="H8" i="33"/>
  <c r="H7" i="33"/>
  <c r="H6" i="33"/>
  <c r="H5" i="33"/>
  <c r="H4" i="33"/>
  <c r="H3" i="33"/>
  <c r="H82" i="32"/>
  <c r="H81" i="32"/>
  <c r="H80" i="32"/>
  <c r="H79" i="32"/>
  <c r="H78" i="32"/>
  <c r="H77" i="32"/>
  <c r="H76" i="32"/>
  <c r="H75" i="32"/>
  <c r="H74" i="32"/>
  <c r="H73" i="32"/>
  <c r="H72" i="32"/>
  <c r="H71" i="32"/>
  <c r="H70" i="32"/>
  <c r="H69" i="32"/>
  <c r="H68" i="32"/>
  <c r="H67" i="32"/>
  <c r="H66" i="32"/>
  <c r="H65" i="32"/>
  <c r="H64" i="32"/>
  <c r="H63" i="32"/>
  <c r="H62" i="32"/>
  <c r="H61" i="32"/>
  <c r="H60" i="32"/>
  <c r="H59" i="32"/>
  <c r="H58" i="32"/>
  <c r="H57" i="32"/>
  <c r="H56" i="32"/>
  <c r="H55" i="32"/>
  <c r="H54" i="32"/>
  <c r="H53" i="32"/>
  <c r="H52" i="32"/>
  <c r="H51" i="32"/>
  <c r="H50" i="32"/>
  <c r="H49" i="32"/>
  <c r="H48" i="32"/>
  <c r="H47" i="32"/>
  <c r="H46" i="32"/>
  <c r="H45" i="32"/>
  <c r="H44" i="32"/>
  <c r="H43" i="32"/>
  <c r="H42" i="32"/>
  <c r="H41" i="32"/>
  <c r="H40" i="32"/>
  <c r="H39" i="32"/>
  <c r="H38" i="32"/>
  <c r="H37" i="32"/>
  <c r="H36" i="32"/>
  <c r="H35" i="32"/>
  <c r="H34" i="32"/>
  <c r="H33" i="32"/>
  <c r="H32" i="32"/>
  <c r="H31" i="32"/>
  <c r="H30" i="32"/>
  <c r="H29" i="32"/>
  <c r="H28" i="32"/>
  <c r="H27" i="32"/>
  <c r="H26" i="32"/>
  <c r="H25" i="32"/>
  <c r="H24" i="32"/>
  <c r="H23" i="32"/>
  <c r="H22" i="32"/>
  <c r="H21" i="32"/>
  <c r="H20" i="32"/>
  <c r="H19" i="32"/>
  <c r="H18" i="32"/>
  <c r="H17" i="32"/>
  <c r="H16" i="32"/>
  <c r="H15" i="32"/>
  <c r="H14" i="32"/>
  <c r="H13" i="32"/>
  <c r="H12" i="32"/>
  <c r="H11" i="32"/>
  <c r="H10" i="32"/>
  <c r="H9" i="32"/>
  <c r="H8" i="32"/>
  <c r="H7" i="32"/>
  <c r="H6" i="32"/>
  <c r="H5" i="32"/>
  <c r="H4" i="32"/>
  <c r="H3" i="32"/>
  <c r="H82" i="31"/>
  <c r="H81" i="31"/>
  <c r="H80" i="31"/>
  <c r="H79" i="31"/>
  <c r="H78" i="31"/>
  <c r="H77" i="31"/>
  <c r="H76" i="31"/>
  <c r="H75" i="31"/>
  <c r="H74" i="31"/>
  <c r="H73" i="31"/>
  <c r="H72" i="31"/>
  <c r="H71" i="31"/>
  <c r="H70" i="31"/>
  <c r="H69" i="31"/>
  <c r="H68" i="31"/>
  <c r="H67" i="31"/>
  <c r="H66" i="31"/>
  <c r="H65" i="31"/>
  <c r="H64" i="31"/>
  <c r="H63" i="31"/>
  <c r="H62" i="31"/>
  <c r="H61" i="31"/>
  <c r="H60" i="31"/>
  <c r="H59" i="31"/>
  <c r="H58" i="31"/>
  <c r="H57" i="31"/>
  <c r="H56" i="31"/>
  <c r="H55" i="31"/>
  <c r="H54" i="31"/>
  <c r="H53" i="31"/>
  <c r="H52" i="31"/>
  <c r="H51" i="31"/>
  <c r="H50" i="31"/>
  <c r="H49" i="31"/>
  <c r="H48" i="31"/>
  <c r="H47" i="31"/>
  <c r="H46" i="31"/>
  <c r="H45" i="31"/>
  <c r="H44" i="31"/>
  <c r="H43" i="31"/>
  <c r="H42" i="31"/>
  <c r="H41" i="31"/>
  <c r="H40" i="31"/>
  <c r="H39" i="31"/>
  <c r="H38" i="31"/>
  <c r="H37" i="31"/>
  <c r="H36" i="31"/>
  <c r="H35" i="31"/>
  <c r="H34" i="31"/>
  <c r="H33" i="31"/>
  <c r="H32" i="31"/>
  <c r="H31" i="31"/>
  <c r="H30" i="31"/>
  <c r="H29" i="31"/>
  <c r="H28" i="31"/>
  <c r="H27" i="31"/>
  <c r="H26" i="31"/>
  <c r="H25" i="31"/>
  <c r="H24" i="31"/>
  <c r="H23" i="31"/>
  <c r="H22" i="31"/>
  <c r="H21" i="31"/>
  <c r="H20" i="31"/>
  <c r="H19" i="31"/>
  <c r="H18" i="31"/>
  <c r="H17" i="31"/>
  <c r="H16" i="31"/>
  <c r="H15" i="31"/>
  <c r="H14" i="31"/>
  <c r="H13" i="31"/>
  <c r="H12" i="31"/>
  <c r="H11" i="31"/>
  <c r="H10" i="31"/>
  <c r="H9" i="31"/>
  <c r="H8" i="31"/>
  <c r="H7" i="31"/>
  <c r="H6" i="31"/>
  <c r="H5" i="31"/>
  <c r="H4" i="31"/>
  <c r="H3" i="31"/>
  <c r="H82" i="30"/>
  <c r="H81" i="30"/>
  <c r="H80" i="30"/>
  <c r="H79" i="30"/>
  <c r="H78" i="30"/>
  <c r="H77" i="30"/>
  <c r="H76" i="30"/>
  <c r="H75" i="30"/>
  <c r="H74" i="30"/>
  <c r="H73" i="30"/>
  <c r="H72" i="30"/>
  <c r="H71" i="30"/>
  <c r="H70" i="30"/>
  <c r="H69" i="30"/>
  <c r="H68" i="30"/>
  <c r="H67" i="30"/>
  <c r="H66" i="30"/>
  <c r="H65" i="30"/>
  <c r="H64" i="30"/>
  <c r="H63" i="30"/>
  <c r="H62" i="30"/>
  <c r="H61" i="30"/>
  <c r="H60" i="30"/>
  <c r="H59" i="30"/>
  <c r="H58" i="30"/>
  <c r="H57" i="30"/>
  <c r="H56" i="30"/>
  <c r="H55" i="30"/>
  <c r="H54" i="30"/>
  <c r="H53" i="30"/>
  <c r="H52" i="30"/>
  <c r="H51" i="30"/>
  <c r="H50" i="30"/>
  <c r="H49" i="30"/>
  <c r="H48" i="30"/>
  <c r="H47" i="30"/>
  <c r="H46" i="30"/>
  <c r="H45" i="30"/>
  <c r="H44" i="30"/>
  <c r="H43" i="30"/>
  <c r="H42" i="30"/>
  <c r="H41" i="30"/>
  <c r="H40" i="30"/>
  <c r="H39" i="30"/>
  <c r="H38" i="30"/>
  <c r="H37" i="30"/>
  <c r="H36" i="30"/>
  <c r="H35" i="30"/>
  <c r="H34" i="30"/>
  <c r="H33" i="30"/>
  <c r="H32" i="30"/>
  <c r="H31" i="30"/>
  <c r="H30" i="30"/>
  <c r="H29" i="30"/>
  <c r="H28" i="30"/>
  <c r="H27" i="30"/>
  <c r="H26" i="30"/>
  <c r="H25" i="30"/>
  <c r="H24" i="30"/>
  <c r="H23" i="30"/>
  <c r="H22" i="30"/>
  <c r="H21" i="30"/>
  <c r="H20" i="30"/>
  <c r="H19" i="30"/>
  <c r="H18" i="30"/>
  <c r="H17" i="30"/>
  <c r="H16" i="30"/>
  <c r="H15" i="30"/>
  <c r="H14" i="30"/>
  <c r="H13" i="30"/>
  <c r="H12" i="30"/>
  <c r="H11" i="30"/>
  <c r="H10" i="30"/>
  <c r="H9" i="30"/>
  <c r="H8" i="30"/>
  <c r="H7" i="30"/>
  <c r="H6" i="30"/>
  <c r="H5" i="30"/>
  <c r="H4" i="30"/>
  <c r="H3" i="30"/>
  <c r="H82" i="29"/>
  <c r="H81" i="29"/>
  <c r="H80" i="29"/>
  <c r="H79" i="29"/>
  <c r="H78" i="29"/>
  <c r="H77" i="29"/>
  <c r="H76" i="29"/>
  <c r="H75" i="29"/>
  <c r="H74" i="29"/>
  <c r="H73" i="29"/>
  <c r="H72" i="29"/>
  <c r="H71" i="29"/>
  <c r="H70" i="29"/>
  <c r="H69" i="29"/>
  <c r="H68" i="29"/>
  <c r="H67" i="29"/>
  <c r="H66" i="29"/>
  <c r="H65" i="29"/>
  <c r="H64" i="29"/>
  <c r="H63" i="29"/>
  <c r="H62" i="29"/>
  <c r="H61" i="29"/>
  <c r="H60" i="29"/>
  <c r="H59" i="29"/>
  <c r="H58" i="29"/>
  <c r="H57" i="29"/>
  <c r="H56" i="29"/>
  <c r="H55" i="29"/>
  <c r="H54" i="29"/>
  <c r="H53" i="29"/>
  <c r="H52" i="29"/>
  <c r="H51" i="29"/>
  <c r="H50" i="29"/>
  <c r="H49" i="29"/>
  <c r="H48" i="29"/>
  <c r="H47" i="29"/>
  <c r="H46" i="29"/>
  <c r="H45" i="29"/>
  <c r="H44" i="29"/>
  <c r="H43" i="29"/>
  <c r="H42" i="29"/>
  <c r="H41" i="29"/>
  <c r="H40" i="29"/>
  <c r="H39" i="29"/>
  <c r="H38" i="29"/>
  <c r="H37" i="29"/>
  <c r="H36" i="29"/>
  <c r="H35" i="29"/>
  <c r="H34" i="29"/>
  <c r="H33" i="29"/>
  <c r="H32" i="29"/>
  <c r="H31" i="29"/>
  <c r="H30" i="29"/>
  <c r="H29" i="29"/>
  <c r="H28" i="29"/>
  <c r="H27" i="29"/>
  <c r="H26" i="29"/>
  <c r="H25" i="29"/>
  <c r="H24" i="29"/>
  <c r="H23" i="29"/>
  <c r="H22" i="29"/>
  <c r="H21" i="29"/>
  <c r="H20" i="29"/>
  <c r="H19" i="29"/>
  <c r="H18" i="29"/>
  <c r="H17" i="29"/>
  <c r="H16" i="29"/>
  <c r="H15" i="29"/>
  <c r="H14" i="29"/>
  <c r="H13" i="29"/>
  <c r="H12" i="29"/>
  <c r="H11" i="29"/>
  <c r="H10" i="29"/>
  <c r="H9" i="29"/>
  <c r="H8" i="29"/>
  <c r="H7" i="29"/>
  <c r="H6" i="29"/>
  <c r="H5" i="29"/>
  <c r="H4" i="29"/>
  <c r="H3" i="29"/>
  <c r="H82" i="28"/>
  <c r="H81" i="28"/>
  <c r="H80" i="28"/>
  <c r="H79" i="28"/>
  <c r="H78" i="28"/>
  <c r="H77" i="28"/>
  <c r="H76" i="28"/>
  <c r="H75" i="28"/>
  <c r="H74" i="28"/>
  <c r="H73" i="28"/>
  <c r="H72" i="28"/>
  <c r="H71" i="28"/>
  <c r="H70" i="28"/>
  <c r="H69" i="28"/>
  <c r="H68" i="28"/>
  <c r="H67" i="28"/>
  <c r="H66" i="28"/>
  <c r="H65" i="28"/>
  <c r="H64" i="28"/>
  <c r="H63" i="28"/>
  <c r="H62" i="28"/>
  <c r="H61" i="28"/>
  <c r="H60" i="28"/>
  <c r="H59" i="28"/>
  <c r="H58" i="28"/>
  <c r="H57" i="28"/>
  <c r="H56" i="28"/>
  <c r="H55" i="28"/>
  <c r="H54" i="28"/>
  <c r="H53" i="28"/>
  <c r="H52" i="28"/>
  <c r="H51" i="28"/>
  <c r="H50" i="28"/>
  <c r="H49" i="28"/>
  <c r="H48" i="28"/>
  <c r="H47" i="28"/>
  <c r="H46" i="28"/>
  <c r="H45" i="28"/>
  <c r="H44" i="28"/>
  <c r="H43" i="28"/>
  <c r="H42" i="28"/>
  <c r="H41" i="28"/>
  <c r="H40" i="28"/>
  <c r="H39" i="28"/>
  <c r="H38" i="28"/>
  <c r="H37" i="28"/>
  <c r="H36" i="28"/>
  <c r="H35" i="28"/>
  <c r="H34" i="28"/>
  <c r="H33" i="28"/>
  <c r="H32" i="28"/>
  <c r="H31" i="28"/>
  <c r="H30" i="28"/>
  <c r="H29" i="28"/>
  <c r="H28" i="28"/>
  <c r="H27" i="28"/>
  <c r="H26" i="28"/>
  <c r="H25" i="28"/>
  <c r="H24" i="28"/>
  <c r="H23" i="28"/>
  <c r="H22" i="28"/>
  <c r="H21" i="28"/>
  <c r="H20" i="28"/>
  <c r="H19" i="28"/>
  <c r="H18" i="28"/>
  <c r="H17" i="28"/>
  <c r="H16" i="28"/>
  <c r="H15" i="28"/>
  <c r="H14" i="28"/>
  <c r="H13" i="28"/>
  <c r="H12" i="28"/>
  <c r="H11" i="28"/>
  <c r="H10" i="28"/>
  <c r="H9" i="28"/>
  <c r="H8" i="28"/>
  <c r="H7" i="28"/>
  <c r="H6" i="28"/>
  <c r="H5" i="28"/>
  <c r="H4" i="28"/>
  <c r="H3" i="28"/>
  <c r="H82" i="27"/>
  <c r="H81" i="27"/>
  <c r="H80" i="27"/>
  <c r="H79" i="27"/>
  <c r="H78" i="27"/>
  <c r="H77" i="27"/>
  <c r="H76" i="27"/>
  <c r="H75" i="27"/>
  <c r="H74" i="27"/>
  <c r="H73" i="27"/>
  <c r="H72" i="27"/>
  <c r="H71" i="27"/>
  <c r="H70" i="27"/>
  <c r="H69" i="27"/>
  <c r="H68" i="27"/>
  <c r="H67" i="27"/>
  <c r="H66" i="27"/>
  <c r="H65" i="27"/>
  <c r="H64" i="27"/>
  <c r="H63" i="27"/>
  <c r="H62" i="27"/>
  <c r="H61" i="27"/>
  <c r="H60" i="27"/>
  <c r="H59" i="27"/>
  <c r="H58" i="27"/>
  <c r="H57" i="27"/>
  <c r="H56" i="27"/>
  <c r="H55" i="27"/>
  <c r="H54" i="27"/>
  <c r="H53" i="27"/>
  <c r="H52" i="27"/>
  <c r="H51" i="27"/>
  <c r="H50" i="27"/>
  <c r="H49" i="27"/>
  <c r="H48" i="27"/>
  <c r="H47" i="27"/>
  <c r="H46" i="27"/>
  <c r="H45" i="27"/>
  <c r="H44" i="27"/>
  <c r="H43" i="27"/>
  <c r="H42" i="27"/>
  <c r="H41" i="27"/>
  <c r="H40" i="27"/>
  <c r="H39" i="27"/>
  <c r="H38" i="27"/>
  <c r="H37" i="27"/>
  <c r="H36" i="27"/>
  <c r="H35" i="27"/>
  <c r="H34" i="27"/>
  <c r="H33" i="27"/>
  <c r="H32" i="27"/>
  <c r="H31" i="27"/>
  <c r="H30" i="27"/>
  <c r="H29" i="27"/>
  <c r="H28" i="27"/>
  <c r="H27" i="27"/>
  <c r="H26" i="27"/>
  <c r="H25" i="27"/>
  <c r="H24" i="27"/>
  <c r="H23" i="27"/>
  <c r="H22" i="27"/>
  <c r="H21" i="27"/>
  <c r="H20" i="27"/>
  <c r="H19" i="27"/>
  <c r="H18" i="27"/>
  <c r="H17" i="27"/>
  <c r="H16" i="27"/>
  <c r="H15" i="27"/>
  <c r="H14" i="27"/>
  <c r="H13" i="27"/>
  <c r="H12" i="27"/>
  <c r="H11" i="27"/>
  <c r="H10" i="27"/>
  <c r="H9" i="27"/>
  <c r="H8" i="27"/>
  <c r="H7" i="27"/>
  <c r="H6" i="27"/>
  <c r="H5" i="27"/>
  <c r="H4" i="27"/>
  <c r="H3" i="27"/>
  <c r="H82" i="26"/>
  <c r="H81" i="26"/>
  <c r="H80" i="26"/>
  <c r="H79" i="26"/>
  <c r="H78" i="26"/>
  <c r="H77" i="26"/>
  <c r="H76" i="26"/>
  <c r="H75" i="26"/>
  <c r="H74" i="26"/>
  <c r="H73" i="26"/>
  <c r="H72" i="26"/>
  <c r="H71" i="26"/>
  <c r="H70" i="26"/>
  <c r="H69" i="26"/>
  <c r="H68" i="26"/>
  <c r="H67" i="26"/>
  <c r="H66" i="26"/>
  <c r="H65" i="26"/>
  <c r="H64" i="26"/>
  <c r="H63" i="26"/>
  <c r="H62" i="26"/>
  <c r="H61" i="26"/>
  <c r="H60" i="26"/>
  <c r="H59" i="26"/>
  <c r="H58" i="26"/>
  <c r="H57" i="26"/>
  <c r="H56" i="26"/>
  <c r="H55" i="26"/>
  <c r="H54" i="26"/>
  <c r="H53" i="26"/>
  <c r="H52" i="26"/>
  <c r="H51" i="26"/>
  <c r="H50" i="26"/>
  <c r="H49" i="26"/>
  <c r="H48" i="26"/>
  <c r="H47" i="26"/>
  <c r="H46" i="26"/>
  <c r="H45" i="26"/>
  <c r="H44" i="26"/>
  <c r="H43" i="26"/>
  <c r="H42" i="26"/>
  <c r="H41" i="26"/>
  <c r="H40" i="26"/>
  <c r="H39" i="26"/>
  <c r="H38" i="26"/>
  <c r="H37" i="26"/>
  <c r="H36" i="26"/>
  <c r="H35" i="26"/>
  <c r="H34" i="26"/>
  <c r="H33" i="26"/>
  <c r="H32" i="26"/>
  <c r="H31" i="26"/>
  <c r="H30" i="26"/>
  <c r="H29" i="26"/>
  <c r="H28" i="26"/>
  <c r="H27" i="26"/>
  <c r="H26" i="26"/>
  <c r="H25" i="26"/>
  <c r="H24" i="26"/>
  <c r="H23" i="26"/>
  <c r="H22" i="26"/>
  <c r="H21" i="26"/>
  <c r="H20" i="26"/>
  <c r="H19" i="26"/>
  <c r="H18" i="26"/>
  <c r="H17" i="26"/>
  <c r="H16" i="26"/>
  <c r="H15" i="26"/>
  <c r="H14" i="26"/>
  <c r="H13" i="26"/>
  <c r="H12" i="26"/>
  <c r="H11" i="26"/>
  <c r="H10" i="26"/>
  <c r="H9" i="26"/>
  <c r="H8" i="26"/>
  <c r="H7" i="26"/>
  <c r="H6" i="26"/>
  <c r="H5" i="26"/>
  <c r="H4" i="26"/>
  <c r="H3" i="26"/>
  <c r="H82" i="25"/>
  <c r="H81" i="25"/>
  <c r="H80" i="25"/>
  <c r="H79" i="25"/>
  <c r="H78" i="25"/>
  <c r="H77" i="25"/>
  <c r="H76" i="25"/>
  <c r="H75" i="25"/>
  <c r="H74" i="25"/>
  <c r="H73" i="25"/>
  <c r="H72" i="25"/>
  <c r="H71" i="25"/>
  <c r="H70" i="25"/>
  <c r="H69" i="25"/>
  <c r="H68" i="25"/>
  <c r="H67" i="25"/>
  <c r="H66" i="25"/>
  <c r="H65" i="25"/>
  <c r="H64" i="25"/>
  <c r="H63" i="25"/>
  <c r="H62" i="25"/>
  <c r="H61" i="25"/>
  <c r="H60" i="25"/>
  <c r="H59" i="25"/>
  <c r="H58" i="25"/>
  <c r="H57" i="25"/>
  <c r="H56" i="25"/>
  <c r="H55" i="25"/>
  <c r="H54" i="25"/>
  <c r="H53" i="25"/>
  <c r="H52" i="25"/>
  <c r="H51" i="25"/>
  <c r="H50" i="25"/>
  <c r="H49" i="25"/>
  <c r="H48" i="25"/>
  <c r="H47" i="25"/>
  <c r="H46" i="25"/>
  <c r="H45" i="25"/>
  <c r="H44" i="25"/>
  <c r="H43" i="25"/>
  <c r="H42" i="25"/>
  <c r="H41" i="25"/>
  <c r="H40" i="25"/>
  <c r="H39" i="25"/>
  <c r="H38" i="25"/>
  <c r="H37" i="25"/>
  <c r="H36" i="25"/>
  <c r="H35" i="25"/>
  <c r="H34" i="25"/>
  <c r="H33" i="25"/>
  <c r="H32" i="25"/>
  <c r="H31" i="25"/>
  <c r="H30" i="25"/>
  <c r="H29" i="25"/>
  <c r="H28" i="25"/>
  <c r="H27" i="25"/>
  <c r="H26" i="25"/>
  <c r="H25" i="25"/>
  <c r="H24" i="25"/>
  <c r="H23" i="25"/>
  <c r="H22" i="25"/>
  <c r="H21" i="25"/>
  <c r="H20" i="25"/>
  <c r="H19" i="25"/>
  <c r="H18" i="25"/>
  <c r="H17" i="25"/>
  <c r="H16" i="25"/>
  <c r="H15" i="25"/>
  <c r="H14" i="25"/>
  <c r="H13" i="25"/>
  <c r="H12" i="25"/>
  <c r="H11" i="25"/>
  <c r="H10" i="25"/>
  <c r="H9" i="25"/>
  <c r="H8" i="25"/>
  <c r="H7" i="25"/>
  <c r="H6" i="25"/>
  <c r="H5" i="25"/>
  <c r="H4" i="25"/>
  <c r="H3" i="25"/>
  <c r="H82" i="24"/>
  <c r="H81" i="24"/>
  <c r="H80" i="24"/>
  <c r="H79" i="24"/>
  <c r="H78" i="24"/>
  <c r="H77" i="24"/>
  <c r="H76" i="24"/>
  <c r="H75" i="24"/>
  <c r="H74" i="24"/>
  <c r="H73" i="24"/>
  <c r="H72" i="24"/>
  <c r="H71" i="24"/>
  <c r="H70" i="24"/>
  <c r="H69" i="24"/>
  <c r="H68" i="24"/>
  <c r="H67" i="24"/>
  <c r="H66" i="24"/>
  <c r="H65" i="24"/>
  <c r="H64" i="24"/>
  <c r="H63" i="24"/>
  <c r="H62" i="24"/>
  <c r="H61" i="24"/>
  <c r="H60" i="24"/>
  <c r="H59" i="24"/>
  <c r="H58" i="24"/>
  <c r="H57" i="24"/>
  <c r="H56" i="24"/>
  <c r="H55" i="24"/>
  <c r="H54" i="24"/>
  <c r="H53" i="24"/>
  <c r="H52" i="24"/>
  <c r="H51" i="24"/>
  <c r="H50" i="24"/>
  <c r="H49" i="24"/>
  <c r="H48" i="24"/>
  <c r="H47" i="24"/>
  <c r="H46" i="24"/>
  <c r="H45" i="24"/>
  <c r="H44" i="24"/>
  <c r="H43" i="24"/>
  <c r="H42" i="24"/>
  <c r="H41" i="24"/>
  <c r="H40" i="24"/>
  <c r="H39" i="24"/>
  <c r="H38" i="24"/>
  <c r="H37" i="24"/>
  <c r="H36" i="24"/>
  <c r="H35" i="24"/>
  <c r="H34" i="24"/>
  <c r="H33" i="24"/>
  <c r="H32" i="24"/>
  <c r="H31" i="24"/>
  <c r="H30" i="24"/>
  <c r="H29" i="24"/>
  <c r="H28" i="24"/>
  <c r="H27" i="24"/>
  <c r="H26" i="24"/>
  <c r="H25" i="24"/>
  <c r="H24" i="24"/>
  <c r="H23" i="24"/>
  <c r="H22" i="24"/>
  <c r="H21" i="24"/>
  <c r="H20" i="24"/>
  <c r="H19" i="24"/>
  <c r="H18" i="24"/>
  <c r="H17" i="24"/>
  <c r="H16" i="24"/>
  <c r="H15" i="24"/>
  <c r="H14" i="24"/>
  <c r="H13" i="24"/>
  <c r="H12" i="24"/>
  <c r="H11" i="24"/>
  <c r="H10" i="24"/>
  <c r="H9" i="24"/>
  <c r="H8" i="24"/>
  <c r="H7" i="24"/>
  <c r="H6" i="24"/>
  <c r="H5" i="24"/>
  <c r="H4" i="24"/>
  <c r="H3" i="24"/>
  <c r="H82" i="23"/>
  <c r="H81" i="23"/>
  <c r="H80" i="23"/>
  <c r="H79" i="23"/>
  <c r="H78" i="23"/>
  <c r="H77" i="23"/>
  <c r="H76" i="23"/>
  <c r="H75" i="23"/>
  <c r="H74" i="23"/>
  <c r="H73" i="23"/>
  <c r="H72" i="23"/>
  <c r="H71" i="23"/>
  <c r="H70" i="23"/>
  <c r="H69" i="23"/>
  <c r="H68" i="23"/>
  <c r="H67" i="23"/>
  <c r="H66" i="23"/>
  <c r="H65" i="23"/>
  <c r="H64" i="23"/>
  <c r="H63" i="23"/>
  <c r="H62" i="23"/>
  <c r="H61" i="23"/>
  <c r="H60" i="23"/>
  <c r="H59" i="23"/>
  <c r="H58" i="23"/>
  <c r="H57" i="23"/>
  <c r="H56" i="23"/>
  <c r="H55" i="23"/>
  <c r="H54" i="23"/>
  <c r="H53" i="23"/>
  <c r="H52" i="23"/>
  <c r="H51" i="23"/>
  <c r="H50" i="23"/>
  <c r="H49" i="23"/>
  <c r="H48" i="23"/>
  <c r="H47" i="23"/>
  <c r="H46" i="23"/>
  <c r="H45" i="23"/>
  <c r="H44" i="23"/>
  <c r="H43" i="23"/>
  <c r="H42" i="23"/>
  <c r="H41" i="23"/>
  <c r="H40" i="23"/>
  <c r="H39" i="23"/>
  <c r="H38" i="23"/>
  <c r="H37" i="23"/>
  <c r="H36" i="23"/>
  <c r="H35" i="23"/>
  <c r="H34" i="23"/>
  <c r="H33" i="23"/>
  <c r="H32" i="23"/>
  <c r="H31" i="23"/>
  <c r="H30" i="23"/>
  <c r="H29" i="23"/>
  <c r="H28" i="23"/>
  <c r="H27" i="23"/>
  <c r="H26" i="23"/>
  <c r="H25" i="23"/>
  <c r="H24" i="23"/>
  <c r="H23" i="23"/>
  <c r="H22" i="23"/>
  <c r="H21" i="23"/>
  <c r="H20" i="23"/>
  <c r="H19" i="23"/>
  <c r="H18" i="23"/>
  <c r="H17" i="23"/>
  <c r="H16" i="23"/>
  <c r="H15" i="23"/>
  <c r="H14" i="23"/>
  <c r="H13" i="23"/>
  <c r="H12" i="23"/>
  <c r="H11" i="23"/>
  <c r="H10" i="23"/>
  <c r="H9" i="23"/>
  <c r="H8" i="23"/>
  <c r="H7" i="23"/>
  <c r="H6" i="23"/>
  <c r="H5" i="23"/>
  <c r="H4" i="23"/>
  <c r="H3" i="23"/>
  <c r="H82" i="22"/>
  <c r="H81" i="22"/>
  <c r="H80" i="22"/>
  <c r="H79" i="22"/>
  <c r="H78" i="22"/>
  <c r="H77" i="22"/>
  <c r="H76" i="22"/>
  <c r="H75" i="22"/>
  <c r="H74" i="22"/>
  <c r="H73" i="22"/>
  <c r="H72" i="22"/>
  <c r="H71" i="22"/>
  <c r="H70" i="22"/>
  <c r="H69" i="22"/>
  <c r="H68" i="22"/>
  <c r="H67" i="22"/>
  <c r="H66" i="22"/>
  <c r="H65" i="22"/>
  <c r="H64" i="22"/>
  <c r="H63" i="22"/>
  <c r="H62" i="22"/>
  <c r="H61" i="22"/>
  <c r="H60" i="22"/>
  <c r="H59" i="22"/>
  <c r="H58" i="22"/>
  <c r="H57" i="22"/>
  <c r="H56" i="22"/>
  <c r="H55" i="22"/>
  <c r="H54" i="22"/>
  <c r="H53" i="22"/>
  <c r="H52" i="22"/>
  <c r="H51" i="22"/>
  <c r="H50" i="22"/>
  <c r="H49" i="22"/>
  <c r="H48" i="22"/>
  <c r="H47" i="22"/>
  <c r="H46" i="22"/>
  <c r="H45" i="22"/>
  <c r="H44" i="22"/>
  <c r="H43" i="22"/>
  <c r="H42" i="22"/>
  <c r="H41" i="22"/>
  <c r="H40" i="22"/>
  <c r="H39" i="22"/>
  <c r="H38" i="22"/>
  <c r="H37" i="22"/>
  <c r="H36" i="22"/>
  <c r="H35" i="22"/>
  <c r="H34" i="22"/>
  <c r="H33" i="22"/>
  <c r="H32" i="22"/>
  <c r="H31" i="22"/>
  <c r="H30" i="22"/>
  <c r="H29" i="22"/>
  <c r="H28" i="22"/>
  <c r="H27" i="22"/>
  <c r="H26" i="22"/>
  <c r="H25" i="22"/>
  <c r="H24" i="22"/>
  <c r="H23" i="22"/>
  <c r="H22" i="22"/>
  <c r="H21" i="22"/>
  <c r="H20" i="22"/>
  <c r="H19" i="22"/>
  <c r="H18" i="22"/>
  <c r="H17" i="22"/>
  <c r="H16" i="22"/>
  <c r="H15" i="22"/>
  <c r="H14" i="22"/>
  <c r="H13" i="22"/>
  <c r="H12" i="22"/>
  <c r="H11" i="22"/>
  <c r="H10" i="22"/>
  <c r="H9" i="22"/>
  <c r="H8" i="22"/>
  <c r="H7" i="22"/>
  <c r="H6" i="22"/>
  <c r="H5" i="22"/>
  <c r="H4" i="22"/>
  <c r="H3" i="22"/>
  <c r="H82" i="21"/>
  <c r="H81" i="21"/>
  <c r="H80" i="21"/>
  <c r="H79" i="21"/>
  <c r="H78" i="21"/>
  <c r="H77" i="21"/>
  <c r="H76" i="21"/>
  <c r="H75" i="21"/>
  <c r="H74" i="21"/>
  <c r="H73" i="21"/>
  <c r="H72" i="21"/>
  <c r="H71" i="21"/>
  <c r="H70" i="21"/>
  <c r="H69" i="21"/>
  <c r="H68" i="21"/>
  <c r="H67" i="21"/>
  <c r="H66" i="21"/>
  <c r="H65" i="21"/>
  <c r="H64" i="21"/>
  <c r="H63" i="21"/>
  <c r="H62" i="21"/>
  <c r="H61" i="21"/>
  <c r="H60" i="21"/>
  <c r="H59" i="21"/>
  <c r="H58" i="21"/>
  <c r="H57" i="21"/>
  <c r="H56" i="21"/>
  <c r="H55" i="21"/>
  <c r="H54" i="21"/>
  <c r="H53" i="21"/>
  <c r="H52" i="21"/>
  <c r="H51" i="21"/>
  <c r="H50" i="21"/>
  <c r="H49" i="21"/>
  <c r="H48" i="21"/>
  <c r="H47" i="21"/>
  <c r="H46" i="21"/>
  <c r="H45" i="21"/>
  <c r="H44" i="21"/>
  <c r="H43" i="21"/>
  <c r="H42" i="21"/>
  <c r="H41" i="21"/>
  <c r="H40" i="21"/>
  <c r="H39" i="21"/>
  <c r="H38" i="21"/>
  <c r="H37" i="21"/>
  <c r="H36" i="21"/>
  <c r="H35" i="21"/>
  <c r="H34" i="21"/>
  <c r="H33" i="21"/>
  <c r="H32" i="21"/>
  <c r="H31" i="21"/>
  <c r="H30" i="21"/>
  <c r="H29" i="21"/>
  <c r="H28" i="21"/>
  <c r="H27" i="21"/>
  <c r="H26" i="21"/>
  <c r="H25" i="21"/>
  <c r="H24" i="21"/>
  <c r="H23" i="21"/>
  <c r="H22" i="21"/>
  <c r="H21" i="21"/>
  <c r="H20" i="21"/>
  <c r="H19" i="21"/>
  <c r="H18" i="21"/>
  <c r="H17" i="21"/>
  <c r="H16" i="21"/>
  <c r="H15" i="21"/>
  <c r="H14" i="21"/>
  <c r="H13" i="21"/>
  <c r="H12" i="21"/>
  <c r="H11" i="21"/>
  <c r="H10" i="21"/>
  <c r="H9" i="21"/>
  <c r="H8" i="21"/>
  <c r="H7" i="21"/>
  <c r="H6" i="21"/>
  <c r="H5" i="21"/>
  <c r="H4" i="21"/>
  <c r="H3" i="21"/>
  <c r="H82" i="20"/>
  <c r="H81" i="20"/>
  <c r="H80" i="20"/>
  <c r="H79" i="20"/>
  <c r="H78" i="20"/>
  <c r="H77" i="20"/>
  <c r="H76" i="20"/>
  <c r="H75" i="20"/>
  <c r="H74" i="20"/>
  <c r="H73" i="20"/>
  <c r="H72" i="20"/>
  <c r="H71" i="20"/>
  <c r="H70" i="20"/>
  <c r="H69" i="20"/>
  <c r="H68" i="20"/>
  <c r="H67" i="20"/>
  <c r="H66" i="20"/>
  <c r="H65" i="20"/>
  <c r="H64" i="20"/>
  <c r="H63" i="20"/>
  <c r="H62" i="20"/>
  <c r="H61" i="20"/>
  <c r="H60" i="20"/>
  <c r="H59" i="20"/>
  <c r="H58" i="20"/>
  <c r="H57" i="20"/>
  <c r="H56" i="20"/>
  <c r="H55" i="20"/>
  <c r="H54" i="20"/>
  <c r="H53" i="20"/>
  <c r="H52" i="20"/>
  <c r="H51" i="20"/>
  <c r="H50" i="20"/>
  <c r="H49" i="20"/>
  <c r="H48" i="20"/>
  <c r="H47" i="20"/>
  <c r="H46" i="20"/>
  <c r="H45" i="20"/>
  <c r="H44" i="20"/>
  <c r="H43" i="20"/>
  <c r="H42" i="20"/>
  <c r="H41" i="20"/>
  <c r="H40" i="20"/>
  <c r="H39" i="20"/>
  <c r="H38" i="20"/>
  <c r="H37" i="20"/>
  <c r="H36" i="20"/>
  <c r="H35" i="20"/>
  <c r="H34" i="20"/>
  <c r="H33" i="20"/>
  <c r="H32" i="20"/>
  <c r="H31" i="20"/>
  <c r="H30" i="20"/>
  <c r="H29" i="20"/>
  <c r="H28" i="20"/>
  <c r="H27" i="20"/>
  <c r="H26" i="20"/>
  <c r="H25" i="20"/>
  <c r="H24" i="20"/>
  <c r="H23" i="20"/>
  <c r="H22" i="20"/>
  <c r="H21" i="20"/>
  <c r="H20" i="20"/>
  <c r="H19" i="20"/>
  <c r="H18" i="20"/>
  <c r="H17" i="20"/>
  <c r="H16" i="20"/>
  <c r="H15" i="20"/>
  <c r="H14" i="20"/>
  <c r="H13" i="20"/>
  <c r="H12" i="20"/>
  <c r="H11" i="20"/>
  <c r="H10" i="20"/>
  <c r="H9" i="20"/>
  <c r="H8" i="20"/>
  <c r="H7" i="20"/>
  <c r="H6" i="20"/>
  <c r="H5" i="20"/>
  <c r="H4" i="20"/>
  <c r="H3" i="20"/>
  <c r="H82" i="19"/>
  <c r="H81" i="19"/>
  <c r="H80" i="19"/>
  <c r="H79" i="19"/>
  <c r="H78" i="19"/>
  <c r="H77" i="19"/>
  <c r="H76" i="19"/>
  <c r="H75" i="19"/>
  <c r="H74" i="19"/>
  <c r="H73" i="19"/>
  <c r="H72" i="19"/>
  <c r="H71" i="19"/>
  <c r="H70" i="19"/>
  <c r="H69" i="19"/>
  <c r="H68" i="19"/>
  <c r="H67" i="19"/>
  <c r="H66" i="19"/>
  <c r="H65" i="19"/>
  <c r="H64" i="19"/>
  <c r="H63" i="19"/>
  <c r="H62" i="19"/>
  <c r="H61" i="19"/>
  <c r="H60" i="19"/>
  <c r="H59" i="19"/>
  <c r="H58" i="19"/>
  <c r="H57" i="19"/>
  <c r="H56" i="19"/>
  <c r="H55" i="19"/>
  <c r="H54" i="19"/>
  <c r="H53" i="19"/>
  <c r="H52" i="19"/>
  <c r="H51" i="19"/>
  <c r="H50" i="19"/>
  <c r="H49" i="19"/>
  <c r="H48" i="19"/>
  <c r="H47" i="19"/>
  <c r="H46" i="19"/>
  <c r="H45" i="19"/>
  <c r="H44" i="19"/>
  <c r="H43" i="19"/>
  <c r="H42" i="19"/>
  <c r="H41" i="19"/>
  <c r="H40" i="19"/>
  <c r="H39" i="19"/>
  <c r="H38" i="19"/>
  <c r="H37" i="19"/>
  <c r="H36" i="19"/>
  <c r="H35" i="19"/>
  <c r="H34" i="19"/>
  <c r="H33" i="19"/>
  <c r="H32" i="19"/>
  <c r="H31" i="19"/>
  <c r="H30" i="19"/>
  <c r="H29" i="19"/>
  <c r="H28" i="19"/>
  <c r="H27" i="19"/>
  <c r="H26" i="19"/>
  <c r="H25" i="19"/>
  <c r="H24" i="19"/>
  <c r="H23" i="19"/>
  <c r="H22" i="19"/>
  <c r="H21" i="19"/>
  <c r="H20" i="19"/>
  <c r="H19" i="19"/>
  <c r="H18" i="19"/>
  <c r="H17" i="19"/>
  <c r="H16" i="19"/>
  <c r="H15" i="19"/>
  <c r="H14" i="19"/>
  <c r="H13" i="19"/>
  <c r="H12" i="19"/>
  <c r="H11" i="19"/>
  <c r="H10" i="19"/>
  <c r="H9" i="19"/>
  <c r="H8" i="19"/>
  <c r="H7" i="19"/>
  <c r="H6" i="19"/>
  <c r="H5" i="19"/>
  <c r="H4" i="19"/>
  <c r="H3" i="19"/>
  <c r="H82" i="18"/>
  <c r="H81" i="18"/>
  <c r="H80" i="18"/>
  <c r="H79" i="18"/>
  <c r="H78" i="18"/>
  <c r="H77" i="18"/>
  <c r="H76" i="18"/>
  <c r="H75" i="18"/>
  <c r="H74" i="18"/>
  <c r="H73" i="18"/>
  <c r="H72" i="18"/>
  <c r="H71" i="18"/>
  <c r="H70" i="18"/>
  <c r="H69" i="18"/>
  <c r="H68" i="18"/>
  <c r="H67" i="18"/>
  <c r="H66" i="18"/>
  <c r="H65" i="18"/>
  <c r="H64" i="18"/>
  <c r="H63" i="18"/>
  <c r="H62" i="18"/>
  <c r="H61" i="18"/>
  <c r="H60" i="18"/>
  <c r="H59" i="18"/>
  <c r="H58" i="18"/>
  <c r="H57" i="18"/>
  <c r="H56" i="18"/>
  <c r="H55" i="18"/>
  <c r="H54" i="18"/>
  <c r="H53" i="18"/>
  <c r="H52" i="18"/>
  <c r="H51" i="18"/>
  <c r="H50" i="18"/>
  <c r="H49" i="18"/>
  <c r="H48" i="18"/>
  <c r="H47" i="18"/>
  <c r="H46" i="18"/>
  <c r="H45" i="18"/>
  <c r="H44" i="18"/>
  <c r="H43" i="18"/>
  <c r="H42" i="18"/>
  <c r="H41" i="18"/>
  <c r="H40" i="18"/>
  <c r="H39" i="18"/>
  <c r="H38" i="18"/>
  <c r="H37" i="18"/>
  <c r="H36" i="18"/>
  <c r="H35" i="18"/>
  <c r="H34" i="18"/>
  <c r="H33" i="18"/>
  <c r="H32" i="18"/>
  <c r="H31" i="18"/>
  <c r="H30" i="18"/>
  <c r="H29" i="18"/>
  <c r="H28" i="18"/>
  <c r="H27" i="18"/>
  <c r="H26" i="18"/>
  <c r="H25" i="18"/>
  <c r="H24" i="18"/>
  <c r="H23" i="18"/>
  <c r="H22" i="18"/>
  <c r="H21" i="18"/>
  <c r="H20" i="18"/>
  <c r="H19" i="18"/>
  <c r="H18" i="18"/>
  <c r="H17" i="18"/>
  <c r="H16" i="18"/>
  <c r="H15" i="18"/>
  <c r="H14" i="18"/>
  <c r="H13" i="18"/>
  <c r="H12" i="18"/>
  <c r="H11" i="18"/>
  <c r="H10" i="18"/>
  <c r="H9" i="18"/>
  <c r="H8" i="18"/>
  <c r="H7" i="18"/>
  <c r="H6" i="18"/>
  <c r="H5" i="18"/>
  <c r="H4" i="18"/>
  <c r="H3" i="18"/>
  <c r="H82" i="17"/>
  <c r="H81" i="17"/>
  <c r="H80" i="17"/>
  <c r="H79" i="17"/>
  <c r="H78" i="17"/>
  <c r="H77" i="17"/>
  <c r="H76" i="17"/>
  <c r="H75" i="17"/>
  <c r="H74" i="17"/>
  <c r="H73" i="17"/>
  <c r="H72" i="17"/>
  <c r="H71" i="17"/>
  <c r="H70" i="17"/>
  <c r="H69" i="17"/>
  <c r="H68" i="17"/>
  <c r="H67" i="17"/>
  <c r="H66" i="17"/>
  <c r="H65" i="17"/>
  <c r="H64" i="17"/>
  <c r="H63" i="17"/>
  <c r="H62" i="17"/>
  <c r="H61" i="17"/>
  <c r="H60" i="17"/>
  <c r="H59" i="17"/>
  <c r="H58" i="17"/>
  <c r="H57" i="17"/>
  <c r="H56" i="17"/>
  <c r="H55" i="17"/>
  <c r="H54" i="17"/>
  <c r="H53" i="17"/>
  <c r="H52" i="17"/>
  <c r="H51" i="17"/>
  <c r="H50" i="17"/>
  <c r="H49" i="17"/>
  <c r="H48" i="17"/>
  <c r="H47" i="17"/>
  <c r="H46" i="17"/>
  <c r="H45" i="17"/>
  <c r="H44" i="17"/>
  <c r="H43" i="17"/>
  <c r="H42" i="17"/>
  <c r="H41" i="17"/>
  <c r="H40" i="17"/>
  <c r="H39" i="17"/>
  <c r="H38" i="17"/>
  <c r="H37" i="17"/>
  <c r="H36" i="17"/>
  <c r="H35" i="17"/>
  <c r="H34" i="17"/>
  <c r="H33" i="17"/>
  <c r="H32" i="17"/>
  <c r="H31" i="17"/>
  <c r="H30" i="17"/>
  <c r="H29" i="17"/>
  <c r="H28" i="17"/>
  <c r="H27" i="17"/>
  <c r="H26" i="17"/>
  <c r="H25" i="17"/>
  <c r="H24" i="17"/>
  <c r="H23" i="17"/>
  <c r="H22" i="17"/>
  <c r="H21" i="17"/>
  <c r="H20" i="17"/>
  <c r="H19" i="17"/>
  <c r="H18" i="17"/>
  <c r="H17" i="17"/>
  <c r="H16" i="17"/>
  <c r="H15" i="17"/>
  <c r="H14" i="17"/>
  <c r="H13" i="17"/>
  <c r="H12" i="17"/>
  <c r="H11" i="17"/>
  <c r="H10" i="17"/>
  <c r="H9" i="17"/>
  <c r="H8" i="17"/>
  <c r="H7" i="17"/>
  <c r="H6" i="17"/>
  <c r="H5" i="17"/>
  <c r="H4" i="17"/>
  <c r="H3" i="17"/>
  <c r="H82" i="16"/>
  <c r="H81" i="16"/>
  <c r="H80" i="16"/>
  <c r="H79" i="16"/>
  <c r="H78" i="16"/>
  <c r="H77" i="16"/>
  <c r="H76" i="16"/>
  <c r="H75" i="16"/>
  <c r="H74" i="16"/>
  <c r="H73" i="16"/>
  <c r="H72" i="16"/>
  <c r="H71" i="16"/>
  <c r="H70" i="16"/>
  <c r="H69" i="16"/>
  <c r="H68" i="16"/>
  <c r="H67" i="16"/>
  <c r="H66" i="16"/>
  <c r="H65" i="16"/>
  <c r="H64" i="16"/>
  <c r="H63" i="16"/>
  <c r="H62" i="16"/>
  <c r="H61" i="16"/>
  <c r="H60" i="16"/>
  <c r="H59" i="16"/>
  <c r="H58" i="16"/>
  <c r="H57" i="16"/>
  <c r="H56" i="16"/>
  <c r="H55" i="16"/>
  <c r="H54" i="16"/>
  <c r="H53" i="16"/>
  <c r="H52" i="16"/>
  <c r="H51" i="16"/>
  <c r="H50" i="16"/>
  <c r="H49" i="16"/>
  <c r="H48" i="16"/>
  <c r="H47" i="16"/>
  <c r="H46" i="16"/>
  <c r="H45" i="16"/>
  <c r="H44" i="16"/>
  <c r="H43" i="16"/>
  <c r="H42" i="16"/>
  <c r="H41" i="16"/>
  <c r="H40" i="16"/>
  <c r="H39" i="16"/>
  <c r="H38" i="16"/>
  <c r="H37" i="16"/>
  <c r="H36" i="16"/>
  <c r="H35" i="16"/>
  <c r="H34" i="16"/>
  <c r="H33" i="16"/>
  <c r="H32" i="16"/>
  <c r="H31" i="16"/>
  <c r="H30" i="16"/>
  <c r="H29" i="16"/>
  <c r="H28" i="16"/>
  <c r="H27" i="16"/>
  <c r="H26" i="16"/>
  <c r="H25" i="16"/>
  <c r="H24" i="16"/>
  <c r="H23" i="16"/>
  <c r="H22" i="16"/>
  <c r="H21" i="16"/>
  <c r="H20" i="16"/>
  <c r="H19" i="16"/>
  <c r="H18" i="16"/>
  <c r="H17" i="16"/>
  <c r="H16" i="16"/>
  <c r="H15" i="16"/>
  <c r="H14" i="16"/>
  <c r="H13" i="16"/>
  <c r="H12" i="16"/>
  <c r="H11" i="16"/>
  <c r="H10" i="16"/>
  <c r="H9" i="16"/>
  <c r="H8" i="16"/>
  <c r="H7" i="16"/>
  <c r="H6" i="16"/>
  <c r="H5" i="16"/>
  <c r="H4" i="16"/>
  <c r="H3" i="16"/>
  <c r="H82" i="15"/>
  <c r="H81" i="15"/>
  <c r="H80" i="15"/>
  <c r="H79" i="15"/>
  <c r="H78" i="15"/>
  <c r="H77" i="15"/>
  <c r="H76" i="15"/>
  <c r="H75" i="15"/>
  <c r="H74" i="15"/>
  <c r="H73" i="15"/>
  <c r="H72" i="15"/>
  <c r="H71" i="15"/>
  <c r="H70" i="15"/>
  <c r="H69" i="15"/>
  <c r="H68" i="15"/>
  <c r="H67" i="15"/>
  <c r="H66" i="15"/>
  <c r="H65" i="15"/>
  <c r="H64" i="15"/>
  <c r="H63" i="15"/>
  <c r="H62" i="15"/>
  <c r="H61" i="15"/>
  <c r="H60" i="15"/>
  <c r="H59" i="15"/>
  <c r="H58" i="15"/>
  <c r="H57" i="15"/>
  <c r="H56" i="15"/>
  <c r="H55" i="15"/>
  <c r="H54" i="15"/>
  <c r="H53" i="15"/>
  <c r="H52" i="15"/>
  <c r="H51" i="15"/>
  <c r="H50" i="15"/>
  <c r="H49" i="15"/>
  <c r="H48" i="15"/>
  <c r="H47" i="15"/>
  <c r="H46" i="15"/>
  <c r="H45" i="15"/>
  <c r="H44" i="15"/>
  <c r="H43" i="15"/>
  <c r="H42" i="15"/>
  <c r="H41" i="15"/>
  <c r="H40" i="15"/>
  <c r="H39" i="15"/>
  <c r="H38" i="15"/>
  <c r="H37" i="15"/>
  <c r="H36" i="15"/>
  <c r="H35" i="15"/>
  <c r="H34" i="15"/>
  <c r="H33" i="15"/>
  <c r="H32" i="15"/>
  <c r="H31" i="15"/>
  <c r="H30" i="15"/>
  <c r="H29" i="15"/>
  <c r="H28" i="15"/>
  <c r="H27" i="15"/>
  <c r="H26" i="15"/>
  <c r="H25" i="15"/>
  <c r="H24" i="15"/>
  <c r="H23" i="15"/>
  <c r="H22" i="15"/>
  <c r="H21" i="15"/>
  <c r="H20" i="15"/>
  <c r="H19" i="15"/>
  <c r="H18" i="15"/>
  <c r="H17" i="15"/>
  <c r="H16" i="15"/>
  <c r="H15" i="15"/>
  <c r="H14" i="15"/>
  <c r="H13" i="15"/>
  <c r="H12" i="15"/>
  <c r="H11" i="15"/>
  <c r="H10" i="15"/>
  <c r="H9" i="15"/>
  <c r="H8" i="15"/>
  <c r="H7" i="15"/>
  <c r="H6" i="15"/>
  <c r="H5" i="15"/>
  <c r="H4" i="15"/>
  <c r="H3" i="15"/>
  <c r="H82" i="14"/>
  <c r="H81" i="14"/>
  <c r="H80" i="14"/>
  <c r="H79" i="14"/>
  <c r="H78" i="14"/>
  <c r="H77" i="14"/>
  <c r="H76" i="14"/>
  <c r="H75" i="14"/>
  <c r="H74" i="14"/>
  <c r="H73" i="14"/>
  <c r="H72" i="14"/>
  <c r="H71" i="14"/>
  <c r="H70" i="14"/>
  <c r="H69" i="14"/>
  <c r="H68" i="14"/>
  <c r="H67" i="14"/>
  <c r="H66" i="14"/>
  <c r="H65" i="14"/>
  <c r="H64" i="14"/>
  <c r="H63" i="14"/>
  <c r="H62" i="14"/>
  <c r="H61" i="14"/>
  <c r="H60" i="14"/>
  <c r="H59" i="14"/>
  <c r="H58" i="14"/>
  <c r="H57" i="14"/>
  <c r="H56" i="14"/>
  <c r="H55" i="14"/>
  <c r="H54" i="14"/>
  <c r="H53" i="14"/>
  <c r="H52" i="14"/>
  <c r="H51" i="14"/>
  <c r="H50" i="14"/>
  <c r="H49" i="14"/>
  <c r="H48" i="14"/>
  <c r="H47" i="14"/>
  <c r="H46" i="14"/>
  <c r="H45" i="14"/>
  <c r="H44" i="14"/>
  <c r="H43" i="14"/>
  <c r="H42" i="14"/>
  <c r="H41" i="14"/>
  <c r="H40" i="14"/>
  <c r="H39" i="14"/>
  <c r="H38" i="14"/>
  <c r="H37" i="14"/>
  <c r="H36" i="14"/>
  <c r="H35" i="14"/>
  <c r="H34" i="14"/>
  <c r="H33" i="14"/>
  <c r="H32" i="14"/>
  <c r="H31" i="14"/>
  <c r="H30" i="14"/>
  <c r="H29" i="14"/>
  <c r="H28" i="14"/>
  <c r="H27" i="14"/>
  <c r="H26" i="14"/>
  <c r="H25" i="14"/>
  <c r="H24" i="14"/>
  <c r="H23" i="14"/>
  <c r="H22" i="14"/>
  <c r="H21" i="14"/>
  <c r="H20" i="14"/>
  <c r="H19" i="14"/>
  <c r="H18" i="14"/>
  <c r="H17" i="14"/>
  <c r="H16" i="14"/>
  <c r="H15" i="14"/>
  <c r="H14" i="14"/>
  <c r="H13" i="14"/>
  <c r="H12" i="14"/>
  <c r="H11" i="14"/>
  <c r="H10" i="14"/>
  <c r="H9" i="14"/>
  <c r="H8" i="14"/>
  <c r="H7" i="14"/>
  <c r="H6" i="14"/>
  <c r="H5" i="14"/>
  <c r="H4" i="14"/>
  <c r="H3" i="14"/>
  <c r="H82" i="13"/>
  <c r="H81" i="13"/>
  <c r="H80" i="13"/>
  <c r="H79" i="13"/>
  <c r="H78" i="13"/>
  <c r="H77" i="13"/>
  <c r="H76" i="13"/>
  <c r="H75" i="13"/>
  <c r="H74" i="13"/>
  <c r="H73" i="13"/>
  <c r="H72" i="13"/>
  <c r="H71" i="13"/>
  <c r="H70" i="13"/>
  <c r="H69" i="13"/>
  <c r="H68" i="13"/>
  <c r="H67" i="13"/>
  <c r="H66" i="13"/>
  <c r="H65" i="13"/>
  <c r="H64" i="13"/>
  <c r="H63" i="13"/>
  <c r="H62" i="13"/>
  <c r="H61" i="13"/>
  <c r="H60" i="13"/>
  <c r="H59" i="13"/>
  <c r="H58" i="13"/>
  <c r="H57" i="13"/>
  <c r="H56" i="13"/>
  <c r="H55" i="13"/>
  <c r="H54" i="13"/>
  <c r="H53" i="13"/>
  <c r="H52" i="13"/>
  <c r="H51" i="13"/>
  <c r="H50" i="13"/>
  <c r="H49" i="13"/>
  <c r="H48" i="13"/>
  <c r="H47" i="13"/>
  <c r="H46" i="13"/>
  <c r="H45" i="13"/>
  <c r="H44" i="13"/>
  <c r="H43" i="13"/>
  <c r="H42" i="13"/>
  <c r="H41" i="13"/>
  <c r="H40" i="13"/>
  <c r="H39" i="13"/>
  <c r="H38" i="13"/>
  <c r="H37" i="13"/>
  <c r="H36" i="13"/>
  <c r="H35" i="13"/>
  <c r="H34" i="13"/>
  <c r="H33" i="13"/>
  <c r="H32" i="13"/>
  <c r="H31" i="13"/>
  <c r="H30" i="13"/>
  <c r="H29" i="13"/>
  <c r="H28" i="13"/>
  <c r="H27" i="13"/>
  <c r="H26" i="13"/>
  <c r="H25" i="13"/>
  <c r="H24" i="13"/>
  <c r="H23" i="13"/>
  <c r="H22" i="13"/>
  <c r="H21" i="13"/>
  <c r="H20" i="13"/>
  <c r="H19" i="13"/>
  <c r="H18" i="13"/>
  <c r="H17" i="13"/>
  <c r="H16" i="13"/>
  <c r="H15" i="13"/>
  <c r="H14" i="13"/>
  <c r="H13" i="13"/>
  <c r="H12" i="13"/>
  <c r="H11" i="13"/>
  <c r="H10" i="13"/>
  <c r="H9" i="13"/>
  <c r="H8" i="13"/>
  <c r="H7" i="13"/>
  <c r="H6" i="13"/>
  <c r="H5" i="13"/>
  <c r="H4" i="13"/>
  <c r="H3" i="13"/>
  <c r="H82" i="12"/>
  <c r="H81" i="12"/>
  <c r="H80" i="12"/>
  <c r="H79" i="12"/>
  <c r="H78" i="12"/>
  <c r="H77" i="12"/>
  <c r="H76" i="12"/>
  <c r="H75" i="12"/>
  <c r="H74" i="12"/>
  <c r="H73" i="12"/>
  <c r="H72" i="12"/>
  <c r="H71" i="12"/>
  <c r="H70" i="12"/>
  <c r="H69" i="12"/>
  <c r="H68" i="12"/>
  <c r="H67" i="12"/>
  <c r="H66" i="12"/>
  <c r="H65" i="12"/>
  <c r="H64" i="12"/>
  <c r="H63" i="12"/>
  <c r="H62" i="12"/>
  <c r="H61" i="12"/>
  <c r="H60" i="12"/>
  <c r="H59" i="12"/>
  <c r="H58" i="12"/>
  <c r="H57" i="12"/>
  <c r="H56" i="12"/>
  <c r="H55" i="12"/>
  <c r="H54" i="12"/>
  <c r="H53" i="12"/>
  <c r="H52" i="12"/>
  <c r="H51" i="12"/>
  <c r="H50" i="12"/>
  <c r="H49" i="12"/>
  <c r="H48" i="12"/>
  <c r="H47" i="12"/>
  <c r="H46" i="12"/>
  <c r="H45" i="12"/>
  <c r="H44" i="12"/>
  <c r="H43" i="12"/>
  <c r="H42" i="12"/>
  <c r="H41" i="12"/>
  <c r="H40" i="12"/>
  <c r="H39" i="12"/>
  <c r="H38" i="12"/>
  <c r="H37" i="12"/>
  <c r="H36" i="12"/>
  <c r="H35" i="12"/>
  <c r="H34" i="12"/>
  <c r="H33" i="12"/>
  <c r="H32" i="12"/>
  <c r="H31" i="12"/>
  <c r="H30" i="12"/>
  <c r="H29" i="12"/>
  <c r="H28" i="12"/>
  <c r="H27" i="12"/>
  <c r="H26" i="12"/>
  <c r="H25" i="12"/>
  <c r="H24" i="12"/>
  <c r="H23" i="12"/>
  <c r="H22" i="12"/>
  <c r="H21" i="12"/>
  <c r="H20" i="12"/>
  <c r="H19" i="12"/>
  <c r="H18" i="12"/>
  <c r="H17" i="12"/>
  <c r="H16" i="12"/>
  <c r="H15" i="12"/>
  <c r="H14" i="12"/>
  <c r="H13" i="12"/>
  <c r="H12" i="12"/>
  <c r="H11" i="12"/>
  <c r="H10" i="12"/>
  <c r="H9" i="12"/>
  <c r="H8" i="12"/>
  <c r="H7" i="12"/>
  <c r="H6" i="12"/>
  <c r="H5" i="12"/>
  <c r="H4" i="12"/>
  <c r="H3" i="12"/>
  <c r="H82" i="11"/>
  <c r="H81" i="11"/>
  <c r="H80" i="11"/>
  <c r="H79" i="11"/>
  <c r="H78" i="11"/>
  <c r="H77" i="11"/>
  <c r="H76" i="11"/>
  <c r="H75" i="11"/>
  <c r="H74" i="11"/>
  <c r="H73" i="11"/>
  <c r="H72" i="11"/>
  <c r="H71" i="11"/>
  <c r="H70" i="11"/>
  <c r="H69" i="11"/>
  <c r="H68" i="11"/>
  <c r="H67" i="11"/>
  <c r="H66" i="11"/>
  <c r="H65" i="11"/>
  <c r="H64" i="11"/>
  <c r="H63" i="11"/>
  <c r="H62" i="11"/>
  <c r="H61" i="11"/>
  <c r="H60" i="11"/>
  <c r="H59" i="11"/>
  <c r="H58" i="11"/>
  <c r="H57" i="11"/>
  <c r="H56" i="11"/>
  <c r="H55" i="11"/>
  <c r="H54" i="11"/>
  <c r="H53" i="11"/>
  <c r="H52" i="11"/>
  <c r="H51" i="11"/>
  <c r="H50" i="11"/>
  <c r="H49" i="11"/>
  <c r="H48" i="11"/>
  <c r="H47" i="11"/>
  <c r="H46" i="11"/>
  <c r="H45" i="11"/>
  <c r="H44" i="11"/>
  <c r="H43" i="11"/>
  <c r="H42" i="11"/>
  <c r="H41" i="11"/>
  <c r="H40" i="11"/>
  <c r="H39" i="11"/>
  <c r="H38" i="11"/>
  <c r="H37" i="11"/>
  <c r="H36" i="11"/>
  <c r="H35" i="11"/>
  <c r="H34" i="11"/>
  <c r="H33" i="11"/>
  <c r="H32" i="11"/>
  <c r="H31" i="11"/>
  <c r="H30" i="11"/>
  <c r="H29" i="11"/>
  <c r="H28" i="11"/>
  <c r="H27" i="11"/>
  <c r="H26" i="11"/>
  <c r="H25" i="11"/>
  <c r="H24" i="11"/>
  <c r="H23" i="11"/>
  <c r="H22" i="11"/>
  <c r="H21" i="11"/>
  <c r="H20" i="11"/>
  <c r="H19" i="11"/>
  <c r="H18" i="11"/>
  <c r="H17" i="11"/>
  <c r="H16" i="11"/>
  <c r="H15" i="11"/>
  <c r="H14" i="11"/>
  <c r="H13" i="11"/>
  <c r="H12" i="11"/>
  <c r="H11" i="11"/>
  <c r="H10" i="11"/>
  <c r="H9" i="11"/>
  <c r="H8" i="11"/>
  <c r="H7" i="11"/>
  <c r="H6" i="11"/>
  <c r="H5" i="11"/>
  <c r="H4" i="11"/>
  <c r="H3" i="11"/>
  <c r="H82" i="10"/>
  <c r="H81" i="10"/>
  <c r="H80" i="10"/>
  <c r="H79" i="10"/>
  <c r="H78" i="10"/>
  <c r="H77" i="10"/>
  <c r="H76" i="10"/>
  <c r="H75" i="10"/>
  <c r="H74" i="10"/>
  <c r="H73" i="10"/>
  <c r="H72" i="10"/>
  <c r="H71" i="10"/>
  <c r="H70" i="10"/>
  <c r="H69" i="10"/>
  <c r="H68" i="10"/>
  <c r="H67" i="10"/>
  <c r="H66" i="10"/>
  <c r="H65" i="10"/>
  <c r="H64" i="10"/>
  <c r="H63" i="10"/>
  <c r="H62" i="10"/>
  <c r="H61" i="10"/>
  <c r="H60" i="10"/>
  <c r="H59" i="10"/>
  <c r="H58" i="10"/>
  <c r="H57" i="10"/>
  <c r="H56" i="10"/>
  <c r="H55" i="10"/>
  <c r="H54" i="10"/>
  <c r="H53" i="10"/>
  <c r="H52" i="10"/>
  <c r="H51" i="10"/>
  <c r="H50" i="10"/>
  <c r="H49" i="10"/>
  <c r="H48" i="10"/>
  <c r="H47" i="10"/>
  <c r="H46" i="10"/>
  <c r="H45" i="10"/>
  <c r="H44" i="10"/>
  <c r="H43" i="10"/>
  <c r="H42" i="10"/>
  <c r="H41" i="10"/>
  <c r="H40" i="10"/>
  <c r="H39" i="10"/>
  <c r="H38" i="10"/>
  <c r="H37" i="10"/>
  <c r="H36" i="10"/>
  <c r="H35" i="10"/>
  <c r="H34" i="10"/>
  <c r="H33" i="10"/>
  <c r="H32" i="10"/>
  <c r="H31" i="10"/>
  <c r="H30" i="10"/>
  <c r="H29" i="10"/>
  <c r="H28" i="10"/>
  <c r="H27" i="10"/>
  <c r="H26" i="10"/>
  <c r="H25" i="10"/>
  <c r="H24" i="10"/>
  <c r="H23" i="10"/>
  <c r="H22" i="10"/>
  <c r="H21" i="10"/>
  <c r="H20" i="10"/>
  <c r="H19" i="10"/>
  <c r="H18" i="10"/>
  <c r="H17" i="10"/>
  <c r="H16" i="10"/>
  <c r="H15" i="10"/>
  <c r="H14" i="10"/>
  <c r="H13" i="10"/>
  <c r="H12" i="10"/>
  <c r="H11" i="10"/>
  <c r="H10" i="10"/>
  <c r="H9" i="10"/>
  <c r="H8" i="10"/>
  <c r="H7" i="10"/>
  <c r="H6" i="10"/>
  <c r="H5" i="10"/>
  <c r="H4" i="10"/>
  <c r="H3" i="10"/>
  <c r="H82" i="9"/>
  <c r="H81" i="9"/>
  <c r="H80" i="9"/>
  <c r="H79" i="9"/>
  <c r="H78" i="9"/>
  <c r="H77" i="9"/>
  <c r="H76" i="9"/>
  <c r="H75" i="9"/>
  <c r="H74" i="9"/>
  <c r="H73" i="9"/>
  <c r="H72" i="9"/>
  <c r="H71" i="9"/>
  <c r="H70" i="9"/>
  <c r="H69" i="9"/>
  <c r="H68" i="9"/>
  <c r="H67" i="9"/>
  <c r="H66" i="9"/>
  <c r="H65" i="9"/>
  <c r="H64" i="9"/>
  <c r="H63" i="9"/>
  <c r="H62" i="9"/>
  <c r="H61" i="9"/>
  <c r="H60" i="9"/>
  <c r="H59" i="9"/>
  <c r="H58" i="9"/>
  <c r="H57" i="9"/>
  <c r="H56" i="9"/>
  <c r="H55" i="9"/>
  <c r="H54" i="9"/>
  <c r="H53" i="9"/>
  <c r="H52" i="9"/>
  <c r="H51" i="9"/>
  <c r="H50" i="9"/>
  <c r="H49" i="9"/>
  <c r="H48" i="9"/>
  <c r="H47" i="9"/>
  <c r="H46" i="9"/>
  <c r="H45" i="9"/>
  <c r="H44" i="9"/>
  <c r="H43" i="9"/>
  <c r="H42" i="9"/>
  <c r="H41" i="9"/>
  <c r="H40" i="9"/>
  <c r="H39" i="9"/>
  <c r="H38" i="9"/>
  <c r="H37" i="9"/>
  <c r="H36" i="9"/>
  <c r="H35" i="9"/>
  <c r="H34" i="9"/>
  <c r="H33" i="9"/>
  <c r="H32" i="9"/>
  <c r="H31" i="9"/>
  <c r="H30" i="9"/>
  <c r="H29" i="9"/>
  <c r="H28" i="9"/>
  <c r="H27" i="9"/>
  <c r="H26" i="9"/>
  <c r="H25" i="9"/>
  <c r="H24" i="9"/>
  <c r="H23" i="9"/>
  <c r="H22" i="9"/>
  <c r="H21" i="9"/>
  <c r="H20" i="9"/>
  <c r="H19" i="9"/>
  <c r="H18" i="9"/>
  <c r="H17" i="9"/>
  <c r="H16" i="9"/>
  <c r="H15" i="9"/>
  <c r="H14" i="9"/>
  <c r="H13" i="9"/>
  <c r="H12" i="9"/>
  <c r="H11" i="9"/>
  <c r="H10" i="9"/>
  <c r="H9" i="9"/>
  <c r="H8" i="9"/>
  <c r="H7" i="9"/>
  <c r="H6" i="9"/>
  <c r="H5" i="9"/>
  <c r="H4" i="9"/>
  <c r="H3" i="9"/>
  <c r="H51" i="8"/>
  <c r="H50" i="8"/>
  <c r="H49" i="8"/>
  <c r="H48" i="8"/>
  <c r="H47" i="8"/>
  <c r="H46" i="8"/>
  <c r="H45" i="8"/>
  <c r="H44" i="8"/>
  <c r="H43" i="8"/>
  <c r="H42" i="8"/>
  <c r="H41" i="8"/>
  <c r="H40" i="8"/>
  <c r="H39" i="8"/>
  <c r="H38" i="8"/>
  <c r="H37" i="8"/>
  <c r="H36" i="8"/>
  <c r="H35" i="8"/>
  <c r="H34" i="8"/>
  <c r="H33" i="8"/>
  <c r="H32" i="8"/>
  <c r="H31" i="8"/>
  <c r="H30" i="8"/>
  <c r="H29" i="8"/>
  <c r="H28" i="8"/>
  <c r="H27" i="8"/>
  <c r="H26" i="8"/>
  <c r="H25" i="8"/>
  <c r="H24" i="8"/>
  <c r="H23" i="8"/>
  <c r="H22" i="8"/>
  <c r="H21" i="8"/>
  <c r="H20" i="8"/>
  <c r="H19" i="8"/>
  <c r="H18" i="8"/>
  <c r="H17" i="8"/>
  <c r="H16" i="8"/>
  <c r="H15" i="8"/>
  <c r="H14" i="8"/>
  <c r="H13" i="8"/>
  <c r="H12" i="8"/>
  <c r="H11" i="8"/>
  <c r="H10" i="8"/>
  <c r="H9" i="8"/>
  <c r="H8" i="8"/>
  <c r="H7" i="8"/>
  <c r="H6" i="8"/>
  <c r="H5" i="8"/>
  <c r="H4" i="8"/>
  <c r="H3" i="8"/>
  <c r="H51" i="7"/>
  <c r="H50" i="7"/>
  <c r="H49" i="7"/>
  <c r="H48" i="7"/>
  <c r="H47" i="7"/>
  <c r="H46" i="7"/>
  <c r="H45" i="7"/>
  <c r="H44" i="7"/>
  <c r="H43" i="7"/>
  <c r="H42" i="7"/>
  <c r="H41" i="7"/>
  <c r="H40" i="7"/>
  <c r="H39" i="7"/>
  <c r="H38" i="7"/>
  <c r="H37" i="7"/>
  <c r="H36" i="7"/>
  <c r="H35" i="7"/>
  <c r="H34" i="7"/>
  <c r="H33" i="7"/>
  <c r="H32" i="7"/>
  <c r="H31" i="7"/>
  <c r="H30" i="7"/>
  <c r="H29" i="7"/>
  <c r="H28" i="7"/>
  <c r="H27" i="7"/>
  <c r="H26" i="7"/>
  <c r="H25" i="7"/>
  <c r="H24" i="7"/>
  <c r="H23" i="7"/>
  <c r="H22" i="7"/>
  <c r="H21" i="7"/>
  <c r="H20" i="7"/>
  <c r="H19" i="7"/>
  <c r="H18" i="7"/>
  <c r="H17" i="7"/>
  <c r="H16" i="7"/>
  <c r="H15" i="7"/>
  <c r="H14" i="7"/>
  <c r="H13" i="7"/>
  <c r="H12" i="7"/>
  <c r="H11" i="7"/>
  <c r="H10" i="7"/>
  <c r="H9" i="7"/>
  <c r="H8" i="7"/>
  <c r="H7" i="7"/>
  <c r="H6" i="7"/>
  <c r="H5" i="7"/>
  <c r="H4" i="7"/>
  <c r="H3" i="7"/>
  <c r="H51" i="6"/>
  <c r="H50" i="6"/>
  <c r="H49" i="6"/>
  <c r="H48" i="6"/>
  <c r="H47" i="6"/>
  <c r="H46" i="6"/>
  <c r="H45" i="6"/>
  <c r="H44" i="6"/>
  <c r="H43" i="6"/>
  <c r="H42" i="6"/>
  <c r="H41" i="6"/>
  <c r="H40" i="6"/>
  <c r="H39" i="6"/>
  <c r="H38" i="6"/>
  <c r="H37" i="6"/>
  <c r="H36" i="6"/>
  <c r="H35" i="6"/>
  <c r="H34" i="6"/>
  <c r="H33" i="6"/>
  <c r="H32" i="6"/>
  <c r="H31" i="6"/>
  <c r="H30" i="6"/>
  <c r="H29" i="6"/>
  <c r="H28" i="6"/>
  <c r="H27" i="6"/>
  <c r="H26" i="6"/>
  <c r="H25" i="6"/>
  <c r="H24" i="6"/>
  <c r="H23" i="6"/>
  <c r="H22" i="6"/>
  <c r="H21" i="6"/>
  <c r="H20" i="6"/>
  <c r="H19" i="6"/>
  <c r="H18" i="6"/>
  <c r="H17" i="6"/>
  <c r="H16" i="6"/>
  <c r="H15" i="6"/>
  <c r="H14" i="6"/>
  <c r="H13" i="6"/>
  <c r="H12" i="6"/>
  <c r="H11" i="6"/>
  <c r="H10" i="6"/>
  <c r="H9" i="6"/>
  <c r="H8" i="6"/>
  <c r="H7" i="6"/>
  <c r="H6" i="6"/>
  <c r="H5" i="6"/>
  <c r="H4" i="6"/>
  <c r="H3" i="6"/>
  <c r="H51" i="5"/>
  <c r="H50" i="5"/>
  <c r="H49" i="5"/>
  <c r="H48" i="5"/>
  <c r="H47" i="5"/>
  <c r="H46" i="5"/>
  <c r="H45" i="5"/>
  <c r="H44" i="5"/>
  <c r="H43" i="5"/>
  <c r="H42" i="5"/>
  <c r="H41" i="5"/>
  <c r="H40" i="5"/>
  <c r="H39" i="5"/>
  <c r="H38" i="5"/>
  <c r="H37" i="5"/>
  <c r="H36" i="5"/>
  <c r="H35" i="5"/>
  <c r="H34" i="5"/>
  <c r="H33" i="5"/>
  <c r="H32" i="5"/>
  <c r="H31" i="5"/>
  <c r="H30" i="5"/>
  <c r="H29" i="5"/>
  <c r="H28" i="5"/>
  <c r="H27" i="5"/>
  <c r="H26" i="5"/>
  <c r="H25" i="5"/>
  <c r="H24" i="5"/>
  <c r="H23" i="5"/>
  <c r="H22" i="5"/>
  <c r="H21" i="5"/>
  <c r="H20" i="5"/>
  <c r="H19" i="5"/>
  <c r="H18" i="5"/>
  <c r="H17" i="5"/>
  <c r="H16" i="5"/>
  <c r="H15" i="5"/>
  <c r="H14" i="5"/>
  <c r="H13" i="5"/>
  <c r="H12" i="5"/>
  <c r="H11" i="5"/>
  <c r="H10" i="5"/>
  <c r="H9" i="5"/>
  <c r="H8" i="5"/>
  <c r="H7" i="5"/>
  <c r="H6" i="5"/>
  <c r="H5" i="5"/>
  <c r="H4" i="5"/>
  <c r="H3" i="5"/>
  <c r="H51" i="4"/>
  <c r="H50" i="4"/>
  <c r="H49" i="4"/>
  <c r="H48" i="4"/>
  <c r="H47" i="4"/>
  <c r="H46" i="4"/>
  <c r="H45" i="4"/>
  <c r="H44" i="4"/>
  <c r="H43" i="4"/>
  <c r="H42" i="4"/>
  <c r="H41" i="4"/>
  <c r="H40" i="4"/>
  <c r="H39" i="4"/>
  <c r="H38" i="4"/>
  <c r="H37" i="4"/>
  <c r="H36" i="4"/>
  <c r="H35" i="4"/>
  <c r="H34" i="4"/>
  <c r="H33" i="4"/>
  <c r="H32" i="4"/>
  <c r="H31" i="4"/>
  <c r="H30" i="4"/>
  <c r="H29" i="4"/>
  <c r="H28" i="4"/>
  <c r="H27" i="4"/>
  <c r="H26" i="4"/>
  <c r="H25" i="4"/>
  <c r="H24" i="4"/>
  <c r="H23" i="4"/>
  <c r="H22" i="4"/>
  <c r="H21" i="4"/>
  <c r="H20" i="4"/>
  <c r="H19" i="4"/>
  <c r="H18" i="4"/>
  <c r="H17" i="4"/>
  <c r="H16" i="4"/>
  <c r="H15" i="4"/>
  <c r="H14" i="4"/>
  <c r="H13" i="4"/>
  <c r="H12" i="4"/>
  <c r="H11" i="4"/>
  <c r="H10" i="4"/>
  <c r="H9" i="4"/>
  <c r="H8" i="4"/>
  <c r="H7" i="4"/>
  <c r="H6" i="4"/>
  <c r="H5" i="4"/>
  <c r="H4" i="4"/>
  <c r="H3" i="4"/>
  <c r="H51" i="3"/>
  <c r="H50" i="3"/>
  <c r="H49" i="3"/>
  <c r="H48" i="3"/>
  <c r="H47" i="3"/>
  <c r="H46" i="3"/>
  <c r="H45" i="3"/>
  <c r="H44" i="3"/>
  <c r="H43" i="3"/>
  <c r="H42" i="3"/>
  <c r="H41" i="3"/>
  <c r="H40" i="3"/>
  <c r="H39" i="3"/>
  <c r="H38" i="3"/>
  <c r="H37" i="3"/>
  <c r="H36" i="3"/>
  <c r="H35" i="3"/>
  <c r="H34" i="3"/>
  <c r="H33" i="3"/>
  <c r="H32" i="3"/>
  <c r="H31" i="3"/>
  <c r="H30" i="3"/>
  <c r="H29" i="3"/>
  <c r="H28" i="3"/>
  <c r="H27" i="3"/>
  <c r="H26" i="3"/>
  <c r="H25" i="3"/>
  <c r="H24" i="3"/>
  <c r="H23" i="3"/>
  <c r="H22" i="3"/>
  <c r="H21" i="3"/>
  <c r="H20" i="3"/>
  <c r="H19" i="3"/>
  <c r="H18" i="3"/>
  <c r="H17" i="3"/>
  <c r="H16" i="3"/>
  <c r="H15" i="3"/>
  <c r="H14" i="3"/>
  <c r="H13" i="3"/>
  <c r="H12" i="3"/>
  <c r="H11" i="3"/>
  <c r="H10" i="3"/>
  <c r="H9" i="3"/>
  <c r="H8" i="3"/>
  <c r="H7" i="3"/>
  <c r="H6" i="3"/>
  <c r="H5" i="3"/>
  <c r="H4" i="3"/>
  <c r="H3" i="3"/>
  <c r="H51" i="2"/>
  <c r="H50" i="2"/>
  <c r="H49" i="2"/>
  <c r="H48" i="2"/>
  <c r="H47" i="2"/>
  <c r="H46" i="2"/>
  <c r="H45" i="2"/>
  <c r="H44" i="2"/>
  <c r="H43" i="2"/>
  <c r="H42" i="2"/>
  <c r="H41" i="2"/>
  <c r="H40" i="2"/>
  <c r="H39" i="2"/>
  <c r="H38" i="2"/>
  <c r="H37" i="2"/>
  <c r="H36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13" i="2"/>
  <c r="H12" i="2"/>
  <c r="H11" i="2"/>
  <c r="H10" i="2"/>
  <c r="H9" i="2"/>
  <c r="H8" i="2"/>
  <c r="H7" i="2"/>
  <c r="H6" i="2"/>
  <c r="H5" i="2"/>
  <c r="H4" i="2"/>
  <c r="H3" i="2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3" i="1"/>
</calcChain>
</file>

<file path=xl/sharedStrings.xml><?xml version="1.0" encoding="utf-8"?>
<sst xmlns="http://schemas.openxmlformats.org/spreadsheetml/2006/main" count="651" uniqueCount="41">
  <si>
    <t>Date</t>
  </si>
  <si>
    <t>Below Land Surface</t>
  </si>
  <si>
    <t>NGVD29</t>
  </si>
  <si>
    <t>NAVD88</t>
  </si>
  <si>
    <t>V1</t>
  </si>
  <si>
    <t>V2</t>
  </si>
  <si>
    <t>V3</t>
  </si>
  <si>
    <t>V4</t>
  </si>
  <si>
    <t>R^2</t>
  </si>
  <si>
    <t>NSE</t>
  </si>
  <si>
    <t>PBIAS</t>
  </si>
  <si>
    <t>RMSE</t>
  </si>
  <si>
    <t>RSR</t>
  </si>
  <si>
    <t>Mean</t>
  </si>
  <si>
    <t>Max</t>
  </si>
  <si>
    <t>Min</t>
  </si>
  <si>
    <t>ID</t>
  </si>
  <si>
    <t>Name</t>
  </si>
  <si>
    <t>59D 25</t>
  </si>
  <si>
    <t>57E 10</t>
  </si>
  <si>
    <t>57E 11</t>
  </si>
  <si>
    <t>57E 12</t>
  </si>
  <si>
    <t>58F 1</t>
  </si>
  <si>
    <t>57F 24</t>
  </si>
  <si>
    <t>58F 51</t>
  </si>
  <si>
    <t>58F 52</t>
  </si>
  <si>
    <t>59F 1</t>
  </si>
  <si>
    <t>Trend</t>
  </si>
  <si>
    <t>Good</t>
  </si>
  <si>
    <t>Trend Fit</t>
  </si>
  <si>
    <t>Good Fit</t>
  </si>
  <si>
    <t>Poor Fit</t>
  </si>
  <si>
    <t>Fluctuating Data</t>
  </si>
  <si>
    <t>Cyclic Data</t>
  </si>
  <si>
    <t>Poor</t>
  </si>
  <si>
    <t>Fluctuation</t>
  </si>
  <si>
    <t>Cyclic</t>
  </si>
  <si>
    <t>Data Issue</t>
  </si>
  <si>
    <t>Number</t>
  </si>
  <si>
    <t>Percent</t>
  </si>
  <si>
    <t>None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</si>
</sst>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000000000000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Times New Roman"/>
      <family val="1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</borders>
  <cellStyleXfs count="2">
    <xf numFmtId="0" fontId="0" fillId="0" borderId="0"/>
    <xf numFmtId="9" fontId="3" fillId="0" borderId="0" applyFont="0" applyFill="0" applyBorder="0" applyAlignment="0" applyProtection="0"/>
  </cellStyleXfs>
  <cellXfs count="20">
    <xf numFmtId="0" fontId="0" fillId="0" borderId="0" xfId="0"/>
    <xf numFmtId="0" fontId="1" fillId="0" borderId="0" xfId="0" applyFont="1" applyAlignment="1">
      <alignment horizontal="center"/>
    </xf>
    <xf numFmtId="14" fontId="0" fillId="0" borderId="0" xfId="0" applyNumberFormat="1"/>
    <xf numFmtId="11" fontId="0" fillId="0" borderId="0" xfId="0" applyNumberFormat="1"/>
    <xf numFmtId="1" fontId="2" fillId="2" borderId="1" xfId="0" applyNumberFormat="1" applyFont="1" applyFill="1" applyBorder="1" applyAlignment="1">
      <alignment horizontal="center"/>
    </xf>
    <xf numFmtId="1" fontId="2" fillId="2" borderId="2" xfId="0" applyNumberFormat="1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1" fontId="0" fillId="2" borderId="4" xfId="0" applyNumberForma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1" fontId="0" fillId="2" borderId="1" xfId="0" applyNumberForma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1" fontId="0" fillId="2" borderId="2" xfId="0" applyNumberForma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164" fontId="0" fillId="0" borderId="0" xfId="0" applyNumberFormat="1"/>
    <xf numFmtId="0" fontId="0" fillId="2" borderId="0" xfId="0" applyFill="1"/>
    <xf numFmtId="0" fontId="0" fillId="2" borderId="1" xfId="0" applyFill="1" applyBorder="1" applyAlignment="1">
      <alignment horizontal="center"/>
    </xf>
    <xf numFmtId="9" fontId="0" fillId="2" borderId="1" xfId="1" applyFon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9" fontId="0" fillId="2" borderId="2" xfId="1" applyFont="1" applyFill="1" applyBorder="1" applyAlignment="1">
      <alignment horizontal="center"/>
    </xf>
    <xf numFmtId="0" fontId="0" fillId="2" borderId="3" xfId="0" applyFill="1" applyBorder="1" applyAlignment="1">
      <alignment horizont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sz="1400" b="0" i="0" u="none" strike="noStrike" baseline="0">
                <a:effectLst/>
              </a:rPr>
              <a:t>58A 75</a:t>
            </a:r>
            <a:r>
              <a:rPr lang="en-US" sz="1400" b="0" i="0" u="none" strike="noStrike" baseline="0"/>
              <a:t> </a:t>
            </a:r>
            <a:endParaRPr lang="en-US"/>
          </a:p>
        </c:rich>
      </c:tx>
      <c:layout>
        <c:manualLayout>
          <c:xMode val="edge"/>
          <c:yMode val="edge"/>
          <c:x val="0.36088110403397028"/>
          <c:y val="2.13675213675213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USGS Data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3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xVal>
            <c:numRef>
              <c:f>'363303076330201'!$A$2:$A$542</c:f>
              <c:numCache>
                <c:formatCode>m/d/yyyy</c:formatCode>
                <c:ptCount val="541"/>
                <c:pt idx="0">
                  <c:v>30574</c:v>
                </c:pt>
                <c:pt idx="1">
                  <c:v>31239</c:v>
                </c:pt>
                <c:pt idx="2">
                  <c:v>31279</c:v>
                </c:pt>
                <c:pt idx="3">
                  <c:v>31328</c:v>
                </c:pt>
                <c:pt idx="4">
                  <c:v>31372</c:v>
                </c:pt>
                <c:pt idx="5">
                  <c:v>31420</c:v>
                </c:pt>
                <c:pt idx="6">
                  <c:v>31467</c:v>
                </c:pt>
                <c:pt idx="7">
                  <c:v>31616</c:v>
                </c:pt>
                <c:pt idx="8">
                  <c:v>31636</c:v>
                </c:pt>
                <c:pt idx="9">
                  <c:v>31684</c:v>
                </c:pt>
                <c:pt idx="10">
                  <c:v>31734</c:v>
                </c:pt>
                <c:pt idx="11">
                  <c:v>31789</c:v>
                </c:pt>
                <c:pt idx="12">
                  <c:v>31832</c:v>
                </c:pt>
                <c:pt idx="13">
                  <c:v>31903</c:v>
                </c:pt>
                <c:pt idx="14">
                  <c:v>31950</c:v>
                </c:pt>
                <c:pt idx="15">
                  <c:v>31993</c:v>
                </c:pt>
                <c:pt idx="16">
                  <c:v>32041</c:v>
                </c:pt>
                <c:pt idx="17">
                  <c:v>32099</c:v>
                </c:pt>
                <c:pt idx="18">
                  <c:v>32154</c:v>
                </c:pt>
                <c:pt idx="19">
                  <c:v>32216</c:v>
                </c:pt>
                <c:pt idx="20">
                  <c:v>32266</c:v>
                </c:pt>
                <c:pt idx="21">
                  <c:v>32324</c:v>
                </c:pt>
                <c:pt idx="22">
                  <c:v>32365</c:v>
                </c:pt>
                <c:pt idx="23">
                  <c:v>32428</c:v>
                </c:pt>
                <c:pt idx="24">
                  <c:v>32468</c:v>
                </c:pt>
                <c:pt idx="25">
                  <c:v>32526</c:v>
                </c:pt>
                <c:pt idx="26">
                  <c:v>32587</c:v>
                </c:pt>
                <c:pt idx="27">
                  <c:v>32678</c:v>
                </c:pt>
                <c:pt idx="28">
                  <c:v>32769</c:v>
                </c:pt>
                <c:pt idx="29">
                  <c:v>32847</c:v>
                </c:pt>
                <c:pt idx="30">
                  <c:v>32945</c:v>
                </c:pt>
                <c:pt idx="31">
                  <c:v>33128</c:v>
                </c:pt>
                <c:pt idx="32">
                  <c:v>33324</c:v>
                </c:pt>
                <c:pt idx="33">
                  <c:v>33520</c:v>
                </c:pt>
                <c:pt idx="34">
                  <c:v>33679</c:v>
                </c:pt>
                <c:pt idx="35">
                  <c:v>33869</c:v>
                </c:pt>
                <c:pt idx="36">
                  <c:v>33891</c:v>
                </c:pt>
                <c:pt idx="37">
                  <c:v>34023</c:v>
                </c:pt>
                <c:pt idx="38">
                  <c:v>34093</c:v>
                </c:pt>
                <c:pt idx="39">
                  <c:v>34150</c:v>
                </c:pt>
                <c:pt idx="40">
                  <c:v>34201</c:v>
                </c:pt>
                <c:pt idx="41">
                  <c:v>34276</c:v>
                </c:pt>
                <c:pt idx="42">
                  <c:v>34317</c:v>
                </c:pt>
                <c:pt idx="43">
                  <c:v>34376</c:v>
                </c:pt>
                <c:pt idx="44">
                  <c:v>34437</c:v>
                </c:pt>
                <c:pt idx="45">
                  <c:v>34505</c:v>
                </c:pt>
                <c:pt idx="46">
                  <c:v>34558</c:v>
                </c:pt>
                <c:pt idx="47">
                  <c:v>34652</c:v>
                </c:pt>
                <c:pt idx="48">
                  <c:v>34710</c:v>
                </c:pt>
                <c:pt idx="49">
                  <c:v>34772</c:v>
                </c:pt>
                <c:pt idx="50">
                  <c:v>34824</c:v>
                </c:pt>
                <c:pt idx="51">
                  <c:v>34899</c:v>
                </c:pt>
                <c:pt idx="52">
                  <c:v>34983</c:v>
                </c:pt>
                <c:pt idx="53">
                  <c:v>35074</c:v>
                </c:pt>
                <c:pt idx="54">
                  <c:v>35164</c:v>
                </c:pt>
                <c:pt idx="55">
                  <c:v>35257</c:v>
                </c:pt>
                <c:pt idx="56">
                  <c:v>35356</c:v>
                </c:pt>
                <c:pt idx="57">
                  <c:v>35457</c:v>
                </c:pt>
                <c:pt idx="58">
                  <c:v>35550</c:v>
                </c:pt>
                <c:pt idx="59">
                  <c:v>35634</c:v>
                </c:pt>
                <c:pt idx="60">
                  <c:v>35740</c:v>
                </c:pt>
                <c:pt idx="61">
                  <c:v>35807</c:v>
                </c:pt>
                <c:pt idx="62">
                  <c:v>35921</c:v>
                </c:pt>
                <c:pt idx="63">
                  <c:v>35990</c:v>
                </c:pt>
                <c:pt idx="64">
                  <c:v>36097</c:v>
                </c:pt>
                <c:pt idx="65">
                  <c:v>36165</c:v>
                </c:pt>
                <c:pt idx="66">
                  <c:v>36264</c:v>
                </c:pt>
                <c:pt idx="67">
                  <c:v>36348</c:v>
                </c:pt>
                <c:pt idx="68">
                  <c:v>36474</c:v>
                </c:pt>
                <c:pt idx="69">
                  <c:v>36536</c:v>
                </c:pt>
                <c:pt idx="70">
                  <c:v>36636</c:v>
                </c:pt>
                <c:pt idx="71">
                  <c:v>36720</c:v>
                </c:pt>
                <c:pt idx="72">
                  <c:v>36832</c:v>
                </c:pt>
                <c:pt idx="73">
                  <c:v>36951</c:v>
                </c:pt>
                <c:pt idx="74">
                  <c:v>37007</c:v>
                </c:pt>
                <c:pt idx="75">
                  <c:v>37084</c:v>
                </c:pt>
                <c:pt idx="76">
                  <c:v>37193</c:v>
                </c:pt>
                <c:pt idx="77">
                  <c:v>37279</c:v>
                </c:pt>
                <c:pt idx="78">
                  <c:v>37375</c:v>
                </c:pt>
                <c:pt idx="79">
                  <c:v>37447</c:v>
                </c:pt>
                <c:pt idx="80">
                  <c:v>37552</c:v>
                </c:pt>
                <c:pt idx="81">
                  <c:v>37630</c:v>
                </c:pt>
                <c:pt idx="82">
                  <c:v>37732</c:v>
                </c:pt>
                <c:pt idx="83">
                  <c:v>37812</c:v>
                </c:pt>
                <c:pt idx="84">
                  <c:v>37938</c:v>
                </c:pt>
                <c:pt idx="85">
                  <c:v>37998</c:v>
                </c:pt>
                <c:pt idx="86">
                  <c:v>38096</c:v>
                </c:pt>
                <c:pt idx="87">
                  <c:v>38180</c:v>
                </c:pt>
                <c:pt idx="88">
                  <c:v>38309</c:v>
                </c:pt>
                <c:pt idx="89">
                  <c:v>38427</c:v>
                </c:pt>
                <c:pt idx="90">
                  <c:v>38457</c:v>
                </c:pt>
                <c:pt idx="91">
                  <c:v>38545</c:v>
                </c:pt>
                <c:pt idx="92">
                  <c:v>38650</c:v>
                </c:pt>
                <c:pt idx="93">
                  <c:v>38764</c:v>
                </c:pt>
                <c:pt idx="94">
                  <c:v>38841</c:v>
                </c:pt>
                <c:pt idx="95">
                  <c:v>38908</c:v>
                </c:pt>
                <c:pt idx="96">
                  <c:v>39030</c:v>
                </c:pt>
                <c:pt idx="97">
                  <c:v>39091</c:v>
                </c:pt>
                <c:pt idx="98">
                  <c:v>39216</c:v>
                </c:pt>
                <c:pt idx="99">
                  <c:v>39286</c:v>
                </c:pt>
                <c:pt idx="100">
                  <c:v>39377</c:v>
                </c:pt>
                <c:pt idx="101">
                  <c:v>39485</c:v>
                </c:pt>
                <c:pt idx="102">
                  <c:v>39547</c:v>
                </c:pt>
                <c:pt idx="103">
                  <c:v>39650</c:v>
                </c:pt>
                <c:pt idx="104">
                  <c:v>39776</c:v>
                </c:pt>
                <c:pt idx="105">
                  <c:v>39868</c:v>
                </c:pt>
                <c:pt idx="106">
                  <c:v>39939</c:v>
                </c:pt>
                <c:pt idx="107">
                  <c:v>40073</c:v>
                </c:pt>
                <c:pt idx="108">
                  <c:v>40155</c:v>
                </c:pt>
                <c:pt idx="109">
                  <c:v>40248</c:v>
                </c:pt>
                <c:pt idx="110">
                  <c:v>40354</c:v>
                </c:pt>
                <c:pt idx="111">
                  <c:v>40422</c:v>
                </c:pt>
                <c:pt idx="112">
                  <c:v>40490</c:v>
                </c:pt>
                <c:pt idx="113">
                  <c:v>40590</c:v>
                </c:pt>
                <c:pt idx="114">
                  <c:v>40652</c:v>
                </c:pt>
                <c:pt idx="115">
                  <c:v>40737</c:v>
                </c:pt>
                <c:pt idx="116">
                  <c:v>40841</c:v>
                </c:pt>
                <c:pt idx="117">
                  <c:v>40960</c:v>
                </c:pt>
                <c:pt idx="118">
                  <c:v>41057</c:v>
                </c:pt>
                <c:pt idx="119">
                  <c:v>41116</c:v>
                </c:pt>
                <c:pt idx="120">
                  <c:v>41219</c:v>
                </c:pt>
                <c:pt idx="121">
                  <c:v>41354</c:v>
                </c:pt>
                <c:pt idx="122">
                  <c:v>41416</c:v>
                </c:pt>
                <c:pt idx="123">
                  <c:v>41515</c:v>
                </c:pt>
                <c:pt idx="124">
                  <c:v>41569</c:v>
                </c:pt>
                <c:pt idx="125">
                  <c:v>41677</c:v>
                </c:pt>
                <c:pt idx="126">
                  <c:v>41794</c:v>
                </c:pt>
                <c:pt idx="127">
                  <c:v>41892</c:v>
                </c:pt>
                <c:pt idx="128">
                  <c:v>41962</c:v>
                </c:pt>
                <c:pt idx="129">
                  <c:v>42026</c:v>
                </c:pt>
                <c:pt idx="130">
                  <c:v>42167</c:v>
                </c:pt>
                <c:pt idx="131">
                  <c:v>42243</c:v>
                </c:pt>
                <c:pt idx="132">
                  <c:v>42349</c:v>
                </c:pt>
                <c:pt idx="133">
                  <c:v>42443</c:v>
                </c:pt>
                <c:pt idx="134">
                  <c:v>42541</c:v>
                </c:pt>
                <c:pt idx="135">
                  <c:v>42622</c:v>
                </c:pt>
                <c:pt idx="136">
                  <c:v>42684</c:v>
                </c:pt>
                <c:pt idx="137">
                  <c:v>42935</c:v>
                </c:pt>
                <c:pt idx="138">
                  <c:v>43034</c:v>
                </c:pt>
                <c:pt idx="139">
                  <c:v>43151</c:v>
                </c:pt>
                <c:pt idx="140">
                  <c:v>43279</c:v>
                </c:pt>
                <c:pt idx="141">
                  <c:v>43363</c:v>
                </c:pt>
                <c:pt idx="142">
                  <c:v>43431</c:v>
                </c:pt>
                <c:pt idx="143">
                  <c:v>43549</c:v>
                </c:pt>
                <c:pt idx="144">
                  <c:v>43628</c:v>
                </c:pt>
                <c:pt idx="145">
                  <c:v>43697</c:v>
                </c:pt>
                <c:pt idx="146">
                  <c:v>43892</c:v>
                </c:pt>
                <c:pt idx="147">
                  <c:v>44055</c:v>
                </c:pt>
                <c:pt idx="148">
                  <c:v>44285</c:v>
                </c:pt>
                <c:pt idx="149">
                  <c:v>44573</c:v>
                </c:pt>
              </c:numCache>
            </c:numRef>
          </c:xVal>
          <c:yVal>
            <c:numRef>
              <c:f>'363303076330201'!$D$2:$D$542</c:f>
              <c:numCache>
                <c:formatCode>General</c:formatCode>
                <c:ptCount val="541"/>
                <c:pt idx="0">
                  <c:v>13.71</c:v>
                </c:pt>
                <c:pt idx="1">
                  <c:v>13.23</c:v>
                </c:pt>
                <c:pt idx="2">
                  <c:v>12.92</c:v>
                </c:pt>
                <c:pt idx="3">
                  <c:v>12.85</c:v>
                </c:pt>
                <c:pt idx="4">
                  <c:v>13.01</c:v>
                </c:pt>
                <c:pt idx="5">
                  <c:v>12.83</c:v>
                </c:pt>
                <c:pt idx="6">
                  <c:v>13.02</c:v>
                </c:pt>
                <c:pt idx="7">
                  <c:v>12.01</c:v>
                </c:pt>
                <c:pt idx="8">
                  <c:v>11.98</c:v>
                </c:pt>
                <c:pt idx="9">
                  <c:v>11.71</c:v>
                </c:pt>
                <c:pt idx="10">
                  <c:v>11.73</c:v>
                </c:pt>
                <c:pt idx="11">
                  <c:v>11.98</c:v>
                </c:pt>
                <c:pt idx="12">
                  <c:v>12.12</c:v>
                </c:pt>
                <c:pt idx="13">
                  <c:v>12.14</c:v>
                </c:pt>
                <c:pt idx="14">
                  <c:v>12.05</c:v>
                </c:pt>
                <c:pt idx="15">
                  <c:v>11.15</c:v>
                </c:pt>
                <c:pt idx="16">
                  <c:v>11.3</c:v>
                </c:pt>
                <c:pt idx="17">
                  <c:v>11.15</c:v>
                </c:pt>
                <c:pt idx="18">
                  <c:v>11.35</c:v>
                </c:pt>
                <c:pt idx="19">
                  <c:v>11.53</c:v>
                </c:pt>
                <c:pt idx="20">
                  <c:v>11.35</c:v>
                </c:pt>
                <c:pt idx="21">
                  <c:v>11.1</c:v>
                </c:pt>
                <c:pt idx="22">
                  <c:v>10.85</c:v>
                </c:pt>
                <c:pt idx="23">
                  <c:v>10.55</c:v>
                </c:pt>
                <c:pt idx="24">
                  <c:v>10.55</c:v>
                </c:pt>
                <c:pt idx="25">
                  <c:v>10.65</c:v>
                </c:pt>
                <c:pt idx="26">
                  <c:v>10.1199999999999</c:v>
                </c:pt>
                <c:pt idx="27">
                  <c:v>9.8800000000000008</c:v>
                </c:pt>
                <c:pt idx="28">
                  <c:v>9.5500000000000007</c:v>
                </c:pt>
                <c:pt idx="29">
                  <c:v>9.66</c:v>
                </c:pt>
                <c:pt idx="30">
                  <c:v>9.4700000000000006</c:v>
                </c:pt>
                <c:pt idx="31">
                  <c:v>8.52</c:v>
                </c:pt>
                <c:pt idx="32">
                  <c:v>8.85</c:v>
                </c:pt>
                <c:pt idx="33">
                  <c:v>8.26</c:v>
                </c:pt>
                <c:pt idx="34">
                  <c:v>8.26</c:v>
                </c:pt>
                <c:pt idx="35">
                  <c:v>8.5299999999999905</c:v>
                </c:pt>
                <c:pt idx="36">
                  <c:v>7.65</c:v>
                </c:pt>
                <c:pt idx="37">
                  <c:v>8.17</c:v>
                </c:pt>
                <c:pt idx="38">
                  <c:v>8.3000000000000007</c:v>
                </c:pt>
                <c:pt idx="39">
                  <c:v>7.98</c:v>
                </c:pt>
                <c:pt idx="40">
                  <c:v>7.47</c:v>
                </c:pt>
                <c:pt idx="41">
                  <c:v>7.25</c:v>
                </c:pt>
                <c:pt idx="42">
                  <c:v>7.33</c:v>
                </c:pt>
                <c:pt idx="43">
                  <c:v>7.53</c:v>
                </c:pt>
                <c:pt idx="44">
                  <c:v>7.72</c:v>
                </c:pt>
                <c:pt idx="45">
                  <c:v>7.21</c:v>
                </c:pt>
                <c:pt idx="46">
                  <c:v>6.91</c:v>
                </c:pt>
                <c:pt idx="47">
                  <c:v>6.67</c:v>
                </c:pt>
                <c:pt idx="48">
                  <c:v>6.73</c:v>
                </c:pt>
                <c:pt idx="49">
                  <c:v>6.95</c:v>
                </c:pt>
                <c:pt idx="50">
                  <c:v>6.92</c:v>
                </c:pt>
                <c:pt idx="51">
                  <c:v>6.19</c:v>
                </c:pt>
                <c:pt idx="52">
                  <c:v>5.82</c:v>
                </c:pt>
                <c:pt idx="53">
                  <c:v>5.99</c:v>
                </c:pt>
                <c:pt idx="54">
                  <c:v>6.28</c:v>
                </c:pt>
                <c:pt idx="55">
                  <c:v>5.69</c:v>
                </c:pt>
                <c:pt idx="56">
                  <c:v>6</c:v>
                </c:pt>
                <c:pt idx="57">
                  <c:v>5.75</c:v>
                </c:pt>
                <c:pt idx="58">
                  <c:v>5.83</c:v>
                </c:pt>
                <c:pt idx="59">
                  <c:v>4.97</c:v>
                </c:pt>
                <c:pt idx="60">
                  <c:v>4.92</c:v>
                </c:pt>
                <c:pt idx="61">
                  <c:v>5.0999999999999899</c:v>
                </c:pt>
                <c:pt idx="62">
                  <c:v>5.19</c:v>
                </c:pt>
                <c:pt idx="63">
                  <c:v>4.3600000000000003</c:v>
                </c:pt>
                <c:pt idx="64">
                  <c:v>4.0199999999999898</c:v>
                </c:pt>
                <c:pt idx="65">
                  <c:v>4.0199999999999898</c:v>
                </c:pt>
                <c:pt idx="66">
                  <c:v>4.3</c:v>
                </c:pt>
                <c:pt idx="67">
                  <c:v>3.42</c:v>
                </c:pt>
                <c:pt idx="68">
                  <c:v>3.58</c:v>
                </c:pt>
                <c:pt idx="69">
                  <c:v>3.37</c:v>
                </c:pt>
                <c:pt idx="70">
                  <c:v>3.33</c:v>
                </c:pt>
                <c:pt idx="71">
                  <c:v>2.25999999999999</c:v>
                </c:pt>
                <c:pt idx="72">
                  <c:v>2.37</c:v>
                </c:pt>
                <c:pt idx="73">
                  <c:v>2.25</c:v>
                </c:pt>
                <c:pt idx="74">
                  <c:v>2.27</c:v>
                </c:pt>
                <c:pt idx="75">
                  <c:v>1.77</c:v>
                </c:pt>
                <c:pt idx="76">
                  <c:v>1.39</c:v>
                </c:pt>
                <c:pt idx="77">
                  <c:v>1.66</c:v>
                </c:pt>
                <c:pt idx="78">
                  <c:v>1.89</c:v>
                </c:pt>
                <c:pt idx="79">
                  <c:v>1.23</c:v>
                </c:pt>
                <c:pt idx="80">
                  <c:v>1.41</c:v>
                </c:pt>
                <c:pt idx="81">
                  <c:v>1.8</c:v>
                </c:pt>
                <c:pt idx="82">
                  <c:v>1.77</c:v>
                </c:pt>
                <c:pt idx="83">
                  <c:v>1.46</c:v>
                </c:pt>
                <c:pt idx="84">
                  <c:v>1.63</c:v>
                </c:pt>
                <c:pt idx="85">
                  <c:v>1.56</c:v>
                </c:pt>
                <c:pt idx="86">
                  <c:v>1.33</c:v>
                </c:pt>
                <c:pt idx="87">
                  <c:v>1.08</c:v>
                </c:pt>
                <c:pt idx="88">
                  <c:v>0.78</c:v>
                </c:pt>
                <c:pt idx="89">
                  <c:v>0.9</c:v>
                </c:pt>
                <c:pt idx="90">
                  <c:v>0.74</c:v>
                </c:pt>
                <c:pt idx="91">
                  <c:v>0.45</c:v>
                </c:pt>
                <c:pt idx="92">
                  <c:v>0.76</c:v>
                </c:pt>
                <c:pt idx="93">
                  <c:v>0.85</c:v>
                </c:pt>
                <c:pt idx="94">
                  <c:v>0.56000000000000005</c:v>
                </c:pt>
                <c:pt idx="95">
                  <c:v>-0.06</c:v>
                </c:pt>
                <c:pt idx="96">
                  <c:v>0.63</c:v>
                </c:pt>
                <c:pt idx="97">
                  <c:v>0.05</c:v>
                </c:pt>
                <c:pt idx="98">
                  <c:v>0.21</c:v>
                </c:pt>
                <c:pt idx="99">
                  <c:v>-0.53</c:v>
                </c:pt>
                <c:pt idx="100">
                  <c:v>-1.07</c:v>
                </c:pt>
                <c:pt idx="101">
                  <c:v>-0.63</c:v>
                </c:pt>
                <c:pt idx="102">
                  <c:v>-0.85</c:v>
                </c:pt>
                <c:pt idx="103">
                  <c:v>-0.55000000000000004</c:v>
                </c:pt>
                <c:pt idx="104">
                  <c:v>-1.1599999999999899</c:v>
                </c:pt>
                <c:pt idx="105">
                  <c:v>-3.23</c:v>
                </c:pt>
                <c:pt idx="106">
                  <c:v>-1.96</c:v>
                </c:pt>
                <c:pt idx="107">
                  <c:v>-2.0699999999999901</c:v>
                </c:pt>
                <c:pt idx="108">
                  <c:v>-1.28</c:v>
                </c:pt>
                <c:pt idx="109">
                  <c:v>-1.4</c:v>
                </c:pt>
                <c:pt idx="110">
                  <c:v>-2</c:v>
                </c:pt>
                <c:pt idx="111">
                  <c:v>-2.68</c:v>
                </c:pt>
                <c:pt idx="112">
                  <c:v>-2.06</c:v>
                </c:pt>
                <c:pt idx="113">
                  <c:v>-2.2000000000000002</c:v>
                </c:pt>
                <c:pt idx="114">
                  <c:v>-2.23</c:v>
                </c:pt>
                <c:pt idx="115">
                  <c:v>-3.04</c:v>
                </c:pt>
                <c:pt idx="116">
                  <c:v>-2.91</c:v>
                </c:pt>
                <c:pt idx="117">
                  <c:v>-2.46</c:v>
                </c:pt>
                <c:pt idx="118">
                  <c:v>-2.69</c:v>
                </c:pt>
                <c:pt idx="119">
                  <c:v>-3.26</c:v>
                </c:pt>
                <c:pt idx="120">
                  <c:v>-3.27</c:v>
                </c:pt>
                <c:pt idx="121">
                  <c:v>-3.19</c:v>
                </c:pt>
                <c:pt idx="122">
                  <c:v>-3.54</c:v>
                </c:pt>
                <c:pt idx="123">
                  <c:v>-3.58</c:v>
                </c:pt>
                <c:pt idx="124">
                  <c:v>-3.66</c:v>
                </c:pt>
                <c:pt idx="125">
                  <c:v>-3.78</c:v>
                </c:pt>
                <c:pt idx="126">
                  <c:v>-3.94</c:v>
                </c:pt>
                <c:pt idx="127">
                  <c:v>-3.82</c:v>
                </c:pt>
                <c:pt idx="128">
                  <c:v>-3.65</c:v>
                </c:pt>
                <c:pt idx="129">
                  <c:v>-3.18</c:v>
                </c:pt>
                <c:pt idx="130">
                  <c:v>-4.18</c:v>
                </c:pt>
                <c:pt idx="131">
                  <c:v>-4.63</c:v>
                </c:pt>
                <c:pt idx="132">
                  <c:v>-4.8</c:v>
                </c:pt>
                <c:pt idx="133">
                  <c:v>-4.33</c:v>
                </c:pt>
                <c:pt idx="134">
                  <c:v>-4.88</c:v>
                </c:pt>
                <c:pt idx="135">
                  <c:v>-4.74</c:v>
                </c:pt>
                <c:pt idx="136">
                  <c:v>-4.5599999999999898</c:v>
                </c:pt>
                <c:pt idx="137">
                  <c:v>-4.9000000000000004</c:v>
                </c:pt>
                <c:pt idx="138">
                  <c:v>-5.56</c:v>
                </c:pt>
                <c:pt idx="139">
                  <c:v>-4.87</c:v>
                </c:pt>
                <c:pt idx="140">
                  <c:v>-5.23</c:v>
                </c:pt>
                <c:pt idx="141">
                  <c:v>-5.0599999999999898</c:v>
                </c:pt>
                <c:pt idx="142">
                  <c:v>-5.44</c:v>
                </c:pt>
                <c:pt idx="143">
                  <c:v>-5.46</c:v>
                </c:pt>
                <c:pt idx="144">
                  <c:v>-4.76</c:v>
                </c:pt>
                <c:pt idx="145">
                  <c:v>-4.96</c:v>
                </c:pt>
                <c:pt idx="146">
                  <c:v>-5.85</c:v>
                </c:pt>
                <c:pt idx="147">
                  <c:v>-6.27</c:v>
                </c:pt>
                <c:pt idx="148">
                  <c:v>-6.32</c:v>
                </c:pt>
                <c:pt idx="149">
                  <c:v>-6.64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A16-4500-B6C3-9168F9D97754}"/>
            </c:ext>
          </c:extLst>
        </c:ser>
        <c:ser>
          <c:idx val="1"/>
          <c:order val="1"/>
          <c:tx>
            <c:v>Simulated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3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'363303076330201'!$H$14:$H$51</c:f>
              <c:numCache>
                <c:formatCode>m/d/yyyy</c:formatCode>
                <c:ptCount val="38"/>
                <c:pt idx="0">
                  <c:v>30682</c:v>
                </c:pt>
                <c:pt idx="1">
                  <c:v>31048</c:v>
                </c:pt>
                <c:pt idx="2">
                  <c:v>31413</c:v>
                </c:pt>
                <c:pt idx="3">
                  <c:v>31778</c:v>
                </c:pt>
                <c:pt idx="4">
                  <c:v>32143</c:v>
                </c:pt>
                <c:pt idx="5">
                  <c:v>32509</c:v>
                </c:pt>
                <c:pt idx="6">
                  <c:v>32874</c:v>
                </c:pt>
                <c:pt idx="7">
                  <c:v>33239</c:v>
                </c:pt>
                <c:pt idx="8">
                  <c:v>33604</c:v>
                </c:pt>
                <c:pt idx="9">
                  <c:v>33970</c:v>
                </c:pt>
                <c:pt idx="10">
                  <c:v>34335</c:v>
                </c:pt>
                <c:pt idx="11">
                  <c:v>34700</c:v>
                </c:pt>
                <c:pt idx="12">
                  <c:v>35065</c:v>
                </c:pt>
                <c:pt idx="13">
                  <c:v>35431</c:v>
                </c:pt>
                <c:pt idx="14">
                  <c:v>35796</c:v>
                </c:pt>
                <c:pt idx="15">
                  <c:v>36161</c:v>
                </c:pt>
                <c:pt idx="16">
                  <c:v>36526</c:v>
                </c:pt>
                <c:pt idx="17">
                  <c:v>36892</c:v>
                </c:pt>
                <c:pt idx="18">
                  <c:v>37257</c:v>
                </c:pt>
                <c:pt idx="19">
                  <c:v>37622</c:v>
                </c:pt>
                <c:pt idx="20">
                  <c:v>37987</c:v>
                </c:pt>
                <c:pt idx="21">
                  <c:v>38353</c:v>
                </c:pt>
                <c:pt idx="22">
                  <c:v>38718</c:v>
                </c:pt>
                <c:pt idx="23">
                  <c:v>39083</c:v>
                </c:pt>
                <c:pt idx="24">
                  <c:v>39448</c:v>
                </c:pt>
                <c:pt idx="25">
                  <c:v>39814</c:v>
                </c:pt>
                <c:pt idx="26">
                  <c:v>40179</c:v>
                </c:pt>
                <c:pt idx="27">
                  <c:v>40544</c:v>
                </c:pt>
                <c:pt idx="28">
                  <c:v>40909</c:v>
                </c:pt>
                <c:pt idx="29">
                  <c:v>41275</c:v>
                </c:pt>
                <c:pt idx="30">
                  <c:v>41640</c:v>
                </c:pt>
                <c:pt idx="31">
                  <c:v>42005</c:v>
                </c:pt>
                <c:pt idx="32">
                  <c:v>42370</c:v>
                </c:pt>
                <c:pt idx="33">
                  <c:v>42736</c:v>
                </c:pt>
                <c:pt idx="34">
                  <c:v>43101</c:v>
                </c:pt>
                <c:pt idx="35">
                  <c:v>43466</c:v>
                </c:pt>
                <c:pt idx="36">
                  <c:v>43831</c:v>
                </c:pt>
                <c:pt idx="37">
                  <c:v>44197</c:v>
                </c:pt>
              </c:numCache>
            </c:numRef>
          </c:xVal>
          <c:yVal>
            <c:numRef>
              <c:f>'363303076330201'!$G$14:$G$51</c:f>
              <c:numCache>
                <c:formatCode>General</c:formatCode>
                <c:ptCount val="38"/>
                <c:pt idx="0">
                  <c:v>22.008769989013999</c:v>
                </c:pt>
                <c:pt idx="1">
                  <c:v>21.444215774536001</c:v>
                </c:pt>
                <c:pt idx="2">
                  <c:v>20.862756729126001</c:v>
                </c:pt>
                <c:pt idx="3">
                  <c:v>20.263938903808999</c:v>
                </c:pt>
                <c:pt idx="4">
                  <c:v>19.648777008056999</c:v>
                </c:pt>
                <c:pt idx="5">
                  <c:v>19.016452789306999</c:v>
                </c:pt>
                <c:pt idx="6">
                  <c:v>18.371353149413999</c:v>
                </c:pt>
                <c:pt idx="7">
                  <c:v>17.712743759155</c:v>
                </c:pt>
                <c:pt idx="8">
                  <c:v>17.041677474976002</c:v>
                </c:pt>
                <c:pt idx="9">
                  <c:v>16.357341766356999</c:v>
                </c:pt>
                <c:pt idx="10">
                  <c:v>15.664533615111999</c:v>
                </c:pt>
                <c:pt idx="11">
                  <c:v>14.962400436400999</c:v>
                </c:pt>
                <c:pt idx="12">
                  <c:v>14.251900672912999</c:v>
                </c:pt>
                <c:pt idx="13">
                  <c:v>13.531883239746</c:v>
                </c:pt>
                <c:pt idx="14">
                  <c:v>12.807040214539001</c:v>
                </c:pt>
                <c:pt idx="15">
                  <c:v>12.076128005980999</c:v>
                </c:pt>
                <c:pt idx="16">
                  <c:v>11.339875221252001</c:v>
                </c:pt>
                <c:pt idx="17">
                  <c:v>10.597046852111999</c:v>
                </c:pt>
                <c:pt idx="18">
                  <c:v>9.8525590896606001</c:v>
                </c:pt>
                <c:pt idx="19">
                  <c:v>9.1051540374756001</c:v>
                </c:pt>
                <c:pt idx="20">
                  <c:v>8.3553838729858008</c:v>
                </c:pt>
                <c:pt idx="21">
                  <c:v>7.6015987396240003</c:v>
                </c:pt>
                <c:pt idx="22">
                  <c:v>6.8482661247253001</c:v>
                </c:pt>
                <c:pt idx="23">
                  <c:v>6.0936241149901997</c:v>
                </c:pt>
                <c:pt idx="24">
                  <c:v>5.3379092216492001</c:v>
                </c:pt>
                <c:pt idx="25">
                  <c:v>4.5791859626770002</c:v>
                </c:pt>
                <c:pt idx="26">
                  <c:v>3.8216350078582999</c:v>
                </c:pt>
                <c:pt idx="27">
                  <c:v>3.0632729530334002</c:v>
                </c:pt>
                <c:pt idx="28">
                  <c:v>2.3045372962952002</c:v>
                </c:pt>
                <c:pt idx="29">
                  <c:v>1.5444519519805999</c:v>
                </c:pt>
                <c:pt idx="30">
                  <c:v>0.7889520525932</c:v>
                </c:pt>
                <c:pt idx="31">
                  <c:v>3.8119539618500002E-2</c:v>
                </c:pt>
                <c:pt idx="32">
                  <c:v>-0.70584678649900001</c:v>
                </c:pt>
                <c:pt idx="33">
                  <c:v>-1.4429143667219999</c:v>
                </c:pt>
                <c:pt idx="34">
                  <c:v>-2.16725564003</c:v>
                </c:pt>
                <c:pt idx="35">
                  <c:v>-2.8793184757230001</c:v>
                </c:pt>
                <c:pt idx="36">
                  <c:v>-3.5777826309199998</c:v>
                </c:pt>
                <c:pt idx="37">
                  <c:v>-4.2634921073910004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A16-4500-B6C3-9168F9D97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3555183"/>
        <c:axId val="613550191"/>
      </c:scatterChart>
      <c:valAx>
        <c:axId val="613555183"/>
        <c:scaling>
          <c:orientation val="minMax"/>
          <c:min val="3000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0191"/>
        <c:crossesAt val="-150"/>
        <c:crossBetween val="midCat"/>
      </c:valAx>
      <c:valAx>
        <c:axId val="6135501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Water Level (ft)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5183"/>
        <c:crosses val="autoZero"/>
        <c:crossBetween val="midCat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Data</c:v>
          </c:tx>
          <c:spPr>
            <a:ln w="19050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'363632076580101'!$I$11:$I$51</c:f>
              <c:numCache>
                <c:formatCode>General</c:formatCode>
                <c:ptCount val="41"/>
                <c:pt idx="0">
                  <c:v>-108.29</c:v>
                </c:pt>
                <c:pt idx="1">
                  <c:v>-122.47</c:v>
                </c:pt>
                <c:pt idx="2">
                  <c:v>-123.23</c:v>
                </c:pt>
                <c:pt idx="3">
                  <c:v>-122.27</c:v>
                </c:pt>
                <c:pt idx="4">
                  <c:v>-122.43</c:v>
                </c:pt>
                <c:pt idx="5">
                  <c:v>-126.09</c:v>
                </c:pt>
                <c:pt idx="6">
                  <c:v>-127</c:v>
                </c:pt>
                <c:pt idx="7">
                  <c:v>-130.69</c:v>
                </c:pt>
                <c:pt idx="8">
                  <c:v>-134.68</c:v>
                </c:pt>
                <c:pt idx="9">
                  <c:v>-135.59</c:v>
                </c:pt>
                <c:pt idx="10">
                  <c:v>-137.44999999999899</c:v>
                </c:pt>
                <c:pt idx="11">
                  <c:v>-140.09</c:v>
                </c:pt>
                <c:pt idx="12">
                  <c:v>-142.44</c:v>
                </c:pt>
                <c:pt idx="13">
                  <c:v>-141.65</c:v>
                </c:pt>
                <c:pt idx="14">
                  <c:v>-141.81</c:v>
                </c:pt>
                <c:pt idx="15">
                  <c:v>-142.96</c:v>
                </c:pt>
                <c:pt idx="16">
                  <c:v>-142.63</c:v>
                </c:pt>
                <c:pt idx="17">
                  <c:v>-142.80000000000001</c:v>
                </c:pt>
                <c:pt idx="18">
                  <c:v>-142.38</c:v>
                </c:pt>
                <c:pt idx="19">
                  <c:v>-138.53</c:v>
                </c:pt>
                <c:pt idx="20">
                  <c:v>-138.49</c:v>
                </c:pt>
                <c:pt idx="21">
                  <c:v>-139.18</c:v>
                </c:pt>
                <c:pt idx="22">
                  <c:v>-141.479999999999</c:v>
                </c:pt>
                <c:pt idx="23">
                  <c:v>-140.57</c:v>
                </c:pt>
                <c:pt idx="24">
                  <c:v>-141.68</c:v>
                </c:pt>
                <c:pt idx="25">
                  <c:v>-142.84</c:v>
                </c:pt>
                <c:pt idx="26">
                  <c:v>-142.44999999999899</c:v>
                </c:pt>
                <c:pt idx="27">
                  <c:v>-144.22</c:v>
                </c:pt>
                <c:pt idx="28">
                  <c:v>-144.59</c:v>
                </c:pt>
                <c:pt idx="29">
                  <c:v>-140.1</c:v>
                </c:pt>
                <c:pt idx="30">
                  <c:v>-130.9</c:v>
                </c:pt>
                <c:pt idx="31">
                  <c:v>-112.95</c:v>
                </c:pt>
                <c:pt idx="32">
                  <c:v>-103.49</c:v>
                </c:pt>
                <c:pt idx="33">
                  <c:v>-102.5</c:v>
                </c:pt>
                <c:pt idx="34">
                  <c:v>-100.52</c:v>
                </c:pt>
                <c:pt idx="35">
                  <c:v>-99.05</c:v>
                </c:pt>
                <c:pt idx="36">
                  <c:v>-96.92</c:v>
                </c:pt>
                <c:pt idx="37">
                  <c:v>-96.71</c:v>
                </c:pt>
                <c:pt idx="38">
                  <c:v>-96.22</c:v>
                </c:pt>
                <c:pt idx="39">
                  <c:v>-95.62</c:v>
                </c:pt>
                <c:pt idx="40">
                  <c:v>-94.59</c:v>
                </c:pt>
              </c:numCache>
            </c:numRef>
          </c:xVal>
          <c:yVal>
            <c:numRef>
              <c:f>'363632076580101'!$G$11:$G$51</c:f>
              <c:numCache>
                <c:formatCode>General</c:formatCode>
                <c:ptCount val="41"/>
                <c:pt idx="0">
                  <c:v>-114.29275512700001</c:v>
                </c:pt>
                <c:pt idx="1">
                  <c:v>-118.9070739746</c:v>
                </c:pt>
                <c:pt idx="2">
                  <c:v>-119.45212554930001</c:v>
                </c:pt>
                <c:pt idx="3">
                  <c:v>-119.8367385864</c:v>
                </c:pt>
                <c:pt idx="4">
                  <c:v>-122.48387908940001</c:v>
                </c:pt>
                <c:pt idx="5">
                  <c:v>-122.28565216059999</c:v>
                </c:pt>
                <c:pt idx="6">
                  <c:v>-124.9933395386</c:v>
                </c:pt>
                <c:pt idx="7">
                  <c:v>-130.01000976559999</c:v>
                </c:pt>
                <c:pt idx="8">
                  <c:v>-133.36196899410001</c:v>
                </c:pt>
                <c:pt idx="9">
                  <c:v>-130.52590942379999</c:v>
                </c:pt>
                <c:pt idx="10">
                  <c:v>-127.1021575928</c:v>
                </c:pt>
                <c:pt idx="11">
                  <c:v>-125.91440582280001</c:v>
                </c:pt>
                <c:pt idx="12">
                  <c:v>-132.11991882320001</c:v>
                </c:pt>
                <c:pt idx="13">
                  <c:v>-132.61390686039999</c:v>
                </c:pt>
                <c:pt idx="14">
                  <c:v>-133.6923980713</c:v>
                </c:pt>
                <c:pt idx="15">
                  <c:v>-135.4599761963</c:v>
                </c:pt>
                <c:pt idx="16">
                  <c:v>-137.75247192379999</c:v>
                </c:pt>
                <c:pt idx="17">
                  <c:v>-137.38157653810001</c:v>
                </c:pt>
                <c:pt idx="18">
                  <c:v>-133.30096435550001</c:v>
                </c:pt>
                <c:pt idx="19">
                  <c:v>-128.4849243164</c:v>
                </c:pt>
                <c:pt idx="20">
                  <c:v>-129.79107666019999</c:v>
                </c:pt>
                <c:pt idx="21">
                  <c:v>-133.0923461914</c:v>
                </c:pt>
                <c:pt idx="22">
                  <c:v>-135.68408203129999</c:v>
                </c:pt>
                <c:pt idx="23">
                  <c:v>-137.22386169430001</c:v>
                </c:pt>
                <c:pt idx="24">
                  <c:v>-140.4874572754</c:v>
                </c:pt>
                <c:pt idx="25">
                  <c:v>-140.96685791019999</c:v>
                </c:pt>
                <c:pt idx="26">
                  <c:v>-141.0454864502</c:v>
                </c:pt>
                <c:pt idx="27">
                  <c:v>-145.35926818850001</c:v>
                </c:pt>
                <c:pt idx="28">
                  <c:v>-144.84022521969999</c:v>
                </c:pt>
                <c:pt idx="29">
                  <c:v>-135.48249816890001</c:v>
                </c:pt>
                <c:pt idx="30">
                  <c:v>-107.1305770874</c:v>
                </c:pt>
                <c:pt idx="31">
                  <c:v>-86.497230529790002</c:v>
                </c:pt>
                <c:pt idx="32">
                  <c:v>-86.278007507319998</c:v>
                </c:pt>
                <c:pt idx="33">
                  <c:v>-92.083213806149999</c:v>
                </c:pt>
                <c:pt idx="34">
                  <c:v>-92.235221862789999</c:v>
                </c:pt>
                <c:pt idx="35">
                  <c:v>-87.30241394043</c:v>
                </c:pt>
                <c:pt idx="36">
                  <c:v>-89.689071655269998</c:v>
                </c:pt>
                <c:pt idx="37">
                  <c:v>-82.50146484375</c:v>
                </c:pt>
                <c:pt idx="38">
                  <c:v>-86.821968078609999</c:v>
                </c:pt>
                <c:pt idx="39">
                  <c:v>-84.0703125</c:v>
                </c:pt>
                <c:pt idx="40">
                  <c:v>-94.648208618159998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455-48B8-80B6-707E86690C39}"/>
            </c:ext>
          </c:extLst>
        </c:ser>
        <c:ser>
          <c:idx val="1"/>
          <c:order val="1"/>
          <c:tx>
            <c:v>Y=X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'363632076580101'!$K$2:$K$3</c:f>
              <c:numCache>
                <c:formatCode>General</c:formatCode>
                <c:ptCount val="2"/>
                <c:pt idx="0">
                  <c:v>-93.96</c:v>
                </c:pt>
                <c:pt idx="1">
                  <c:v>-144.59</c:v>
                </c:pt>
              </c:numCache>
            </c:numRef>
          </c:xVal>
          <c:yVal>
            <c:numRef>
              <c:f>'363632076580101'!$K$2:$K$3</c:f>
              <c:numCache>
                <c:formatCode>General</c:formatCode>
                <c:ptCount val="2"/>
                <c:pt idx="0">
                  <c:v>-93.96</c:v>
                </c:pt>
                <c:pt idx="1">
                  <c:v>-144.59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455-48B8-80B6-707E86690C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4009151"/>
        <c:axId val="1105116095"/>
      </c:scatterChart>
      <c:valAx>
        <c:axId val="1174009151"/>
        <c:scaling>
          <c:orientation val="minMax"/>
          <c:max val="-75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05116095"/>
        <c:crossesAt val="-200"/>
        <c:crossBetween val="midCat"/>
      </c:valAx>
      <c:valAx>
        <c:axId val="1105116095"/>
        <c:scaling>
          <c:orientation val="minMax"/>
          <c:max val="-75"/>
          <c:min val="-15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74009151"/>
        <c:crossesAt val="-200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0617632601578511"/>
          <c:y val="0.57275836614173226"/>
          <c:w val="0.38800328273086904"/>
          <c:h val="0.19412968265330471"/>
        </c:manualLayout>
      </c:layout>
      <c:overlay val="1"/>
      <c:spPr>
        <a:solidFill>
          <a:schemeClr val="bg1"/>
        </a:solidFill>
        <a:ln>
          <a:solidFill>
            <a:schemeClr val="bg1">
              <a:lumMod val="65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Data</c:v>
          </c:tx>
          <c:spPr>
            <a:ln w="19050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'372314076480401'!$I$12:$I$51</c:f>
              <c:numCache>
                <c:formatCode>General</c:formatCode>
                <c:ptCount val="40"/>
                <c:pt idx="0">
                  <c:v>-57.22</c:v>
                </c:pt>
                <c:pt idx="1">
                  <c:v>-56.99</c:v>
                </c:pt>
                <c:pt idx="2">
                  <c:v>-56.93</c:v>
                </c:pt>
                <c:pt idx="3">
                  <c:v>-61.62</c:v>
                </c:pt>
                <c:pt idx="4">
                  <c:v>-60.28</c:v>
                </c:pt>
                <c:pt idx="5">
                  <c:v>-62.34</c:v>
                </c:pt>
                <c:pt idx="6">
                  <c:v>-65.150000000000006</c:v>
                </c:pt>
                <c:pt idx="7">
                  <c:v>-67.52</c:v>
                </c:pt>
                <c:pt idx="8">
                  <c:v>-68.09</c:v>
                </c:pt>
                <c:pt idx="9">
                  <c:v>-69.38</c:v>
                </c:pt>
                <c:pt idx="10">
                  <c:v>-71.09</c:v>
                </c:pt>
                <c:pt idx="11">
                  <c:v>-72.58</c:v>
                </c:pt>
                <c:pt idx="12">
                  <c:v>-73.709999999999894</c:v>
                </c:pt>
                <c:pt idx="13">
                  <c:v>-74.33</c:v>
                </c:pt>
                <c:pt idx="14">
                  <c:v>-77.209999999999894</c:v>
                </c:pt>
                <c:pt idx="15">
                  <c:v>-77.209999999999894</c:v>
                </c:pt>
                <c:pt idx="16">
                  <c:v>-80.989999999999895</c:v>
                </c:pt>
                <c:pt idx="17">
                  <c:v>-81.349999999999895</c:v>
                </c:pt>
                <c:pt idx="18">
                  <c:v>-83.42</c:v>
                </c:pt>
                <c:pt idx="19">
                  <c:v>-85.18</c:v>
                </c:pt>
                <c:pt idx="20">
                  <c:v>-106.87</c:v>
                </c:pt>
                <c:pt idx="21">
                  <c:v>-105.52</c:v>
                </c:pt>
                <c:pt idx="22">
                  <c:v>-102.59</c:v>
                </c:pt>
                <c:pt idx="23">
                  <c:v>-110.48</c:v>
                </c:pt>
                <c:pt idx="24">
                  <c:v>-91.47</c:v>
                </c:pt>
                <c:pt idx="25">
                  <c:v>-94.31</c:v>
                </c:pt>
                <c:pt idx="26">
                  <c:v>-102.84</c:v>
                </c:pt>
                <c:pt idx="27">
                  <c:v>-98.01</c:v>
                </c:pt>
                <c:pt idx="28">
                  <c:v>-98.13</c:v>
                </c:pt>
                <c:pt idx="29">
                  <c:v>-98.07</c:v>
                </c:pt>
                <c:pt idx="30">
                  <c:v>-99.21</c:v>
                </c:pt>
                <c:pt idx="31">
                  <c:v>-100.94</c:v>
                </c:pt>
                <c:pt idx="32">
                  <c:v>-108.82</c:v>
                </c:pt>
                <c:pt idx="33">
                  <c:v>-103.13</c:v>
                </c:pt>
                <c:pt idx="34">
                  <c:v>-108.37</c:v>
                </c:pt>
                <c:pt idx="35">
                  <c:v>-102.53</c:v>
                </c:pt>
                <c:pt idx="36">
                  <c:v>-100.94</c:v>
                </c:pt>
                <c:pt idx="37">
                  <c:v>-99.24</c:v>
                </c:pt>
                <c:pt idx="38">
                  <c:v>-98.81</c:v>
                </c:pt>
                <c:pt idx="39">
                  <c:v>-98.03</c:v>
                </c:pt>
              </c:numCache>
            </c:numRef>
          </c:xVal>
          <c:yVal>
            <c:numRef>
              <c:f>'372314076480401'!$G$12:$G$51</c:f>
              <c:numCache>
                <c:formatCode>General</c:formatCode>
                <c:ptCount val="40"/>
                <c:pt idx="0">
                  <c:v>-58.723781585689999</c:v>
                </c:pt>
                <c:pt idx="1">
                  <c:v>-59.84070968628</c:v>
                </c:pt>
                <c:pt idx="2">
                  <c:v>-60.552562713619999</c:v>
                </c:pt>
                <c:pt idx="3">
                  <c:v>-60.975688934330002</c:v>
                </c:pt>
                <c:pt idx="4">
                  <c:v>-62.35389328003</c:v>
                </c:pt>
                <c:pt idx="5">
                  <c:v>-64.570610046390001</c:v>
                </c:pt>
                <c:pt idx="6">
                  <c:v>-62.795097351069998</c:v>
                </c:pt>
                <c:pt idx="7">
                  <c:v>-65.724967956539999</c:v>
                </c:pt>
                <c:pt idx="8">
                  <c:v>-69.142120361330001</c:v>
                </c:pt>
                <c:pt idx="9">
                  <c:v>-70.631401062009999</c:v>
                </c:pt>
                <c:pt idx="10">
                  <c:v>-72.15697479248</c:v>
                </c:pt>
                <c:pt idx="11">
                  <c:v>-73.810066223139998</c:v>
                </c:pt>
                <c:pt idx="12">
                  <c:v>-75.48243713379</c:v>
                </c:pt>
                <c:pt idx="13">
                  <c:v>-76.538208007809999</c:v>
                </c:pt>
                <c:pt idx="14">
                  <c:v>-78.011688232419999</c:v>
                </c:pt>
                <c:pt idx="15">
                  <c:v>-79.39282989502</c:v>
                </c:pt>
                <c:pt idx="16">
                  <c:v>-79.570350646969999</c:v>
                </c:pt>
                <c:pt idx="17">
                  <c:v>-80.908111572270002</c:v>
                </c:pt>
                <c:pt idx="18">
                  <c:v>-80.83666229248</c:v>
                </c:pt>
                <c:pt idx="19">
                  <c:v>-83.99496459961</c:v>
                </c:pt>
                <c:pt idx="20">
                  <c:v>-90.665962219240001</c:v>
                </c:pt>
                <c:pt idx="21">
                  <c:v>-95.880798339839998</c:v>
                </c:pt>
                <c:pt idx="22">
                  <c:v>-91.992958068850001</c:v>
                </c:pt>
                <c:pt idx="23">
                  <c:v>-93.977485656740001</c:v>
                </c:pt>
                <c:pt idx="24">
                  <c:v>-93.090957641599999</c:v>
                </c:pt>
                <c:pt idx="25">
                  <c:v>-90.56771850586</c:v>
                </c:pt>
                <c:pt idx="26">
                  <c:v>-90.957649230960001</c:v>
                </c:pt>
                <c:pt idx="27">
                  <c:v>-92.93677520752</c:v>
                </c:pt>
                <c:pt idx="28">
                  <c:v>-94.03970336914</c:v>
                </c:pt>
                <c:pt idx="29">
                  <c:v>-95.32691192627</c:v>
                </c:pt>
                <c:pt idx="30">
                  <c:v>-94.790908813480002</c:v>
                </c:pt>
                <c:pt idx="31">
                  <c:v>-94.322868347170001</c:v>
                </c:pt>
                <c:pt idx="32">
                  <c:v>-94.18556213379</c:v>
                </c:pt>
                <c:pt idx="33">
                  <c:v>-93.888786315920001</c:v>
                </c:pt>
                <c:pt idx="34">
                  <c:v>-91.460556030269998</c:v>
                </c:pt>
                <c:pt idx="35">
                  <c:v>-92.171745300289999</c:v>
                </c:pt>
                <c:pt idx="36">
                  <c:v>-90.692108154300001</c:v>
                </c:pt>
                <c:pt idx="37">
                  <c:v>-88.221405029300001</c:v>
                </c:pt>
                <c:pt idx="38">
                  <c:v>-87.407150268549998</c:v>
                </c:pt>
                <c:pt idx="39">
                  <c:v>-92.865242004389998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69A-457C-8A10-BD4037B0A669}"/>
            </c:ext>
          </c:extLst>
        </c:ser>
        <c:ser>
          <c:idx val="1"/>
          <c:order val="1"/>
          <c:tx>
            <c:v>Y=X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'372314076480401'!$K$2:$K$3</c:f>
              <c:numCache>
                <c:formatCode>General</c:formatCode>
                <c:ptCount val="2"/>
                <c:pt idx="0">
                  <c:v>-50.84</c:v>
                </c:pt>
                <c:pt idx="1">
                  <c:v>-110.48</c:v>
                </c:pt>
              </c:numCache>
            </c:numRef>
          </c:xVal>
          <c:yVal>
            <c:numRef>
              <c:f>'372314076480401'!$K$2:$K$3</c:f>
              <c:numCache>
                <c:formatCode>General</c:formatCode>
                <c:ptCount val="2"/>
                <c:pt idx="0">
                  <c:v>-50.84</c:v>
                </c:pt>
                <c:pt idx="1">
                  <c:v>-110.48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69A-457C-8A10-BD4037B0A6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4009151"/>
        <c:axId val="1105116095"/>
      </c:scatterChart>
      <c:valAx>
        <c:axId val="1174009151"/>
        <c:scaling>
          <c:orientation val="minMax"/>
          <c:max val="-50"/>
          <c:min val="-12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05116095"/>
        <c:crossesAt val="-200"/>
        <c:crossBetween val="midCat"/>
      </c:valAx>
      <c:valAx>
        <c:axId val="1105116095"/>
        <c:scaling>
          <c:orientation val="minMax"/>
          <c:max val="-50"/>
          <c:min val="-12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74009151"/>
        <c:crossesAt val="-200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0617632601578511"/>
          <c:y val="0.57275836614173226"/>
          <c:w val="0.38800328273086904"/>
          <c:h val="0.19412968265330471"/>
        </c:manualLayout>
      </c:layout>
      <c:overlay val="1"/>
      <c:spPr>
        <a:solidFill>
          <a:schemeClr val="bg1"/>
        </a:solidFill>
        <a:ln>
          <a:solidFill>
            <a:schemeClr val="bg1">
              <a:lumMod val="65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sz="1400" b="0" i="0" u="none" strike="noStrike" baseline="0">
                <a:effectLst/>
              </a:rPr>
              <a:t>58H  7</a:t>
            </a:r>
            <a:r>
              <a:rPr lang="en-US" sz="1400" b="0" i="0" u="none" strike="noStrike" baseline="0"/>
              <a:t>        </a:t>
            </a:r>
            <a:endParaRPr lang="en-US"/>
          </a:p>
        </c:rich>
      </c:tx>
      <c:layout>
        <c:manualLayout>
          <c:xMode val="edge"/>
          <c:yMode val="edge"/>
          <c:x val="0.36088110403397028"/>
          <c:y val="2.13675213675213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USGS Data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3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xVal>
            <c:numRef>
              <c:f>'372331076312603'!$A$2:$A$1754</c:f>
              <c:numCache>
                <c:formatCode>m/d/yyyy</c:formatCode>
                <c:ptCount val="1753"/>
                <c:pt idx="0">
                  <c:v>31209</c:v>
                </c:pt>
                <c:pt idx="1">
                  <c:v>31238</c:v>
                </c:pt>
                <c:pt idx="2">
                  <c:v>31280</c:v>
                </c:pt>
                <c:pt idx="3">
                  <c:v>31313</c:v>
                </c:pt>
                <c:pt idx="4">
                  <c:v>31321</c:v>
                </c:pt>
                <c:pt idx="5">
                  <c:v>31371</c:v>
                </c:pt>
                <c:pt idx="6">
                  <c:v>31420</c:v>
                </c:pt>
                <c:pt idx="7">
                  <c:v>31463</c:v>
                </c:pt>
                <c:pt idx="8">
                  <c:v>31609</c:v>
                </c:pt>
                <c:pt idx="9">
                  <c:v>31636</c:v>
                </c:pt>
                <c:pt idx="10">
                  <c:v>31685</c:v>
                </c:pt>
                <c:pt idx="11">
                  <c:v>31729</c:v>
                </c:pt>
                <c:pt idx="12">
                  <c:v>31790</c:v>
                </c:pt>
                <c:pt idx="13">
                  <c:v>31854</c:v>
                </c:pt>
                <c:pt idx="14">
                  <c:v>31901</c:v>
                </c:pt>
                <c:pt idx="15">
                  <c:v>31951</c:v>
                </c:pt>
                <c:pt idx="16">
                  <c:v>31994</c:v>
                </c:pt>
                <c:pt idx="17">
                  <c:v>32043</c:v>
                </c:pt>
                <c:pt idx="18">
                  <c:v>32101</c:v>
                </c:pt>
                <c:pt idx="19">
                  <c:v>32162</c:v>
                </c:pt>
                <c:pt idx="20">
                  <c:v>32209</c:v>
                </c:pt>
                <c:pt idx="21">
                  <c:v>32269</c:v>
                </c:pt>
                <c:pt idx="22">
                  <c:v>32316</c:v>
                </c:pt>
                <c:pt idx="23">
                  <c:v>32379</c:v>
                </c:pt>
                <c:pt idx="24">
                  <c:v>32429</c:v>
                </c:pt>
                <c:pt idx="25">
                  <c:v>32477</c:v>
                </c:pt>
                <c:pt idx="26">
                  <c:v>32527</c:v>
                </c:pt>
                <c:pt idx="27">
                  <c:v>32569</c:v>
                </c:pt>
                <c:pt idx="28">
                  <c:v>32625</c:v>
                </c:pt>
                <c:pt idx="29">
                  <c:v>32687</c:v>
                </c:pt>
                <c:pt idx="30">
                  <c:v>32722</c:v>
                </c:pt>
                <c:pt idx="31">
                  <c:v>32791</c:v>
                </c:pt>
                <c:pt idx="32">
                  <c:v>32826</c:v>
                </c:pt>
                <c:pt idx="33">
                  <c:v>32882</c:v>
                </c:pt>
                <c:pt idx="34">
                  <c:v>32938</c:v>
                </c:pt>
                <c:pt idx="35">
                  <c:v>32994</c:v>
                </c:pt>
                <c:pt idx="36">
                  <c:v>33051</c:v>
                </c:pt>
                <c:pt idx="37">
                  <c:v>33099</c:v>
                </c:pt>
                <c:pt idx="38">
                  <c:v>33149</c:v>
                </c:pt>
                <c:pt idx="39">
                  <c:v>33204</c:v>
                </c:pt>
                <c:pt idx="40">
                  <c:v>33267</c:v>
                </c:pt>
                <c:pt idx="41">
                  <c:v>33308</c:v>
                </c:pt>
                <c:pt idx="42">
                  <c:v>33317</c:v>
                </c:pt>
                <c:pt idx="43">
                  <c:v>33330</c:v>
                </c:pt>
                <c:pt idx="44">
                  <c:v>33373</c:v>
                </c:pt>
                <c:pt idx="45">
                  <c:v>33422</c:v>
                </c:pt>
                <c:pt idx="46">
                  <c:v>33485</c:v>
                </c:pt>
                <c:pt idx="47">
                  <c:v>33548</c:v>
                </c:pt>
                <c:pt idx="48">
                  <c:v>33612</c:v>
                </c:pt>
                <c:pt idx="49">
                  <c:v>33661</c:v>
                </c:pt>
                <c:pt idx="50">
                  <c:v>33715</c:v>
                </c:pt>
                <c:pt idx="51">
                  <c:v>33780</c:v>
                </c:pt>
                <c:pt idx="52">
                  <c:v>33841</c:v>
                </c:pt>
                <c:pt idx="53">
                  <c:v>33897</c:v>
                </c:pt>
                <c:pt idx="54">
                  <c:v>33953</c:v>
                </c:pt>
                <c:pt idx="55">
                  <c:v>34011</c:v>
                </c:pt>
                <c:pt idx="56">
                  <c:v>34079</c:v>
                </c:pt>
                <c:pt idx="57">
                  <c:v>34148</c:v>
                </c:pt>
                <c:pt idx="58">
                  <c:v>34199</c:v>
                </c:pt>
                <c:pt idx="59">
                  <c:v>34256</c:v>
                </c:pt>
                <c:pt idx="60">
                  <c:v>34338</c:v>
                </c:pt>
                <c:pt idx="61">
                  <c:v>34387</c:v>
                </c:pt>
                <c:pt idx="62">
                  <c:v>34431</c:v>
                </c:pt>
                <c:pt idx="63">
                  <c:v>34509</c:v>
                </c:pt>
                <c:pt idx="64">
                  <c:v>34557</c:v>
                </c:pt>
                <c:pt idx="65">
                  <c:v>34640</c:v>
                </c:pt>
                <c:pt idx="66">
                  <c:v>34708</c:v>
                </c:pt>
                <c:pt idx="67">
                  <c:v>34771</c:v>
                </c:pt>
                <c:pt idx="68">
                  <c:v>34823</c:v>
                </c:pt>
                <c:pt idx="69">
                  <c:v>34887</c:v>
                </c:pt>
                <c:pt idx="70">
                  <c:v>34989</c:v>
                </c:pt>
                <c:pt idx="71">
                  <c:v>35075</c:v>
                </c:pt>
                <c:pt idx="72">
                  <c:v>35158</c:v>
                </c:pt>
                <c:pt idx="73">
                  <c:v>35254</c:v>
                </c:pt>
                <c:pt idx="74">
                  <c:v>35319</c:v>
                </c:pt>
                <c:pt idx="75">
                  <c:v>35348</c:v>
                </c:pt>
                <c:pt idx="76">
                  <c:v>35453</c:v>
                </c:pt>
                <c:pt idx="77">
                  <c:v>35548</c:v>
                </c:pt>
                <c:pt idx="78">
                  <c:v>35626</c:v>
                </c:pt>
                <c:pt idx="79">
                  <c:v>35737</c:v>
                </c:pt>
                <c:pt idx="80">
                  <c:v>35815</c:v>
                </c:pt>
                <c:pt idx="81">
                  <c:v>35915</c:v>
                </c:pt>
                <c:pt idx="82">
                  <c:v>35991</c:v>
                </c:pt>
                <c:pt idx="83">
                  <c:v>36095</c:v>
                </c:pt>
                <c:pt idx="84">
                  <c:v>36167</c:v>
                </c:pt>
                <c:pt idx="85">
                  <c:v>36278</c:v>
                </c:pt>
                <c:pt idx="86">
                  <c:v>36353</c:v>
                </c:pt>
                <c:pt idx="87">
                  <c:v>36473</c:v>
                </c:pt>
                <c:pt idx="88">
                  <c:v>36535</c:v>
                </c:pt>
                <c:pt idx="89">
                  <c:v>36635</c:v>
                </c:pt>
                <c:pt idx="90">
                  <c:v>36718</c:v>
                </c:pt>
                <c:pt idx="91">
                  <c:v>36817</c:v>
                </c:pt>
                <c:pt idx="92">
                  <c:v>36935</c:v>
                </c:pt>
                <c:pt idx="93">
                  <c:v>37006</c:v>
                </c:pt>
                <c:pt idx="94">
                  <c:v>37081</c:v>
                </c:pt>
                <c:pt idx="95">
                  <c:v>37181</c:v>
                </c:pt>
                <c:pt idx="96">
                  <c:v>37286</c:v>
                </c:pt>
                <c:pt idx="97">
                  <c:v>37368</c:v>
                </c:pt>
                <c:pt idx="98">
                  <c:v>37448</c:v>
                </c:pt>
                <c:pt idx="99">
                  <c:v>37565</c:v>
                </c:pt>
                <c:pt idx="100">
                  <c:v>37636</c:v>
                </c:pt>
                <c:pt idx="101">
                  <c:v>37734</c:v>
                </c:pt>
                <c:pt idx="102">
                  <c:v>37810</c:v>
                </c:pt>
                <c:pt idx="103">
                  <c:v>37932</c:v>
                </c:pt>
                <c:pt idx="104">
                  <c:v>38015</c:v>
                </c:pt>
                <c:pt idx="105">
                  <c:v>38103</c:v>
                </c:pt>
                <c:pt idx="106">
                  <c:v>38187</c:v>
                </c:pt>
                <c:pt idx="107">
                  <c:v>38328</c:v>
                </c:pt>
                <c:pt idx="108">
                  <c:v>38419</c:v>
                </c:pt>
                <c:pt idx="109">
                  <c:v>38456</c:v>
                </c:pt>
                <c:pt idx="110">
                  <c:v>38554</c:v>
                </c:pt>
                <c:pt idx="111">
                  <c:v>38642</c:v>
                </c:pt>
                <c:pt idx="112">
                  <c:v>38751</c:v>
                </c:pt>
                <c:pt idx="113">
                  <c:v>38818</c:v>
                </c:pt>
                <c:pt idx="114">
                  <c:v>38915</c:v>
                </c:pt>
                <c:pt idx="115">
                  <c:v>39028</c:v>
                </c:pt>
                <c:pt idx="116">
                  <c:v>39104</c:v>
                </c:pt>
                <c:pt idx="117">
                  <c:v>39260</c:v>
                </c:pt>
                <c:pt idx="118">
                  <c:v>39310</c:v>
                </c:pt>
                <c:pt idx="119">
                  <c:v>39386</c:v>
                </c:pt>
                <c:pt idx="120">
                  <c:v>39476</c:v>
                </c:pt>
                <c:pt idx="121">
                  <c:v>39561</c:v>
                </c:pt>
                <c:pt idx="122">
                  <c:v>39645</c:v>
                </c:pt>
                <c:pt idx="123">
                  <c:v>39765</c:v>
                </c:pt>
                <c:pt idx="124">
                  <c:v>39870</c:v>
                </c:pt>
                <c:pt idx="125">
                  <c:v>39917</c:v>
                </c:pt>
                <c:pt idx="126">
                  <c:v>40038</c:v>
                </c:pt>
                <c:pt idx="127">
                  <c:v>40141</c:v>
                </c:pt>
                <c:pt idx="128">
                  <c:v>40234</c:v>
                </c:pt>
                <c:pt idx="129">
                  <c:v>40283</c:v>
                </c:pt>
                <c:pt idx="130">
                  <c:v>40378</c:v>
                </c:pt>
                <c:pt idx="131">
                  <c:v>40479</c:v>
                </c:pt>
                <c:pt idx="132">
                  <c:v>40575</c:v>
                </c:pt>
                <c:pt idx="133">
                  <c:v>40680</c:v>
                </c:pt>
                <c:pt idx="134">
                  <c:v>40764</c:v>
                </c:pt>
                <c:pt idx="135">
                  <c:v>40878</c:v>
                </c:pt>
                <c:pt idx="136">
                  <c:v>40953</c:v>
                </c:pt>
                <c:pt idx="137">
                  <c:v>41009</c:v>
                </c:pt>
                <c:pt idx="138">
                  <c:v>41129</c:v>
                </c:pt>
                <c:pt idx="139">
                  <c:v>41204</c:v>
                </c:pt>
                <c:pt idx="140">
                  <c:v>41330</c:v>
                </c:pt>
                <c:pt idx="141">
                  <c:v>41389</c:v>
                </c:pt>
                <c:pt idx="142">
                  <c:v>41494</c:v>
                </c:pt>
                <c:pt idx="143">
                  <c:v>41593</c:v>
                </c:pt>
                <c:pt idx="144">
                  <c:v>41718</c:v>
                </c:pt>
                <c:pt idx="145">
                  <c:v>41788</c:v>
                </c:pt>
                <c:pt idx="146">
                  <c:v>41858</c:v>
                </c:pt>
                <c:pt idx="147">
                  <c:v>41974</c:v>
                </c:pt>
                <c:pt idx="148">
                  <c:v>42033</c:v>
                </c:pt>
                <c:pt idx="149">
                  <c:v>42164</c:v>
                </c:pt>
                <c:pt idx="150">
                  <c:v>42213</c:v>
                </c:pt>
                <c:pt idx="151">
                  <c:v>42403</c:v>
                </c:pt>
                <c:pt idx="152">
                  <c:v>42473</c:v>
                </c:pt>
                <c:pt idx="153">
                  <c:v>42557</c:v>
                </c:pt>
                <c:pt idx="154">
                  <c:v>42662</c:v>
                </c:pt>
                <c:pt idx="155">
                  <c:v>42741</c:v>
                </c:pt>
                <c:pt idx="156">
                  <c:v>42843</c:v>
                </c:pt>
                <c:pt idx="157">
                  <c:v>42944</c:v>
                </c:pt>
                <c:pt idx="158">
                  <c:v>43031</c:v>
                </c:pt>
                <c:pt idx="159">
                  <c:v>43124</c:v>
                </c:pt>
                <c:pt idx="160">
                  <c:v>43213</c:v>
                </c:pt>
                <c:pt idx="161">
                  <c:v>43318</c:v>
                </c:pt>
                <c:pt idx="162">
                  <c:v>43405</c:v>
                </c:pt>
                <c:pt idx="163">
                  <c:v>43476</c:v>
                </c:pt>
                <c:pt idx="164">
                  <c:v>43580</c:v>
                </c:pt>
                <c:pt idx="165">
                  <c:v>43670</c:v>
                </c:pt>
                <c:pt idx="166">
                  <c:v>43783</c:v>
                </c:pt>
                <c:pt idx="167">
                  <c:v>43858</c:v>
                </c:pt>
                <c:pt idx="168">
                  <c:v>44020</c:v>
                </c:pt>
                <c:pt idx="169">
                  <c:v>44231</c:v>
                </c:pt>
                <c:pt idx="170">
                  <c:v>44532</c:v>
                </c:pt>
              </c:numCache>
            </c:numRef>
          </c:xVal>
          <c:yVal>
            <c:numRef>
              <c:f>'372331076312603'!$D$2:$D$1754</c:f>
              <c:numCache>
                <c:formatCode>General</c:formatCode>
                <c:ptCount val="1753"/>
                <c:pt idx="0">
                  <c:v>40.32</c:v>
                </c:pt>
                <c:pt idx="1">
                  <c:v>40.369999999999898</c:v>
                </c:pt>
                <c:pt idx="2">
                  <c:v>40.43</c:v>
                </c:pt>
                <c:pt idx="3">
                  <c:v>40.130000000000003</c:v>
                </c:pt>
                <c:pt idx="4">
                  <c:v>40.47</c:v>
                </c:pt>
                <c:pt idx="5">
                  <c:v>40.65</c:v>
                </c:pt>
                <c:pt idx="6">
                  <c:v>40.35</c:v>
                </c:pt>
                <c:pt idx="7">
                  <c:v>38.93</c:v>
                </c:pt>
                <c:pt idx="8">
                  <c:v>36.97</c:v>
                </c:pt>
                <c:pt idx="9">
                  <c:v>36.83</c:v>
                </c:pt>
                <c:pt idx="10">
                  <c:v>36.71</c:v>
                </c:pt>
                <c:pt idx="11">
                  <c:v>35.700000000000003</c:v>
                </c:pt>
                <c:pt idx="12">
                  <c:v>32.53</c:v>
                </c:pt>
                <c:pt idx="13">
                  <c:v>28.58</c:v>
                </c:pt>
                <c:pt idx="14">
                  <c:v>24.88</c:v>
                </c:pt>
                <c:pt idx="15">
                  <c:v>22.95</c:v>
                </c:pt>
                <c:pt idx="16">
                  <c:v>23.06</c:v>
                </c:pt>
                <c:pt idx="17">
                  <c:v>23.13</c:v>
                </c:pt>
                <c:pt idx="18">
                  <c:v>23.21</c:v>
                </c:pt>
                <c:pt idx="19">
                  <c:v>23.01</c:v>
                </c:pt>
                <c:pt idx="20">
                  <c:v>22.65</c:v>
                </c:pt>
                <c:pt idx="21">
                  <c:v>22.5</c:v>
                </c:pt>
                <c:pt idx="22">
                  <c:v>22.48</c:v>
                </c:pt>
                <c:pt idx="23">
                  <c:v>22.55</c:v>
                </c:pt>
                <c:pt idx="24">
                  <c:v>22.6</c:v>
                </c:pt>
                <c:pt idx="25">
                  <c:v>22.6</c:v>
                </c:pt>
                <c:pt idx="26">
                  <c:v>22.6</c:v>
                </c:pt>
                <c:pt idx="27">
                  <c:v>22.7</c:v>
                </c:pt>
                <c:pt idx="28">
                  <c:v>23</c:v>
                </c:pt>
                <c:pt idx="29">
                  <c:v>19.2</c:v>
                </c:pt>
                <c:pt idx="30">
                  <c:v>17.3</c:v>
                </c:pt>
                <c:pt idx="31">
                  <c:v>15.9</c:v>
                </c:pt>
                <c:pt idx="32">
                  <c:v>14.9</c:v>
                </c:pt>
                <c:pt idx="33">
                  <c:v>12.06</c:v>
                </c:pt>
                <c:pt idx="34">
                  <c:v>8.4600000000000009</c:v>
                </c:pt>
                <c:pt idx="35">
                  <c:v>3</c:v>
                </c:pt>
                <c:pt idx="36">
                  <c:v>-4.2</c:v>
                </c:pt>
                <c:pt idx="37">
                  <c:v>-13.85</c:v>
                </c:pt>
                <c:pt idx="38">
                  <c:v>-17.649999999999899</c:v>
                </c:pt>
                <c:pt idx="39">
                  <c:v>-18.84</c:v>
                </c:pt>
                <c:pt idx="40">
                  <c:v>-19.93</c:v>
                </c:pt>
                <c:pt idx="41">
                  <c:v>-24.04</c:v>
                </c:pt>
                <c:pt idx="42">
                  <c:v>-25.5</c:v>
                </c:pt>
                <c:pt idx="43">
                  <c:v>-26.65</c:v>
                </c:pt>
                <c:pt idx="44">
                  <c:v>-31.4</c:v>
                </c:pt>
                <c:pt idx="45">
                  <c:v>-34.619999999999898</c:v>
                </c:pt>
                <c:pt idx="46">
                  <c:v>-34.46</c:v>
                </c:pt>
                <c:pt idx="47">
                  <c:v>-33.67</c:v>
                </c:pt>
                <c:pt idx="48">
                  <c:v>-34.090000000000003</c:v>
                </c:pt>
                <c:pt idx="49">
                  <c:v>-34.25</c:v>
                </c:pt>
                <c:pt idx="50">
                  <c:v>-36.450000000000003</c:v>
                </c:pt>
                <c:pt idx="51">
                  <c:v>-38.69</c:v>
                </c:pt>
                <c:pt idx="52">
                  <c:v>-39.799999999999898</c:v>
                </c:pt>
                <c:pt idx="53">
                  <c:v>-40.22</c:v>
                </c:pt>
                <c:pt idx="54">
                  <c:v>-39.090000000000003</c:v>
                </c:pt>
                <c:pt idx="55">
                  <c:v>-39.619999999999898</c:v>
                </c:pt>
                <c:pt idx="56">
                  <c:v>-41.51</c:v>
                </c:pt>
                <c:pt idx="57">
                  <c:v>-41.72</c:v>
                </c:pt>
                <c:pt idx="58">
                  <c:v>-41.32</c:v>
                </c:pt>
                <c:pt idx="59">
                  <c:v>-40</c:v>
                </c:pt>
                <c:pt idx="60">
                  <c:v>-36.119999999999898</c:v>
                </c:pt>
                <c:pt idx="61">
                  <c:v>-35.380000000000003</c:v>
                </c:pt>
                <c:pt idx="62">
                  <c:v>-35.26</c:v>
                </c:pt>
                <c:pt idx="63">
                  <c:v>-35.76</c:v>
                </c:pt>
                <c:pt idx="64">
                  <c:v>-35.15</c:v>
                </c:pt>
                <c:pt idx="65">
                  <c:v>-35.57</c:v>
                </c:pt>
                <c:pt idx="66">
                  <c:v>-33.1</c:v>
                </c:pt>
                <c:pt idx="67">
                  <c:v>-31.15</c:v>
                </c:pt>
                <c:pt idx="68">
                  <c:v>-29.92</c:v>
                </c:pt>
                <c:pt idx="69">
                  <c:v>-29.33</c:v>
                </c:pt>
                <c:pt idx="70">
                  <c:v>-32.74</c:v>
                </c:pt>
                <c:pt idx="71">
                  <c:v>-29.9</c:v>
                </c:pt>
                <c:pt idx="72">
                  <c:v>-37.33</c:v>
                </c:pt>
                <c:pt idx="73">
                  <c:v>-84.12</c:v>
                </c:pt>
                <c:pt idx="74">
                  <c:v>-77.290000000000006</c:v>
                </c:pt>
                <c:pt idx="75">
                  <c:v>-75.27</c:v>
                </c:pt>
                <c:pt idx="76">
                  <c:v>-67.489999999999895</c:v>
                </c:pt>
                <c:pt idx="77">
                  <c:v>-62.78</c:v>
                </c:pt>
                <c:pt idx="78">
                  <c:v>-60.01</c:v>
                </c:pt>
                <c:pt idx="79">
                  <c:v>-56.74</c:v>
                </c:pt>
                <c:pt idx="80">
                  <c:v>-55.79</c:v>
                </c:pt>
                <c:pt idx="81">
                  <c:v>-55.5</c:v>
                </c:pt>
                <c:pt idx="82">
                  <c:v>-54.58</c:v>
                </c:pt>
                <c:pt idx="83">
                  <c:v>-54.63</c:v>
                </c:pt>
                <c:pt idx="84">
                  <c:v>-56.2</c:v>
                </c:pt>
                <c:pt idx="85">
                  <c:v>-55.84</c:v>
                </c:pt>
                <c:pt idx="86">
                  <c:v>-54.68</c:v>
                </c:pt>
                <c:pt idx="87">
                  <c:v>-56.5</c:v>
                </c:pt>
                <c:pt idx="88">
                  <c:v>-57.53</c:v>
                </c:pt>
                <c:pt idx="89">
                  <c:v>-56.85</c:v>
                </c:pt>
                <c:pt idx="90">
                  <c:v>-56.04</c:v>
                </c:pt>
                <c:pt idx="91">
                  <c:v>-54.51</c:v>
                </c:pt>
                <c:pt idx="92">
                  <c:v>-50.53</c:v>
                </c:pt>
                <c:pt idx="93">
                  <c:v>-48.52</c:v>
                </c:pt>
                <c:pt idx="94">
                  <c:v>-50.27</c:v>
                </c:pt>
                <c:pt idx="95">
                  <c:v>-50.79</c:v>
                </c:pt>
                <c:pt idx="96">
                  <c:v>-48.66</c:v>
                </c:pt>
                <c:pt idx="97">
                  <c:v>-47.88</c:v>
                </c:pt>
                <c:pt idx="98">
                  <c:v>-44.69</c:v>
                </c:pt>
                <c:pt idx="99">
                  <c:v>-44.78</c:v>
                </c:pt>
                <c:pt idx="100">
                  <c:v>-45.22</c:v>
                </c:pt>
                <c:pt idx="101">
                  <c:v>-51.39</c:v>
                </c:pt>
                <c:pt idx="102">
                  <c:v>-54.33</c:v>
                </c:pt>
                <c:pt idx="103">
                  <c:v>-58.15</c:v>
                </c:pt>
                <c:pt idx="104">
                  <c:v>-58.75</c:v>
                </c:pt>
                <c:pt idx="105">
                  <c:v>-60.12</c:v>
                </c:pt>
                <c:pt idx="106">
                  <c:v>-61.73</c:v>
                </c:pt>
                <c:pt idx="107">
                  <c:v>-63.51</c:v>
                </c:pt>
                <c:pt idx="108">
                  <c:v>-65.010000000000005</c:v>
                </c:pt>
                <c:pt idx="109">
                  <c:v>-64.8</c:v>
                </c:pt>
                <c:pt idx="110">
                  <c:v>-66.37</c:v>
                </c:pt>
                <c:pt idx="111">
                  <c:v>-67.52</c:v>
                </c:pt>
                <c:pt idx="112">
                  <c:v>-69.3</c:v>
                </c:pt>
                <c:pt idx="113">
                  <c:v>-70.62</c:v>
                </c:pt>
                <c:pt idx="114">
                  <c:v>-72.19</c:v>
                </c:pt>
                <c:pt idx="115">
                  <c:v>-74.09</c:v>
                </c:pt>
                <c:pt idx="116">
                  <c:v>-74.86</c:v>
                </c:pt>
                <c:pt idx="117">
                  <c:v>-82.6</c:v>
                </c:pt>
                <c:pt idx="118">
                  <c:v>-77.08</c:v>
                </c:pt>
                <c:pt idx="119">
                  <c:v>-77.27</c:v>
                </c:pt>
                <c:pt idx="120">
                  <c:v>-77.25</c:v>
                </c:pt>
                <c:pt idx="121">
                  <c:v>-77.650000000000006</c:v>
                </c:pt>
                <c:pt idx="122">
                  <c:v>-78.37</c:v>
                </c:pt>
                <c:pt idx="123">
                  <c:v>-78.5</c:v>
                </c:pt>
                <c:pt idx="124">
                  <c:v>-77.86</c:v>
                </c:pt>
                <c:pt idx="125">
                  <c:v>-77.72</c:v>
                </c:pt>
                <c:pt idx="126">
                  <c:v>-78.319999999999894</c:v>
                </c:pt>
                <c:pt idx="127">
                  <c:v>-79</c:v>
                </c:pt>
                <c:pt idx="128">
                  <c:v>-79.05</c:v>
                </c:pt>
                <c:pt idx="129">
                  <c:v>-79.38</c:v>
                </c:pt>
                <c:pt idx="130">
                  <c:v>-80.44</c:v>
                </c:pt>
                <c:pt idx="131">
                  <c:v>-81.2</c:v>
                </c:pt>
                <c:pt idx="132">
                  <c:v>-81.77</c:v>
                </c:pt>
                <c:pt idx="133">
                  <c:v>-80.69</c:v>
                </c:pt>
                <c:pt idx="134">
                  <c:v>-80.7</c:v>
                </c:pt>
                <c:pt idx="135">
                  <c:v>-81.14</c:v>
                </c:pt>
                <c:pt idx="136">
                  <c:v>-81.42</c:v>
                </c:pt>
                <c:pt idx="137">
                  <c:v>-81.7</c:v>
                </c:pt>
                <c:pt idx="138">
                  <c:v>-82.14</c:v>
                </c:pt>
                <c:pt idx="139">
                  <c:v>-83.19</c:v>
                </c:pt>
                <c:pt idx="140">
                  <c:v>-83.02</c:v>
                </c:pt>
                <c:pt idx="141">
                  <c:v>-83.95</c:v>
                </c:pt>
                <c:pt idx="142">
                  <c:v>-83.83</c:v>
                </c:pt>
                <c:pt idx="143">
                  <c:v>-84.12</c:v>
                </c:pt>
                <c:pt idx="144">
                  <c:v>-83.35</c:v>
                </c:pt>
                <c:pt idx="145">
                  <c:v>-83.88</c:v>
                </c:pt>
                <c:pt idx="146">
                  <c:v>-85</c:v>
                </c:pt>
                <c:pt idx="147">
                  <c:v>-85.8</c:v>
                </c:pt>
                <c:pt idx="148">
                  <c:v>-86.18</c:v>
                </c:pt>
                <c:pt idx="149">
                  <c:v>-86.8</c:v>
                </c:pt>
                <c:pt idx="150">
                  <c:v>-86.99</c:v>
                </c:pt>
                <c:pt idx="151">
                  <c:v>-87.87</c:v>
                </c:pt>
                <c:pt idx="152">
                  <c:v>-87.68</c:v>
                </c:pt>
                <c:pt idx="153">
                  <c:v>-87.47</c:v>
                </c:pt>
                <c:pt idx="154">
                  <c:v>-87.69</c:v>
                </c:pt>
                <c:pt idx="155">
                  <c:v>-88.05</c:v>
                </c:pt>
                <c:pt idx="156">
                  <c:v>-87.99</c:v>
                </c:pt>
                <c:pt idx="157">
                  <c:v>-88.16</c:v>
                </c:pt>
                <c:pt idx="158">
                  <c:v>-88.25</c:v>
                </c:pt>
                <c:pt idx="159">
                  <c:v>-88.11</c:v>
                </c:pt>
                <c:pt idx="160">
                  <c:v>-87.72</c:v>
                </c:pt>
                <c:pt idx="161">
                  <c:v>-87.22</c:v>
                </c:pt>
                <c:pt idx="162">
                  <c:v>-86.84</c:v>
                </c:pt>
                <c:pt idx="163">
                  <c:v>-86.37</c:v>
                </c:pt>
                <c:pt idx="164">
                  <c:v>-86.46</c:v>
                </c:pt>
                <c:pt idx="165">
                  <c:v>-86.58</c:v>
                </c:pt>
                <c:pt idx="166">
                  <c:v>-86.87</c:v>
                </c:pt>
                <c:pt idx="167">
                  <c:v>-86.63</c:v>
                </c:pt>
                <c:pt idx="168">
                  <c:v>-86.66</c:v>
                </c:pt>
                <c:pt idx="169">
                  <c:v>-85.55</c:v>
                </c:pt>
                <c:pt idx="170">
                  <c:v>-86.76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59D-42AF-A094-E428F2DCD6D3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3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'372331076312603'!$H$15:$H$51</c:f>
              <c:numCache>
                <c:formatCode>m/d/yyyy</c:formatCode>
                <c:ptCount val="37"/>
                <c:pt idx="0">
                  <c:v>31048</c:v>
                </c:pt>
                <c:pt idx="1">
                  <c:v>31413</c:v>
                </c:pt>
                <c:pt idx="2">
                  <c:v>31778</c:v>
                </c:pt>
                <c:pt idx="3">
                  <c:v>32143</c:v>
                </c:pt>
                <c:pt idx="4">
                  <c:v>32509</c:v>
                </c:pt>
                <c:pt idx="5">
                  <c:v>32874</c:v>
                </c:pt>
                <c:pt idx="6">
                  <c:v>33239</c:v>
                </c:pt>
                <c:pt idx="7">
                  <c:v>33604</c:v>
                </c:pt>
                <c:pt idx="8">
                  <c:v>33970</c:v>
                </c:pt>
                <c:pt idx="9">
                  <c:v>34335</c:v>
                </c:pt>
                <c:pt idx="10">
                  <c:v>34700</c:v>
                </c:pt>
                <c:pt idx="11">
                  <c:v>35065</c:v>
                </c:pt>
                <c:pt idx="12">
                  <c:v>35431</c:v>
                </c:pt>
                <c:pt idx="13">
                  <c:v>35796</c:v>
                </c:pt>
                <c:pt idx="14">
                  <c:v>36161</c:v>
                </c:pt>
                <c:pt idx="15">
                  <c:v>36526</c:v>
                </c:pt>
                <c:pt idx="16">
                  <c:v>36892</c:v>
                </c:pt>
                <c:pt idx="17">
                  <c:v>37257</c:v>
                </c:pt>
                <c:pt idx="18">
                  <c:v>37622</c:v>
                </c:pt>
                <c:pt idx="19">
                  <c:v>37987</c:v>
                </c:pt>
                <c:pt idx="20">
                  <c:v>38353</c:v>
                </c:pt>
                <c:pt idx="21">
                  <c:v>38718</c:v>
                </c:pt>
                <c:pt idx="22">
                  <c:v>39083</c:v>
                </c:pt>
                <c:pt idx="23">
                  <c:v>39448</c:v>
                </c:pt>
                <c:pt idx="24">
                  <c:v>39814</c:v>
                </c:pt>
                <c:pt idx="25">
                  <c:v>40179</c:v>
                </c:pt>
                <c:pt idx="26">
                  <c:v>40544</c:v>
                </c:pt>
                <c:pt idx="27">
                  <c:v>40909</c:v>
                </c:pt>
                <c:pt idx="28">
                  <c:v>41275</c:v>
                </c:pt>
                <c:pt idx="29">
                  <c:v>41640</c:v>
                </c:pt>
                <c:pt idx="30">
                  <c:v>42005</c:v>
                </c:pt>
                <c:pt idx="31">
                  <c:v>42370</c:v>
                </c:pt>
                <c:pt idx="32">
                  <c:v>42736</c:v>
                </c:pt>
                <c:pt idx="33">
                  <c:v>43101</c:v>
                </c:pt>
                <c:pt idx="34">
                  <c:v>43466</c:v>
                </c:pt>
                <c:pt idx="35">
                  <c:v>43831</c:v>
                </c:pt>
                <c:pt idx="36">
                  <c:v>44197</c:v>
                </c:pt>
              </c:numCache>
            </c:numRef>
          </c:xVal>
          <c:yVal>
            <c:numRef>
              <c:f>'372331076312603'!$G$15:$G$51</c:f>
              <c:numCache>
                <c:formatCode>General</c:formatCode>
                <c:ptCount val="37"/>
                <c:pt idx="0">
                  <c:v>-30.830131530759999</c:v>
                </c:pt>
                <c:pt idx="1">
                  <c:v>-32.368026733400001</c:v>
                </c:pt>
                <c:pt idx="2">
                  <c:v>-33.906352996830002</c:v>
                </c:pt>
                <c:pt idx="3">
                  <c:v>-35.387676239009998</c:v>
                </c:pt>
                <c:pt idx="4">
                  <c:v>-36.8415184021</c:v>
                </c:pt>
                <c:pt idx="5">
                  <c:v>-38.3179397583</c:v>
                </c:pt>
                <c:pt idx="6">
                  <c:v>-39.752033233639999</c:v>
                </c:pt>
                <c:pt idx="7">
                  <c:v>-41.112503051760001</c:v>
                </c:pt>
                <c:pt idx="8">
                  <c:v>-42.47032546997</c:v>
                </c:pt>
                <c:pt idx="9">
                  <c:v>-43.812419891360001</c:v>
                </c:pt>
                <c:pt idx="10">
                  <c:v>-45.120376586909998</c:v>
                </c:pt>
                <c:pt idx="11">
                  <c:v>-46.396194458010001</c:v>
                </c:pt>
                <c:pt idx="12">
                  <c:v>-47.654006958010001</c:v>
                </c:pt>
                <c:pt idx="13">
                  <c:v>-48.88394165039</c:v>
                </c:pt>
                <c:pt idx="14">
                  <c:v>-50.083751678470001</c:v>
                </c:pt>
                <c:pt idx="15">
                  <c:v>-51.283153533940002</c:v>
                </c:pt>
                <c:pt idx="16">
                  <c:v>-52.47063446045</c:v>
                </c:pt>
                <c:pt idx="17">
                  <c:v>-53.628421783450001</c:v>
                </c:pt>
                <c:pt idx="18">
                  <c:v>-54.812404632570001</c:v>
                </c:pt>
                <c:pt idx="19">
                  <c:v>-55.99709701538</c:v>
                </c:pt>
                <c:pt idx="20">
                  <c:v>-57.137744903559998</c:v>
                </c:pt>
                <c:pt idx="21">
                  <c:v>-58.24104309082</c:v>
                </c:pt>
                <c:pt idx="22">
                  <c:v>-59.356777191159999</c:v>
                </c:pt>
                <c:pt idx="23">
                  <c:v>-60.488361358639999</c:v>
                </c:pt>
                <c:pt idx="24">
                  <c:v>-61.667240142819999</c:v>
                </c:pt>
                <c:pt idx="25">
                  <c:v>-62.878734588619999</c:v>
                </c:pt>
                <c:pt idx="26">
                  <c:v>-64.073722839360002</c:v>
                </c:pt>
                <c:pt idx="27">
                  <c:v>-65.207328796390001</c:v>
                </c:pt>
                <c:pt idx="28">
                  <c:v>-66.28042602539</c:v>
                </c:pt>
                <c:pt idx="29">
                  <c:v>-67.290786743159998</c:v>
                </c:pt>
                <c:pt idx="30">
                  <c:v>-68.235847473139998</c:v>
                </c:pt>
                <c:pt idx="31">
                  <c:v>-69.092628478999998</c:v>
                </c:pt>
                <c:pt idx="32">
                  <c:v>-69.857513427729998</c:v>
                </c:pt>
                <c:pt idx="33">
                  <c:v>-70.549934387210001</c:v>
                </c:pt>
                <c:pt idx="34">
                  <c:v>-71.136764526370001</c:v>
                </c:pt>
                <c:pt idx="35">
                  <c:v>-71.64353942871</c:v>
                </c:pt>
                <c:pt idx="36">
                  <c:v>-72.164360046390001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59D-42AF-A094-E428F2DCD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3555183"/>
        <c:axId val="613550191"/>
      </c:scatterChart>
      <c:valAx>
        <c:axId val="613555183"/>
        <c:scaling>
          <c:orientation val="minMax"/>
          <c:min val="3100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0191"/>
        <c:crossesAt val="-200"/>
        <c:crossBetween val="midCat"/>
      </c:valAx>
      <c:valAx>
        <c:axId val="6135501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Water Level (ft)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5183"/>
        <c:crosses val="autoZero"/>
        <c:crossBetween val="midCat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Data</c:v>
          </c:tx>
          <c:spPr>
            <a:ln w="19050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'372331076312603'!$I$16:$I$51</c:f>
              <c:numCache>
                <c:formatCode>General</c:formatCode>
                <c:ptCount val="36"/>
                <c:pt idx="0">
                  <c:v>40.65</c:v>
                </c:pt>
                <c:pt idx="1">
                  <c:v>35.700000000000003</c:v>
                </c:pt>
                <c:pt idx="2">
                  <c:v>23.21</c:v>
                </c:pt>
                <c:pt idx="3">
                  <c:v>22.6</c:v>
                </c:pt>
                <c:pt idx="4">
                  <c:v>14.9</c:v>
                </c:pt>
                <c:pt idx="5">
                  <c:v>-18.84</c:v>
                </c:pt>
                <c:pt idx="6">
                  <c:v>-33.67</c:v>
                </c:pt>
                <c:pt idx="7">
                  <c:v>-39.090000000000003</c:v>
                </c:pt>
                <c:pt idx="8">
                  <c:v>-40</c:v>
                </c:pt>
                <c:pt idx="9">
                  <c:v>-35.57</c:v>
                </c:pt>
                <c:pt idx="10">
                  <c:v>-32.74</c:v>
                </c:pt>
                <c:pt idx="11">
                  <c:v>-75.27</c:v>
                </c:pt>
                <c:pt idx="12">
                  <c:v>-56.74</c:v>
                </c:pt>
                <c:pt idx="13">
                  <c:v>-54.63</c:v>
                </c:pt>
                <c:pt idx="14">
                  <c:v>-56.5</c:v>
                </c:pt>
                <c:pt idx="15">
                  <c:v>-54.51</c:v>
                </c:pt>
                <c:pt idx="16">
                  <c:v>-50.79</c:v>
                </c:pt>
                <c:pt idx="17">
                  <c:v>-44.78</c:v>
                </c:pt>
                <c:pt idx="18">
                  <c:v>-58.15</c:v>
                </c:pt>
                <c:pt idx="19">
                  <c:v>-63.51</c:v>
                </c:pt>
                <c:pt idx="20">
                  <c:v>-67.52</c:v>
                </c:pt>
                <c:pt idx="21">
                  <c:v>-74.09</c:v>
                </c:pt>
                <c:pt idx="22">
                  <c:v>-77.27</c:v>
                </c:pt>
                <c:pt idx="23">
                  <c:v>-78.5</c:v>
                </c:pt>
                <c:pt idx="24">
                  <c:v>-79</c:v>
                </c:pt>
                <c:pt idx="25">
                  <c:v>-81.2</c:v>
                </c:pt>
                <c:pt idx="26">
                  <c:v>-81.14</c:v>
                </c:pt>
                <c:pt idx="27">
                  <c:v>-83.19</c:v>
                </c:pt>
                <c:pt idx="28">
                  <c:v>-84.12</c:v>
                </c:pt>
                <c:pt idx="29">
                  <c:v>-85.8</c:v>
                </c:pt>
                <c:pt idx="30">
                  <c:v>-86.99</c:v>
                </c:pt>
                <c:pt idx="31">
                  <c:v>-87.69</c:v>
                </c:pt>
                <c:pt idx="32">
                  <c:v>-88.25</c:v>
                </c:pt>
                <c:pt idx="33">
                  <c:v>-86.84</c:v>
                </c:pt>
                <c:pt idx="34">
                  <c:v>-86.87</c:v>
                </c:pt>
                <c:pt idx="35">
                  <c:v>-86.66</c:v>
                </c:pt>
              </c:numCache>
            </c:numRef>
          </c:xVal>
          <c:yVal>
            <c:numRef>
              <c:f>'372331076312603'!$G$16:$G$51</c:f>
              <c:numCache>
                <c:formatCode>General</c:formatCode>
                <c:ptCount val="36"/>
                <c:pt idx="0">
                  <c:v>-32.368026733400001</c:v>
                </c:pt>
                <c:pt idx="1">
                  <c:v>-33.906352996830002</c:v>
                </c:pt>
                <c:pt idx="2">
                  <c:v>-35.387676239009998</c:v>
                </c:pt>
                <c:pt idx="3">
                  <c:v>-36.8415184021</c:v>
                </c:pt>
                <c:pt idx="4">
                  <c:v>-38.3179397583</c:v>
                </c:pt>
                <c:pt idx="5">
                  <c:v>-39.752033233639999</c:v>
                </c:pt>
                <c:pt idx="6">
                  <c:v>-41.112503051760001</c:v>
                </c:pt>
                <c:pt idx="7">
                  <c:v>-42.47032546997</c:v>
                </c:pt>
                <c:pt idx="8">
                  <c:v>-43.812419891360001</c:v>
                </c:pt>
                <c:pt idx="9">
                  <c:v>-45.120376586909998</c:v>
                </c:pt>
                <c:pt idx="10">
                  <c:v>-46.396194458010001</c:v>
                </c:pt>
                <c:pt idx="11">
                  <c:v>-47.654006958010001</c:v>
                </c:pt>
                <c:pt idx="12">
                  <c:v>-48.88394165039</c:v>
                </c:pt>
                <c:pt idx="13">
                  <c:v>-50.083751678470001</c:v>
                </c:pt>
                <c:pt idx="14">
                  <c:v>-51.283153533940002</c:v>
                </c:pt>
                <c:pt idx="15">
                  <c:v>-52.47063446045</c:v>
                </c:pt>
                <c:pt idx="16">
                  <c:v>-53.628421783450001</c:v>
                </c:pt>
                <c:pt idx="17">
                  <c:v>-54.812404632570001</c:v>
                </c:pt>
                <c:pt idx="18">
                  <c:v>-55.99709701538</c:v>
                </c:pt>
                <c:pt idx="19">
                  <c:v>-57.137744903559998</c:v>
                </c:pt>
                <c:pt idx="20">
                  <c:v>-58.24104309082</c:v>
                </c:pt>
                <c:pt idx="21">
                  <c:v>-59.356777191159999</c:v>
                </c:pt>
                <c:pt idx="22">
                  <c:v>-60.488361358639999</c:v>
                </c:pt>
                <c:pt idx="23">
                  <c:v>-61.667240142819999</c:v>
                </c:pt>
                <c:pt idx="24">
                  <c:v>-62.878734588619999</c:v>
                </c:pt>
                <c:pt idx="25">
                  <c:v>-64.073722839360002</c:v>
                </c:pt>
                <c:pt idx="26">
                  <c:v>-65.207328796390001</c:v>
                </c:pt>
                <c:pt idx="27">
                  <c:v>-66.28042602539</c:v>
                </c:pt>
                <c:pt idx="28">
                  <c:v>-67.290786743159998</c:v>
                </c:pt>
                <c:pt idx="29">
                  <c:v>-68.235847473139998</c:v>
                </c:pt>
                <c:pt idx="30">
                  <c:v>-69.092628478999998</c:v>
                </c:pt>
                <c:pt idx="31">
                  <c:v>-69.857513427729998</c:v>
                </c:pt>
                <c:pt idx="32">
                  <c:v>-70.549934387210001</c:v>
                </c:pt>
                <c:pt idx="33">
                  <c:v>-71.136764526370001</c:v>
                </c:pt>
                <c:pt idx="34">
                  <c:v>-71.64353942871</c:v>
                </c:pt>
                <c:pt idx="35">
                  <c:v>-72.164360046390001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2AF-4282-A57E-39B0F22CBCC2}"/>
            </c:ext>
          </c:extLst>
        </c:ser>
        <c:ser>
          <c:idx val="1"/>
          <c:order val="1"/>
          <c:tx>
            <c:v>Y=X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'372331076312603'!$K$2:$K$3</c:f>
              <c:numCache>
                <c:formatCode>General</c:formatCode>
                <c:ptCount val="2"/>
                <c:pt idx="0">
                  <c:v>40.65</c:v>
                </c:pt>
                <c:pt idx="1">
                  <c:v>-88.25</c:v>
                </c:pt>
              </c:numCache>
            </c:numRef>
          </c:xVal>
          <c:yVal>
            <c:numRef>
              <c:f>'372331076312603'!$K$2:$K$3</c:f>
              <c:numCache>
                <c:formatCode>General</c:formatCode>
                <c:ptCount val="2"/>
                <c:pt idx="0">
                  <c:v>40.65</c:v>
                </c:pt>
                <c:pt idx="1">
                  <c:v>-88.25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2AF-4282-A57E-39B0F22CBC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4009151"/>
        <c:axId val="1105116095"/>
      </c:scatterChart>
      <c:valAx>
        <c:axId val="117400915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05116095"/>
        <c:crossesAt val="-200"/>
        <c:crossBetween val="midCat"/>
      </c:valAx>
      <c:valAx>
        <c:axId val="11051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74009151"/>
        <c:crossesAt val="-200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0617632601578511"/>
          <c:y val="0.57275836614173226"/>
          <c:w val="0.38800328273086904"/>
          <c:h val="0.19412968265330471"/>
        </c:manualLayout>
      </c:layout>
      <c:overlay val="1"/>
      <c:spPr>
        <a:solidFill>
          <a:schemeClr val="bg1"/>
        </a:solidFill>
        <a:ln>
          <a:solidFill>
            <a:schemeClr val="bg1">
              <a:lumMod val="65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sz="1400" b="0" i="0" u="none" strike="noStrike" baseline="0">
                <a:effectLst/>
              </a:rPr>
              <a:t>55H  1</a:t>
            </a:r>
            <a:r>
              <a:rPr lang="en-US" sz="1400" b="0" i="0" u="none" strike="noStrike" baseline="0"/>
              <a:t>        </a:t>
            </a:r>
            <a:endParaRPr lang="en-US"/>
          </a:p>
        </c:rich>
      </c:tx>
      <c:layout>
        <c:manualLayout>
          <c:xMode val="edge"/>
          <c:yMode val="edge"/>
          <c:x val="0.36088110403397028"/>
          <c:y val="2.13675213675213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USGS Data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3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xVal>
            <c:numRef>
              <c:f>'372428076561501'!$A$3:$A$1754</c:f>
              <c:numCache>
                <c:formatCode>m/d/yyyy</c:formatCode>
                <c:ptCount val="1752"/>
                <c:pt idx="0">
                  <c:v>25267</c:v>
                </c:pt>
                <c:pt idx="1">
                  <c:v>25272</c:v>
                </c:pt>
                <c:pt idx="2">
                  <c:v>25277</c:v>
                </c:pt>
                <c:pt idx="3">
                  <c:v>25282</c:v>
                </c:pt>
                <c:pt idx="4">
                  <c:v>25287</c:v>
                </c:pt>
                <c:pt idx="5">
                  <c:v>25293</c:v>
                </c:pt>
                <c:pt idx="6">
                  <c:v>25298</c:v>
                </c:pt>
                <c:pt idx="7">
                  <c:v>25303</c:v>
                </c:pt>
                <c:pt idx="8">
                  <c:v>25308</c:v>
                </c:pt>
                <c:pt idx="9">
                  <c:v>25313</c:v>
                </c:pt>
                <c:pt idx="10">
                  <c:v>25318</c:v>
                </c:pt>
                <c:pt idx="11">
                  <c:v>25323</c:v>
                </c:pt>
                <c:pt idx="12">
                  <c:v>25328</c:v>
                </c:pt>
                <c:pt idx="13">
                  <c:v>25333</c:v>
                </c:pt>
                <c:pt idx="14">
                  <c:v>25338</c:v>
                </c:pt>
                <c:pt idx="15">
                  <c:v>25343</c:v>
                </c:pt>
                <c:pt idx="16">
                  <c:v>25348</c:v>
                </c:pt>
                <c:pt idx="17">
                  <c:v>25354</c:v>
                </c:pt>
                <c:pt idx="18">
                  <c:v>25359</c:v>
                </c:pt>
                <c:pt idx="19">
                  <c:v>25364</c:v>
                </c:pt>
                <c:pt idx="20">
                  <c:v>25369</c:v>
                </c:pt>
                <c:pt idx="21">
                  <c:v>25374</c:v>
                </c:pt>
                <c:pt idx="22">
                  <c:v>25379</c:v>
                </c:pt>
                <c:pt idx="23">
                  <c:v>25384</c:v>
                </c:pt>
                <c:pt idx="24">
                  <c:v>25389</c:v>
                </c:pt>
                <c:pt idx="25">
                  <c:v>25394</c:v>
                </c:pt>
                <c:pt idx="26">
                  <c:v>25399</c:v>
                </c:pt>
                <c:pt idx="27">
                  <c:v>25404</c:v>
                </c:pt>
                <c:pt idx="28">
                  <c:v>25409</c:v>
                </c:pt>
                <c:pt idx="29">
                  <c:v>25415</c:v>
                </c:pt>
                <c:pt idx="30">
                  <c:v>25420</c:v>
                </c:pt>
                <c:pt idx="31">
                  <c:v>25425</c:v>
                </c:pt>
                <c:pt idx="32">
                  <c:v>25430</c:v>
                </c:pt>
                <c:pt idx="33">
                  <c:v>25435</c:v>
                </c:pt>
                <c:pt idx="34">
                  <c:v>25440</c:v>
                </c:pt>
                <c:pt idx="35">
                  <c:v>25446</c:v>
                </c:pt>
                <c:pt idx="36">
                  <c:v>25451</c:v>
                </c:pt>
                <c:pt idx="37">
                  <c:v>25456</c:v>
                </c:pt>
                <c:pt idx="38">
                  <c:v>25461</c:v>
                </c:pt>
                <c:pt idx="39">
                  <c:v>25466</c:v>
                </c:pt>
                <c:pt idx="40">
                  <c:v>25471</c:v>
                </c:pt>
                <c:pt idx="41">
                  <c:v>25476</c:v>
                </c:pt>
                <c:pt idx="42">
                  <c:v>25481</c:v>
                </c:pt>
                <c:pt idx="43">
                  <c:v>25486</c:v>
                </c:pt>
                <c:pt idx="44">
                  <c:v>25491</c:v>
                </c:pt>
                <c:pt idx="45">
                  <c:v>25496</c:v>
                </c:pt>
                <c:pt idx="46">
                  <c:v>25501</c:v>
                </c:pt>
                <c:pt idx="47">
                  <c:v>25507</c:v>
                </c:pt>
                <c:pt idx="48">
                  <c:v>25547</c:v>
                </c:pt>
                <c:pt idx="49">
                  <c:v>25552</c:v>
                </c:pt>
                <c:pt idx="50">
                  <c:v>25557</c:v>
                </c:pt>
                <c:pt idx="51">
                  <c:v>25562</c:v>
                </c:pt>
                <c:pt idx="52">
                  <c:v>25568</c:v>
                </c:pt>
                <c:pt idx="53">
                  <c:v>25573</c:v>
                </c:pt>
                <c:pt idx="54">
                  <c:v>25578</c:v>
                </c:pt>
                <c:pt idx="55">
                  <c:v>25583</c:v>
                </c:pt>
                <c:pt idx="56">
                  <c:v>25588</c:v>
                </c:pt>
                <c:pt idx="57">
                  <c:v>25593</c:v>
                </c:pt>
                <c:pt idx="58">
                  <c:v>25599</c:v>
                </c:pt>
                <c:pt idx="59">
                  <c:v>25604</c:v>
                </c:pt>
                <c:pt idx="60">
                  <c:v>25609</c:v>
                </c:pt>
                <c:pt idx="61">
                  <c:v>25614</c:v>
                </c:pt>
                <c:pt idx="62">
                  <c:v>25619</c:v>
                </c:pt>
                <c:pt idx="63">
                  <c:v>25624</c:v>
                </c:pt>
                <c:pt idx="64">
                  <c:v>25627</c:v>
                </c:pt>
                <c:pt idx="65">
                  <c:v>25632</c:v>
                </c:pt>
                <c:pt idx="66">
                  <c:v>25637</c:v>
                </c:pt>
                <c:pt idx="67">
                  <c:v>25642</c:v>
                </c:pt>
                <c:pt idx="68">
                  <c:v>25647</c:v>
                </c:pt>
                <c:pt idx="69">
                  <c:v>25652</c:v>
                </c:pt>
                <c:pt idx="70">
                  <c:v>25658</c:v>
                </c:pt>
                <c:pt idx="71">
                  <c:v>25663</c:v>
                </c:pt>
                <c:pt idx="72">
                  <c:v>25668</c:v>
                </c:pt>
                <c:pt idx="73">
                  <c:v>25673</c:v>
                </c:pt>
                <c:pt idx="74">
                  <c:v>25678</c:v>
                </c:pt>
                <c:pt idx="75">
                  <c:v>25683</c:v>
                </c:pt>
                <c:pt idx="76">
                  <c:v>25688</c:v>
                </c:pt>
                <c:pt idx="77">
                  <c:v>25693</c:v>
                </c:pt>
                <c:pt idx="78">
                  <c:v>25698</c:v>
                </c:pt>
                <c:pt idx="79">
                  <c:v>25703</c:v>
                </c:pt>
                <c:pt idx="80">
                  <c:v>25708</c:v>
                </c:pt>
                <c:pt idx="81">
                  <c:v>25713</c:v>
                </c:pt>
                <c:pt idx="82">
                  <c:v>25719</c:v>
                </c:pt>
                <c:pt idx="83">
                  <c:v>25724</c:v>
                </c:pt>
                <c:pt idx="84">
                  <c:v>25729</c:v>
                </c:pt>
                <c:pt idx="85">
                  <c:v>25734</c:v>
                </c:pt>
                <c:pt idx="86">
                  <c:v>25739</c:v>
                </c:pt>
                <c:pt idx="87">
                  <c:v>25744</c:v>
                </c:pt>
                <c:pt idx="88">
                  <c:v>25749</c:v>
                </c:pt>
                <c:pt idx="89">
                  <c:v>25754</c:v>
                </c:pt>
                <c:pt idx="90">
                  <c:v>25790</c:v>
                </c:pt>
                <c:pt idx="91">
                  <c:v>25795</c:v>
                </c:pt>
                <c:pt idx="92">
                  <c:v>25800</c:v>
                </c:pt>
                <c:pt idx="93">
                  <c:v>25805</c:v>
                </c:pt>
                <c:pt idx="94">
                  <c:v>25811</c:v>
                </c:pt>
                <c:pt idx="95">
                  <c:v>25816</c:v>
                </c:pt>
                <c:pt idx="96">
                  <c:v>25821</c:v>
                </c:pt>
                <c:pt idx="97">
                  <c:v>25826</c:v>
                </c:pt>
                <c:pt idx="98">
                  <c:v>25831</c:v>
                </c:pt>
                <c:pt idx="99">
                  <c:v>25836</c:v>
                </c:pt>
                <c:pt idx="100">
                  <c:v>25841</c:v>
                </c:pt>
                <c:pt idx="101">
                  <c:v>25846</c:v>
                </c:pt>
                <c:pt idx="102">
                  <c:v>25851</c:v>
                </c:pt>
                <c:pt idx="103">
                  <c:v>25856</c:v>
                </c:pt>
                <c:pt idx="104">
                  <c:v>25861</c:v>
                </c:pt>
                <c:pt idx="105">
                  <c:v>25866</c:v>
                </c:pt>
                <c:pt idx="106">
                  <c:v>25872</c:v>
                </c:pt>
                <c:pt idx="107">
                  <c:v>25877</c:v>
                </c:pt>
                <c:pt idx="108">
                  <c:v>25882</c:v>
                </c:pt>
                <c:pt idx="109">
                  <c:v>25887</c:v>
                </c:pt>
                <c:pt idx="110">
                  <c:v>25892</c:v>
                </c:pt>
                <c:pt idx="111">
                  <c:v>25897</c:v>
                </c:pt>
                <c:pt idx="112">
                  <c:v>25902</c:v>
                </c:pt>
                <c:pt idx="113">
                  <c:v>25907</c:v>
                </c:pt>
                <c:pt idx="114">
                  <c:v>25912</c:v>
                </c:pt>
                <c:pt idx="115">
                  <c:v>25917</c:v>
                </c:pt>
                <c:pt idx="116">
                  <c:v>25922</c:v>
                </c:pt>
                <c:pt idx="117">
                  <c:v>25927</c:v>
                </c:pt>
                <c:pt idx="118">
                  <c:v>25933</c:v>
                </c:pt>
                <c:pt idx="119">
                  <c:v>25938</c:v>
                </c:pt>
                <c:pt idx="120">
                  <c:v>25943</c:v>
                </c:pt>
                <c:pt idx="121">
                  <c:v>25948</c:v>
                </c:pt>
                <c:pt idx="122">
                  <c:v>25953</c:v>
                </c:pt>
                <c:pt idx="123">
                  <c:v>25958</c:v>
                </c:pt>
                <c:pt idx="124">
                  <c:v>25969</c:v>
                </c:pt>
                <c:pt idx="125">
                  <c:v>25974</c:v>
                </c:pt>
                <c:pt idx="126">
                  <c:v>25979</c:v>
                </c:pt>
                <c:pt idx="127">
                  <c:v>25984</c:v>
                </c:pt>
                <c:pt idx="128">
                  <c:v>25989</c:v>
                </c:pt>
                <c:pt idx="129">
                  <c:v>25992</c:v>
                </c:pt>
                <c:pt idx="130">
                  <c:v>25997</c:v>
                </c:pt>
                <c:pt idx="131">
                  <c:v>26002</c:v>
                </c:pt>
                <c:pt idx="132">
                  <c:v>26007</c:v>
                </c:pt>
                <c:pt idx="133">
                  <c:v>26012</c:v>
                </c:pt>
                <c:pt idx="134">
                  <c:v>26017</c:v>
                </c:pt>
                <c:pt idx="135">
                  <c:v>26023</c:v>
                </c:pt>
                <c:pt idx="136">
                  <c:v>26526</c:v>
                </c:pt>
                <c:pt idx="137">
                  <c:v>26531</c:v>
                </c:pt>
                <c:pt idx="138">
                  <c:v>26536</c:v>
                </c:pt>
                <c:pt idx="139">
                  <c:v>26542</c:v>
                </c:pt>
                <c:pt idx="140">
                  <c:v>26552</c:v>
                </c:pt>
                <c:pt idx="141">
                  <c:v>26557</c:v>
                </c:pt>
                <c:pt idx="142">
                  <c:v>26562</c:v>
                </c:pt>
                <c:pt idx="143">
                  <c:v>26567</c:v>
                </c:pt>
                <c:pt idx="144">
                  <c:v>26572</c:v>
                </c:pt>
                <c:pt idx="145">
                  <c:v>26577</c:v>
                </c:pt>
                <c:pt idx="146">
                  <c:v>26582</c:v>
                </c:pt>
                <c:pt idx="147">
                  <c:v>26587</c:v>
                </c:pt>
                <c:pt idx="148">
                  <c:v>26592</c:v>
                </c:pt>
                <c:pt idx="149">
                  <c:v>26597</c:v>
                </c:pt>
                <c:pt idx="150">
                  <c:v>26603</c:v>
                </c:pt>
                <c:pt idx="151">
                  <c:v>26608</c:v>
                </c:pt>
                <c:pt idx="152">
                  <c:v>26613</c:v>
                </c:pt>
                <c:pt idx="153">
                  <c:v>26618</c:v>
                </c:pt>
                <c:pt idx="154">
                  <c:v>26623</c:v>
                </c:pt>
                <c:pt idx="155">
                  <c:v>26628</c:v>
                </c:pt>
                <c:pt idx="156">
                  <c:v>26633</c:v>
                </c:pt>
                <c:pt idx="157">
                  <c:v>26638</c:v>
                </c:pt>
                <c:pt idx="158">
                  <c:v>26643</c:v>
                </c:pt>
                <c:pt idx="159">
                  <c:v>26648</c:v>
                </c:pt>
                <c:pt idx="160">
                  <c:v>26653</c:v>
                </c:pt>
                <c:pt idx="161">
                  <c:v>26658</c:v>
                </c:pt>
                <c:pt idx="162">
                  <c:v>26663</c:v>
                </c:pt>
                <c:pt idx="163">
                  <c:v>26669</c:v>
                </c:pt>
                <c:pt idx="164">
                  <c:v>26674</c:v>
                </c:pt>
                <c:pt idx="165">
                  <c:v>26679</c:v>
                </c:pt>
                <c:pt idx="166">
                  <c:v>26684</c:v>
                </c:pt>
                <c:pt idx="167">
                  <c:v>26689</c:v>
                </c:pt>
                <c:pt idx="168">
                  <c:v>26695</c:v>
                </c:pt>
                <c:pt idx="169">
                  <c:v>26700</c:v>
                </c:pt>
                <c:pt idx="170">
                  <c:v>26705</c:v>
                </c:pt>
                <c:pt idx="171">
                  <c:v>26710</c:v>
                </c:pt>
                <c:pt idx="172">
                  <c:v>26715</c:v>
                </c:pt>
                <c:pt idx="173">
                  <c:v>26720</c:v>
                </c:pt>
                <c:pt idx="174">
                  <c:v>26723</c:v>
                </c:pt>
                <c:pt idx="175">
                  <c:v>26728</c:v>
                </c:pt>
                <c:pt idx="176">
                  <c:v>26733</c:v>
                </c:pt>
                <c:pt idx="177">
                  <c:v>26738</c:v>
                </c:pt>
                <c:pt idx="178">
                  <c:v>26743</c:v>
                </c:pt>
                <c:pt idx="179">
                  <c:v>26748</c:v>
                </c:pt>
                <c:pt idx="180">
                  <c:v>26754</c:v>
                </c:pt>
                <c:pt idx="181">
                  <c:v>26759</c:v>
                </c:pt>
                <c:pt idx="182">
                  <c:v>26764</c:v>
                </c:pt>
                <c:pt idx="183">
                  <c:v>26769</c:v>
                </c:pt>
                <c:pt idx="184">
                  <c:v>26774</c:v>
                </c:pt>
                <c:pt idx="185">
                  <c:v>26779</c:v>
                </c:pt>
                <c:pt idx="186">
                  <c:v>26784</c:v>
                </c:pt>
                <c:pt idx="187">
                  <c:v>26789</c:v>
                </c:pt>
                <c:pt idx="188">
                  <c:v>26794</c:v>
                </c:pt>
                <c:pt idx="189">
                  <c:v>26799</c:v>
                </c:pt>
                <c:pt idx="190">
                  <c:v>26804</c:v>
                </c:pt>
                <c:pt idx="191">
                  <c:v>26809</c:v>
                </c:pt>
                <c:pt idx="192">
                  <c:v>26815</c:v>
                </c:pt>
                <c:pt idx="193">
                  <c:v>26820</c:v>
                </c:pt>
                <c:pt idx="194">
                  <c:v>26825</c:v>
                </c:pt>
                <c:pt idx="195">
                  <c:v>26830</c:v>
                </c:pt>
                <c:pt idx="196">
                  <c:v>26835</c:v>
                </c:pt>
                <c:pt idx="197">
                  <c:v>26840</c:v>
                </c:pt>
                <c:pt idx="198">
                  <c:v>26845</c:v>
                </c:pt>
                <c:pt idx="199">
                  <c:v>26850</c:v>
                </c:pt>
                <c:pt idx="200">
                  <c:v>26855</c:v>
                </c:pt>
                <c:pt idx="201">
                  <c:v>26860</c:v>
                </c:pt>
                <c:pt idx="202">
                  <c:v>26865</c:v>
                </c:pt>
                <c:pt idx="203">
                  <c:v>26870</c:v>
                </c:pt>
                <c:pt idx="204">
                  <c:v>26876</c:v>
                </c:pt>
                <c:pt idx="205">
                  <c:v>26881</c:v>
                </c:pt>
                <c:pt idx="206">
                  <c:v>26886</c:v>
                </c:pt>
                <c:pt idx="207">
                  <c:v>26891</c:v>
                </c:pt>
                <c:pt idx="208">
                  <c:v>26896</c:v>
                </c:pt>
                <c:pt idx="209">
                  <c:v>26901</c:v>
                </c:pt>
                <c:pt idx="210">
                  <c:v>26907</c:v>
                </c:pt>
                <c:pt idx="211">
                  <c:v>26912</c:v>
                </c:pt>
                <c:pt idx="212">
                  <c:v>26917</c:v>
                </c:pt>
                <c:pt idx="213">
                  <c:v>26922</c:v>
                </c:pt>
                <c:pt idx="214">
                  <c:v>26927</c:v>
                </c:pt>
                <c:pt idx="215">
                  <c:v>26932</c:v>
                </c:pt>
                <c:pt idx="216">
                  <c:v>26937</c:v>
                </c:pt>
                <c:pt idx="217">
                  <c:v>26942</c:v>
                </c:pt>
                <c:pt idx="218">
                  <c:v>26947</c:v>
                </c:pt>
                <c:pt idx="219">
                  <c:v>26952</c:v>
                </c:pt>
                <c:pt idx="220">
                  <c:v>26957</c:v>
                </c:pt>
                <c:pt idx="221">
                  <c:v>26962</c:v>
                </c:pt>
                <c:pt idx="222">
                  <c:v>26968</c:v>
                </c:pt>
                <c:pt idx="223">
                  <c:v>26973</c:v>
                </c:pt>
                <c:pt idx="224">
                  <c:v>26978</c:v>
                </c:pt>
                <c:pt idx="225">
                  <c:v>26983</c:v>
                </c:pt>
                <c:pt idx="226">
                  <c:v>26988</c:v>
                </c:pt>
                <c:pt idx="227">
                  <c:v>26993</c:v>
                </c:pt>
                <c:pt idx="228">
                  <c:v>26998</c:v>
                </c:pt>
                <c:pt idx="229">
                  <c:v>27003</c:v>
                </c:pt>
                <c:pt idx="230">
                  <c:v>27008</c:v>
                </c:pt>
                <c:pt idx="231">
                  <c:v>27013</c:v>
                </c:pt>
                <c:pt idx="232">
                  <c:v>27018</c:v>
                </c:pt>
                <c:pt idx="233">
                  <c:v>27023</c:v>
                </c:pt>
                <c:pt idx="234">
                  <c:v>27029</c:v>
                </c:pt>
                <c:pt idx="235">
                  <c:v>27034</c:v>
                </c:pt>
                <c:pt idx="236">
                  <c:v>27039</c:v>
                </c:pt>
                <c:pt idx="237">
                  <c:v>27044</c:v>
                </c:pt>
                <c:pt idx="238">
                  <c:v>27049</c:v>
                </c:pt>
                <c:pt idx="239">
                  <c:v>27054</c:v>
                </c:pt>
                <c:pt idx="240">
                  <c:v>27060</c:v>
                </c:pt>
                <c:pt idx="241">
                  <c:v>27065</c:v>
                </c:pt>
                <c:pt idx="242">
                  <c:v>27070</c:v>
                </c:pt>
                <c:pt idx="243">
                  <c:v>27075</c:v>
                </c:pt>
                <c:pt idx="244">
                  <c:v>27080</c:v>
                </c:pt>
                <c:pt idx="245">
                  <c:v>27085</c:v>
                </c:pt>
                <c:pt idx="246">
                  <c:v>27088</c:v>
                </c:pt>
                <c:pt idx="247">
                  <c:v>27093</c:v>
                </c:pt>
                <c:pt idx="248">
                  <c:v>27098</c:v>
                </c:pt>
                <c:pt idx="249">
                  <c:v>27103</c:v>
                </c:pt>
                <c:pt idx="250">
                  <c:v>27108</c:v>
                </c:pt>
                <c:pt idx="251">
                  <c:v>27113</c:v>
                </c:pt>
                <c:pt idx="252">
                  <c:v>27119</c:v>
                </c:pt>
                <c:pt idx="253">
                  <c:v>27124</c:v>
                </c:pt>
                <c:pt idx="254">
                  <c:v>27129</c:v>
                </c:pt>
                <c:pt idx="255">
                  <c:v>27134</c:v>
                </c:pt>
                <c:pt idx="256">
                  <c:v>27139</c:v>
                </c:pt>
                <c:pt idx="257">
                  <c:v>27144</c:v>
                </c:pt>
                <c:pt idx="258">
                  <c:v>27149</c:v>
                </c:pt>
                <c:pt idx="259">
                  <c:v>27154</c:v>
                </c:pt>
                <c:pt idx="260">
                  <c:v>27159</c:v>
                </c:pt>
                <c:pt idx="261">
                  <c:v>27164</c:v>
                </c:pt>
                <c:pt idx="262">
                  <c:v>27169</c:v>
                </c:pt>
                <c:pt idx="263">
                  <c:v>27174</c:v>
                </c:pt>
                <c:pt idx="264">
                  <c:v>27180</c:v>
                </c:pt>
                <c:pt idx="265">
                  <c:v>27185</c:v>
                </c:pt>
                <c:pt idx="266">
                  <c:v>27190</c:v>
                </c:pt>
                <c:pt idx="267">
                  <c:v>27195</c:v>
                </c:pt>
                <c:pt idx="268">
                  <c:v>27200</c:v>
                </c:pt>
                <c:pt idx="269">
                  <c:v>27205</c:v>
                </c:pt>
                <c:pt idx="270">
                  <c:v>27210</c:v>
                </c:pt>
                <c:pt idx="271">
                  <c:v>27215</c:v>
                </c:pt>
                <c:pt idx="272">
                  <c:v>27220</c:v>
                </c:pt>
                <c:pt idx="273">
                  <c:v>27225</c:v>
                </c:pt>
                <c:pt idx="274">
                  <c:v>27230</c:v>
                </c:pt>
                <c:pt idx="275">
                  <c:v>27235</c:v>
                </c:pt>
                <c:pt idx="276">
                  <c:v>27241</c:v>
                </c:pt>
                <c:pt idx="277">
                  <c:v>27246</c:v>
                </c:pt>
                <c:pt idx="278">
                  <c:v>27251</c:v>
                </c:pt>
                <c:pt idx="279">
                  <c:v>27256</c:v>
                </c:pt>
                <c:pt idx="280">
                  <c:v>27261</c:v>
                </c:pt>
                <c:pt idx="281">
                  <c:v>27266</c:v>
                </c:pt>
                <c:pt idx="282">
                  <c:v>27272</c:v>
                </c:pt>
                <c:pt idx="283">
                  <c:v>27277</c:v>
                </c:pt>
                <c:pt idx="284">
                  <c:v>27282</c:v>
                </c:pt>
                <c:pt idx="285">
                  <c:v>27287</c:v>
                </c:pt>
                <c:pt idx="286">
                  <c:v>27292</c:v>
                </c:pt>
                <c:pt idx="287">
                  <c:v>27297</c:v>
                </c:pt>
                <c:pt idx="288">
                  <c:v>27302</c:v>
                </c:pt>
                <c:pt idx="289">
                  <c:v>27307</c:v>
                </c:pt>
                <c:pt idx="290">
                  <c:v>27312</c:v>
                </c:pt>
                <c:pt idx="291">
                  <c:v>27317</c:v>
                </c:pt>
                <c:pt idx="292">
                  <c:v>27322</c:v>
                </c:pt>
                <c:pt idx="293">
                  <c:v>27327</c:v>
                </c:pt>
                <c:pt idx="294">
                  <c:v>27333</c:v>
                </c:pt>
                <c:pt idx="295">
                  <c:v>27338</c:v>
                </c:pt>
                <c:pt idx="296">
                  <c:v>27343</c:v>
                </c:pt>
                <c:pt idx="297">
                  <c:v>27348</c:v>
                </c:pt>
                <c:pt idx="298">
                  <c:v>27353</c:v>
                </c:pt>
                <c:pt idx="299">
                  <c:v>27358</c:v>
                </c:pt>
                <c:pt idx="300">
                  <c:v>27363</c:v>
                </c:pt>
                <c:pt idx="301">
                  <c:v>27368</c:v>
                </c:pt>
                <c:pt idx="302">
                  <c:v>27369</c:v>
                </c:pt>
                <c:pt idx="303">
                  <c:v>27373</c:v>
                </c:pt>
                <c:pt idx="304">
                  <c:v>27378</c:v>
                </c:pt>
                <c:pt idx="305">
                  <c:v>27383</c:v>
                </c:pt>
                <c:pt idx="306">
                  <c:v>27388</c:v>
                </c:pt>
                <c:pt idx="307">
                  <c:v>27394</c:v>
                </c:pt>
                <c:pt idx="308">
                  <c:v>27399</c:v>
                </c:pt>
                <c:pt idx="309">
                  <c:v>27404</c:v>
                </c:pt>
                <c:pt idx="310">
                  <c:v>27409</c:v>
                </c:pt>
                <c:pt idx="311">
                  <c:v>27414</c:v>
                </c:pt>
                <c:pt idx="312">
                  <c:v>27419</c:v>
                </c:pt>
                <c:pt idx="313">
                  <c:v>27424</c:v>
                </c:pt>
                <c:pt idx="314">
                  <c:v>27430</c:v>
                </c:pt>
                <c:pt idx="315">
                  <c:v>27435</c:v>
                </c:pt>
                <c:pt idx="316">
                  <c:v>27440</c:v>
                </c:pt>
                <c:pt idx="317">
                  <c:v>27445</c:v>
                </c:pt>
                <c:pt idx="318">
                  <c:v>27450</c:v>
                </c:pt>
                <c:pt idx="319">
                  <c:v>27453</c:v>
                </c:pt>
                <c:pt idx="320">
                  <c:v>27458</c:v>
                </c:pt>
                <c:pt idx="321">
                  <c:v>27463</c:v>
                </c:pt>
                <c:pt idx="322">
                  <c:v>27468</c:v>
                </c:pt>
                <c:pt idx="323">
                  <c:v>27473</c:v>
                </c:pt>
                <c:pt idx="324">
                  <c:v>27478</c:v>
                </c:pt>
                <c:pt idx="325">
                  <c:v>27484</c:v>
                </c:pt>
                <c:pt idx="326">
                  <c:v>27489</c:v>
                </c:pt>
                <c:pt idx="327">
                  <c:v>27494</c:v>
                </c:pt>
                <c:pt idx="328">
                  <c:v>27499</c:v>
                </c:pt>
                <c:pt idx="329">
                  <c:v>27504</c:v>
                </c:pt>
                <c:pt idx="330">
                  <c:v>27509</c:v>
                </c:pt>
                <c:pt idx="331">
                  <c:v>27514</c:v>
                </c:pt>
                <c:pt idx="332">
                  <c:v>27519</c:v>
                </c:pt>
                <c:pt idx="333">
                  <c:v>27524</c:v>
                </c:pt>
                <c:pt idx="334">
                  <c:v>27529</c:v>
                </c:pt>
                <c:pt idx="335">
                  <c:v>27534</c:v>
                </c:pt>
                <c:pt idx="336">
                  <c:v>27539</c:v>
                </c:pt>
                <c:pt idx="337">
                  <c:v>27545</c:v>
                </c:pt>
                <c:pt idx="338">
                  <c:v>27550</c:v>
                </c:pt>
                <c:pt idx="339">
                  <c:v>27555</c:v>
                </c:pt>
                <c:pt idx="340">
                  <c:v>27560</c:v>
                </c:pt>
                <c:pt idx="341">
                  <c:v>27565</c:v>
                </c:pt>
                <c:pt idx="342">
                  <c:v>27570</c:v>
                </c:pt>
                <c:pt idx="343">
                  <c:v>27575</c:v>
                </c:pt>
                <c:pt idx="344">
                  <c:v>27580</c:v>
                </c:pt>
                <c:pt idx="345">
                  <c:v>27585</c:v>
                </c:pt>
                <c:pt idx="346">
                  <c:v>27590</c:v>
                </c:pt>
                <c:pt idx="347">
                  <c:v>27595</c:v>
                </c:pt>
                <c:pt idx="348">
                  <c:v>27600</c:v>
                </c:pt>
                <c:pt idx="349">
                  <c:v>27606</c:v>
                </c:pt>
                <c:pt idx="350">
                  <c:v>27611</c:v>
                </c:pt>
                <c:pt idx="351">
                  <c:v>27616</c:v>
                </c:pt>
                <c:pt idx="352">
                  <c:v>27621</c:v>
                </c:pt>
                <c:pt idx="353">
                  <c:v>27626</c:v>
                </c:pt>
                <c:pt idx="354">
                  <c:v>27631</c:v>
                </c:pt>
                <c:pt idx="355">
                  <c:v>27637</c:v>
                </c:pt>
                <c:pt idx="356">
                  <c:v>27642</c:v>
                </c:pt>
                <c:pt idx="357">
                  <c:v>27647</c:v>
                </c:pt>
                <c:pt idx="358">
                  <c:v>27652</c:v>
                </c:pt>
                <c:pt idx="359">
                  <c:v>27657</c:v>
                </c:pt>
                <c:pt idx="360">
                  <c:v>27662</c:v>
                </c:pt>
                <c:pt idx="361">
                  <c:v>27667</c:v>
                </c:pt>
                <c:pt idx="362">
                  <c:v>27672</c:v>
                </c:pt>
                <c:pt idx="363">
                  <c:v>27677</c:v>
                </c:pt>
                <c:pt idx="364">
                  <c:v>27682</c:v>
                </c:pt>
                <c:pt idx="365">
                  <c:v>27687</c:v>
                </c:pt>
                <c:pt idx="366">
                  <c:v>27692</c:v>
                </c:pt>
                <c:pt idx="367">
                  <c:v>27698</c:v>
                </c:pt>
                <c:pt idx="368">
                  <c:v>27703</c:v>
                </c:pt>
                <c:pt idx="369">
                  <c:v>27708</c:v>
                </c:pt>
                <c:pt idx="370">
                  <c:v>27733</c:v>
                </c:pt>
                <c:pt idx="371">
                  <c:v>27748</c:v>
                </c:pt>
                <c:pt idx="372">
                  <c:v>27753</c:v>
                </c:pt>
                <c:pt idx="373">
                  <c:v>27759</c:v>
                </c:pt>
                <c:pt idx="374">
                  <c:v>27764</c:v>
                </c:pt>
                <c:pt idx="375">
                  <c:v>27769</c:v>
                </c:pt>
                <c:pt idx="376">
                  <c:v>27774</c:v>
                </c:pt>
                <c:pt idx="377">
                  <c:v>27779</c:v>
                </c:pt>
                <c:pt idx="378">
                  <c:v>27784</c:v>
                </c:pt>
                <c:pt idx="379">
                  <c:v>27790</c:v>
                </c:pt>
                <c:pt idx="380">
                  <c:v>27795</c:v>
                </c:pt>
                <c:pt idx="381">
                  <c:v>27800</c:v>
                </c:pt>
                <c:pt idx="382">
                  <c:v>27805</c:v>
                </c:pt>
                <c:pt idx="383">
                  <c:v>27810</c:v>
                </c:pt>
                <c:pt idx="384">
                  <c:v>27815</c:v>
                </c:pt>
                <c:pt idx="385">
                  <c:v>27819</c:v>
                </c:pt>
                <c:pt idx="386">
                  <c:v>27824</c:v>
                </c:pt>
                <c:pt idx="387">
                  <c:v>27829</c:v>
                </c:pt>
                <c:pt idx="388">
                  <c:v>27834</c:v>
                </c:pt>
                <c:pt idx="389">
                  <c:v>27839</c:v>
                </c:pt>
                <c:pt idx="390">
                  <c:v>27844</c:v>
                </c:pt>
                <c:pt idx="391">
                  <c:v>27850</c:v>
                </c:pt>
                <c:pt idx="392">
                  <c:v>27855</c:v>
                </c:pt>
                <c:pt idx="393">
                  <c:v>27860</c:v>
                </c:pt>
                <c:pt idx="394">
                  <c:v>27865</c:v>
                </c:pt>
                <c:pt idx="395">
                  <c:v>27870</c:v>
                </c:pt>
                <c:pt idx="396">
                  <c:v>27875</c:v>
                </c:pt>
                <c:pt idx="397">
                  <c:v>27880</c:v>
                </c:pt>
                <c:pt idx="398">
                  <c:v>27885</c:v>
                </c:pt>
                <c:pt idx="399">
                  <c:v>27890</c:v>
                </c:pt>
                <c:pt idx="400">
                  <c:v>27895</c:v>
                </c:pt>
                <c:pt idx="401">
                  <c:v>27900</c:v>
                </c:pt>
                <c:pt idx="402">
                  <c:v>27905</c:v>
                </c:pt>
                <c:pt idx="403">
                  <c:v>27910</c:v>
                </c:pt>
                <c:pt idx="404">
                  <c:v>27916</c:v>
                </c:pt>
                <c:pt idx="405">
                  <c:v>27921</c:v>
                </c:pt>
                <c:pt idx="406">
                  <c:v>27926</c:v>
                </c:pt>
                <c:pt idx="407">
                  <c:v>27931</c:v>
                </c:pt>
                <c:pt idx="408">
                  <c:v>27936</c:v>
                </c:pt>
                <c:pt idx="409">
                  <c:v>27946</c:v>
                </c:pt>
                <c:pt idx="410">
                  <c:v>27951</c:v>
                </c:pt>
                <c:pt idx="411">
                  <c:v>27956</c:v>
                </c:pt>
                <c:pt idx="412">
                  <c:v>27961</c:v>
                </c:pt>
                <c:pt idx="413">
                  <c:v>27966</c:v>
                </c:pt>
                <c:pt idx="414">
                  <c:v>27972</c:v>
                </c:pt>
                <c:pt idx="415">
                  <c:v>27977</c:v>
                </c:pt>
                <c:pt idx="416">
                  <c:v>27982</c:v>
                </c:pt>
                <c:pt idx="417">
                  <c:v>27987</c:v>
                </c:pt>
                <c:pt idx="418">
                  <c:v>27992</c:v>
                </c:pt>
                <c:pt idx="419">
                  <c:v>27997</c:v>
                </c:pt>
                <c:pt idx="420">
                  <c:v>28003</c:v>
                </c:pt>
                <c:pt idx="421">
                  <c:v>28008</c:v>
                </c:pt>
                <c:pt idx="422">
                  <c:v>28013</c:v>
                </c:pt>
                <c:pt idx="423">
                  <c:v>28018</c:v>
                </c:pt>
                <c:pt idx="424">
                  <c:v>28023</c:v>
                </c:pt>
                <c:pt idx="425">
                  <c:v>28028</c:v>
                </c:pt>
                <c:pt idx="426">
                  <c:v>28033</c:v>
                </c:pt>
                <c:pt idx="427">
                  <c:v>28038</c:v>
                </c:pt>
                <c:pt idx="428">
                  <c:v>28043</c:v>
                </c:pt>
                <c:pt idx="429">
                  <c:v>28048</c:v>
                </c:pt>
                <c:pt idx="430">
                  <c:v>28053</c:v>
                </c:pt>
                <c:pt idx="431">
                  <c:v>28058</c:v>
                </c:pt>
                <c:pt idx="432">
                  <c:v>28064</c:v>
                </c:pt>
                <c:pt idx="433">
                  <c:v>28069</c:v>
                </c:pt>
                <c:pt idx="434">
                  <c:v>28074</c:v>
                </c:pt>
                <c:pt idx="435">
                  <c:v>28079</c:v>
                </c:pt>
                <c:pt idx="436">
                  <c:v>28084</c:v>
                </c:pt>
                <c:pt idx="437">
                  <c:v>28089</c:v>
                </c:pt>
                <c:pt idx="438">
                  <c:v>28094</c:v>
                </c:pt>
                <c:pt idx="439">
                  <c:v>28099</c:v>
                </c:pt>
                <c:pt idx="440">
                  <c:v>28104</c:v>
                </c:pt>
                <c:pt idx="441">
                  <c:v>28109</c:v>
                </c:pt>
                <c:pt idx="442">
                  <c:v>28114</c:v>
                </c:pt>
                <c:pt idx="443">
                  <c:v>28119</c:v>
                </c:pt>
                <c:pt idx="444">
                  <c:v>28125</c:v>
                </c:pt>
                <c:pt idx="445">
                  <c:v>28130</c:v>
                </c:pt>
                <c:pt idx="446">
                  <c:v>28135</c:v>
                </c:pt>
                <c:pt idx="447">
                  <c:v>28140</c:v>
                </c:pt>
                <c:pt idx="448">
                  <c:v>28145</c:v>
                </c:pt>
                <c:pt idx="449">
                  <c:v>28150</c:v>
                </c:pt>
                <c:pt idx="450">
                  <c:v>28156</c:v>
                </c:pt>
                <c:pt idx="451">
                  <c:v>28161</c:v>
                </c:pt>
                <c:pt idx="452">
                  <c:v>28166</c:v>
                </c:pt>
                <c:pt idx="453">
                  <c:v>28171</c:v>
                </c:pt>
                <c:pt idx="454">
                  <c:v>28176</c:v>
                </c:pt>
                <c:pt idx="455">
                  <c:v>28181</c:v>
                </c:pt>
                <c:pt idx="456">
                  <c:v>28184</c:v>
                </c:pt>
                <c:pt idx="457">
                  <c:v>28189</c:v>
                </c:pt>
                <c:pt idx="458">
                  <c:v>28194</c:v>
                </c:pt>
                <c:pt idx="459">
                  <c:v>28199</c:v>
                </c:pt>
                <c:pt idx="460">
                  <c:v>28204</c:v>
                </c:pt>
                <c:pt idx="461">
                  <c:v>28209</c:v>
                </c:pt>
                <c:pt idx="462">
                  <c:v>28215</c:v>
                </c:pt>
                <c:pt idx="463">
                  <c:v>28220</c:v>
                </c:pt>
                <c:pt idx="464">
                  <c:v>28225</c:v>
                </c:pt>
                <c:pt idx="465">
                  <c:v>28230</c:v>
                </c:pt>
                <c:pt idx="466">
                  <c:v>28235</c:v>
                </c:pt>
                <c:pt idx="467">
                  <c:v>28240</c:v>
                </c:pt>
                <c:pt idx="468">
                  <c:v>28245</c:v>
                </c:pt>
                <c:pt idx="469">
                  <c:v>28250</c:v>
                </c:pt>
                <c:pt idx="470">
                  <c:v>28255</c:v>
                </c:pt>
                <c:pt idx="471">
                  <c:v>28260</c:v>
                </c:pt>
                <c:pt idx="472">
                  <c:v>28265</c:v>
                </c:pt>
                <c:pt idx="473">
                  <c:v>28270</c:v>
                </c:pt>
                <c:pt idx="474">
                  <c:v>28276</c:v>
                </c:pt>
                <c:pt idx="475">
                  <c:v>28281</c:v>
                </c:pt>
                <c:pt idx="476">
                  <c:v>28286</c:v>
                </c:pt>
                <c:pt idx="477">
                  <c:v>28291</c:v>
                </c:pt>
                <c:pt idx="478">
                  <c:v>28296</c:v>
                </c:pt>
                <c:pt idx="479">
                  <c:v>28301</c:v>
                </c:pt>
                <c:pt idx="480">
                  <c:v>28306</c:v>
                </c:pt>
                <c:pt idx="481">
                  <c:v>28311</c:v>
                </c:pt>
                <c:pt idx="482">
                  <c:v>28316</c:v>
                </c:pt>
                <c:pt idx="483">
                  <c:v>28321</c:v>
                </c:pt>
                <c:pt idx="484">
                  <c:v>28326</c:v>
                </c:pt>
                <c:pt idx="485">
                  <c:v>28331</c:v>
                </c:pt>
                <c:pt idx="486">
                  <c:v>28337</c:v>
                </c:pt>
                <c:pt idx="487">
                  <c:v>28347</c:v>
                </c:pt>
                <c:pt idx="488">
                  <c:v>28352</c:v>
                </c:pt>
                <c:pt idx="489">
                  <c:v>28357</c:v>
                </c:pt>
                <c:pt idx="490">
                  <c:v>28362</c:v>
                </c:pt>
                <c:pt idx="491">
                  <c:v>28368</c:v>
                </c:pt>
                <c:pt idx="492">
                  <c:v>28373</c:v>
                </c:pt>
                <c:pt idx="493">
                  <c:v>28378</c:v>
                </c:pt>
                <c:pt idx="494">
                  <c:v>28383</c:v>
                </c:pt>
                <c:pt idx="495">
                  <c:v>28388</c:v>
                </c:pt>
                <c:pt idx="496">
                  <c:v>28398</c:v>
                </c:pt>
                <c:pt idx="497">
                  <c:v>28403</c:v>
                </c:pt>
                <c:pt idx="498">
                  <c:v>28408</c:v>
                </c:pt>
                <c:pt idx="499">
                  <c:v>28413</c:v>
                </c:pt>
                <c:pt idx="500">
                  <c:v>28418</c:v>
                </c:pt>
                <c:pt idx="501">
                  <c:v>28423</c:v>
                </c:pt>
                <c:pt idx="502">
                  <c:v>28429</c:v>
                </c:pt>
                <c:pt idx="503">
                  <c:v>28434</c:v>
                </c:pt>
                <c:pt idx="504">
                  <c:v>28439</c:v>
                </c:pt>
                <c:pt idx="505">
                  <c:v>28444</c:v>
                </c:pt>
                <c:pt idx="506">
                  <c:v>28449</c:v>
                </c:pt>
                <c:pt idx="507">
                  <c:v>28454</c:v>
                </c:pt>
                <c:pt idx="508">
                  <c:v>28459</c:v>
                </c:pt>
                <c:pt idx="509">
                  <c:v>28464</c:v>
                </c:pt>
                <c:pt idx="510">
                  <c:v>28474</c:v>
                </c:pt>
                <c:pt idx="511">
                  <c:v>28479</c:v>
                </c:pt>
                <c:pt idx="512">
                  <c:v>28484</c:v>
                </c:pt>
                <c:pt idx="513">
                  <c:v>28490</c:v>
                </c:pt>
                <c:pt idx="514">
                  <c:v>28495</c:v>
                </c:pt>
                <c:pt idx="515">
                  <c:v>28505</c:v>
                </c:pt>
                <c:pt idx="516">
                  <c:v>28510</c:v>
                </c:pt>
                <c:pt idx="517">
                  <c:v>28515</c:v>
                </c:pt>
                <c:pt idx="518">
                  <c:v>28521</c:v>
                </c:pt>
                <c:pt idx="519">
                  <c:v>28522</c:v>
                </c:pt>
                <c:pt idx="520">
                  <c:v>28531</c:v>
                </c:pt>
                <c:pt idx="521">
                  <c:v>28536</c:v>
                </c:pt>
                <c:pt idx="522">
                  <c:v>28541</c:v>
                </c:pt>
                <c:pt idx="523">
                  <c:v>28546</c:v>
                </c:pt>
                <c:pt idx="524">
                  <c:v>28549</c:v>
                </c:pt>
                <c:pt idx="525">
                  <c:v>28554</c:v>
                </c:pt>
                <c:pt idx="526">
                  <c:v>28559</c:v>
                </c:pt>
                <c:pt idx="527">
                  <c:v>28564</c:v>
                </c:pt>
                <c:pt idx="528">
                  <c:v>28569</c:v>
                </c:pt>
                <c:pt idx="529">
                  <c:v>28574</c:v>
                </c:pt>
                <c:pt idx="530">
                  <c:v>28580</c:v>
                </c:pt>
                <c:pt idx="531">
                  <c:v>28585</c:v>
                </c:pt>
                <c:pt idx="532">
                  <c:v>28590</c:v>
                </c:pt>
                <c:pt idx="533">
                  <c:v>28595</c:v>
                </c:pt>
                <c:pt idx="534">
                  <c:v>28600</c:v>
                </c:pt>
                <c:pt idx="535">
                  <c:v>28605</c:v>
                </c:pt>
                <c:pt idx="536">
                  <c:v>28610</c:v>
                </c:pt>
                <c:pt idx="537">
                  <c:v>28613</c:v>
                </c:pt>
                <c:pt idx="538">
                  <c:v>28615</c:v>
                </c:pt>
                <c:pt idx="539">
                  <c:v>28620</c:v>
                </c:pt>
                <c:pt idx="540">
                  <c:v>28625</c:v>
                </c:pt>
                <c:pt idx="541">
                  <c:v>28641</c:v>
                </c:pt>
                <c:pt idx="542">
                  <c:v>28646</c:v>
                </c:pt>
                <c:pt idx="543">
                  <c:v>28651</c:v>
                </c:pt>
                <c:pt idx="544">
                  <c:v>28656</c:v>
                </c:pt>
                <c:pt idx="545">
                  <c:v>28661</c:v>
                </c:pt>
                <c:pt idx="546">
                  <c:v>28666</c:v>
                </c:pt>
                <c:pt idx="547">
                  <c:v>28671</c:v>
                </c:pt>
                <c:pt idx="548">
                  <c:v>28799</c:v>
                </c:pt>
                <c:pt idx="549">
                  <c:v>28804</c:v>
                </c:pt>
                <c:pt idx="550">
                  <c:v>28809</c:v>
                </c:pt>
                <c:pt idx="551">
                  <c:v>28814</c:v>
                </c:pt>
                <c:pt idx="552">
                  <c:v>28819</c:v>
                </c:pt>
                <c:pt idx="553">
                  <c:v>28824</c:v>
                </c:pt>
                <c:pt idx="554">
                  <c:v>28829</c:v>
                </c:pt>
                <c:pt idx="555">
                  <c:v>28834</c:v>
                </c:pt>
                <c:pt idx="556">
                  <c:v>28839</c:v>
                </c:pt>
                <c:pt idx="557">
                  <c:v>28844</c:v>
                </c:pt>
                <c:pt idx="558">
                  <c:v>28849</c:v>
                </c:pt>
                <c:pt idx="559">
                  <c:v>28855</c:v>
                </c:pt>
                <c:pt idx="560">
                  <c:v>28860</c:v>
                </c:pt>
                <c:pt idx="561">
                  <c:v>28870</c:v>
                </c:pt>
                <c:pt idx="562">
                  <c:v>28875</c:v>
                </c:pt>
                <c:pt idx="563">
                  <c:v>28880</c:v>
                </c:pt>
                <c:pt idx="564">
                  <c:v>28886</c:v>
                </c:pt>
                <c:pt idx="565">
                  <c:v>28891</c:v>
                </c:pt>
                <c:pt idx="566">
                  <c:v>28896</c:v>
                </c:pt>
                <c:pt idx="567">
                  <c:v>28901</c:v>
                </c:pt>
                <c:pt idx="568">
                  <c:v>28906</c:v>
                </c:pt>
                <c:pt idx="569">
                  <c:v>28911</c:v>
                </c:pt>
                <c:pt idx="570">
                  <c:v>28914</c:v>
                </c:pt>
                <c:pt idx="571">
                  <c:v>28919</c:v>
                </c:pt>
                <c:pt idx="572">
                  <c:v>28920</c:v>
                </c:pt>
                <c:pt idx="573">
                  <c:v>28924</c:v>
                </c:pt>
                <c:pt idx="574">
                  <c:v>28929</c:v>
                </c:pt>
                <c:pt idx="575">
                  <c:v>28945</c:v>
                </c:pt>
                <c:pt idx="576">
                  <c:v>28950</c:v>
                </c:pt>
                <c:pt idx="577">
                  <c:v>29313</c:v>
                </c:pt>
                <c:pt idx="578">
                  <c:v>29517</c:v>
                </c:pt>
                <c:pt idx="579">
                  <c:v>29530</c:v>
                </c:pt>
                <c:pt idx="580">
                  <c:v>29563</c:v>
                </c:pt>
                <c:pt idx="581">
                  <c:v>29622</c:v>
                </c:pt>
                <c:pt idx="582">
                  <c:v>29706</c:v>
                </c:pt>
                <c:pt idx="583">
                  <c:v>29721</c:v>
                </c:pt>
                <c:pt idx="584">
                  <c:v>29741</c:v>
                </c:pt>
                <c:pt idx="585">
                  <c:v>29776</c:v>
                </c:pt>
                <c:pt idx="586">
                  <c:v>29809</c:v>
                </c:pt>
                <c:pt idx="587">
                  <c:v>29838</c:v>
                </c:pt>
                <c:pt idx="588">
                  <c:v>29860</c:v>
                </c:pt>
                <c:pt idx="589">
                  <c:v>29910</c:v>
                </c:pt>
                <c:pt idx="590">
                  <c:v>29929</c:v>
                </c:pt>
                <c:pt idx="591">
                  <c:v>29987</c:v>
                </c:pt>
                <c:pt idx="592">
                  <c:v>30004</c:v>
                </c:pt>
                <c:pt idx="593">
                  <c:v>30039</c:v>
                </c:pt>
                <c:pt idx="594">
                  <c:v>30062</c:v>
                </c:pt>
                <c:pt idx="595">
                  <c:v>30088</c:v>
                </c:pt>
                <c:pt idx="596">
                  <c:v>30193</c:v>
                </c:pt>
                <c:pt idx="597">
                  <c:v>30361</c:v>
                </c:pt>
                <c:pt idx="598">
                  <c:v>30704</c:v>
                </c:pt>
                <c:pt idx="599">
                  <c:v>30711</c:v>
                </c:pt>
                <c:pt idx="600">
                  <c:v>30761</c:v>
                </c:pt>
                <c:pt idx="601">
                  <c:v>30838</c:v>
                </c:pt>
                <c:pt idx="602">
                  <c:v>30897</c:v>
                </c:pt>
                <c:pt idx="603">
                  <c:v>30926</c:v>
                </c:pt>
                <c:pt idx="604">
                  <c:v>30983</c:v>
                </c:pt>
                <c:pt idx="605">
                  <c:v>31131</c:v>
                </c:pt>
                <c:pt idx="606">
                  <c:v>31208</c:v>
                </c:pt>
                <c:pt idx="607">
                  <c:v>31237</c:v>
                </c:pt>
                <c:pt idx="608">
                  <c:v>31279</c:v>
                </c:pt>
                <c:pt idx="609">
                  <c:v>31320</c:v>
                </c:pt>
                <c:pt idx="610">
                  <c:v>31369</c:v>
                </c:pt>
                <c:pt idx="611">
                  <c:v>31419</c:v>
                </c:pt>
                <c:pt idx="612">
                  <c:v>31468</c:v>
                </c:pt>
                <c:pt idx="613">
                  <c:v>31610</c:v>
                </c:pt>
                <c:pt idx="614">
                  <c:v>31635</c:v>
                </c:pt>
                <c:pt idx="615">
                  <c:v>31677</c:v>
                </c:pt>
                <c:pt idx="616">
                  <c:v>31726</c:v>
                </c:pt>
                <c:pt idx="617">
                  <c:v>31790</c:v>
                </c:pt>
                <c:pt idx="618">
                  <c:v>31835</c:v>
                </c:pt>
                <c:pt idx="619">
                  <c:v>31897</c:v>
                </c:pt>
                <c:pt idx="620">
                  <c:v>31946</c:v>
                </c:pt>
                <c:pt idx="621">
                  <c:v>31994</c:v>
                </c:pt>
                <c:pt idx="622">
                  <c:v>32037</c:v>
                </c:pt>
                <c:pt idx="623">
                  <c:v>32101</c:v>
                </c:pt>
                <c:pt idx="624">
                  <c:v>32147</c:v>
                </c:pt>
                <c:pt idx="625">
                  <c:v>32205</c:v>
                </c:pt>
                <c:pt idx="626">
                  <c:v>32210</c:v>
                </c:pt>
                <c:pt idx="627">
                  <c:v>32274</c:v>
                </c:pt>
                <c:pt idx="628">
                  <c:v>32317</c:v>
                </c:pt>
                <c:pt idx="629">
                  <c:v>32366</c:v>
                </c:pt>
                <c:pt idx="630">
                  <c:v>32430</c:v>
                </c:pt>
                <c:pt idx="631">
                  <c:v>32470</c:v>
                </c:pt>
                <c:pt idx="632">
                  <c:v>32521</c:v>
                </c:pt>
                <c:pt idx="633">
                  <c:v>32568</c:v>
                </c:pt>
                <c:pt idx="634">
                  <c:v>32629</c:v>
                </c:pt>
                <c:pt idx="635">
                  <c:v>32673</c:v>
                </c:pt>
                <c:pt idx="636">
                  <c:v>32723</c:v>
                </c:pt>
                <c:pt idx="637">
                  <c:v>32790</c:v>
                </c:pt>
                <c:pt idx="638">
                  <c:v>32833</c:v>
                </c:pt>
                <c:pt idx="639">
                  <c:v>32882</c:v>
                </c:pt>
                <c:pt idx="640">
                  <c:v>32939</c:v>
                </c:pt>
                <c:pt idx="641">
                  <c:v>33001</c:v>
                </c:pt>
                <c:pt idx="642">
                  <c:v>33045</c:v>
                </c:pt>
                <c:pt idx="643">
                  <c:v>33091</c:v>
                </c:pt>
                <c:pt idx="644">
                  <c:v>33162</c:v>
                </c:pt>
                <c:pt idx="645">
                  <c:v>33219</c:v>
                </c:pt>
                <c:pt idx="646">
                  <c:v>33276</c:v>
                </c:pt>
                <c:pt idx="647">
                  <c:v>33318</c:v>
                </c:pt>
                <c:pt idx="648">
                  <c:v>33387</c:v>
                </c:pt>
                <c:pt idx="649">
                  <c:v>33424</c:v>
                </c:pt>
                <c:pt idx="650">
                  <c:v>33438</c:v>
                </c:pt>
                <c:pt idx="651">
                  <c:v>33478</c:v>
                </c:pt>
                <c:pt idx="652">
                  <c:v>33549</c:v>
                </c:pt>
                <c:pt idx="653">
                  <c:v>33612</c:v>
                </c:pt>
                <c:pt idx="654">
                  <c:v>33665</c:v>
                </c:pt>
                <c:pt idx="655">
                  <c:v>33716</c:v>
                </c:pt>
                <c:pt idx="656">
                  <c:v>33779</c:v>
                </c:pt>
                <c:pt idx="657">
                  <c:v>33842</c:v>
                </c:pt>
                <c:pt idx="658">
                  <c:v>33896</c:v>
                </c:pt>
                <c:pt idx="659">
                  <c:v>33947</c:v>
                </c:pt>
                <c:pt idx="660">
                  <c:v>34010</c:v>
                </c:pt>
                <c:pt idx="661">
                  <c:v>34078</c:v>
                </c:pt>
                <c:pt idx="662">
                  <c:v>34130</c:v>
                </c:pt>
                <c:pt idx="663">
                  <c:v>34200</c:v>
                </c:pt>
                <c:pt idx="664">
                  <c:v>34263</c:v>
                </c:pt>
                <c:pt idx="665">
                  <c:v>34337</c:v>
                </c:pt>
                <c:pt idx="666">
                  <c:v>34382</c:v>
                </c:pt>
                <c:pt idx="667">
                  <c:v>34435</c:v>
                </c:pt>
                <c:pt idx="668">
                  <c:v>34502</c:v>
                </c:pt>
                <c:pt idx="669">
                  <c:v>34556</c:v>
                </c:pt>
                <c:pt idx="670">
                  <c:v>34641</c:v>
                </c:pt>
                <c:pt idx="671">
                  <c:v>34705</c:v>
                </c:pt>
                <c:pt idx="672">
                  <c:v>34766</c:v>
                </c:pt>
                <c:pt idx="673">
                  <c:v>34822</c:v>
                </c:pt>
                <c:pt idx="674">
                  <c:v>34890</c:v>
                </c:pt>
                <c:pt idx="675">
                  <c:v>34990</c:v>
                </c:pt>
                <c:pt idx="676">
                  <c:v>35347</c:v>
                </c:pt>
                <c:pt idx="677">
                  <c:v>35738</c:v>
                </c:pt>
                <c:pt idx="678">
                  <c:v>36090</c:v>
                </c:pt>
                <c:pt idx="679">
                  <c:v>36468</c:v>
                </c:pt>
                <c:pt idx="680">
                  <c:v>36818</c:v>
                </c:pt>
                <c:pt idx="681">
                  <c:v>37181</c:v>
                </c:pt>
                <c:pt idx="682">
                  <c:v>37546</c:v>
                </c:pt>
                <c:pt idx="683">
                  <c:v>37931</c:v>
                </c:pt>
                <c:pt idx="684">
                  <c:v>38321</c:v>
                </c:pt>
                <c:pt idx="685">
                  <c:v>38672</c:v>
                </c:pt>
                <c:pt idx="686">
                  <c:v>39035</c:v>
                </c:pt>
                <c:pt idx="687">
                  <c:v>39373</c:v>
                </c:pt>
                <c:pt idx="688">
                  <c:v>39743</c:v>
                </c:pt>
                <c:pt idx="689">
                  <c:v>40127</c:v>
                </c:pt>
                <c:pt idx="690">
                  <c:v>40492</c:v>
                </c:pt>
                <c:pt idx="691">
                  <c:v>40961</c:v>
                </c:pt>
                <c:pt idx="692">
                  <c:v>41333</c:v>
                </c:pt>
                <c:pt idx="693">
                  <c:v>41723</c:v>
                </c:pt>
                <c:pt idx="694">
                  <c:v>42072</c:v>
                </c:pt>
                <c:pt idx="695">
                  <c:v>42430</c:v>
                </c:pt>
                <c:pt idx="696">
                  <c:v>42670</c:v>
                </c:pt>
                <c:pt idx="697">
                  <c:v>43019</c:v>
                </c:pt>
                <c:pt idx="698">
                  <c:v>43472</c:v>
                </c:pt>
                <c:pt idx="699">
                  <c:v>43836</c:v>
                </c:pt>
                <c:pt idx="700">
                  <c:v>44544</c:v>
                </c:pt>
              </c:numCache>
            </c:numRef>
          </c:xVal>
          <c:yVal>
            <c:numRef>
              <c:f>'372428076561501'!$D$3:$D$1754</c:f>
              <c:numCache>
                <c:formatCode>General</c:formatCode>
                <c:ptCount val="1752"/>
                <c:pt idx="0">
                  <c:v>-21.9</c:v>
                </c:pt>
                <c:pt idx="1">
                  <c:v>-21.79</c:v>
                </c:pt>
                <c:pt idx="2">
                  <c:v>-21.75</c:v>
                </c:pt>
                <c:pt idx="3">
                  <c:v>-21.87</c:v>
                </c:pt>
                <c:pt idx="4">
                  <c:v>-21.87</c:v>
                </c:pt>
                <c:pt idx="5">
                  <c:v>-21.56</c:v>
                </c:pt>
                <c:pt idx="6">
                  <c:v>-21.66</c:v>
                </c:pt>
                <c:pt idx="7">
                  <c:v>-21.35</c:v>
                </c:pt>
                <c:pt idx="8">
                  <c:v>-21.51</c:v>
                </c:pt>
                <c:pt idx="9">
                  <c:v>-21.53</c:v>
                </c:pt>
                <c:pt idx="10">
                  <c:v>-21.54</c:v>
                </c:pt>
                <c:pt idx="11">
                  <c:v>-21.67</c:v>
                </c:pt>
                <c:pt idx="12">
                  <c:v>-21.76</c:v>
                </c:pt>
                <c:pt idx="13">
                  <c:v>-21.76</c:v>
                </c:pt>
                <c:pt idx="14">
                  <c:v>-21.91</c:v>
                </c:pt>
                <c:pt idx="15">
                  <c:v>-21.88</c:v>
                </c:pt>
                <c:pt idx="16">
                  <c:v>-21.82</c:v>
                </c:pt>
                <c:pt idx="17">
                  <c:v>-21.96</c:v>
                </c:pt>
                <c:pt idx="18">
                  <c:v>-22.11</c:v>
                </c:pt>
                <c:pt idx="19">
                  <c:v>-22.09</c:v>
                </c:pt>
                <c:pt idx="20">
                  <c:v>-22.11</c:v>
                </c:pt>
                <c:pt idx="21">
                  <c:v>-22.09</c:v>
                </c:pt>
                <c:pt idx="22">
                  <c:v>-22.2</c:v>
                </c:pt>
                <c:pt idx="23">
                  <c:v>-22.37</c:v>
                </c:pt>
                <c:pt idx="24">
                  <c:v>-22.31</c:v>
                </c:pt>
                <c:pt idx="25">
                  <c:v>-22.33</c:v>
                </c:pt>
                <c:pt idx="26">
                  <c:v>-22.43</c:v>
                </c:pt>
                <c:pt idx="27">
                  <c:v>-22.46</c:v>
                </c:pt>
                <c:pt idx="28">
                  <c:v>-22.17</c:v>
                </c:pt>
                <c:pt idx="29">
                  <c:v>-22.4</c:v>
                </c:pt>
                <c:pt idx="30">
                  <c:v>-22.24</c:v>
                </c:pt>
                <c:pt idx="31">
                  <c:v>-22.25</c:v>
                </c:pt>
                <c:pt idx="32">
                  <c:v>-22.41</c:v>
                </c:pt>
                <c:pt idx="33">
                  <c:v>-22.41</c:v>
                </c:pt>
                <c:pt idx="34">
                  <c:v>-22.43</c:v>
                </c:pt>
                <c:pt idx="35">
                  <c:v>-22.69</c:v>
                </c:pt>
                <c:pt idx="36">
                  <c:v>-22.67</c:v>
                </c:pt>
                <c:pt idx="37">
                  <c:v>-22.64</c:v>
                </c:pt>
                <c:pt idx="38">
                  <c:v>-22.73</c:v>
                </c:pt>
                <c:pt idx="39">
                  <c:v>-22.52</c:v>
                </c:pt>
                <c:pt idx="40">
                  <c:v>-22.62</c:v>
                </c:pt>
                <c:pt idx="41">
                  <c:v>-22.75</c:v>
                </c:pt>
                <c:pt idx="42">
                  <c:v>-22.59</c:v>
                </c:pt>
                <c:pt idx="43">
                  <c:v>-22.91</c:v>
                </c:pt>
                <c:pt idx="44">
                  <c:v>-22.91</c:v>
                </c:pt>
                <c:pt idx="45">
                  <c:v>-23.07</c:v>
                </c:pt>
                <c:pt idx="46">
                  <c:v>-23.21</c:v>
                </c:pt>
                <c:pt idx="47">
                  <c:v>-23.16</c:v>
                </c:pt>
                <c:pt idx="48">
                  <c:v>-23.18</c:v>
                </c:pt>
                <c:pt idx="49">
                  <c:v>-23.11</c:v>
                </c:pt>
                <c:pt idx="50">
                  <c:v>-23.27</c:v>
                </c:pt>
                <c:pt idx="51">
                  <c:v>-23.22</c:v>
                </c:pt>
                <c:pt idx="52">
                  <c:v>-23.08</c:v>
                </c:pt>
                <c:pt idx="53">
                  <c:v>-23.27</c:v>
                </c:pt>
                <c:pt idx="54">
                  <c:v>-23.37</c:v>
                </c:pt>
                <c:pt idx="55">
                  <c:v>-23.39</c:v>
                </c:pt>
                <c:pt idx="56">
                  <c:v>-23.28</c:v>
                </c:pt>
                <c:pt idx="57">
                  <c:v>-23.35</c:v>
                </c:pt>
                <c:pt idx="58">
                  <c:v>-23.35</c:v>
                </c:pt>
                <c:pt idx="59">
                  <c:v>-23.57</c:v>
                </c:pt>
                <c:pt idx="60">
                  <c:v>-23.31</c:v>
                </c:pt>
                <c:pt idx="61">
                  <c:v>-23.43</c:v>
                </c:pt>
                <c:pt idx="62">
                  <c:v>-23.56</c:v>
                </c:pt>
                <c:pt idx="63">
                  <c:v>-23.49</c:v>
                </c:pt>
                <c:pt idx="64">
                  <c:v>-23.56</c:v>
                </c:pt>
                <c:pt idx="65">
                  <c:v>-23.45</c:v>
                </c:pt>
                <c:pt idx="66">
                  <c:v>-23.53</c:v>
                </c:pt>
                <c:pt idx="67">
                  <c:v>-23.57</c:v>
                </c:pt>
                <c:pt idx="68">
                  <c:v>-23.6</c:v>
                </c:pt>
                <c:pt idx="69">
                  <c:v>-23.6</c:v>
                </c:pt>
                <c:pt idx="70">
                  <c:v>-23.46</c:v>
                </c:pt>
                <c:pt idx="71">
                  <c:v>-23.66</c:v>
                </c:pt>
                <c:pt idx="72">
                  <c:v>-23.66</c:v>
                </c:pt>
                <c:pt idx="73">
                  <c:v>-23.64</c:v>
                </c:pt>
                <c:pt idx="74">
                  <c:v>-23.71</c:v>
                </c:pt>
                <c:pt idx="75">
                  <c:v>-23.81</c:v>
                </c:pt>
                <c:pt idx="76">
                  <c:v>-23.86</c:v>
                </c:pt>
                <c:pt idx="77">
                  <c:v>-23.83</c:v>
                </c:pt>
                <c:pt idx="78">
                  <c:v>-23.82</c:v>
                </c:pt>
                <c:pt idx="79">
                  <c:v>-23.83</c:v>
                </c:pt>
                <c:pt idx="80">
                  <c:v>-23.97</c:v>
                </c:pt>
                <c:pt idx="81">
                  <c:v>-23.99</c:v>
                </c:pt>
                <c:pt idx="82">
                  <c:v>-24.11</c:v>
                </c:pt>
                <c:pt idx="83">
                  <c:v>-24.15</c:v>
                </c:pt>
                <c:pt idx="84">
                  <c:v>-24.21</c:v>
                </c:pt>
                <c:pt idx="85">
                  <c:v>-24.35</c:v>
                </c:pt>
                <c:pt idx="86">
                  <c:v>-24.41</c:v>
                </c:pt>
                <c:pt idx="87">
                  <c:v>-24.48</c:v>
                </c:pt>
                <c:pt idx="88">
                  <c:v>-24.51</c:v>
                </c:pt>
                <c:pt idx="89">
                  <c:v>-24.43</c:v>
                </c:pt>
                <c:pt idx="90">
                  <c:v>-24.81</c:v>
                </c:pt>
                <c:pt idx="91">
                  <c:v>-24.98</c:v>
                </c:pt>
                <c:pt idx="92">
                  <c:v>-24.95</c:v>
                </c:pt>
                <c:pt idx="93">
                  <c:v>-24.99</c:v>
                </c:pt>
                <c:pt idx="94">
                  <c:v>-25.11</c:v>
                </c:pt>
                <c:pt idx="95">
                  <c:v>-25.18</c:v>
                </c:pt>
                <c:pt idx="96">
                  <c:v>-25.25</c:v>
                </c:pt>
                <c:pt idx="97">
                  <c:v>-25.36</c:v>
                </c:pt>
                <c:pt idx="98">
                  <c:v>-25.39</c:v>
                </c:pt>
                <c:pt idx="99">
                  <c:v>-25.45</c:v>
                </c:pt>
                <c:pt idx="100">
                  <c:v>-25.41</c:v>
                </c:pt>
                <c:pt idx="101">
                  <c:v>-25.51</c:v>
                </c:pt>
                <c:pt idx="102">
                  <c:v>-25.51</c:v>
                </c:pt>
                <c:pt idx="103">
                  <c:v>-25.56</c:v>
                </c:pt>
                <c:pt idx="104">
                  <c:v>-25.71</c:v>
                </c:pt>
                <c:pt idx="105">
                  <c:v>-25.56</c:v>
                </c:pt>
                <c:pt idx="106">
                  <c:v>-25.58</c:v>
                </c:pt>
                <c:pt idx="107">
                  <c:v>-25.63</c:v>
                </c:pt>
                <c:pt idx="108">
                  <c:v>-25.69</c:v>
                </c:pt>
                <c:pt idx="109">
                  <c:v>-25.51</c:v>
                </c:pt>
                <c:pt idx="110">
                  <c:v>-25.56</c:v>
                </c:pt>
                <c:pt idx="111">
                  <c:v>-25.72</c:v>
                </c:pt>
                <c:pt idx="112">
                  <c:v>-25.73</c:v>
                </c:pt>
                <c:pt idx="113">
                  <c:v>-25.81</c:v>
                </c:pt>
                <c:pt idx="114">
                  <c:v>-25.81</c:v>
                </c:pt>
                <c:pt idx="115">
                  <c:v>-25.91</c:v>
                </c:pt>
                <c:pt idx="116">
                  <c:v>-25.81</c:v>
                </c:pt>
                <c:pt idx="117">
                  <c:v>-25.71</c:v>
                </c:pt>
                <c:pt idx="118">
                  <c:v>-25.83</c:v>
                </c:pt>
                <c:pt idx="119">
                  <c:v>-25.78</c:v>
                </c:pt>
                <c:pt idx="120">
                  <c:v>-26.04</c:v>
                </c:pt>
                <c:pt idx="121">
                  <c:v>-25.89</c:v>
                </c:pt>
                <c:pt idx="122">
                  <c:v>-25.89</c:v>
                </c:pt>
                <c:pt idx="123">
                  <c:v>-25.97</c:v>
                </c:pt>
                <c:pt idx="124">
                  <c:v>-25.9</c:v>
                </c:pt>
                <c:pt idx="125">
                  <c:v>-26.04</c:v>
                </c:pt>
                <c:pt idx="126">
                  <c:v>-25.89</c:v>
                </c:pt>
                <c:pt idx="127">
                  <c:v>-25.94</c:v>
                </c:pt>
                <c:pt idx="128">
                  <c:v>-25.94</c:v>
                </c:pt>
                <c:pt idx="129">
                  <c:v>-26.01</c:v>
                </c:pt>
                <c:pt idx="130">
                  <c:v>-26.01</c:v>
                </c:pt>
                <c:pt idx="131">
                  <c:v>-25.97</c:v>
                </c:pt>
                <c:pt idx="132">
                  <c:v>-25.86</c:v>
                </c:pt>
                <c:pt idx="133">
                  <c:v>-26.01</c:v>
                </c:pt>
                <c:pt idx="134">
                  <c:v>-26.43</c:v>
                </c:pt>
                <c:pt idx="135">
                  <c:v>-26.07</c:v>
                </c:pt>
                <c:pt idx="136">
                  <c:v>-28.96</c:v>
                </c:pt>
                <c:pt idx="137">
                  <c:v>-28.91</c:v>
                </c:pt>
                <c:pt idx="138">
                  <c:v>-29.05</c:v>
                </c:pt>
                <c:pt idx="139">
                  <c:v>-29.13</c:v>
                </c:pt>
                <c:pt idx="140">
                  <c:v>-29.3</c:v>
                </c:pt>
                <c:pt idx="141">
                  <c:v>-29.3</c:v>
                </c:pt>
                <c:pt idx="142">
                  <c:v>-29.39</c:v>
                </c:pt>
                <c:pt idx="143">
                  <c:v>-29.48</c:v>
                </c:pt>
                <c:pt idx="144">
                  <c:v>-29.31</c:v>
                </c:pt>
                <c:pt idx="145">
                  <c:v>-29.33</c:v>
                </c:pt>
                <c:pt idx="146">
                  <c:v>-29.36</c:v>
                </c:pt>
                <c:pt idx="147">
                  <c:v>-29.36</c:v>
                </c:pt>
                <c:pt idx="148">
                  <c:v>-29.41</c:v>
                </c:pt>
                <c:pt idx="149">
                  <c:v>-29.37</c:v>
                </c:pt>
                <c:pt idx="150">
                  <c:v>-29.37</c:v>
                </c:pt>
                <c:pt idx="151">
                  <c:v>-29.36</c:v>
                </c:pt>
                <c:pt idx="152">
                  <c:v>-29.33</c:v>
                </c:pt>
                <c:pt idx="153">
                  <c:v>-29.3</c:v>
                </c:pt>
                <c:pt idx="154">
                  <c:v>-29.41</c:v>
                </c:pt>
                <c:pt idx="155">
                  <c:v>-29.43</c:v>
                </c:pt>
                <c:pt idx="156">
                  <c:v>-29.41</c:v>
                </c:pt>
                <c:pt idx="157">
                  <c:v>-29.43</c:v>
                </c:pt>
                <c:pt idx="158">
                  <c:v>-29.51</c:v>
                </c:pt>
                <c:pt idx="159">
                  <c:v>-29.56</c:v>
                </c:pt>
                <c:pt idx="160">
                  <c:v>-29.55</c:v>
                </c:pt>
                <c:pt idx="161">
                  <c:v>-29.41</c:v>
                </c:pt>
                <c:pt idx="162">
                  <c:v>-29.54</c:v>
                </c:pt>
                <c:pt idx="163">
                  <c:v>-29.61</c:v>
                </c:pt>
                <c:pt idx="164">
                  <c:v>-29.69</c:v>
                </c:pt>
                <c:pt idx="165">
                  <c:v>-29.68</c:v>
                </c:pt>
                <c:pt idx="166">
                  <c:v>-29.7</c:v>
                </c:pt>
                <c:pt idx="167">
                  <c:v>-29.75</c:v>
                </c:pt>
                <c:pt idx="168">
                  <c:v>-29.81</c:v>
                </c:pt>
                <c:pt idx="169">
                  <c:v>-29.69</c:v>
                </c:pt>
                <c:pt idx="170">
                  <c:v>-29.71</c:v>
                </c:pt>
                <c:pt idx="171">
                  <c:v>-29.77</c:v>
                </c:pt>
                <c:pt idx="172">
                  <c:v>-29.81</c:v>
                </c:pt>
                <c:pt idx="173">
                  <c:v>-30.01</c:v>
                </c:pt>
                <c:pt idx="174">
                  <c:v>-29.89</c:v>
                </c:pt>
                <c:pt idx="175">
                  <c:v>-30.01</c:v>
                </c:pt>
                <c:pt idx="176">
                  <c:v>-30.03</c:v>
                </c:pt>
                <c:pt idx="177">
                  <c:v>-29.95</c:v>
                </c:pt>
                <c:pt idx="178">
                  <c:v>-30.01</c:v>
                </c:pt>
                <c:pt idx="179">
                  <c:v>-29.84</c:v>
                </c:pt>
                <c:pt idx="180">
                  <c:v>-30.01</c:v>
                </c:pt>
                <c:pt idx="181">
                  <c:v>-29.93</c:v>
                </c:pt>
                <c:pt idx="182">
                  <c:v>-29.83</c:v>
                </c:pt>
                <c:pt idx="183">
                  <c:v>-30.03</c:v>
                </c:pt>
                <c:pt idx="184">
                  <c:v>-30.11</c:v>
                </c:pt>
                <c:pt idx="185">
                  <c:v>-29.94</c:v>
                </c:pt>
                <c:pt idx="186">
                  <c:v>-30.01</c:v>
                </c:pt>
                <c:pt idx="187">
                  <c:v>-30.08</c:v>
                </c:pt>
                <c:pt idx="188">
                  <c:v>-30.05</c:v>
                </c:pt>
                <c:pt idx="189">
                  <c:v>-29.14</c:v>
                </c:pt>
                <c:pt idx="190">
                  <c:v>-30.03</c:v>
                </c:pt>
                <c:pt idx="191">
                  <c:v>-29.84</c:v>
                </c:pt>
                <c:pt idx="192">
                  <c:v>-30.17</c:v>
                </c:pt>
                <c:pt idx="193">
                  <c:v>-30.23</c:v>
                </c:pt>
                <c:pt idx="194">
                  <c:v>-30.31</c:v>
                </c:pt>
                <c:pt idx="195">
                  <c:v>-30.39</c:v>
                </c:pt>
                <c:pt idx="196">
                  <c:v>-30.4</c:v>
                </c:pt>
                <c:pt idx="197">
                  <c:v>-30.3</c:v>
                </c:pt>
                <c:pt idx="198">
                  <c:v>-30.31</c:v>
                </c:pt>
                <c:pt idx="199">
                  <c:v>-30.27</c:v>
                </c:pt>
                <c:pt idx="200">
                  <c:v>-30.36</c:v>
                </c:pt>
                <c:pt idx="201">
                  <c:v>-30.42</c:v>
                </c:pt>
                <c:pt idx="202">
                  <c:v>-30.54</c:v>
                </c:pt>
                <c:pt idx="203">
                  <c:v>-30.56</c:v>
                </c:pt>
                <c:pt idx="204">
                  <c:v>-30.66</c:v>
                </c:pt>
                <c:pt idx="205">
                  <c:v>-30.72</c:v>
                </c:pt>
                <c:pt idx="206">
                  <c:v>-30.74</c:v>
                </c:pt>
                <c:pt idx="207">
                  <c:v>-30.78</c:v>
                </c:pt>
                <c:pt idx="208">
                  <c:v>-30.81</c:v>
                </c:pt>
                <c:pt idx="209">
                  <c:v>-30.84</c:v>
                </c:pt>
                <c:pt idx="210">
                  <c:v>-31.01</c:v>
                </c:pt>
                <c:pt idx="211">
                  <c:v>-30.96</c:v>
                </c:pt>
                <c:pt idx="212">
                  <c:v>-30.99</c:v>
                </c:pt>
                <c:pt idx="213">
                  <c:v>-31.01</c:v>
                </c:pt>
                <c:pt idx="214">
                  <c:v>-31.13</c:v>
                </c:pt>
                <c:pt idx="215">
                  <c:v>-31.13</c:v>
                </c:pt>
                <c:pt idx="216">
                  <c:v>-31.13</c:v>
                </c:pt>
                <c:pt idx="217">
                  <c:v>-31.16</c:v>
                </c:pt>
                <c:pt idx="218">
                  <c:v>-31.21</c:v>
                </c:pt>
                <c:pt idx="219">
                  <c:v>-31.26</c:v>
                </c:pt>
                <c:pt idx="220">
                  <c:v>-31.26</c:v>
                </c:pt>
                <c:pt idx="221">
                  <c:v>-31.27</c:v>
                </c:pt>
                <c:pt idx="222">
                  <c:v>-31.23</c:v>
                </c:pt>
                <c:pt idx="223">
                  <c:v>-31.36</c:v>
                </c:pt>
                <c:pt idx="224">
                  <c:v>-31.46</c:v>
                </c:pt>
                <c:pt idx="225">
                  <c:v>-31.39</c:v>
                </c:pt>
                <c:pt idx="226">
                  <c:v>-31.56</c:v>
                </c:pt>
                <c:pt idx="227">
                  <c:v>-31.53</c:v>
                </c:pt>
                <c:pt idx="228">
                  <c:v>-31.71</c:v>
                </c:pt>
                <c:pt idx="229">
                  <c:v>-31.57</c:v>
                </c:pt>
                <c:pt idx="230">
                  <c:v>-31.55</c:v>
                </c:pt>
                <c:pt idx="231">
                  <c:v>-31.57</c:v>
                </c:pt>
                <c:pt idx="232">
                  <c:v>-31.63</c:v>
                </c:pt>
                <c:pt idx="233">
                  <c:v>-31.61</c:v>
                </c:pt>
                <c:pt idx="234">
                  <c:v>-31.59</c:v>
                </c:pt>
                <c:pt idx="235">
                  <c:v>-31.54</c:v>
                </c:pt>
                <c:pt idx="236">
                  <c:v>-31.57</c:v>
                </c:pt>
                <c:pt idx="237">
                  <c:v>-31.54</c:v>
                </c:pt>
                <c:pt idx="238">
                  <c:v>-31.66</c:v>
                </c:pt>
                <c:pt idx="239">
                  <c:v>-31.66</c:v>
                </c:pt>
                <c:pt idx="240">
                  <c:v>-31.51</c:v>
                </c:pt>
                <c:pt idx="241">
                  <c:v>-31.71</c:v>
                </c:pt>
                <c:pt idx="242">
                  <c:v>-31.67</c:v>
                </c:pt>
                <c:pt idx="243">
                  <c:v>-31.63</c:v>
                </c:pt>
                <c:pt idx="244">
                  <c:v>-31.73</c:v>
                </c:pt>
                <c:pt idx="245">
                  <c:v>-31.82</c:v>
                </c:pt>
                <c:pt idx="246">
                  <c:v>-31.81</c:v>
                </c:pt>
                <c:pt idx="247">
                  <c:v>-31.92</c:v>
                </c:pt>
                <c:pt idx="248">
                  <c:v>-31.96</c:v>
                </c:pt>
                <c:pt idx="249">
                  <c:v>-31.25</c:v>
                </c:pt>
                <c:pt idx="250">
                  <c:v>-31.66</c:v>
                </c:pt>
                <c:pt idx="251">
                  <c:v>-31.94</c:v>
                </c:pt>
                <c:pt idx="252">
                  <c:v>-31.73</c:v>
                </c:pt>
                <c:pt idx="253">
                  <c:v>-31.83</c:v>
                </c:pt>
                <c:pt idx="254">
                  <c:v>-32.01</c:v>
                </c:pt>
                <c:pt idx="255">
                  <c:v>-31.83</c:v>
                </c:pt>
                <c:pt idx="256">
                  <c:v>-32.049999999999898</c:v>
                </c:pt>
                <c:pt idx="257">
                  <c:v>-32.11</c:v>
                </c:pt>
                <c:pt idx="258">
                  <c:v>-32.11</c:v>
                </c:pt>
                <c:pt idx="259">
                  <c:v>-32.229999999999897</c:v>
                </c:pt>
                <c:pt idx="260">
                  <c:v>-32.229999999999897</c:v>
                </c:pt>
                <c:pt idx="261">
                  <c:v>-32.31</c:v>
                </c:pt>
                <c:pt idx="262">
                  <c:v>-32.409999999999897</c:v>
                </c:pt>
                <c:pt idx="263">
                  <c:v>-32.47</c:v>
                </c:pt>
                <c:pt idx="264">
                  <c:v>-32.409999999999897</c:v>
                </c:pt>
                <c:pt idx="265">
                  <c:v>-32.54</c:v>
                </c:pt>
                <c:pt idx="266">
                  <c:v>-32.53</c:v>
                </c:pt>
                <c:pt idx="267">
                  <c:v>-32.630000000000003</c:v>
                </c:pt>
                <c:pt idx="268">
                  <c:v>-32.81</c:v>
                </c:pt>
                <c:pt idx="269">
                  <c:v>-32.61</c:v>
                </c:pt>
                <c:pt idx="270">
                  <c:v>-32.81</c:v>
                </c:pt>
                <c:pt idx="271">
                  <c:v>-32.94</c:v>
                </c:pt>
                <c:pt idx="272">
                  <c:v>-32.96</c:v>
                </c:pt>
                <c:pt idx="273">
                  <c:v>-33.659999999999897</c:v>
                </c:pt>
                <c:pt idx="274">
                  <c:v>-33.56</c:v>
                </c:pt>
                <c:pt idx="275">
                  <c:v>-33.130000000000003</c:v>
                </c:pt>
                <c:pt idx="276">
                  <c:v>-32.96</c:v>
                </c:pt>
                <c:pt idx="277">
                  <c:v>-33.07</c:v>
                </c:pt>
                <c:pt idx="278">
                  <c:v>-33</c:v>
                </c:pt>
                <c:pt idx="279">
                  <c:v>-33.14</c:v>
                </c:pt>
                <c:pt idx="280">
                  <c:v>-33.11</c:v>
                </c:pt>
                <c:pt idx="281">
                  <c:v>-33.11</c:v>
                </c:pt>
                <c:pt idx="282">
                  <c:v>-34.03</c:v>
                </c:pt>
                <c:pt idx="283">
                  <c:v>-34.01</c:v>
                </c:pt>
                <c:pt idx="284">
                  <c:v>-33.909999999999897</c:v>
                </c:pt>
                <c:pt idx="285">
                  <c:v>-34.04</c:v>
                </c:pt>
                <c:pt idx="286">
                  <c:v>-34.15</c:v>
                </c:pt>
                <c:pt idx="287">
                  <c:v>-34.130000000000003</c:v>
                </c:pt>
                <c:pt idx="288">
                  <c:v>-34.25</c:v>
                </c:pt>
                <c:pt idx="289">
                  <c:v>-33.5</c:v>
                </c:pt>
                <c:pt idx="290">
                  <c:v>-33.43</c:v>
                </c:pt>
                <c:pt idx="291">
                  <c:v>-33.54</c:v>
                </c:pt>
                <c:pt idx="292">
                  <c:v>-33.5</c:v>
                </c:pt>
                <c:pt idx="293">
                  <c:v>-33.49</c:v>
                </c:pt>
                <c:pt idx="294">
                  <c:v>-33.700000000000003</c:v>
                </c:pt>
                <c:pt idx="295">
                  <c:v>-33.630000000000003</c:v>
                </c:pt>
                <c:pt idx="296">
                  <c:v>-33.520000000000003</c:v>
                </c:pt>
                <c:pt idx="297">
                  <c:v>-33.82</c:v>
                </c:pt>
                <c:pt idx="298">
                  <c:v>-33.71</c:v>
                </c:pt>
                <c:pt idx="299">
                  <c:v>-33.71</c:v>
                </c:pt>
                <c:pt idx="300">
                  <c:v>-33.83</c:v>
                </c:pt>
                <c:pt idx="301">
                  <c:v>-33.86</c:v>
                </c:pt>
                <c:pt idx="302">
                  <c:v>-33.340000000000003</c:v>
                </c:pt>
                <c:pt idx="303">
                  <c:v>-33.799999999999898</c:v>
                </c:pt>
                <c:pt idx="304">
                  <c:v>-33.83</c:v>
                </c:pt>
                <c:pt idx="305">
                  <c:v>-33.869999999999898</c:v>
                </c:pt>
                <c:pt idx="306">
                  <c:v>-33.81</c:v>
                </c:pt>
                <c:pt idx="307">
                  <c:v>-33.96</c:v>
                </c:pt>
                <c:pt idx="308">
                  <c:v>-33.909999999999897</c:v>
                </c:pt>
                <c:pt idx="309">
                  <c:v>-33.909999999999897</c:v>
                </c:pt>
                <c:pt idx="310">
                  <c:v>-33.9</c:v>
                </c:pt>
                <c:pt idx="311">
                  <c:v>-33.75</c:v>
                </c:pt>
                <c:pt idx="312">
                  <c:v>-33.75</c:v>
                </c:pt>
                <c:pt idx="313">
                  <c:v>-34.03</c:v>
                </c:pt>
                <c:pt idx="314">
                  <c:v>-33.89</c:v>
                </c:pt>
                <c:pt idx="315">
                  <c:v>-33.979999999999897</c:v>
                </c:pt>
                <c:pt idx="316">
                  <c:v>-34.01</c:v>
                </c:pt>
                <c:pt idx="317">
                  <c:v>-33.909999999999897</c:v>
                </c:pt>
                <c:pt idx="318">
                  <c:v>-34.04</c:v>
                </c:pt>
                <c:pt idx="319">
                  <c:v>-34.119999999999898</c:v>
                </c:pt>
                <c:pt idx="320">
                  <c:v>-34.119999999999898</c:v>
                </c:pt>
                <c:pt idx="321">
                  <c:v>-34.11</c:v>
                </c:pt>
                <c:pt idx="322">
                  <c:v>-34</c:v>
                </c:pt>
                <c:pt idx="323">
                  <c:v>-33.81</c:v>
                </c:pt>
                <c:pt idx="324">
                  <c:v>-34</c:v>
                </c:pt>
                <c:pt idx="325">
                  <c:v>-34.1</c:v>
                </c:pt>
                <c:pt idx="326">
                  <c:v>-34.21</c:v>
                </c:pt>
                <c:pt idx="327">
                  <c:v>-34.1</c:v>
                </c:pt>
                <c:pt idx="328">
                  <c:v>-34.020000000000003</c:v>
                </c:pt>
                <c:pt idx="329">
                  <c:v>-34.22</c:v>
                </c:pt>
                <c:pt idx="330">
                  <c:v>-34.28</c:v>
                </c:pt>
                <c:pt idx="331">
                  <c:v>-34.17</c:v>
                </c:pt>
                <c:pt idx="332">
                  <c:v>-34.14</c:v>
                </c:pt>
                <c:pt idx="333">
                  <c:v>-34.31</c:v>
                </c:pt>
                <c:pt idx="334">
                  <c:v>-34.29</c:v>
                </c:pt>
                <c:pt idx="335">
                  <c:v>-34.35</c:v>
                </c:pt>
                <c:pt idx="336">
                  <c:v>-34.409999999999897</c:v>
                </c:pt>
                <c:pt idx="337">
                  <c:v>-34.35</c:v>
                </c:pt>
                <c:pt idx="338">
                  <c:v>-34.4</c:v>
                </c:pt>
                <c:pt idx="339">
                  <c:v>-34.57</c:v>
                </c:pt>
                <c:pt idx="340">
                  <c:v>-34.51</c:v>
                </c:pt>
                <c:pt idx="341">
                  <c:v>-34.64</c:v>
                </c:pt>
                <c:pt idx="342">
                  <c:v>-34.79</c:v>
                </c:pt>
                <c:pt idx="343">
                  <c:v>-34.64</c:v>
                </c:pt>
                <c:pt idx="344">
                  <c:v>-34.61</c:v>
                </c:pt>
                <c:pt idx="345">
                  <c:v>-34.64</c:v>
                </c:pt>
                <c:pt idx="346">
                  <c:v>-34.479999999999897</c:v>
                </c:pt>
                <c:pt idx="347">
                  <c:v>-34.51</c:v>
                </c:pt>
                <c:pt idx="348">
                  <c:v>-34.56</c:v>
                </c:pt>
                <c:pt idx="349">
                  <c:v>-34.71</c:v>
                </c:pt>
                <c:pt idx="350">
                  <c:v>-34.81</c:v>
                </c:pt>
                <c:pt idx="351">
                  <c:v>-34.9</c:v>
                </c:pt>
                <c:pt idx="352">
                  <c:v>-34.909999999999897</c:v>
                </c:pt>
                <c:pt idx="353">
                  <c:v>-34.99</c:v>
                </c:pt>
                <c:pt idx="354">
                  <c:v>-35.07</c:v>
                </c:pt>
                <c:pt idx="355">
                  <c:v>-35.020000000000003</c:v>
                </c:pt>
                <c:pt idx="356">
                  <c:v>-35.130000000000003</c:v>
                </c:pt>
                <c:pt idx="357">
                  <c:v>-35.130000000000003</c:v>
                </c:pt>
                <c:pt idx="358">
                  <c:v>-35.11</c:v>
                </c:pt>
                <c:pt idx="359">
                  <c:v>-34.93</c:v>
                </c:pt>
                <c:pt idx="360">
                  <c:v>-34.659999999999897</c:v>
                </c:pt>
                <c:pt idx="361">
                  <c:v>-34.770000000000003</c:v>
                </c:pt>
                <c:pt idx="362">
                  <c:v>-35.049999999999898</c:v>
                </c:pt>
                <c:pt idx="363">
                  <c:v>-34.729999999999897</c:v>
                </c:pt>
                <c:pt idx="364">
                  <c:v>-34.78</c:v>
                </c:pt>
                <c:pt idx="365">
                  <c:v>-34.770000000000003</c:v>
                </c:pt>
                <c:pt idx="366">
                  <c:v>-34.79</c:v>
                </c:pt>
                <c:pt idx="367">
                  <c:v>-34.869999999999898</c:v>
                </c:pt>
                <c:pt idx="368">
                  <c:v>-34.89</c:v>
                </c:pt>
                <c:pt idx="369">
                  <c:v>-34.840000000000003</c:v>
                </c:pt>
                <c:pt idx="370">
                  <c:v>-34.89</c:v>
                </c:pt>
                <c:pt idx="371">
                  <c:v>-35.590000000000003</c:v>
                </c:pt>
                <c:pt idx="372">
                  <c:v>-35.590000000000003</c:v>
                </c:pt>
                <c:pt idx="373">
                  <c:v>-35.42</c:v>
                </c:pt>
                <c:pt idx="374">
                  <c:v>-35.630000000000003</c:v>
                </c:pt>
                <c:pt idx="375">
                  <c:v>-35.56</c:v>
                </c:pt>
                <c:pt idx="376">
                  <c:v>-35.64</c:v>
                </c:pt>
                <c:pt idx="377">
                  <c:v>-35.64</c:v>
                </c:pt>
                <c:pt idx="378">
                  <c:v>-35.61</c:v>
                </c:pt>
                <c:pt idx="379">
                  <c:v>-35.49</c:v>
                </c:pt>
                <c:pt idx="380">
                  <c:v>-35.71</c:v>
                </c:pt>
                <c:pt idx="381">
                  <c:v>-35.520000000000003</c:v>
                </c:pt>
                <c:pt idx="382">
                  <c:v>-35.71</c:v>
                </c:pt>
                <c:pt idx="383">
                  <c:v>-35.72</c:v>
                </c:pt>
                <c:pt idx="384">
                  <c:v>-35.79</c:v>
                </c:pt>
                <c:pt idx="385">
                  <c:v>-35.76</c:v>
                </c:pt>
                <c:pt idx="386">
                  <c:v>-35.82</c:v>
                </c:pt>
                <c:pt idx="387">
                  <c:v>-35.46</c:v>
                </c:pt>
                <c:pt idx="388">
                  <c:v>-35.909999999999897</c:v>
                </c:pt>
                <c:pt idx="389">
                  <c:v>-35.89</c:v>
                </c:pt>
                <c:pt idx="390">
                  <c:v>-35.909999999999897</c:v>
                </c:pt>
                <c:pt idx="391">
                  <c:v>-35.83</c:v>
                </c:pt>
                <c:pt idx="392">
                  <c:v>-35.909999999999897</c:v>
                </c:pt>
                <c:pt idx="393">
                  <c:v>-35.93</c:v>
                </c:pt>
                <c:pt idx="394">
                  <c:v>-36.119999999999898</c:v>
                </c:pt>
                <c:pt idx="395">
                  <c:v>-36.06</c:v>
                </c:pt>
                <c:pt idx="396">
                  <c:v>-35.99</c:v>
                </c:pt>
                <c:pt idx="397">
                  <c:v>-36.22</c:v>
                </c:pt>
                <c:pt idx="398">
                  <c:v>-36.26</c:v>
                </c:pt>
                <c:pt idx="399">
                  <c:v>-36.19</c:v>
                </c:pt>
                <c:pt idx="400">
                  <c:v>-36.299999999999898</c:v>
                </c:pt>
                <c:pt idx="401">
                  <c:v>-36.31</c:v>
                </c:pt>
                <c:pt idx="402">
                  <c:v>-36.159999999999897</c:v>
                </c:pt>
                <c:pt idx="403">
                  <c:v>-36.340000000000003</c:v>
                </c:pt>
                <c:pt idx="404">
                  <c:v>-36.270000000000003</c:v>
                </c:pt>
                <c:pt idx="405">
                  <c:v>-36.42</c:v>
                </c:pt>
                <c:pt idx="406">
                  <c:v>-36.54</c:v>
                </c:pt>
                <c:pt idx="407">
                  <c:v>-36.409999999999897</c:v>
                </c:pt>
                <c:pt idx="408">
                  <c:v>-36.520000000000003</c:v>
                </c:pt>
                <c:pt idx="409">
                  <c:v>-36.520000000000003</c:v>
                </c:pt>
                <c:pt idx="410">
                  <c:v>-36.64</c:v>
                </c:pt>
                <c:pt idx="411">
                  <c:v>-36.53</c:v>
                </c:pt>
                <c:pt idx="412">
                  <c:v>-36.81</c:v>
                </c:pt>
                <c:pt idx="413">
                  <c:v>-36.799999999999898</c:v>
                </c:pt>
                <c:pt idx="414">
                  <c:v>-36.81</c:v>
                </c:pt>
                <c:pt idx="415">
                  <c:v>-37.01</c:v>
                </c:pt>
                <c:pt idx="416">
                  <c:v>-37.11</c:v>
                </c:pt>
                <c:pt idx="417">
                  <c:v>-37.07</c:v>
                </c:pt>
                <c:pt idx="418">
                  <c:v>-37.03</c:v>
                </c:pt>
                <c:pt idx="419">
                  <c:v>-37.22</c:v>
                </c:pt>
                <c:pt idx="420">
                  <c:v>-37.229999999999897</c:v>
                </c:pt>
                <c:pt idx="421">
                  <c:v>-37.17</c:v>
                </c:pt>
                <c:pt idx="422">
                  <c:v>-37.200000000000003</c:v>
                </c:pt>
                <c:pt idx="423">
                  <c:v>-37.21</c:v>
                </c:pt>
                <c:pt idx="424">
                  <c:v>-37.03</c:v>
                </c:pt>
                <c:pt idx="425">
                  <c:v>-37.17</c:v>
                </c:pt>
                <c:pt idx="426">
                  <c:v>-37.07</c:v>
                </c:pt>
                <c:pt idx="427">
                  <c:v>-37.06</c:v>
                </c:pt>
                <c:pt idx="428">
                  <c:v>-37.19</c:v>
                </c:pt>
                <c:pt idx="429">
                  <c:v>-36.92</c:v>
                </c:pt>
                <c:pt idx="430">
                  <c:v>-36.840000000000003</c:v>
                </c:pt>
                <c:pt idx="431">
                  <c:v>-36.81</c:v>
                </c:pt>
                <c:pt idx="432">
                  <c:v>-36.67</c:v>
                </c:pt>
                <c:pt idx="433">
                  <c:v>-36.799999999999898</c:v>
                </c:pt>
                <c:pt idx="434">
                  <c:v>-36.86</c:v>
                </c:pt>
                <c:pt idx="435">
                  <c:v>-36.840000000000003</c:v>
                </c:pt>
                <c:pt idx="436">
                  <c:v>-36.74</c:v>
                </c:pt>
                <c:pt idx="437">
                  <c:v>-37.01</c:v>
                </c:pt>
                <c:pt idx="438">
                  <c:v>-36.86</c:v>
                </c:pt>
                <c:pt idx="439">
                  <c:v>-36.97</c:v>
                </c:pt>
                <c:pt idx="440">
                  <c:v>-36.96</c:v>
                </c:pt>
                <c:pt idx="441">
                  <c:v>-36.86</c:v>
                </c:pt>
                <c:pt idx="442">
                  <c:v>-36.86</c:v>
                </c:pt>
                <c:pt idx="443">
                  <c:v>-36.83</c:v>
                </c:pt>
                <c:pt idx="444">
                  <c:v>-36.81</c:v>
                </c:pt>
                <c:pt idx="445">
                  <c:v>-36.85</c:v>
                </c:pt>
                <c:pt idx="446">
                  <c:v>-36.86</c:v>
                </c:pt>
                <c:pt idx="447">
                  <c:v>-36.71</c:v>
                </c:pt>
                <c:pt idx="448">
                  <c:v>-36.869999999999898</c:v>
                </c:pt>
                <c:pt idx="449">
                  <c:v>-36.76</c:v>
                </c:pt>
                <c:pt idx="450">
                  <c:v>-36.96</c:v>
                </c:pt>
                <c:pt idx="451">
                  <c:v>-36.93</c:v>
                </c:pt>
                <c:pt idx="452">
                  <c:v>-37.020000000000003</c:v>
                </c:pt>
                <c:pt idx="453">
                  <c:v>-36.93</c:v>
                </c:pt>
                <c:pt idx="454">
                  <c:v>-36.93</c:v>
                </c:pt>
                <c:pt idx="455">
                  <c:v>-36.979999999999897</c:v>
                </c:pt>
                <c:pt idx="456">
                  <c:v>-36.89</c:v>
                </c:pt>
                <c:pt idx="457">
                  <c:v>-36.99</c:v>
                </c:pt>
                <c:pt idx="458">
                  <c:v>-37.090000000000003</c:v>
                </c:pt>
                <c:pt idx="459">
                  <c:v>-36.93</c:v>
                </c:pt>
                <c:pt idx="460">
                  <c:v>-37.049999999999898</c:v>
                </c:pt>
                <c:pt idx="461">
                  <c:v>-37.36</c:v>
                </c:pt>
                <c:pt idx="462">
                  <c:v>-37.44</c:v>
                </c:pt>
                <c:pt idx="463">
                  <c:v>-37.409999999999897</c:v>
                </c:pt>
                <c:pt idx="464">
                  <c:v>-37.46</c:v>
                </c:pt>
                <c:pt idx="465">
                  <c:v>-37.43</c:v>
                </c:pt>
                <c:pt idx="466">
                  <c:v>-37.54</c:v>
                </c:pt>
                <c:pt idx="467">
                  <c:v>-37.4</c:v>
                </c:pt>
                <c:pt idx="468">
                  <c:v>-37.619999999999898</c:v>
                </c:pt>
                <c:pt idx="469">
                  <c:v>-37.53</c:v>
                </c:pt>
                <c:pt idx="470">
                  <c:v>-37.520000000000003</c:v>
                </c:pt>
                <c:pt idx="471">
                  <c:v>-37.630000000000003</c:v>
                </c:pt>
                <c:pt idx="472">
                  <c:v>-37.69</c:v>
                </c:pt>
                <c:pt idx="473">
                  <c:v>-37.67</c:v>
                </c:pt>
                <c:pt idx="474">
                  <c:v>-37.700000000000003</c:v>
                </c:pt>
                <c:pt idx="475">
                  <c:v>-37.81</c:v>
                </c:pt>
                <c:pt idx="476">
                  <c:v>-37.880000000000003</c:v>
                </c:pt>
                <c:pt idx="477">
                  <c:v>-37.93</c:v>
                </c:pt>
                <c:pt idx="478">
                  <c:v>-38</c:v>
                </c:pt>
                <c:pt idx="479">
                  <c:v>-38.020000000000003</c:v>
                </c:pt>
                <c:pt idx="480">
                  <c:v>-38.159999999999897</c:v>
                </c:pt>
                <c:pt idx="481">
                  <c:v>-38.29</c:v>
                </c:pt>
                <c:pt idx="482">
                  <c:v>-38.11</c:v>
                </c:pt>
                <c:pt idx="483">
                  <c:v>-38.130000000000003</c:v>
                </c:pt>
                <c:pt idx="484">
                  <c:v>-38.229999999999897</c:v>
                </c:pt>
                <c:pt idx="485">
                  <c:v>-38.31</c:v>
                </c:pt>
                <c:pt idx="486">
                  <c:v>-38.36</c:v>
                </c:pt>
                <c:pt idx="487">
                  <c:v>-38.67</c:v>
                </c:pt>
                <c:pt idx="488">
                  <c:v>-38.880000000000003</c:v>
                </c:pt>
                <c:pt idx="489">
                  <c:v>-38.69</c:v>
                </c:pt>
                <c:pt idx="490">
                  <c:v>-38.64</c:v>
                </c:pt>
                <c:pt idx="491">
                  <c:v>-38.770000000000003</c:v>
                </c:pt>
                <c:pt idx="492">
                  <c:v>-38.72</c:v>
                </c:pt>
                <c:pt idx="493">
                  <c:v>-38.68</c:v>
                </c:pt>
                <c:pt idx="494">
                  <c:v>-38.86</c:v>
                </c:pt>
                <c:pt idx="495">
                  <c:v>-38.76</c:v>
                </c:pt>
                <c:pt idx="496">
                  <c:v>-39.1</c:v>
                </c:pt>
                <c:pt idx="497">
                  <c:v>-39.21</c:v>
                </c:pt>
                <c:pt idx="498">
                  <c:v>-39.21</c:v>
                </c:pt>
                <c:pt idx="499">
                  <c:v>-39.020000000000003</c:v>
                </c:pt>
                <c:pt idx="500">
                  <c:v>-39.01</c:v>
                </c:pt>
                <c:pt idx="501">
                  <c:v>-39.18</c:v>
                </c:pt>
                <c:pt idx="502">
                  <c:v>-38.81</c:v>
                </c:pt>
                <c:pt idx="503">
                  <c:v>-38.92</c:v>
                </c:pt>
                <c:pt idx="504">
                  <c:v>-38.83</c:v>
                </c:pt>
                <c:pt idx="505">
                  <c:v>-38.53</c:v>
                </c:pt>
                <c:pt idx="506">
                  <c:v>-38.61</c:v>
                </c:pt>
                <c:pt idx="507">
                  <c:v>-38.409999999999897</c:v>
                </c:pt>
                <c:pt idx="508">
                  <c:v>-38.56</c:v>
                </c:pt>
                <c:pt idx="509">
                  <c:v>-38.36</c:v>
                </c:pt>
                <c:pt idx="510">
                  <c:v>-38.39</c:v>
                </c:pt>
                <c:pt idx="511">
                  <c:v>-38.06</c:v>
                </c:pt>
                <c:pt idx="512">
                  <c:v>-38.29</c:v>
                </c:pt>
                <c:pt idx="513">
                  <c:v>-38.46</c:v>
                </c:pt>
                <c:pt idx="514">
                  <c:v>-38.630000000000003</c:v>
                </c:pt>
                <c:pt idx="515">
                  <c:v>-38.229999999999897</c:v>
                </c:pt>
                <c:pt idx="516">
                  <c:v>-38.1</c:v>
                </c:pt>
                <c:pt idx="517">
                  <c:v>-38.39</c:v>
                </c:pt>
                <c:pt idx="518">
                  <c:v>-38.43</c:v>
                </c:pt>
                <c:pt idx="519">
                  <c:v>-38.51</c:v>
                </c:pt>
                <c:pt idx="520">
                  <c:v>-38.42</c:v>
                </c:pt>
                <c:pt idx="521">
                  <c:v>-38.409999999999897</c:v>
                </c:pt>
                <c:pt idx="522">
                  <c:v>-38.520000000000003</c:v>
                </c:pt>
                <c:pt idx="523">
                  <c:v>-38.619999999999898</c:v>
                </c:pt>
                <c:pt idx="524">
                  <c:v>-38.64</c:v>
                </c:pt>
                <c:pt idx="525">
                  <c:v>-38.619999999999898</c:v>
                </c:pt>
                <c:pt idx="526">
                  <c:v>-38.409999999999897</c:v>
                </c:pt>
                <c:pt idx="527">
                  <c:v>-38.409999999999897</c:v>
                </c:pt>
                <c:pt idx="528">
                  <c:v>-38.770000000000003</c:v>
                </c:pt>
                <c:pt idx="529">
                  <c:v>-38.74</c:v>
                </c:pt>
                <c:pt idx="530">
                  <c:v>-38.67</c:v>
                </c:pt>
                <c:pt idx="531">
                  <c:v>-38.799999999999898</c:v>
                </c:pt>
                <c:pt idx="532">
                  <c:v>-38.82</c:v>
                </c:pt>
                <c:pt idx="533">
                  <c:v>-38.86</c:v>
                </c:pt>
                <c:pt idx="534">
                  <c:v>-38.71</c:v>
                </c:pt>
                <c:pt idx="535">
                  <c:v>-38.840000000000003</c:v>
                </c:pt>
                <c:pt idx="536">
                  <c:v>-38.68</c:v>
                </c:pt>
                <c:pt idx="537">
                  <c:v>-38.590000000000003</c:v>
                </c:pt>
                <c:pt idx="538">
                  <c:v>-38.619999999999898</c:v>
                </c:pt>
                <c:pt idx="539">
                  <c:v>-38.659999999999897</c:v>
                </c:pt>
                <c:pt idx="540">
                  <c:v>-38.46</c:v>
                </c:pt>
                <c:pt idx="541">
                  <c:v>-38.9</c:v>
                </c:pt>
                <c:pt idx="542">
                  <c:v>-38.99</c:v>
                </c:pt>
                <c:pt idx="543">
                  <c:v>-39</c:v>
                </c:pt>
                <c:pt idx="544">
                  <c:v>-39.11</c:v>
                </c:pt>
                <c:pt idx="545">
                  <c:v>-39.159999999999897</c:v>
                </c:pt>
                <c:pt idx="546">
                  <c:v>-39.04</c:v>
                </c:pt>
                <c:pt idx="547">
                  <c:v>-39.06</c:v>
                </c:pt>
                <c:pt idx="548">
                  <c:v>-39.76</c:v>
                </c:pt>
                <c:pt idx="549">
                  <c:v>-39.64</c:v>
                </c:pt>
                <c:pt idx="550">
                  <c:v>-39.69</c:v>
                </c:pt>
                <c:pt idx="551">
                  <c:v>-39.58</c:v>
                </c:pt>
                <c:pt idx="552">
                  <c:v>-39.78</c:v>
                </c:pt>
                <c:pt idx="553">
                  <c:v>-39.840000000000003</c:v>
                </c:pt>
                <c:pt idx="554">
                  <c:v>-39.81</c:v>
                </c:pt>
                <c:pt idx="555">
                  <c:v>-39.74</c:v>
                </c:pt>
                <c:pt idx="556">
                  <c:v>-39.67</c:v>
                </c:pt>
                <c:pt idx="557">
                  <c:v>-39.81</c:v>
                </c:pt>
                <c:pt idx="558">
                  <c:v>-39.85</c:v>
                </c:pt>
                <c:pt idx="559">
                  <c:v>-39.840000000000003</c:v>
                </c:pt>
                <c:pt idx="560">
                  <c:v>-39.28</c:v>
                </c:pt>
                <c:pt idx="561">
                  <c:v>-39.29</c:v>
                </c:pt>
                <c:pt idx="562">
                  <c:v>-39.69</c:v>
                </c:pt>
                <c:pt idx="563">
                  <c:v>-39.78</c:v>
                </c:pt>
                <c:pt idx="564">
                  <c:v>-39.58</c:v>
                </c:pt>
                <c:pt idx="565">
                  <c:v>-39.32</c:v>
                </c:pt>
                <c:pt idx="566">
                  <c:v>-40.04</c:v>
                </c:pt>
                <c:pt idx="567">
                  <c:v>-40.119999999999898</c:v>
                </c:pt>
                <c:pt idx="568">
                  <c:v>-40.03</c:v>
                </c:pt>
                <c:pt idx="569">
                  <c:v>-40.71</c:v>
                </c:pt>
                <c:pt idx="570">
                  <c:v>-40.869999999999898</c:v>
                </c:pt>
                <c:pt idx="571">
                  <c:v>-40.1</c:v>
                </c:pt>
                <c:pt idx="572">
                  <c:v>-39.61</c:v>
                </c:pt>
                <c:pt idx="573">
                  <c:v>-39.85</c:v>
                </c:pt>
                <c:pt idx="574">
                  <c:v>-39.85</c:v>
                </c:pt>
                <c:pt idx="575">
                  <c:v>-39.89</c:v>
                </c:pt>
                <c:pt idx="576">
                  <c:v>-39.69</c:v>
                </c:pt>
                <c:pt idx="577">
                  <c:v>-40.21</c:v>
                </c:pt>
                <c:pt idx="578">
                  <c:v>-41.91</c:v>
                </c:pt>
                <c:pt idx="579">
                  <c:v>-40.51</c:v>
                </c:pt>
                <c:pt idx="580">
                  <c:v>-41.78</c:v>
                </c:pt>
                <c:pt idx="581">
                  <c:v>-41.02</c:v>
                </c:pt>
                <c:pt idx="582">
                  <c:v>-40.93</c:v>
                </c:pt>
                <c:pt idx="583">
                  <c:v>-41.83</c:v>
                </c:pt>
                <c:pt idx="584">
                  <c:v>-42.33</c:v>
                </c:pt>
                <c:pt idx="585">
                  <c:v>-41.37</c:v>
                </c:pt>
                <c:pt idx="586">
                  <c:v>-42.06</c:v>
                </c:pt>
                <c:pt idx="587">
                  <c:v>-42.68</c:v>
                </c:pt>
                <c:pt idx="588">
                  <c:v>-43.19</c:v>
                </c:pt>
                <c:pt idx="589">
                  <c:v>-43.06</c:v>
                </c:pt>
                <c:pt idx="590">
                  <c:v>-42.14</c:v>
                </c:pt>
                <c:pt idx="591">
                  <c:v>-43</c:v>
                </c:pt>
                <c:pt idx="592">
                  <c:v>-42.43</c:v>
                </c:pt>
                <c:pt idx="593">
                  <c:v>-42.99</c:v>
                </c:pt>
                <c:pt idx="594">
                  <c:v>-43.21</c:v>
                </c:pt>
                <c:pt idx="595">
                  <c:v>-43.13</c:v>
                </c:pt>
                <c:pt idx="596">
                  <c:v>-43.54</c:v>
                </c:pt>
                <c:pt idx="597">
                  <c:v>-43.73</c:v>
                </c:pt>
                <c:pt idx="598">
                  <c:v>-46.42</c:v>
                </c:pt>
                <c:pt idx="599">
                  <c:v>-46.94</c:v>
                </c:pt>
                <c:pt idx="600">
                  <c:v>-44.95</c:v>
                </c:pt>
                <c:pt idx="601">
                  <c:v>-45.11</c:v>
                </c:pt>
                <c:pt idx="602">
                  <c:v>-45.57</c:v>
                </c:pt>
                <c:pt idx="603">
                  <c:v>-45.77</c:v>
                </c:pt>
                <c:pt idx="604">
                  <c:v>-46.18</c:v>
                </c:pt>
                <c:pt idx="605">
                  <c:v>-46.04</c:v>
                </c:pt>
                <c:pt idx="606">
                  <c:v>-46.79</c:v>
                </c:pt>
                <c:pt idx="607">
                  <c:v>-46.73</c:v>
                </c:pt>
                <c:pt idx="608">
                  <c:v>-46.79</c:v>
                </c:pt>
                <c:pt idx="609">
                  <c:v>-46.92</c:v>
                </c:pt>
                <c:pt idx="610">
                  <c:v>-47.5</c:v>
                </c:pt>
                <c:pt idx="611">
                  <c:v>-47.39</c:v>
                </c:pt>
                <c:pt idx="612">
                  <c:v>-47.65</c:v>
                </c:pt>
                <c:pt idx="613">
                  <c:v>-48.49</c:v>
                </c:pt>
                <c:pt idx="614">
                  <c:v>-48.94</c:v>
                </c:pt>
                <c:pt idx="615">
                  <c:v>-48.85</c:v>
                </c:pt>
                <c:pt idx="616">
                  <c:v>-49</c:v>
                </c:pt>
                <c:pt idx="617">
                  <c:v>-49.02</c:v>
                </c:pt>
                <c:pt idx="618">
                  <c:v>-49.06</c:v>
                </c:pt>
                <c:pt idx="619">
                  <c:v>-49.35</c:v>
                </c:pt>
                <c:pt idx="620">
                  <c:v>-49.31</c:v>
                </c:pt>
                <c:pt idx="621">
                  <c:v>-50.14</c:v>
                </c:pt>
                <c:pt idx="622">
                  <c:v>-50.31</c:v>
                </c:pt>
                <c:pt idx="623">
                  <c:v>-50.62</c:v>
                </c:pt>
                <c:pt idx="624">
                  <c:v>-51.08</c:v>
                </c:pt>
                <c:pt idx="625">
                  <c:v>-51.14</c:v>
                </c:pt>
                <c:pt idx="626">
                  <c:v>-51.35</c:v>
                </c:pt>
                <c:pt idx="627">
                  <c:v>-51.04</c:v>
                </c:pt>
                <c:pt idx="628">
                  <c:v>-51.46</c:v>
                </c:pt>
                <c:pt idx="629">
                  <c:v>-52.26</c:v>
                </c:pt>
                <c:pt idx="630">
                  <c:v>-52.71</c:v>
                </c:pt>
                <c:pt idx="631">
                  <c:v>-52.51</c:v>
                </c:pt>
                <c:pt idx="632">
                  <c:v>-52.61</c:v>
                </c:pt>
                <c:pt idx="633">
                  <c:v>-52.51</c:v>
                </c:pt>
                <c:pt idx="634">
                  <c:v>-52.41</c:v>
                </c:pt>
                <c:pt idx="635">
                  <c:v>-52.51</c:v>
                </c:pt>
                <c:pt idx="636">
                  <c:v>-52.91</c:v>
                </c:pt>
                <c:pt idx="637">
                  <c:v>-53.01</c:v>
                </c:pt>
                <c:pt idx="638">
                  <c:v>-53.16</c:v>
                </c:pt>
                <c:pt idx="639">
                  <c:v>-53.06</c:v>
                </c:pt>
                <c:pt idx="640">
                  <c:v>-53.21</c:v>
                </c:pt>
                <c:pt idx="641">
                  <c:v>-53.46</c:v>
                </c:pt>
                <c:pt idx="642">
                  <c:v>-53.61</c:v>
                </c:pt>
                <c:pt idx="643">
                  <c:v>-54.01</c:v>
                </c:pt>
                <c:pt idx="644">
                  <c:v>-54.11</c:v>
                </c:pt>
                <c:pt idx="645">
                  <c:v>-54.28</c:v>
                </c:pt>
                <c:pt idx="646">
                  <c:v>-54.11</c:v>
                </c:pt>
                <c:pt idx="647">
                  <c:v>-54.31</c:v>
                </c:pt>
                <c:pt idx="648">
                  <c:v>-54.83</c:v>
                </c:pt>
                <c:pt idx="649">
                  <c:v>-54.7</c:v>
                </c:pt>
                <c:pt idx="650">
                  <c:v>-55.4</c:v>
                </c:pt>
                <c:pt idx="651">
                  <c:v>-55.74</c:v>
                </c:pt>
                <c:pt idx="652">
                  <c:v>-56.01</c:v>
                </c:pt>
                <c:pt idx="653">
                  <c:v>-56.07</c:v>
                </c:pt>
                <c:pt idx="654">
                  <c:v>-56.11</c:v>
                </c:pt>
                <c:pt idx="655">
                  <c:v>-55.75</c:v>
                </c:pt>
                <c:pt idx="656">
                  <c:v>-56.24</c:v>
                </c:pt>
                <c:pt idx="657">
                  <c:v>-56.33</c:v>
                </c:pt>
                <c:pt idx="658">
                  <c:v>-57</c:v>
                </c:pt>
                <c:pt idx="659">
                  <c:v>-57.02</c:v>
                </c:pt>
                <c:pt idx="660">
                  <c:v>-57.05</c:v>
                </c:pt>
                <c:pt idx="661">
                  <c:v>-57.39</c:v>
                </c:pt>
                <c:pt idx="662">
                  <c:v>-57.25</c:v>
                </c:pt>
                <c:pt idx="663">
                  <c:v>-58.26</c:v>
                </c:pt>
                <c:pt idx="664">
                  <c:v>-59</c:v>
                </c:pt>
                <c:pt idx="665">
                  <c:v>-59.31</c:v>
                </c:pt>
                <c:pt idx="666">
                  <c:v>-59.7</c:v>
                </c:pt>
                <c:pt idx="667">
                  <c:v>-60.1</c:v>
                </c:pt>
                <c:pt idx="668">
                  <c:v>-60.35</c:v>
                </c:pt>
                <c:pt idx="669">
                  <c:v>-61.01</c:v>
                </c:pt>
                <c:pt idx="670">
                  <c:v>-61.78</c:v>
                </c:pt>
                <c:pt idx="671">
                  <c:v>-61.94</c:v>
                </c:pt>
                <c:pt idx="672">
                  <c:v>-61.78</c:v>
                </c:pt>
                <c:pt idx="673">
                  <c:v>-61.64</c:v>
                </c:pt>
                <c:pt idx="674">
                  <c:v>-62.51</c:v>
                </c:pt>
                <c:pt idx="675">
                  <c:v>-63.96</c:v>
                </c:pt>
                <c:pt idx="676">
                  <c:v>-64.53</c:v>
                </c:pt>
                <c:pt idx="677">
                  <c:v>-67.86</c:v>
                </c:pt>
                <c:pt idx="678">
                  <c:v>-67.75</c:v>
                </c:pt>
                <c:pt idx="679">
                  <c:v>-67.8</c:v>
                </c:pt>
                <c:pt idx="680">
                  <c:v>-68.13</c:v>
                </c:pt>
                <c:pt idx="681">
                  <c:v>-69.680000000000007</c:v>
                </c:pt>
                <c:pt idx="682">
                  <c:v>-71.349999999999895</c:v>
                </c:pt>
                <c:pt idx="683">
                  <c:v>-70.95</c:v>
                </c:pt>
                <c:pt idx="684">
                  <c:v>-71.790000000000006</c:v>
                </c:pt>
                <c:pt idx="685">
                  <c:v>-73.48</c:v>
                </c:pt>
                <c:pt idx="686">
                  <c:v>-74.56</c:v>
                </c:pt>
                <c:pt idx="687">
                  <c:v>-77.31</c:v>
                </c:pt>
                <c:pt idx="688">
                  <c:v>-79.16</c:v>
                </c:pt>
                <c:pt idx="689">
                  <c:v>-80.36</c:v>
                </c:pt>
                <c:pt idx="690">
                  <c:v>-81.680000000000007</c:v>
                </c:pt>
                <c:pt idx="691">
                  <c:v>-82.15</c:v>
                </c:pt>
                <c:pt idx="692">
                  <c:v>-81.16</c:v>
                </c:pt>
                <c:pt idx="693">
                  <c:v>-80.86</c:v>
                </c:pt>
                <c:pt idx="694">
                  <c:v>-81.69</c:v>
                </c:pt>
                <c:pt idx="695">
                  <c:v>-82.06</c:v>
                </c:pt>
                <c:pt idx="696">
                  <c:v>-81.94</c:v>
                </c:pt>
                <c:pt idx="697">
                  <c:v>-81.25</c:v>
                </c:pt>
                <c:pt idx="698">
                  <c:v>-79.98</c:v>
                </c:pt>
                <c:pt idx="699">
                  <c:v>-79.790000000000006</c:v>
                </c:pt>
                <c:pt idx="700">
                  <c:v>-78.540000000000006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AAF-472F-8E29-8CFF51C9E9F8}"/>
            </c:ext>
          </c:extLst>
        </c:ser>
        <c:ser>
          <c:idx val="1"/>
          <c:order val="1"/>
          <c:tx>
            <c:v>Simulated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3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'372428076561501'!$H$9:$H$51</c:f>
              <c:numCache>
                <c:formatCode>m/d/yyyy</c:formatCode>
                <c:ptCount val="43"/>
                <c:pt idx="0">
                  <c:v>24838</c:v>
                </c:pt>
                <c:pt idx="1">
                  <c:v>26665</c:v>
                </c:pt>
                <c:pt idx="2">
                  <c:v>28491</c:v>
                </c:pt>
                <c:pt idx="3">
                  <c:v>29952</c:v>
                </c:pt>
                <c:pt idx="4">
                  <c:v>30317</c:v>
                </c:pt>
                <c:pt idx="5">
                  <c:v>30682</c:v>
                </c:pt>
                <c:pt idx="6">
                  <c:v>31048</c:v>
                </c:pt>
                <c:pt idx="7">
                  <c:v>31413</c:v>
                </c:pt>
                <c:pt idx="8">
                  <c:v>31778</c:v>
                </c:pt>
                <c:pt idx="9">
                  <c:v>32143</c:v>
                </c:pt>
                <c:pt idx="10">
                  <c:v>32509</c:v>
                </c:pt>
                <c:pt idx="11">
                  <c:v>32874</c:v>
                </c:pt>
                <c:pt idx="12">
                  <c:v>33239</c:v>
                </c:pt>
                <c:pt idx="13">
                  <c:v>33604</c:v>
                </c:pt>
                <c:pt idx="14">
                  <c:v>33970</c:v>
                </c:pt>
                <c:pt idx="15">
                  <c:v>34335</c:v>
                </c:pt>
                <c:pt idx="16">
                  <c:v>34700</c:v>
                </c:pt>
                <c:pt idx="17">
                  <c:v>35065</c:v>
                </c:pt>
                <c:pt idx="18">
                  <c:v>35431</c:v>
                </c:pt>
                <c:pt idx="19">
                  <c:v>35796</c:v>
                </c:pt>
                <c:pt idx="20">
                  <c:v>36161</c:v>
                </c:pt>
                <c:pt idx="21">
                  <c:v>36526</c:v>
                </c:pt>
                <c:pt idx="22">
                  <c:v>36892</c:v>
                </c:pt>
                <c:pt idx="23">
                  <c:v>37257</c:v>
                </c:pt>
                <c:pt idx="24">
                  <c:v>37622</c:v>
                </c:pt>
                <c:pt idx="25">
                  <c:v>37987</c:v>
                </c:pt>
                <c:pt idx="26">
                  <c:v>38353</c:v>
                </c:pt>
                <c:pt idx="27">
                  <c:v>38718</c:v>
                </c:pt>
                <c:pt idx="28">
                  <c:v>39083</c:v>
                </c:pt>
                <c:pt idx="29">
                  <c:v>39448</c:v>
                </c:pt>
                <c:pt idx="30">
                  <c:v>39814</c:v>
                </c:pt>
                <c:pt idx="31">
                  <c:v>40179</c:v>
                </c:pt>
                <c:pt idx="32">
                  <c:v>40544</c:v>
                </c:pt>
                <c:pt idx="33">
                  <c:v>40909</c:v>
                </c:pt>
                <c:pt idx="34">
                  <c:v>41275</c:v>
                </c:pt>
                <c:pt idx="35">
                  <c:v>41640</c:v>
                </c:pt>
                <c:pt idx="36">
                  <c:v>42005</c:v>
                </c:pt>
                <c:pt idx="37">
                  <c:v>42370</c:v>
                </c:pt>
                <c:pt idx="38">
                  <c:v>42736</c:v>
                </c:pt>
                <c:pt idx="39">
                  <c:v>43101</c:v>
                </c:pt>
                <c:pt idx="40">
                  <c:v>43466</c:v>
                </c:pt>
                <c:pt idx="41">
                  <c:v>43831</c:v>
                </c:pt>
                <c:pt idx="42">
                  <c:v>44197</c:v>
                </c:pt>
              </c:numCache>
            </c:numRef>
          </c:xVal>
          <c:yVal>
            <c:numRef>
              <c:f>'372428076561501'!$G$9:$G$51</c:f>
              <c:numCache>
                <c:formatCode>General</c:formatCode>
                <c:ptCount val="43"/>
                <c:pt idx="0">
                  <c:v>-9.4506206512449999</c:v>
                </c:pt>
                <c:pt idx="1">
                  <c:v>-35.345569610600002</c:v>
                </c:pt>
                <c:pt idx="2">
                  <c:v>-44.718948364260001</c:v>
                </c:pt>
                <c:pt idx="3">
                  <c:v>-50.191688537600001</c:v>
                </c:pt>
                <c:pt idx="4">
                  <c:v>-51.137378692630001</c:v>
                </c:pt>
                <c:pt idx="5">
                  <c:v>-51.70412826538</c:v>
                </c:pt>
                <c:pt idx="6">
                  <c:v>-52.242511749270001</c:v>
                </c:pt>
                <c:pt idx="7">
                  <c:v>-53.187461853030001</c:v>
                </c:pt>
                <c:pt idx="8">
                  <c:v>-54.977306365970001</c:v>
                </c:pt>
                <c:pt idx="9">
                  <c:v>-53.221298217769998</c:v>
                </c:pt>
                <c:pt idx="10">
                  <c:v>-55.324131011959999</c:v>
                </c:pt>
                <c:pt idx="11">
                  <c:v>-58.64358139038</c:v>
                </c:pt>
                <c:pt idx="12">
                  <c:v>-60.779346466059998</c:v>
                </c:pt>
                <c:pt idx="13">
                  <c:v>-62.555252075200002</c:v>
                </c:pt>
                <c:pt idx="14">
                  <c:v>-64.241859436040002</c:v>
                </c:pt>
                <c:pt idx="15">
                  <c:v>-66.66603088379</c:v>
                </c:pt>
                <c:pt idx="16">
                  <c:v>-68.750534057620001</c:v>
                </c:pt>
                <c:pt idx="17">
                  <c:v>-70.63722229004</c:v>
                </c:pt>
                <c:pt idx="18">
                  <c:v>-72.466590881350001</c:v>
                </c:pt>
                <c:pt idx="19">
                  <c:v>-73.186088562009999</c:v>
                </c:pt>
                <c:pt idx="20">
                  <c:v>-74.142837524409998</c:v>
                </c:pt>
                <c:pt idx="21">
                  <c:v>-73.615936279300001</c:v>
                </c:pt>
                <c:pt idx="22">
                  <c:v>-74.46265411377</c:v>
                </c:pt>
                <c:pt idx="23">
                  <c:v>-75.593238830570002</c:v>
                </c:pt>
                <c:pt idx="24">
                  <c:v>-77.134368896479998</c:v>
                </c:pt>
                <c:pt idx="25">
                  <c:v>-77.040618896479998</c:v>
                </c:pt>
                <c:pt idx="26">
                  <c:v>-77.581802368159998</c:v>
                </c:pt>
                <c:pt idx="27">
                  <c:v>-78.381118774409998</c:v>
                </c:pt>
                <c:pt idx="28">
                  <c:v>-79.32080078125</c:v>
                </c:pt>
                <c:pt idx="29">
                  <c:v>-80.140953063959998</c:v>
                </c:pt>
                <c:pt idx="30">
                  <c:v>-81.844924926760001</c:v>
                </c:pt>
                <c:pt idx="31">
                  <c:v>-83.065132141109999</c:v>
                </c:pt>
                <c:pt idx="32">
                  <c:v>-84.48226928711</c:v>
                </c:pt>
                <c:pt idx="33">
                  <c:v>-84.385246276860002</c:v>
                </c:pt>
                <c:pt idx="34">
                  <c:v>-84.513854980470001</c:v>
                </c:pt>
                <c:pt idx="35">
                  <c:v>-84.419082641599999</c:v>
                </c:pt>
                <c:pt idx="36">
                  <c:v>-84.542617797849999</c:v>
                </c:pt>
                <c:pt idx="37">
                  <c:v>-83.531898498540002</c:v>
                </c:pt>
                <c:pt idx="38">
                  <c:v>-82.549041748050001</c:v>
                </c:pt>
                <c:pt idx="39">
                  <c:v>-81.415740966800001</c:v>
                </c:pt>
                <c:pt idx="40">
                  <c:v>-79.588348388669999</c:v>
                </c:pt>
                <c:pt idx="41">
                  <c:v>-78.916206359859999</c:v>
                </c:pt>
                <c:pt idx="42">
                  <c:v>-82.363037109380002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AAF-472F-8E29-8CFF51C9E9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3555183"/>
        <c:axId val="613550191"/>
      </c:scatterChart>
      <c:valAx>
        <c:axId val="613555183"/>
        <c:scaling>
          <c:orientation val="minMax"/>
          <c:min val="2400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0191"/>
        <c:crossesAt val="-200"/>
        <c:crossBetween val="midCat"/>
      </c:valAx>
      <c:valAx>
        <c:axId val="6135501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Water Level (ft)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5183"/>
        <c:crosses val="autoZero"/>
        <c:crossBetween val="midCat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Data</c:v>
          </c:tx>
          <c:spPr>
            <a:ln w="19050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'372428076561501'!$I$7:$I$51</c:f>
              <c:numCache>
                <c:formatCode>General</c:formatCode>
                <c:ptCount val="45"/>
                <c:pt idx="0">
                  <c:v>6.19</c:v>
                </c:pt>
                <c:pt idx="1">
                  <c:v>6.19</c:v>
                </c:pt>
                <c:pt idx="2">
                  <c:v>6.19</c:v>
                </c:pt>
                <c:pt idx="3">
                  <c:v>-29.54</c:v>
                </c:pt>
                <c:pt idx="4">
                  <c:v>-38.46</c:v>
                </c:pt>
                <c:pt idx="5">
                  <c:v>-42.14</c:v>
                </c:pt>
                <c:pt idx="6">
                  <c:v>-43.54</c:v>
                </c:pt>
                <c:pt idx="7">
                  <c:v>-43.73</c:v>
                </c:pt>
                <c:pt idx="8">
                  <c:v>-46.18</c:v>
                </c:pt>
                <c:pt idx="9">
                  <c:v>-47.5</c:v>
                </c:pt>
                <c:pt idx="10">
                  <c:v>-49</c:v>
                </c:pt>
                <c:pt idx="11">
                  <c:v>-50.62</c:v>
                </c:pt>
                <c:pt idx="12">
                  <c:v>-52.51</c:v>
                </c:pt>
                <c:pt idx="13">
                  <c:v>-53.16</c:v>
                </c:pt>
                <c:pt idx="14">
                  <c:v>-54.28</c:v>
                </c:pt>
                <c:pt idx="15">
                  <c:v>-56.01</c:v>
                </c:pt>
                <c:pt idx="16">
                  <c:v>-57.02</c:v>
                </c:pt>
                <c:pt idx="17">
                  <c:v>-59</c:v>
                </c:pt>
                <c:pt idx="18">
                  <c:v>-61.78</c:v>
                </c:pt>
                <c:pt idx="19">
                  <c:v>-63.96</c:v>
                </c:pt>
                <c:pt idx="20">
                  <c:v>-64.53</c:v>
                </c:pt>
                <c:pt idx="21">
                  <c:v>-67.86</c:v>
                </c:pt>
                <c:pt idx="22">
                  <c:v>-67.75</c:v>
                </c:pt>
                <c:pt idx="23">
                  <c:v>-67.8</c:v>
                </c:pt>
                <c:pt idx="24">
                  <c:v>-68.13</c:v>
                </c:pt>
                <c:pt idx="25">
                  <c:v>-69.680000000000007</c:v>
                </c:pt>
                <c:pt idx="26">
                  <c:v>-71.349999999999895</c:v>
                </c:pt>
                <c:pt idx="27">
                  <c:v>-70.95</c:v>
                </c:pt>
                <c:pt idx="28">
                  <c:v>-71.790000000000006</c:v>
                </c:pt>
                <c:pt idx="29">
                  <c:v>-73.48</c:v>
                </c:pt>
                <c:pt idx="30">
                  <c:v>-74.56</c:v>
                </c:pt>
                <c:pt idx="31">
                  <c:v>-77.31</c:v>
                </c:pt>
                <c:pt idx="32">
                  <c:v>-79.16</c:v>
                </c:pt>
                <c:pt idx="33">
                  <c:v>-80.36</c:v>
                </c:pt>
                <c:pt idx="34">
                  <c:v>-81.680000000000007</c:v>
                </c:pt>
                <c:pt idx="35">
                  <c:v>-81.680000000000007</c:v>
                </c:pt>
                <c:pt idx="36">
                  <c:v>-82.15</c:v>
                </c:pt>
                <c:pt idx="37">
                  <c:v>-81.16</c:v>
                </c:pt>
                <c:pt idx="38">
                  <c:v>-80.86</c:v>
                </c:pt>
                <c:pt idx="39">
                  <c:v>-81.69</c:v>
                </c:pt>
                <c:pt idx="40">
                  <c:v>-81.94</c:v>
                </c:pt>
                <c:pt idx="41">
                  <c:v>-81.25</c:v>
                </c:pt>
                <c:pt idx="42">
                  <c:v>-81.25</c:v>
                </c:pt>
                <c:pt idx="43">
                  <c:v>-79.98</c:v>
                </c:pt>
                <c:pt idx="44">
                  <c:v>-79.790000000000006</c:v>
                </c:pt>
              </c:numCache>
            </c:numRef>
          </c:xVal>
          <c:yVal>
            <c:numRef>
              <c:f>'372428076561501'!$G$7:$G$51</c:f>
              <c:numCache>
                <c:formatCode>General</c:formatCode>
                <c:ptCount val="45"/>
                <c:pt idx="0">
                  <c:v>9.4858589172362997</c:v>
                </c:pt>
                <c:pt idx="1">
                  <c:v>-2.6757810115809999</c:v>
                </c:pt>
                <c:pt idx="2">
                  <c:v>-9.4506206512449999</c:v>
                </c:pt>
                <c:pt idx="3">
                  <c:v>-35.345569610600002</c:v>
                </c:pt>
                <c:pt idx="4">
                  <c:v>-44.718948364260001</c:v>
                </c:pt>
                <c:pt idx="5">
                  <c:v>-50.191688537600001</c:v>
                </c:pt>
                <c:pt idx="6">
                  <c:v>-51.137378692630001</c:v>
                </c:pt>
                <c:pt idx="7">
                  <c:v>-51.70412826538</c:v>
                </c:pt>
                <c:pt idx="8">
                  <c:v>-52.242511749270001</c:v>
                </c:pt>
                <c:pt idx="9">
                  <c:v>-53.187461853030001</c:v>
                </c:pt>
                <c:pt idx="10">
                  <c:v>-54.977306365970001</c:v>
                </c:pt>
                <c:pt idx="11">
                  <c:v>-53.221298217769998</c:v>
                </c:pt>
                <c:pt idx="12">
                  <c:v>-55.324131011959999</c:v>
                </c:pt>
                <c:pt idx="13">
                  <c:v>-58.64358139038</c:v>
                </c:pt>
                <c:pt idx="14">
                  <c:v>-60.779346466059998</c:v>
                </c:pt>
                <c:pt idx="15">
                  <c:v>-62.555252075200002</c:v>
                </c:pt>
                <c:pt idx="16">
                  <c:v>-64.241859436040002</c:v>
                </c:pt>
                <c:pt idx="17">
                  <c:v>-66.66603088379</c:v>
                </c:pt>
                <c:pt idx="18">
                  <c:v>-68.750534057620001</c:v>
                </c:pt>
                <c:pt idx="19">
                  <c:v>-70.63722229004</c:v>
                </c:pt>
                <c:pt idx="20">
                  <c:v>-72.466590881350001</c:v>
                </c:pt>
                <c:pt idx="21">
                  <c:v>-73.186088562009999</c:v>
                </c:pt>
                <c:pt idx="22">
                  <c:v>-74.142837524409998</c:v>
                </c:pt>
                <c:pt idx="23">
                  <c:v>-73.615936279300001</c:v>
                </c:pt>
                <c:pt idx="24">
                  <c:v>-74.46265411377</c:v>
                </c:pt>
                <c:pt idx="25">
                  <c:v>-75.593238830570002</c:v>
                </c:pt>
                <c:pt idx="26">
                  <c:v>-77.134368896479998</c:v>
                </c:pt>
                <c:pt idx="27">
                  <c:v>-77.040618896479998</c:v>
                </c:pt>
                <c:pt idx="28">
                  <c:v>-77.581802368159998</c:v>
                </c:pt>
                <c:pt idx="29">
                  <c:v>-78.381118774409998</c:v>
                </c:pt>
                <c:pt idx="30">
                  <c:v>-79.32080078125</c:v>
                </c:pt>
                <c:pt idx="31">
                  <c:v>-80.140953063959998</c:v>
                </c:pt>
                <c:pt idx="32">
                  <c:v>-81.844924926760001</c:v>
                </c:pt>
                <c:pt idx="33">
                  <c:v>-83.065132141109999</c:v>
                </c:pt>
                <c:pt idx="34">
                  <c:v>-84.48226928711</c:v>
                </c:pt>
                <c:pt idx="35">
                  <c:v>-84.385246276860002</c:v>
                </c:pt>
                <c:pt idx="36">
                  <c:v>-84.513854980470001</c:v>
                </c:pt>
                <c:pt idx="37">
                  <c:v>-84.419082641599999</c:v>
                </c:pt>
                <c:pt idx="38">
                  <c:v>-84.542617797849999</c:v>
                </c:pt>
                <c:pt idx="39">
                  <c:v>-83.531898498540002</c:v>
                </c:pt>
                <c:pt idx="40">
                  <c:v>-82.549041748050001</c:v>
                </c:pt>
                <c:pt idx="41">
                  <c:v>-81.415740966800001</c:v>
                </c:pt>
                <c:pt idx="42">
                  <c:v>-79.588348388669999</c:v>
                </c:pt>
                <c:pt idx="43">
                  <c:v>-78.916206359859999</c:v>
                </c:pt>
                <c:pt idx="44">
                  <c:v>-82.363037109380002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384-454B-AE5F-13F01685D630}"/>
            </c:ext>
          </c:extLst>
        </c:ser>
        <c:ser>
          <c:idx val="1"/>
          <c:order val="1"/>
          <c:tx>
            <c:v>Y=X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'372428076561501'!$K$2:$K$3</c:f>
              <c:numCache>
                <c:formatCode>General</c:formatCode>
                <c:ptCount val="2"/>
                <c:pt idx="0">
                  <c:v>6.19</c:v>
                </c:pt>
                <c:pt idx="1">
                  <c:v>-82.15</c:v>
                </c:pt>
              </c:numCache>
            </c:numRef>
          </c:xVal>
          <c:yVal>
            <c:numRef>
              <c:f>'372428076561501'!$K$2:$K$3</c:f>
              <c:numCache>
                <c:formatCode>General</c:formatCode>
                <c:ptCount val="2"/>
                <c:pt idx="0">
                  <c:v>6.19</c:v>
                </c:pt>
                <c:pt idx="1">
                  <c:v>-82.15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384-454B-AE5F-13F01685D6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4009151"/>
        <c:axId val="1105116095"/>
      </c:scatterChart>
      <c:valAx>
        <c:axId val="117400915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05116095"/>
        <c:crossesAt val="-200"/>
        <c:crossBetween val="midCat"/>
      </c:valAx>
      <c:valAx>
        <c:axId val="11051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74009151"/>
        <c:crossesAt val="-200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0617632601578511"/>
          <c:y val="0.57275836614173226"/>
          <c:w val="0.38800328273086904"/>
          <c:h val="0.19412968265330471"/>
        </c:manualLayout>
      </c:layout>
      <c:overlay val="1"/>
      <c:spPr>
        <a:solidFill>
          <a:schemeClr val="bg1"/>
        </a:solidFill>
        <a:ln>
          <a:solidFill>
            <a:schemeClr val="bg1">
              <a:lumMod val="65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sz="1400" b="0" i="0" u="none" strike="noStrike" baseline="0">
                <a:effectLst/>
              </a:rPr>
              <a:t>56H 25</a:t>
            </a:r>
            <a:r>
              <a:rPr lang="en-US" sz="1400" b="0" i="0" u="none" strike="noStrike" baseline="0"/>
              <a:t>        </a:t>
            </a:r>
            <a:endParaRPr lang="en-US"/>
          </a:p>
        </c:rich>
      </c:tx>
      <c:layout>
        <c:manualLayout>
          <c:xMode val="edge"/>
          <c:yMode val="edge"/>
          <c:x val="0.36088110403397028"/>
          <c:y val="2.13675213675213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USGS Data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3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xVal>
            <c:numRef>
              <c:f>'372506076511701'!$A$2:$A$1754</c:f>
              <c:numCache>
                <c:formatCode>m/d/yyyy</c:formatCode>
                <c:ptCount val="1753"/>
                <c:pt idx="0">
                  <c:v>31146</c:v>
                </c:pt>
                <c:pt idx="1">
                  <c:v>31146</c:v>
                </c:pt>
                <c:pt idx="2">
                  <c:v>31177</c:v>
                </c:pt>
                <c:pt idx="3">
                  <c:v>31182</c:v>
                </c:pt>
                <c:pt idx="4">
                  <c:v>31187</c:v>
                </c:pt>
                <c:pt idx="5">
                  <c:v>31192</c:v>
                </c:pt>
                <c:pt idx="6">
                  <c:v>31198</c:v>
                </c:pt>
                <c:pt idx="7">
                  <c:v>31203</c:v>
                </c:pt>
                <c:pt idx="8">
                  <c:v>31208</c:v>
                </c:pt>
                <c:pt idx="9">
                  <c:v>31213</c:v>
                </c:pt>
                <c:pt idx="10">
                  <c:v>31218</c:v>
                </c:pt>
                <c:pt idx="11">
                  <c:v>31223</c:v>
                </c:pt>
                <c:pt idx="12">
                  <c:v>31228</c:v>
                </c:pt>
                <c:pt idx="13">
                  <c:v>31231</c:v>
                </c:pt>
                <c:pt idx="14">
                  <c:v>31233</c:v>
                </c:pt>
                <c:pt idx="15">
                  <c:v>31238</c:v>
                </c:pt>
                <c:pt idx="16">
                  <c:v>31243</c:v>
                </c:pt>
                <c:pt idx="17">
                  <c:v>31248</c:v>
                </c:pt>
                <c:pt idx="18">
                  <c:v>31253</c:v>
                </c:pt>
                <c:pt idx="19">
                  <c:v>31259</c:v>
                </c:pt>
                <c:pt idx="20">
                  <c:v>31264</c:v>
                </c:pt>
                <c:pt idx="21">
                  <c:v>31269</c:v>
                </c:pt>
                <c:pt idx="22">
                  <c:v>31274</c:v>
                </c:pt>
                <c:pt idx="23">
                  <c:v>31288</c:v>
                </c:pt>
                <c:pt idx="24">
                  <c:v>31345</c:v>
                </c:pt>
                <c:pt idx="25">
                  <c:v>31351</c:v>
                </c:pt>
                <c:pt idx="26">
                  <c:v>31356</c:v>
                </c:pt>
                <c:pt idx="27">
                  <c:v>31361</c:v>
                </c:pt>
                <c:pt idx="28">
                  <c:v>31399</c:v>
                </c:pt>
                <c:pt idx="29">
                  <c:v>31401</c:v>
                </c:pt>
                <c:pt idx="30">
                  <c:v>31406</c:v>
                </c:pt>
                <c:pt idx="31">
                  <c:v>31412</c:v>
                </c:pt>
                <c:pt idx="32">
                  <c:v>31417</c:v>
                </c:pt>
                <c:pt idx="33">
                  <c:v>31422</c:v>
                </c:pt>
                <c:pt idx="34">
                  <c:v>31427</c:v>
                </c:pt>
                <c:pt idx="35">
                  <c:v>31432</c:v>
                </c:pt>
                <c:pt idx="36">
                  <c:v>31437</c:v>
                </c:pt>
                <c:pt idx="37">
                  <c:v>31443</c:v>
                </c:pt>
                <c:pt idx="38">
                  <c:v>31448</c:v>
                </c:pt>
                <c:pt idx="39">
                  <c:v>31453</c:v>
                </c:pt>
                <c:pt idx="40">
                  <c:v>31456</c:v>
                </c:pt>
                <c:pt idx="41">
                  <c:v>31458</c:v>
                </c:pt>
                <c:pt idx="42">
                  <c:v>31463</c:v>
                </c:pt>
                <c:pt idx="43">
                  <c:v>31468</c:v>
                </c:pt>
                <c:pt idx="44">
                  <c:v>31471</c:v>
                </c:pt>
                <c:pt idx="45">
                  <c:v>31476</c:v>
                </c:pt>
                <c:pt idx="46">
                  <c:v>31481</c:v>
                </c:pt>
                <c:pt idx="47">
                  <c:v>31486</c:v>
                </c:pt>
                <c:pt idx="48">
                  <c:v>31491</c:v>
                </c:pt>
                <c:pt idx="49">
                  <c:v>31496</c:v>
                </c:pt>
                <c:pt idx="50">
                  <c:v>31497</c:v>
                </c:pt>
                <c:pt idx="51">
                  <c:v>31502</c:v>
                </c:pt>
                <c:pt idx="52">
                  <c:v>31507</c:v>
                </c:pt>
                <c:pt idx="53">
                  <c:v>31512</c:v>
                </c:pt>
                <c:pt idx="54">
                  <c:v>31517</c:v>
                </c:pt>
                <c:pt idx="55">
                  <c:v>31522</c:v>
                </c:pt>
                <c:pt idx="56">
                  <c:v>31527</c:v>
                </c:pt>
                <c:pt idx="57">
                  <c:v>31532</c:v>
                </c:pt>
                <c:pt idx="58">
                  <c:v>31537</c:v>
                </c:pt>
                <c:pt idx="59">
                  <c:v>31542</c:v>
                </c:pt>
                <c:pt idx="60">
                  <c:v>31547</c:v>
                </c:pt>
                <c:pt idx="61">
                  <c:v>31552</c:v>
                </c:pt>
                <c:pt idx="62">
                  <c:v>31557</c:v>
                </c:pt>
                <c:pt idx="63">
                  <c:v>31563</c:v>
                </c:pt>
                <c:pt idx="64">
                  <c:v>31568</c:v>
                </c:pt>
                <c:pt idx="65">
                  <c:v>31573</c:v>
                </c:pt>
                <c:pt idx="66">
                  <c:v>31578</c:v>
                </c:pt>
                <c:pt idx="67">
                  <c:v>31583</c:v>
                </c:pt>
                <c:pt idx="68">
                  <c:v>31588</c:v>
                </c:pt>
                <c:pt idx="69">
                  <c:v>31593</c:v>
                </c:pt>
                <c:pt idx="70">
                  <c:v>31598</c:v>
                </c:pt>
                <c:pt idx="71">
                  <c:v>31603</c:v>
                </c:pt>
                <c:pt idx="72">
                  <c:v>31608</c:v>
                </c:pt>
                <c:pt idx="73">
                  <c:v>31611</c:v>
                </c:pt>
                <c:pt idx="74">
                  <c:v>31613</c:v>
                </c:pt>
                <c:pt idx="75">
                  <c:v>31618</c:v>
                </c:pt>
                <c:pt idx="76">
                  <c:v>31624</c:v>
                </c:pt>
                <c:pt idx="77">
                  <c:v>31629</c:v>
                </c:pt>
                <c:pt idx="78">
                  <c:v>31634</c:v>
                </c:pt>
                <c:pt idx="79">
                  <c:v>31639</c:v>
                </c:pt>
                <c:pt idx="80">
                  <c:v>31644</c:v>
                </c:pt>
                <c:pt idx="81">
                  <c:v>31645</c:v>
                </c:pt>
                <c:pt idx="82">
                  <c:v>31649</c:v>
                </c:pt>
                <c:pt idx="83">
                  <c:v>31655</c:v>
                </c:pt>
                <c:pt idx="84">
                  <c:v>31660</c:v>
                </c:pt>
                <c:pt idx="85">
                  <c:v>31665</c:v>
                </c:pt>
                <c:pt idx="86">
                  <c:v>31670</c:v>
                </c:pt>
                <c:pt idx="87">
                  <c:v>31675</c:v>
                </c:pt>
                <c:pt idx="88">
                  <c:v>31680</c:v>
                </c:pt>
                <c:pt idx="89">
                  <c:v>31685</c:v>
                </c:pt>
                <c:pt idx="90">
                  <c:v>31690</c:v>
                </c:pt>
                <c:pt idx="91">
                  <c:v>31695</c:v>
                </c:pt>
                <c:pt idx="92">
                  <c:v>31700</c:v>
                </c:pt>
                <c:pt idx="93">
                  <c:v>31705</c:v>
                </c:pt>
                <c:pt idx="94">
                  <c:v>31710</c:v>
                </c:pt>
                <c:pt idx="95">
                  <c:v>31716</c:v>
                </c:pt>
                <c:pt idx="96">
                  <c:v>31721</c:v>
                </c:pt>
                <c:pt idx="97">
                  <c:v>31726</c:v>
                </c:pt>
                <c:pt idx="98">
                  <c:v>31731</c:v>
                </c:pt>
                <c:pt idx="99">
                  <c:v>31736</c:v>
                </c:pt>
                <c:pt idx="100">
                  <c:v>31741</c:v>
                </c:pt>
                <c:pt idx="101">
                  <c:v>31746</c:v>
                </c:pt>
                <c:pt idx="102">
                  <c:v>31750</c:v>
                </c:pt>
                <c:pt idx="103">
                  <c:v>31831</c:v>
                </c:pt>
                <c:pt idx="104">
                  <c:v>31833</c:v>
                </c:pt>
                <c:pt idx="105">
                  <c:v>31836</c:v>
                </c:pt>
                <c:pt idx="106">
                  <c:v>31841</c:v>
                </c:pt>
                <c:pt idx="107">
                  <c:v>31846</c:v>
                </c:pt>
                <c:pt idx="108">
                  <c:v>31851</c:v>
                </c:pt>
                <c:pt idx="109">
                  <c:v>31852</c:v>
                </c:pt>
                <c:pt idx="110">
                  <c:v>31856</c:v>
                </c:pt>
                <c:pt idx="111">
                  <c:v>31861</c:v>
                </c:pt>
                <c:pt idx="112">
                  <c:v>31867</c:v>
                </c:pt>
                <c:pt idx="113">
                  <c:v>31872</c:v>
                </c:pt>
                <c:pt idx="114">
                  <c:v>31877</c:v>
                </c:pt>
                <c:pt idx="115">
                  <c:v>31882</c:v>
                </c:pt>
                <c:pt idx="116">
                  <c:v>31887</c:v>
                </c:pt>
                <c:pt idx="117">
                  <c:v>31892</c:v>
                </c:pt>
                <c:pt idx="118">
                  <c:v>31897</c:v>
                </c:pt>
                <c:pt idx="119">
                  <c:v>31902</c:v>
                </c:pt>
                <c:pt idx="120">
                  <c:v>31907</c:v>
                </c:pt>
                <c:pt idx="121">
                  <c:v>31912</c:v>
                </c:pt>
                <c:pt idx="122">
                  <c:v>31917</c:v>
                </c:pt>
                <c:pt idx="123">
                  <c:v>31922</c:v>
                </c:pt>
                <c:pt idx="124">
                  <c:v>31928</c:v>
                </c:pt>
                <c:pt idx="125">
                  <c:v>31933</c:v>
                </c:pt>
                <c:pt idx="126">
                  <c:v>31938</c:v>
                </c:pt>
                <c:pt idx="127">
                  <c:v>31943</c:v>
                </c:pt>
                <c:pt idx="128">
                  <c:v>31948</c:v>
                </c:pt>
                <c:pt idx="129">
                  <c:v>31953</c:v>
                </c:pt>
                <c:pt idx="130">
                  <c:v>31958</c:v>
                </c:pt>
                <c:pt idx="131">
                  <c:v>31963</c:v>
                </c:pt>
                <c:pt idx="132">
                  <c:v>31968</c:v>
                </c:pt>
                <c:pt idx="133">
                  <c:v>31973</c:v>
                </c:pt>
                <c:pt idx="134">
                  <c:v>31978</c:v>
                </c:pt>
                <c:pt idx="135">
                  <c:v>31983</c:v>
                </c:pt>
                <c:pt idx="136">
                  <c:v>31989</c:v>
                </c:pt>
                <c:pt idx="137">
                  <c:v>31994</c:v>
                </c:pt>
                <c:pt idx="138">
                  <c:v>31999</c:v>
                </c:pt>
                <c:pt idx="139">
                  <c:v>32004</c:v>
                </c:pt>
                <c:pt idx="140">
                  <c:v>32009</c:v>
                </c:pt>
                <c:pt idx="141">
                  <c:v>32014</c:v>
                </c:pt>
                <c:pt idx="142">
                  <c:v>32020</c:v>
                </c:pt>
                <c:pt idx="143">
                  <c:v>32025</c:v>
                </c:pt>
                <c:pt idx="144">
                  <c:v>32030</c:v>
                </c:pt>
                <c:pt idx="145">
                  <c:v>32035</c:v>
                </c:pt>
                <c:pt idx="146">
                  <c:v>32040</c:v>
                </c:pt>
                <c:pt idx="147">
                  <c:v>32045</c:v>
                </c:pt>
                <c:pt idx="148">
                  <c:v>32050</c:v>
                </c:pt>
                <c:pt idx="149">
                  <c:v>32055</c:v>
                </c:pt>
                <c:pt idx="150">
                  <c:v>32060</c:v>
                </c:pt>
                <c:pt idx="151">
                  <c:v>32065</c:v>
                </c:pt>
                <c:pt idx="152">
                  <c:v>32070</c:v>
                </c:pt>
                <c:pt idx="153">
                  <c:v>32075</c:v>
                </c:pt>
                <c:pt idx="154">
                  <c:v>32081</c:v>
                </c:pt>
                <c:pt idx="155">
                  <c:v>32086</c:v>
                </c:pt>
                <c:pt idx="156">
                  <c:v>32091</c:v>
                </c:pt>
                <c:pt idx="157">
                  <c:v>32254</c:v>
                </c:pt>
                <c:pt idx="158">
                  <c:v>32322</c:v>
                </c:pt>
                <c:pt idx="159">
                  <c:v>32372</c:v>
                </c:pt>
                <c:pt idx="160">
                  <c:v>32440</c:v>
                </c:pt>
                <c:pt idx="161">
                  <c:v>32497</c:v>
                </c:pt>
                <c:pt idx="162">
                  <c:v>32598</c:v>
                </c:pt>
                <c:pt idx="163">
                  <c:v>32688</c:v>
                </c:pt>
                <c:pt idx="164">
                  <c:v>32772</c:v>
                </c:pt>
                <c:pt idx="165">
                  <c:v>32826</c:v>
                </c:pt>
                <c:pt idx="166">
                  <c:v>32847</c:v>
                </c:pt>
                <c:pt idx="167">
                  <c:v>32954</c:v>
                </c:pt>
                <c:pt idx="168">
                  <c:v>33042</c:v>
                </c:pt>
                <c:pt idx="169">
                  <c:v>33144</c:v>
                </c:pt>
                <c:pt idx="170">
                  <c:v>33179</c:v>
                </c:pt>
                <c:pt idx="171">
                  <c:v>33322</c:v>
                </c:pt>
                <c:pt idx="172">
                  <c:v>33416</c:v>
                </c:pt>
                <c:pt idx="173">
                  <c:v>33506</c:v>
                </c:pt>
                <c:pt idx="174">
                  <c:v>33529</c:v>
                </c:pt>
                <c:pt idx="175">
                  <c:v>33567</c:v>
                </c:pt>
                <c:pt idx="176">
                  <c:v>33632</c:v>
                </c:pt>
                <c:pt idx="177">
                  <c:v>33662</c:v>
                </c:pt>
                <c:pt idx="178">
                  <c:v>33690</c:v>
                </c:pt>
                <c:pt idx="179">
                  <c:v>33751</c:v>
                </c:pt>
                <c:pt idx="180">
                  <c:v>33781</c:v>
                </c:pt>
                <c:pt idx="181">
                  <c:v>33813</c:v>
                </c:pt>
                <c:pt idx="182">
                  <c:v>33842</c:v>
                </c:pt>
                <c:pt idx="183">
                  <c:v>33877</c:v>
                </c:pt>
                <c:pt idx="184">
                  <c:v>33906</c:v>
                </c:pt>
                <c:pt idx="185">
                  <c:v>33938</c:v>
                </c:pt>
                <c:pt idx="186">
                  <c:v>33994</c:v>
                </c:pt>
                <c:pt idx="187">
                  <c:v>34026</c:v>
                </c:pt>
                <c:pt idx="188">
                  <c:v>34058</c:v>
                </c:pt>
                <c:pt idx="189">
                  <c:v>34087</c:v>
                </c:pt>
                <c:pt idx="190">
                  <c:v>34117</c:v>
                </c:pt>
                <c:pt idx="191">
                  <c:v>34148</c:v>
                </c:pt>
                <c:pt idx="192">
                  <c:v>34173</c:v>
                </c:pt>
                <c:pt idx="193">
                  <c:v>34207</c:v>
                </c:pt>
                <c:pt idx="194">
                  <c:v>34240</c:v>
                </c:pt>
                <c:pt idx="195">
                  <c:v>34269</c:v>
                </c:pt>
                <c:pt idx="196">
                  <c:v>34303</c:v>
                </c:pt>
                <c:pt idx="197">
                  <c:v>34337</c:v>
                </c:pt>
                <c:pt idx="198">
                  <c:v>34362</c:v>
                </c:pt>
                <c:pt idx="199">
                  <c:v>34390</c:v>
                </c:pt>
                <c:pt idx="200">
                  <c:v>34423</c:v>
                </c:pt>
                <c:pt idx="201">
                  <c:v>34450</c:v>
                </c:pt>
                <c:pt idx="202">
                  <c:v>34480</c:v>
                </c:pt>
                <c:pt idx="203">
                  <c:v>34513</c:v>
                </c:pt>
                <c:pt idx="204">
                  <c:v>34541</c:v>
                </c:pt>
                <c:pt idx="205">
                  <c:v>34571</c:v>
                </c:pt>
                <c:pt idx="206">
                  <c:v>34607</c:v>
                </c:pt>
                <c:pt idx="207">
                  <c:v>34635</c:v>
                </c:pt>
                <c:pt idx="208">
                  <c:v>34668</c:v>
                </c:pt>
                <c:pt idx="209">
                  <c:v>34698</c:v>
                </c:pt>
                <c:pt idx="210">
                  <c:v>34725</c:v>
                </c:pt>
                <c:pt idx="211">
                  <c:v>34757</c:v>
                </c:pt>
                <c:pt idx="212">
                  <c:v>34785</c:v>
                </c:pt>
                <c:pt idx="213">
                  <c:v>34817</c:v>
                </c:pt>
                <c:pt idx="214">
                  <c:v>34851</c:v>
                </c:pt>
                <c:pt idx="215">
                  <c:v>34883</c:v>
                </c:pt>
                <c:pt idx="216">
                  <c:v>34904</c:v>
                </c:pt>
                <c:pt idx="217">
                  <c:v>34939</c:v>
                </c:pt>
                <c:pt idx="218">
                  <c:v>34970</c:v>
                </c:pt>
                <c:pt idx="219">
                  <c:v>35045</c:v>
                </c:pt>
                <c:pt idx="220">
                  <c:v>35070</c:v>
                </c:pt>
                <c:pt idx="221">
                  <c:v>35151</c:v>
                </c:pt>
                <c:pt idx="222">
                  <c:v>35241</c:v>
                </c:pt>
                <c:pt idx="223">
                  <c:v>35333</c:v>
                </c:pt>
                <c:pt idx="224">
                  <c:v>35436</c:v>
                </c:pt>
                <c:pt idx="225">
                  <c:v>35520</c:v>
                </c:pt>
                <c:pt idx="226">
                  <c:v>35607</c:v>
                </c:pt>
                <c:pt idx="227">
                  <c:v>35702</c:v>
                </c:pt>
                <c:pt idx="228">
                  <c:v>35759</c:v>
                </c:pt>
                <c:pt idx="229">
                  <c:v>35885</c:v>
                </c:pt>
                <c:pt idx="230">
                  <c:v>35975</c:v>
                </c:pt>
                <c:pt idx="231">
                  <c:v>36063</c:v>
                </c:pt>
                <c:pt idx="232">
                  <c:v>36152</c:v>
                </c:pt>
                <c:pt idx="233">
                  <c:v>36248</c:v>
                </c:pt>
                <c:pt idx="234">
                  <c:v>36332</c:v>
                </c:pt>
                <c:pt idx="235">
                  <c:v>36424</c:v>
                </c:pt>
                <c:pt idx="236">
                  <c:v>36468</c:v>
                </c:pt>
                <c:pt idx="237">
                  <c:v>36558</c:v>
                </c:pt>
                <c:pt idx="238">
                  <c:v>36587</c:v>
                </c:pt>
                <c:pt idx="239">
                  <c:v>36650</c:v>
                </c:pt>
                <c:pt idx="240">
                  <c:v>36719</c:v>
                </c:pt>
                <c:pt idx="241">
                  <c:v>36818</c:v>
                </c:pt>
                <c:pt idx="242">
                  <c:v>36949</c:v>
                </c:pt>
                <c:pt idx="243">
                  <c:v>37007</c:v>
                </c:pt>
                <c:pt idx="244">
                  <c:v>37095</c:v>
                </c:pt>
                <c:pt idx="245">
                  <c:v>37181</c:v>
                </c:pt>
                <c:pt idx="246">
                  <c:v>37273</c:v>
                </c:pt>
                <c:pt idx="247">
                  <c:v>37376</c:v>
                </c:pt>
                <c:pt idx="248">
                  <c:v>37448</c:v>
                </c:pt>
                <c:pt idx="249">
                  <c:v>37553</c:v>
                </c:pt>
                <c:pt idx="250">
                  <c:v>37650</c:v>
                </c:pt>
                <c:pt idx="251">
                  <c:v>37747</c:v>
                </c:pt>
                <c:pt idx="252">
                  <c:v>37816</c:v>
                </c:pt>
                <c:pt idx="253">
                  <c:v>37931</c:v>
                </c:pt>
                <c:pt idx="254">
                  <c:v>38014</c:v>
                </c:pt>
                <c:pt idx="255">
                  <c:v>38097</c:v>
                </c:pt>
                <c:pt idx="256">
                  <c:v>38183</c:v>
                </c:pt>
                <c:pt idx="257">
                  <c:v>38321</c:v>
                </c:pt>
                <c:pt idx="258">
                  <c:v>38383</c:v>
                </c:pt>
                <c:pt idx="259">
                  <c:v>38456</c:v>
                </c:pt>
                <c:pt idx="260">
                  <c:v>38554</c:v>
                </c:pt>
                <c:pt idx="261">
                  <c:v>38672</c:v>
                </c:pt>
                <c:pt idx="262">
                  <c:v>38742</c:v>
                </c:pt>
                <c:pt idx="263">
                  <c:v>38820</c:v>
                </c:pt>
                <c:pt idx="264">
                  <c:v>38910</c:v>
                </c:pt>
                <c:pt idx="265">
                  <c:v>39035</c:v>
                </c:pt>
                <c:pt idx="266">
                  <c:v>39114</c:v>
                </c:pt>
                <c:pt idx="267">
                  <c:v>39224</c:v>
                </c:pt>
                <c:pt idx="268">
                  <c:v>39288</c:v>
                </c:pt>
                <c:pt idx="269">
                  <c:v>39384</c:v>
                </c:pt>
                <c:pt idx="270">
                  <c:v>39471</c:v>
                </c:pt>
                <c:pt idx="271">
                  <c:v>39569</c:v>
                </c:pt>
                <c:pt idx="272">
                  <c:v>39660</c:v>
                </c:pt>
                <c:pt idx="273">
                  <c:v>39743</c:v>
                </c:pt>
                <c:pt idx="274">
                  <c:v>39869</c:v>
                </c:pt>
                <c:pt idx="275">
                  <c:v>39937</c:v>
                </c:pt>
                <c:pt idx="276">
                  <c:v>40059</c:v>
                </c:pt>
                <c:pt idx="277">
                  <c:v>40150</c:v>
                </c:pt>
                <c:pt idx="278">
                  <c:v>40238</c:v>
                </c:pt>
                <c:pt idx="279">
                  <c:v>40309</c:v>
                </c:pt>
                <c:pt idx="280">
                  <c:v>40402</c:v>
                </c:pt>
                <c:pt idx="281">
                  <c:v>40492</c:v>
                </c:pt>
                <c:pt idx="282">
                  <c:v>40604</c:v>
                </c:pt>
                <c:pt idx="283">
                  <c:v>40682</c:v>
                </c:pt>
                <c:pt idx="284">
                  <c:v>40770</c:v>
                </c:pt>
                <c:pt idx="285">
                  <c:v>40891</c:v>
                </c:pt>
                <c:pt idx="286">
                  <c:v>40961</c:v>
                </c:pt>
                <c:pt idx="287">
                  <c:v>41031</c:v>
                </c:pt>
                <c:pt idx="288">
                  <c:v>41046</c:v>
                </c:pt>
                <c:pt idx="289">
                  <c:v>41134</c:v>
                </c:pt>
                <c:pt idx="290">
                  <c:v>41228</c:v>
                </c:pt>
                <c:pt idx="291">
                  <c:v>41333</c:v>
                </c:pt>
                <c:pt idx="292">
                  <c:v>41400</c:v>
                </c:pt>
                <c:pt idx="293">
                  <c:v>41501</c:v>
                </c:pt>
                <c:pt idx="294">
                  <c:v>41620</c:v>
                </c:pt>
                <c:pt idx="295">
                  <c:v>41624</c:v>
                </c:pt>
                <c:pt idx="296">
                  <c:v>41717</c:v>
                </c:pt>
                <c:pt idx="297">
                  <c:v>41751</c:v>
                </c:pt>
                <c:pt idx="298">
                  <c:v>41751</c:v>
                </c:pt>
                <c:pt idx="299">
                  <c:v>41792</c:v>
                </c:pt>
                <c:pt idx="300">
                  <c:v>41807</c:v>
                </c:pt>
                <c:pt idx="301">
                  <c:v>41876</c:v>
                </c:pt>
                <c:pt idx="302">
                  <c:v>41940</c:v>
                </c:pt>
                <c:pt idx="303">
                  <c:v>42096</c:v>
                </c:pt>
                <c:pt idx="304">
                  <c:v>42156</c:v>
                </c:pt>
                <c:pt idx="305">
                  <c:v>42201</c:v>
                </c:pt>
                <c:pt idx="306">
                  <c:v>42410</c:v>
                </c:pt>
                <c:pt idx="307">
                  <c:v>42499</c:v>
                </c:pt>
                <c:pt idx="308">
                  <c:v>42625</c:v>
                </c:pt>
                <c:pt idx="309">
                  <c:v>42702</c:v>
                </c:pt>
                <c:pt idx="310">
                  <c:v>42809</c:v>
                </c:pt>
                <c:pt idx="311">
                  <c:v>42885</c:v>
                </c:pt>
                <c:pt idx="312">
                  <c:v>42922</c:v>
                </c:pt>
                <c:pt idx="313">
                  <c:v>43025</c:v>
                </c:pt>
                <c:pt idx="314">
                  <c:v>43123</c:v>
                </c:pt>
                <c:pt idx="315">
                  <c:v>43207</c:v>
                </c:pt>
                <c:pt idx="316">
                  <c:v>43308</c:v>
                </c:pt>
                <c:pt idx="317">
                  <c:v>43396</c:v>
                </c:pt>
                <c:pt idx="318">
                  <c:v>43490</c:v>
                </c:pt>
                <c:pt idx="319">
                  <c:v>43578</c:v>
                </c:pt>
                <c:pt idx="320">
                  <c:v>43655</c:v>
                </c:pt>
                <c:pt idx="321">
                  <c:v>43755</c:v>
                </c:pt>
                <c:pt idx="322">
                  <c:v>43875</c:v>
                </c:pt>
                <c:pt idx="323">
                  <c:v>44041</c:v>
                </c:pt>
                <c:pt idx="324">
                  <c:v>44235</c:v>
                </c:pt>
                <c:pt idx="325">
                  <c:v>44532</c:v>
                </c:pt>
              </c:numCache>
            </c:numRef>
          </c:xVal>
          <c:yVal>
            <c:numRef>
              <c:f>'372506076511701'!$D$2:$D$1754</c:f>
              <c:numCache>
                <c:formatCode>General</c:formatCode>
                <c:ptCount val="1753"/>
                <c:pt idx="0">
                  <c:v>-56.31</c:v>
                </c:pt>
                <c:pt idx="1">
                  <c:v>-56.36</c:v>
                </c:pt>
                <c:pt idx="2">
                  <c:v>-58.91</c:v>
                </c:pt>
                <c:pt idx="3">
                  <c:v>-58.91</c:v>
                </c:pt>
                <c:pt idx="4">
                  <c:v>-57.01</c:v>
                </c:pt>
                <c:pt idx="5">
                  <c:v>-56.95</c:v>
                </c:pt>
                <c:pt idx="6">
                  <c:v>-56.82</c:v>
                </c:pt>
                <c:pt idx="7">
                  <c:v>-56.82</c:v>
                </c:pt>
                <c:pt idx="8">
                  <c:v>-56.7</c:v>
                </c:pt>
                <c:pt idx="9">
                  <c:v>-56.66</c:v>
                </c:pt>
                <c:pt idx="10">
                  <c:v>-56.59</c:v>
                </c:pt>
                <c:pt idx="11">
                  <c:v>-56.61</c:v>
                </c:pt>
                <c:pt idx="12">
                  <c:v>-56.54</c:v>
                </c:pt>
                <c:pt idx="13">
                  <c:v>-56.87</c:v>
                </c:pt>
                <c:pt idx="14">
                  <c:v>-56.85</c:v>
                </c:pt>
                <c:pt idx="15">
                  <c:v>-56.8</c:v>
                </c:pt>
                <c:pt idx="16">
                  <c:v>-56.88</c:v>
                </c:pt>
                <c:pt idx="17">
                  <c:v>-56.96</c:v>
                </c:pt>
                <c:pt idx="18">
                  <c:v>-56.97</c:v>
                </c:pt>
                <c:pt idx="19">
                  <c:v>-56.94</c:v>
                </c:pt>
                <c:pt idx="20">
                  <c:v>-56.99</c:v>
                </c:pt>
                <c:pt idx="21">
                  <c:v>-56.99</c:v>
                </c:pt>
                <c:pt idx="22">
                  <c:v>-57.11</c:v>
                </c:pt>
                <c:pt idx="23">
                  <c:v>-57.07</c:v>
                </c:pt>
                <c:pt idx="24">
                  <c:v>-57.31</c:v>
                </c:pt>
                <c:pt idx="25">
                  <c:v>-57.31</c:v>
                </c:pt>
                <c:pt idx="26">
                  <c:v>-57.31</c:v>
                </c:pt>
                <c:pt idx="27">
                  <c:v>-57.3</c:v>
                </c:pt>
                <c:pt idx="28">
                  <c:v>-57.59</c:v>
                </c:pt>
                <c:pt idx="29">
                  <c:v>-57.71</c:v>
                </c:pt>
                <c:pt idx="30">
                  <c:v>-57.67</c:v>
                </c:pt>
                <c:pt idx="31">
                  <c:v>-57.76</c:v>
                </c:pt>
                <c:pt idx="32">
                  <c:v>-57.77</c:v>
                </c:pt>
                <c:pt idx="33">
                  <c:v>-57.87</c:v>
                </c:pt>
                <c:pt idx="34">
                  <c:v>-57.96</c:v>
                </c:pt>
                <c:pt idx="35">
                  <c:v>-57.79</c:v>
                </c:pt>
                <c:pt idx="36">
                  <c:v>-58.03</c:v>
                </c:pt>
                <c:pt idx="37">
                  <c:v>-57.88</c:v>
                </c:pt>
                <c:pt idx="38">
                  <c:v>-57.74</c:v>
                </c:pt>
                <c:pt idx="39">
                  <c:v>-57.8</c:v>
                </c:pt>
                <c:pt idx="40">
                  <c:v>-57.83</c:v>
                </c:pt>
                <c:pt idx="41">
                  <c:v>-57.66</c:v>
                </c:pt>
                <c:pt idx="42">
                  <c:v>-57.42</c:v>
                </c:pt>
                <c:pt idx="43">
                  <c:v>-57.17</c:v>
                </c:pt>
                <c:pt idx="44">
                  <c:v>-57.07</c:v>
                </c:pt>
                <c:pt idx="45">
                  <c:v>-56.9</c:v>
                </c:pt>
                <c:pt idx="46">
                  <c:v>-56.79</c:v>
                </c:pt>
                <c:pt idx="47">
                  <c:v>-56.48</c:v>
                </c:pt>
                <c:pt idx="48">
                  <c:v>-56.39</c:v>
                </c:pt>
                <c:pt idx="49">
                  <c:v>-56.41</c:v>
                </c:pt>
                <c:pt idx="50">
                  <c:v>-59.77</c:v>
                </c:pt>
                <c:pt idx="51">
                  <c:v>-59.79</c:v>
                </c:pt>
                <c:pt idx="52">
                  <c:v>-59.9</c:v>
                </c:pt>
                <c:pt idx="53">
                  <c:v>-59.73</c:v>
                </c:pt>
                <c:pt idx="54">
                  <c:v>-59.91</c:v>
                </c:pt>
                <c:pt idx="55">
                  <c:v>-59.96</c:v>
                </c:pt>
                <c:pt idx="56">
                  <c:v>-59.96</c:v>
                </c:pt>
                <c:pt idx="57">
                  <c:v>-60.03</c:v>
                </c:pt>
                <c:pt idx="58">
                  <c:v>-60.1</c:v>
                </c:pt>
                <c:pt idx="59">
                  <c:v>-60.2</c:v>
                </c:pt>
                <c:pt idx="60">
                  <c:v>-60.2</c:v>
                </c:pt>
                <c:pt idx="61">
                  <c:v>-60.16</c:v>
                </c:pt>
                <c:pt idx="62">
                  <c:v>-60.18</c:v>
                </c:pt>
                <c:pt idx="63">
                  <c:v>-59.98</c:v>
                </c:pt>
                <c:pt idx="64">
                  <c:v>-60.01</c:v>
                </c:pt>
                <c:pt idx="65">
                  <c:v>-59.97</c:v>
                </c:pt>
                <c:pt idx="66">
                  <c:v>-59.86</c:v>
                </c:pt>
                <c:pt idx="67">
                  <c:v>-59.76</c:v>
                </c:pt>
                <c:pt idx="68">
                  <c:v>-59.71</c:v>
                </c:pt>
                <c:pt idx="69">
                  <c:v>-59.54</c:v>
                </c:pt>
                <c:pt idx="70">
                  <c:v>-59.55</c:v>
                </c:pt>
                <c:pt idx="71">
                  <c:v>-59.37</c:v>
                </c:pt>
                <c:pt idx="72">
                  <c:v>-59.33</c:v>
                </c:pt>
                <c:pt idx="73">
                  <c:v>-59.24</c:v>
                </c:pt>
                <c:pt idx="74">
                  <c:v>-59.18</c:v>
                </c:pt>
                <c:pt idx="75">
                  <c:v>-59.07</c:v>
                </c:pt>
                <c:pt idx="76">
                  <c:v>-58.99</c:v>
                </c:pt>
                <c:pt idx="77">
                  <c:v>-59.1</c:v>
                </c:pt>
                <c:pt idx="78">
                  <c:v>-59.04</c:v>
                </c:pt>
                <c:pt idx="79">
                  <c:v>-58.99</c:v>
                </c:pt>
                <c:pt idx="80">
                  <c:v>-58.92</c:v>
                </c:pt>
                <c:pt idx="81">
                  <c:v>-58.84</c:v>
                </c:pt>
                <c:pt idx="82">
                  <c:v>-58.9</c:v>
                </c:pt>
                <c:pt idx="83">
                  <c:v>-58.95</c:v>
                </c:pt>
                <c:pt idx="84">
                  <c:v>-58.92</c:v>
                </c:pt>
                <c:pt idx="85">
                  <c:v>-59.06</c:v>
                </c:pt>
                <c:pt idx="86">
                  <c:v>-59.17</c:v>
                </c:pt>
                <c:pt idx="87">
                  <c:v>-59.2</c:v>
                </c:pt>
                <c:pt idx="88">
                  <c:v>-59.25</c:v>
                </c:pt>
                <c:pt idx="89">
                  <c:v>-59.39</c:v>
                </c:pt>
                <c:pt idx="90">
                  <c:v>-59.34</c:v>
                </c:pt>
                <c:pt idx="91">
                  <c:v>-59.54</c:v>
                </c:pt>
                <c:pt idx="92">
                  <c:v>-59.47</c:v>
                </c:pt>
                <c:pt idx="93">
                  <c:v>-59.58</c:v>
                </c:pt>
                <c:pt idx="94">
                  <c:v>-59.6</c:v>
                </c:pt>
                <c:pt idx="95">
                  <c:v>-59.7</c:v>
                </c:pt>
                <c:pt idx="96">
                  <c:v>-59.61</c:v>
                </c:pt>
                <c:pt idx="97">
                  <c:v>-59.68</c:v>
                </c:pt>
                <c:pt idx="98">
                  <c:v>-59.71</c:v>
                </c:pt>
                <c:pt idx="99">
                  <c:v>-59.69</c:v>
                </c:pt>
                <c:pt idx="100">
                  <c:v>-59.7</c:v>
                </c:pt>
                <c:pt idx="101">
                  <c:v>-59.72</c:v>
                </c:pt>
                <c:pt idx="102">
                  <c:v>-59.77</c:v>
                </c:pt>
                <c:pt idx="103">
                  <c:v>-60.16</c:v>
                </c:pt>
                <c:pt idx="104">
                  <c:v>-60.25</c:v>
                </c:pt>
                <c:pt idx="105">
                  <c:v>-60.28</c:v>
                </c:pt>
                <c:pt idx="106">
                  <c:v>-60.35</c:v>
                </c:pt>
                <c:pt idx="107">
                  <c:v>-60.36</c:v>
                </c:pt>
                <c:pt idx="108">
                  <c:v>-60.4</c:v>
                </c:pt>
                <c:pt idx="109">
                  <c:v>-60.4</c:v>
                </c:pt>
                <c:pt idx="110">
                  <c:v>-60.36</c:v>
                </c:pt>
                <c:pt idx="111">
                  <c:v>-60.52</c:v>
                </c:pt>
                <c:pt idx="112">
                  <c:v>-60.54</c:v>
                </c:pt>
                <c:pt idx="113">
                  <c:v>-60.59</c:v>
                </c:pt>
                <c:pt idx="114">
                  <c:v>-60.71</c:v>
                </c:pt>
                <c:pt idx="115">
                  <c:v>-60.87</c:v>
                </c:pt>
                <c:pt idx="116">
                  <c:v>-60.8</c:v>
                </c:pt>
                <c:pt idx="117">
                  <c:v>-60.77</c:v>
                </c:pt>
                <c:pt idx="118">
                  <c:v>-60.79</c:v>
                </c:pt>
                <c:pt idx="119">
                  <c:v>-60.87</c:v>
                </c:pt>
                <c:pt idx="120">
                  <c:v>-60.95</c:v>
                </c:pt>
                <c:pt idx="121">
                  <c:v>-61.06</c:v>
                </c:pt>
                <c:pt idx="122">
                  <c:v>-61.15</c:v>
                </c:pt>
                <c:pt idx="123">
                  <c:v>-61.25</c:v>
                </c:pt>
                <c:pt idx="124">
                  <c:v>-61.25</c:v>
                </c:pt>
                <c:pt idx="125">
                  <c:v>-61.26</c:v>
                </c:pt>
                <c:pt idx="126">
                  <c:v>-61.45</c:v>
                </c:pt>
                <c:pt idx="127">
                  <c:v>-61.45</c:v>
                </c:pt>
                <c:pt idx="128">
                  <c:v>-61.53</c:v>
                </c:pt>
                <c:pt idx="129">
                  <c:v>-61.62</c:v>
                </c:pt>
                <c:pt idx="130">
                  <c:v>-61.75</c:v>
                </c:pt>
                <c:pt idx="131">
                  <c:v>-61.71</c:v>
                </c:pt>
                <c:pt idx="132">
                  <c:v>-61.79</c:v>
                </c:pt>
                <c:pt idx="133">
                  <c:v>-61.84</c:v>
                </c:pt>
                <c:pt idx="134">
                  <c:v>-61.98</c:v>
                </c:pt>
                <c:pt idx="135">
                  <c:v>-62.06</c:v>
                </c:pt>
                <c:pt idx="136">
                  <c:v>-62.19</c:v>
                </c:pt>
                <c:pt idx="137">
                  <c:v>-62.17</c:v>
                </c:pt>
                <c:pt idx="138">
                  <c:v>-62.22</c:v>
                </c:pt>
                <c:pt idx="139">
                  <c:v>-62.37</c:v>
                </c:pt>
                <c:pt idx="140">
                  <c:v>-62.48</c:v>
                </c:pt>
                <c:pt idx="141">
                  <c:v>-62.61</c:v>
                </c:pt>
                <c:pt idx="142">
                  <c:v>-62.67</c:v>
                </c:pt>
                <c:pt idx="143">
                  <c:v>-62.68</c:v>
                </c:pt>
                <c:pt idx="144">
                  <c:v>-62.68</c:v>
                </c:pt>
                <c:pt idx="145">
                  <c:v>-62.68</c:v>
                </c:pt>
                <c:pt idx="146">
                  <c:v>-62.56</c:v>
                </c:pt>
                <c:pt idx="147">
                  <c:v>-62.58</c:v>
                </c:pt>
                <c:pt idx="148">
                  <c:v>-62.66</c:v>
                </c:pt>
                <c:pt idx="149">
                  <c:v>-62.66</c:v>
                </c:pt>
                <c:pt idx="150">
                  <c:v>-62.76</c:v>
                </c:pt>
                <c:pt idx="151">
                  <c:v>-62.79</c:v>
                </c:pt>
                <c:pt idx="152">
                  <c:v>-62.79</c:v>
                </c:pt>
                <c:pt idx="153">
                  <c:v>-62.95</c:v>
                </c:pt>
                <c:pt idx="154">
                  <c:v>-62.95</c:v>
                </c:pt>
                <c:pt idx="155">
                  <c:v>-63.06</c:v>
                </c:pt>
                <c:pt idx="156">
                  <c:v>-63.08</c:v>
                </c:pt>
                <c:pt idx="157">
                  <c:v>-63.6</c:v>
                </c:pt>
                <c:pt idx="158">
                  <c:v>-64.069999999999894</c:v>
                </c:pt>
                <c:pt idx="159">
                  <c:v>-64.62</c:v>
                </c:pt>
                <c:pt idx="160">
                  <c:v>-64.87</c:v>
                </c:pt>
                <c:pt idx="161">
                  <c:v>-65.2</c:v>
                </c:pt>
                <c:pt idx="162">
                  <c:v>-64.95</c:v>
                </c:pt>
                <c:pt idx="163">
                  <c:v>-65.08</c:v>
                </c:pt>
                <c:pt idx="164">
                  <c:v>-65.27</c:v>
                </c:pt>
                <c:pt idx="165">
                  <c:v>-65.459999999999894</c:v>
                </c:pt>
                <c:pt idx="166">
                  <c:v>-65.400000000000006</c:v>
                </c:pt>
                <c:pt idx="167">
                  <c:v>-65.73</c:v>
                </c:pt>
                <c:pt idx="168">
                  <c:v>-65.78</c:v>
                </c:pt>
                <c:pt idx="169">
                  <c:v>-66.42</c:v>
                </c:pt>
                <c:pt idx="170">
                  <c:v>-66.52</c:v>
                </c:pt>
                <c:pt idx="171">
                  <c:v>-66.91</c:v>
                </c:pt>
                <c:pt idx="172">
                  <c:v>-67.849999999999895</c:v>
                </c:pt>
                <c:pt idx="173">
                  <c:v>-68.430000000000007</c:v>
                </c:pt>
                <c:pt idx="174">
                  <c:v>-68.67</c:v>
                </c:pt>
                <c:pt idx="175">
                  <c:v>-68.790000000000006</c:v>
                </c:pt>
                <c:pt idx="176">
                  <c:v>-68.91</c:v>
                </c:pt>
                <c:pt idx="177">
                  <c:v>-68.849999999999895</c:v>
                </c:pt>
                <c:pt idx="178">
                  <c:v>-68.86</c:v>
                </c:pt>
                <c:pt idx="179">
                  <c:v>-69.14</c:v>
                </c:pt>
                <c:pt idx="180">
                  <c:v>-69.23</c:v>
                </c:pt>
                <c:pt idx="181">
                  <c:v>-69.349999999999895</c:v>
                </c:pt>
                <c:pt idx="182">
                  <c:v>-69.48</c:v>
                </c:pt>
                <c:pt idx="183">
                  <c:v>-69.75</c:v>
                </c:pt>
                <c:pt idx="184">
                  <c:v>-69.89</c:v>
                </c:pt>
                <c:pt idx="185">
                  <c:v>-69.89</c:v>
                </c:pt>
                <c:pt idx="186">
                  <c:v>-69.540000000000006</c:v>
                </c:pt>
                <c:pt idx="187">
                  <c:v>-69.5</c:v>
                </c:pt>
                <c:pt idx="188">
                  <c:v>-69.52</c:v>
                </c:pt>
                <c:pt idx="189">
                  <c:v>-69.64</c:v>
                </c:pt>
                <c:pt idx="190">
                  <c:v>-69.62</c:v>
                </c:pt>
                <c:pt idx="191">
                  <c:v>-70.010000000000005</c:v>
                </c:pt>
                <c:pt idx="192">
                  <c:v>-70.489999999999895</c:v>
                </c:pt>
                <c:pt idx="193">
                  <c:v>-71.02</c:v>
                </c:pt>
                <c:pt idx="194">
                  <c:v>-71.209999999999894</c:v>
                </c:pt>
                <c:pt idx="195">
                  <c:v>-71.44</c:v>
                </c:pt>
                <c:pt idx="196">
                  <c:v>-71.849999999999895</c:v>
                </c:pt>
                <c:pt idx="197">
                  <c:v>-71.77</c:v>
                </c:pt>
                <c:pt idx="198">
                  <c:v>-71.849999999999895</c:v>
                </c:pt>
                <c:pt idx="199">
                  <c:v>-71.98</c:v>
                </c:pt>
                <c:pt idx="200">
                  <c:v>-72.58</c:v>
                </c:pt>
                <c:pt idx="201">
                  <c:v>-72.400000000000006</c:v>
                </c:pt>
                <c:pt idx="202">
                  <c:v>-72.38</c:v>
                </c:pt>
                <c:pt idx="203">
                  <c:v>-72.8</c:v>
                </c:pt>
                <c:pt idx="204">
                  <c:v>-73.02</c:v>
                </c:pt>
                <c:pt idx="205">
                  <c:v>-73.16</c:v>
                </c:pt>
                <c:pt idx="206">
                  <c:v>-73.42</c:v>
                </c:pt>
                <c:pt idx="207">
                  <c:v>-73.599999999999895</c:v>
                </c:pt>
                <c:pt idx="208">
                  <c:v>-73.61</c:v>
                </c:pt>
                <c:pt idx="209">
                  <c:v>-73.87</c:v>
                </c:pt>
                <c:pt idx="210">
                  <c:v>-73.8</c:v>
                </c:pt>
                <c:pt idx="211">
                  <c:v>-74.290000000000006</c:v>
                </c:pt>
                <c:pt idx="212">
                  <c:v>-73.67</c:v>
                </c:pt>
                <c:pt idx="213">
                  <c:v>-73.91</c:v>
                </c:pt>
                <c:pt idx="214">
                  <c:v>-74.010000000000005</c:v>
                </c:pt>
                <c:pt idx="215">
                  <c:v>-74.17</c:v>
                </c:pt>
                <c:pt idx="216">
                  <c:v>-74.45</c:v>
                </c:pt>
                <c:pt idx="217">
                  <c:v>-75.53</c:v>
                </c:pt>
                <c:pt idx="218">
                  <c:v>-75.790000000000006</c:v>
                </c:pt>
                <c:pt idx="219">
                  <c:v>-76.41</c:v>
                </c:pt>
                <c:pt idx="220">
                  <c:v>-77.209999999999894</c:v>
                </c:pt>
                <c:pt idx="221">
                  <c:v>-76.39</c:v>
                </c:pt>
                <c:pt idx="222">
                  <c:v>-76.95</c:v>
                </c:pt>
                <c:pt idx="223">
                  <c:v>-77.31</c:v>
                </c:pt>
                <c:pt idx="224">
                  <c:v>-77.209999999999894</c:v>
                </c:pt>
                <c:pt idx="225">
                  <c:v>-77.88</c:v>
                </c:pt>
                <c:pt idx="226">
                  <c:v>-78.97</c:v>
                </c:pt>
                <c:pt idx="227">
                  <c:v>-80.08</c:v>
                </c:pt>
                <c:pt idx="228">
                  <c:v>-79.569999999999894</c:v>
                </c:pt>
                <c:pt idx="229">
                  <c:v>-79.430000000000007</c:v>
                </c:pt>
                <c:pt idx="230">
                  <c:v>-78.8</c:v>
                </c:pt>
                <c:pt idx="231">
                  <c:v>-79.78</c:v>
                </c:pt>
                <c:pt idx="232">
                  <c:v>-80.14</c:v>
                </c:pt>
                <c:pt idx="233">
                  <c:v>-79.67</c:v>
                </c:pt>
                <c:pt idx="234">
                  <c:v>-79.55</c:v>
                </c:pt>
                <c:pt idx="235">
                  <c:v>-80.08</c:v>
                </c:pt>
                <c:pt idx="236">
                  <c:v>-80.739999999999895</c:v>
                </c:pt>
                <c:pt idx="237">
                  <c:v>-80.91</c:v>
                </c:pt>
                <c:pt idx="238">
                  <c:v>-81.66</c:v>
                </c:pt>
                <c:pt idx="239">
                  <c:v>-81.34</c:v>
                </c:pt>
                <c:pt idx="240">
                  <c:v>-81.87</c:v>
                </c:pt>
                <c:pt idx="241">
                  <c:v>-81.92</c:v>
                </c:pt>
                <c:pt idx="242">
                  <c:v>-81.680000000000007</c:v>
                </c:pt>
                <c:pt idx="243">
                  <c:v>-82.11</c:v>
                </c:pt>
                <c:pt idx="244">
                  <c:v>-83.52</c:v>
                </c:pt>
                <c:pt idx="245">
                  <c:v>-84.44</c:v>
                </c:pt>
                <c:pt idx="246">
                  <c:v>-84.54</c:v>
                </c:pt>
                <c:pt idx="247">
                  <c:v>-84.63</c:v>
                </c:pt>
                <c:pt idx="248">
                  <c:v>-85.31</c:v>
                </c:pt>
                <c:pt idx="249">
                  <c:v>-86.64</c:v>
                </c:pt>
                <c:pt idx="250">
                  <c:v>-86.21</c:v>
                </c:pt>
                <c:pt idx="251">
                  <c:v>-86.44</c:v>
                </c:pt>
                <c:pt idx="252">
                  <c:v>-86.68</c:v>
                </c:pt>
                <c:pt idx="253">
                  <c:v>-86.66</c:v>
                </c:pt>
                <c:pt idx="254">
                  <c:v>-86.71</c:v>
                </c:pt>
                <c:pt idx="255">
                  <c:v>-87.06</c:v>
                </c:pt>
                <c:pt idx="256">
                  <c:v>-87.17</c:v>
                </c:pt>
                <c:pt idx="257">
                  <c:v>-87.39</c:v>
                </c:pt>
                <c:pt idx="258">
                  <c:v>-86.79</c:v>
                </c:pt>
                <c:pt idx="259">
                  <c:v>-86.3</c:v>
                </c:pt>
                <c:pt idx="260">
                  <c:v>-87.34</c:v>
                </c:pt>
                <c:pt idx="261">
                  <c:v>-88.26</c:v>
                </c:pt>
                <c:pt idx="262">
                  <c:v>-87.73</c:v>
                </c:pt>
                <c:pt idx="263">
                  <c:v>-88.43</c:v>
                </c:pt>
                <c:pt idx="264">
                  <c:v>-89.45</c:v>
                </c:pt>
                <c:pt idx="265">
                  <c:v>-90.42</c:v>
                </c:pt>
                <c:pt idx="266">
                  <c:v>-89.75</c:v>
                </c:pt>
                <c:pt idx="267">
                  <c:v>-90.5</c:v>
                </c:pt>
                <c:pt idx="268">
                  <c:v>-91.11</c:v>
                </c:pt>
                <c:pt idx="269">
                  <c:v>-92.93</c:v>
                </c:pt>
                <c:pt idx="270">
                  <c:v>-92.53</c:v>
                </c:pt>
                <c:pt idx="271">
                  <c:v>-92.81</c:v>
                </c:pt>
                <c:pt idx="272">
                  <c:v>-94.18</c:v>
                </c:pt>
                <c:pt idx="273">
                  <c:v>-95.61</c:v>
                </c:pt>
                <c:pt idx="274">
                  <c:v>-95.27</c:v>
                </c:pt>
                <c:pt idx="275">
                  <c:v>-95.01</c:v>
                </c:pt>
                <c:pt idx="276">
                  <c:v>-96.37</c:v>
                </c:pt>
                <c:pt idx="277">
                  <c:v>-96.24</c:v>
                </c:pt>
                <c:pt idx="278">
                  <c:v>-96.3</c:v>
                </c:pt>
                <c:pt idx="279">
                  <c:v>-96.7</c:v>
                </c:pt>
                <c:pt idx="280">
                  <c:v>-97.35</c:v>
                </c:pt>
                <c:pt idx="281">
                  <c:v>-98.12</c:v>
                </c:pt>
                <c:pt idx="282">
                  <c:v>-97.84</c:v>
                </c:pt>
                <c:pt idx="283">
                  <c:v>-97.92</c:v>
                </c:pt>
                <c:pt idx="284">
                  <c:v>-98.32</c:v>
                </c:pt>
                <c:pt idx="285">
                  <c:v>-98.63</c:v>
                </c:pt>
                <c:pt idx="286">
                  <c:v>-98.35</c:v>
                </c:pt>
                <c:pt idx="287">
                  <c:v>-97.73</c:v>
                </c:pt>
                <c:pt idx="288">
                  <c:v>-98.51</c:v>
                </c:pt>
                <c:pt idx="289">
                  <c:v>-99.16</c:v>
                </c:pt>
                <c:pt idx="290">
                  <c:v>-99.71</c:v>
                </c:pt>
                <c:pt idx="291">
                  <c:v>-99.21</c:v>
                </c:pt>
                <c:pt idx="292">
                  <c:v>-98.94</c:v>
                </c:pt>
                <c:pt idx="293">
                  <c:v>-99.57</c:v>
                </c:pt>
                <c:pt idx="294">
                  <c:v>-100.03</c:v>
                </c:pt>
                <c:pt idx="295">
                  <c:v>-99.53</c:v>
                </c:pt>
                <c:pt idx="296">
                  <c:v>-99.49</c:v>
                </c:pt>
                <c:pt idx="297">
                  <c:v>-98.61</c:v>
                </c:pt>
                <c:pt idx="298">
                  <c:v>-97.46</c:v>
                </c:pt>
                <c:pt idx="299">
                  <c:v>-99.03</c:v>
                </c:pt>
                <c:pt idx="300">
                  <c:v>-98.16</c:v>
                </c:pt>
                <c:pt idx="301">
                  <c:v>-100.03</c:v>
                </c:pt>
                <c:pt idx="302">
                  <c:v>-101.01</c:v>
                </c:pt>
                <c:pt idx="303">
                  <c:v>-101.11</c:v>
                </c:pt>
                <c:pt idx="304">
                  <c:v>-100.96</c:v>
                </c:pt>
                <c:pt idx="305">
                  <c:v>-100.92</c:v>
                </c:pt>
                <c:pt idx="306">
                  <c:v>-101.3</c:v>
                </c:pt>
                <c:pt idx="307">
                  <c:v>-100.29</c:v>
                </c:pt>
                <c:pt idx="308">
                  <c:v>-101.08</c:v>
                </c:pt>
                <c:pt idx="309">
                  <c:v>-100.13</c:v>
                </c:pt>
                <c:pt idx="310">
                  <c:v>-99.73</c:v>
                </c:pt>
                <c:pt idx="311">
                  <c:v>-98.43</c:v>
                </c:pt>
                <c:pt idx="312">
                  <c:v>-98.8</c:v>
                </c:pt>
                <c:pt idx="313">
                  <c:v>-99.78</c:v>
                </c:pt>
                <c:pt idx="314">
                  <c:v>-99.02</c:v>
                </c:pt>
                <c:pt idx="315">
                  <c:v>-97.09</c:v>
                </c:pt>
                <c:pt idx="316">
                  <c:v>-97.84</c:v>
                </c:pt>
                <c:pt idx="317">
                  <c:v>-97.83</c:v>
                </c:pt>
                <c:pt idx="318">
                  <c:v>-97.41</c:v>
                </c:pt>
                <c:pt idx="319">
                  <c:v>-96.51</c:v>
                </c:pt>
                <c:pt idx="320">
                  <c:v>-96.86</c:v>
                </c:pt>
                <c:pt idx="321">
                  <c:v>-97.76</c:v>
                </c:pt>
                <c:pt idx="322">
                  <c:v>-97.44</c:v>
                </c:pt>
                <c:pt idx="323">
                  <c:v>-96.1</c:v>
                </c:pt>
                <c:pt idx="324">
                  <c:v>-94.94</c:v>
                </c:pt>
                <c:pt idx="325">
                  <c:v>-95.05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01C-4E8E-BDEF-37A4F2D5550D}"/>
            </c:ext>
          </c:extLst>
        </c:ser>
        <c:ser>
          <c:idx val="1"/>
          <c:order val="1"/>
          <c:tx>
            <c:v>Simulated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3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'372506076511701'!$H$16:$H$51</c:f>
              <c:numCache>
                <c:formatCode>m/d/yyyy</c:formatCode>
                <c:ptCount val="36"/>
                <c:pt idx="0">
                  <c:v>31413</c:v>
                </c:pt>
                <c:pt idx="1">
                  <c:v>31778</c:v>
                </c:pt>
                <c:pt idx="2">
                  <c:v>32143</c:v>
                </c:pt>
                <c:pt idx="3">
                  <c:v>32509</c:v>
                </c:pt>
                <c:pt idx="4">
                  <c:v>32874</c:v>
                </c:pt>
                <c:pt idx="5">
                  <c:v>33239</c:v>
                </c:pt>
                <c:pt idx="6">
                  <c:v>33604</c:v>
                </c:pt>
                <c:pt idx="7">
                  <c:v>33970</c:v>
                </c:pt>
                <c:pt idx="8">
                  <c:v>34335</c:v>
                </c:pt>
                <c:pt idx="9">
                  <c:v>34700</c:v>
                </c:pt>
                <c:pt idx="10">
                  <c:v>35065</c:v>
                </c:pt>
                <c:pt idx="11">
                  <c:v>35431</c:v>
                </c:pt>
                <c:pt idx="12">
                  <c:v>35796</c:v>
                </c:pt>
                <c:pt idx="13">
                  <c:v>36161</c:v>
                </c:pt>
                <c:pt idx="14">
                  <c:v>36526</c:v>
                </c:pt>
                <c:pt idx="15">
                  <c:v>36892</c:v>
                </c:pt>
                <c:pt idx="16">
                  <c:v>37257</c:v>
                </c:pt>
                <c:pt idx="17">
                  <c:v>37622</c:v>
                </c:pt>
                <c:pt idx="18">
                  <c:v>37987</c:v>
                </c:pt>
                <c:pt idx="19">
                  <c:v>38353</c:v>
                </c:pt>
                <c:pt idx="20">
                  <c:v>38718</c:v>
                </c:pt>
                <c:pt idx="21">
                  <c:v>39083</c:v>
                </c:pt>
                <c:pt idx="22">
                  <c:v>39448</c:v>
                </c:pt>
                <c:pt idx="23">
                  <c:v>39814</c:v>
                </c:pt>
                <c:pt idx="24">
                  <c:v>40179</c:v>
                </c:pt>
                <c:pt idx="25">
                  <c:v>40544</c:v>
                </c:pt>
                <c:pt idx="26">
                  <c:v>40909</c:v>
                </c:pt>
                <c:pt idx="27">
                  <c:v>41275</c:v>
                </c:pt>
                <c:pt idx="28">
                  <c:v>41640</c:v>
                </c:pt>
                <c:pt idx="29">
                  <c:v>42005</c:v>
                </c:pt>
                <c:pt idx="30">
                  <c:v>42370</c:v>
                </c:pt>
                <c:pt idx="31">
                  <c:v>42736</c:v>
                </c:pt>
                <c:pt idx="32">
                  <c:v>43101</c:v>
                </c:pt>
                <c:pt idx="33">
                  <c:v>43466</c:v>
                </c:pt>
                <c:pt idx="34">
                  <c:v>43831</c:v>
                </c:pt>
                <c:pt idx="35">
                  <c:v>44197</c:v>
                </c:pt>
              </c:numCache>
            </c:numRef>
          </c:xVal>
          <c:yVal>
            <c:numRef>
              <c:f>'372506076511701'!$G$16:$G$51</c:f>
              <c:numCache>
                <c:formatCode>General</c:formatCode>
                <c:ptCount val="36"/>
                <c:pt idx="0">
                  <c:v>-60.812088012700002</c:v>
                </c:pt>
                <c:pt idx="1">
                  <c:v>-63.103744506840002</c:v>
                </c:pt>
                <c:pt idx="2">
                  <c:v>-60.232089996340001</c:v>
                </c:pt>
                <c:pt idx="3">
                  <c:v>-63.30986404419</c:v>
                </c:pt>
                <c:pt idx="4">
                  <c:v>-67.258964538569998</c:v>
                </c:pt>
                <c:pt idx="5">
                  <c:v>-69.22957611084</c:v>
                </c:pt>
                <c:pt idx="6">
                  <c:v>-70.929557800289999</c:v>
                </c:pt>
                <c:pt idx="7">
                  <c:v>-72.506088256840002</c:v>
                </c:pt>
                <c:pt idx="8">
                  <c:v>-74.583694458010001</c:v>
                </c:pt>
                <c:pt idx="9">
                  <c:v>-76.127922058110002</c:v>
                </c:pt>
                <c:pt idx="10">
                  <c:v>-77.87272644043</c:v>
                </c:pt>
                <c:pt idx="11">
                  <c:v>-79.627632141109999</c:v>
                </c:pt>
                <c:pt idx="12">
                  <c:v>-80.18357849121</c:v>
                </c:pt>
                <c:pt idx="13">
                  <c:v>-81.3081741333</c:v>
                </c:pt>
                <c:pt idx="14">
                  <c:v>-80.998809814449999</c:v>
                </c:pt>
                <c:pt idx="15">
                  <c:v>-82.469635009770002</c:v>
                </c:pt>
                <c:pt idx="16">
                  <c:v>-84.0830078125</c:v>
                </c:pt>
                <c:pt idx="17">
                  <c:v>-86.316604614260001</c:v>
                </c:pt>
                <c:pt idx="18">
                  <c:v>-85.535850524899999</c:v>
                </c:pt>
                <c:pt idx="19">
                  <c:v>-86.13257598877</c:v>
                </c:pt>
                <c:pt idx="20">
                  <c:v>-86.723365783689999</c:v>
                </c:pt>
                <c:pt idx="21">
                  <c:v>-87.982246398930002</c:v>
                </c:pt>
                <c:pt idx="22">
                  <c:v>-88.730743408199999</c:v>
                </c:pt>
                <c:pt idx="23">
                  <c:v>-90.701400756840002</c:v>
                </c:pt>
                <c:pt idx="24">
                  <c:v>-92.06485748291</c:v>
                </c:pt>
                <c:pt idx="25">
                  <c:v>-93.615058898930002</c:v>
                </c:pt>
                <c:pt idx="26">
                  <c:v>-93.207176208500002</c:v>
                </c:pt>
                <c:pt idx="27">
                  <c:v>-93.501983642580001</c:v>
                </c:pt>
                <c:pt idx="28">
                  <c:v>-93.504684448239999</c:v>
                </c:pt>
                <c:pt idx="29">
                  <c:v>-93.61668395996</c:v>
                </c:pt>
                <c:pt idx="30">
                  <c:v>-91.897262573239999</c:v>
                </c:pt>
                <c:pt idx="31">
                  <c:v>-91.25107574463</c:v>
                </c:pt>
                <c:pt idx="32">
                  <c:v>-89.830383300779999</c:v>
                </c:pt>
                <c:pt idx="33">
                  <c:v>-87.50560760498</c:v>
                </c:pt>
                <c:pt idx="34">
                  <c:v>-86.955047607419999</c:v>
                </c:pt>
                <c:pt idx="35">
                  <c:v>-91.172386169429998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01C-4E8E-BDEF-37A4F2D555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3555183"/>
        <c:axId val="613550191"/>
      </c:scatterChart>
      <c:valAx>
        <c:axId val="613555183"/>
        <c:scaling>
          <c:orientation val="minMax"/>
          <c:min val="3000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0191"/>
        <c:crossesAt val="-200"/>
        <c:crossBetween val="midCat"/>
      </c:valAx>
      <c:valAx>
        <c:axId val="613550191"/>
        <c:scaling>
          <c:orientation val="minMax"/>
          <c:max val="-5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Water Level (ft)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5183"/>
        <c:crosses val="autoZero"/>
        <c:crossBetween val="midCat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Data</c:v>
          </c:tx>
          <c:spPr>
            <a:ln w="19050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'372506076511701'!$I$16:$I$51</c:f>
              <c:numCache>
                <c:formatCode>General</c:formatCode>
                <c:ptCount val="36"/>
                <c:pt idx="0">
                  <c:v>-57.76</c:v>
                </c:pt>
                <c:pt idx="1">
                  <c:v>-59.77</c:v>
                </c:pt>
                <c:pt idx="2">
                  <c:v>-63.08</c:v>
                </c:pt>
                <c:pt idx="3">
                  <c:v>-65.2</c:v>
                </c:pt>
                <c:pt idx="4">
                  <c:v>-65.400000000000006</c:v>
                </c:pt>
                <c:pt idx="5">
                  <c:v>-66.52</c:v>
                </c:pt>
                <c:pt idx="6">
                  <c:v>-68.790000000000006</c:v>
                </c:pt>
                <c:pt idx="7">
                  <c:v>-69.89</c:v>
                </c:pt>
                <c:pt idx="8">
                  <c:v>-71.849999999999895</c:v>
                </c:pt>
                <c:pt idx="9">
                  <c:v>-73.87</c:v>
                </c:pt>
                <c:pt idx="10">
                  <c:v>-76.41</c:v>
                </c:pt>
                <c:pt idx="11">
                  <c:v>-77.31</c:v>
                </c:pt>
                <c:pt idx="12">
                  <c:v>-79.569999999999894</c:v>
                </c:pt>
                <c:pt idx="13">
                  <c:v>-80.14</c:v>
                </c:pt>
                <c:pt idx="14">
                  <c:v>-80.739999999999895</c:v>
                </c:pt>
                <c:pt idx="15">
                  <c:v>-81.92</c:v>
                </c:pt>
                <c:pt idx="16">
                  <c:v>-84.44</c:v>
                </c:pt>
                <c:pt idx="17">
                  <c:v>-86.64</c:v>
                </c:pt>
                <c:pt idx="18">
                  <c:v>-86.66</c:v>
                </c:pt>
                <c:pt idx="19">
                  <c:v>-87.39</c:v>
                </c:pt>
                <c:pt idx="20">
                  <c:v>-88.26</c:v>
                </c:pt>
                <c:pt idx="21">
                  <c:v>-90.42</c:v>
                </c:pt>
                <c:pt idx="22">
                  <c:v>-92.93</c:v>
                </c:pt>
                <c:pt idx="23">
                  <c:v>-95.61</c:v>
                </c:pt>
                <c:pt idx="24">
                  <c:v>-96.24</c:v>
                </c:pt>
                <c:pt idx="25">
                  <c:v>-98.12</c:v>
                </c:pt>
                <c:pt idx="26">
                  <c:v>-98.63</c:v>
                </c:pt>
                <c:pt idx="27">
                  <c:v>-99.71</c:v>
                </c:pt>
                <c:pt idx="28">
                  <c:v>-99.53</c:v>
                </c:pt>
                <c:pt idx="29">
                  <c:v>-101.01</c:v>
                </c:pt>
                <c:pt idx="30">
                  <c:v>-100.92</c:v>
                </c:pt>
                <c:pt idx="31">
                  <c:v>-100.13</c:v>
                </c:pt>
                <c:pt idx="32">
                  <c:v>-99.78</c:v>
                </c:pt>
                <c:pt idx="33">
                  <c:v>-97.83</c:v>
                </c:pt>
                <c:pt idx="34">
                  <c:v>-97.76</c:v>
                </c:pt>
                <c:pt idx="35">
                  <c:v>-96.1</c:v>
                </c:pt>
              </c:numCache>
            </c:numRef>
          </c:xVal>
          <c:yVal>
            <c:numRef>
              <c:f>'372506076511701'!$G$16:$G$51</c:f>
              <c:numCache>
                <c:formatCode>General</c:formatCode>
                <c:ptCount val="36"/>
                <c:pt idx="0">
                  <c:v>-60.812088012700002</c:v>
                </c:pt>
                <c:pt idx="1">
                  <c:v>-63.103744506840002</c:v>
                </c:pt>
                <c:pt idx="2">
                  <c:v>-60.232089996340001</c:v>
                </c:pt>
                <c:pt idx="3">
                  <c:v>-63.30986404419</c:v>
                </c:pt>
                <c:pt idx="4">
                  <c:v>-67.258964538569998</c:v>
                </c:pt>
                <c:pt idx="5">
                  <c:v>-69.22957611084</c:v>
                </c:pt>
                <c:pt idx="6">
                  <c:v>-70.929557800289999</c:v>
                </c:pt>
                <c:pt idx="7">
                  <c:v>-72.506088256840002</c:v>
                </c:pt>
                <c:pt idx="8">
                  <c:v>-74.583694458010001</c:v>
                </c:pt>
                <c:pt idx="9">
                  <c:v>-76.127922058110002</c:v>
                </c:pt>
                <c:pt idx="10">
                  <c:v>-77.87272644043</c:v>
                </c:pt>
                <c:pt idx="11">
                  <c:v>-79.627632141109999</c:v>
                </c:pt>
                <c:pt idx="12">
                  <c:v>-80.18357849121</c:v>
                </c:pt>
                <c:pt idx="13">
                  <c:v>-81.3081741333</c:v>
                </c:pt>
                <c:pt idx="14">
                  <c:v>-80.998809814449999</c:v>
                </c:pt>
                <c:pt idx="15">
                  <c:v>-82.469635009770002</c:v>
                </c:pt>
                <c:pt idx="16">
                  <c:v>-84.0830078125</c:v>
                </c:pt>
                <c:pt idx="17">
                  <c:v>-86.316604614260001</c:v>
                </c:pt>
                <c:pt idx="18">
                  <c:v>-85.535850524899999</c:v>
                </c:pt>
                <c:pt idx="19">
                  <c:v>-86.13257598877</c:v>
                </c:pt>
                <c:pt idx="20">
                  <c:v>-86.723365783689999</c:v>
                </c:pt>
                <c:pt idx="21">
                  <c:v>-87.982246398930002</c:v>
                </c:pt>
                <c:pt idx="22">
                  <c:v>-88.730743408199999</c:v>
                </c:pt>
                <c:pt idx="23">
                  <c:v>-90.701400756840002</c:v>
                </c:pt>
                <c:pt idx="24">
                  <c:v>-92.06485748291</c:v>
                </c:pt>
                <c:pt idx="25">
                  <c:v>-93.615058898930002</c:v>
                </c:pt>
                <c:pt idx="26">
                  <c:v>-93.207176208500002</c:v>
                </c:pt>
                <c:pt idx="27">
                  <c:v>-93.501983642580001</c:v>
                </c:pt>
                <c:pt idx="28">
                  <c:v>-93.504684448239999</c:v>
                </c:pt>
                <c:pt idx="29">
                  <c:v>-93.61668395996</c:v>
                </c:pt>
                <c:pt idx="30">
                  <c:v>-91.897262573239999</c:v>
                </c:pt>
                <c:pt idx="31">
                  <c:v>-91.25107574463</c:v>
                </c:pt>
                <c:pt idx="32">
                  <c:v>-89.830383300779999</c:v>
                </c:pt>
                <c:pt idx="33">
                  <c:v>-87.50560760498</c:v>
                </c:pt>
                <c:pt idx="34">
                  <c:v>-86.955047607419999</c:v>
                </c:pt>
                <c:pt idx="35">
                  <c:v>-91.172386169429998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6BE-4F9B-B5EF-39A0E75B9596}"/>
            </c:ext>
          </c:extLst>
        </c:ser>
        <c:ser>
          <c:idx val="1"/>
          <c:order val="1"/>
          <c:tx>
            <c:v>Y=X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'372506076511701'!$K$2:$K$3</c:f>
              <c:numCache>
                <c:formatCode>General</c:formatCode>
                <c:ptCount val="2"/>
                <c:pt idx="0">
                  <c:v>-56.31</c:v>
                </c:pt>
                <c:pt idx="1">
                  <c:v>-101.3</c:v>
                </c:pt>
              </c:numCache>
            </c:numRef>
          </c:xVal>
          <c:yVal>
            <c:numRef>
              <c:f>'372506076511701'!$K$2:$K$3</c:f>
              <c:numCache>
                <c:formatCode>General</c:formatCode>
                <c:ptCount val="2"/>
                <c:pt idx="0">
                  <c:v>-56.31</c:v>
                </c:pt>
                <c:pt idx="1">
                  <c:v>-101.3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6BE-4F9B-B5EF-39A0E75B9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4009151"/>
        <c:axId val="1105116095"/>
      </c:scatterChart>
      <c:valAx>
        <c:axId val="1174009151"/>
        <c:scaling>
          <c:orientation val="minMax"/>
          <c:max val="-5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05116095"/>
        <c:crossesAt val="-200"/>
        <c:crossBetween val="midCat"/>
      </c:valAx>
      <c:valAx>
        <c:axId val="1105116095"/>
        <c:scaling>
          <c:orientation val="minMax"/>
          <c:max val="-5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74009151"/>
        <c:crossesAt val="-200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0617632601578511"/>
          <c:y val="0.57275836614173226"/>
          <c:w val="0.38800328273086904"/>
          <c:h val="0.19412968265330471"/>
        </c:manualLayout>
      </c:layout>
      <c:overlay val="1"/>
      <c:spPr>
        <a:solidFill>
          <a:schemeClr val="bg1"/>
        </a:solidFill>
        <a:ln>
          <a:solidFill>
            <a:schemeClr val="bg1">
              <a:lumMod val="65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sz="1400" b="0" i="0" u="none" strike="noStrike" baseline="0">
                <a:effectLst/>
              </a:rPr>
              <a:t>56H 26</a:t>
            </a:r>
            <a:r>
              <a:rPr lang="en-US" sz="1400" b="0" i="0" u="none" strike="noStrike" baseline="0"/>
              <a:t>        </a:t>
            </a:r>
            <a:endParaRPr lang="en-US"/>
          </a:p>
        </c:rich>
      </c:tx>
      <c:layout>
        <c:manualLayout>
          <c:xMode val="edge"/>
          <c:yMode val="edge"/>
          <c:x val="0.36088110403397028"/>
          <c:y val="2.13675213675213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USGS Data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3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xVal>
            <c:numRef>
              <c:f>'372506076511702'!$A$2:$A$1754</c:f>
              <c:numCache>
                <c:formatCode>m/d/yyyy</c:formatCode>
                <c:ptCount val="1753"/>
                <c:pt idx="0">
                  <c:v>31147</c:v>
                </c:pt>
                <c:pt idx="1">
                  <c:v>31147</c:v>
                </c:pt>
                <c:pt idx="2">
                  <c:v>31198</c:v>
                </c:pt>
                <c:pt idx="3">
                  <c:v>31203</c:v>
                </c:pt>
                <c:pt idx="4">
                  <c:v>31208</c:v>
                </c:pt>
                <c:pt idx="5">
                  <c:v>31213</c:v>
                </c:pt>
                <c:pt idx="6">
                  <c:v>31218</c:v>
                </c:pt>
                <c:pt idx="7">
                  <c:v>31223</c:v>
                </c:pt>
                <c:pt idx="8">
                  <c:v>31228</c:v>
                </c:pt>
                <c:pt idx="9">
                  <c:v>31231</c:v>
                </c:pt>
                <c:pt idx="10">
                  <c:v>31233</c:v>
                </c:pt>
                <c:pt idx="11">
                  <c:v>31238</c:v>
                </c:pt>
                <c:pt idx="12">
                  <c:v>31243</c:v>
                </c:pt>
                <c:pt idx="13">
                  <c:v>31248</c:v>
                </c:pt>
                <c:pt idx="14">
                  <c:v>31253</c:v>
                </c:pt>
                <c:pt idx="15">
                  <c:v>31259</c:v>
                </c:pt>
                <c:pt idx="16">
                  <c:v>31264</c:v>
                </c:pt>
                <c:pt idx="17">
                  <c:v>31269</c:v>
                </c:pt>
                <c:pt idx="18">
                  <c:v>31274</c:v>
                </c:pt>
                <c:pt idx="19">
                  <c:v>31279</c:v>
                </c:pt>
                <c:pt idx="20">
                  <c:v>31284</c:v>
                </c:pt>
                <c:pt idx="21">
                  <c:v>31288</c:v>
                </c:pt>
                <c:pt idx="22">
                  <c:v>31290</c:v>
                </c:pt>
                <c:pt idx="23">
                  <c:v>31295</c:v>
                </c:pt>
                <c:pt idx="24">
                  <c:v>31300</c:v>
                </c:pt>
                <c:pt idx="25">
                  <c:v>31305</c:v>
                </c:pt>
                <c:pt idx="26">
                  <c:v>31310</c:v>
                </c:pt>
                <c:pt idx="27">
                  <c:v>31315</c:v>
                </c:pt>
                <c:pt idx="28">
                  <c:v>31320</c:v>
                </c:pt>
                <c:pt idx="29">
                  <c:v>31321</c:v>
                </c:pt>
                <c:pt idx="30">
                  <c:v>31325</c:v>
                </c:pt>
                <c:pt idx="31">
                  <c:v>31330</c:v>
                </c:pt>
                <c:pt idx="32">
                  <c:v>31335</c:v>
                </c:pt>
                <c:pt idx="33">
                  <c:v>31340</c:v>
                </c:pt>
                <c:pt idx="34">
                  <c:v>31345</c:v>
                </c:pt>
                <c:pt idx="35">
                  <c:v>31350</c:v>
                </c:pt>
                <c:pt idx="36">
                  <c:v>31351</c:v>
                </c:pt>
                <c:pt idx="37">
                  <c:v>31356</c:v>
                </c:pt>
                <c:pt idx="38">
                  <c:v>31361</c:v>
                </c:pt>
                <c:pt idx="39">
                  <c:v>31366</c:v>
                </c:pt>
                <c:pt idx="40">
                  <c:v>31371</c:v>
                </c:pt>
                <c:pt idx="41">
                  <c:v>31376</c:v>
                </c:pt>
                <c:pt idx="42">
                  <c:v>31381</c:v>
                </c:pt>
                <c:pt idx="43">
                  <c:v>31386</c:v>
                </c:pt>
                <c:pt idx="44">
                  <c:v>31391</c:v>
                </c:pt>
                <c:pt idx="45">
                  <c:v>31396</c:v>
                </c:pt>
                <c:pt idx="46">
                  <c:v>31399</c:v>
                </c:pt>
                <c:pt idx="47">
                  <c:v>31456</c:v>
                </c:pt>
                <c:pt idx="48">
                  <c:v>31458</c:v>
                </c:pt>
                <c:pt idx="49">
                  <c:v>31463</c:v>
                </c:pt>
                <c:pt idx="50">
                  <c:v>31497</c:v>
                </c:pt>
                <c:pt idx="51">
                  <c:v>31555</c:v>
                </c:pt>
                <c:pt idx="52">
                  <c:v>31557</c:v>
                </c:pt>
                <c:pt idx="53">
                  <c:v>31563</c:v>
                </c:pt>
                <c:pt idx="54">
                  <c:v>31568</c:v>
                </c:pt>
                <c:pt idx="55">
                  <c:v>31573</c:v>
                </c:pt>
                <c:pt idx="56">
                  <c:v>31578</c:v>
                </c:pt>
                <c:pt idx="57">
                  <c:v>31583</c:v>
                </c:pt>
                <c:pt idx="58">
                  <c:v>31588</c:v>
                </c:pt>
                <c:pt idx="59">
                  <c:v>31611</c:v>
                </c:pt>
                <c:pt idx="60">
                  <c:v>31645</c:v>
                </c:pt>
                <c:pt idx="61">
                  <c:v>31750</c:v>
                </c:pt>
                <c:pt idx="62">
                  <c:v>31852</c:v>
                </c:pt>
                <c:pt idx="63">
                  <c:v>31912</c:v>
                </c:pt>
                <c:pt idx="64">
                  <c:v>31917</c:v>
                </c:pt>
                <c:pt idx="65">
                  <c:v>31922</c:v>
                </c:pt>
                <c:pt idx="66">
                  <c:v>31928</c:v>
                </c:pt>
                <c:pt idx="67">
                  <c:v>32009</c:v>
                </c:pt>
                <c:pt idx="68">
                  <c:v>32014</c:v>
                </c:pt>
                <c:pt idx="69">
                  <c:v>32020</c:v>
                </c:pt>
                <c:pt idx="70">
                  <c:v>32060</c:v>
                </c:pt>
                <c:pt idx="71">
                  <c:v>32065</c:v>
                </c:pt>
                <c:pt idx="72">
                  <c:v>32070</c:v>
                </c:pt>
                <c:pt idx="73">
                  <c:v>32075</c:v>
                </c:pt>
                <c:pt idx="74">
                  <c:v>32086</c:v>
                </c:pt>
                <c:pt idx="75">
                  <c:v>32091</c:v>
                </c:pt>
                <c:pt idx="76">
                  <c:v>32254</c:v>
                </c:pt>
                <c:pt idx="77">
                  <c:v>32322</c:v>
                </c:pt>
                <c:pt idx="78">
                  <c:v>32372</c:v>
                </c:pt>
                <c:pt idx="79">
                  <c:v>32440</c:v>
                </c:pt>
                <c:pt idx="80">
                  <c:v>32497</c:v>
                </c:pt>
                <c:pt idx="81">
                  <c:v>32598</c:v>
                </c:pt>
                <c:pt idx="82">
                  <c:v>32688</c:v>
                </c:pt>
                <c:pt idx="83">
                  <c:v>32772</c:v>
                </c:pt>
                <c:pt idx="84">
                  <c:v>32826</c:v>
                </c:pt>
                <c:pt idx="85">
                  <c:v>32847</c:v>
                </c:pt>
                <c:pt idx="86">
                  <c:v>32954</c:v>
                </c:pt>
                <c:pt idx="87">
                  <c:v>33042</c:v>
                </c:pt>
                <c:pt idx="88">
                  <c:v>33074</c:v>
                </c:pt>
                <c:pt idx="89">
                  <c:v>33144</c:v>
                </c:pt>
                <c:pt idx="90">
                  <c:v>33179</c:v>
                </c:pt>
                <c:pt idx="91">
                  <c:v>33322</c:v>
                </c:pt>
                <c:pt idx="92">
                  <c:v>33416</c:v>
                </c:pt>
                <c:pt idx="93">
                  <c:v>33506</c:v>
                </c:pt>
                <c:pt idx="94">
                  <c:v>33529</c:v>
                </c:pt>
                <c:pt idx="95">
                  <c:v>33536</c:v>
                </c:pt>
                <c:pt idx="96">
                  <c:v>33567</c:v>
                </c:pt>
                <c:pt idx="97">
                  <c:v>33632</c:v>
                </c:pt>
                <c:pt idx="98">
                  <c:v>33662</c:v>
                </c:pt>
                <c:pt idx="99">
                  <c:v>33690</c:v>
                </c:pt>
                <c:pt idx="100">
                  <c:v>33751</c:v>
                </c:pt>
                <c:pt idx="101">
                  <c:v>33781</c:v>
                </c:pt>
                <c:pt idx="102">
                  <c:v>33813</c:v>
                </c:pt>
                <c:pt idx="103">
                  <c:v>33842</c:v>
                </c:pt>
                <c:pt idx="104">
                  <c:v>33877</c:v>
                </c:pt>
                <c:pt idx="105">
                  <c:v>33906</c:v>
                </c:pt>
                <c:pt idx="106">
                  <c:v>33938</c:v>
                </c:pt>
                <c:pt idx="107">
                  <c:v>33994</c:v>
                </c:pt>
                <c:pt idx="108">
                  <c:v>34023</c:v>
                </c:pt>
                <c:pt idx="109">
                  <c:v>34058</c:v>
                </c:pt>
                <c:pt idx="110">
                  <c:v>34087</c:v>
                </c:pt>
                <c:pt idx="111">
                  <c:v>34117</c:v>
                </c:pt>
                <c:pt idx="112">
                  <c:v>34148</c:v>
                </c:pt>
                <c:pt idx="113">
                  <c:v>34170</c:v>
                </c:pt>
                <c:pt idx="114">
                  <c:v>34207</c:v>
                </c:pt>
                <c:pt idx="115">
                  <c:v>34240</c:v>
                </c:pt>
                <c:pt idx="116">
                  <c:v>34269</c:v>
                </c:pt>
                <c:pt idx="117">
                  <c:v>34303</c:v>
                </c:pt>
                <c:pt idx="118">
                  <c:v>34337</c:v>
                </c:pt>
                <c:pt idx="119">
                  <c:v>34361</c:v>
                </c:pt>
                <c:pt idx="120">
                  <c:v>34390</c:v>
                </c:pt>
                <c:pt idx="121">
                  <c:v>34423</c:v>
                </c:pt>
                <c:pt idx="122">
                  <c:v>34450</c:v>
                </c:pt>
                <c:pt idx="123">
                  <c:v>34480</c:v>
                </c:pt>
                <c:pt idx="124">
                  <c:v>34513</c:v>
                </c:pt>
                <c:pt idx="125">
                  <c:v>34542</c:v>
                </c:pt>
                <c:pt idx="126">
                  <c:v>34571</c:v>
                </c:pt>
                <c:pt idx="127">
                  <c:v>34607</c:v>
                </c:pt>
                <c:pt idx="128">
                  <c:v>34635</c:v>
                </c:pt>
                <c:pt idx="129">
                  <c:v>34666</c:v>
                </c:pt>
                <c:pt idx="130">
                  <c:v>34698</c:v>
                </c:pt>
                <c:pt idx="131">
                  <c:v>34724</c:v>
                </c:pt>
                <c:pt idx="132">
                  <c:v>34757</c:v>
                </c:pt>
                <c:pt idx="133">
                  <c:v>34785</c:v>
                </c:pt>
                <c:pt idx="134">
                  <c:v>34817</c:v>
                </c:pt>
                <c:pt idx="135">
                  <c:v>34851</c:v>
                </c:pt>
                <c:pt idx="136">
                  <c:v>34883</c:v>
                </c:pt>
                <c:pt idx="137">
                  <c:v>34904</c:v>
                </c:pt>
                <c:pt idx="138">
                  <c:v>34939</c:v>
                </c:pt>
                <c:pt idx="139">
                  <c:v>34970</c:v>
                </c:pt>
                <c:pt idx="140">
                  <c:v>35045</c:v>
                </c:pt>
                <c:pt idx="141">
                  <c:v>35070</c:v>
                </c:pt>
                <c:pt idx="142">
                  <c:v>35151</c:v>
                </c:pt>
                <c:pt idx="143">
                  <c:v>35241</c:v>
                </c:pt>
                <c:pt idx="144">
                  <c:v>35333</c:v>
                </c:pt>
                <c:pt idx="145">
                  <c:v>35436</c:v>
                </c:pt>
                <c:pt idx="146">
                  <c:v>35520</c:v>
                </c:pt>
                <c:pt idx="147">
                  <c:v>35607</c:v>
                </c:pt>
                <c:pt idx="148">
                  <c:v>35702</c:v>
                </c:pt>
                <c:pt idx="149">
                  <c:v>35759</c:v>
                </c:pt>
                <c:pt idx="150">
                  <c:v>35885</c:v>
                </c:pt>
                <c:pt idx="151">
                  <c:v>35975</c:v>
                </c:pt>
                <c:pt idx="152">
                  <c:v>36063</c:v>
                </c:pt>
                <c:pt idx="153">
                  <c:v>36152</c:v>
                </c:pt>
                <c:pt idx="154">
                  <c:v>36248</c:v>
                </c:pt>
                <c:pt idx="155">
                  <c:v>36332</c:v>
                </c:pt>
                <c:pt idx="156">
                  <c:v>36340</c:v>
                </c:pt>
                <c:pt idx="157">
                  <c:v>36424</c:v>
                </c:pt>
                <c:pt idx="158">
                  <c:v>36468</c:v>
                </c:pt>
                <c:pt idx="159">
                  <c:v>36558</c:v>
                </c:pt>
                <c:pt idx="160">
                  <c:v>36650</c:v>
                </c:pt>
                <c:pt idx="161">
                  <c:v>36719</c:v>
                </c:pt>
                <c:pt idx="162">
                  <c:v>36818</c:v>
                </c:pt>
                <c:pt idx="163">
                  <c:v>36949</c:v>
                </c:pt>
                <c:pt idx="164">
                  <c:v>37007</c:v>
                </c:pt>
                <c:pt idx="165">
                  <c:v>37095</c:v>
                </c:pt>
                <c:pt idx="166">
                  <c:v>37181</c:v>
                </c:pt>
                <c:pt idx="167">
                  <c:v>37273</c:v>
                </c:pt>
                <c:pt idx="168">
                  <c:v>37376</c:v>
                </c:pt>
                <c:pt idx="169">
                  <c:v>37448</c:v>
                </c:pt>
                <c:pt idx="170">
                  <c:v>37553</c:v>
                </c:pt>
                <c:pt idx="171">
                  <c:v>37650</c:v>
                </c:pt>
                <c:pt idx="172">
                  <c:v>37747</c:v>
                </c:pt>
                <c:pt idx="173">
                  <c:v>37816</c:v>
                </c:pt>
                <c:pt idx="174">
                  <c:v>37931</c:v>
                </c:pt>
                <c:pt idx="175">
                  <c:v>38014</c:v>
                </c:pt>
                <c:pt idx="176">
                  <c:v>38097</c:v>
                </c:pt>
                <c:pt idx="177">
                  <c:v>38183</c:v>
                </c:pt>
                <c:pt idx="178">
                  <c:v>38321</c:v>
                </c:pt>
                <c:pt idx="179">
                  <c:v>38383</c:v>
                </c:pt>
                <c:pt idx="180">
                  <c:v>38456</c:v>
                </c:pt>
                <c:pt idx="181">
                  <c:v>38554</c:v>
                </c:pt>
                <c:pt idx="182">
                  <c:v>38672</c:v>
                </c:pt>
                <c:pt idx="183">
                  <c:v>38742</c:v>
                </c:pt>
                <c:pt idx="184">
                  <c:v>38820</c:v>
                </c:pt>
                <c:pt idx="185">
                  <c:v>38910</c:v>
                </c:pt>
                <c:pt idx="186">
                  <c:v>39035</c:v>
                </c:pt>
                <c:pt idx="187">
                  <c:v>39114</c:v>
                </c:pt>
                <c:pt idx="188">
                  <c:v>39224</c:v>
                </c:pt>
                <c:pt idx="189">
                  <c:v>39288</c:v>
                </c:pt>
                <c:pt idx="190">
                  <c:v>39384</c:v>
                </c:pt>
                <c:pt idx="191">
                  <c:v>39471</c:v>
                </c:pt>
                <c:pt idx="192">
                  <c:v>39569</c:v>
                </c:pt>
                <c:pt idx="193">
                  <c:v>39660</c:v>
                </c:pt>
                <c:pt idx="194">
                  <c:v>39743</c:v>
                </c:pt>
                <c:pt idx="195">
                  <c:v>39869</c:v>
                </c:pt>
                <c:pt idx="196">
                  <c:v>39937</c:v>
                </c:pt>
                <c:pt idx="197">
                  <c:v>40059</c:v>
                </c:pt>
                <c:pt idx="198">
                  <c:v>40150</c:v>
                </c:pt>
                <c:pt idx="199">
                  <c:v>40238</c:v>
                </c:pt>
                <c:pt idx="200">
                  <c:v>40309</c:v>
                </c:pt>
                <c:pt idx="201">
                  <c:v>40402</c:v>
                </c:pt>
                <c:pt idx="202">
                  <c:v>40492</c:v>
                </c:pt>
                <c:pt idx="203">
                  <c:v>40604</c:v>
                </c:pt>
                <c:pt idx="204">
                  <c:v>40682</c:v>
                </c:pt>
                <c:pt idx="205">
                  <c:v>40770</c:v>
                </c:pt>
                <c:pt idx="206">
                  <c:v>40891</c:v>
                </c:pt>
                <c:pt idx="207">
                  <c:v>40961</c:v>
                </c:pt>
                <c:pt idx="208">
                  <c:v>41046</c:v>
                </c:pt>
                <c:pt idx="209">
                  <c:v>41134</c:v>
                </c:pt>
                <c:pt idx="210">
                  <c:v>41228</c:v>
                </c:pt>
                <c:pt idx="211">
                  <c:v>41333</c:v>
                </c:pt>
                <c:pt idx="212">
                  <c:v>41400</c:v>
                </c:pt>
                <c:pt idx="213">
                  <c:v>41501</c:v>
                </c:pt>
                <c:pt idx="214">
                  <c:v>41624</c:v>
                </c:pt>
                <c:pt idx="215">
                  <c:v>41717</c:v>
                </c:pt>
                <c:pt idx="216">
                  <c:v>41792</c:v>
                </c:pt>
                <c:pt idx="217">
                  <c:v>41876</c:v>
                </c:pt>
                <c:pt idx="218">
                  <c:v>41940</c:v>
                </c:pt>
                <c:pt idx="219">
                  <c:v>42096</c:v>
                </c:pt>
                <c:pt idx="220">
                  <c:v>42156</c:v>
                </c:pt>
                <c:pt idx="221">
                  <c:v>42201</c:v>
                </c:pt>
                <c:pt idx="222">
                  <c:v>42410</c:v>
                </c:pt>
                <c:pt idx="223">
                  <c:v>42499</c:v>
                </c:pt>
                <c:pt idx="224">
                  <c:v>42625</c:v>
                </c:pt>
                <c:pt idx="225">
                  <c:v>42702</c:v>
                </c:pt>
                <c:pt idx="226">
                  <c:v>42809</c:v>
                </c:pt>
                <c:pt idx="227">
                  <c:v>42885</c:v>
                </c:pt>
                <c:pt idx="228">
                  <c:v>42922</c:v>
                </c:pt>
                <c:pt idx="229">
                  <c:v>43025</c:v>
                </c:pt>
                <c:pt idx="230">
                  <c:v>43123</c:v>
                </c:pt>
                <c:pt idx="231">
                  <c:v>43207</c:v>
                </c:pt>
                <c:pt idx="232">
                  <c:v>43308</c:v>
                </c:pt>
                <c:pt idx="233">
                  <c:v>43396</c:v>
                </c:pt>
                <c:pt idx="234">
                  <c:v>43490</c:v>
                </c:pt>
                <c:pt idx="235">
                  <c:v>43578</c:v>
                </c:pt>
                <c:pt idx="236">
                  <c:v>43655</c:v>
                </c:pt>
                <c:pt idx="237">
                  <c:v>43755</c:v>
                </c:pt>
                <c:pt idx="238">
                  <c:v>43875</c:v>
                </c:pt>
                <c:pt idx="239">
                  <c:v>44041</c:v>
                </c:pt>
                <c:pt idx="240">
                  <c:v>44235</c:v>
                </c:pt>
                <c:pt idx="241">
                  <c:v>44538</c:v>
                </c:pt>
              </c:numCache>
            </c:numRef>
          </c:xVal>
          <c:yVal>
            <c:numRef>
              <c:f>'372506076511702'!$D$2:$D$1754</c:f>
              <c:numCache>
                <c:formatCode>General</c:formatCode>
                <c:ptCount val="1753"/>
                <c:pt idx="0">
                  <c:v>-54.58</c:v>
                </c:pt>
                <c:pt idx="1">
                  <c:v>-54.56</c:v>
                </c:pt>
                <c:pt idx="2">
                  <c:v>-55.68</c:v>
                </c:pt>
                <c:pt idx="3">
                  <c:v>-55.73</c:v>
                </c:pt>
                <c:pt idx="4">
                  <c:v>-55.72</c:v>
                </c:pt>
                <c:pt idx="5">
                  <c:v>-55.81</c:v>
                </c:pt>
                <c:pt idx="6">
                  <c:v>-55.86</c:v>
                </c:pt>
                <c:pt idx="7">
                  <c:v>-55.95</c:v>
                </c:pt>
                <c:pt idx="8">
                  <c:v>-56.02</c:v>
                </c:pt>
                <c:pt idx="9">
                  <c:v>-56</c:v>
                </c:pt>
                <c:pt idx="10">
                  <c:v>-56</c:v>
                </c:pt>
                <c:pt idx="11">
                  <c:v>-56</c:v>
                </c:pt>
                <c:pt idx="12">
                  <c:v>-56.07</c:v>
                </c:pt>
                <c:pt idx="13">
                  <c:v>-56.16</c:v>
                </c:pt>
                <c:pt idx="14">
                  <c:v>-56.16</c:v>
                </c:pt>
                <c:pt idx="15">
                  <c:v>-56.16</c:v>
                </c:pt>
                <c:pt idx="16">
                  <c:v>-56.22</c:v>
                </c:pt>
                <c:pt idx="17">
                  <c:v>-56.23</c:v>
                </c:pt>
                <c:pt idx="18">
                  <c:v>-56.36</c:v>
                </c:pt>
                <c:pt idx="19">
                  <c:v>-56.13</c:v>
                </c:pt>
                <c:pt idx="20">
                  <c:v>-56.13</c:v>
                </c:pt>
                <c:pt idx="21">
                  <c:v>-56.26</c:v>
                </c:pt>
                <c:pt idx="22">
                  <c:v>-56.21</c:v>
                </c:pt>
                <c:pt idx="23">
                  <c:v>-56.25</c:v>
                </c:pt>
                <c:pt idx="24">
                  <c:v>-56.32</c:v>
                </c:pt>
                <c:pt idx="25">
                  <c:v>-56.53</c:v>
                </c:pt>
                <c:pt idx="26">
                  <c:v>-56.57</c:v>
                </c:pt>
                <c:pt idx="27">
                  <c:v>-56.59</c:v>
                </c:pt>
                <c:pt idx="28">
                  <c:v>-56.33</c:v>
                </c:pt>
                <c:pt idx="29">
                  <c:v>-56.33</c:v>
                </c:pt>
                <c:pt idx="30">
                  <c:v>-56.25</c:v>
                </c:pt>
                <c:pt idx="31">
                  <c:v>-56.38</c:v>
                </c:pt>
                <c:pt idx="32">
                  <c:v>-56.41</c:v>
                </c:pt>
                <c:pt idx="33">
                  <c:v>-56.57</c:v>
                </c:pt>
                <c:pt idx="34">
                  <c:v>-56.53</c:v>
                </c:pt>
                <c:pt idx="35">
                  <c:v>-56.58</c:v>
                </c:pt>
                <c:pt idx="36">
                  <c:v>-56.64</c:v>
                </c:pt>
                <c:pt idx="37">
                  <c:v>-56.45</c:v>
                </c:pt>
                <c:pt idx="38">
                  <c:v>-56.73</c:v>
                </c:pt>
                <c:pt idx="39">
                  <c:v>-56.86</c:v>
                </c:pt>
                <c:pt idx="40">
                  <c:v>-56.96</c:v>
                </c:pt>
                <c:pt idx="41">
                  <c:v>-56.94</c:v>
                </c:pt>
                <c:pt idx="42">
                  <c:v>-56.98</c:v>
                </c:pt>
                <c:pt idx="43">
                  <c:v>-57.07</c:v>
                </c:pt>
                <c:pt idx="44">
                  <c:v>-57.17</c:v>
                </c:pt>
                <c:pt idx="45">
                  <c:v>-57.22</c:v>
                </c:pt>
                <c:pt idx="46">
                  <c:v>-57.25</c:v>
                </c:pt>
                <c:pt idx="47">
                  <c:v>-57.25</c:v>
                </c:pt>
                <c:pt idx="48">
                  <c:v>-57.17</c:v>
                </c:pt>
                <c:pt idx="49">
                  <c:v>-57.14</c:v>
                </c:pt>
                <c:pt idx="50">
                  <c:v>-57.76</c:v>
                </c:pt>
                <c:pt idx="51">
                  <c:v>-58.02</c:v>
                </c:pt>
                <c:pt idx="52">
                  <c:v>-58.05</c:v>
                </c:pt>
                <c:pt idx="53">
                  <c:v>-58.13</c:v>
                </c:pt>
                <c:pt idx="54">
                  <c:v>-58.34</c:v>
                </c:pt>
                <c:pt idx="55">
                  <c:v>-58.47</c:v>
                </c:pt>
                <c:pt idx="56">
                  <c:v>-58.57</c:v>
                </c:pt>
                <c:pt idx="57">
                  <c:v>-58.41</c:v>
                </c:pt>
                <c:pt idx="58">
                  <c:v>-58.82</c:v>
                </c:pt>
                <c:pt idx="59">
                  <c:v>-59.11</c:v>
                </c:pt>
                <c:pt idx="60">
                  <c:v>-58.61</c:v>
                </c:pt>
                <c:pt idx="61">
                  <c:v>-62.28</c:v>
                </c:pt>
                <c:pt idx="62">
                  <c:v>-59.96</c:v>
                </c:pt>
                <c:pt idx="63">
                  <c:v>-60.34</c:v>
                </c:pt>
                <c:pt idx="64">
                  <c:v>-60.35</c:v>
                </c:pt>
                <c:pt idx="65">
                  <c:v>-60.42</c:v>
                </c:pt>
                <c:pt idx="66">
                  <c:v>-60.46</c:v>
                </c:pt>
                <c:pt idx="67">
                  <c:v>-61.58</c:v>
                </c:pt>
                <c:pt idx="68">
                  <c:v>-61.66</c:v>
                </c:pt>
                <c:pt idx="69">
                  <c:v>-61.71</c:v>
                </c:pt>
                <c:pt idx="70">
                  <c:v>-61.85</c:v>
                </c:pt>
                <c:pt idx="71">
                  <c:v>-61.91</c:v>
                </c:pt>
                <c:pt idx="72">
                  <c:v>-61.93</c:v>
                </c:pt>
                <c:pt idx="73">
                  <c:v>-62.07</c:v>
                </c:pt>
                <c:pt idx="74">
                  <c:v>-62.17</c:v>
                </c:pt>
                <c:pt idx="75">
                  <c:v>-62.23</c:v>
                </c:pt>
                <c:pt idx="76">
                  <c:v>-62.73</c:v>
                </c:pt>
                <c:pt idx="77">
                  <c:v>-63.16</c:v>
                </c:pt>
                <c:pt idx="78">
                  <c:v>-63.71</c:v>
                </c:pt>
                <c:pt idx="79">
                  <c:v>-63.97</c:v>
                </c:pt>
                <c:pt idx="80">
                  <c:v>-64.31</c:v>
                </c:pt>
                <c:pt idx="81">
                  <c:v>-64.010000000000005</c:v>
                </c:pt>
                <c:pt idx="82">
                  <c:v>-64.19</c:v>
                </c:pt>
                <c:pt idx="83">
                  <c:v>-64.36</c:v>
                </c:pt>
                <c:pt idx="84">
                  <c:v>-64.569999999999894</c:v>
                </c:pt>
                <c:pt idx="85">
                  <c:v>-64.56</c:v>
                </c:pt>
                <c:pt idx="86">
                  <c:v>-64.81</c:v>
                </c:pt>
                <c:pt idx="87">
                  <c:v>-64.91</c:v>
                </c:pt>
                <c:pt idx="88">
                  <c:v>-65.180000000000007</c:v>
                </c:pt>
                <c:pt idx="89">
                  <c:v>-65.47</c:v>
                </c:pt>
                <c:pt idx="90">
                  <c:v>-65.64</c:v>
                </c:pt>
                <c:pt idx="91">
                  <c:v>-65.98</c:v>
                </c:pt>
                <c:pt idx="92">
                  <c:v>-66.86</c:v>
                </c:pt>
                <c:pt idx="93">
                  <c:v>-67.5</c:v>
                </c:pt>
                <c:pt idx="94">
                  <c:v>-67.7</c:v>
                </c:pt>
                <c:pt idx="95">
                  <c:v>-67.81</c:v>
                </c:pt>
                <c:pt idx="96">
                  <c:v>-67.849999999999895</c:v>
                </c:pt>
                <c:pt idx="97">
                  <c:v>-67.98</c:v>
                </c:pt>
                <c:pt idx="98">
                  <c:v>-67.89</c:v>
                </c:pt>
                <c:pt idx="99">
                  <c:v>-67.83</c:v>
                </c:pt>
                <c:pt idx="100">
                  <c:v>-68.16</c:v>
                </c:pt>
                <c:pt idx="101">
                  <c:v>-68.25</c:v>
                </c:pt>
                <c:pt idx="102">
                  <c:v>-68.400000000000006</c:v>
                </c:pt>
                <c:pt idx="103">
                  <c:v>-68.510000000000005</c:v>
                </c:pt>
                <c:pt idx="104">
                  <c:v>-68.81</c:v>
                </c:pt>
                <c:pt idx="105">
                  <c:v>-68.97</c:v>
                </c:pt>
                <c:pt idx="106">
                  <c:v>-68.959999999999894</c:v>
                </c:pt>
                <c:pt idx="107">
                  <c:v>-68.66</c:v>
                </c:pt>
                <c:pt idx="108">
                  <c:v>-68.63</c:v>
                </c:pt>
                <c:pt idx="109">
                  <c:v>-68.62</c:v>
                </c:pt>
                <c:pt idx="110">
                  <c:v>-68.78</c:v>
                </c:pt>
                <c:pt idx="111">
                  <c:v>-68.78</c:v>
                </c:pt>
                <c:pt idx="112">
                  <c:v>-69.2</c:v>
                </c:pt>
                <c:pt idx="113">
                  <c:v>-69.67</c:v>
                </c:pt>
                <c:pt idx="114">
                  <c:v>-70.16</c:v>
                </c:pt>
                <c:pt idx="115">
                  <c:v>-70.52</c:v>
                </c:pt>
                <c:pt idx="116">
                  <c:v>-70.81</c:v>
                </c:pt>
                <c:pt idx="117">
                  <c:v>-71.14</c:v>
                </c:pt>
                <c:pt idx="118">
                  <c:v>-71.11</c:v>
                </c:pt>
                <c:pt idx="119">
                  <c:v>-71.17</c:v>
                </c:pt>
                <c:pt idx="120">
                  <c:v>-71.290000000000006</c:v>
                </c:pt>
                <c:pt idx="121">
                  <c:v>-71.459999999999894</c:v>
                </c:pt>
                <c:pt idx="122">
                  <c:v>-71.66</c:v>
                </c:pt>
                <c:pt idx="123">
                  <c:v>-71.69</c:v>
                </c:pt>
                <c:pt idx="124">
                  <c:v>-72.180000000000007</c:v>
                </c:pt>
                <c:pt idx="125">
                  <c:v>-72.38</c:v>
                </c:pt>
                <c:pt idx="126">
                  <c:v>-72.53</c:v>
                </c:pt>
                <c:pt idx="127">
                  <c:v>-72.81</c:v>
                </c:pt>
                <c:pt idx="128">
                  <c:v>-73.010000000000005</c:v>
                </c:pt>
                <c:pt idx="129">
                  <c:v>-72.989999999999895</c:v>
                </c:pt>
                <c:pt idx="130">
                  <c:v>-73.239999999999895</c:v>
                </c:pt>
                <c:pt idx="131">
                  <c:v>-73.17</c:v>
                </c:pt>
                <c:pt idx="132">
                  <c:v>-73.290000000000006</c:v>
                </c:pt>
                <c:pt idx="133">
                  <c:v>-73.069999999999894</c:v>
                </c:pt>
                <c:pt idx="134">
                  <c:v>-73.34</c:v>
                </c:pt>
                <c:pt idx="135">
                  <c:v>-73.44</c:v>
                </c:pt>
                <c:pt idx="136">
                  <c:v>-73.599999999999895</c:v>
                </c:pt>
                <c:pt idx="137">
                  <c:v>-73.92</c:v>
                </c:pt>
                <c:pt idx="138">
                  <c:v>-74.989999999999895</c:v>
                </c:pt>
                <c:pt idx="139">
                  <c:v>-76.19</c:v>
                </c:pt>
                <c:pt idx="140">
                  <c:v>-75.819999999999894</c:v>
                </c:pt>
                <c:pt idx="141">
                  <c:v>-76.66</c:v>
                </c:pt>
                <c:pt idx="142">
                  <c:v>-75.510000000000005</c:v>
                </c:pt>
                <c:pt idx="143">
                  <c:v>-76.39</c:v>
                </c:pt>
                <c:pt idx="144">
                  <c:v>-76.06</c:v>
                </c:pt>
                <c:pt idx="145">
                  <c:v>-76.66</c:v>
                </c:pt>
                <c:pt idx="146">
                  <c:v>-76.959999999999894</c:v>
                </c:pt>
                <c:pt idx="147">
                  <c:v>-78.430000000000007</c:v>
                </c:pt>
                <c:pt idx="148">
                  <c:v>-79.53</c:v>
                </c:pt>
                <c:pt idx="149">
                  <c:v>-78.989999999999895</c:v>
                </c:pt>
                <c:pt idx="150">
                  <c:v>-78.56</c:v>
                </c:pt>
                <c:pt idx="151">
                  <c:v>-78.22</c:v>
                </c:pt>
                <c:pt idx="152">
                  <c:v>-79.180000000000007</c:v>
                </c:pt>
                <c:pt idx="153">
                  <c:v>-79.510000000000005</c:v>
                </c:pt>
                <c:pt idx="154">
                  <c:v>-78.790000000000006</c:v>
                </c:pt>
                <c:pt idx="155">
                  <c:v>-79.03</c:v>
                </c:pt>
                <c:pt idx="156">
                  <c:v>-77.569999999999894</c:v>
                </c:pt>
                <c:pt idx="157">
                  <c:v>-79.56</c:v>
                </c:pt>
                <c:pt idx="158">
                  <c:v>-80.09</c:v>
                </c:pt>
                <c:pt idx="159">
                  <c:v>-80.239999999999895</c:v>
                </c:pt>
                <c:pt idx="160">
                  <c:v>-80.510000000000005</c:v>
                </c:pt>
                <c:pt idx="161">
                  <c:v>-81.239999999999895</c:v>
                </c:pt>
                <c:pt idx="162">
                  <c:v>-81.22</c:v>
                </c:pt>
                <c:pt idx="163">
                  <c:v>-81.05</c:v>
                </c:pt>
                <c:pt idx="164">
                  <c:v>-81.03</c:v>
                </c:pt>
                <c:pt idx="165">
                  <c:v>-82.71</c:v>
                </c:pt>
                <c:pt idx="166">
                  <c:v>-83.61</c:v>
                </c:pt>
                <c:pt idx="167">
                  <c:v>-83.77</c:v>
                </c:pt>
                <c:pt idx="168">
                  <c:v>-83.57</c:v>
                </c:pt>
                <c:pt idx="169">
                  <c:v>-84.5</c:v>
                </c:pt>
                <c:pt idx="170">
                  <c:v>-85.78</c:v>
                </c:pt>
                <c:pt idx="171">
                  <c:v>-83.62</c:v>
                </c:pt>
                <c:pt idx="172">
                  <c:v>-85.24</c:v>
                </c:pt>
                <c:pt idx="173">
                  <c:v>-85.73</c:v>
                </c:pt>
                <c:pt idx="174">
                  <c:v>-85.25</c:v>
                </c:pt>
                <c:pt idx="175">
                  <c:v>-85.56</c:v>
                </c:pt>
                <c:pt idx="176">
                  <c:v>-85.66</c:v>
                </c:pt>
                <c:pt idx="177">
                  <c:v>-85.88</c:v>
                </c:pt>
                <c:pt idx="178">
                  <c:v>-86.01</c:v>
                </c:pt>
                <c:pt idx="179">
                  <c:v>-85.68</c:v>
                </c:pt>
                <c:pt idx="180">
                  <c:v>-85.07</c:v>
                </c:pt>
                <c:pt idx="181">
                  <c:v>-86.1</c:v>
                </c:pt>
                <c:pt idx="182">
                  <c:v>-87.15</c:v>
                </c:pt>
                <c:pt idx="183">
                  <c:v>-86.8</c:v>
                </c:pt>
                <c:pt idx="184">
                  <c:v>-87.13</c:v>
                </c:pt>
                <c:pt idx="185">
                  <c:v>-88.39</c:v>
                </c:pt>
                <c:pt idx="186">
                  <c:v>-89.23</c:v>
                </c:pt>
                <c:pt idx="187">
                  <c:v>-88.88</c:v>
                </c:pt>
                <c:pt idx="188">
                  <c:v>-89.27</c:v>
                </c:pt>
                <c:pt idx="189">
                  <c:v>-90.52</c:v>
                </c:pt>
                <c:pt idx="190">
                  <c:v>-91.66</c:v>
                </c:pt>
                <c:pt idx="191">
                  <c:v>-90.81</c:v>
                </c:pt>
                <c:pt idx="192">
                  <c:v>-91.7</c:v>
                </c:pt>
                <c:pt idx="193">
                  <c:v>-92.86</c:v>
                </c:pt>
                <c:pt idx="194">
                  <c:v>-89.36</c:v>
                </c:pt>
                <c:pt idx="195">
                  <c:v>-93.96</c:v>
                </c:pt>
                <c:pt idx="196">
                  <c:v>-93.68</c:v>
                </c:pt>
                <c:pt idx="197">
                  <c:v>-95.06</c:v>
                </c:pt>
                <c:pt idx="198">
                  <c:v>-94.96</c:v>
                </c:pt>
                <c:pt idx="199">
                  <c:v>-90.99</c:v>
                </c:pt>
                <c:pt idx="200">
                  <c:v>-95.37</c:v>
                </c:pt>
                <c:pt idx="201">
                  <c:v>-96.3</c:v>
                </c:pt>
                <c:pt idx="202">
                  <c:v>-96.96</c:v>
                </c:pt>
                <c:pt idx="203">
                  <c:v>-96.4</c:v>
                </c:pt>
                <c:pt idx="204">
                  <c:v>-96.52</c:v>
                </c:pt>
                <c:pt idx="205">
                  <c:v>-97.21</c:v>
                </c:pt>
                <c:pt idx="206">
                  <c:v>-97.12</c:v>
                </c:pt>
                <c:pt idx="207">
                  <c:v>-96.89</c:v>
                </c:pt>
                <c:pt idx="208">
                  <c:v>-96.96</c:v>
                </c:pt>
                <c:pt idx="209">
                  <c:v>-97.65</c:v>
                </c:pt>
                <c:pt idx="210">
                  <c:v>-98.1</c:v>
                </c:pt>
                <c:pt idx="211">
                  <c:v>-97.78</c:v>
                </c:pt>
                <c:pt idx="212">
                  <c:v>-97.46</c:v>
                </c:pt>
                <c:pt idx="213">
                  <c:v>-98</c:v>
                </c:pt>
                <c:pt idx="214">
                  <c:v>-97.79</c:v>
                </c:pt>
                <c:pt idx="215">
                  <c:v>-97.84</c:v>
                </c:pt>
                <c:pt idx="216">
                  <c:v>-97.44</c:v>
                </c:pt>
                <c:pt idx="217">
                  <c:v>-98.5</c:v>
                </c:pt>
                <c:pt idx="218">
                  <c:v>-99.3</c:v>
                </c:pt>
                <c:pt idx="219">
                  <c:v>-99.36</c:v>
                </c:pt>
                <c:pt idx="220">
                  <c:v>-99.26</c:v>
                </c:pt>
                <c:pt idx="221">
                  <c:v>-99.29</c:v>
                </c:pt>
                <c:pt idx="222">
                  <c:v>-99.53</c:v>
                </c:pt>
                <c:pt idx="223">
                  <c:v>-98.62</c:v>
                </c:pt>
                <c:pt idx="224">
                  <c:v>-99.31</c:v>
                </c:pt>
                <c:pt idx="225">
                  <c:v>-98.9</c:v>
                </c:pt>
                <c:pt idx="226">
                  <c:v>-98.07</c:v>
                </c:pt>
                <c:pt idx="227">
                  <c:v>-96.78</c:v>
                </c:pt>
                <c:pt idx="228">
                  <c:v>-97.21</c:v>
                </c:pt>
                <c:pt idx="229">
                  <c:v>-98.13</c:v>
                </c:pt>
                <c:pt idx="230">
                  <c:v>-97.6</c:v>
                </c:pt>
                <c:pt idx="231">
                  <c:v>-97.09</c:v>
                </c:pt>
                <c:pt idx="232">
                  <c:v>-96.41</c:v>
                </c:pt>
                <c:pt idx="233">
                  <c:v>-96.54</c:v>
                </c:pt>
                <c:pt idx="234">
                  <c:v>-96.23</c:v>
                </c:pt>
                <c:pt idx="235">
                  <c:v>-95.32</c:v>
                </c:pt>
                <c:pt idx="236">
                  <c:v>-95.73</c:v>
                </c:pt>
                <c:pt idx="237">
                  <c:v>-96.61</c:v>
                </c:pt>
                <c:pt idx="238">
                  <c:v>-96.27</c:v>
                </c:pt>
                <c:pt idx="239">
                  <c:v>-95.05</c:v>
                </c:pt>
                <c:pt idx="240">
                  <c:v>-93.77</c:v>
                </c:pt>
                <c:pt idx="241">
                  <c:v>-94.34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E36-4F51-A064-2455AF30772F}"/>
            </c:ext>
          </c:extLst>
        </c:ser>
        <c:ser>
          <c:idx val="1"/>
          <c:order val="1"/>
          <c:tx>
            <c:v>Simulated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3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'372506076511702'!$H$16:$H$51</c:f>
              <c:numCache>
                <c:formatCode>m/d/yyyy</c:formatCode>
                <c:ptCount val="36"/>
                <c:pt idx="0">
                  <c:v>31413</c:v>
                </c:pt>
                <c:pt idx="1">
                  <c:v>31778</c:v>
                </c:pt>
                <c:pt idx="2">
                  <c:v>32143</c:v>
                </c:pt>
                <c:pt idx="3">
                  <c:v>32509</c:v>
                </c:pt>
                <c:pt idx="4">
                  <c:v>32874</c:v>
                </c:pt>
                <c:pt idx="5">
                  <c:v>33239</c:v>
                </c:pt>
                <c:pt idx="6">
                  <c:v>33604</c:v>
                </c:pt>
                <c:pt idx="7">
                  <c:v>33970</c:v>
                </c:pt>
                <c:pt idx="8">
                  <c:v>34335</c:v>
                </c:pt>
                <c:pt idx="9">
                  <c:v>34700</c:v>
                </c:pt>
                <c:pt idx="10">
                  <c:v>35065</c:v>
                </c:pt>
                <c:pt idx="11">
                  <c:v>35431</c:v>
                </c:pt>
                <c:pt idx="12">
                  <c:v>35796</c:v>
                </c:pt>
                <c:pt idx="13">
                  <c:v>36161</c:v>
                </c:pt>
                <c:pt idx="14">
                  <c:v>36526</c:v>
                </c:pt>
                <c:pt idx="15">
                  <c:v>36892</c:v>
                </c:pt>
                <c:pt idx="16">
                  <c:v>37257</c:v>
                </c:pt>
                <c:pt idx="17">
                  <c:v>37622</c:v>
                </c:pt>
                <c:pt idx="18">
                  <c:v>37987</c:v>
                </c:pt>
                <c:pt idx="19">
                  <c:v>38353</c:v>
                </c:pt>
                <c:pt idx="20">
                  <c:v>38718</c:v>
                </c:pt>
                <c:pt idx="21">
                  <c:v>39083</c:v>
                </c:pt>
                <c:pt idx="22">
                  <c:v>39448</c:v>
                </c:pt>
                <c:pt idx="23">
                  <c:v>39814</c:v>
                </c:pt>
                <c:pt idx="24">
                  <c:v>40179</c:v>
                </c:pt>
                <c:pt idx="25">
                  <c:v>40544</c:v>
                </c:pt>
                <c:pt idx="26">
                  <c:v>40909</c:v>
                </c:pt>
                <c:pt idx="27">
                  <c:v>41275</c:v>
                </c:pt>
                <c:pt idx="28">
                  <c:v>41640</c:v>
                </c:pt>
                <c:pt idx="29">
                  <c:v>42005</c:v>
                </c:pt>
                <c:pt idx="30">
                  <c:v>42370</c:v>
                </c:pt>
                <c:pt idx="31">
                  <c:v>42736</c:v>
                </c:pt>
                <c:pt idx="32">
                  <c:v>43101</c:v>
                </c:pt>
                <c:pt idx="33">
                  <c:v>43466</c:v>
                </c:pt>
                <c:pt idx="34">
                  <c:v>43831</c:v>
                </c:pt>
                <c:pt idx="35">
                  <c:v>44197</c:v>
                </c:pt>
              </c:numCache>
            </c:numRef>
          </c:xVal>
          <c:yVal>
            <c:numRef>
              <c:f>'372506076511702'!$G$16:$G$51</c:f>
              <c:numCache>
                <c:formatCode>General</c:formatCode>
                <c:ptCount val="36"/>
                <c:pt idx="0">
                  <c:v>-60.812088012700002</c:v>
                </c:pt>
                <c:pt idx="1">
                  <c:v>-63.103744506840002</c:v>
                </c:pt>
                <c:pt idx="2">
                  <c:v>-60.232089996340001</c:v>
                </c:pt>
                <c:pt idx="3">
                  <c:v>-63.30986404419</c:v>
                </c:pt>
                <c:pt idx="4">
                  <c:v>-67.258964538569998</c:v>
                </c:pt>
                <c:pt idx="5">
                  <c:v>-69.22957611084</c:v>
                </c:pt>
                <c:pt idx="6">
                  <c:v>-70.929557800289999</c:v>
                </c:pt>
                <c:pt idx="7">
                  <c:v>-72.506088256840002</c:v>
                </c:pt>
                <c:pt idx="8">
                  <c:v>-74.583694458010001</c:v>
                </c:pt>
                <c:pt idx="9">
                  <c:v>-76.127922058110002</c:v>
                </c:pt>
                <c:pt idx="10">
                  <c:v>-77.87272644043</c:v>
                </c:pt>
                <c:pt idx="11">
                  <c:v>-79.627632141109999</c:v>
                </c:pt>
                <c:pt idx="12">
                  <c:v>-80.18357849121</c:v>
                </c:pt>
                <c:pt idx="13">
                  <c:v>-81.3081741333</c:v>
                </c:pt>
                <c:pt idx="14">
                  <c:v>-80.998809814449999</c:v>
                </c:pt>
                <c:pt idx="15">
                  <c:v>-82.469635009770002</c:v>
                </c:pt>
                <c:pt idx="16">
                  <c:v>-84.0830078125</c:v>
                </c:pt>
                <c:pt idx="17">
                  <c:v>-86.316604614260001</c:v>
                </c:pt>
                <c:pt idx="18">
                  <c:v>-85.535850524899999</c:v>
                </c:pt>
                <c:pt idx="19">
                  <c:v>-86.13257598877</c:v>
                </c:pt>
                <c:pt idx="20">
                  <c:v>-86.723365783689999</c:v>
                </c:pt>
                <c:pt idx="21">
                  <c:v>-87.982246398930002</c:v>
                </c:pt>
                <c:pt idx="22">
                  <c:v>-88.730743408199999</c:v>
                </c:pt>
                <c:pt idx="23">
                  <c:v>-90.701400756840002</c:v>
                </c:pt>
                <c:pt idx="24">
                  <c:v>-92.06485748291</c:v>
                </c:pt>
                <c:pt idx="25">
                  <c:v>-93.615058898930002</c:v>
                </c:pt>
                <c:pt idx="26">
                  <c:v>-93.207176208500002</c:v>
                </c:pt>
                <c:pt idx="27">
                  <c:v>-93.501983642580001</c:v>
                </c:pt>
                <c:pt idx="28">
                  <c:v>-93.504684448239999</c:v>
                </c:pt>
                <c:pt idx="29">
                  <c:v>-93.61668395996</c:v>
                </c:pt>
                <c:pt idx="30">
                  <c:v>-91.897262573239999</c:v>
                </c:pt>
                <c:pt idx="31">
                  <c:v>-91.25107574463</c:v>
                </c:pt>
                <c:pt idx="32">
                  <c:v>-89.830383300779999</c:v>
                </c:pt>
                <c:pt idx="33">
                  <c:v>-87.50560760498</c:v>
                </c:pt>
                <c:pt idx="34">
                  <c:v>-86.955047607419999</c:v>
                </c:pt>
                <c:pt idx="35">
                  <c:v>-91.172386169429998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E36-4F51-A064-2455AF3077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3555183"/>
        <c:axId val="613550191"/>
      </c:scatterChart>
      <c:valAx>
        <c:axId val="613555183"/>
        <c:scaling>
          <c:orientation val="minMax"/>
          <c:min val="3000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0191"/>
        <c:crossesAt val="-200"/>
        <c:crossBetween val="midCat"/>
      </c:valAx>
      <c:valAx>
        <c:axId val="613550191"/>
        <c:scaling>
          <c:orientation val="minMax"/>
          <c:max val="-5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Water Level (ft)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5183"/>
        <c:crosses val="autoZero"/>
        <c:crossBetween val="midCat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Data</c:v>
          </c:tx>
          <c:spPr>
            <a:ln w="19050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'372506076511702'!$I$16:$I$51</c:f>
              <c:numCache>
                <c:formatCode>General</c:formatCode>
                <c:ptCount val="36"/>
                <c:pt idx="0">
                  <c:v>-57.25</c:v>
                </c:pt>
                <c:pt idx="1">
                  <c:v>-62.28</c:v>
                </c:pt>
                <c:pt idx="2">
                  <c:v>-62.23</c:v>
                </c:pt>
                <c:pt idx="3">
                  <c:v>-64.31</c:v>
                </c:pt>
                <c:pt idx="4">
                  <c:v>-64.56</c:v>
                </c:pt>
                <c:pt idx="5">
                  <c:v>-65.64</c:v>
                </c:pt>
                <c:pt idx="6">
                  <c:v>-67.849999999999895</c:v>
                </c:pt>
                <c:pt idx="7">
                  <c:v>-68.959999999999894</c:v>
                </c:pt>
                <c:pt idx="8">
                  <c:v>-71.14</c:v>
                </c:pt>
                <c:pt idx="9">
                  <c:v>-73.239999999999895</c:v>
                </c:pt>
                <c:pt idx="10">
                  <c:v>-75.819999999999894</c:v>
                </c:pt>
                <c:pt idx="11">
                  <c:v>-76.06</c:v>
                </c:pt>
                <c:pt idx="12">
                  <c:v>-78.989999999999895</c:v>
                </c:pt>
                <c:pt idx="13">
                  <c:v>-79.510000000000005</c:v>
                </c:pt>
                <c:pt idx="14">
                  <c:v>-80.09</c:v>
                </c:pt>
                <c:pt idx="15">
                  <c:v>-81.22</c:v>
                </c:pt>
                <c:pt idx="16">
                  <c:v>-83.61</c:v>
                </c:pt>
                <c:pt idx="17">
                  <c:v>-85.78</c:v>
                </c:pt>
                <c:pt idx="18">
                  <c:v>-85.25</c:v>
                </c:pt>
                <c:pt idx="19">
                  <c:v>-86.01</c:v>
                </c:pt>
                <c:pt idx="20">
                  <c:v>-87.15</c:v>
                </c:pt>
                <c:pt idx="21">
                  <c:v>-89.23</c:v>
                </c:pt>
                <c:pt idx="22">
                  <c:v>-91.66</c:v>
                </c:pt>
                <c:pt idx="23">
                  <c:v>-89.36</c:v>
                </c:pt>
                <c:pt idx="24">
                  <c:v>-94.96</c:v>
                </c:pt>
                <c:pt idx="25">
                  <c:v>-96.96</c:v>
                </c:pt>
                <c:pt idx="26">
                  <c:v>-97.12</c:v>
                </c:pt>
                <c:pt idx="27">
                  <c:v>-98.1</c:v>
                </c:pt>
                <c:pt idx="28">
                  <c:v>-97.79</c:v>
                </c:pt>
                <c:pt idx="29">
                  <c:v>-99.3</c:v>
                </c:pt>
                <c:pt idx="30">
                  <c:v>-99.29</c:v>
                </c:pt>
                <c:pt idx="31">
                  <c:v>-98.9</c:v>
                </c:pt>
                <c:pt idx="32">
                  <c:v>-98.13</c:v>
                </c:pt>
                <c:pt idx="33">
                  <c:v>-96.54</c:v>
                </c:pt>
                <c:pt idx="34">
                  <c:v>-96.61</c:v>
                </c:pt>
                <c:pt idx="35">
                  <c:v>-95.05</c:v>
                </c:pt>
              </c:numCache>
            </c:numRef>
          </c:xVal>
          <c:yVal>
            <c:numRef>
              <c:f>'372506076511702'!$G$16:$G$51</c:f>
              <c:numCache>
                <c:formatCode>General</c:formatCode>
                <c:ptCount val="36"/>
                <c:pt idx="0">
                  <c:v>-60.812088012700002</c:v>
                </c:pt>
                <c:pt idx="1">
                  <c:v>-63.103744506840002</c:v>
                </c:pt>
                <c:pt idx="2">
                  <c:v>-60.232089996340001</c:v>
                </c:pt>
                <c:pt idx="3">
                  <c:v>-63.30986404419</c:v>
                </c:pt>
                <c:pt idx="4">
                  <c:v>-67.258964538569998</c:v>
                </c:pt>
                <c:pt idx="5">
                  <c:v>-69.22957611084</c:v>
                </c:pt>
                <c:pt idx="6">
                  <c:v>-70.929557800289999</c:v>
                </c:pt>
                <c:pt idx="7">
                  <c:v>-72.506088256840002</c:v>
                </c:pt>
                <c:pt idx="8">
                  <c:v>-74.583694458010001</c:v>
                </c:pt>
                <c:pt idx="9">
                  <c:v>-76.127922058110002</c:v>
                </c:pt>
                <c:pt idx="10">
                  <c:v>-77.87272644043</c:v>
                </c:pt>
                <c:pt idx="11">
                  <c:v>-79.627632141109999</c:v>
                </c:pt>
                <c:pt idx="12">
                  <c:v>-80.18357849121</c:v>
                </c:pt>
                <c:pt idx="13">
                  <c:v>-81.3081741333</c:v>
                </c:pt>
                <c:pt idx="14">
                  <c:v>-80.998809814449999</c:v>
                </c:pt>
                <c:pt idx="15">
                  <c:v>-82.469635009770002</c:v>
                </c:pt>
                <c:pt idx="16">
                  <c:v>-84.0830078125</c:v>
                </c:pt>
                <c:pt idx="17">
                  <c:v>-86.316604614260001</c:v>
                </c:pt>
                <c:pt idx="18">
                  <c:v>-85.535850524899999</c:v>
                </c:pt>
                <c:pt idx="19">
                  <c:v>-86.13257598877</c:v>
                </c:pt>
                <c:pt idx="20">
                  <c:v>-86.723365783689999</c:v>
                </c:pt>
                <c:pt idx="21">
                  <c:v>-87.982246398930002</c:v>
                </c:pt>
                <c:pt idx="22">
                  <c:v>-88.730743408199999</c:v>
                </c:pt>
                <c:pt idx="23">
                  <c:v>-90.701400756840002</c:v>
                </c:pt>
                <c:pt idx="24">
                  <c:v>-92.06485748291</c:v>
                </c:pt>
                <c:pt idx="25">
                  <c:v>-93.615058898930002</c:v>
                </c:pt>
                <c:pt idx="26">
                  <c:v>-93.207176208500002</c:v>
                </c:pt>
                <c:pt idx="27">
                  <c:v>-93.501983642580001</c:v>
                </c:pt>
                <c:pt idx="28">
                  <c:v>-93.504684448239999</c:v>
                </c:pt>
                <c:pt idx="29">
                  <c:v>-93.61668395996</c:v>
                </c:pt>
                <c:pt idx="30">
                  <c:v>-91.897262573239999</c:v>
                </c:pt>
                <c:pt idx="31">
                  <c:v>-91.25107574463</c:v>
                </c:pt>
                <c:pt idx="32">
                  <c:v>-89.830383300779999</c:v>
                </c:pt>
                <c:pt idx="33">
                  <c:v>-87.50560760498</c:v>
                </c:pt>
                <c:pt idx="34">
                  <c:v>-86.955047607419999</c:v>
                </c:pt>
                <c:pt idx="35">
                  <c:v>-91.172386169429998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E50-4C48-AEAA-8B1DFC3DE38F}"/>
            </c:ext>
          </c:extLst>
        </c:ser>
        <c:ser>
          <c:idx val="1"/>
          <c:order val="1"/>
          <c:tx>
            <c:v>Y=X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'372506076511702'!$K$2:$K$3</c:f>
              <c:numCache>
                <c:formatCode>General</c:formatCode>
                <c:ptCount val="2"/>
                <c:pt idx="0">
                  <c:v>-54.56</c:v>
                </c:pt>
                <c:pt idx="1">
                  <c:v>-99.53</c:v>
                </c:pt>
              </c:numCache>
            </c:numRef>
          </c:xVal>
          <c:yVal>
            <c:numRef>
              <c:f>'372506076511702'!$K$2:$K$3</c:f>
              <c:numCache>
                <c:formatCode>General</c:formatCode>
                <c:ptCount val="2"/>
                <c:pt idx="0">
                  <c:v>-54.56</c:v>
                </c:pt>
                <c:pt idx="1">
                  <c:v>-99.53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E50-4C48-AEAA-8B1DFC3DE3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4009151"/>
        <c:axId val="1105116095"/>
      </c:scatterChart>
      <c:valAx>
        <c:axId val="1174009151"/>
        <c:scaling>
          <c:orientation val="minMax"/>
          <c:max val="-5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05116095"/>
        <c:crossesAt val="-200"/>
        <c:crossBetween val="midCat"/>
      </c:valAx>
      <c:valAx>
        <c:axId val="1105116095"/>
        <c:scaling>
          <c:orientation val="minMax"/>
          <c:max val="-5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74009151"/>
        <c:crossesAt val="-200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0617632601578511"/>
          <c:y val="0.57275836614173226"/>
          <c:w val="0.38800328273086904"/>
          <c:h val="0.19412968265330471"/>
        </c:manualLayout>
      </c:layout>
      <c:overlay val="1"/>
      <c:spPr>
        <a:solidFill>
          <a:schemeClr val="bg1"/>
        </a:solidFill>
        <a:ln>
          <a:solidFill>
            <a:schemeClr val="bg1">
              <a:lumMod val="65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sz="1400" b="0" i="0" u="none" strike="noStrike" baseline="0">
                <a:effectLst/>
              </a:rPr>
              <a:t>56H 27</a:t>
            </a:r>
            <a:r>
              <a:rPr lang="en-US" sz="1400" b="0" i="0" u="none" strike="noStrike" baseline="0"/>
              <a:t>        </a:t>
            </a:r>
            <a:endParaRPr lang="en-US"/>
          </a:p>
        </c:rich>
      </c:tx>
      <c:layout>
        <c:manualLayout>
          <c:xMode val="edge"/>
          <c:yMode val="edge"/>
          <c:x val="0.36088110403397028"/>
          <c:y val="2.13675213675213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USGS Data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3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xVal>
            <c:numRef>
              <c:f>'372506076511703'!$A$2:$A$1754</c:f>
              <c:numCache>
                <c:formatCode>m/d/yyyy</c:formatCode>
                <c:ptCount val="1753"/>
                <c:pt idx="0">
                  <c:v>31147</c:v>
                </c:pt>
                <c:pt idx="1">
                  <c:v>31147</c:v>
                </c:pt>
                <c:pt idx="2">
                  <c:v>31198</c:v>
                </c:pt>
                <c:pt idx="3">
                  <c:v>31203</c:v>
                </c:pt>
                <c:pt idx="4">
                  <c:v>31208</c:v>
                </c:pt>
                <c:pt idx="5">
                  <c:v>31213</c:v>
                </c:pt>
                <c:pt idx="6">
                  <c:v>31218</c:v>
                </c:pt>
                <c:pt idx="7">
                  <c:v>31223</c:v>
                </c:pt>
                <c:pt idx="8">
                  <c:v>31228</c:v>
                </c:pt>
                <c:pt idx="9">
                  <c:v>31231</c:v>
                </c:pt>
                <c:pt idx="10">
                  <c:v>31233</c:v>
                </c:pt>
                <c:pt idx="11">
                  <c:v>31238</c:v>
                </c:pt>
                <c:pt idx="12">
                  <c:v>31243</c:v>
                </c:pt>
                <c:pt idx="13">
                  <c:v>31248</c:v>
                </c:pt>
                <c:pt idx="14">
                  <c:v>31253</c:v>
                </c:pt>
                <c:pt idx="15">
                  <c:v>31259</c:v>
                </c:pt>
                <c:pt idx="16">
                  <c:v>31264</c:v>
                </c:pt>
                <c:pt idx="17">
                  <c:v>31269</c:v>
                </c:pt>
                <c:pt idx="18">
                  <c:v>31274</c:v>
                </c:pt>
                <c:pt idx="19">
                  <c:v>31279</c:v>
                </c:pt>
                <c:pt idx="20">
                  <c:v>31284</c:v>
                </c:pt>
                <c:pt idx="21">
                  <c:v>31288</c:v>
                </c:pt>
                <c:pt idx="22">
                  <c:v>31290</c:v>
                </c:pt>
                <c:pt idx="23">
                  <c:v>31295</c:v>
                </c:pt>
                <c:pt idx="24">
                  <c:v>31300</c:v>
                </c:pt>
                <c:pt idx="25">
                  <c:v>31305</c:v>
                </c:pt>
                <c:pt idx="26">
                  <c:v>31310</c:v>
                </c:pt>
                <c:pt idx="27">
                  <c:v>31315</c:v>
                </c:pt>
                <c:pt idx="28">
                  <c:v>31320</c:v>
                </c:pt>
                <c:pt idx="29">
                  <c:v>31325</c:v>
                </c:pt>
                <c:pt idx="30">
                  <c:v>31330</c:v>
                </c:pt>
                <c:pt idx="31">
                  <c:v>31335</c:v>
                </c:pt>
                <c:pt idx="32">
                  <c:v>31340</c:v>
                </c:pt>
                <c:pt idx="33">
                  <c:v>31345</c:v>
                </c:pt>
                <c:pt idx="34">
                  <c:v>31351</c:v>
                </c:pt>
                <c:pt idx="35">
                  <c:v>31356</c:v>
                </c:pt>
                <c:pt idx="36">
                  <c:v>31361</c:v>
                </c:pt>
                <c:pt idx="37">
                  <c:v>31366</c:v>
                </c:pt>
                <c:pt idx="38">
                  <c:v>31371</c:v>
                </c:pt>
                <c:pt idx="39">
                  <c:v>31376</c:v>
                </c:pt>
                <c:pt idx="40">
                  <c:v>31381</c:v>
                </c:pt>
                <c:pt idx="41">
                  <c:v>31386</c:v>
                </c:pt>
                <c:pt idx="42">
                  <c:v>31391</c:v>
                </c:pt>
                <c:pt idx="43">
                  <c:v>31396</c:v>
                </c:pt>
                <c:pt idx="44">
                  <c:v>31399</c:v>
                </c:pt>
                <c:pt idx="45">
                  <c:v>31401</c:v>
                </c:pt>
                <c:pt idx="46">
                  <c:v>31406</c:v>
                </c:pt>
                <c:pt idx="47">
                  <c:v>31412</c:v>
                </c:pt>
                <c:pt idx="48">
                  <c:v>31417</c:v>
                </c:pt>
                <c:pt idx="49">
                  <c:v>31422</c:v>
                </c:pt>
                <c:pt idx="50">
                  <c:v>31427</c:v>
                </c:pt>
                <c:pt idx="51">
                  <c:v>31432</c:v>
                </c:pt>
                <c:pt idx="52">
                  <c:v>31437</c:v>
                </c:pt>
                <c:pt idx="53">
                  <c:v>31443</c:v>
                </c:pt>
                <c:pt idx="54">
                  <c:v>31448</c:v>
                </c:pt>
                <c:pt idx="55">
                  <c:v>31453</c:v>
                </c:pt>
                <c:pt idx="56">
                  <c:v>31456</c:v>
                </c:pt>
                <c:pt idx="57">
                  <c:v>31458</c:v>
                </c:pt>
                <c:pt idx="58">
                  <c:v>31463</c:v>
                </c:pt>
                <c:pt idx="59">
                  <c:v>31468</c:v>
                </c:pt>
                <c:pt idx="60">
                  <c:v>31471</c:v>
                </c:pt>
                <c:pt idx="61">
                  <c:v>31476</c:v>
                </c:pt>
                <c:pt idx="62">
                  <c:v>31481</c:v>
                </c:pt>
                <c:pt idx="63">
                  <c:v>31486</c:v>
                </c:pt>
                <c:pt idx="64">
                  <c:v>31491</c:v>
                </c:pt>
                <c:pt idx="65">
                  <c:v>31496</c:v>
                </c:pt>
                <c:pt idx="66">
                  <c:v>31497</c:v>
                </c:pt>
                <c:pt idx="67">
                  <c:v>31502</c:v>
                </c:pt>
                <c:pt idx="68">
                  <c:v>31507</c:v>
                </c:pt>
                <c:pt idx="69">
                  <c:v>31512</c:v>
                </c:pt>
                <c:pt idx="70">
                  <c:v>31517</c:v>
                </c:pt>
                <c:pt idx="71">
                  <c:v>31522</c:v>
                </c:pt>
                <c:pt idx="72">
                  <c:v>31527</c:v>
                </c:pt>
                <c:pt idx="73">
                  <c:v>31532</c:v>
                </c:pt>
                <c:pt idx="74">
                  <c:v>31537</c:v>
                </c:pt>
                <c:pt idx="75">
                  <c:v>31542</c:v>
                </c:pt>
                <c:pt idx="76">
                  <c:v>31547</c:v>
                </c:pt>
                <c:pt idx="77">
                  <c:v>31552</c:v>
                </c:pt>
                <c:pt idx="78">
                  <c:v>31555</c:v>
                </c:pt>
                <c:pt idx="79">
                  <c:v>31557</c:v>
                </c:pt>
                <c:pt idx="80">
                  <c:v>31563</c:v>
                </c:pt>
                <c:pt idx="81">
                  <c:v>31568</c:v>
                </c:pt>
                <c:pt idx="82">
                  <c:v>31573</c:v>
                </c:pt>
                <c:pt idx="83">
                  <c:v>31578</c:v>
                </c:pt>
                <c:pt idx="84">
                  <c:v>31583</c:v>
                </c:pt>
                <c:pt idx="85">
                  <c:v>31588</c:v>
                </c:pt>
                <c:pt idx="86">
                  <c:v>31593</c:v>
                </c:pt>
                <c:pt idx="87">
                  <c:v>31598</c:v>
                </c:pt>
                <c:pt idx="88">
                  <c:v>31603</c:v>
                </c:pt>
                <c:pt idx="89">
                  <c:v>31608</c:v>
                </c:pt>
                <c:pt idx="90">
                  <c:v>31611</c:v>
                </c:pt>
                <c:pt idx="91">
                  <c:v>31613</c:v>
                </c:pt>
                <c:pt idx="92">
                  <c:v>31618</c:v>
                </c:pt>
                <c:pt idx="93">
                  <c:v>31624</c:v>
                </c:pt>
                <c:pt idx="94">
                  <c:v>31629</c:v>
                </c:pt>
                <c:pt idx="95">
                  <c:v>31634</c:v>
                </c:pt>
                <c:pt idx="96">
                  <c:v>31639</c:v>
                </c:pt>
                <c:pt idx="97">
                  <c:v>31644</c:v>
                </c:pt>
                <c:pt idx="98">
                  <c:v>31645</c:v>
                </c:pt>
                <c:pt idx="99">
                  <c:v>31649</c:v>
                </c:pt>
                <c:pt idx="100">
                  <c:v>31654</c:v>
                </c:pt>
                <c:pt idx="101">
                  <c:v>31655</c:v>
                </c:pt>
                <c:pt idx="102">
                  <c:v>31660</c:v>
                </c:pt>
                <c:pt idx="103">
                  <c:v>31665</c:v>
                </c:pt>
                <c:pt idx="104">
                  <c:v>31670</c:v>
                </c:pt>
                <c:pt idx="105">
                  <c:v>31675</c:v>
                </c:pt>
                <c:pt idx="106">
                  <c:v>31680</c:v>
                </c:pt>
                <c:pt idx="107">
                  <c:v>31685</c:v>
                </c:pt>
                <c:pt idx="108">
                  <c:v>31690</c:v>
                </c:pt>
                <c:pt idx="109">
                  <c:v>31695</c:v>
                </c:pt>
                <c:pt idx="110">
                  <c:v>31700</c:v>
                </c:pt>
                <c:pt idx="111">
                  <c:v>31705</c:v>
                </c:pt>
                <c:pt idx="112">
                  <c:v>31710</c:v>
                </c:pt>
                <c:pt idx="113">
                  <c:v>31716</c:v>
                </c:pt>
                <c:pt idx="114">
                  <c:v>31721</c:v>
                </c:pt>
                <c:pt idx="115">
                  <c:v>31726</c:v>
                </c:pt>
                <c:pt idx="116">
                  <c:v>31731</c:v>
                </c:pt>
                <c:pt idx="117">
                  <c:v>31736</c:v>
                </c:pt>
                <c:pt idx="118">
                  <c:v>31741</c:v>
                </c:pt>
                <c:pt idx="119">
                  <c:v>31746</c:v>
                </c:pt>
                <c:pt idx="120">
                  <c:v>31750</c:v>
                </c:pt>
                <c:pt idx="121">
                  <c:v>31751</c:v>
                </c:pt>
                <c:pt idx="122">
                  <c:v>31756</c:v>
                </c:pt>
                <c:pt idx="123">
                  <c:v>31761</c:v>
                </c:pt>
                <c:pt idx="124">
                  <c:v>31766</c:v>
                </c:pt>
                <c:pt idx="125">
                  <c:v>31771</c:v>
                </c:pt>
                <c:pt idx="126">
                  <c:v>31777</c:v>
                </c:pt>
                <c:pt idx="127">
                  <c:v>31782</c:v>
                </c:pt>
                <c:pt idx="128">
                  <c:v>31787</c:v>
                </c:pt>
                <c:pt idx="129">
                  <c:v>31792</c:v>
                </c:pt>
                <c:pt idx="130">
                  <c:v>31797</c:v>
                </c:pt>
                <c:pt idx="131">
                  <c:v>31802</c:v>
                </c:pt>
                <c:pt idx="132">
                  <c:v>31808</c:v>
                </c:pt>
                <c:pt idx="133">
                  <c:v>31813</c:v>
                </c:pt>
                <c:pt idx="134">
                  <c:v>31818</c:v>
                </c:pt>
                <c:pt idx="135">
                  <c:v>31821</c:v>
                </c:pt>
                <c:pt idx="136">
                  <c:v>31823</c:v>
                </c:pt>
                <c:pt idx="137">
                  <c:v>31828</c:v>
                </c:pt>
                <c:pt idx="138">
                  <c:v>31833</c:v>
                </c:pt>
                <c:pt idx="139">
                  <c:v>31836</c:v>
                </c:pt>
                <c:pt idx="140">
                  <c:v>31841</c:v>
                </c:pt>
                <c:pt idx="141">
                  <c:v>31846</c:v>
                </c:pt>
                <c:pt idx="142">
                  <c:v>31851</c:v>
                </c:pt>
                <c:pt idx="143">
                  <c:v>31852</c:v>
                </c:pt>
                <c:pt idx="144">
                  <c:v>31856</c:v>
                </c:pt>
                <c:pt idx="145">
                  <c:v>31861</c:v>
                </c:pt>
                <c:pt idx="146">
                  <c:v>31867</c:v>
                </c:pt>
                <c:pt idx="147">
                  <c:v>31872</c:v>
                </c:pt>
                <c:pt idx="148">
                  <c:v>31877</c:v>
                </c:pt>
                <c:pt idx="149">
                  <c:v>31882</c:v>
                </c:pt>
                <c:pt idx="150">
                  <c:v>31887</c:v>
                </c:pt>
                <c:pt idx="151">
                  <c:v>31892</c:v>
                </c:pt>
                <c:pt idx="152">
                  <c:v>31897</c:v>
                </c:pt>
                <c:pt idx="153">
                  <c:v>31902</c:v>
                </c:pt>
                <c:pt idx="154">
                  <c:v>31907</c:v>
                </c:pt>
                <c:pt idx="155">
                  <c:v>31912</c:v>
                </c:pt>
                <c:pt idx="156">
                  <c:v>31917</c:v>
                </c:pt>
                <c:pt idx="157">
                  <c:v>31922</c:v>
                </c:pt>
                <c:pt idx="158">
                  <c:v>31928</c:v>
                </c:pt>
                <c:pt idx="159">
                  <c:v>31933</c:v>
                </c:pt>
                <c:pt idx="160">
                  <c:v>31938</c:v>
                </c:pt>
                <c:pt idx="161">
                  <c:v>31943</c:v>
                </c:pt>
                <c:pt idx="162">
                  <c:v>31948</c:v>
                </c:pt>
                <c:pt idx="163">
                  <c:v>31953</c:v>
                </c:pt>
                <c:pt idx="164">
                  <c:v>31958</c:v>
                </c:pt>
                <c:pt idx="165">
                  <c:v>31963</c:v>
                </c:pt>
                <c:pt idx="166">
                  <c:v>31968</c:v>
                </c:pt>
                <c:pt idx="167">
                  <c:v>31973</c:v>
                </c:pt>
                <c:pt idx="168">
                  <c:v>31978</c:v>
                </c:pt>
                <c:pt idx="169">
                  <c:v>31983</c:v>
                </c:pt>
                <c:pt idx="170">
                  <c:v>31994</c:v>
                </c:pt>
                <c:pt idx="171">
                  <c:v>31999</c:v>
                </c:pt>
                <c:pt idx="172">
                  <c:v>32004</c:v>
                </c:pt>
                <c:pt idx="173">
                  <c:v>32009</c:v>
                </c:pt>
                <c:pt idx="174">
                  <c:v>32014</c:v>
                </c:pt>
                <c:pt idx="175">
                  <c:v>32025</c:v>
                </c:pt>
                <c:pt idx="176">
                  <c:v>32030</c:v>
                </c:pt>
                <c:pt idx="177">
                  <c:v>32035</c:v>
                </c:pt>
                <c:pt idx="178">
                  <c:v>32040</c:v>
                </c:pt>
                <c:pt idx="179">
                  <c:v>32045</c:v>
                </c:pt>
                <c:pt idx="180">
                  <c:v>32055</c:v>
                </c:pt>
                <c:pt idx="181">
                  <c:v>32060</c:v>
                </c:pt>
                <c:pt idx="182">
                  <c:v>32065</c:v>
                </c:pt>
                <c:pt idx="183">
                  <c:v>32070</c:v>
                </c:pt>
                <c:pt idx="184">
                  <c:v>32075</c:v>
                </c:pt>
                <c:pt idx="185">
                  <c:v>32086</c:v>
                </c:pt>
                <c:pt idx="186">
                  <c:v>32091</c:v>
                </c:pt>
                <c:pt idx="187">
                  <c:v>32254</c:v>
                </c:pt>
                <c:pt idx="188">
                  <c:v>32323</c:v>
                </c:pt>
                <c:pt idx="189">
                  <c:v>32372</c:v>
                </c:pt>
                <c:pt idx="190">
                  <c:v>32440</c:v>
                </c:pt>
                <c:pt idx="191">
                  <c:v>32498</c:v>
                </c:pt>
                <c:pt idx="192">
                  <c:v>32598</c:v>
                </c:pt>
                <c:pt idx="193">
                  <c:v>32688</c:v>
                </c:pt>
                <c:pt idx="194">
                  <c:v>32772</c:v>
                </c:pt>
                <c:pt idx="195">
                  <c:v>32826</c:v>
                </c:pt>
                <c:pt idx="196">
                  <c:v>32847</c:v>
                </c:pt>
                <c:pt idx="197">
                  <c:v>32954</c:v>
                </c:pt>
                <c:pt idx="198">
                  <c:v>33042</c:v>
                </c:pt>
                <c:pt idx="199">
                  <c:v>33074</c:v>
                </c:pt>
                <c:pt idx="200">
                  <c:v>33144</c:v>
                </c:pt>
                <c:pt idx="201">
                  <c:v>33179</c:v>
                </c:pt>
                <c:pt idx="202">
                  <c:v>33206</c:v>
                </c:pt>
                <c:pt idx="203">
                  <c:v>33234</c:v>
                </c:pt>
                <c:pt idx="204">
                  <c:v>33269</c:v>
                </c:pt>
                <c:pt idx="205">
                  <c:v>33297</c:v>
                </c:pt>
                <c:pt idx="206">
                  <c:v>33322</c:v>
                </c:pt>
                <c:pt idx="207">
                  <c:v>33352</c:v>
                </c:pt>
                <c:pt idx="208">
                  <c:v>33388</c:v>
                </c:pt>
                <c:pt idx="209">
                  <c:v>33416</c:v>
                </c:pt>
                <c:pt idx="210">
                  <c:v>33448</c:v>
                </c:pt>
                <c:pt idx="211">
                  <c:v>33477</c:v>
                </c:pt>
                <c:pt idx="212">
                  <c:v>33506</c:v>
                </c:pt>
                <c:pt idx="213">
                  <c:v>33536</c:v>
                </c:pt>
                <c:pt idx="214">
                  <c:v>33567</c:v>
                </c:pt>
                <c:pt idx="215">
                  <c:v>33595</c:v>
                </c:pt>
                <c:pt idx="216">
                  <c:v>33632</c:v>
                </c:pt>
                <c:pt idx="217">
                  <c:v>33662</c:v>
                </c:pt>
                <c:pt idx="218">
                  <c:v>33690</c:v>
                </c:pt>
                <c:pt idx="219">
                  <c:v>33723</c:v>
                </c:pt>
                <c:pt idx="220">
                  <c:v>33751</c:v>
                </c:pt>
                <c:pt idx="221">
                  <c:v>33771</c:v>
                </c:pt>
                <c:pt idx="222">
                  <c:v>33781</c:v>
                </c:pt>
                <c:pt idx="223">
                  <c:v>33813</c:v>
                </c:pt>
                <c:pt idx="224">
                  <c:v>33842</c:v>
                </c:pt>
                <c:pt idx="225">
                  <c:v>33877</c:v>
                </c:pt>
                <c:pt idx="226">
                  <c:v>33906</c:v>
                </c:pt>
                <c:pt idx="227">
                  <c:v>33938</c:v>
                </c:pt>
                <c:pt idx="228">
                  <c:v>33966</c:v>
                </c:pt>
                <c:pt idx="229">
                  <c:v>33994</c:v>
                </c:pt>
                <c:pt idx="230">
                  <c:v>34023</c:v>
                </c:pt>
                <c:pt idx="231">
                  <c:v>34058</c:v>
                </c:pt>
                <c:pt idx="232">
                  <c:v>34087</c:v>
                </c:pt>
                <c:pt idx="233">
                  <c:v>34117</c:v>
                </c:pt>
                <c:pt idx="234">
                  <c:v>34148</c:v>
                </c:pt>
                <c:pt idx="235">
                  <c:v>34177</c:v>
                </c:pt>
                <c:pt idx="236">
                  <c:v>34207</c:v>
                </c:pt>
                <c:pt idx="237">
                  <c:v>34240</c:v>
                </c:pt>
                <c:pt idx="238">
                  <c:v>34269</c:v>
                </c:pt>
                <c:pt idx="239">
                  <c:v>34303</c:v>
                </c:pt>
                <c:pt idx="240">
                  <c:v>34337</c:v>
                </c:pt>
                <c:pt idx="241">
                  <c:v>34361</c:v>
                </c:pt>
                <c:pt idx="242">
                  <c:v>34390</c:v>
                </c:pt>
                <c:pt idx="243">
                  <c:v>34424</c:v>
                </c:pt>
                <c:pt idx="244">
                  <c:v>34450</c:v>
                </c:pt>
                <c:pt idx="245">
                  <c:v>34480</c:v>
                </c:pt>
                <c:pt idx="246">
                  <c:v>34513</c:v>
                </c:pt>
                <c:pt idx="247">
                  <c:v>34541</c:v>
                </c:pt>
                <c:pt idx="248">
                  <c:v>34571</c:v>
                </c:pt>
                <c:pt idx="249">
                  <c:v>34607</c:v>
                </c:pt>
                <c:pt idx="250">
                  <c:v>34635</c:v>
                </c:pt>
                <c:pt idx="251">
                  <c:v>34668</c:v>
                </c:pt>
                <c:pt idx="252">
                  <c:v>34698</c:v>
                </c:pt>
                <c:pt idx="253">
                  <c:v>34725</c:v>
                </c:pt>
                <c:pt idx="254">
                  <c:v>34757</c:v>
                </c:pt>
                <c:pt idx="255">
                  <c:v>34785</c:v>
                </c:pt>
                <c:pt idx="256">
                  <c:v>34817</c:v>
                </c:pt>
                <c:pt idx="257">
                  <c:v>34851</c:v>
                </c:pt>
                <c:pt idx="258">
                  <c:v>34883</c:v>
                </c:pt>
                <c:pt idx="259">
                  <c:v>34904</c:v>
                </c:pt>
                <c:pt idx="260">
                  <c:v>34935</c:v>
                </c:pt>
                <c:pt idx="261">
                  <c:v>34970</c:v>
                </c:pt>
                <c:pt idx="262">
                  <c:v>34998</c:v>
                </c:pt>
                <c:pt idx="263">
                  <c:v>35031</c:v>
                </c:pt>
                <c:pt idx="264">
                  <c:v>35069</c:v>
                </c:pt>
                <c:pt idx="265">
                  <c:v>35101</c:v>
                </c:pt>
                <c:pt idx="266">
                  <c:v>35122</c:v>
                </c:pt>
                <c:pt idx="267">
                  <c:v>35151</c:v>
                </c:pt>
                <c:pt idx="268">
                  <c:v>35184</c:v>
                </c:pt>
                <c:pt idx="269">
                  <c:v>35214</c:v>
                </c:pt>
                <c:pt idx="270">
                  <c:v>35241</c:v>
                </c:pt>
                <c:pt idx="271">
                  <c:v>35279</c:v>
                </c:pt>
                <c:pt idx="272">
                  <c:v>35306</c:v>
                </c:pt>
                <c:pt idx="273">
                  <c:v>35333</c:v>
                </c:pt>
                <c:pt idx="274">
                  <c:v>35374</c:v>
                </c:pt>
                <c:pt idx="275">
                  <c:v>35395</c:v>
                </c:pt>
                <c:pt idx="276">
                  <c:v>35436</c:v>
                </c:pt>
                <c:pt idx="277">
                  <c:v>35461</c:v>
                </c:pt>
                <c:pt idx="278">
                  <c:v>35486</c:v>
                </c:pt>
                <c:pt idx="279">
                  <c:v>35520</c:v>
                </c:pt>
                <c:pt idx="280">
                  <c:v>35555</c:v>
                </c:pt>
                <c:pt idx="281">
                  <c:v>35578</c:v>
                </c:pt>
                <c:pt idx="282">
                  <c:v>35607</c:v>
                </c:pt>
                <c:pt idx="283">
                  <c:v>35639</c:v>
                </c:pt>
                <c:pt idx="284">
                  <c:v>35671</c:v>
                </c:pt>
                <c:pt idx="285">
                  <c:v>35702</c:v>
                </c:pt>
                <c:pt idx="286">
                  <c:v>35727</c:v>
                </c:pt>
                <c:pt idx="287">
                  <c:v>35759</c:v>
                </c:pt>
                <c:pt idx="288">
                  <c:v>35800</c:v>
                </c:pt>
                <c:pt idx="289">
                  <c:v>35822</c:v>
                </c:pt>
                <c:pt idx="290">
                  <c:v>35851</c:v>
                </c:pt>
                <c:pt idx="291">
                  <c:v>35885</c:v>
                </c:pt>
                <c:pt idx="292">
                  <c:v>35913</c:v>
                </c:pt>
                <c:pt idx="293">
                  <c:v>35941</c:v>
                </c:pt>
                <c:pt idx="294">
                  <c:v>35975</c:v>
                </c:pt>
                <c:pt idx="295">
                  <c:v>36004</c:v>
                </c:pt>
                <c:pt idx="296">
                  <c:v>36031</c:v>
                </c:pt>
                <c:pt idx="297">
                  <c:v>36063</c:v>
                </c:pt>
                <c:pt idx="298">
                  <c:v>36091</c:v>
                </c:pt>
                <c:pt idx="299">
                  <c:v>36152</c:v>
                </c:pt>
                <c:pt idx="300">
                  <c:v>36187</c:v>
                </c:pt>
                <c:pt idx="301">
                  <c:v>36208</c:v>
                </c:pt>
                <c:pt idx="302">
                  <c:v>36248</c:v>
                </c:pt>
                <c:pt idx="303">
                  <c:v>36278</c:v>
                </c:pt>
                <c:pt idx="304">
                  <c:v>36308</c:v>
                </c:pt>
                <c:pt idx="305">
                  <c:v>36332</c:v>
                </c:pt>
                <c:pt idx="306">
                  <c:v>36376</c:v>
                </c:pt>
                <c:pt idx="307">
                  <c:v>36398</c:v>
                </c:pt>
                <c:pt idx="308">
                  <c:v>36424</c:v>
                </c:pt>
                <c:pt idx="309">
                  <c:v>36468</c:v>
                </c:pt>
                <c:pt idx="310">
                  <c:v>36494</c:v>
                </c:pt>
                <c:pt idx="311">
                  <c:v>36558</c:v>
                </c:pt>
                <c:pt idx="312">
                  <c:v>36650</c:v>
                </c:pt>
                <c:pt idx="313">
                  <c:v>36719</c:v>
                </c:pt>
                <c:pt idx="314">
                  <c:v>36818</c:v>
                </c:pt>
                <c:pt idx="315">
                  <c:v>36949</c:v>
                </c:pt>
                <c:pt idx="316">
                  <c:v>37007</c:v>
                </c:pt>
                <c:pt idx="317">
                  <c:v>37095</c:v>
                </c:pt>
                <c:pt idx="318">
                  <c:v>37181</c:v>
                </c:pt>
                <c:pt idx="319">
                  <c:v>37273</c:v>
                </c:pt>
                <c:pt idx="320">
                  <c:v>37376</c:v>
                </c:pt>
                <c:pt idx="321">
                  <c:v>37448</c:v>
                </c:pt>
                <c:pt idx="322">
                  <c:v>37553</c:v>
                </c:pt>
                <c:pt idx="323">
                  <c:v>37650</c:v>
                </c:pt>
                <c:pt idx="324">
                  <c:v>37747</c:v>
                </c:pt>
                <c:pt idx="325">
                  <c:v>37816</c:v>
                </c:pt>
                <c:pt idx="326">
                  <c:v>37931</c:v>
                </c:pt>
                <c:pt idx="327">
                  <c:v>38014</c:v>
                </c:pt>
                <c:pt idx="328">
                  <c:v>38097</c:v>
                </c:pt>
                <c:pt idx="329">
                  <c:v>38183</c:v>
                </c:pt>
                <c:pt idx="330">
                  <c:v>38321</c:v>
                </c:pt>
                <c:pt idx="331">
                  <c:v>38383</c:v>
                </c:pt>
                <c:pt idx="332">
                  <c:v>38456</c:v>
                </c:pt>
                <c:pt idx="333">
                  <c:v>38554</c:v>
                </c:pt>
                <c:pt idx="334">
                  <c:v>38672</c:v>
                </c:pt>
                <c:pt idx="335">
                  <c:v>38742</c:v>
                </c:pt>
                <c:pt idx="336">
                  <c:v>38820</c:v>
                </c:pt>
                <c:pt idx="337">
                  <c:v>38910</c:v>
                </c:pt>
                <c:pt idx="338">
                  <c:v>39035</c:v>
                </c:pt>
                <c:pt idx="339">
                  <c:v>39114</c:v>
                </c:pt>
                <c:pt idx="340">
                  <c:v>39224</c:v>
                </c:pt>
                <c:pt idx="341">
                  <c:v>39288</c:v>
                </c:pt>
                <c:pt idx="342">
                  <c:v>39384</c:v>
                </c:pt>
                <c:pt idx="343">
                  <c:v>39471</c:v>
                </c:pt>
                <c:pt idx="344">
                  <c:v>39569</c:v>
                </c:pt>
                <c:pt idx="345">
                  <c:v>39660</c:v>
                </c:pt>
                <c:pt idx="346">
                  <c:v>39743</c:v>
                </c:pt>
                <c:pt idx="347">
                  <c:v>39869</c:v>
                </c:pt>
                <c:pt idx="348">
                  <c:v>39937</c:v>
                </c:pt>
                <c:pt idx="349">
                  <c:v>40059</c:v>
                </c:pt>
                <c:pt idx="350">
                  <c:v>40150</c:v>
                </c:pt>
                <c:pt idx="351">
                  <c:v>40238</c:v>
                </c:pt>
                <c:pt idx="352">
                  <c:v>40309</c:v>
                </c:pt>
                <c:pt idx="353">
                  <c:v>40402</c:v>
                </c:pt>
                <c:pt idx="354">
                  <c:v>40492</c:v>
                </c:pt>
                <c:pt idx="355">
                  <c:v>40604</c:v>
                </c:pt>
                <c:pt idx="356">
                  <c:v>40682</c:v>
                </c:pt>
                <c:pt idx="357">
                  <c:v>40770</c:v>
                </c:pt>
                <c:pt idx="358">
                  <c:v>40891</c:v>
                </c:pt>
                <c:pt idx="359">
                  <c:v>40961</c:v>
                </c:pt>
                <c:pt idx="360">
                  <c:v>41046</c:v>
                </c:pt>
                <c:pt idx="361">
                  <c:v>41134</c:v>
                </c:pt>
                <c:pt idx="362">
                  <c:v>41228</c:v>
                </c:pt>
                <c:pt idx="363">
                  <c:v>41333</c:v>
                </c:pt>
                <c:pt idx="364">
                  <c:v>41400</c:v>
                </c:pt>
                <c:pt idx="365">
                  <c:v>41501</c:v>
                </c:pt>
                <c:pt idx="366">
                  <c:v>41624</c:v>
                </c:pt>
                <c:pt idx="367">
                  <c:v>41717</c:v>
                </c:pt>
                <c:pt idx="368">
                  <c:v>41792</c:v>
                </c:pt>
                <c:pt idx="369">
                  <c:v>41876</c:v>
                </c:pt>
                <c:pt idx="370">
                  <c:v>41940</c:v>
                </c:pt>
                <c:pt idx="371">
                  <c:v>42096</c:v>
                </c:pt>
                <c:pt idx="372">
                  <c:v>42156</c:v>
                </c:pt>
                <c:pt idx="373">
                  <c:v>42201</c:v>
                </c:pt>
                <c:pt idx="374">
                  <c:v>42410</c:v>
                </c:pt>
                <c:pt idx="375">
                  <c:v>42499</c:v>
                </c:pt>
                <c:pt idx="376">
                  <c:v>42625</c:v>
                </c:pt>
                <c:pt idx="377">
                  <c:v>42702</c:v>
                </c:pt>
                <c:pt idx="378">
                  <c:v>42809</c:v>
                </c:pt>
                <c:pt idx="379">
                  <c:v>42885</c:v>
                </c:pt>
                <c:pt idx="380">
                  <c:v>42922</c:v>
                </c:pt>
                <c:pt idx="381">
                  <c:v>43025</c:v>
                </c:pt>
                <c:pt idx="382">
                  <c:v>43123</c:v>
                </c:pt>
                <c:pt idx="383">
                  <c:v>43221</c:v>
                </c:pt>
                <c:pt idx="384">
                  <c:v>43308</c:v>
                </c:pt>
                <c:pt idx="385">
                  <c:v>43399</c:v>
                </c:pt>
                <c:pt idx="386">
                  <c:v>43490</c:v>
                </c:pt>
                <c:pt idx="387">
                  <c:v>43578</c:v>
                </c:pt>
                <c:pt idx="388">
                  <c:v>43655</c:v>
                </c:pt>
                <c:pt idx="389">
                  <c:v>43755</c:v>
                </c:pt>
                <c:pt idx="390">
                  <c:v>43875</c:v>
                </c:pt>
                <c:pt idx="391">
                  <c:v>44041</c:v>
                </c:pt>
                <c:pt idx="392">
                  <c:v>44235</c:v>
                </c:pt>
                <c:pt idx="393">
                  <c:v>44516</c:v>
                </c:pt>
              </c:numCache>
            </c:numRef>
          </c:xVal>
          <c:yVal>
            <c:numRef>
              <c:f>'372506076511703'!$D$2:$D$1754</c:f>
              <c:numCache>
                <c:formatCode>General</c:formatCode>
                <c:ptCount val="1753"/>
                <c:pt idx="0">
                  <c:v>-51.47</c:v>
                </c:pt>
                <c:pt idx="1">
                  <c:v>-51.46</c:v>
                </c:pt>
                <c:pt idx="2">
                  <c:v>-51.54</c:v>
                </c:pt>
                <c:pt idx="3">
                  <c:v>-51.58</c:v>
                </c:pt>
                <c:pt idx="4">
                  <c:v>-51.6</c:v>
                </c:pt>
                <c:pt idx="5">
                  <c:v>-51.71</c:v>
                </c:pt>
                <c:pt idx="6">
                  <c:v>-51.75</c:v>
                </c:pt>
                <c:pt idx="7">
                  <c:v>-51.89</c:v>
                </c:pt>
                <c:pt idx="8">
                  <c:v>-51.9</c:v>
                </c:pt>
                <c:pt idx="9">
                  <c:v>-51.98</c:v>
                </c:pt>
                <c:pt idx="10">
                  <c:v>-51.98</c:v>
                </c:pt>
                <c:pt idx="11">
                  <c:v>-52.03</c:v>
                </c:pt>
                <c:pt idx="12">
                  <c:v>-52.11</c:v>
                </c:pt>
                <c:pt idx="13">
                  <c:v>-52.23</c:v>
                </c:pt>
                <c:pt idx="14">
                  <c:v>-52.25</c:v>
                </c:pt>
                <c:pt idx="15">
                  <c:v>-52.24</c:v>
                </c:pt>
                <c:pt idx="16">
                  <c:v>-52.34</c:v>
                </c:pt>
                <c:pt idx="17">
                  <c:v>-52.4</c:v>
                </c:pt>
                <c:pt idx="18">
                  <c:v>-52.53</c:v>
                </c:pt>
                <c:pt idx="19">
                  <c:v>-52.3</c:v>
                </c:pt>
                <c:pt idx="20">
                  <c:v>-52.29</c:v>
                </c:pt>
                <c:pt idx="21">
                  <c:v>-52.44</c:v>
                </c:pt>
                <c:pt idx="22">
                  <c:v>-52.44</c:v>
                </c:pt>
                <c:pt idx="23">
                  <c:v>-52.44</c:v>
                </c:pt>
                <c:pt idx="24">
                  <c:v>-52.54</c:v>
                </c:pt>
                <c:pt idx="25">
                  <c:v>-52.75</c:v>
                </c:pt>
                <c:pt idx="26">
                  <c:v>-52.81</c:v>
                </c:pt>
                <c:pt idx="27">
                  <c:v>-52.83</c:v>
                </c:pt>
                <c:pt idx="28">
                  <c:v>-52.55</c:v>
                </c:pt>
                <c:pt idx="29">
                  <c:v>-52.54</c:v>
                </c:pt>
                <c:pt idx="30">
                  <c:v>-52.6</c:v>
                </c:pt>
                <c:pt idx="31">
                  <c:v>-52.63</c:v>
                </c:pt>
                <c:pt idx="32">
                  <c:v>-52.76</c:v>
                </c:pt>
                <c:pt idx="33">
                  <c:v>-52.75</c:v>
                </c:pt>
                <c:pt idx="34">
                  <c:v>-52.8</c:v>
                </c:pt>
                <c:pt idx="35">
                  <c:v>-52.58</c:v>
                </c:pt>
                <c:pt idx="36">
                  <c:v>-52.74</c:v>
                </c:pt>
                <c:pt idx="37">
                  <c:v>-52.86</c:v>
                </c:pt>
                <c:pt idx="38">
                  <c:v>-52.9</c:v>
                </c:pt>
                <c:pt idx="39">
                  <c:v>-52.82</c:v>
                </c:pt>
                <c:pt idx="40">
                  <c:v>-52.81</c:v>
                </c:pt>
                <c:pt idx="41">
                  <c:v>-52.85</c:v>
                </c:pt>
                <c:pt idx="42">
                  <c:v>-52.89</c:v>
                </c:pt>
                <c:pt idx="43">
                  <c:v>-52.89</c:v>
                </c:pt>
                <c:pt idx="44">
                  <c:v>-53</c:v>
                </c:pt>
                <c:pt idx="45">
                  <c:v>-53.08</c:v>
                </c:pt>
                <c:pt idx="46">
                  <c:v>-53.01</c:v>
                </c:pt>
                <c:pt idx="47">
                  <c:v>-53.11</c:v>
                </c:pt>
                <c:pt idx="48">
                  <c:v>-53.14</c:v>
                </c:pt>
                <c:pt idx="49">
                  <c:v>-53.27</c:v>
                </c:pt>
                <c:pt idx="50">
                  <c:v>-53.32</c:v>
                </c:pt>
                <c:pt idx="51">
                  <c:v>-53.16</c:v>
                </c:pt>
                <c:pt idx="52">
                  <c:v>-53.36</c:v>
                </c:pt>
                <c:pt idx="53">
                  <c:v>-53.21</c:v>
                </c:pt>
                <c:pt idx="54">
                  <c:v>-53.21</c:v>
                </c:pt>
                <c:pt idx="55">
                  <c:v>-53.14</c:v>
                </c:pt>
                <c:pt idx="56">
                  <c:v>-53.17</c:v>
                </c:pt>
                <c:pt idx="57">
                  <c:v>-53.22</c:v>
                </c:pt>
                <c:pt idx="58">
                  <c:v>-53.22</c:v>
                </c:pt>
                <c:pt idx="59">
                  <c:v>-53.12</c:v>
                </c:pt>
                <c:pt idx="60">
                  <c:v>-53.12</c:v>
                </c:pt>
                <c:pt idx="61">
                  <c:v>-53.12</c:v>
                </c:pt>
                <c:pt idx="62">
                  <c:v>-53.17</c:v>
                </c:pt>
                <c:pt idx="63">
                  <c:v>-53.17</c:v>
                </c:pt>
                <c:pt idx="64">
                  <c:v>-53.17</c:v>
                </c:pt>
                <c:pt idx="65">
                  <c:v>-53.21</c:v>
                </c:pt>
                <c:pt idx="66">
                  <c:v>-53.61</c:v>
                </c:pt>
                <c:pt idx="67">
                  <c:v>-53.2</c:v>
                </c:pt>
                <c:pt idx="68">
                  <c:v>-53.2</c:v>
                </c:pt>
                <c:pt idx="69">
                  <c:v>-53.08</c:v>
                </c:pt>
                <c:pt idx="70">
                  <c:v>-53.18</c:v>
                </c:pt>
                <c:pt idx="71">
                  <c:v>-53.18</c:v>
                </c:pt>
                <c:pt idx="72">
                  <c:v>-53.18</c:v>
                </c:pt>
                <c:pt idx="73">
                  <c:v>-53.18</c:v>
                </c:pt>
                <c:pt idx="74">
                  <c:v>-53.33</c:v>
                </c:pt>
                <c:pt idx="75">
                  <c:v>-53.36</c:v>
                </c:pt>
                <c:pt idx="76">
                  <c:v>-53.34</c:v>
                </c:pt>
                <c:pt idx="77">
                  <c:v>-53.32</c:v>
                </c:pt>
                <c:pt idx="78">
                  <c:v>-53.31</c:v>
                </c:pt>
                <c:pt idx="79">
                  <c:v>-53.33</c:v>
                </c:pt>
                <c:pt idx="80">
                  <c:v>-53.39</c:v>
                </c:pt>
                <c:pt idx="81">
                  <c:v>-53.52</c:v>
                </c:pt>
                <c:pt idx="82">
                  <c:v>-53.6</c:v>
                </c:pt>
                <c:pt idx="83">
                  <c:v>-53.65</c:v>
                </c:pt>
                <c:pt idx="84">
                  <c:v>-53.69</c:v>
                </c:pt>
                <c:pt idx="85">
                  <c:v>-53.75</c:v>
                </c:pt>
                <c:pt idx="86">
                  <c:v>-53.82</c:v>
                </c:pt>
                <c:pt idx="87">
                  <c:v>-53.82</c:v>
                </c:pt>
                <c:pt idx="88">
                  <c:v>-53.98</c:v>
                </c:pt>
                <c:pt idx="89">
                  <c:v>-54.08</c:v>
                </c:pt>
                <c:pt idx="90">
                  <c:v>-54.11</c:v>
                </c:pt>
                <c:pt idx="91">
                  <c:v>-54.06</c:v>
                </c:pt>
                <c:pt idx="92">
                  <c:v>-53.95</c:v>
                </c:pt>
                <c:pt idx="93">
                  <c:v>-53.95</c:v>
                </c:pt>
                <c:pt idx="94">
                  <c:v>-54.09</c:v>
                </c:pt>
                <c:pt idx="95">
                  <c:v>-54.1</c:v>
                </c:pt>
                <c:pt idx="96">
                  <c:v>-54.04</c:v>
                </c:pt>
                <c:pt idx="97">
                  <c:v>-53.96</c:v>
                </c:pt>
                <c:pt idx="98">
                  <c:v>-53.96</c:v>
                </c:pt>
                <c:pt idx="99">
                  <c:v>-54.07</c:v>
                </c:pt>
                <c:pt idx="100">
                  <c:v>-54.13</c:v>
                </c:pt>
                <c:pt idx="101">
                  <c:v>-54.13</c:v>
                </c:pt>
                <c:pt idx="102">
                  <c:v>-54.12</c:v>
                </c:pt>
                <c:pt idx="103">
                  <c:v>-54.22</c:v>
                </c:pt>
                <c:pt idx="104">
                  <c:v>-54.32</c:v>
                </c:pt>
                <c:pt idx="105">
                  <c:v>-54.38</c:v>
                </c:pt>
                <c:pt idx="106">
                  <c:v>-54.43</c:v>
                </c:pt>
                <c:pt idx="107">
                  <c:v>-54.52</c:v>
                </c:pt>
                <c:pt idx="108">
                  <c:v>-54.54</c:v>
                </c:pt>
                <c:pt idx="109">
                  <c:v>-54.7</c:v>
                </c:pt>
                <c:pt idx="110">
                  <c:v>-54.63</c:v>
                </c:pt>
                <c:pt idx="111">
                  <c:v>-54.73</c:v>
                </c:pt>
                <c:pt idx="112">
                  <c:v>-54.79</c:v>
                </c:pt>
                <c:pt idx="113">
                  <c:v>-54.86</c:v>
                </c:pt>
                <c:pt idx="114">
                  <c:v>-54.81</c:v>
                </c:pt>
                <c:pt idx="115">
                  <c:v>-54.88</c:v>
                </c:pt>
                <c:pt idx="116">
                  <c:v>-54.93</c:v>
                </c:pt>
                <c:pt idx="117">
                  <c:v>-54.91</c:v>
                </c:pt>
                <c:pt idx="118">
                  <c:v>-54.95</c:v>
                </c:pt>
                <c:pt idx="119">
                  <c:v>-55</c:v>
                </c:pt>
                <c:pt idx="120">
                  <c:v>-54.87</c:v>
                </c:pt>
                <c:pt idx="121">
                  <c:v>-54.97</c:v>
                </c:pt>
                <c:pt idx="122">
                  <c:v>-54.93</c:v>
                </c:pt>
                <c:pt idx="123">
                  <c:v>-54.98</c:v>
                </c:pt>
                <c:pt idx="124">
                  <c:v>-54.97</c:v>
                </c:pt>
                <c:pt idx="125">
                  <c:v>-54.83</c:v>
                </c:pt>
                <c:pt idx="126">
                  <c:v>-54.91</c:v>
                </c:pt>
                <c:pt idx="127">
                  <c:v>-54.87</c:v>
                </c:pt>
                <c:pt idx="128">
                  <c:v>-54.87</c:v>
                </c:pt>
                <c:pt idx="129">
                  <c:v>-54.89</c:v>
                </c:pt>
                <c:pt idx="130">
                  <c:v>-54.75</c:v>
                </c:pt>
                <c:pt idx="131">
                  <c:v>-54.73</c:v>
                </c:pt>
                <c:pt idx="132">
                  <c:v>-54.65</c:v>
                </c:pt>
                <c:pt idx="133">
                  <c:v>-54.8</c:v>
                </c:pt>
                <c:pt idx="134">
                  <c:v>-54.8</c:v>
                </c:pt>
                <c:pt idx="135">
                  <c:v>-54.8</c:v>
                </c:pt>
                <c:pt idx="136">
                  <c:v>-54.85</c:v>
                </c:pt>
                <c:pt idx="137">
                  <c:v>-54.85</c:v>
                </c:pt>
                <c:pt idx="138">
                  <c:v>-54.83</c:v>
                </c:pt>
                <c:pt idx="139">
                  <c:v>-54.86</c:v>
                </c:pt>
                <c:pt idx="140">
                  <c:v>-54.83</c:v>
                </c:pt>
                <c:pt idx="141">
                  <c:v>-54.74</c:v>
                </c:pt>
                <c:pt idx="142">
                  <c:v>-54.75</c:v>
                </c:pt>
                <c:pt idx="143">
                  <c:v>-54.75</c:v>
                </c:pt>
                <c:pt idx="144">
                  <c:v>-54.71</c:v>
                </c:pt>
                <c:pt idx="145">
                  <c:v>-54.78</c:v>
                </c:pt>
                <c:pt idx="146">
                  <c:v>-54.77</c:v>
                </c:pt>
                <c:pt idx="147">
                  <c:v>-54.7</c:v>
                </c:pt>
                <c:pt idx="148">
                  <c:v>-54.78</c:v>
                </c:pt>
                <c:pt idx="149">
                  <c:v>-54.89</c:v>
                </c:pt>
                <c:pt idx="150">
                  <c:v>-54.69</c:v>
                </c:pt>
                <c:pt idx="151">
                  <c:v>-54.71</c:v>
                </c:pt>
                <c:pt idx="152">
                  <c:v>-54.58</c:v>
                </c:pt>
                <c:pt idx="153">
                  <c:v>-54.68</c:v>
                </c:pt>
                <c:pt idx="154">
                  <c:v>-54.72</c:v>
                </c:pt>
                <c:pt idx="155">
                  <c:v>-54.8</c:v>
                </c:pt>
                <c:pt idx="156">
                  <c:v>-54.82</c:v>
                </c:pt>
                <c:pt idx="157">
                  <c:v>-54.85</c:v>
                </c:pt>
                <c:pt idx="158">
                  <c:v>-54.86</c:v>
                </c:pt>
                <c:pt idx="159">
                  <c:v>-54.75</c:v>
                </c:pt>
                <c:pt idx="160">
                  <c:v>-54.89</c:v>
                </c:pt>
                <c:pt idx="161">
                  <c:v>-54.9</c:v>
                </c:pt>
                <c:pt idx="162">
                  <c:v>-54.98</c:v>
                </c:pt>
                <c:pt idx="163">
                  <c:v>-55.06</c:v>
                </c:pt>
                <c:pt idx="164">
                  <c:v>-55.17</c:v>
                </c:pt>
                <c:pt idx="165">
                  <c:v>-55.12</c:v>
                </c:pt>
                <c:pt idx="166">
                  <c:v>-55.23</c:v>
                </c:pt>
                <c:pt idx="167">
                  <c:v>-55.24</c:v>
                </c:pt>
                <c:pt idx="168">
                  <c:v>-55.38</c:v>
                </c:pt>
                <c:pt idx="169">
                  <c:v>-55.48</c:v>
                </c:pt>
                <c:pt idx="170">
                  <c:v>-55.57</c:v>
                </c:pt>
                <c:pt idx="171">
                  <c:v>-55.61</c:v>
                </c:pt>
                <c:pt idx="172">
                  <c:v>-55.76</c:v>
                </c:pt>
                <c:pt idx="173">
                  <c:v>-55.86</c:v>
                </c:pt>
                <c:pt idx="174">
                  <c:v>-56.03</c:v>
                </c:pt>
                <c:pt idx="175">
                  <c:v>-56.16</c:v>
                </c:pt>
                <c:pt idx="176">
                  <c:v>-56.12</c:v>
                </c:pt>
                <c:pt idx="177">
                  <c:v>-56.08</c:v>
                </c:pt>
                <c:pt idx="178">
                  <c:v>-56.14</c:v>
                </c:pt>
                <c:pt idx="179">
                  <c:v>-56.16</c:v>
                </c:pt>
                <c:pt idx="180">
                  <c:v>-56.29</c:v>
                </c:pt>
                <c:pt idx="181">
                  <c:v>-56.4</c:v>
                </c:pt>
                <c:pt idx="182">
                  <c:v>-56.45</c:v>
                </c:pt>
                <c:pt idx="183">
                  <c:v>-56.46</c:v>
                </c:pt>
                <c:pt idx="184">
                  <c:v>-56.57</c:v>
                </c:pt>
                <c:pt idx="185">
                  <c:v>-56.65</c:v>
                </c:pt>
                <c:pt idx="186">
                  <c:v>-56.71</c:v>
                </c:pt>
                <c:pt idx="187">
                  <c:v>-56.57</c:v>
                </c:pt>
                <c:pt idx="188">
                  <c:v>-57.21</c:v>
                </c:pt>
                <c:pt idx="189">
                  <c:v>-58.03</c:v>
                </c:pt>
                <c:pt idx="190">
                  <c:v>-58.31</c:v>
                </c:pt>
                <c:pt idx="191">
                  <c:v>-58.51</c:v>
                </c:pt>
                <c:pt idx="192">
                  <c:v>-57.95</c:v>
                </c:pt>
                <c:pt idx="193">
                  <c:v>-58.35</c:v>
                </c:pt>
                <c:pt idx="194">
                  <c:v>-58.67</c:v>
                </c:pt>
                <c:pt idx="195">
                  <c:v>-58.83</c:v>
                </c:pt>
                <c:pt idx="196">
                  <c:v>-58.83</c:v>
                </c:pt>
                <c:pt idx="197">
                  <c:v>-59.44</c:v>
                </c:pt>
                <c:pt idx="198">
                  <c:v>-59.29</c:v>
                </c:pt>
                <c:pt idx="199">
                  <c:v>-59.67</c:v>
                </c:pt>
                <c:pt idx="200">
                  <c:v>-60.01</c:v>
                </c:pt>
                <c:pt idx="201">
                  <c:v>-60.12</c:v>
                </c:pt>
                <c:pt idx="202">
                  <c:v>-60.26</c:v>
                </c:pt>
                <c:pt idx="203">
                  <c:v>-60.43</c:v>
                </c:pt>
                <c:pt idx="204">
                  <c:v>-60.17</c:v>
                </c:pt>
                <c:pt idx="205">
                  <c:v>-60.27</c:v>
                </c:pt>
                <c:pt idx="206">
                  <c:v>-60.11</c:v>
                </c:pt>
                <c:pt idx="207">
                  <c:v>-60.11</c:v>
                </c:pt>
                <c:pt idx="208">
                  <c:v>-60.41</c:v>
                </c:pt>
                <c:pt idx="209">
                  <c:v>-60.71</c:v>
                </c:pt>
                <c:pt idx="210">
                  <c:v>-61.19</c:v>
                </c:pt>
                <c:pt idx="211">
                  <c:v>-61.52</c:v>
                </c:pt>
                <c:pt idx="212">
                  <c:v>-61.53</c:v>
                </c:pt>
                <c:pt idx="213">
                  <c:v>-61.63</c:v>
                </c:pt>
                <c:pt idx="214">
                  <c:v>-61.7</c:v>
                </c:pt>
                <c:pt idx="215">
                  <c:v>-61.76</c:v>
                </c:pt>
                <c:pt idx="216">
                  <c:v>-61.81</c:v>
                </c:pt>
                <c:pt idx="217">
                  <c:v>-61.67</c:v>
                </c:pt>
                <c:pt idx="218">
                  <c:v>-61.64</c:v>
                </c:pt>
                <c:pt idx="219">
                  <c:v>-61.79</c:v>
                </c:pt>
                <c:pt idx="220">
                  <c:v>-61.86</c:v>
                </c:pt>
                <c:pt idx="221">
                  <c:v>-62.02</c:v>
                </c:pt>
                <c:pt idx="222">
                  <c:v>-61.95</c:v>
                </c:pt>
                <c:pt idx="223">
                  <c:v>-62.16</c:v>
                </c:pt>
                <c:pt idx="224">
                  <c:v>-62.25</c:v>
                </c:pt>
                <c:pt idx="225">
                  <c:v>-62.49</c:v>
                </c:pt>
                <c:pt idx="226">
                  <c:v>-62.6</c:v>
                </c:pt>
                <c:pt idx="227">
                  <c:v>-62.49</c:v>
                </c:pt>
                <c:pt idx="228">
                  <c:v>-62.46</c:v>
                </c:pt>
                <c:pt idx="229">
                  <c:v>-62.17</c:v>
                </c:pt>
                <c:pt idx="230">
                  <c:v>-62.11</c:v>
                </c:pt>
                <c:pt idx="231">
                  <c:v>-62.01</c:v>
                </c:pt>
                <c:pt idx="232">
                  <c:v>-62.25</c:v>
                </c:pt>
                <c:pt idx="233">
                  <c:v>-62.15</c:v>
                </c:pt>
                <c:pt idx="234">
                  <c:v>-62.56</c:v>
                </c:pt>
                <c:pt idx="235">
                  <c:v>-63.07</c:v>
                </c:pt>
                <c:pt idx="236">
                  <c:v>-63.86</c:v>
                </c:pt>
                <c:pt idx="237">
                  <c:v>-64.19</c:v>
                </c:pt>
                <c:pt idx="238">
                  <c:v>-64.39</c:v>
                </c:pt>
                <c:pt idx="239">
                  <c:v>-64.62</c:v>
                </c:pt>
                <c:pt idx="240">
                  <c:v>-64.55</c:v>
                </c:pt>
                <c:pt idx="241">
                  <c:v>-64.55</c:v>
                </c:pt>
                <c:pt idx="242">
                  <c:v>-64.430000000000007</c:v>
                </c:pt>
                <c:pt idx="243">
                  <c:v>-64.31</c:v>
                </c:pt>
                <c:pt idx="244">
                  <c:v>-63.45</c:v>
                </c:pt>
                <c:pt idx="245">
                  <c:v>-64.58</c:v>
                </c:pt>
                <c:pt idx="246">
                  <c:v>-65.17</c:v>
                </c:pt>
                <c:pt idx="247">
                  <c:v>-65.42</c:v>
                </c:pt>
                <c:pt idx="248">
                  <c:v>-65.5</c:v>
                </c:pt>
                <c:pt idx="249">
                  <c:v>-65.87</c:v>
                </c:pt>
                <c:pt idx="250">
                  <c:v>-66.03</c:v>
                </c:pt>
                <c:pt idx="251">
                  <c:v>-65.94</c:v>
                </c:pt>
                <c:pt idx="252">
                  <c:v>-66.06</c:v>
                </c:pt>
                <c:pt idx="253">
                  <c:v>-65.989999999999895</c:v>
                </c:pt>
                <c:pt idx="254">
                  <c:v>-66.19</c:v>
                </c:pt>
                <c:pt idx="255">
                  <c:v>-66.03</c:v>
                </c:pt>
                <c:pt idx="256">
                  <c:v>-66.11</c:v>
                </c:pt>
                <c:pt idx="257">
                  <c:v>-66.19</c:v>
                </c:pt>
                <c:pt idx="258">
                  <c:v>-66.41</c:v>
                </c:pt>
                <c:pt idx="259">
                  <c:v>-66.900000000000006</c:v>
                </c:pt>
                <c:pt idx="260">
                  <c:v>-68.27</c:v>
                </c:pt>
                <c:pt idx="261">
                  <c:v>-68.12</c:v>
                </c:pt>
                <c:pt idx="262">
                  <c:v>-68.400000000000006</c:v>
                </c:pt>
                <c:pt idx="263">
                  <c:v>-68.069999999999894</c:v>
                </c:pt>
                <c:pt idx="264">
                  <c:v>-68.09</c:v>
                </c:pt>
                <c:pt idx="265">
                  <c:v>-67.78</c:v>
                </c:pt>
                <c:pt idx="266">
                  <c:v>-68.02</c:v>
                </c:pt>
                <c:pt idx="267">
                  <c:v>-67.790000000000006</c:v>
                </c:pt>
                <c:pt idx="268">
                  <c:v>-68.03</c:v>
                </c:pt>
                <c:pt idx="269">
                  <c:v>-68.33</c:v>
                </c:pt>
                <c:pt idx="270">
                  <c:v>-69.2</c:v>
                </c:pt>
                <c:pt idx="271">
                  <c:v>-69.260000000000005</c:v>
                </c:pt>
                <c:pt idx="272">
                  <c:v>-69.400000000000006</c:v>
                </c:pt>
                <c:pt idx="273">
                  <c:v>-69.16</c:v>
                </c:pt>
                <c:pt idx="274">
                  <c:v>-69.56</c:v>
                </c:pt>
                <c:pt idx="275">
                  <c:v>-69.400000000000006</c:v>
                </c:pt>
                <c:pt idx="276">
                  <c:v>-69.180000000000007</c:v>
                </c:pt>
                <c:pt idx="277">
                  <c:v>-69.33</c:v>
                </c:pt>
                <c:pt idx="278">
                  <c:v>-69.400000000000006</c:v>
                </c:pt>
                <c:pt idx="279">
                  <c:v>-69.430000000000007</c:v>
                </c:pt>
                <c:pt idx="280">
                  <c:v>-69.459999999999894</c:v>
                </c:pt>
                <c:pt idx="281">
                  <c:v>-70.37</c:v>
                </c:pt>
                <c:pt idx="282">
                  <c:v>-71.150000000000006</c:v>
                </c:pt>
                <c:pt idx="283">
                  <c:v>-71.11</c:v>
                </c:pt>
                <c:pt idx="284">
                  <c:v>-72.36</c:v>
                </c:pt>
                <c:pt idx="285">
                  <c:v>-72.739999999999895</c:v>
                </c:pt>
                <c:pt idx="286">
                  <c:v>-72.58</c:v>
                </c:pt>
                <c:pt idx="287">
                  <c:v>-71.61</c:v>
                </c:pt>
                <c:pt idx="288">
                  <c:v>-71.260000000000005</c:v>
                </c:pt>
                <c:pt idx="289">
                  <c:v>-70.94</c:v>
                </c:pt>
                <c:pt idx="290">
                  <c:v>-70.510000000000005</c:v>
                </c:pt>
                <c:pt idx="291">
                  <c:v>-70.66</c:v>
                </c:pt>
                <c:pt idx="292">
                  <c:v>-70.709999999999894</c:v>
                </c:pt>
                <c:pt idx="293">
                  <c:v>-70.540000000000006</c:v>
                </c:pt>
                <c:pt idx="294">
                  <c:v>-70.69</c:v>
                </c:pt>
                <c:pt idx="295">
                  <c:v>-71.03</c:v>
                </c:pt>
                <c:pt idx="296">
                  <c:v>-71.28</c:v>
                </c:pt>
                <c:pt idx="297">
                  <c:v>-71.510000000000005</c:v>
                </c:pt>
                <c:pt idx="298">
                  <c:v>-72.260000000000005</c:v>
                </c:pt>
                <c:pt idx="299">
                  <c:v>-71.91</c:v>
                </c:pt>
                <c:pt idx="300">
                  <c:v>-71.459999999999894</c:v>
                </c:pt>
                <c:pt idx="301">
                  <c:v>-71.489999999999895</c:v>
                </c:pt>
                <c:pt idx="302">
                  <c:v>-71.44</c:v>
                </c:pt>
                <c:pt idx="303">
                  <c:v>-71.61</c:v>
                </c:pt>
                <c:pt idx="304">
                  <c:v>-71.78</c:v>
                </c:pt>
                <c:pt idx="305">
                  <c:v>-72.040000000000006</c:v>
                </c:pt>
                <c:pt idx="306">
                  <c:v>-72.73</c:v>
                </c:pt>
                <c:pt idx="307">
                  <c:v>-73</c:v>
                </c:pt>
                <c:pt idx="308">
                  <c:v>-72.48</c:v>
                </c:pt>
                <c:pt idx="309">
                  <c:v>-72.760000000000005</c:v>
                </c:pt>
                <c:pt idx="310">
                  <c:v>-72.099999999999895</c:v>
                </c:pt>
                <c:pt idx="311">
                  <c:v>-72.709999999999894</c:v>
                </c:pt>
                <c:pt idx="312">
                  <c:v>-72.56</c:v>
                </c:pt>
                <c:pt idx="313">
                  <c:v>-73.42</c:v>
                </c:pt>
                <c:pt idx="314">
                  <c:v>-73.5</c:v>
                </c:pt>
                <c:pt idx="315">
                  <c:v>-73.599999999999895</c:v>
                </c:pt>
                <c:pt idx="316">
                  <c:v>-73.459999999999894</c:v>
                </c:pt>
                <c:pt idx="317">
                  <c:v>-74.75</c:v>
                </c:pt>
                <c:pt idx="318">
                  <c:v>-75.31</c:v>
                </c:pt>
                <c:pt idx="319">
                  <c:v>-75.8</c:v>
                </c:pt>
                <c:pt idx="320">
                  <c:v>-75.709999999999894</c:v>
                </c:pt>
                <c:pt idx="321">
                  <c:v>-76.94</c:v>
                </c:pt>
                <c:pt idx="322">
                  <c:v>-77.58</c:v>
                </c:pt>
                <c:pt idx="323">
                  <c:v>-77.44</c:v>
                </c:pt>
                <c:pt idx="324">
                  <c:v>-77.209999999999894</c:v>
                </c:pt>
                <c:pt idx="325">
                  <c:v>-77.69</c:v>
                </c:pt>
                <c:pt idx="326">
                  <c:v>-77.52</c:v>
                </c:pt>
                <c:pt idx="327">
                  <c:v>-77.53</c:v>
                </c:pt>
                <c:pt idx="328">
                  <c:v>-77.7</c:v>
                </c:pt>
                <c:pt idx="329">
                  <c:v>-78.05</c:v>
                </c:pt>
                <c:pt idx="330">
                  <c:v>-78.27</c:v>
                </c:pt>
                <c:pt idx="331">
                  <c:v>-78.209999999999894</c:v>
                </c:pt>
                <c:pt idx="332">
                  <c:v>-78.819999999999894</c:v>
                </c:pt>
                <c:pt idx="333">
                  <c:v>-78.930000000000007</c:v>
                </c:pt>
                <c:pt idx="334">
                  <c:v>-79.97</c:v>
                </c:pt>
                <c:pt idx="335">
                  <c:v>-79.760000000000005</c:v>
                </c:pt>
                <c:pt idx="336">
                  <c:v>-80.06</c:v>
                </c:pt>
                <c:pt idx="337">
                  <c:v>-81.96</c:v>
                </c:pt>
                <c:pt idx="338">
                  <c:v>-83.01</c:v>
                </c:pt>
                <c:pt idx="339">
                  <c:v>-82.41</c:v>
                </c:pt>
                <c:pt idx="340">
                  <c:v>-82.85</c:v>
                </c:pt>
                <c:pt idx="341">
                  <c:v>-83.63</c:v>
                </c:pt>
                <c:pt idx="342">
                  <c:v>-84.96</c:v>
                </c:pt>
                <c:pt idx="343">
                  <c:v>-84.48</c:v>
                </c:pt>
                <c:pt idx="344">
                  <c:v>-84.83</c:v>
                </c:pt>
                <c:pt idx="345">
                  <c:v>-86.22</c:v>
                </c:pt>
                <c:pt idx="346">
                  <c:v>-87.33</c:v>
                </c:pt>
                <c:pt idx="347">
                  <c:v>-86.96</c:v>
                </c:pt>
                <c:pt idx="348">
                  <c:v>-86.79</c:v>
                </c:pt>
                <c:pt idx="349">
                  <c:v>-88.12</c:v>
                </c:pt>
                <c:pt idx="350">
                  <c:v>-87.83</c:v>
                </c:pt>
                <c:pt idx="351">
                  <c:v>-88.08</c:v>
                </c:pt>
                <c:pt idx="352">
                  <c:v>-88.45</c:v>
                </c:pt>
                <c:pt idx="353">
                  <c:v>-89.53</c:v>
                </c:pt>
                <c:pt idx="354">
                  <c:v>-90.08</c:v>
                </c:pt>
                <c:pt idx="355">
                  <c:v>-88.35</c:v>
                </c:pt>
                <c:pt idx="356">
                  <c:v>-88.52</c:v>
                </c:pt>
                <c:pt idx="357">
                  <c:v>-89.34</c:v>
                </c:pt>
                <c:pt idx="358">
                  <c:v>-88.72</c:v>
                </c:pt>
                <c:pt idx="359">
                  <c:v>-88.41</c:v>
                </c:pt>
                <c:pt idx="360">
                  <c:v>-88.45</c:v>
                </c:pt>
                <c:pt idx="361">
                  <c:v>-89.09</c:v>
                </c:pt>
                <c:pt idx="362">
                  <c:v>-89.3</c:v>
                </c:pt>
                <c:pt idx="363">
                  <c:v>-88.77</c:v>
                </c:pt>
                <c:pt idx="364">
                  <c:v>-88.8</c:v>
                </c:pt>
                <c:pt idx="365">
                  <c:v>-89.56</c:v>
                </c:pt>
                <c:pt idx="366">
                  <c:v>-89.24</c:v>
                </c:pt>
                <c:pt idx="367">
                  <c:v>-88.92</c:v>
                </c:pt>
                <c:pt idx="368">
                  <c:v>-88.62</c:v>
                </c:pt>
                <c:pt idx="369">
                  <c:v>-89.47</c:v>
                </c:pt>
                <c:pt idx="370">
                  <c:v>-90.11</c:v>
                </c:pt>
                <c:pt idx="371">
                  <c:v>-89.7</c:v>
                </c:pt>
                <c:pt idx="372">
                  <c:v>-89.7</c:v>
                </c:pt>
                <c:pt idx="373">
                  <c:v>-89.65</c:v>
                </c:pt>
                <c:pt idx="374">
                  <c:v>-89.65</c:v>
                </c:pt>
                <c:pt idx="375">
                  <c:v>-89.14</c:v>
                </c:pt>
                <c:pt idx="376">
                  <c:v>-89.89</c:v>
                </c:pt>
                <c:pt idx="377">
                  <c:v>-90.44</c:v>
                </c:pt>
                <c:pt idx="378">
                  <c:v>-88.67</c:v>
                </c:pt>
                <c:pt idx="379">
                  <c:v>-87.99</c:v>
                </c:pt>
                <c:pt idx="380">
                  <c:v>-88.4</c:v>
                </c:pt>
                <c:pt idx="381">
                  <c:v>-88.94</c:v>
                </c:pt>
                <c:pt idx="382">
                  <c:v>-88.6</c:v>
                </c:pt>
                <c:pt idx="383">
                  <c:v>-87.95</c:v>
                </c:pt>
                <c:pt idx="384">
                  <c:v>-87.62</c:v>
                </c:pt>
                <c:pt idx="385">
                  <c:v>-87.52</c:v>
                </c:pt>
                <c:pt idx="386">
                  <c:v>-86.81</c:v>
                </c:pt>
                <c:pt idx="387">
                  <c:v>-86.26</c:v>
                </c:pt>
                <c:pt idx="388">
                  <c:v>-86.92</c:v>
                </c:pt>
                <c:pt idx="389">
                  <c:v>-87.62</c:v>
                </c:pt>
                <c:pt idx="390">
                  <c:v>-87.31</c:v>
                </c:pt>
                <c:pt idx="391">
                  <c:v>-86.67</c:v>
                </c:pt>
                <c:pt idx="392">
                  <c:v>-84.13</c:v>
                </c:pt>
                <c:pt idx="393">
                  <c:v>-85.66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194-4770-9A90-E98729315006}"/>
            </c:ext>
          </c:extLst>
        </c:ser>
        <c:ser>
          <c:idx val="1"/>
          <c:order val="1"/>
          <c:tx>
            <c:v>Simulated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3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'372506076511703'!$H$16:$H$51</c:f>
              <c:numCache>
                <c:formatCode>m/d/yyyy</c:formatCode>
                <c:ptCount val="36"/>
                <c:pt idx="0">
                  <c:v>31413</c:v>
                </c:pt>
                <c:pt idx="1">
                  <c:v>31778</c:v>
                </c:pt>
                <c:pt idx="2">
                  <c:v>32143</c:v>
                </c:pt>
                <c:pt idx="3">
                  <c:v>32509</c:v>
                </c:pt>
                <c:pt idx="4">
                  <c:v>32874</c:v>
                </c:pt>
                <c:pt idx="5">
                  <c:v>33239</c:v>
                </c:pt>
                <c:pt idx="6">
                  <c:v>33604</c:v>
                </c:pt>
                <c:pt idx="7">
                  <c:v>33970</c:v>
                </c:pt>
                <c:pt idx="8">
                  <c:v>34335</c:v>
                </c:pt>
                <c:pt idx="9">
                  <c:v>34700</c:v>
                </c:pt>
                <c:pt idx="10">
                  <c:v>35065</c:v>
                </c:pt>
                <c:pt idx="11">
                  <c:v>35431</c:v>
                </c:pt>
                <c:pt idx="12">
                  <c:v>35796</c:v>
                </c:pt>
                <c:pt idx="13">
                  <c:v>36161</c:v>
                </c:pt>
                <c:pt idx="14">
                  <c:v>36526</c:v>
                </c:pt>
                <c:pt idx="15">
                  <c:v>36892</c:v>
                </c:pt>
                <c:pt idx="16">
                  <c:v>37257</c:v>
                </c:pt>
                <c:pt idx="17">
                  <c:v>37622</c:v>
                </c:pt>
                <c:pt idx="18">
                  <c:v>37987</c:v>
                </c:pt>
                <c:pt idx="19">
                  <c:v>38353</c:v>
                </c:pt>
                <c:pt idx="20">
                  <c:v>38718</c:v>
                </c:pt>
                <c:pt idx="21">
                  <c:v>39083</c:v>
                </c:pt>
                <c:pt idx="22">
                  <c:v>39448</c:v>
                </c:pt>
                <c:pt idx="23">
                  <c:v>39814</c:v>
                </c:pt>
                <c:pt idx="24">
                  <c:v>40179</c:v>
                </c:pt>
                <c:pt idx="25">
                  <c:v>40544</c:v>
                </c:pt>
                <c:pt idx="26">
                  <c:v>40909</c:v>
                </c:pt>
                <c:pt idx="27">
                  <c:v>41275</c:v>
                </c:pt>
                <c:pt idx="28">
                  <c:v>41640</c:v>
                </c:pt>
                <c:pt idx="29">
                  <c:v>42005</c:v>
                </c:pt>
                <c:pt idx="30">
                  <c:v>42370</c:v>
                </c:pt>
                <c:pt idx="31">
                  <c:v>42736</c:v>
                </c:pt>
                <c:pt idx="32">
                  <c:v>43101</c:v>
                </c:pt>
                <c:pt idx="33">
                  <c:v>43466</c:v>
                </c:pt>
                <c:pt idx="34">
                  <c:v>43831</c:v>
                </c:pt>
                <c:pt idx="35">
                  <c:v>44197</c:v>
                </c:pt>
              </c:numCache>
            </c:numRef>
          </c:xVal>
          <c:yVal>
            <c:numRef>
              <c:f>'372506076511703'!$G$16:$G$51</c:f>
              <c:numCache>
                <c:formatCode>General</c:formatCode>
                <c:ptCount val="36"/>
                <c:pt idx="0">
                  <c:v>-59.032550811770001</c:v>
                </c:pt>
                <c:pt idx="1">
                  <c:v>-61.203659057620001</c:v>
                </c:pt>
                <c:pt idx="2">
                  <c:v>-58.679363250729999</c:v>
                </c:pt>
                <c:pt idx="3">
                  <c:v>-61.499546051030002</c:v>
                </c:pt>
                <c:pt idx="4">
                  <c:v>-65.285194396969999</c:v>
                </c:pt>
                <c:pt idx="5">
                  <c:v>-67.256149291989999</c:v>
                </c:pt>
                <c:pt idx="6">
                  <c:v>-68.902236938480002</c:v>
                </c:pt>
                <c:pt idx="7">
                  <c:v>-70.475173950200002</c:v>
                </c:pt>
                <c:pt idx="8">
                  <c:v>-72.526321411129999</c:v>
                </c:pt>
                <c:pt idx="9">
                  <c:v>-74.131492614750002</c:v>
                </c:pt>
                <c:pt idx="10">
                  <c:v>-75.91340637207</c:v>
                </c:pt>
                <c:pt idx="11">
                  <c:v>-77.660888671880002</c:v>
                </c:pt>
                <c:pt idx="12">
                  <c:v>-78.28002166748</c:v>
                </c:pt>
                <c:pt idx="13">
                  <c:v>-79.487503051760001</c:v>
                </c:pt>
                <c:pt idx="14">
                  <c:v>-79.177391052250002</c:v>
                </c:pt>
                <c:pt idx="15">
                  <c:v>-80.53726196289</c:v>
                </c:pt>
                <c:pt idx="16">
                  <c:v>-82.102378845209998</c:v>
                </c:pt>
                <c:pt idx="17">
                  <c:v>-84.218528747560001</c:v>
                </c:pt>
                <c:pt idx="18">
                  <c:v>-83.674545288090002</c:v>
                </c:pt>
                <c:pt idx="19">
                  <c:v>-84.347618103030001</c:v>
                </c:pt>
                <c:pt idx="20">
                  <c:v>-84.98828125</c:v>
                </c:pt>
                <c:pt idx="21">
                  <c:v>-86.234519958500002</c:v>
                </c:pt>
                <c:pt idx="22">
                  <c:v>-86.971046447749998</c:v>
                </c:pt>
                <c:pt idx="23">
                  <c:v>-88.719375610349999</c:v>
                </c:pt>
                <c:pt idx="24">
                  <c:v>-90.025833129879999</c:v>
                </c:pt>
                <c:pt idx="25">
                  <c:v>-91.55312347412</c:v>
                </c:pt>
                <c:pt idx="26">
                  <c:v>-91.081436157230002</c:v>
                </c:pt>
                <c:pt idx="27">
                  <c:v>-91.34162902832</c:v>
                </c:pt>
                <c:pt idx="28">
                  <c:v>-91.395370483400001</c:v>
                </c:pt>
                <c:pt idx="29">
                  <c:v>-91.366989135739999</c:v>
                </c:pt>
                <c:pt idx="30">
                  <c:v>-89.778274536129999</c:v>
                </c:pt>
                <c:pt idx="31">
                  <c:v>-89.17325592041</c:v>
                </c:pt>
                <c:pt idx="32">
                  <c:v>-87.848304748540002</c:v>
                </c:pt>
                <c:pt idx="33">
                  <c:v>-85.607612609859999</c:v>
                </c:pt>
                <c:pt idx="34">
                  <c:v>-85.058876037600001</c:v>
                </c:pt>
                <c:pt idx="35">
                  <c:v>-88.977279663090002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194-4770-9A90-E987293150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3555183"/>
        <c:axId val="613550191"/>
      </c:scatterChart>
      <c:valAx>
        <c:axId val="613555183"/>
        <c:scaling>
          <c:orientation val="minMax"/>
          <c:min val="3000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0191"/>
        <c:crossesAt val="-200"/>
        <c:crossBetween val="midCat"/>
      </c:valAx>
      <c:valAx>
        <c:axId val="613550191"/>
        <c:scaling>
          <c:orientation val="minMax"/>
          <c:max val="-5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Water Level (ft)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5183"/>
        <c:crosses val="autoZero"/>
        <c:crossBetween val="midCat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sz="1400" b="0" i="0" u="none" strike="noStrike" baseline="0">
                <a:effectLst/>
              </a:rPr>
              <a:t>56A 11</a:t>
            </a:r>
            <a:r>
              <a:rPr lang="en-US" sz="1400" b="0" i="0" u="none" strike="noStrike" baseline="0"/>
              <a:t> </a:t>
            </a:r>
            <a:endParaRPr lang="en-US"/>
          </a:p>
        </c:rich>
      </c:tx>
      <c:layout>
        <c:manualLayout>
          <c:xMode val="edge"/>
          <c:yMode val="edge"/>
          <c:x val="0.36088110403397028"/>
          <c:y val="2.13675213675213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USGS Data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3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xVal>
            <c:numRef>
              <c:f>'363653076455401'!$A$2:$A$542</c:f>
              <c:numCache>
                <c:formatCode>m/d/yyyy</c:formatCode>
                <c:ptCount val="541"/>
                <c:pt idx="0">
                  <c:v>28346</c:v>
                </c:pt>
                <c:pt idx="1">
                  <c:v>28683</c:v>
                </c:pt>
                <c:pt idx="2">
                  <c:v>28766</c:v>
                </c:pt>
                <c:pt idx="3">
                  <c:v>28796</c:v>
                </c:pt>
                <c:pt idx="4">
                  <c:v>28830</c:v>
                </c:pt>
                <c:pt idx="5">
                  <c:v>28864</c:v>
                </c:pt>
                <c:pt idx="6">
                  <c:v>28891</c:v>
                </c:pt>
                <c:pt idx="7">
                  <c:v>28919</c:v>
                </c:pt>
                <c:pt idx="8">
                  <c:v>28947</c:v>
                </c:pt>
                <c:pt idx="9">
                  <c:v>28977</c:v>
                </c:pt>
                <c:pt idx="10">
                  <c:v>29014</c:v>
                </c:pt>
                <c:pt idx="11">
                  <c:v>29269</c:v>
                </c:pt>
                <c:pt idx="12">
                  <c:v>29335</c:v>
                </c:pt>
                <c:pt idx="13">
                  <c:v>29370</c:v>
                </c:pt>
                <c:pt idx="14">
                  <c:v>29402</c:v>
                </c:pt>
                <c:pt idx="15">
                  <c:v>29620</c:v>
                </c:pt>
                <c:pt idx="16">
                  <c:v>29984</c:v>
                </c:pt>
                <c:pt idx="17">
                  <c:v>30357</c:v>
                </c:pt>
                <c:pt idx="18">
                  <c:v>30715</c:v>
                </c:pt>
                <c:pt idx="19">
                  <c:v>31055</c:v>
                </c:pt>
                <c:pt idx="20">
                  <c:v>31125</c:v>
                </c:pt>
                <c:pt idx="21">
                  <c:v>31132</c:v>
                </c:pt>
                <c:pt idx="22">
                  <c:v>31210</c:v>
                </c:pt>
                <c:pt idx="23">
                  <c:v>31218</c:v>
                </c:pt>
                <c:pt idx="24">
                  <c:v>31239</c:v>
                </c:pt>
                <c:pt idx="25">
                  <c:v>31279</c:v>
                </c:pt>
                <c:pt idx="26">
                  <c:v>31307</c:v>
                </c:pt>
                <c:pt idx="27">
                  <c:v>31328</c:v>
                </c:pt>
                <c:pt idx="28">
                  <c:v>31370</c:v>
                </c:pt>
                <c:pt idx="29">
                  <c:v>31397</c:v>
                </c:pt>
                <c:pt idx="30">
                  <c:v>31420</c:v>
                </c:pt>
                <c:pt idx="31">
                  <c:v>31467</c:v>
                </c:pt>
                <c:pt idx="32">
                  <c:v>31489</c:v>
                </c:pt>
                <c:pt idx="33">
                  <c:v>31587</c:v>
                </c:pt>
                <c:pt idx="34">
                  <c:v>31616</c:v>
                </c:pt>
                <c:pt idx="35">
                  <c:v>31635</c:v>
                </c:pt>
                <c:pt idx="36">
                  <c:v>31684</c:v>
                </c:pt>
                <c:pt idx="37">
                  <c:v>31733</c:v>
                </c:pt>
                <c:pt idx="38">
                  <c:v>31764</c:v>
                </c:pt>
                <c:pt idx="39">
                  <c:v>31789</c:v>
                </c:pt>
                <c:pt idx="40">
                  <c:v>31832</c:v>
                </c:pt>
                <c:pt idx="41">
                  <c:v>31853</c:v>
                </c:pt>
                <c:pt idx="42">
                  <c:v>31903</c:v>
                </c:pt>
                <c:pt idx="43">
                  <c:v>31945</c:v>
                </c:pt>
                <c:pt idx="44">
                  <c:v>31950</c:v>
                </c:pt>
                <c:pt idx="45">
                  <c:v>31993</c:v>
                </c:pt>
                <c:pt idx="46">
                  <c:v>32041</c:v>
                </c:pt>
                <c:pt idx="47">
                  <c:v>32083</c:v>
                </c:pt>
                <c:pt idx="48">
                  <c:v>32099</c:v>
                </c:pt>
                <c:pt idx="49">
                  <c:v>32154</c:v>
                </c:pt>
                <c:pt idx="50">
                  <c:v>32210</c:v>
                </c:pt>
                <c:pt idx="51">
                  <c:v>32216</c:v>
                </c:pt>
                <c:pt idx="52">
                  <c:v>32266</c:v>
                </c:pt>
                <c:pt idx="53">
                  <c:v>32324</c:v>
                </c:pt>
                <c:pt idx="54">
                  <c:v>32365</c:v>
                </c:pt>
                <c:pt idx="55">
                  <c:v>32428</c:v>
                </c:pt>
                <c:pt idx="56">
                  <c:v>32468</c:v>
                </c:pt>
                <c:pt idx="57">
                  <c:v>32490</c:v>
                </c:pt>
                <c:pt idx="58">
                  <c:v>32526</c:v>
                </c:pt>
                <c:pt idx="59">
                  <c:v>32588</c:v>
                </c:pt>
                <c:pt idx="60">
                  <c:v>32679</c:v>
                </c:pt>
                <c:pt idx="61">
                  <c:v>32770</c:v>
                </c:pt>
                <c:pt idx="62">
                  <c:v>32846</c:v>
                </c:pt>
                <c:pt idx="63">
                  <c:v>32944</c:v>
                </c:pt>
                <c:pt idx="64">
                  <c:v>33129</c:v>
                </c:pt>
                <c:pt idx="65">
                  <c:v>33325</c:v>
                </c:pt>
                <c:pt idx="66">
                  <c:v>33520</c:v>
                </c:pt>
                <c:pt idx="67">
                  <c:v>33679</c:v>
                </c:pt>
                <c:pt idx="68">
                  <c:v>33869</c:v>
                </c:pt>
                <c:pt idx="69">
                  <c:v>33892</c:v>
                </c:pt>
                <c:pt idx="70">
                  <c:v>34023</c:v>
                </c:pt>
                <c:pt idx="71">
                  <c:v>34093</c:v>
                </c:pt>
                <c:pt idx="72">
                  <c:v>34150</c:v>
                </c:pt>
                <c:pt idx="73">
                  <c:v>34201</c:v>
                </c:pt>
                <c:pt idx="74">
                  <c:v>34276</c:v>
                </c:pt>
                <c:pt idx="75">
                  <c:v>34317</c:v>
                </c:pt>
                <c:pt idx="76">
                  <c:v>34376</c:v>
                </c:pt>
                <c:pt idx="77">
                  <c:v>34437</c:v>
                </c:pt>
                <c:pt idx="78">
                  <c:v>34505</c:v>
                </c:pt>
                <c:pt idx="79">
                  <c:v>34558</c:v>
                </c:pt>
                <c:pt idx="80">
                  <c:v>34652</c:v>
                </c:pt>
                <c:pt idx="81">
                  <c:v>34710</c:v>
                </c:pt>
                <c:pt idx="82">
                  <c:v>34772</c:v>
                </c:pt>
                <c:pt idx="83">
                  <c:v>34824</c:v>
                </c:pt>
                <c:pt idx="84">
                  <c:v>34899</c:v>
                </c:pt>
                <c:pt idx="85">
                  <c:v>34983</c:v>
                </c:pt>
                <c:pt idx="86">
                  <c:v>35074</c:v>
                </c:pt>
                <c:pt idx="87">
                  <c:v>35164</c:v>
                </c:pt>
                <c:pt idx="88">
                  <c:v>35257</c:v>
                </c:pt>
                <c:pt idx="89">
                  <c:v>35356</c:v>
                </c:pt>
                <c:pt idx="90">
                  <c:v>35457</c:v>
                </c:pt>
                <c:pt idx="91">
                  <c:v>35523</c:v>
                </c:pt>
                <c:pt idx="92">
                  <c:v>35634</c:v>
                </c:pt>
                <c:pt idx="93">
                  <c:v>35740</c:v>
                </c:pt>
                <c:pt idx="94">
                  <c:v>35816</c:v>
                </c:pt>
                <c:pt idx="95">
                  <c:v>35920</c:v>
                </c:pt>
                <c:pt idx="96">
                  <c:v>35990</c:v>
                </c:pt>
                <c:pt idx="97">
                  <c:v>36097</c:v>
                </c:pt>
                <c:pt idx="98">
                  <c:v>36165</c:v>
                </c:pt>
                <c:pt idx="99">
                  <c:v>36264</c:v>
                </c:pt>
                <c:pt idx="100">
                  <c:v>36348</c:v>
                </c:pt>
                <c:pt idx="101">
                  <c:v>36494</c:v>
                </c:pt>
                <c:pt idx="102">
                  <c:v>36536</c:v>
                </c:pt>
                <c:pt idx="103">
                  <c:v>36636</c:v>
                </c:pt>
                <c:pt idx="104">
                  <c:v>36720</c:v>
                </c:pt>
                <c:pt idx="105">
                  <c:v>36832</c:v>
                </c:pt>
                <c:pt idx="106">
                  <c:v>36938</c:v>
                </c:pt>
                <c:pt idx="107">
                  <c:v>37007</c:v>
                </c:pt>
                <c:pt idx="108">
                  <c:v>37084</c:v>
                </c:pt>
                <c:pt idx="109">
                  <c:v>37193</c:v>
                </c:pt>
                <c:pt idx="110">
                  <c:v>37279</c:v>
                </c:pt>
                <c:pt idx="111">
                  <c:v>37358</c:v>
                </c:pt>
                <c:pt idx="112">
                  <c:v>37447</c:v>
                </c:pt>
                <c:pt idx="113">
                  <c:v>37552</c:v>
                </c:pt>
                <c:pt idx="114">
                  <c:v>37630</c:v>
                </c:pt>
                <c:pt idx="115">
                  <c:v>37732</c:v>
                </c:pt>
                <c:pt idx="116">
                  <c:v>37812</c:v>
                </c:pt>
                <c:pt idx="117">
                  <c:v>37935</c:v>
                </c:pt>
                <c:pt idx="118">
                  <c:v>37998</c:v>
                </c:pt>
                <c:pt idx="119">
                  <c:v>38096</c:v>
                </c:pt>
                <c:pt idx="120">
                  <c:v>38180</c:v>
                </c:pt>
                <c:pt idx="121">
                  <c:v>38309</c:v>
                </c:pt>
                <c:pt idx="122">
                  <c:v>38373</c:v>
                </c:pt>
                <c:pt idx="123">
                  <c:v>38457</c:v>
                </c:pt>
                <c:pt idx="124">
                  <c:v>38545</c:v>
                </c:pt>
                <c:pt idx="125">
                  <c:v>38650</c:v>
                </c:pt>
                <c:pt idx="126">
                  <c:v>38727</c:v>
                </c:pt>
                <c:pt idx="127">
                  <c:v>38831</c:v>
                </c:pt>
                <c:pt idx="128">
                  <c:v>38908</c:v>
                </c:pt>
                <c:pt idx="129">
                  <c:v>39030</c:v>
                </c:pt>
                <c:pt idx="130">
                  <c:v>39091</c:v>
                </c:pt>
                <c:pt idx="131">
                  <c:v>39211</c:v>
                </c:pt>
                <c:pt idx="132">
                  <c:v>39286</c:v>
                </c:pt>
                <c:pt idx="133">
                  <c:v>39377</c:v>
                </c:pt>
                <c:pt idx="134">
                  <c:v>39470</c:v>
                </c:pt>
                <c:pt idx="135">
                  <c:v>39568</c:v>
                </c:pt>
                <c:pt idx="136">
                  <c:v>39650</c:v>
                </c:pt>
                <c:pt idx="137">
                  <c:v>39744</c:v>
                </c:pt>
                <c:pt idx="138">
                  <c:v>39868</c:v>
                </c:pt>
                <c:pt idx="139">
                  <c:v>39939</c:v>
                </c:pt>
                <c:pt idx="140">
                  <c:v>40051</c:v>
                </c:pt>
                <c:pt idx="141">
                  <c:v>40134</c:v>
                </c:pt>
                <c:pt idx="142">
                  <c:v>40245</c:v>
                </c:pt>
                <c:pt idx="143">
                  <c:v>40332</c:v>
                </c:pt>
                <c:pt idx="144">
                  <c:v>40422</c:v>
                </c:pt>
                <c:pt idx="145">
                  <c:v>40490</c:v>
                </c:pt>
                <c:pt idx="146">
                  <c:v>40589</c:v>
                </c:pt>
                <c:pt idx="147">
                  <c:v>40652</c:v>
                </c:pt>
                <c:pt idx="148">
                  <c:v>40737</c:v>
                </c:pt>
                <c:pt idx="149">
                  <c:v>40841</c:v>
                </c:pt>
                <c:pt idx="150">
                  <c:v>40933</c:v>
                </c:pt>
                <c:pt idx="151">
                  <c:v>41052</c:v>
                </c:pt>
                <c:pt idx="152">
                  <c:v>41116</c:v>
                </c:pt>
                <c:pt idx="153">
                  <c:v>41219</c:v>
                </c:pt>
                <c:pt idx="154">
                  <c:v>41354</c:v>
                </c:pt>
                <c:pt idx="155">
                  <c:v>41416</c:v>
                </c:pt>
                <c:pt idx="156">
                  <c:v>41515</c:v>
                </c:pt>
                <c:pt idx="157">
                  <c:v>41569</c:v>
                </c:pt>
                <c:pt idx="158">
                  <c:v>41677</c:v>
                </c:pt>
                <c:pt idx="159">
                  <c:v>41794</c:v>
                </c:pt>
                <c:pt idx="160">
                  <c:v>41892</c:v>
                </c:pt>
                <c:pt idx="161">
                  <c:v>41962</c:v>
                </c:pt>
                <c:pt idx="162">
                  <c:v>42026</c:v>
                </c:pt>
                <c:pt idx="163">
                  <c:v>42167</c:v>
                </c:pt>
                <c:pt idx="164">
                  <c:v>42243</c:v>
                </c:pt>
                <c:pt idx="165">
                  <c:v>42358</c:v>
                </c:pt>
                <c:pt idx="166">
                  <c:v>42443</c:v>
                </c:pt>
                <c:pt idx="167">
                  <c:v>42541</c:v>
                </c:pt>
                <c:pt idx="168">
                  <c:v>42622</c:v>
                </c:pt>
                <c:pt idx="169">
                  <c:v>42684</c:v>
                </c:pt>
                <c:pt idx="170">
                  <c:v>42787</c:v>
                </c:pt>
                <c:pt idx="171">
                  <c:v>42864</c:v>
                </c:pt>
                <c:pt idx="172">
                  <c:v>42956</c:v>
                </c:pt>
                <c:pt idx="173">
                  <c:v>43069</c:v>
                </c:pt>
                <c:pt idx="174">
                  <c:v>43243</c:v>
                </c:pt>
                <c:pt idx="175">
                  <c:v>43363</c:v>
                </c:pt>
                <c:pt idx="176">
                  <c:v>43431</c:v>
                </c:pt>
                <c:pt idx="177">
                  <c:v>43515</c:v>
                </c:pt>
                <c:pt idx="178">
                  <c:v>43608</c:v>
                </c:pt>
                <c:pt idx="179">
                  <c:v>43697</c:v>
                </c:pt>
                <c:pt idx="180">
                  <c:v>43858</c:v>
                </c:pt>
                <c:pt idx="181">
                  <c:v>44090</c:v>
                </c:pt>
                <c:pt idx="182">
                  <c:v>44286</c:v>
                </c:pt>
                <c:pt idx="183">
                  <c:v>44460</c:v>
                </c:pt>
                <c:pt idx="184">
                  <c:v>44593</c:v>
                </c:pt>
              </c:numCache>
            </c:numRef>
          </c:xVal>
          <c:yVal>
            <c:numRef>
              <c:f>'363653076455401'!$D$2:$D$542</c:f>
              <c:numCache>
                <c:formatCode>General</c:formatCode>
                <c:ptCount val="541"/>
                <c:pt idx="0">
                  <c:v>-76.44</c:v>
                </c:pt>
                <c:pt idx="1">
                  <c:v>-87.04</c:v>
                </c:pt>
                <c:pt idx="2">
                  <c:v>-86.96</c:v>
                </c:pt>
                <c:pt idx="3">
                  <c:v>-87.05</c:v>
                </c:pt>
                <c:pt idx="4">
                  <c:v>-86.78</c:v>
                </c:pt>
                <c:pt idx="5">
                  <c:v>-86.13</c:v>
                </c:pt>
                <c:pt idx="6">
                  <c:v>-86.19</c:v>
                </c:pt>
                <c:pt idx="7">
                  <c:v>-86.66</c:v>
                </c:pt>
                <c:pt idx="8">
                  <c:v>-86.56</c:v>
                </c:pt>
                <c:pt idx="9">
                  <c:v>-87.25</c:v>
                </c:pt>
                <c:pt idx="10">
                  <c:v>-87.61</c:v>
                </c:pt>
                <c:pt idx="11">
                  <c:v>-86.89</c:v>
                </c:pt>
                <c:pt idx="12">
                  <c:v>-88.84</c:v>
                </c:pt>
                <c:pt idx="13">
                  <c:v>-88.74</c:v>
                </c:pt>
                <c:pt idx="14">
                  <c:v>-89.74</c:v>
                </c:pt>
                <c:pt idx="15">
                  <c:v>-92.04</c:v>
                </c:pt>
                <c:pt idx="16">
                  <c:v>-93.37</c:v>
                </c:pt>
                <c:pt idx="17">
                  <c:v>-90.14</c:v>
                </c:pt>
                <c:pt idx="18">
                  <c:v>-90.93</c:v>
                </c:pt>
                <c:pt idx="19">
                  <c:v>-93.26</c:v>
                </c:pt>
                <c:pt idx="20">
                  <c:v>-91.53</c:v>
                </c:pt>
                <c:pt idx="21">
                  <c:v>-91.39</c:v>
                </c:pt>
                <c:pt idx="22">
                  <c:v>-93.05</c:v>
                </c:pt>
                <c:pt idx="23">
                  <c:v>-93.49</c:v>
                </c:pt>
                <c:pt idx="24">
                  <c:v>-93.36</c:v>
                </c:pt>
                <c:pt idx="25">
                  <c:v>-93.82</c:v>
                </c:pt>
                <c:pt idx="26">
                  <c:v>-94.16</c:v>
                </c:pt>
                <c:pt idx="27">
                  <c:v>-93.6</c:v>
                </c:pt>
                <c:pt idx="28">
                  <c:v>-93.44</c:v>
                </c:pt>
                <c:pt idx="29">
                  <c:v>-93.42</c:v>
                </c:pt>
                <c:pt idx="30">
                  <c:v>-93.26</c:v>
                </c:pt>
                <c:pt idx="31">
                  <c:v>-93.25</c:v>
                </c:pt>
                <c:pt idx="32">
                  <c:v>-93.57</c:v>
                </c:pt>
                <c:pt idx="33">
                  <c:v>-92.86</c:v>
                </c:pt>
                <c:pt idx="34">
                  <c:v>-92.81</c:v>
                </c:pt>
                <c:pt idx="35">
                  <c:v>-93.17</c:v>
                </c:pt>
                <c:pt idx="36">
                  <c:v>-94.04</c:v>
                </c:pt>
                <c:pt idx="37">
                  <c:v>-95.06</c:v>
                </c:pt>
                <c:pt idx="38">
                  <c:v>-95.71</c:v>
                </c:pt>
                <c:pt idx="39">
                  <c:v>-96.04</c:v>
                </c:pt>
                <c:pt idx="40">
                  <c:v>-96.57</c:v>
                </c:pt>
                <c:pt idx="41">
                  <c:v>-97.14</c:v>
                </c:pt>
                <c:pt idx="42">
                  <c:v>-96.93</c:v>
                </c:pt>
                <c:pt idx="43">
                  <c:v>-97.31</c:v>
                </c:pt>
                <c:pt idx="44">
                  <c:v>-97.14</c:v>
                </c:pt>
                <c:pt idx="45">
                  <c:v>-97.69</c:v>
                </c:pt>
                <c:pt idx="46">
                  <c:v>-97.6</c:v>
                </c:pt>
                <c:pt idx="47">
                  <c:v>-97.65</c:v>
                </c:pt>
                <c:pt idx="48">
                  <c:v>-97.75</c:v>
                </c:pt>
                <c:pt idx="49">
                  <c:v>-98.34</c:v>
                </c:pt>
                <c:pt idx="50">
                  <c:v>-99.39</c:v>
                </c:pt>
                <c:pt idx="51">
                  <c:v>-99.29</c:v>
                </c:pt>
                <c:pt idx="52">
                  <c:v>-99.6</c:v>
                </c:pt>
                <c:pt idx="53">
                  <c:v>-99.91</c:v>
                </c:pt>
                <c:pt idx="54">
                  <c:v>-99.94</c:v>
                </c:pt>
                <c:pt idx="55">
                  <c:v>-99.94</c:v>
                </c:pt>
                <c:pt idx="56">
                  <c:v>-99.74</c:v>
                </c:pt>
                <c:pt idx="57">
                  <c:v>-99.65</c:v>
                </c:pt>
                <c:pt idx="58">
                  <c:v>-99.74</c:v>
                </c:pt>
                <c:pt idx="59">
                  <c:v>-99.7</c:v>
                </c:pt>
                <c:pt idx="60">
                  <c:v>-99.93</c:v>
                </c:pt>
                <c:pt idx="61">
                  <c:v>-99.38</c:v>
                </c:pt>
                <c:pt idx="62">
                  <c:v>-100.02</c:v>
                </c:pt>
                <c:pt idx="63">
                  <c:v>-101.41</c:v>
                </c:pt>
                <c:pt idx="64">
                  <c:v>-102.09</c:v>
                </c:pt>
                <c:pt idx="65">
                  <c:v>-103.14</c:v>
                </c:pt>
                <c:pt idx="66">
                  <c:v>-104.28</c:v>
                </c:pt>
                <c:pt idx="67">
                  <c:v>-105.74</c:v>
                </c:pt>
                <c:pt idx="68">
                  <c:v>-106.43</c:v>
                </c:pt>
                <c:pt idx="69">
                  <c:v>-106.61</c:v>
                </c:pt>
                <c:pt idx="70">
                  <c:v>-105.98</c:v>
                </c:pt>
                <c:pt idx="71">
                  <c:v>-105.43</c:v>
                </c:pt>
                <c:pt idx="72">
                  <c:v>-105.12</c:v>
                </c:pt>
                <c:pt idx="73">
                  <c:v>-104.96</c:v>
                </c:pt>
                <c:pt idx="74">
                  <c:v>-105.4</c:v>
                </c:pt>
                <c:pt idx="75">
                  <c:v>-105.76</c:v>
                </c:pt>
                <c:pt idx="76">
                  <c:v>-106.56</c:v>
                </c:pt>
                <c:pt idx="77">
                  <c:v>-106.64</c:v>
                </c:pt>
                <c:pt idx="78">
                  <c:v>-106.94</c:v>
                </c:pt>
                <c:pt idx="79">
                  <c:v>-106.93</c:v>
                </c:pt>
                <c:pt idx="80">
                  <c:v>-106.74</c:v>
                </c:pt>
                <c:pt idx="81">
                  <c:v>-107.26</c:v>
                </c:pt>
                <c:pt idx="82">
                  <c:v>-107.32</c:v>
                </c:pt>
                <c:pt idx="83">
                  <c:v>-106.86</c:v>
                </c:pt>
                <c:pt idx="84">
                  <c:v>-107.22</c:v>
                </c:pt>
                <c:pt idx="85">
                  <c:v>-107.63</c:v>
                </c:pt>
                <c:pt idx="86">
                  <c:v>-107.07</c:v>
                </c:pt>
                <c:pt idx="87">
                  <c:v>-106.47</c:v>
                </c:pt>
                <c:pt idx="88">
                  <c:v>-107.78</c:v>
                </c:pt>
                <c:pt idx="89">
                  <c:v>-107.41</c:v>
                </c:pt>
                <c:pt idx="90">
                  <c:v>-106.8</c:v>
                </c:pt>
                <c:pt idx="91">
                  <c:v>-105.96</c:v>
                </c:pt>
                <c:pt idx="92">
                  <c:v>-106.4</c:v>
                </c:pt>
                <c:pt idx="93">
                  <c:v>-107.92</c:v>
                </c:pt>
                <c:pt idx="94">
                  <c:v>-107.9</c:v>
                </c:pt>
                <c:pt idx="95">
                  <c:v>-107.6</c:v>
                </c:pt>
                <c:pt idx="96">
                  <c:v>-107.94</c:v>
                </c:pt>
                <c:pt idx="97">
                  <c:v>-107.88</c:v>
                </c:pt>
                <c:pt idx="98">
                  <c:v>-106.93</c:v>
                </c:pt>
                <c:pt idx="99">
                  <c:v>-106.42</c:v>
                </c:pt>
                <c:pt idx="100">
                  <c:v>-106.28</c:v>
                </c:pt>
                <c:pt idx="101">
                  <c:v>-104.47</c:v>
                </c:pt>
                <c:pt idx="102">
                  <c:v>-104.43</c:v>
                </c:pt>
                <c:pt idx="103">
                  <c:v>-104.13</c:v>
                </c:pt>
                <c:pt idx="104">
                  <c:v>-104.52</c:v>
                </c:pt>
                <c:pt idx="105">
                  <c:v>-104.98</c:v>
                </c:pt>
                <c:pt idx="106">
                  <c:v>-105.21</c:v>
                </c:pt>
                <c:pt idx="107">
                  <c:v>-105.48</c:v>
                </c:pt>
                <c:pt idx="108">
                  <c:v>-106.37</c:v>
                </c:pt>
                <c:pt idx="109">
                  <c:v>-107.81</c:v>
                </c:pt>
                <c:pt idx="110">
                  <c:v>-108.92</c:v>
                </c:pt>
                <c:pt idx="111">
                  <c:v>-110.06</c:v>
                </c:pt>
                <c:pt idx="112">
                  <c:v>-110.33</c:v>
                </c:pt>
                <c:pt idx="113">
                  <c:v>-111.04</c:v>
                </c:pt>
                <c:pt idx="114">
                  <c:v>-110.32</c:v>
                </c:pt>
                <c:pt idx="115">
                  <c:v>-109.73</c:v>
                </c:pt>
                <c:pt idx="116">
                  <c:v>-109.53</c:v>
                </c:pt>
                <c:pt idx="117">
                  <c:v>-109.21</c:v>
                </c:pt>
                <c:pt idx="118">
                  <c:v>-109.07</c:v>
                </c:pt>
                <c:pt idx="119">
                  <c:v>-109.26</c:v>
                </c:pt>
                <c:pt idx="120">
                  <c:v>-109.9</c:v>
                </c:pt>
                <c:pt idx="121">
                  <c:v>-110</c:v>
                </c:pt>
                <c:pt idx="122">
                  <c:v>-110.07</c:v>
                </c:pt>
                <c:pt idx="123">
                  <c:v>-110.26</c:v>
                </c:pt>
                <c:pt idx="124">
                  <c:v>-110.97</c:v>
                </c:pt>
                <c:pt idx="125">
                  <c:v>-112.03</c:v>
                </c:pt>
                <c:pt idx="126">
                  <c:v>-112.49</c:v>
                </c:pt>
                <c:pt idx="127">
                  <c:v>-112.73</c:v>
                </c:pt>
                <c:pt idx="128">
                  <c:v>-112.63</c:v>
                </c:pt>
                <c:pt idx="129">
                  <c:v>-112.41</c:v>
                </c:pt>
                <c:pt idx="130">
                  <c:v>-112.65</c:v>
                </c:pt>
                <c:pt idx="131">
                  <c:v>-113.74</c:v>
                </c:pt>
                <c:pt idx="132">
                  <c:v>-114.4</c:v>
                </c:pt>
                <c:pt idx="133">
                  <c:v>-116.02</c:v>
                </c:pt>
                <c:pt idx="134">
                  <c:v>-116.14</c:v>
                </c:pt>
                <c:pt idx="135">
                  <c:v>-116.43</c:v>
                </c:pt>
                <c:pt idx="136">
                  <c:v>-117.24</c:v>
                </c:pt>
                <c:pt idx="137">
                  <c:v>-117.72</c:v>
                </c:pt>
                <c:pt idx="138">
                  <c:v>-116.75</c:v>
                </c:pt>
                <c:pt idx="139">
                  <c:v>-114.11</c:v>
                </c:pt>
                <c:pt idx="140">
                  <c:v>-113.39</c:v>
                </c:pt>
                <c:pt idx="141">
                  <c:v>-113.76</c:v>
                </c:pt>
                <c:pt idx="142">
                  <c:v>-112.66</c:v>
                </c:pt>
                <c:pt idx="143">
                  <c:v>-109.04</c:v>
                </c:pt>
                <c:pt idx="144">
                  <c:v>-103.42</c:v>
                </c:pt>
                <c:pt idx="145">
                  <c:v>-99.84</c:v>
                </c:pt>
                <c:pt idx="146">
                  <c:v>-94.74</c:v>
                </c:pt>
                <c:pt idx="147">
                  <c:v>-92.34</c:v>
                </c:pt>
                <c:pt idx="148">
                  <c:v>-90.14</c:v>
                </c:pt>
                <c:pt idx="149">
                  <c:v>-88.11</c:v>
                </c:pt>
                <c:pt idx="150">
                  <c:v>-85.39</c:v>
                </c:pt>
                <c:pt idx="151">
                  <c:v>-82.94</c:v>
                </c:pt>
                <c:pt idx="152">
                  <c:v>-84.29</c:v>
                </c:pt>
                <c:pt idx="153">
                  <c:v>-85.58</c:v>
                </c:pt>
                <c:pt idx="154">
                  <c:v>-85.74</c:v>
                </c:pt>
                <c:pt idx="155">
                  <c:v>-85.83</c:v>
                </c:pt>
                <c:pt idx="156">
                  <c:v>-85.96</c:v>
                </c:pt>
                <c:pt idx="157">
                  <c:v>-85.31</c:v>
                </c:pt>
                <c:pt idx="158">
                  <c:v>-84.92</c:v>
                </c:pt>
                <c:pt idx="159">
                  <c:v>-84.69</c:v>
                </c:pt>
                <c:pt idx="160">
                  <c:v>-84.66</c:v>
                </c:pt>
                <c:pt idx="161">
                  <c:v>-84.5</c:v>
                </c:pt>
                <c:pt idx="162">
                  <c:v>-84.1</c:v>
                </c:pt>
                <c:pt idx="163">
                  <c:v>-81.790000000000006</c:v>
                </c:pt>
                <c:pt idx="164">
                  <c:v>-84.88</c:v>
                </c:pt>
                <c:pt idx="165">
                  <c:v>-85.35</c:v>
                </c:pt>
                <c:pt idx="166">
                  <c:v>-83.41</c:v>
                </c:pt>
                <c:pt idx="167">
                  <c:v>-83.12</c:v>
                </c:pt>
                <c:pt idx="168">
                  <c:v>-82.94</c:v>
                </c:pt>
                <c:pt idx="169">
                  <c:v>-82.93</c:v>
                </c:pt>
                <c:pt idx="170">
                  <c:v>-83.4</c:v>
                </c:pt>
                <c:pt idx="171">
                  <c:v>-83.02</c:v>
                </c:pt>
                <c:pt idx="172">
                  <c:v>-82.83</c:v>
                </c:pt>
                <c:pt idx="173">
                  <c:v>-82.19</c:v>
                </c:pt>
                <c:pt idx="174">
                  <c:v>-82.12</c:v>
                </c:pt>
                <c:pt idx="175">
                  <c:v>-81.97</c:v>
                </c:pt>
                <c:pt idx="176">
                  <c:v>-82.69</c:v>
                </c:pt>
                <c:pt idx="177">
                  <c:v>-82.79</c:v>
                </c:pt>
                <c:pt idx="178">
                  <c:v>-82.06</c:v>
                </c:pt>
                <c:pt idx="179">
                  <c:v>-82.54</c:v>
                </c:pt>
                <c:pt idx="180">
                  <c:v>-81.650000000000006</c:v>
                </c:pt>
                <c:pt idx="181">
                  <c:v>-81.510000000000005</c:v>
                </c:pt>
                <c:pt idx="182">
                  <c:v>-81.56</c:v>
                </c:pt>
                <c:pt idx="183">
                  <c:v>-82.08</c:v>
                </c:pt>
                <c:pt idx="184">
                  <c:v>-81.88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0A5-4706-AA0B-4E2825FFF1C7}"/>
            </c:ext>
          </c:extLst>
        </c:ser>
        <c:ser>
          <c:idx val="1"/>
          <c:order val="1"/>
          <c:tx>
            <c:v>Simulated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3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'363653076455401'!$H$11:$H$51</c:f>
              <c:numCache>
                <c:formatCode>m/d/yyyy</c:formatCode>
                <c:ptCount val="41"/>
                <c:pt idx="0">
                  <c:v>28491</c:v>
                </c:pt>
                <c:pt idx="1">
                  <c:v>29952</c:v>
                </c:pt>
                <c:pt idx="2">
                  <c:v>30317</c:v>
                </c:pt>
                <c:pt idx="3">
                  <c:v>30682</c:v>
                </c:pt>
                <c:pt idx="4">
                  <c:v>31048</c:v>
                </c:pt>
                <c:pt idx="5">
                  <c:v>31413</c:v>
                </c:pt>
                <c:pt idx="6">
                  <c:v>31778</c:v>
                </c:pt>
                <c:pt idx="7">
                  <c:v>32143</c:v>
                </c:pt>
                <c:pt idx="8">
                  <c:v>32509</c:v>
                </c:pt>
                <c:pt idx="9">
                  <c:v>32874</c:v>
                </c:pt>
                <c:pt idx="10">
                  <c:v>33239</c:v>
                </c:pt>
                <c:pt idx="11">
                  <c:v>33604</c:v>
                </c:pt>
                <c:pt idx="12">
                  <c:v>33970</c:v>
                </c:pt>
                <c:pt idx="13">
                  <c:v>34335</c:v>
                </c:pt>
                <c:pt idx="14">
                  <c:v>34700</c:v>
                </c:pt>
                <c:pt idx="15">
                  <c:v>35065</c:v>
                </c:pt>
                <c:pt idx="16">
                  <c:v>35431</c:v>
                </c:pt>
                <c:pt idx="17">
                  <c:v>35796</c:v>
                </c:pt>
                <c:pt idx="18">
                  <c:v>36161</c:v>
                </c:pt>
                <c:pt idx="19">
                  <c:v>36526</c:v>
                </c:pt>
                <c:pt idx="20">
                  <c:v>36892</c:v>
                </c:pt>
                <c:pt idx="21">
                  <c:v>37257</c:v>
                </c:pt>
                <c:pt idx="22">
                  <c:v>37622</c:v>
                </c:pt>
                <c:pt idx="23">
                  <c:v>37987</c:v>
                </c:pt>
                <c:pt idx="24">
                  <c:v>38353</c:v>
                </c:pt>
                <c:pt idx="25">
                  <c:v>38718</c:v>
                </c:pt>
                <c:pt idx="26">
                  <c:v>39083</c:v>
                </c:pt>
                <c:pt idx="27">
                  <c:v>39448</c:v>
                </c:pt>
                <c:pt idx="28">
                  <c:v>39814</c:v>
                </c:pt>
                <c:pt idx="29">
                  <c:v>40179</c:v>
                </c:pt>
                <c:pt idx="30">
                  <c:v>40544</c:v>
                </c:pt>
                <c:pt idx="31">
                  <c:v>40909</c:v>
                </c:pt>
                <c:pt idx="32">
                  <c:v>41275</c:v>
                </c:pt>
                <c:pt idx="33">
                  <c:v>41640</c:v>
                </c:pt>
                <c:pt idx="34">
                  <c:v>42005</c:v>
                </c:pt>
                <c:pt idx="35">
                  <c:v>42370</c:v>
                </c:pt>
                <c:pt idx="36">
                  <c:v>42736</c:v>
                </c:pt>
                <c:pt idx="37">
                  <c:v>43101</c:v>
                </c:pt>
                <c:pt idx="38">
                  <c:v>43466</c:v>
                </c:pt>
                <c:pt idx="39">
                  <c:v>43831</c:v>
                </c:pt>
                <c:pt idx="40">
                  <c:v>44197</c:v>
                </c:pt>
              </c:numCache>
            </c:numRef>
          </c:xVal>
          <c:yVal>
            <c:numRef>
              <c:f>'363653076455401'!$G$11:$G$51</c:f>
              <c:numCache>
                <c:formatCode>General</c:formatCode>
                <c:ptCount val="41"/>
                <c:pt idx="0">
                  <c:v>-73.752006530759999</c:v>
                </c:pt>
                <c:pt idx="1">
                  <c:v>-81.893463134770002</c:v>
                </c:pt>
                <c:pt idx="2">
                  <c:v>-82.501991271969999</c:v>
                </c:pt>
                <c:pt idx="3">
                  <c:v>-83.552764892580001</c:v>
                </c:pt>
                <c:pt idx="4">
                  <c:v>-84.23875427246</c:v>
                </c:pt>
                <c:pt idx="5">
                  <c:v>-85.833267211909998</c:v>
                </c:pt>
                <c:pt idx="6">
                  <c:v>-89.116287231450002</c:v>
                </c:pt>
                <c:pt idx="7">
                  <c:v>-90.664115905759999</c:v>
                </c:pt>
                <c:pt idx="8">
                  <c:v>-91.88719177246</c:v>
                </c:pt>
                <c:pt idx="9">
                  <c:v>-91.162979125980002</c:v>
                </c:pt>
                <c:pt idx="10">
                  <c:v>-90.762405395510001</c:v>
                </c:pt>
                <c:pt idx="11">
                  <c:v>-92.10482788086</c:v>
                </c:pt>
                <c:pt idx="12">
                  <c:v>-94.692008972170001</c:v>
                </c:pt>
                <c:pt idx="13">
                  <c:v>-94.523315429690001</c:v>
                </c:pt>
                <c:pt idx="14">
                  <c:v>-96.94319152832</c:v>
                </c:pt>
                <c:pt idx="15">
                  <c:v>-98.209846496579999</c:v>
                </c:pt>
                <c:pt idx="16">
                  <c:v>-99.307662963870001</c:v>
                </c:pt>
                <c:pt idx="17">
                  <c:v>-99.508499145510001</c:v>
                </c:pt>
                <c:pt idx="18">
                  <c:v>-98.486114501949999</c:v>
                </c:pt>
                <c:pt idx="19">
                  <c:v>-96.772010803219999</c:v>
                </c:pt>
                <c:pt idx="20">
                  <c:v>-97.655799865719999</c:v>
                </c:pt>
                <c:pt idx="21">
                  <c:v>-100.53192138670001</c:v>
                </c:pt>
                <c:pt idx="22">
                  <c:v>-103.73705291749999</c:v>
                </c:pt>
                <c:pt idx="23">
                  <c:v>-102.8007659912</c:v>
                </c:pt>
                <c:pt idx="24">
                  <c:v>-104.3198623657</c:v>
                </c:pt>
                <c:pt idx="25">
                  <c:v>-105.49304199220001</c:v>
                </c:pt>
                <c:pt idx="26">
                  <c:v>-106.4284667969</c:v>
                </c:pt>
                <c:pt idx="27">
                  <c:v>-109.7751998901</c:v>
                </c:pt>
                <c:pt idx="28">
                  <c:v>-110.6249084473</c:v>
                </c:pt>
                <c:pt idx="29">
                  <c:v>-107.9961776733</c:v>
                </c:pt>
                <c:pt idx="30">
                  <c:v>-95.742935180659998</c:v>
                </c:pt>
                <c:pt idx="31">
                  <c:v>-85.019187927250002</c:v>
                </c:pt>
                <c:pt idx="32">
                  <c:v>-82.451461791989999</c:v>
                </c:pt>
                <c:pt idx="33">
                  <c:v>-83.19189453125</c:v>
                </c:pt>
                <c:pt idx="34">
                  <c:v>-83.006439208979998</c:v>
                </c:pt>
                <c:pt idx="35">
                  <c:v>-81.466201782230002</c:v>
                </c:pt>
                <c:pt idx="36">
                  <c:v>-80.384239196780001</c:v>
                </c:pt>
                <c:pt idx="37">
                  <c:v>-77.13575744629</c:v>
                </c:pt>
                <c:pt idx="38">
                  <c:v>-78.026550292970001</c:v>
                </c:pt>
                <c:pt idx="39">
                  <c:v>-76.244331359859999</c:v>
                </c:pt>
                <c:pt idx="40">
                  <c:v>-82.995231628420001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0A5-4706-AA0B-4E2825FFF1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3555183"/>
        <c:axId val="613550191"/>
      </c:scatterChart>
      <c:valAx>
        <c:axId val="613555183"/>
        <c:scaling>
          <c:orientation val="minMax"/>
          <c:min val="2500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0191"/>
        <c:crossesAt val="-200"/>
        <c:crossBetween val="midCat"/>
      </c:valAx>
      <c:valAx>
        <c:axId val="613550191"/>
        <c:scaling>
          <c:orientation val="minMax"/>
          <c:max val="-4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Water Level (ft)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5183"/>
        <c:crosses val="autoZero"/>
        <c:crossBetween val="midCat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Data</c:v>
          </c:tx>
          <c:spPr>
            <a:ln w="19050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'372506076511703'!$I$16:$I$51</c:f>
              <c:numCache>
                <c:formatCode>General</c:formatCode>
                <c:ptCount val="36"/>
                <c:pt idx="0">
                  <c:v>-53.11</c:v>
                </c:pt>
                <c:pt idx="1">
                  <c:v>-54.91</c:v>
                </c:pt>
                <c:pt idx="2">
                  <c:v>-56.71</c:v>
                </c:pt>
                <c:pt idx="3">
                  <c:v>-58.51</c:v>
                </c:pt>
                <c:pt idx="4">
                  <c:v>-58.83</c:v>
                </c:pt>
                <c:pt idx="5">
                  <c:v>-60.43</c:v>
                </c:pt>
                <c:pt idx="6">
                  <c:v>-61.76</c:v>
                </c:pt>
                <c:pt idx="7">
                  <c:v>-62.46</c:v>
                </c:pt>
                <c:pt idx="8">
                  <c:v>-64.62</c:v>
                </c:pt>
                <c:pt idx="9">
                  <c:v>-66.06</c:v>
                </c:pt>
                <c:pt idx="10">
                  <c:v>-68.069999999999894</c:v>
                </c:pt>
                <c:pt idx="11">
                  <c:v>-69.400000000000006</c:v>
                </c:pt>
                <c:pt idx="12">
                  <c:v>-71.61</c:v>
                </c:pt>
                <c:pt idx="13">
                  <c:v>-71.91</c:v>
                </c:pt>
                <c:pt idx="14">
                  <c:v>-72.099999999999895</c:v>
                </c:pt>
                <c:pt idx="15">
                  <c:v>-73.5</c:v>
                </c:pt>
                <c:pt idx="16">
                  <c:v>-75.31</c:v>
                </c:pt>
                <c:pt idx="17">
                  <c:v>-77.58</c:v>
                </c:pt>
                <c:pt idx="18">
                  <c:v>-77.52</c:v>
                </c:pt>
                <c:pt idx="19">
                  <c:v>-78.27</c:v>
                </c:pt>
                <c:pt idx="20">
                  <c:v>-79.97</c:v>
                </c:pt>
                <c:pt idx="21">
                  <c:v>-83.01</c:v>
                </c:pt>
                <c:pt idx="22">
                  <c:v>-84.96</c:v>
                </c:pt>
                <c:pt idx="23">
                  <c:v>-87.33</c:v>
                </c:pt>
                <c:pt idx="24">
                  <c:v>-87.83</c:v>
                </c:pt>
                <c:pt idx="25">
                  <c:v>-90.08</c:v>
                </c:pt>
                <c:pt idx="26">
                  <c:v>-88.72</c:v>
                </c:pt>
                <c:pt idx="27">
                  <c:v>-89.3</c:v>
                </c:pt>
                <c:pt idx="28">
                  <c:v>-89.24</c:v>
                </c:pt>
                <c:pt idx="29">
                  <c:v>-90.11</c:v>
                </c:pt>
                <c:pt idx="30">
                  <c:v>-89.65</c:v>
                </c:pt>
                <c:pt idx="31">
                  <c:v>-90.44</c:v>
                </c:pt>
                <c:pt idx="32">
                  <c:v>-88.94</c:v>
                </c:pt>
                <c:pt idx="33">
                  <c:v>-87.52</c:v>
                </c:pt>
                <c:pt idx="34">
                  <c:v>-87.62</c:v>
                </c:pt>
                <c:pt idx="35">
                  <c:v>-86.67</c:v>
                </c:pt>
              </c:numCache>
            </c:numRef>
          </c:xVal>
          <c:yVal>
            <c:numRef>
              <c:f>'372506076511703'!$G$16:$G$51</c:f>
              <c:numCache>
                <c:formatCode>General</c:formatCode>
                <c:ptCount val="36"/>
                <c:pt idx="0">
                  <c:v>-59.032550811770001</c:v>
                </c:pt>
                <c:pt idx="1">
                  <c:v>-61.203659057620001</c:v>
                </c:pt>
                <c:pt idx="2">
                  <c:v>-58.679363250729999</c:v>
                </c:pt>
                <c:pt idx="3">
                  <c:v>-61.499546051030002</c:v>
                </c:pt>
                <c:pt idx="4">
                  <c:v>-65.285194396969999</c:v>
                </c:pt>
                <c:pt idx="5">
                  <c:v>-67.256149291989999</c:v>
                </c:pt>
                <c:pt idx="6">
                  <c:v>-68.902236938480002</c:v>
                </c:pt>
                <c:pt idx="7">
                  <c:v>-70.475173950200002</c:v>
                </c:pt>
                <c:pt idx="8">
                  <c:v>-72.526321411129999</c:v>
                </c:pt>
                <c:pt idx="9">
                  <c:v>-74.131492614750002</c:v>
                </c:pt>
                <c:pt idx="10">
                  <c:v>-75.91340637207</c:v>
                </c:pt>
                <c:pt idx="11">
                  <c:v>-77.660888671880002</c:v>
                </c:pt>
                <c:pt idx="12">
                  <c:v>-78.28002166748</c:v>
                </c:pt>
                <c:pt idx="13">
                  <c:v>-79.487503051760001</c:v>
                </c:pt>
                <c:pt idx="14">
                  <c:v>-79.177391052250002</c:v>
                </c:pt>
                <c:pt idx="15">
                  <c:v>-80.53726196289</c:v>
                </c:pt>
                <c:pt idx="16">
                  <c:v>-82.102378845209998</c:v>
                </c:pt>
                <c:pt idx="17">
                  <c:v>-84.218528747560001</c:v>
                </c:pt>
                <c:pt idx="18">
                  <c:v>-83.674545288090002</c:v>
                </c:pt>
                <c:pt idx="19">
                  <c:v>-84.347618103030001</c:v>
                </c:pt>
                <c:pt idx="20">
                  <c:v>-84.98828125</c:v>
                </c:pt>
                <c:pt idx="21">
                  <c:v>-86.234519958500002</c:v>
                </c:pt>
                <c:pt idx="22">
                  <c:v>-86.971046447749998</c:v>
                </c:pt>
                <c:pt idx="23">
                  <c:v>-88.719375610349999</c:v>
                </c:pt>
                <c:pt idx="24">
                  <c:v>-90.025833129879999</c:v>
                </c:pt>
                <c:pt idx="25">
                  <c:v>-91.55312347412</c:v>
                </c:pt>
                <c:pt idx="26">
                  <c:v>-91.081436157230002</c:v>
                </c:pt>
                <c:pt idx="27">
                  <c:v>-91.34162902832</c:v>
                </c:pt>
                <c:pt idx="28">
                  <c:v>-91.395370483400001</c:v>
                </c:pt>
                <c:pt idx="29">
                  <c:v>-91.366989135739999</c:v>
                </c:pt>
                <c:pt idx="30">
                  <c:v>-89.778274536129999</c:v>
                </c:pt>
                <c:pt idx="31">
                  <c:v>-89.17325592041</c:v>
                </c:pt>
                <c:pt idx="32">
                  <c:v>-87.848304748540002</c:v>
                </c:pt>
                <c:pt idx="33">
                  <c:v>-85.607612609859999</c:v>
                </c:pt>
                <c:pt idx="34">
                  <c:v>-85.058876037600001</c:v>
                </c:pt>
                <c:pt idx="35">
                  <c:v>-88.977279663090002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965-415C-8C76-B9D1AA0ADFD8}"/>
            </c:ext>
          </c:extLst>
        </c:ser>
        <c:ser>
          <c:idx val="1"/>
          <c:order val="1"/>
          <c:tx>
            <c:v>Y=X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'372506076511703'!$K$2:$K$3</c:f>
              <c:numCache>
                <c:formatCode>General</c:formatCode>
                <c:ptCount val="2"/>
                <c:pt idx="0">
                  <c:v>-51.46</c:v>
                </c:pt>
                <c:pt idx="1">
                  <c:v>-90.44</c:v>
                </c:pt>
              </c:numCache>
            </c:numRef>
          </c:xVal>
          <c:yVal>
            <c:numRef>
              <c:f>'372506076511703'!$K$2:$K$3</c:f>
              <c:numCache>
                <c:formatCode>General</c:formatCode>
                <c:ptCount val="2"/>
                <c:pt idx="0">
                  <c:v>-51.46</c:v>
                </c:pt>
                <c:pt idx="1">
                  <c:v>-90.44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965-415C-8C76-B9D1AA0ADF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4009151"/>
        <c:axId val="1105116095"/>
      </c:scatterChart>
      <c:valAx>
        <c:axId val="1174009151"/>
        <c:scaling>
          <c:orientation val="minMax"/>
          <c:max val="-50"/>
          <c:min val="-10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05116095"/>
        <c:crossesAt val="-200"/>
        <c:crossBetween val="midCat"/>
      </c:valAx>
      <c:valAx>
        <c:axId val="1105116095"/>
        <c:scaling>
          <c:orientation val="minMax"/>
          <c:max val="-5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74009151"/>
        <c:crossesAt val="-200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0617632601578511"/>
          <c:y val="0.583175032808399"/>
          <c:w val="0.38800328273086904"/>
          <c:h val="0.19412968265330471"/>
        </c:manualLayout>
      </c:layout>
      <c:overlay val="1"/>
      <c:spPr>
        <a:solidFill>
          <a:schemeClr val="bg1"/>
        </a:solidFill>
        <a:ln>
          <a:solidFill>
            <a:schemeClr val="bg1">
              <a:lumMod val="65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sz="1400" b="0" i="0" u="none" strike="noStrike" baseline="0">
                <a:effectLst/>
              </a:rPr>
              <a:t>55H 23</a:t>
            </a:r>
            <a:r>
              <a:rPr lang="en-US" sz="1400" b="0" i="0" u="none" strike="noStrike" baseline="0"/>
              <a:t>        </a:t>
            </a:r>
            <a:endParaRPr lang="en-US"/>
          </a:p>
        </c:rich>
      </c:tx>
      <c:layout>
        <c:manualLayout>
          <c:xMode val="edge"/>
          <c:yMode val="edge"/>
          <c:x val="0.36088110403397028"/>
          <c:y val="2.13675213675213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USGS Data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3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xVal>
            <c:numRef>
              <c:f>'372535076581301'!$A$2:$A$1754</c:f>
              <c:numCache>
                <c:formatCode>m/d/yyyy</c:formatCode>
                <c:ptCount val="1753"/>
                <c:pt idx="0">
                  <c:v>40639</c:v>
                </c:pt>
                <c:pt idx="1">
                  <c:v>40674</c:v>
                </c:pt>
                <c:pt idx="2">
                  <c:v>40763</c:v>
                </c:pt>
                <c:pt idx="3">
                  <c:v>40820</c:v>
                </c:pt>
                <c:pt idx="4">
                  <c:v>40926</c:v>
                </c:pt>
                <c:pt idx="5">
                  <c:v>41030</c:v>
                </c:pt>
                <c:pt idx="6">
                  <c:v>41123</c:v>
                </c:pt>
                <c:pt idx="7">
                  <c:v>41241</c:v>
                </c:pt>
                <c:pt idx="8">
                  <c:v>41373</c:v>
                </c:pt>
                <c:pt idx="9">
                  <c:v>41499</c:v>
                </c:pt>
                <c:pt idx="10">
                  <c:v>41569</c:v>
                </c:pt>
                <c:pt idx="11">
                  <c:v>41654</c:v>
                </c:pt>
                <c:pt idx="12">
                  <c:v>41737</c:v>
                </c:pt>
                <c:pt idx="13">
                  <c:v>41747</c:v>
                </c:pt>
                <c:pt idx="14">
                  <c:v>41816</c:v>
                </c:pt>
                <c:pt idx="15">
                  <c:v>41914</c:v>
                </c:pt>
                <c:pt idx="16">
                  <c:v>42032</c:v>
                </c:pt>
                <c:pt idx="17">
                  <c:v>42096</c:v>
                </c:pt>
                <c:pt idx="18">
                  <c:v>42192</c:v>
                </c:pt>
                <c:pt idx="19">
                  <c:v>42298</c:v>
                </c:pt>
                <c:pt idx="20">
                  <c:v>42381</c:v>
                </c:pt>
                <c:pt idx="21">
                  <c:v>42465</c:v>
                </c:pt>
                <c:pt idx="22">
                  <c:v>42562</c:v>
                </c:pt>
                <c:pt idx="23">
                  <c:v>42667</c:v>
                </c:pt>
                <c:pt idx="24">
                  <c:v>42752</c:v>
                </c:pt>
                <c:pt idx="25">
                  <c:v>42842</c:v>
                </c:pt>
                <c:pt idx="26">
                  <c:v>42943</c:v>
                </c:pt>
                <c:pt idx="27">
                  <c:v>43021</c:v>
                </c:pt>
                <c:pt idx="28">
                  <c:v>43110</c:v>
                </c:pt>
                <c:pt idx="29">
                  <c:v>43208</c:v>
                </c:pt>
                <c:pt idx="30">
                  <c:v>43292</c:v>
                </c:pt>
                <c:pt idx="31">
                  <c:v>43376</c:v>
                </c:pt>
                <c:pt idx="32">
                  <c:v>43488</c:v>
                </c:pt>
                <c:pt idx="33">
                  <c:v>43558</c:v>
                </c:pt>
                <c:pt idx="34">
                  <c:v>43670</c:v>
                </c:pt>
                <c:pt idx="35">
                  <c:v>43747</c:v>
                </c:pt>
                <c:pt idx="36">
                  <c:v>43837</c:v>
                </c:pt>
                <c:pt idx="37">
                  <c:v>43937</c:v>
                </c:pt>
                <c:pt idx="38">
                  <c:v>44106</c:v>
                </c:pt>
                <c:pt idx="39">
                  <c:v>44210</c:v>
                </c:pt>
                <c:pt idx="40">
                  <c:v>44358</c:v>
                </c:pt>
                <c:pt idx="41">
                  <c:v>44477</c:v>
                </c:pt>
              </c:numCache>
            </c:numRef>
          </c:xVal>
          <c:yVal>
            <c:numRef>
              <c:f>'372535076581301'!$D$2:$D$1754</c:f>
              <c:numCache>
                <c:formatCode>General</c:formatCode>
                <c:ptCount val="1753"/>
                <c:pt idx="0">
                  <c:v>-88.62</c:v>
                </c:pt>
                <c:pt idx="1">
                  <c:v>-88.53</c:v>
                </c:pt>
                <c:pt idx="2">
                  <c:v>-89.04</c:v>
                </c:pt>
                <c:pt idx="3">
                  <c:v>-88.86</c:v>
                </c:pt>
                <c:pt idx="4">
                  <c:v>-88.69</c:v>
                </c:pt>
                <c:pt idx="5">
                  <c:v>-88.75</c:v>
                </c:pt>
                <c:pt idx="6">
                  <c:v>-89.12</c:v>
                </c:pt>
                <c:pt idx="7">
                  <c:v>-89.56</c:v>
                </c:pt>
                <c:pt idx="8">
                  <c:v>-88.96</c:v>
                </c:pt>
                <c:pt idx="9">
                  <c:v>-89.19</c:v>
                </c:pt>
                <c:pt idx="10">
                  <c:v>-89.49</c:v>
                </c:pt>
                <c:pt idx="11">
                  <c:v>-89.04</c:v>
                </c:pt>
                <c:pt idx="12">
                  <c:v>-88.64</c:v>
                </c:pt>
                <c:pt idx="13">
                  <c:v>-88.85</c:v>
                </c:pt>
                <c:pt idx="14">
                  <c:v>-88.83</c:v>
                </c:pt>
                <c:pt idx="15">
                  <c:v>-89.72</c:v>
                </c:pt>
                <c:pt idx="16">
                  <c:v>-89.71</c:v>
                </c:pt>
                <c:pt idx="17">
                  <c:v>-89.74</c:v>
                </c:pt>
                <c:pt idx="18">
                  <c:v>-89.71</c:v>
                </c:pt>
                <c:pt idx="19">
                  <c:v>-90.77</c:v>
                </c:pt>
                <c:pt idx="20">
                  <c:v>-90.28</c:v>
                </c:pt>
                <c:pt idx="21">
                  <c:v>-90.05</c:v>
                </c:pt>
                <c:pt idx="22">
                  <c:v>-89.33</c:v>
                </c:pt>
                <c:pt idx="23">
                  <c:v>-89.71</c:v>
                </c:pt>
                <c:pt idx="24">
                  <c:v>-89.23</c:v>
                </c:pt>
                <c:pt idx="25">
                  <c:v>-88.72</c:v>
                </c:pt>
                <c:pt idx="26">
                  <c:v>-88.94</c:v>
                </c:pt>
                <c:pt idx="27">
                  <c:v>-89.29</c:v>
                </c:pt>
                <c:pt idx="28">
                  <c:v>-89.21</c:v>
                </c:pt>
                <c:pt idx="29">
                  <c:v>-88.57</c:v>
                </c:pt>
                <c:pt idx="30">
                  <c:v>-88.19</c:v>
                </c:pt>
                <c:pt idx="31">
                  <c:v>-88.3</c:v>
                </c:pt>
                <c:pt idx="32">
                  <c:v>-87.73</c:v>
                </c:pt>
                <c:pt idx="33">
                  <c:v>-87.57</c:v>
                </c:pt>
                <c:pt idx="34">
                  <c:v>-87.62</c:v>
                </c:pt>
                <c:pt idx="35">
                  <c:v>-88.54</c:v>
                </c:pt>
                <c:pt idx="36">
                  <c:v>-88.03</c:v>
                </c:pt>
                <c:pt idx="37">
                  <c:v>-87.4</c:v>
                </c:pt>
                <c:pt idx="38">
                  <c:v>-86.8</c:v>
                </c:pt>
                <c:pt idx="39">
                  <c:v>-85.97</c:v>
                </c:pt>
                <c:pt idx="40">
                  <c:v>-85.72</c:v>
                </c:pt>
                <c:pt idx="41">
                  <c:v>-86.69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6DD-4A94-992D-8A3A9C639DDF}"/>
            </c:ext>
          </c:extLst>
        </c:ser>
        <c:ser>
          <c:idx val="1"/>
          <c:order val="1"/>
          <c:tx>
            <c:v>Simulated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3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'372535076581301'!$H$42:$H$51</c:f>
              <c:numCache>
                <c:formatCode>m/d/yyyy</c:formatCode>
                <c:ptCount val="10"/>
                <c:pt idx="0">
                  <c:v>40909</c:v>
                </c:pt>
                <c:pt idx="1">
                  <c:v>41275</c:v>
                </c:pt>
                <c:pt idx="2">
                  <c:v>41640</c:v>
                </c:pt>
                <c:pt idx="3">
                  <c:v>42005</c:v>
                </c:pt>
                <c:pt idx="4">
                  <c:v>42370</c:v>
                </c:pt>
                <c:pt idx="5">
                  <c:v>42736</c:v>
                </c:pt>
                <c:pt idx="6">
                  <c:v>43101</c:v>
                </c:pt>
                <c:pt idx="7">
                  <c:v>43466</c:v>
                </c:pt>
                <c:pt idx="8">
                  <c:v>43831</c:v>
                </c:pt>
                <c:pt idx="9">
                  <c:v>44197</c:v>
                </c:pt>
              </c:numCache>
            </c:numRef>
          </c:xVal>
          <c:yVal>
            <c:numRef>
              <c:f>'372535076581301'!$G$42:$G$51</c:f>
              <c:numCache>
                <c:formatCode>General</c:formatCode>
                <c:ptCount val="10"/>
                <c:pt idx="0">
                  <c:v>-84.612213134770002</c:v>
                </c:pt>
                <c:pt idx="1">
                  <c:v>-84.851272583010001</c:v>
                </c:pt>
                <c:pt idx="2">
                  <c:v>-84.80500793457</c:v>
                </c:pt>
                <c:pt idx="3">
                  <c:v>-85.062255859380002</c:v>
                </c:pt>
                <c:pt idx="4">
                  <c:v>-84.25814819336</c:v>
                </c:pt>
                <c:pt idx="5">
                  <c:v>-83.090766906740001</c:v>
                </c:pt>
                <c:pt idx="6">
                  <c:v>-81.942016601559999</c:v>
                </c:pt>
                <c:pt idx="7">
                  <c:v>-80.132415771479998</c:v>
                </c:pt>
                <c:pt idx="8">
                  <c:v>-79.475242614750002</c:v>
                </c:pt>
                <c:pt idx="9">
                  <c:v>-83.23780822754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6DD-4A94-992D-8A3A9C639D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3555183"/>
        <c:axId val="613550191"/>
      </c:scatterChart>
      <c:valAx>
        <c:axId val="613555183"/>
        <c:scaling>
          <c:orientation val="minMax"/>
          <c:min val="4000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0191"/>
        <c:crossesAt val="-200"/>
        <c:crossBetween val="midCat"/>
      </c:valAx>
      <c:valAx>
        <c:axId val="6135501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Water Level (ft)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5183"/>
        <c:crosses val="autoZero"/>
        <c:crossBetween val="midCat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Data</c:v>
          </c:tx>
          <c:spPr>
            <a:ln w="19050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'372535076581301'!$I$42:$I$51</c:f>
              <c:numCache>
                <c:formatCode>General</c:formatCode>
                <c:ptCount val="10"/>
                <c:pt idx="0">
                  <c:v>-88.86</c:v>
                </c:pt>
                <c:pt idx="1">
                  <c:v>-89.56</c:v>
                </c:pt>
                <c:pt idx="2">
                  <c:v>-89.49</c:v>
                </c:pt>
                <c:pt idx="3">
                  <c:v>-89.72</c:v>
                </c:pt>
                <c:pt idx="4">
                  <c:v>-90.77</c:v>
                </c:pt>
                <c:pt idx="5">
                  <c:v>-89.71</c:v>
                </c:pt>
                <c:pt idx="6">
                  <c:v>-89.29</c:v>
                </c:pt>
                <c:pt idx="7">
                  <c:v>-88.3</c:v>
                </c:pt>
                <c:pt idx="8">
                  <c:v>-88.54</c:v>
                </c:pt>
                <c:pt idx="9">
                  <c:v>-86.8</c:v>
                </c:pt>
              </c:numCache>
            </c:numRef>
          </c:xVal>
          <c:yVal>
            <c:numRef>
              <c:f>'372535076581301'!$G$42:$G$51</c:f>
              <c:numCache>
                <c:formatCode>General</c:formatCode>
                <c:ptCount val="10"/>
                <c:pt idx="0">
                  <c:v>-84.612213134770002</c:v>
                </c:pt>
                <c:pt idx="1">
                  <c:v>-84.851272583010001</c:v>
                </c:pt>
                <c:pt idx="2">
                  <c:v>-84.80500793457</c:v>
                </c:pt>
                <c:pt idx="3">
                  <c:v>-85.062255859380002</c:v>
                </c:pt>
                <c:pt idx="4">
                  <c:v>-84.25814819336</c:v>
                </c:pt>
                <c:pt idx="5">
                  <c:v>-83.090766906740001</c:v>
                </c:pt>
                <c:pt idx="6">
                  <c:v>-81.942016601559999</c:v>
                </c:pt>
                <c:pt idx="7">
                  <c:v>-80.132415771479998</c:v>
                </c:pt>
                <c:pt idx="8">
                  <c:v>-79.475242614750002</c:v>
                </c:pt>
                <c:pt idx="9">
                  <c:v>-83.23780822754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532-445A-9DD7-09C14ABF9A59}"/>
            </c:ext>
          </c:extLst>
        </c:ser>
        <c:ser>
          <c:idx val="1"/>
          <c:order val="1"/>
          <c:tx>
            <c:v>Y=X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'372535076581301'!$K$2:$K$3</c:f>
              <c:numCache>
                <c:formatCode>General</c:formatCode>
                <c:ptCount val="2"/>
                <c:pt idx="0">
                  <c:v>-85.72</c:v>
                </c:pt>
                <c:pt idx="1">
                  <c:v>-90.77</c:v>
                </c:pt>
              </c:numCache>
            </c:numRef>
          </c:xVal>
          <c:yVal>
            <c:numRef>
              <c:f>'372535076581301'!$K$2:$K$3</c:f>
              <c:numCache>
                <c:formatCode>General</c:formatCode>
                <c:ptCount val="2"/>
                <c:pt idx="0">
                  <c:v>-85.72</c:v>
                </c:pt>
                <c:pt idx="1">
                  <c:v>-90.77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532-445A-9DD7-09C14ABF9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4009151"/>
        <c:axId val="1105116095"/>
      </c:scatterChart>
      <c:valAx>
        <c:axId val="117400915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05116095"/>
        <c:crossesAt val="-200"/>
        <c:crossBetween val="midCat"/>
      </c:valAx>
      <c:valAx>
        <c:axId val="11051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74009151"/>
        <c:crossesAt val="-200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0617632601578511"/>
          <c:y val="0.57275836614173226"/>
          <c:w val="0.38800328273086904"/>
          <c:h val="0.19412968265330471"/>
        </c:manualLayout>
      </c:layout>
      <c:overlay val="1"/>
      <c:spPr>
        <a:solidFill>
          <a:schemeClr val="bg1"/>
        </a:solidFill>
        <a:ln>
          <a:solidFill>
            <a:schemeClr val="bg1">
              <a:lumMod val="65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sz="1400" b="0" i="0" u="none" strike="noStrike" baseline="0">
                <a:effectLst/>
              </a:rPr>
              <a:t>55H 24</a:t>
            </a:r>
            <a:r>
              <a:rPr lang="en-US" sz="1400" b="0" i="0" u="none" strike="noStrike" baseline="0"/>
              <a:t>        </a:t>
            </a:r>
            <a:endParaRPr lang="en-US"/>
          </a:p>
        </c:rich>
      </c:tx>
      <c:layout>
        <c:manualLayout>
          <c:xMode val="edge"/>
          <c:yMode val="edge"/>
          <c:x val="0.36088110403397028"/>
          <c:y val="2.13675213675213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USGS Data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3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xVal>
            <c:numRef>
              <c:f>'372535076581302'!$A$2:$A$1754</c:f>
              <c:numCache>
                <c:formatCode>m/d/yyyy</c:formatCode>
                <c:ptCount val="1753"/>
                <c:pt idx="0">
                  <c:v>40640</c:v>
                </c:pt>
                <c:pt idx="1">
                  <c:v>40674</c:v>
                </c:pt>
                <c:pt idx="2">
                  <c:v>40763</c:v>
                </c:pt>
                <c:pt idx="3">
                  <c:v>40820</c:v>
                </c:pt>
                <c:pt idx="4">
                  <c:v>40926</c:v>
                </c:pt>
                <c:pt idx="5">
                  <c:v>41030</c:v>
                </c:pt>
                <c:pt idx="6">
                  <c:v>41123</c:v>
                </c:pt>
                <c:pt idx="7">
                  <c:v>41241</c:v>
                </c:pt>
                <c:pt idx="8">
                  <c:v>41373</c:v>
                </c:pt>
                <c:pt idx="9">
                  <c:v>41499</c:v>
                </c:pt>
                <c:pt idx="10">
                  <c:v>41569</c:v>
                </c:pt>
                <c:pt idx="11">
                  <c:v>41654</c:v>
                </c:pt>
                <c:pt idx="12">
                  <c:v>41737</c:v>
                </c:pt>
                <c:pt idx="13">
                  <c:v>41747</c:v>
                </c:pt>
                <c:pt idx="14">
                  <c:v>41816</c:v>
                </c:pt>
                <c:pt idx="15">
                  <c:v>41914</c:v>
                </c:pt>
                <c:pt idx="16">
                  <c:v>42032</c:v>
                </c:pt>
                <c:pt idx="17">
                  <c:v>42096</c:v>
                </c:pt>
                <c:pt idx="18">
                  <c:v>42192</c:v>
                </c:pt>
                <c:pt idx="19">
                  <c:v>42298</c:v>
                </c:pt>
                <c:pt idx="20">
                  <c:v>42381</c:v>
                </c:pt>
                <c:pt idx="21">
                  <c:v>42465</c:v>
                </c:pt>
                <c:pt idx="22">
                  <c:v>42562</c:v>
                </c:pt>
                <c:pt idx="23">
                  <c:v>42667</c:v>
                </c:pt>
                <c:pt idx="24">
                  <c:v>42752</c:v>
                </c:pt>
                <c:pt idx="25">
                  <c:v>42842</c:v>
                </c:pt>
                <c:pt idx="26">
                  <c:v>42943</c:v>
                </c:pt>
                <c:pt idx="27">
                  <c:v>43021</c:v>
                </c:pt>
                <c:pt idx="28">
                  <c:v>43110</c:v>
                </c:pt>
                <c:pt idx="29">
                  <c:v>43208</c:v>
                </c:pt>
                <c:pt idx="30">
                  <c:v>43292</c:v>
                </c:pt>
                <c:pt idx="31">
                  <c:v>43376</c:v>
                </c:pt>
                <c:pt idx="32">
                  <c:v>43488</c:v>
                </c:pt>
                <c:pt idx="33">
                  <c:v>43558</c:v>
                </c:pt>
                <c:pt idx="34">
                  <c:v>43584</c:v>
                </c:pt>
                <c:pt idx="35">
                  <c:v>43670</c:v>
                </c:pt>
                <c:pt idx="36">
                  <c:v>43671</c:v>
                </c:pt>
                <c:pt idx="37">
                  <c:v>43677</c:v>
                </c:pt>
                <c:pt idx="38">
                  <c:v>43747</c:v>
                </c:pt>
                <c:pt idx="39">
                  <c:v>43837</c:v>
                </c:pt>
                <c:pt idx="40">
                  <c:v>43937</c:v>
                </c:pt>
                <c:pt idx="41">
                  <c:v>44106</c:v>
                </c:pt>
                <c:pt idx="42">
                  <c:v>44210</c:v>
                </c:pt>
                <c:pt idx="43">
                  <c:v>44358</c:v>
                </c:pt>
                <c:pt idx="44">
                  <c:v>44477</c:v>
                </c:pt>
              </c:numCache>
            </c:numRef>
          </c:xVal>
          <c:yVal>
            <c:numRef>
              <c:f>'372535076581302'!$D$2:$D$1754</c:f>
              <c:numCache>
                <c:formatCode>General</c:formatCode>
                <c:ptCount val="1753"/>
                <c:pt idx="0">
                  <c:v>-85.14</c:v>
                </c:pt>
                <c:pt idx="1">
                  <c:v>-85.13</c:v>
                </c:pt>
                <c:pt idx="2">
                  <c:v>-85.74</c:v>
                </c:pt>
                <c:pt idx="3">
                  <c:v>-85.43</c:v>
                </c:pt>
                <c:pt idx="4">
                  <c:v>-85.25</c:v>
                </c:pt>
                <c:pt idx="5">
                  <c:v>-85.2</c:v>
                </c:pt>
                <c:pt idx="6">
                  <c:v>-85.63</c:v>
                </c:pt>
                <c:pt idx="7">
                  <c:v>-86.01</c:v>
                </c:pt>
                <c:pt idx="8">
                  <c:v>-85.38</c:v>
                </c:pt>
                <c:pt idx="9">
                  <c:v>-85.62</c:v>
                </c:pt>
                <c:pt idx="10">
                  <c:v>-85.93</c:v>
                </c:pt>
                <c:pt idx="11">
                  <c:v>-85.45</c:v>
                </c:pt>
                <c:pt idx="12">
                  <c:v>-85.12</c:v>
                </c:pt>
                <c:pt idx="13">
                  <c:v>-85.31</c:v>
                </c:pt>
                <c:pt idx="14">
                  <c:v>-85.29</c:v>
                </c:pt>
                <c:pt idx="15">
                  <c:v>-86.11</c:v>
                </c:pt>
                <c:pt idx="16">
                  <c:v>-86.02</c:v>
                </c:pt>
                <c:pt idx="17">
                  <c:v>-86.04</c:v>
                </c:pt>
                <c:pt idx="18">
                  <c:v>-86.03</c:v>
                </c:pt>
                <c:pt idx="19">
                  <c:v>-87.02</c:v>
                </c:pt>
                <c:pt idx="20">
                  <c:v>-86.58</c:v>
                </c:pt>
                <c:pt idx="21">
                  <c:v>-86.33</c:v>
                </c:pt>
                <c:pt idx="22">
                  <c:v>-85.73</c:v>
                </c:pt>
                <c:pt idx="23">
                  <c:v>-86.13</c:v>
                </c:pt>
                <c:pt idx="24">
                  <c:v>-85.72</c:v>
                </c:pt>
                <c:pt idx="25">
                  <c:v>-85.21</c:v>
                </c:pt>
                <c:pt idx="26">
                  <c:v>-85.42</c:v>
                </c:pt>
                <c:pt idx="27">
                  <c:v>-85.64</c:v>
                </c:pt>
                <c:pt idx="28">
                  <c:v>-85.61</c:v>
                </c:pt>
                <c:pt idx="29">
                  <c:v>-84.95</c:v>
                </c:pt>
                <c:pt idx="30">
                  <c:v>-84.73</c:v>
                </c:pt>
                <c:pt idx="31">
                  <c:v>-84.8</c:v>
                </c:pt>
                <c:pt idx="32">
                  <c:v>-84.15</c:v>
                </c:pt>
                <c:pt idx="33">
                  <c:v>-83.99</c:v>
                </c:pt>
                <c:pt idx="34">
                  <c:v>-83.86</c:v>
                </c:pt>
                <c:pt idx="35">
                  <c:v>-84.07</c:v>
                </c:pt>
                <c:pt idx="36">
                  <c:v>-84.12</c:v>
                </c:pt>
                <c:pt idx="37">
                  <c:v>-84.24</c:v>
                </c:pt>
                <c:pt idx="38">
                  <c:v>-84.92</c:v>
                </c:pt>
                <c:pt idx="39">
                  <c:v>-84.43</c:v>
                </c:pt>
                <c:pt idx="40">
                  <c:v>-83.83</c:v>
                </c:pt>
                <c:pt idx="41">
                  <c:v>-83.34</c:v>
                </c:pt>
                <c:pt idx="42">
                  <c:v>-82.58</c:v>
                </c:pt>
                <c:pt idx="43">
                  <c:v>-82.23</c:v>
                </c:pt>
                <c:pt idx="44">
                  <c:v>-83.15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F0D-4CA6-A7C0-C7D9C97C4C11}"/>
            </c:ext>
          </c:extLst>
        </c:ser>
        <c:ser>
          <c:idx val="1"/>
          <c:order val="1"/>
          <c:tx>
            <c:v>Simulated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3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'372535076581302'!$H$42:$H$51</c:f>
              <c:numCache>
                <c:formatCode>m/d/yyyy</c:formatCode>
                <c:ptCount val="10"/>
                <c:pt idx="0">
                  <c:v>40909</c:v>
                </c:pt>
                <c:pt idx="1">
                  <c:v>41275</c:v>
                </c:pt>
                <c:pt idx="2">
                  <c:v>41640</c:v>
                </c:pt>
                <c:pt idx="3">
                  <c:v>42005</c:v>
                </c:pt>
                <c:pt idx="4">
                  <c:v>42370</c:v>
                </c:pt>
                <c:pt idx="5">
                  <c:v>42736</c:v>
                </c:pt>
                <c:pt idx="6">
                  <c:v>43101</c:v>
                </c:pt>
                <c:pt idx="7">
                  <c:v>43466</c:v>
                </c:pt>
                <c:pt idx="8">
                  <c:v>43831</c:v>
                </c:pt>
                <c:pt idx="9">
                  <c:v>44197</c:v>
                </c:pt>
              </c:numCache>
            </c:numRef>
          </c:xVal>
          <c:yVal>
            <c:numRef>
              <c:f>'372535076581302'!$G$42:$G$51</c:f>
              <c:numCache>
                <c:formatCode>General</c:formatCode>
                <c:ptCount val="10"/>
                <c:pt idx="0">
                  <c:v>-81.048545837399999</c:v>
                </c:pt>
                <c:pt idx="1">
                  <c:v>-81.216087341310001</c:v>
                </c:pt>
                <c:pt idx="2">
                  <c:v>-81.179962158199999</c:v>
                </c:pt>
                <c:pt idx="3">
                  <c:v>-81.307182312009999</c:v>
                </c:pt>
                <c:pt idx="4">
                  <c:v>-80.59999847412</c:v>
                </c:pt>
                <c:pt idx="5">
                  <c:v>-79.550872802729998</c:v>
                </c:pt>
                <c:pt idx="6">
                  <c:v>-78.507095336909998</c:v>
                </c:pt>
                <c:pt idx="7">
                  <c:v>-76.816680908199999</c:v>
                </c:pt>
                <c:pt idx="8">
                  <c:v>-76.173851013179998</c:v>
                </c:pt>
                <c:pt idx="9">
                  <c:v>-79.683166503910002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F0D-4CA6-A7C0-C7D9C97C4C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3555183"/>
        <c:axId val="613550191"/>
      </c:scatterChart>
      <c:valAx>
        <c:axId val="613555183"/>
        <c:scaling>
          <c:orientation val="minMax"/>
          <c:min val="4000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0191"/>
        <c:crossesAt val="-200"/>
        <c:crossBetween val="midCat"/>
      </c:valAx>
      <c:valAx>
        <c:axId val="613550191"/>
        <c:scaling>
          <c:orientation val="minMax"/>
          <c:max val="-6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Water Level (ft)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5183"/>
        <c:crosses val="autoZero"/>
        <c:crossBetween val="midCat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Data</c:v>
          </c:tx>
          <c:spPr>
            <a:ln w="19050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'372535076581302'!$I$42:$I$51</c:f>
              <c:numCache>
                <c:formatCode>General</c:formatCode>
                <c:ptCount val="10"/>
                <c:pt idx="0">
                  <c:v>-85.43</c:v>
                </c:pt>
                <c:pt idx="1">
                  <c:v>-86.01</c:v>
                </c:pt>
                <c:pt idx="2">
                  <c:v>-85.93</c:v>
                </c:pt>
                <c:pt idx="3">
                  <c:v>-86.11</c:v>
                </c:pt>
                <c:pt idx="4">
                  <c:v>-87.02</c:v>
                </c:pt>
                <c:pt idx="5">
                  <c:v>-86.13</c:v>
                </c:pt>
                <c:pt idx="6">
                  <c:v>-85.64</c:v>
                </c:pt>
                <c:pt idx="7">
                  <c:v>-84.8</c:v>
                </c:pt>
                <c:pt idx="8">
                  <c:v>-84.92</c:v>
                </c:pt>
                <c:pt idx="9">
                  <c:v>-83.34</c:v>
                </c:pt>
              </c:numCache>
            </c:numRef>
          </c:xVal>
          <c:yVal>
            <c:numRef>
              <c:f>'372535076581302'!$G$42:$G$51</c:f>
              <c:numCache>
                <c:formatCode>General</c:formatCode>
                <c:ptCount val="10"/>
                <c:pt idx="0">
                  <c:v>-81.048545837399999</c:v>
                </c:pt>
                <c:pt idx="1">
                  <c:v>-81.216087341310001</c:v>
                </c:pt>
                <c:pt idx="2">
                  <c:v>-81.179962158199999</c:v>
                </c:pt>
                <c:pt idx="3">
                  <c:v>-81.307182312009999</c:v>
                </c:pt>
                <c:pt idx="4">
                  <c:v>-80.59999847412</c:v>
                </c:pt>
                <c:pt idx="5">
                  <c:v>-79.550872802729998</c:v>
                </c:pt>
                <c:pt idx="6">
                  <c:v>-78.507095336909998</c:v>
                </c:pt>
                <c:pt idx="7">
                  <c:v>-76.816680908199999</c:v>
                </c:pt>
                <c:pt idx="8">
                  <c:v>-76.173851013179998</c:v>
                </c:pt>
                <c:pt idx="9">
                  <c:v>-79.683166503910002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E2B-419C-A87C-71D277F7BBAE}"/>
            </c:ext>
          </c:extLst>
        </c:ser>
        <c:ser>
          <c:idx val="1"/>
          <c:order val="1"/>
          <c:tx>
            <c:v>Y=X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'372535076581302'!$K$2:$K$3</c:f>
              <c:numCache>
                <c:formatCode>General</c:formatCode>
                <c:ptCount val="2"/>
                <c:pt idx="0">
                  <c:v>-82.23</c:v>
                </c:pt>
                <c:pt idx="1">
                  <c:v>-87.02</c:v>
                </c:pt>
              </c:numCache>
            </c:numRef>
          </c:xVal>
          <c:yVal>
            <c:numRef>
              <c:f>'372535076581302'!$K$2:$K$3</c:f>
              <c:numCache>
                <c:formatCode>General</c:formatCode>
                <c:ptCount val="2"/>
                <c:pt idx="0">
                  <c:v>-82.23</c:v>
                </c:pt>
                <c:pt idx="1">
                  <c:v>-87.02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E2B-419C-A87C-71D277F7BB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4009151"/>
        <c:axId val="1105116095"/>
      </c:scatterChart>
      <c:valAx>
        <c:axId val="117400915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05116095"/>
        <c:crossesAt val="-200"/>
        <c:crossBetween val="midCat"/>
      </c:valAx>
      <c:valAx>
        <c:axId val="11051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74009151"/>
        <c:crossesAt val="-200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0617632601578511"/>
          <c:y val="0.57275836614173226"/>
          <c:w val="0.38800328273086904"/>
          <c:h val="0.19412968265330471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sz="1400" b="0" i="0" u="none" strike="noStrike" baseline="0">
                <a:effectLst/>
              </a:rPr>
              <a:t>59H  1</a:t>
            </a:r>
            <a:r>
              <a:rPr lang="en-US" sz="1400" b="0" i="0" u="none" strike="noStrike" baseline="0"/>
              <a:t>        </a:t>
            </a:r>
            <a:endParaRPr lang="en-US"/>
          </a:p>
        </c:rich>
      </c:tx>
      <c:layout>
        <c:manualLayout>
          <c:xMode val="edge"/>
          <c:yMode val="edge"/>
          <c:x val="0.36088110403397028"/>
          <c:y val="2.13675213675213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USGS Data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3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xVal>
            <c:numRef>
              <c:f>'372545076240101'!$A$3:$A$1754</c:f>
              <c:numCache>
                <c:formatCode>m/d/yyyy</c:formatCode>
                <c:ptCount val="1752"/>
                <c:pt idx="0">
                  <c:v>26282</c:v>
                </c:pt>
                <c:pt idx="1">
                  <c:v>26724</c:v>
                </c:pt>
                <c:pt idx="2">
                  <c:v>27113</c:v>
                </c:pt>
                <c:pt idx="3">
                  <c:v>27373</c:v>
                </c:pt>
                <c:pt idx="4">
                  <c:v>27751</c:v>
                </c:pt>
                <c:pt idx="5">
                  <c:v>28524</c:v>
                </c:pt>
                <c:pt idx="6">
                  <c:v>28921</c:v>
                </c:pt>
                <c:pt idx="7">
                  <c:v>29263</c:v>
                </c:pt>
                <c:pt idx="8">
                  <c:v>29627</c:v>
                </c:pt>
                <c:pt idx="9">
                  <c:v>29993</c:v>
                </c:pt>
                <c:pt idx="10">
                  <c:v>30362</c:v>
                </c:pt>
                <c:pt idx="11">
                  <c:v>30718</c:v>
                </c:pt>
                <c:pt idx="12">
                  <c:v>31124</c:v>
                </c:pt>
                <c:pt idx="13">
                  <c:v>31852</c:v>
                </c:pt>
                <c:pt idx="14">
                  <c:v>32209</c:v>
                </c:pt>
                <c:pt idx="15">
                  <c:v>32583</c:v>
                </c:pt>
                <c:pt idx="16">
                  <c:v>32955</c:v>
                </c:pt>
                <c:pt idx="17">
                  <c:v>33134</c:v>
                </c:pt>
                <c:pt idx="18">
                  <c:v>33329</c:v>
                </c:pt>
                <c:pt idx="19">
                  <c:v>33522</c:v>
                </c:pt>
                <c:pt idx="20">
                  <c:v>33686</c:v>
                </c:pt>
                <c:pt idx="21">
                  <c:v>33883</c:v>
                </c:pt>
                <c:pt idx="22">
                  <c:v>34046</c:v>
                </c:pt>
                <c:pt idx="23">
                  <c:v>34270</c:v>
                </c:pt>
                <c:pt idx="24">
                  <c:v>34407</c:v>
                </c:pt>
                <c:pt idx="25">
                  <c:v>34579</c:v>
                </c:pt>
                <c:pt idx="26">
                  <c:v>34774</c:v>
                </c:pt>
                <c:pt idx="27">
                  <c:v>34960</c:v>
                </c:pt>
                <c:pt idx="28">
                  <c:v>35045</c:v>
                </c:pt>
                <c:pt idx="29">
                  <c:v>35684</c:v>
                </c:pt>
                <c:pt idx="30">
                  <c:v>35779</c:v>
                </c:pt>
                <c:pt idx="31">
                  <c:v>35898</c:v>
                </c:pt>
                <c:pt idx="32">
                  <c:v>35969</c:v>
                </c:pt>
                <c:pt idx="33">
                  <c:v>36055</c:v>
                </c:pt>
                <c:pt idx="34">
                  <c:v>36143</c:v>
                </c:pt>
                <c:pt idx="35">
                  <c:v>36231</c:v>
                </c:pt>
                <c:pt idx="36">
                  <c:v>36326</c:v>
                </c:pt>
                <c:pt idx="37">
                  <c:v>36412</c:v>
                </c:pt>
                <c:pt idx="38">
                  <c:v>36507</c:v>
                </c:pt>
                <c:pt idx="39">
                  <c:v>36595</c:v>
                </c:pt>
                <c:pt idx="40">
                  <c:v>36689</c:v>
                </c:pt>
                <c:pt idx="41">
                  <c:v>36748</c:v>
                </c:pt>
                <c:pt idx="42">
                  <c:v>36805</c:v>
                </c:pt>
                <c:pt idx="43">
                  <c:v>36901</c:v>
                </c:pt>
                <c:pt idx="44">
                  <c:v>36998</c:v>
                </c:pt>
                <c:pt idx="45">
                  <c:v>37078</c:v>
                </c:pt>
                <c:pt idx="46">
                  <c:v>37186</c:v>
                </c:pt>
                <c:pt idx="47">
                  <c:v>37271</c:v>
                </c:pt>
                <c:pt idx="48">
                  <c:v>37536</c:v>
                </c:pt>
                <c:pt idx="49">
                  <c:v>37635</c:v>
                </c:pt>
                <c:pt idx="50">
                  <c:v>37729</c:v>
                </c:pt>
                <c:pt idx="51">
                  <c:v>37818</c:v>
                </c:pt>
                <c:pt idx="52">
                  <c:v>37895</c:v>
                </c:pt>
                <c:pt idx="53">
                  <c:v>38000</c:v>
                </c:pt>
                <c:pt idx="54">
                  <c:v>38086</c:v>
                </c:pt>
                <c:pt idx="55">
                  <c:v>38174</c:v>
                </c:pt>
                <c:pt idx="56">
                  <c:v>38279</c:v>
                </c:pt>
                <c:pt idx="57">
                  <c:v>38357</c:v>
                </c:pt>
                <c:pt idx="58">
                  <c:v>38476</c:v>
                </c:pt>
                <c:pt idx="59">
                  <c:v>38538</c:v>
                </c:pt>
                <c:pt idx="60">
                  <c:v>38649</c:v>
                </c:pt>
                <c:pt idx="61">
                  <c:v>38730</c:v>
                </c:pt>
                <c:pt idx="62">
                  <c:v>38841</c:v>
                </c:pt>
                <c:pt idx="63">
                  <c:v>38953</c:v>
                </c:pt>
                <c:pt idx="64">
                  <c:v>39063</c:v>
                </c:pt>
                <c:pt idx="65">
                  <c:v>39182</c:v>
                </c:pt>
                <c:pt idx="66">
                  <c:v>39253</c:v>
                </c:pt>
                <c:pt idx="67">
                  <c:v>39317</c:v>
                </c:pt>
                <c:pt idx="68">
                  <c:v>39367</c:v>
                </c:pt>
                <c:pt idx="69">
                  <c:v>39486</c:v>
                </c:pt>
                <c:pt idx="70">
                  <c:v>39547</c:v>
                </c:pt>
                <c:pt idx="71">
                  <c:v>39650</c:v>
                </c:pt>
                <c:pt idx="72">
                  <c:v>39728</c:v>
                </c:pt>
                <c:pt idx="73">
                  <c:v>39835</c:v>
                </c:pt>
                <c:pt idx="74">
                  <c:v>39906</c:v>
                </c:pt>
                <c:pt idx="75">
                  <c:v>39994</c:v>
                </c:pt>
                <c:pt idx="76">
                  <c:v>40101</c:v>
                </c:pt>
                <c:pt idx="77">
                  <c:v>40199</c:v>
                </c:pt>
                <c:pt idx="78">
                  <c:v>40270</c:v>
                </c:pt>
                <c:pt idx="79">
                  <c:v>40365</c:v>
                </c:pt>
                <c:pt idx="80">
                  <c:v>40464</c:v>
                </c:pt>
                <c:pt idx="81">
                  <c:v>40547</c:v>
                </c:pt>
                <c:pt idx="82">
                  <c:v>40639</c:v>
                </c:pt>
                <c:pt idx="83">
                  <c:v>40737</c:v>
                </c:pt>
                <c:pt idx="84">
                  <c:v>40827</c:v>
                </c:pt>
                <c:pt idx="85">
                  <c:v>40925</c:v>
                </c:pt>
                <c:pt idx="86">
                  <c:v>41024</c:v>
                </c:pt>
                <c:pt idx="87">
                  <c:v>41099</c:v>
                </c:pt>
                <c:pt idx="88">
                  <c:v>41184</c:v>
                </c:pt>
                <c:pt idx="89">
                  <c:v>41303</c:v>
                </c:pt>
                <c:pt idx="90">
                  <c:v>41372</c:v>
                </c:pt>
                <c:pt idx="91">
                  <c:v>41471</c:v>
                </c:pt>
                <c:pt idx="92">
                  <c:v>41568</c:v>
                </c:pt>
                <c:pt idx="93">
                  <c:v>41654</c:v>
                </c:pt>
                <c:pt idx="94">
                  <c:v>41738</c:v>
                </c:pt>
                <c:pt idx="95">
                  <c:v>41842</c:v>
                </c:pt>
                <c:pt idx="96">
                  <c:v>41919</c:v>
                </c:pt>
                <c:pt idx="97">
                  <c:v>42032</c:v>
                </c:pt>
                <c:pt idx="98">
                  <c:v>42109</c:v>
                </c:pt>
                <c:pt idx="99">
                  <c:v>42191</c:v>
                </c:pt>
                <c:pt idx="100">
                  <c:v>42291</c:v>
                </c:pt>
                <c:pt idx="101">
                  <c:v>42451</c:v>
                </c:pt>
                <c:pt idx="102">
                  <c:v>42486</c:v>
                </c:pt>
                <c:pt idx="103">
                  <c:v>42579</c:v>
                </c:pt>
                <c:pt idx="104">
                  <c:v>42663</c:v>
                </c:pt>
                <c:pt idx="105">
                  <c:v>42899</c:v>
                </c:pt>
                <c:pt idx="106">
                  <c:v>42947</c:v>
                </c:pt>
                <c:pt idx="107">
                  <c:v>43059</c:v>
                </c:pt>
                <c:pt idx="108">
                  <c:v>43147</c:v>
                </c:pt>
                <c:pt idx="109">
                  <c:v>43216</c:v>
                </c:pt>
                <c:pt idx="110">
                  <c:v>43313</c:v>
                </c:pt>
                <c:pt idx="111">
                  <c:v>43433</c:v>
                </c:pt>
                <c:pt idx="112">
                  <c:v>43565</c:v>
                </c:pt>
                <c:pt idx="113">
                  <c:v>43663</c:v>
                </c:pt>
                <c:pt idx="114">
                  <c:v>43773</c:v>
                </c:pt>
                <c:pt idx="115">
                  <c:v>43860</c:v>
                </c:pt>
                <c:pt idx="116">
                  <c:v>44140</c:v>
                </c:pt>
                <c:pt idx="117">
                  <c:v>44435</c:v>
                </c:pt>
                <c:pt idx="118">
                  <c:v>44523</c:v>
                </c:pt>
                <c:pt idx="119">
                  <c:v>44593</c:v>
                </c:pt>
              </c:numCache>
            </c:numRef>
          </c:xVal>
          <c:yVal>
            <c:numRef>
              <c:f>'372545076240101'!$D$3:$D$1754</c:f>
              <c:numCache>
                <c:formatCode>General</c:formatCode>
                <c:ptCount val="1752"/>
                <c:pt idx="0">
                  <c:v>5.4</c:v>
                </c:pt>
                <c:pt idx="1">
                  <c:v>5.3</c:v>
                </c:pt>
                <c:pt idx="2">
                  <c:v>5.3</c:v>
                </c:pt>
                <c:pt idx="3">
                  <c:v>4.4000000000000004</c:v>
                </c:pt>
                <c:pt idx="4">
                  <c:v>5.86</c:v>
                </c:pt>
                <c:pt idx="5">
                  <c:v>5.66</c:v>
                </c:pt>
                <c:pt idx="6">
                  <c:v>5.9</c:v>
                </c:pt>
                <c:pt idx="7">
                  <c:v>7.6</c:v>
                </c:pt>
                <c:pt idx="8">
                  <c:v>4.72</c:v>
                </c:pt>
                <c:pt idx="9">
                  <c:v>5.1100000000000003</c:v>
                </c:pt>
                <c:pt idx="10">
                  <c:v>5.18</c:v>
                </c:pt>
                <c:pt idx="11">
                  <c:v>4.97</c:v>
                </c:pt>
                <c:pt idx="12">
                  <c:v>4.55</c:v>
                </c:pt>
                <c:pt idx="13">
                  <c:v>5.45</c:v>
                </c:pt>
                <c:pt idx="14">
                  <c:v>4.7699999999999898</c:v>
                </c:pt>
                <c:pt idx="15">
                  <c:v>4.55</c:v>
                </c:pt>
                <c:pt idx="16">
                  <c:v>4.24</c:v>
                </c:pt>
                <c:pt idx="17">
                  <c:v>3.92</c:v>
                </c:pt>
                <c:pt idx="18">
                  <c:v>4.5</c:v>
                </c:pt>
                <c:pt idx="19">
                  <c:v>3.96</c:v>
                </c:pt>
                <c:pt idx="20">
                  <c:v>4.45</c:v>
                </c:pt>
                <c:pt idx="21">
                  <c:v>4.47</c:v>
                </c:pt>
                <c:pt idx="22">
                  <c:v>4.83</c:v>
                </c:pt>
                <c:pt idx="23">
                  <c:v>4.1500000000000004</c:v>
                </c:pt>
                <c:pt idx="24">
                  <c:v>4.46</c:v>
                </c:pt>
                <c:pt idx="25">
                  <c:v>4</c:v>
                </c:pt>
                <c:pt idx="26">
                  <c:v>4.3099999999999898</c:v>
                </c:pt>
                <c:pt idx="27">
                  <c:v>3.65</c:v>
                </c:pt>
                <c:pt idx="28">
                  <c:v>4.1900000000000004</c:v>
                </c:pt>
                <c:pt idx="29">
                  <c:v>3.62</c:v>
                </c:pt>
                <c:pt idx="30">
                  <c:v>4.17</c:v>
                </c:pt>
                <c:pt idx="31">
                  <c:v>4.32</c:v>
                </c:pt>
                <c:pt idx="32">
                  <c:v>3.93</c:v>
                </c:pt>
                <c:pt idx="33">
                  <c:v>3.52</c:v>
                </c:pt>
                <c:pt idx="34">
                  <c:v>3.81</c:v>
                </c:pt>
                <c:pt idx="35">
                  <c:v>4.1100000000000003</c:v>
                </c:pt>
                <c:pt idx="36">
                  <c:v>3.92</c:v>
                </c:pt>
                <c:pt idx="37">
                  <c:v>3.93</c:v>
                </c:pt>
                <c:pt idx="38">
                  <c:v>4</c:v>
                </c:pt>
                <c:pt idx="39">
                  <c:v>4.1500000000000004</c:v>
                </c:pt>
                <c:pt idx="40">
                  <c:v>3.91</c:v>
                </c:pt>
                <c:pt idx="41">
                  <c:v>3.91</c:v>
                </c:pt>
                <c:pt idx="42">
                  <c:v>3.94</c:v>
                </c:pt>
                <c:pt idx="43">
                  <c:v>3.91</c:v>
                </c:pt>
                <c:pt idx="44">
                  <c:v>3.91</c:v>
                </c:pt>
                <c:pt idx="45">
                  <c:v>3.9</c:v>
                </c:pt>
                <c:pt idx="46">
                  <c:v>3.49</c:v>
                </c:pt>
                <c:pt idx="47">
                  <c:v>3.71</c:v>
                </c:pt>
                <c:pt idx="48">
                  <c:v>3.5</c:v>
                </c:pt>
                <c:pt idx="49">
                  <c:v>3.89</c:v>
                </c:pt>
                <c:pt idx="50">
                  <c:v>3.87</c:v>
                </c:pt>
                <c:pt idx="51">
                  <c:v>3.31</c:v>
                </c:pt>
                <c:pt idx="52">
                  <c:v>3.22</c:v>
                </c:pt>
                <c:pt idx="53">
                  <c:v>3.35</c:v>
                </c:pt>
                <c:pt idx="54">
                  <c:v>3.52</c:v>
                </c:pt>
                <c:pt idx="55">
                  <c:v>2.4300000000000002</c:v>
                </c:pt>
                <c:pt idx="56">
                  <c:v>3.43</c:v>
                </c:pt>
                <c:pt idx="57">
                  <c:v>3.5</c:v>
                </c:pt>
                <c:pt idx="58">
                  <c:v>3.62</c:v>
                </c:pt>
                <c:pt idx="59">
                  <c:v>3.42</c:v>
                </c:pt>
                <c:pt idx="60">
                  <c:v>3.11</c:v>
                </c:pt>
                <c:pt idx="61">
                  <c:v>3.67</c:v>
                </c:pt>
                <c:pt idx="62">
                  <c:v>3.39</c:v>
                </c:pt>
                <c:pt idx="63">
                  <c:v>3.05</c:v>
                </c:pt>
                <c:pt idx="64">
                  <c:v>3.04</c:v>
                </c:pt>
                <c:pt idx="65">
                  <c:v>2.88</c:v>
                </c:pt>
                <c:pt idx="66">
                  <c:v>2.79</c:v>
                </c:pt>
                <c:pt idx="67">
                  <c:v>2.72</c:v>
                </c:pt>
                <c:pt idx="68">
                  <c:v>2.93</c:v>
                </c:pt>
                <c:pt idx="69">
                  <c:v>3.85</c:v>
                </c:pt>
                <c:pt idx="70">
                  <c:v>3.19</c:v>
                </c:pt>
                <c:pt idx="71">
                  <c:v>2.35</c:v>
                </c:pt>
                <c:pt idx="72">
                  <c:v>2.52</c:v>
                </c:pt>
                <c:pt idx="73">
                  <c:v>2.94</c:v>
                </c:pt>
                <c:pt idx="74">
                  <c:v>3.53</c:v>
                </c:pt>
                <c:pt idx="75">
                  <c:v>2.98</c:v>
                </c:pt>
                <c:pt idx="76">
                  <c:v>3.05</c:v>
                </c:pt>
                <c:pt idx="77">
                  <c:v>3.21</c:v>
                </c:pt>
                <c:pt idx="78">
                  <c:v>3.38</c:v>
                </c:pt>
                <c:pt idx="79">
                  <c:v>1.67</c:v>
                </c:pt>
                <c:pt idx="80">
                  <c:v>2.75</c:v>
                </c:pt>
                <c:pt idx="81">
                  <c:v>2.94</c:v>
                </c:pt>
                <c:pt idx="82">
                  <c:v>3.05</c:v>
                </c:pt>
                <c:pt idx="83">
                  <c:v>2.8</c:v>
                </c:pt>
                <c:pt idx="84">
                  <c:v>3.39</c:v>
                </c:pt>
                <c:pt idx="85">
                  <c:v>2.68</c:v>
                </c:pt>
                <c:pt idx="86">
                  <c:v>2.86</c:v>
                </c:pt>
                <c:pt idx="87">
                  <c:v>1.77</c:v>
                </c:pt>
                <c:pt idx="88">
                  <c:v>2.21</c:v>
                </c:pt>
                <c:pt idx="89">
                  <c:v>2.5</c:v>
                </c:pt>
                <c:pt idx="90">
                  <c:v>3.25</c:v>
                </c:pt>
                <c:pt idx="91">
                  <c:v>2.0699999999999901</c:v>
                </c:pt>
                <c:pt idx="92">
                  <c:v>2.84</c:v>
                </c:pt>
                <c:pt idx="93">
                  <c:v>3.1</c:v>
                </c:pt>
                <c:pt idx="94">
                  <c:v>3.17</c:v>
                </c:pt>
                <c:pt idx="95">
                  <c:v>1.9</c:v>
                </c:pt>
                <c:pt idx="96">
                  <c:v>2.69</c:v>
                </c:pt>
                <c:pt idx="97">
                  <c:v>2.57</c:v>
                </c:pt>
                <c:pt idx="98">
                  <c:v>2.88</c:v>
                </c:pt>
                <c:pt idx="99">
                  <c:v>2.14</c:v>
                </c:pt>
                <c:pt idx="100">
                  <c:v>2.99</c:v>
                </c:pt>
                <c:pt idx="101">
                  <c:v>3.36</c:v>
                </c:pt>
                <c:pt idx="102">
                  <c:v>2.84</c:v>
                </c:pt>
                <c:pt idx="103">
                  <c:v>2.27</c:v>
                </c:pt>
                <c:pt idx="104">
                  <c:v>2.68</c:v>
                </c:pt>
                <c:pt idx="105">
                  <c:v>3.06</c:v>
                </c:pt>
                <c:pt idx="106">
                  <c:v>2.11</c:v>
                </c:pt>
                <c:pt idx="107">
                  <c:v>2.5</c:v>
                </c:pt>
                <c:pt idx="108">
                  <c:v>2.9</c:v>
                </c:pt>
                <c:pt idx="109">
                  <c:v>2.83</c:v>
                </c:pt>
                <c:pt idx="110">
                  <c:v>2.88</c:v>
                </c:pt>
                <c:pt idx="111">
                  <c:v>3.27</c:v>
                </c:pt>
                <c:pt idx="112">
                  <c:v>3.27</c:v>
                </c:pt>
                <c:pt idx="113">
                  <c:v>3.12</c:v>
                </c:pt>
                <c:pt idx="114">
                  <c:v>2.12</c:v>
                </c:pt>
                <c:pt idx="115">
                  <c:v>2.2000000000000002</c:v>
                </c:pt>
                <c:pt idx="116">
                  <c:v>2.86</c:v>
                </c:pt>
                <c:pt idx="117">
                  <c:v>2.65</c:v>
                </c:pt>
                <c:pt idx="118">
                  <c:v>2.65</c:v>
                </c:pt>
                <c:pt idx="119">
                  <c:v>2.2200000000000002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5E3-4710-98A1-416521F7F14A}"/>
            </c:ext>
          </c:extLst>
        </c:ser>
        <c:ser>
          <c:idx val="1"/>
          <c:order val="1"/>
          <c:tx>
            <c:v>Simulated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3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'372545076240101'!$H$10:$H$51</c:f>
              <c:numCache>
                <c:formatCode>m/d/yyyy</c:formatCode>
                <c:ptCount val="42"/>
                <c:pt idx="0">
                  <c:v>26665</c:v>
                </c:pt>
                <c:pt idx="1">
                  <c:v>28491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</c:numCache>
            </c:numRef>
          </c:xVal>
          <c:yVal>
            <c:numRef>
              <c:f>'372545076240101'!$G$10:$G$51</c:f>
              <c:numCache>
                <c:formatCode>General</c:formatCode>
                <c:ptCount val="42"/>
                <c:pt idx="0">
                  <c:v>11.131139755249</c:v>
                </c:pt>
                <c:pt idx="1">
                  <c:v>9.7199239730834996</c:v>
                </c:pt>
                <c:pt idx="2">
                  <c:v>8.4830150604247994</c:v>
                </c:pt>
                <c:pt idx="3">
                  <c:v>8.1715774536133008</c:v>
                </c:pt>
                <c:pt idx="4">
                  <c:v>7.8615550994873002</c:v>
                </c:pt>
                <c:pt idx="5">
                  <c:v>7.5547838211059997</c:v>
                </c:pt>
                <c:pt idx="6">
                  <c:v>7.2535510063170996</c:v>
                </c:pt>
                <c:pt idx="7">
                  <c:v>6.9560313224792001</c:v>
                </c:pt>
                <c:pt idx="8">
                  <c:v>6.6583762168884002</c:v>
                </c:pt>
                <c:pt idx="9">
                  <c:v>6.3607831001281996</c:v>
                </c:pt>
                <c:pt idx="10">
                  <c:v>6.0657725334167001</c:v>
                </c:pt>
                <c:pt idx="11">
                  <c:v>5.7746324539184997</c:v>
                </c:pt>
                <c:pt idx="12">
                  <c:v>5.4824814796448003</c:v>
                </c:pt>
                <c:pt idx="13">
                  <c:v>5.1866750717162997</c:v>
                </c:pt>
                <c:pt idx="14">
                  <c:v>4.8921489715576003</c:v>
                </c:pt>
                <c:pt idx="15">
                  <c:v>4.6000957489014001</c:v>
                </c:pt>
                <c:pt idx="16">
                  <c:v>4.3113961219787997</c:v>
                </c:pt>
                <c:pt idx="17">
                  <c:v>4.024612903595</c:v>
                </c:pt>
                <c:pt idx="18">
                  <c:v>3.7438135147095002</c:v>
                </c:pt>
                <c:pt idx="19">
                  <c:v>3.4664573669433998</c:v>
                </c:pt>
                <c:pt idx="20">
                  <c:v>3.1941618919372998</c:v>
                </c:pt>
                <c:pt idx="21">
                  <c:v>2.9266822338103999</c:v>
                </c:pt>
                <c:pt idx="22">
                  <c:v>2.6614494323729998</c:v>
                </c:pt>
                <c:pt idx="23">
                  <c:v>2.3942694664000999</c:v>
                </c:pt>
                <c:pt idx="24">
                  <c:v>2.1183340549468999</c:v>
                </c:pt>
                <c:pt idx="25">
                  <c:v>1.7883620262146001</c:v>
                </c:pt>
                <c:pt idx="26">
                  <c:v>1.3406533002853001</c:v>
                </c:pt>
                <c:pt idx="27">
                  <c:v>0.77346408367160002</c:v>
                </c:pt>
                <c:pt idx="28">
                  <c:v>0.1837869435549</c:v>
                </c:pt>
                <c:pt idx="29">
                  <c:v>-0.397049039602</c:v>
                </c:pt>
                <c:pt idx="30">
                  <c:v>-0.85340338945399996</c:v>
                </c:pt>
                <c:pt idx="31">
                  <c:v>-1.1162550449369999</c:v>
                </c:pt>
                <c:pt idx="32">
                  <c:v>-1.2432489395140001</c:v>
                </c:pt>
                <c:pt idx="33">
                  <c:v>-1.314230084419</c:v>
                </c:pt>
                <c:pt idx="34">
                  <c:v>-1.3751869201660001</c:v>
                </c:pt>
                <c:pt idx="35">
                  <c:v>-1.4422228336330001</c:v>
                </c:pt>
                <c:pt idx="36">
                  <c:v>-1.5197818279269999</c:v>
                </c:pt>
                <c:pt idx="37">
                  <c:v>-1.6078854799269999</c:v>
                </c:pt>
                <c:pt idx="38">
                  <c:v>-1.7048288583760001</c:v>
                </c:pt>
                <c:pt idx="39">
                  <c:v>-1.8164806365970001</c:v>
                </c:pt>
                <c:pt idx="40">
                  <c:v>-1.940712809563</c:v>
                </c:pt>
                <c:pt idx="41">
                  <c:v>-2.0972232818599998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5E3-4710-98A1-416521F7F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3555183"/>
        <c:axId val="613550191"/>
      </c:scatterChart>
      <c:valAx>
        <c:axId val="613555183"/>
        <c:scaling>
          <c:orientation val="minMax"/>
          <c:min val="2500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0191"/>
        <c:crossesAt val="-200"/>
        <c:crossBetween val="midCat"/>
      </c:valAx>
      <c:valAx>
        <c:axId val="6135501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Water Level (ft)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5183"/>
        <c:crosses val="autoZero"/>
        <c:crossBetween val="midCat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Data</c:v>
          </c:tx>
          <c:spPr>
            <a:ln w="19050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'372545076240101'!$I$10:$I$51</c:f>
              <c:numCache>
                <c:formatCode>General</c:formatCode>
                <c:ptCount val="42"/>
                <c:pt idx="0">
                  <c:v>5.4</c:v>
                </c:pt>
                <c:pt idx="1">
                  <c:v>5.86</c:v>
                </c:pt>
                <c:pt idx="2">
                  <c:v>4.72</c:v>
                </c:pt>
                <c:pt idx="3">
                  <c:v>5.1100000000000003</c:v>
                </c:pt>
                <c:pt idx="4">
                  <c:v>5.18</c:v>
                </c:pt>
                <c:pt idx="5">
                  <c:v>4.97</c:v>
                </c:pt>
                <c:pt idx="6">
                  <c:v>4.55</c:v>
                </c:pt>
                <c:pt idx="7">
                  <c:v>4.55</c:v>
                </c:pt>
                <c:pt idx="8">
                  <c:v>5.45</c:v>
                </c:pt>
                <c:pt idx="9">
                  <c:v>4.7699999999999898</c:v>
                </c:pt>
                <c:pt idx="10">
                  <c:v>4.55</c:v>
                </c:pt>
                <c:pt idx="11">
                  <c:v>3.92</c:v>
                </c:pt>
                <c:pt idx="12">
                  <c:v>3.96</c:v>
                </c:pt>
                <c:pt idx="13">
                  <c:v>4.47</c:v>
                </c:pt>
                <c:pt idx="14">
                  <c:v>4.1500000000000004</c:v>
                </c:pt>
                <c:pt idx="15">
                  <c:v>4</c:v>
                </c:pt>
                <c:pt idx="16">
                  <c:v>4.1900000000000004</c:v>
                </c:pt>
                <c:pt idx="17">
                  <c:v>4.1900000000000004</c:v>
                </c:pt>
                <c:pt idx="18">
                  <c:v>4.17</c:v>
                </c:pt>
                <c:pt idx="19">
                  <c:v>3.81</c:v>
                </c:pt>
                <c:pt idx="20">
                  <c:v>4</c:v>
                </c:pt>
                <c:pt idx="21">
                  <c:v>3.94</c:v>
                </c:pt>
                <c:pt idx="22">
                  <c:v>3.49</c:v>
                </c:pt>
                <c:pt idx="23">
                  <c:v>3.5</c:v>
                </c:pt>
                <c:pt idx="24">
                  <c:v>3.22</c:v>
                </c:pt>
                <c:pt idx="25">
                  <c:v>3.43</c:v>
                </c:pt>
                <c:pt idx="26">
                  <c:v>3.11</c:v>
                </c:pt>
                <c:pt idx="27">
                  <c:v>3.04</c:v>
                </c:pt>
                <c:pt idx="28">
                  <c:v>2.93</c:v>
                </c:pt>
                <c:pt idx="29">
                  <c:v>2.52</c:v>
                </c:pt>
                <c:pt idx="30">
                  <c:v>3.05</c:v>
                </c:pt>
                <c:pt idx="31">
                  <c:v>2.75</c:v>
                </c:pt>
                <c:pt idx="32">
                  <c:v>3.39</c:v>
                </c:pt>
                <c:pt idx="33">
                  <c:v>2.21</c:v>
                </c:pt>
                <c:pt idx="34">
                  <c:v>2.84</c:v>
                </c:pt>
                <c:pt idx="35">
                  <c:v>2.69</c:v>
                </c:pt>
                <c:pt idx="36">
                  <c:v>2.99</c:v>
                </c:pt>
                <c:pt idx="37">
                  <c:v>2.68</c:v>
                </c:pt>
                <c:pt idx="38">
                  <c:v>2.5</c:v>
                </c:pt>
                <c:pt idx="39">
                  <c:v>3.27</c:v>
                </c:pt>
                <c:pt idx="40">
                  <c:v>2.12</c:v>
                </c:pt>
                <c:pt idx="41">
                  <c:v>2.86</c:v>
                </c:pt>
              </c:numCache>
            </c:numRef>
          </c:xVal>
          <c:yVal>
            <c:numRef>
              <c:f>'372545076240101'!$G$10:$G$51</c:f>
              <c:numCache>
                <c:formatCode>General</c:formatCode>
                <c:ptCount val="42"/>
                <c:pt idx="0">
                  <c:v>11.131139755249</c:v>
                </c:pt>
                <c:pt idx="1">
                  <c:v>9.7199239730834996</c:v>
                </c:pt>
                <c:pt idx="2">
                  <c:v>8.4830150604247994</c:v>
                </c:pt>
                <c:pt idx="3">
                  <c:v>8.1715774536133008</c:v>
                </c:pt>
                <c:pt idx="4">
                  <c:v>7.8615550994873002</c:v>
                </c:pt>
                <c:pt idx="5">
                  <c:v>7.5547838211059997</c:v>
                </c:pt>
                <c:pt idx="6">
                  <c:v>7.2535510063170996</c:v>
                </c:pt>
                <c:pt idx="7">
                  <c:v>6.9560313224792001</c:v>
                </c:pt>
                <c:pt idx="8">
                  <c:v>6.6583762168884002</c:v>
                </c:pt>
                <c:pt idx="9">
                  <c:v>6.3607831001281996</c:v>
                </c:pt>
                <c:pt idx="10">
                  <c:v>6.0657725334167001</c:v>
                </c:pt>
                <c:pt idx="11">
                  <c:v>5.7746324539184997</c:v>
                </c:pt>
                <c:pt idx="12">
                  <c:v>5.4824814796448003</c:v>
                </c:pt>
                <c:pt idx="13">
                  <c:v>5.1866750717162997</c:v>
                </c:pt>
                <c:pt idx="14">
                  <c:v>4.8921489715576003</c:v>
                </c:pt>
                <c:pt idx="15">
                  <c:v>4.6000957489014001</c:v>
                </c:pt>
                <c:pt idx="16">
                  <c:v>4.3113961219787997</c:v>
                </c:pt>
                <c:pt idx="17">
                  <c:v>4.024612903595</c:v>
                </c:pt>
                <c:pt idx="18">
                  <c:v>3.7438135147095002</c:v>
                </c:pt>
                <c:pt idx="19">
                  <c:v>3.4664573669433998</c:v>
                </c:pt>
                <c:pt idx="20">
                  <c:v>3.1941618919372998</c:v>
                </c:pt>
                <c:pt idx="21">
                  <c:v>2.9266822338103999</c:v>
                </c:pt>
                <c:pt idx="22">
                  <c:v>2.6614494323729998</c:v>
                </c:pt>
                <c:pt idx="23">
                  <c:v>2.3942694664000999</c:v>
                </c:pt>
                <c:pt idx="24">
                  <c:v>2.1183340549468999</c:v>
                </c:pt>
                <c:pt idx="25">
                  <c:v>1.7883620262146001</c:v>
                </c:pt>
                <c:pt idx="26">
                  <c:v>1.3406533002853001</c:v>
                </c:pt>
                <c:pt idx="27">
                  <c:v>0.77346408367160002</c:v>
                </c:pt>
                <c:pt idx="28">
                  <c:v>0.1837869435549</c:v>
                </c:pt>
                <c:pt idx="29">
                  <c:v>-0.397049039602</c:v>
                </c:pt>
                <c:pt idx="30">
                  <c:v>-0.85340338945399996</c:v>
                </c:pt>
                <c:pt idx="31">
                  <c:v>-1.1162550449369999</c:v>
                </c:pt>
                <c:pt idx="32">
                  <c:v>-1.2432489395140001</c:v>
                </c:pt>
                <c:pt idx="33">
                  <c:v>-1.314230084419</c:v>
                </c:pt>
                <c:pt idx="34">
                  <c:v>-1.3751869201660001</c:v>
                </c:pt>
                <c:pt idx="35">
                  <c:v>-1.4422228336330001</c:v>
                </c:pt>
                <c:pt idx="36">
                  <c:v>-1.5197818279269999</c:v>
                </c:pt>
                <c:pt idx="37">
                  <c:v>-1.6078854799269999</c:v>
                </c:pt>
                <c:pt idx="38">
                  <c:v>-1.7048288583760001</c:v>
                </c:pt>
                <c:pt idx="39">
                  <c:v>-1.8164806365970001</c:v>
                </c:pt>
                <c:pt idx="40">
                  <c:v>-1.940712809563</c:v>
                </c:pt>
                <c:pt idx="41">
                  <c:v>-2.0972232818599998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9E9-4C8D-872C-9C19B2FCE5A0}"/>
            </c:ext>
          </c:extLst>
        </c:ser>
        <c:ser>
          <c:idx val="1"/>
          <c:order val="1"/>
          <c:tx>
            <c:v>Y=X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'372545076240101'!$K$2:$K$3</c:f>
              <c:numCache>
                <c:formatCode>General</c:formatCode>
                <c:ptCount val="2"/>
                <c:pt idx="0">
                  <c:v>7.6</c:v>
                </c:pt>
                <c:pt idx="1">
                  <c:v>1.67</c:v>
                </c:pt>
              </c:numCache>
            </c:numRef>
          </c:xVal>
          <c:yVal>
            <c:numRef>
              <c:f>'372545076240101'!$K$2:$K$3</c:f>
              <c:numCache>
                <c:formatCode>General</c:formatCode>
                <c:ptCount val="2"/>
                <c:pt idx="0">
                  <c:v>7.6</c:v>
                </c:pt>
                <c:pt idx="1">
                  <c:v>1.67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9E9-4C8D-872C-9C19B2FCE5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4009151"/>
        <c:axId val="1105116095"/>
      </c:scatterChart>
      <c:valAx>
        <c:axId val="117400915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05116095"/>
        <c:crossesAt val="-200"/>
        <c:crossBetween val="midCat"/>
      </c:valAx>
      <c:valAx>
        <c:axId val="11051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74009151"/>
        <c:crossesAt val="-200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0617632601578511"/>
          <c:y val="0.57275836614173226"/>
          <c:w val="0.38800328273086904"/>
          <c:h val="0.19412968265330471"/>
        </c:manualLayout>
      </c:layout>
      <c:overlay val="1"/>
      <c:spPr>
        <a:solidFill>
          <a:schemeClr val="bg1"/>
        </a:solidFill>
        <a:ln>
          <a:solidFill>
            <a:schemeClr val="bg1">
              <a:lumMod val="65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sz="1400" b="0" i="0" u="none" strike="noStrike" baseline="0">
                <a:effectLst/>
              </a:rPr>
              <a:t>55H 20</a:t>
            </a:r>
            <a:r>
              <a:rPr lang="en-US" sz="1400" b="0" i="0" u="none" strike="noStrike" baseline="0"/>
              <a:t>        </a:t>
            </a:r>
            <a:endParaRPr lang="en-US"/>
          </a:p>
        </c:rich>
      </c:tx>
      <c:layout>
        <c:manualLayout>
          <c:xMode val="edge"/>
          <c:yMode val="edge"/>
          <c:x val="0.36088110403397028"/>
          <c:y val="2.13675213675213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USGS Data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3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xVal>
            <c:numRef>
              <c:f>'372546076532901'!$A$2:$A$1754</c:f>
              <c:numCache>
                <c:formatCode>m/d/yyyy</c:formatCode>
                <c:ptCount val="1753"/>
                <c:pt idx="0">
                  <c:v>32269</c:v>
                </c:pt>
                <c:pt idx="1">
                  <c:v>32331</c:v>
                </c:pt>
                <c:pt idx="2">
                  <c:v>32388</c:v>
                </c:pt>
                <c:pt idx="3">
                  <c:v>32421</c:v>
                </c:pt>
                <c:pt idx="4">
                  <c:v>32485</c:v>
                </c:pt>
                <c:pt idx="5">
                  <c:v>32587</c:v>
                </c:pt>
                <c:pt idx="6">
                  <c:v>32688</c:v>
                </c:pt>
                <c:pt idx="7">
                  <c:v>32783</c:v>
                </c:pt>
                <c:pt idx="8">
                  <c:v>32877</c:v>
                </c:pt>
                <c:pt idx="9">
                  <c:v>32944</c:v>
                </c:pt>
                <c:pt idx="10">
                  <c:v>33018</c:v>
                </c:pt>
                <c:pt idx="11">
                  <c:v>33144</c:v>
                </c:pt>
                <c:pt idx="12">
                  <c:v>33179</c:v>
                </c:pt>
                <c:pt idx="13">
                  <c:v>33323</c:v>
                </c:pt>
                <c:pt idx="14">
                  <c:v>33409</c:v>
                </c:pt>
                <c:pt idx="15">
                  <c:v>33529</c:v>
                </c:pt>
                <c:pt idx="16">
                  <c:v>33645</c:v>
                </c:pt>
                <c:pt idx="17">
                  <c:v>33771</c:v>
                </c:pt>
                <c:pt idx="18">
                  <c:v>33882</c:v>
                </c:pt>
                <c:pt idx="19">
                  <c:v>34008</c:v>
                </c:pt>
                <c:pt idx="20">
                  <c:v>34071</c:v>
                </c:pt>
                <c:pt idx="21">
                  <c:v>34262</c:v>
                </c:pt>
                <c:pt idx="22">
                  <c:v>34407</c:v>
                </c:pt>
                <c:pt idx="23">
                  <c:v>34495</c:v>
                </c:pt>
                <c:pt idx="24">
                  <c:v>34620</c:v>
                </c:pt>
                <c:pt idx="25">
                  <c:v>34722</c:v>
                </c:pt>
                <c:pt idx="26">
                  <c:v>34774</c:v>
                </c:pt>
                <c:pt idx="27">
                  <c:v>34830</c:v>
                </c:pt>
                <c:pt idx="28">
                  <c:v>35046</c:v>
                </c:pt>
                <c:pt idx="29">
                  <c:v>35160</c:v>
                </c:pt>
                <c:pt idx="30">
                  <c:v>35215</c:v>
                </c:pt>
                <c:pt idx="31">
                  <c:v>35340</c:v>
                </c:pt>
                <c:pt idx="32">
                  <c:v>35447</c:v>
                </c:pt>
                <c:pt idx="33">
                  <c:v>35520</c:v>
                </c:pt>
                <c:pt idx="34">
                  <c:v>35579</c:v>
                </c:pt>
                <c:pt idx="35">
                  <c:v>35727</c:v>
                </c:pt>
                <c:pt idx="36">
                  <c:v>35800</c:v>
                </c:pt>
                <c:pt idx="37">
                  <c:v>35866</c:v>
                </c:pt>
                <c:pt idx="38">
                  <c:v>35913</c:v>
                </c:pt>
                <c:pt idx="39">
                  <c:v>36024</c:v>
                </c:pt>
                <c:pt idx="40">
                  <c:v>36109</c:v>
                </c:pt>
                <c:pt idx="41">
                  <c:v>36158</c:v>
                </c:pt>
                <c:pt idx="42">
                  <c:v>36208</c:v>
                </c:pt>
                <c:pt idx="43">
                  <c:v>36278</c:v>
                </c:pt>
                <c:pt idx="44">
                  <c:v>36347</c:v>
                </c:pt>
                <c:pt idx="45">
                  <c:v>36455</c:v>
                </c:pt>
                <c:pt idx="46">
                  <c:v>36468</c:v>
                </c:pt>
                <c:pt idx="47">
                  <c:v>36514</c:v>
                </c:pt>
                <c:pt idx="48">
                  <c:v>36585</c:v>
                </c:pt>
                <c:pt idx="49">
                  <c:v>36648</c:v>
                </c:pt>
                <c:pt idx="50">
                  <c:v>36745</c:v>
                </c:pt>
                <c:pt idx="51">
                  <c:v>36810</c:v>
                </c:pt>
                <c:pt idx="52">
                  <c:v>36917</c:v>
                </c:pt>
                <c:pt idx="53">
                  <c:v>37001</c:v>
                </c:pt>
                <c:pt idx="54">
                  <c:v>37069</c:v>
                </c:pt>
                <c:pt idx="55">
                  <c:v>37125</c:v>
                </c:pt>
                <c:pt idx="56">
                  <c:v>37166</c:v>
                </c:pt>
                <c:pt idx="57">
                  <c:v>37224</c:v>
                </c:pt>
                <c:pt idx="58">
                  <c:v>37284</c:v>
                </c:pt>
                <c:pt idx="59">
                  <c:v>37354</c:v>
                </c:pt>
                <c:pt idx="60">
                  <c:v>37407</c:v>
                </c:pt>
                <c:pt idx="61">
                  <c:v>37455</c:v>
                </c:pt>
                <c:pt idx="62">
                  <c:v>37602</c:v>
                </c:pt>
                <c:pt idx="63">
                  <c:v>37672</c:v>
                </c:pt>
                <c:pt idx="64">
                  <c:v>37743</c:v>
                </c:pt>
                <c:pt idx="65">
                  <c:v>37799</c:v>
                </c:pt>
                <c:pt idx="66">
                  <c:v>37902</c:v>
                </c:pt>
                <c:pt idx="67">
                  <c:v>38001</c:v>
                </c:pt>
                <c:pt idx="68">
                  <c:v>38085</c:v>
                </c:pt>
                <c:pt idx="69">
                  <c:v>38176</c:v>
                </c:pt>
                <c:pt idx="70">
                  <c:v>38321</c:v>
                </c:pt>
                <c:pt idx="71">
                  <c:v>38365</c:v>
                </c:pt>
                <c:pt idx="72">
                  <c:v>38418</c:v>
                </c:pt>
                <c:pt idx="73">
                  <c:v>38418</c:v>
                </c:pt>
                <c:pt idx="74">
                  <c:v>38484</c:v>
                </c:pt>
                <c:pt idx="75">
                  <c:v>38546</c:v>
                </c:pt>
                <c:pt idx="76">
                  <c:v>38546</c:v>
                </c:pt>
                <c:pt idx="77">
                  <c:v>38645</c:v>
                </c:pt>
                <c:pt idx="78">
                  <c:v>38687</c:v>
                </c:pt>
                <c:pt idx="79">
                  <c:v>38736</c:v>
                </c:pt>
                <c:pt idx="80">
                  <c:v>38804</c:v>
                </c:pt>
                <c:pt idx="81">
                  <c:v>38846</c:v>
                </c:pt>
                <c:pt idx="82">
                  <c:v>38875</c:v>
                </c:pt>
                <c:pt idx="83">
                  <c:v>38958</c:v>
                </c:pt>
                <c:pt idx="84">
                  <c:v>39000</c:v>
                </c:pt>
                <c:pt idx="85">
                  <c:v>39065</c:v>
                </c:pt>
                <c:pt idx="86">
                  <c:v>39185</c:v>
                </c:pt>
                <c:pt idx="87">
                  <c:v>39248</c:v>
                </c:pt>
                <c:pt idx="88">
                  <c:v>39316</c:v>
                </c:pt>
                <c:pt idx="89">
                  <c:v>39359</c:v>
                </c:pt>
                <c:pt idx="90">
                  <c:v>39472</c:v>
                </c:pt>
                <c:pt idx="91">
                  <c:v>39499</c:v>
                </c:pt>
                <c:pt idx="92">
                  <c:v>39559</c:v>
                </c:pt>
                <c:pt idx="93">
                  <c:v>39630</c:v>
                </c:pt>
                <c:pt idx="94">
                  <c:v>39723</c:v>
                </c:pt>
                <c:pt idx="95">
                  <c:v>39846</c:v>
                </c:pt>
                <c:pt idx="96">
                  <c:v>39905</c:v>
                </c:pt>
                <c:pt idx="97">
                  <c:v>39993</c:v>
                </c:pt>
                <c:pt idx="98">
                  <c:v>40108</c:v>
                </c:pt>
                <c:pt idx="99">
                  <c:v>40192</c:v>
                </c:pt>
                <c:pt idx="100">
                  <c:v>40221</c:v>
                </c:pt>
                <c:pt idx="101">
                  <c:v>40288</c:v>
                </c:pt>
                <c:pt idx="102">
                  <c:v>40368</c:v>
                </c:pt>
                <c:pt idx="103">
                  <c:v>40374</c:v>
                </c:pt>
                <c:pt idx="104">
                  <c:v>40473</c:v>
                </c:pt>
                <c:pt idx="105">
                  <c:v>40556</c:v>
                </c:pt>
                <c:pt idx="106">
                  <c:v>40640</c:v>
                </c:pt>
                <c:pt idx="107">
                  <c:v>40739</c:v>
                </c:pt>
                <c:pt idx="108">
                  <c:v>40823</c:v>
                </c:pt>
                <c:pt idx="109">
                  <c:v>40830</c:v>
                </c:pt>
                <c:pt idx="110">
                  <c:v>40940</c:v>
                </c:pt>
                <c:pt idx="111">
                  <c:v>41003</c:v>
                </c:pt>
                <c:pt idx="112">
                  <c:v>41067</c:v>
                </c:pt>
                <c:pt idx="113">
                  <c:v>41114</c:v>
                </c:pt>
                <c:pt idx="114">
                  <c:v>41193</c:v>
                </c:pt>
                <c:pt idx="115">
                  <c:v>41254</c:v>
                </c:pt>
                <c:pt idx="116">
                  <c:v>41309</c:v>
                </c:pt>
                <c:pt idx="117">
                  <c:v>41346</c:v>
                </c:pt>
                <c:pt idx="118">
                  <c:v>41402</c:v>
                </c:pt>
                <c:pt idx="119">
                  <c:v>41452</c:v>
                </c:pt>
                <c:pt idx="120">
                  <c:v>41512</c:v>
                </c:pt>
                <c:pt idx="121">
                  <c:v>41570</c:v>
                </c:pt>
                <c:pt idx="122">
                  <c:v>41620</c:v>
                </c:pt>
                <c:pt idx="123">
                  <c:v>41681</c:v>
                </c:pt>
                <c:pt idx="124">
                  <c:v>41745</c:v>
                </c:pt>
                <c:pt idx="125">
                  <c:v>41814</c:v>
                </c:pt>
                <c:pt idx="126">
                  <c:v>41866</c:v>
                </c:pt>
                <c:pt idx="127">
                  <c:v>41922</c:v>
                </c:pt>
                <c:pt idx="128">
                  <c:v>41982</c:v>
                </c:pt>
                <c:pt idx="129">
                  <c:v>42044</c:v>
                </c:pt>
                <c:pt idx="130">
                  <c:v>42100</c:v>
                </c:pt>
                <c:pt idx="131">
                  <c:v>42158</c:v>
                </c:pt>
                <c:pt idx="132">
                  <c:v>42215</c:v>
                </c:pt>
                <c:pt idx="133">
                  <c:v>42229</c:v>
                </c:pt>
                <c:pt idx="134">
                  <c:v>42284</c:v>
                </c:pt>
                <c:pt idx="135">
                  <c:v>42345</c:v>
                </c:pt>
                <c:pt idx="136">
                  <c:v>42402</c:v>
                </c:pt>
                <c:pt idx="137">
                  <c:v>42466</c:v>
                </c:pt>
                <c:pt idx="138">
                  <c:v>42529</c:v>
                </c:pt>
                <c:pt idx="139">
                  <c:v>42585</c:v>
                </c:pt>
                <c:pt idx="140">
                  <c:v>42647</c:v>
                </c:pt>
                <c:pt idx="141">
                  <c:v>42711</c:v>
                </c:pt>
                <c:pt idx="142">
                  <c:v>42772</c:v>
                </c:pt>
                <c:pt idx="143">
                  <c:v>42815</c:v>
                </c:pt>
                <c:pt idx="144">
                  <c:v>42901</c:v>
                </c:pt>
                <c:pt idx="145">
                  <c:v>42956</c:v>
                </c:pt>
                <c:pt idx="146">
                  <c:v>43006</c:v>
                </c:pt>
                <c:pt idx="147">
                  <c:v>43066</c:v>
                </c:pt>
                <c:pt idx="148">
                  <c:v>43139</c:v>
                </c:pt>
                <c:pt idx="149">
                  <c:v>43195</c:v>
                </c:pt>
                <c:pt idx="150">
                  <c:v>43258</c:v>
                </c:pt>
                <c:pt idx="151">
                  <c:v>43304</c:v>
                </c:pt>
                <c:pt idx="152">
                  <c:v>43377</c:v>
                </c:pt>
                <c:pt idx="153">
                  <c:v>43433</c:v>
                </c:pt>
                <c:pt idx="154">
                  <c:v>43577</c:v>
                </c:pt>
                <c:pt idx="155">
                  <c:v>43670</c:v>
                </c:pt>
                <c:pt idx="156">
                  <c:v>43775</c:v>
                </c:pt>
                <c:pt idx="157">
                  <c:v>43861</c:v>
                </c:pt>
                <c:pt idx="158">
                  <c:v>44042</c:v>
                </c:pt>
                <c:pt idx="159">
                  <c:v>44145</c:v>
                </c:pt>
                <c:pt idx="160">
                  <c:v>44292</c:v>
                </c:pt>
                <c:pt idx="161">
                  <c:v>44439</c:v>
                </c:pt>
                <c:pt idx="162">
                  <c:v>44519</c:v>
                </c:pt>
                <c:pt idx="163">
                  <c:v>44586</c:v>
                </c:pt>
              </c:numCache>
            </c:numRef>
          </c:xVal>
          <c:yVal>
            <c:numRef>
              <c:f>'372546076532901'!$D$2:$D$1754</c:f>
              <c:numCache>
                <c:formatCode>General</c:formatCode>
                <c:ptCount val="1753"/>
                <c:pt idx="0">
                  <c:v>-64.11</c:v>
                </c:pt>
                <c:pt idx="1">
                  <c:v>-64.77</c:v>
                </c:pt>
                <c:pt idx="2">
                  <c:v>-65.25</c:v>
                </c:pt>
                <c:pt idx="3">
                  <c:v>-65.27</c:v>
                </c:pt>
                <c:pt idx="4">
                  <c:v>-65.47</c:v>
                </c:pt>
                <c:pt idx="5">
                  <c:v>-65.680000000000007</c:v>
                </c:pt>
                <c:pt idx="6">
                  <c:v>-65.69</c:v>
                </c:pt>
                <c:pt idx="7">
                  <c:v>-65.95</c:v>
                </c:pt>
                <c:pt idx="8">
                  <c:v>-66.11</c:v>
                </c:pt>
                <c:pt idx="9">
                  <c:v>-66.319999999999894</c:v>
                </c:pt>
                <c:pt idx="10">
                  <c:v>-66.37</c:v>
                </c:pt>
                <c:pt idx="11">
                  <c:v>-67.02</c:v>
                </c:pt>
                <c:pt idx="12">
                  <c:v>-67.099999999999895</c:v>
                </c:pt>
                <c:pt idx="13">
                  <c:v>-67.349999999999895</c:v>
                </c:pt>
                <c:pt idx="14">
                  <c:v>-68.040000000000006</c:v>
                </c:pt>
                <c:pt idx="15">
                  <c:v>-68.87</c:v>
                </c:pt>
                <c:pt idx="16">
                  <c:v>-69.349999999999895</c:v>
                </c:pt>
                <c:pt idx="17">
                  <c:v>-69.67</c:v>
                </c:pt>
                <c:pt idx="18">
                  <c:v>-69.98</c:v>
                </c:pt>
                <c:pt idx="19">
                  <c:v>-70.430000000000007</c:v>
                </c:pt>
                <c:pt idx="20">
                  <c:v>-70.569999999999894</c:v>
                </c:pt>
                <c:pt idx="21">
                  <c:v>-73.08</c:v>
                </c:pt>
                <c:pt idx="22">
                  <c:v>-73.739999999999895</c:v>
                </c:pt>
                <c:pt idx="23">
                  <c:v>-74.650000000000006</c:v>
                </c:pt>
                <c:pt idx="24">
                  <c:v>-75.849999999999895</c:v>
                </c:pt>
                <c:pt idx="25">
                  <c:v>-75.97</c:v>
                </c:pt>
                <c:pt idx="26">
                  <c:v>-76.12</c:v>
                </c:pt>
                <c:pt idx="27">
                  <c:v>-76.09</c:v>
                </c:pt>
                <c:pt idx="28">
                  <c:v>-78.67</c:v>
                </c:pt>
                <c:pt idx="29">
                  <c:v>-78.25</c:v>
                </c:pt>
                <c:pt idx="30">
                  <c:v>-78.72</c:v>
                </c:pt>
                <c:pt idx="31">
                  <c:v>-79.7</c:v>
                </c:pt>
                <c:pt idx="32">
                  <c:v>-79.959999999999894</c:v>
                </c:pt>
                <c:pt idx="33">
                  <c:v>-79.930000000000007</c:v>
                </c:pt>
                <c:pt idx="34">
                  <c:v>-80.66</c:v>
                </c:pt>
                <c:pt idx="35">
                  <c:v>-82.81</c:v>
                </c:pt>
                <c:pt idx="36">
                  <c:v>-82.2</c:v>
                </c:pt>
                <c:pt idx="37">
                  <c:v>-81.75</c:v>
                </c:pt>
                <c:pt idx="38">
                  <c:v>-81.55</c:v>
                </c:pt>
                <c:pt idx="39">
                  <c:v>-81.790000000000006</c:v>
                </c:pt>
                <c:pt idx="40">
                  <c:v>-82.66</c:v>
                </c:pt>
                <c:pt idx="41">
                  <c:v>-82.1</c:v>
                </c:pt>
                <c:pt idx="42">
                  <c:v>-81.93</c:v>
                </c:pt>
                <c:pt idx="43">
                  <c:v>-81.73</c:v>
                </c:pt>
                <c:pt idx="44">
                  <c:v>-82.29</c:v>
                </c:pt>
                <c:pt idx="45">
                  <c:v>-82.42</c:v>
                </c:pt>
                <c:pt idx="46">
                  <c:v>-82.72</c:v>
                </c:pt>
                <c:pt idx="47">
                  <c:v>-82.62</c:v>
                </c:pt>
                <c:pt idx="48">
                  <c:v>-82.77</c:v>
                </c:pt>
                <c:pt idx="49">
                  <c:v>-82.63</c:v>
                </c:pt>
                <c:pt idx="50">
                  <c:v>-83.29</c:v>
                </c:pt>
                <c:pt idx="51">
                  <c:v>-83.25</c:v>
                </c:pt>
                <c:pt idx="52">
                  <c:v>-83.43</c:v>
                </c:pt>
                <c:pt idx="53">
                  <c:v>-83.2</c:v>
                </c:pt>
                <c:pt idx="54">
                  <c:v>-83.71</c:v>
                </c:pt>
                <c:pt idx="55">
                  <c:v>-84.26</c:v>
                </c:pt>
                <c:pt idx="56">
                  <c:v>-84.77</c:v>
                </c:pt>
                <c:pt idx="57">
                  <c:v>-85.44</c:v>
                </c:pt>
                <c:pt idx="58">
                  <c:v>-85.26</c:v>
                </c:pt>
                <c:pt idx="59">
                  <c:v>-85.2</c:v>
                </c:pt>
                <c:pt idx="60">
                  <c:v>-85.07</c:v>
                </c:pt>
                <c:pt idx="61">
                  <c:v>-85.9</c:v>
                </c:pt>
                <c:pt idx="62">
                  <c:v>-86.58</c:v>
                </c:pt>
                <c:pt idx="63">
                  <c:v>-86.1</c:v>
                </c:pt>
                <c:pt idx="64">
                  <c:v>-85.81</c:v>
                </c:pt>
                <c:pt idx="65">
                  <c:v>-85.97</c:v>
                </c:pt>
                <c:pt idx="66">
                  <c:v>-86.42</c:v>
                </c:pt>
                <c:pt idx="67">
                  <c:v>-86.49</c:v>
                </c:pt>
                <c:pt idx="68">
                  <c:v>-86.79</c:v>
                </c:pt>
                <c:pt idx="69">
                  <c:v>-86.94</c:v>
                </c:pt>
                <c:pt idx="70">
                  <c:v>-87.22</c:v>
                </c:pt>
                <c:pt idx="71">
                  <c:v>-87.15</c:v>
                </c:pt>
                <c:pt idx="72">
                  <c:v>-86.88</c:v>
                </c:pt>
                <c:pt idx="73">
                  <c:v>-86.88</c:v>
                </c:pt>
                <c:pt idx="74">
                  <c:v>-86.83</c:v>
                </c:pt>
                <c:pt idx="75">
                  <c:v>-87.39</c:v>
                </c:pt>
                <c:pt idx="76">
                  <c:v>-87.39</c:v>
                </c:pt>
                <c:pt idx="77">
                  <c:v>-88.87</c:v>
                </c:pt>
                <c:pt idx="78">
                  <c:v>-88.93</c:v>
                </c:pt>
                <c:pt idx="79">
                  <c:v>-89.02</c:v>
                </c:pt>
                <c:pt idx="80">
                  <c:v>-88.96</c:v>
                </c:pt>
                <c:pt idx="81">
                  <c:v>-88.78</c:v>
                </c:pt>
                <c:pt idx="82">
                  <c:v>-89.01</c:v>
                </c:pt>
                <c:pt idx="83">
                  <c:v>-90.45</c:v>
                </c:pt>
                <c:pt idx="84">
                  <c:v>-90.41</c:v>
                </c:pt>
                <c:pt idx="85">
                  <c:v>-90.48</c:v>
                </c:pt>
                <c:pt idx="86">
                  <c:v>-90.26</c:v>
                </c:pt>
                <c:pt idx="87">
                  <c:v>-90.84</c:v>
                </c:pt>
                <c:pt idx="88">
                  <c:v>-92.05</c:v>
                </c:pt>
                <c:pt idx="89">
                  <c:v>-92.74</c:v>
                </c:pt>
                <c:pt idx="90">
                  <c:v>-93.17</c:v>
                </c:pt>
                <c:pt idx="91">
                  <c:v>-93.05</c:v>
                </c:pt>
                <c:pt idx="92">
                  <c:v>-92.78</c:v>
                </c:pt>
                <c:pt idx="93">
                  <c:v>-93.46</c:v>
                </c:pt>
                <c:pt idx="94">
                  <c:v>-94.97</c:v>
                </c:pt>
                <c:pt idx="95">
                  <c:v>-94.92</c:v>
                </c:pt>
                <c:pt idx="96">
                  <c:v>-94.72</c:v>
                </c:pt>
                <c:pt idx="97">
                  <c:v>-94.97</c:v>
                </c:pt>
                <c:pt idx="98">
                  <c:v>-96.48</c:v>
                </c:pt>
                <c:pt idx="99">
                  <c:v>-96.15</c:v>
                </c:pt>
                <c:pt idx="100">
                  <c:v>-95.74</c:v>
                </c:pt>
                <c:pt idx="101">
                  <c:v>-95.8</c:v>
                </c:pt>
                <c:pt idx="102">
                  <c:v>-96.6</c:v>
                </c:pt>
                <c:pt idx="103">
                  <c:v>-96.81</c:v>
                </c:pt>
                <c:pt idx="104">
                  <c:v>-97.77</c:v>
                </c:pt>
                <c:pt idx="105">
                  <c:v>-97.82</c:v>
                </c:pt>
                <c:pt idx="106">
                  <c:v>-97.27</c:v>
                </c:pt>
                <c:pt idx="107">
                  <c:v>-97.53</c:v>
                </c:pt>
                <c:pt idx="108">
                  <c:v>-97.84</c:v>
                </c:pt>
                <c:pt idx="109">
                  <c:v>-97.61</c:v>
                </c:pt>
                <c:pt idx="110">
                  <c:v>-97.7</c:v>
                </c:pt>
                <c:pt idx="111">
                  <c:v>-97.49</c:v>
                </c:pt>
                <c:pt idx="112">
                  <c:v>-97.61</c:v>
                </c:pt>
                <c:pt idx="113">
                  <c:v>-97.75</c:v>
                </c:pt>
                <c:pt idx="114">
                  <c:v>-98.58</c:v>
                </c:pt>
                <c:pt idx="115">
                  <c:v>-98.42</c:v>
                </c:pt>
                <c:pt idx="116">
                  <c:v>-98.26</c:v>
                </c:pt>
                <c:pt idx="117">
                  <c:v>-98.1</c:v>
                </c:pt>
                <c:pt idx="118">
                  <c:v>-97.69</c:v>
                </c:pt>
                <c:pt idx="119">
                  <c:v>-97.81</c:v>
                </c:pt>
                <c:pt idx="120">
                  <c:v>-98.25</c:v>
                </c:pt>
                <c:pt idx="121">
                  <c:v>-98.43</c:v>
                </c:pt>
                <c:pt idx="122">
                  <c:v>-98.45</c:v>
                </c:pt>
                <c:pt idx="123">
                  <c:v>-98.21</c:v>
                </c:pt>
                <c:pt idx="124">
                  <c:v>-97.72</c:v>
                </c:pt>
                <c:pt idx="125">
                  <c:v>-97.71</c:v>
                </c:pt>
                <c:pt idx="126">
                  <c:v>-98.29</c:v>
                </c:pt>
                <c:pt idx="127">
                  <c:v>-98.95</c:v>
                </c:pt>
                <c:pt idx="128">
                  <c:v>-99.02</c:v>
                </c:pt>
                <c:pt idx="129">
                  <c:v>-99</c:v>
                </c:pt>
                <c:pt idx="130">
                  <c:v>-99.13</c:v>
                </c:pt>
                <c:pt idx="131">
                  <c:v>-98.78</c:v>
                </c:pt>
                <c:pt idx="132">
                  <c:v>-99.1</c:v>
                </c:pt>
                <c:pt idx="133">
                  <c:v>-99.26</c:v>
                </c:pt>
                <c:pt idx="134">
                  <c:v>-99.55</c:v>
                </c:pt>
                <c:pt idx="135">
                  <c:v>-99.95</c:v>
                </c:pt>
                <c:pt idx="136">
                  <c:v>-99.49</c:v>
                </c:pt>
                <c:pt idx="137">
                  <c:v>-99.35</c:v>
                </c:pt>
                <c:pt idx="138">
                  <c:v>-98.19</c:v>
                </c:pt>
                <c:pt idx="139">
                  <c:v>-98.5</c:v>
                </c:pt>
                <c:pt idx="140">
                  <c:v>-98.96</c:v>
                </c:pt>
                <c:pt idx="141">
                  <c:v>-98.6</c:v>
                </c:pt>
                <c:pt idx="142">
                  <c:v>-98.17</c:v>
                </c:pt>
                <c:pt idx="143">
                  <c:v>-97.75</c:v>
                </c:pt>
                <c:pt idx="144">
                  <c:v>-97.22</c:v>
                </c:pt>
                <c:pt idx="145">
                  <c:v>-97.71</c:v>
                </c:pt>
                <c:pt idx="146">
                  <c:v>-97.96</c:v>
                </c:pt>
                <c:pt idx="147">
                  <c:v>-98.21</c:v>
                </c:pt>
                <c:pt idx="148">
                  <c:v>-97.83</c:v>
                </c:pt>
                <c:pt idx="149">
                  <c:v>-97.66</c:v>
                </c:pt>
                <c:pt idx="150">
                  <c:v>-96.57</c:v>
                </c:pt>
                <c:pt idx="151">
                  <c:v>-96.7</c:v>
                </c:pt>
                <c:pt idx="152">
                  <c:v>-96.99</c:v>
                </c:pt>
                <c:pt idx="153">
                  <c:v>-96.76</c:v>
                </c:pt>
                <c:pt idx="154">
                  <c:v>-96.03</c:v>
                </c:pt>
                <c:pt idx="155">
                  <c:v>-96.15</c:v>
                </c:pt>
                <c:pt idx="156">
                  <c:v>-97.05</c:v>
                </c:pt>
                <c:pt idx="157">
                  <c:v>-96.72</c:v>
                </c:pt>
                <c:pt idx="158">
                  <c:v>-95.75</c:v>
                </c:pt>
                <c:pt idx="159">
                  <c:v>-94.85</c:v>
                </c:pt>
                <c:pt idx="160">
                  <c:v>-94.08</c:v>
                </c:pt>
                <c:pt idx="161">
                  <c:v>-94.7</c:v>
                </c:pt>
                <c:pt idx="162">
                  <c:v>-95.15</c:v>
                </c:pt>
                <c:pt idx="163">
                  <c:v>-94.27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3D6-4FAE-B91E-4C581C75D030}"/>
            </c:ext>
          </c:extLst>
        </c:ser>
        <c:ser>
          <c:idx val="1"/>
          <c:order val="1"/>
          <c:tx>
            <c:v>Simulated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3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'372546076532901'!$H$19:$H$51</c:f>
              <c:numCache>
                <c:formatCode>m/d/yyyy</c:formatCode>
                <c:ptCount val="33"/>
                <c:pt idx="0">
                  <c:v>32509</c:v>
                </c:pt>
                <c:pt idx="1">
                  <c:v>32874</c:v>
                </c:pt>
                <c:pt idx="2">
                  <c:v>33239</c:v>
                </c:pt>
                <c:pt idx="3">
                  <c:v>33604</c:v>
                </c:pt>
                <c:pt idx="4">
                  <c:v>33970</c:v>
                </c:pt>
                <c:pt idx="5">
                  <c:v>34335</c:v>
                </c:pt>
                <c:pt idx="6">
                  <c:v>34700</c:v>
                </c:pt>
                <c:pt idx="7">
                  <c:v>35065</c:v>
                </c:pt>
                <c:pt idx="8">
                  <c:v>35431</c:v>
                </c:pt>
                <c:pt idx="9">
                  <c:v>35796</c:v>
                </c:pt>
                <c:pt idx="10">
                  <c:v>36161</c:v>
                </c:pt>
                <c:pt idx="11">
                  <c:v>36526</c:v>
                </c:pt>
                <c:pt idx="12">
                  <c:v>36892</c:v>
                </c:pt>
                <c:pt idx="13">
                  <c:v>37257</c:v>
                </c:pt>
                <c:pt idx="14">
                  <c:v>37622</c:v>
                </c:pt>
                <c:pt idx="15">
                  <c:v>37987</c:v>
                </c:pt>
                <c:pt idx="16">
                  <c:v>38353</c:v>
                </c:pt>
                <c:pt idx="17">
                  <c:v>38718</c:v>
                </c:pt>
                <c:pt idx="18">
                  <c:v>39083</c:v>
                </c:pt>
                <c:pt idx="19">
                  <c:v>39448</c:v>
                </c:pt>
                <c:pt idx="20">
                  <c:v>39814</c:v>
                </c:pt>
                <c:pt idx="21">
                  <c:v>40179</c:v>
                </c:pt>
                <c:pt idx="22">
                  <c:v>40544</c:v>
                </c:pt>
                <c:pt idx="23">
                  <c:v>40909</c:v>
                </c:pt>
                <c:pt idx="24">
                  <c:v>41275</c:v>
                </c:pt>
                <c:pt idx="25">
                  <c:v>41640</c:v>
                </c:pt>
                <c:pt idx="26">
                  <c:v>42005</c:v>
                </c:pt>
                <c:pt idx="27">
                  <c:v>42370</c:v>
                </c:pt>
                <c:pt idx="28">
                  <c:v>42736</c:v>
                </c:pt>
                <c:pt idx="29">
                  <c:v>43101</c:v>
                </c:pt>
                <c:pt idx="30">
                  <c:v>43466</c:v>
                </c:pt>
                <c:pt idx="31">
                  <c:v>43831</c:v>
                </c:pt>
                <c:pt idx="32">
                  <c:v>44197</c:v>
                </c:pt>
              </c:numCache>
            </c:numRef>
          </c:xVal>
          <c:yVal>
            <c:numRef>
              <c:f>'372546076532901'!$G$19:$G$51</c:f>
              <c:numCache>
                <c:formatCode>General</c:formatCode>
                <c:ptCount val="33"/>
                <c:pt idx="0">
                  <c:v>-61.413158416750001</c:v>
                </c:pt>
                <c:pt idx="1">
                  <c:v>-65.42879486084</c:v>
                </c:pt>
                <c:pt idx="2">
                  <c:v>-67.63207244873</c:v>
                </c:pt>
                <c:pt idx="3">
                  <c:v>-69.48218536377</c:v>
                </c:pt>
                <c:pt idx="4">
                  <c:v>-71.119331359859999</c:v>
                </c:pt>
                <c:pt idx="5">
                  <c:v>-73.605209350590002</c:v>
                </c:pt>
                <c:pt idx="6">
                  <c:v>-75.540809631350001</c:v>
                </c:pt>
                <c:pt idx="7">
                  <c:v>-77.436180114750002</c:v>
                </c:pt>
                <c:pt idx="8">
                  <c:v>-79.37377166748</c:v>
                </c:pt>
                <c:pt idx="9">
                  <c:v>-80.02310180664</c:v>
                </c:pt>
                <c:pt idx="10">
                  <c:v>-81.057998657230002</c:v>
                </c:pt>
                <c:pt idx="11">
                  <c:v>-80.567344665530001</c:v>
                </c:pt>
                <c:pt idx="12">
                  <c:v>-81.603729248050001</c:v>
                </c:pt>
                <c:pt idx="13">
                  <c:v>-82.841651916499998</c:v>
                </c:pt>
                <c:pt idx="14">
                  <c:v>-84.659072875980002</c:v>
                </c:pt>
                <c:pt idx="15">
                  <c:v>-84.226791381840002</c:v>
                </c:pt>
                <c:pt idx="16">
                  <c:v>-84.746322631840002</c:v>
                </c:pt>
                <c:pt idx="17">
                  <c:v>-85.339149475100001</c:v>
                </c:pt>
                <c:pt idx="18">
                  <c:v>-86.369926452640001</c:v>
                </c:pt>
                <c:pt idx="19">
                  <c:v>-86.980392456049998</c:v>
                </c:pt>
                <c:pt idx="20">
                  <c:v>-89.108726501459998</c:v>
                </c:pt>
                <c:pt idx="21">
                  <c:v>-90.512496948239999</c:v>
                </c:pt>
                <c:pt idx="22">
                  <c:v>-92.064529418950002</c:v>
                </c:pt>
                <c:pt idx="23">
                  <c:v>-92.013969421390001</c:v>
                </c:pt>
                <c:pt idx="24">
                  <c:v>-92.419616699220001</c:v>
                </c:pt>
                <c:pt idx="25">
                  <c:v>-92.421279907230002</c:v>
                </c:pt>
                <c:pt idx="26">
                  <c:v>-92.779029846189999</c:v>
                </c:pt>
                <c:pt idx="27">
                  <c:v>-91.523544311519998</c:v>
                </c:pt>
                <c:pt idx="28">
                  <c:v>-90.350395202640001</c:v>
                </c:pt>
                <c:pt idx="29">
                  <c:v>-88.976921081539999</c:v>
                </c:pt>
                <c:pt idx="30">
                  <c:v>-86.788360595699999</c:v>
                </c:pt>
                <c:pt idx="31">
                  <c:v>-86.150665283199999</c:v>
                </c:pt>
                <c:pt idx="32">
                  <c:v>-90.257247924799998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3D6-4FAE-B91E-4C581C75D0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3555183"/>
        <c:axId val="613550191"/>
      </c:scatterChart>
      <c:valAx>
        <c:axId val="613555183"/>
        <c:scaling>
          <c:orientation val="minMax"/>
          <c:min val="3200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0191"/>
        <c:crossesAt val="-200"/>
        <c:crossBetween val="midCat"/>
      </c:valAx>
      <c:valAx>
        <c:axId val="613550191"/>
        <c:scaling>
          <c:orientation val="minMax"/>
          <c:max val="-5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Water Level (ft)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5183"/>
        <c:crosses val="autoZero"/>
        <c:crossBetween val="midCat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Data</c:v>
          </c:tx>
          <c:spPr>
            <a:ln w="19050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'372546076532901'!$I$19:$I$51</c:f>
              <c:numCache>
                <c:formatCode>General</c:formatCode>
                <c:ptCount val="33"/>
                <c:pt idx="0">
                  <c:v>-65.47</c:v>
                </c:pt>
                <c:pt idx="1">
                  <c:v>-65.95</c:v>
                </c:pt>
                <c:pt idx="2">
                  <c:v>-67.099999999999895</c:v>
                </c:pt>
                <c:pt idx="3">
                  <c:v>-68.87</c:v>
                </c:pt>
                <c:pt idx="4">
                  <c:v>-69.98</c:v>
                </c:pt>
                <c:pt idx="5">
                  <c:v>-73.08</c:v>
                </c:pt>
                <c:pt idx="6">
                  <c:v>-75.849999999999895</c:v>
                </c:pt>
                <c:pt idx="7">
                  <c:v>-78.67</c:v>
                </c:pt>
                <c:pt idx="8">
                  <c:v>-79.7</c:v>
                </c:pt>
                <c:pt idx="9">
                  <c:v>-82.81</c:v>
                </c:pt>
                <c:pt idx="10">
                  <c:v>-82.1</c:v>
                </c:pt>
                <c:pt idx="11">
                  <c:v>-82.62</c:v>
                </c:pt>
                <c:pt idx="12">
                  <c:v>-83.25</c:v>
                </c:pt>
                <c:pt idx="13">
                  <c:v>-85.44</c:v>
                </c:pt>
                <c:pt idx="14">
                  <c:v>-86.58</c:v>
                </c:pt>
                <c:pt idx="15">
                  <c:v>-86.42</c:v>
                </c:pt>
                <c:pt idx="16">
                  <c:v>-87.22</c:v>
                </c:pt>
                <c:pt idx="17">
                  <c:v>-88.93</c:v>
                </c:pt>
                <c:pt idx="18">
                  <c:v>-90.48</c:v>
                </c:pt>
                <c:pt idx="19">
                  <c:v>-92.74</c:v>
                </c:pt>
                <c:pt idx="20">
                  <c:v>-94.97</c:v>
                </c:pt>
                <c:pt idx="21">
                  <c:v>-96.48</c:v>
                </c:pt>
                <c:pt idx="22">
                  <c:v>-97.77</c:v>
                </c:pt>
                <c:pt idx="23">
                  <c:v>-97.61</c:v>
                </c:pt>
                <c:pt idx="24">
                  <c:v>-98.42</c:v>
                </c:pt>
                <c:pt idx="25">
                  <c:v>-98.45</c:v>
                </c:pt>
                <c:pt idx="26">
                  <c:v>-99.02</c:v>
                </c:pt>
                <c:pt idx="27">
                  <c:v>-99.95</c:v>
                </c:pt>
                <c:pt idx="28">
                  <c:v>-98.6</c:v>
                </c:pt>
                <c:pt idx="29">
                  <c:v>-98.21</c:v>
                </c:pt>
                <c:pt idx="30">
                  <c:v>-96.76</c:v>
                </c:pt>
                <c:pt idx="31">
                  <c:v>-97.05</c:v>
                </c:pt>
                <c:pt idx="32">
                  <c:v>-94.85</c:v>
                </c:pt>
              </c:numCache>
            </c:numRef>
          </c:xVal>
          <c:yVal>
            <c:numRef>
              <c:f>'372546076532901'!$G$19:$G$51</c:f>
              <c:numCache>
                <c:formatCode>General</c:formatCode>
                <c:ptCount val="33"/>
                <c:pt idx="0">
                  <c:v>-61.413158416750001</c:v>
                </c:pt>
                <c:pt idx="1">
                  <c:v>-65.42879486084</c:v>
                </c:pt>
                <c:pt idx="2">
                  <c:v>-67.63207244873</c:v>
                </c:pt>
                <c:pt idx="3">
                  <c:v>-69.48218536377</c:v>
                </c:pt>
                <c:pt idx="4">
                  <c:v>-71.119331359859999</c:v>
                </c:pt>
                <c:pt idx="5">
                  <c:v>-73.605209350590002</c:v>
                </c:pt>
                <c:pt idx="6">
                  <c:v>-75.540809631350001</c:v>
                </c:pt>
                <c:pt idx="7">
                  <c:v>-77.436180114750002</c:v>
                </c:pt>
                <c:pt idx="8">
                  <c:v>-79.37377166748</c:v>
                </c:pt>
                <c:pt idx="9">
                  <c:v>-80.02310180664</c:v>
                </c:pt>
                <c:pt idx="10">
                  <c:v>-81.057998657230002</c:v>
                </c:pt>
                <c:pt idx="11">
                  <c:v>-80.567344665530001</c:v>
                </c:pt>
                <c:pt idx="12">
                  <c:v>-81.603729248050001</c:v>
                </c:pt>
                <c:pt idx="13">
                  <c:v>-82.841651916499998</c:v>
                </c:pt>
                <c:pt idx="14">
                  <c:v>-84.659072875980002</c:v>
                </c:pt>
                <c:pt idx="15">
                  <c:v>-84.226791381840002</c:v>
                </c:pt>
                <c:pt idx="16">
                  <c:v>-84.746322631840002</c:v>
                </c:pt>
                <c:pt idx="17">
                  <c:v>-85.339149475100001</c:v>
                </c:pt>
                <c:pt idx="18">
                  <c:v>-86.369926452640001</c:v>
                </c:pt>
                <c:pt idx="19">
                  <c:v>-86.980392456049998</c:v>
                </c:pt>
                <c:pt idx="20">
                  <c:v>-89.108726501459998</c:v>
                </c:pt>
                <c:pt idx="21">
                  <c:v>-90.512496948239999</c:v>
                </c:pt>
                <c:pt idx="22">
                  <c:v>-92.064529418950002</c:v>
                </c:pt>
                <c:pt idx="23">
                  <c:v>-92.013969421390001</c:v>
                </c:pt>
                <c:pt idx="24">
                  <c:v>-92.419616699220001</c:v>
                </c:pt>
                <c:pt idx="25">
                  <c:v>-92.421279907230002</c:v>
                </c:pt>
                <c:pt idx="26">
                  <c:v>-92.779029846189999</c:v>
                </c:pt>
                <c:pt idx="27">
                  <c:v>-91.523544311519998</c:v>
                </c:pt>
                <c:pt idx="28">
                  <c:v>-90.350395202640001</c:v>
                </c:pt>
                <c:pt idx="29">
                  <c:v>-88.976921081539999</c:v>
                </c:pt>
                <c:pt idx="30">
                  <c:v>-86.788360595699999</c:v>
                </c:pt>
                <c:pt idx="31">
                  <c:v>-86.150665283199999</c:v>
                </c:pt>
                <c:pt idx="32">
                  <c:v>-90.257247924799998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FF5-4807-A6C0-AA203F247C3D}"/>
            </c:ext>
          </c:extLst>
        </c:ser>
        <c:ser>
          <c:idx val="1"/>
          <c:order val="1"/>
          <c:tx>
            <c:v>Y=X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'372546076532901'!$K$2:$K$3</c:f>
              <c:numCache>
                <c:formatCode>General</c:formatCode>
                <c:ptCount val="2"/>
                <c:pt idx="0">
                  <c:v>-64.11</c:v>
                </c:pt>
                <c:pt idx="1">
                  <c:v>-99.95</c:v>
                </c:pt>
              </c:numCache>
            </c:numRef>
          </c:xVal>
          <c:yVal>
            <c:numRef>
              <c:f>'372546076532901'!$K$2:$K$3</c:f>
              <c:numCache>
                <c:formatCode>General</c:formatCode>
                <c:ptCount val="2"/>
                <c:pt idx="0">
                  <c:v>-64.11</c:v>
                </c:pt>
                <c:pt idx="1">
                  <c:v>-99.95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FF5-4807-A6C0-AA203F247C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4009151"/>
        <c:axId val="1105116095"/>
      </c:scatterChart>
      <c:valAx>
        <c:axId val="1174009151"/>
        <c:scaling>
          <c:orientation val="minMax"/>
          <c:max val="-60"/>
          <c:min val="-11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05116095"/>
        <c:crossesAt val="-200"/>
        <c:crossBetween val="midCat"/>
      </c:valAx>
      <c:valAx>
        <c:axId val="1105116095"/>
        <c:scaling>
          <c:orientation val="minMax"/>
          <c:max val="-6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74009151"/>
        <c:crossesAt val="-200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0617632601578511"/>
          <c:y val="0.57275836614173226"/>
          <c:w val="0.38800328273086904"/>
          <c:h val="0.19412968265330471"/>
        </c:manualLayout>
      </c:layout>
      <c:overlay val="1"/>
      <c:spPr>
        <a:solidFill>
          <a:schemeClr val="bg1"/>
        </a:solidFill>
        <a:ln>
          <a:solidFill>
            <a:schemeClr val="bg1">
              <a:lumMod val="65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sz="1400" b="0" i="0" u="none" strike="noStrike" baseline="0">
                <a:effectLst/>
              </a:rPr>
              <a:t>57H 20</a:t>
            </a:r>
            <a:r>
              <a:rPr lang="en-US" sz="1400" b="0" i="0" u="none" strike="noStrike" baseline="0"/>
              <a:t>        </a:t>
            </a:r>
            <a:endParaRPr lang="en-US"/>
          </a:p>
        </c:rich>
      </c:tx>
      <c:layout>
        <c:manualLayout>
          <c:xMode val="edge"/>
          <c:yMode val="edge"/>
          <c:x val="0.36088110403397028"/>
          <c:y val="2.13675213675213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USGS Data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3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xVal>
            <c:numRef>
              <c:f>'372621076404201'!$A$2:$A$1754</c:f>
              <c:numCache>
                <c:formatCode>m/d/yyyy</c:formatCode>
                <c:ptCount val="1753"/>
                <c:pt idx="0">
                  <c:v>34403</c:v>
                </c:pt>
                <c:pt idx="1">
                  <c:v>34509</c:v>
                </c:pt>
                <c:pt idx="2">
                  <c:v>34557</c:v>
                </c:pt>
                <c:pt idx="3">
                  <c:v>34647</c:v>
                </c:pt>
                <c:pt idx="4">
                  <c:v>34709</c:v>
                </c:pt>
                <c:pt idx="5">
                  <c:v>34773</c:v>
                </c:pt>
                <c:pt idx="6">
                  <c:v>34828</c:v>
                </c:pt>
                <c:pt idx="7">
                  <c:v>34891</c:v>
                </c:pt>
                <c:pt idx="8">
                  <c:v>34989</c:v>
                </c:pt>
                <c:pt idx="9">
                  <c:v>35075</c:v>
                </c:pt>
                <c:pt idx="10">
                  <c:v>35163</c:v>
                </c:pt>
                <c:pt idx="11">
                  <c:v>35254</c:v>
                </c:pt>
                <c:pt idx="12">
                  <c:v>35348</c:v>
                </c:pt>
                <c:pt idx="13">
                  <c:v>35453</c:v>
                </c:pt>
                <c:pt idx="14">
                  <c:v>35548</c:v>
                </c:pt>
                <c:pt idx="15">
                  <c:v>35626</c:v>
                </c:pt>
                <c:pt idx="16">
                  <c:v>35737</c:v>
                </c:pt>
                <c:pt idx="17">
                  <c:v>35815</c:v>
                </c:pt>
                <c:pt idx="18">
                  <c:v>35915</c:v>
                </c:pt>
                <c:pt idx="19">
                  <c:v>35991</c:v>
                </c:pt>
                <c:pt idx="20">
                  <c:v>36095</c:v>
                </c:pt>
                <c:pt idx="21">
                  <c:v>36167</c:v>
                </c:pt>
                <c:pt idx="22">
                  <c:v>36278</c:v>
                </c:pt>
                <c:pt idx="23">
                  <c:v>36353</c:v>
                </c:pt>
                <c:pt idx="24">
                  <c:v>36473</c:v>
                </c:pt>
                <c:pt idx="25">
                  <c:v>36535</c:v>
                </c:pt>
                <c:pt idx="26">
                  <c:v>36620</c:v>
                </c:pt>
                <c:pt idx="27">
                  <c:v>36718</c:v>
                </c:pt>
                <c:pt idx="28">
                  <c:v>36817</c:v>
                </c:pt>
                <c:pt idx="29">
                  <c:v>36935</c:v>
                </c:pt>
                <c:pt idx="30">
                  <c:v>36998</c:v>
                </c:pt>
                <c:pt idx="31">
                  <c:v>37081</c:v>
                </c:pt>
                <c:pt idx="32">
                  <c:v>37181</c:v>
                </c:pt>
                <c:pt idx="33">
                  <c:v>37286</c:v>
                </c:pt>
                <c:pt idx="34">
                  <c:v>37368</c:v>
                </c:pt>
                <c:pt idx="35">
                  <c:v>37448</c:v>
                </c:pt>
                <c:pt idx="36">
                  <c:v>37565</c:v>
                </c:pt>
                <c:pt idx="37">
                  <c:v>37636</c:v>
                </c:pt>
                <c:pt idx="38">
                  <c:v>37734</c:v>
                </c:pt>
                <c:pt idx="39">
                  <c:v>37803</c:v>
                </c:pt>
                <c:pt idx="40">
                  <c:v>37932</c:v>
                </c:pt>
                <c:pt idx="41">
                  <c:v>38015</c:v>
                </c:pt>
                <c:pt idx="42">
                  <c:v>38103</c:v>
                </c:pt>
                <c:pt idx="43">
                  <c:v>38187</c:v>
                </c:pt>
                <c:pt idx="44">
                  <c:v>38328</c:v>
                </c:pt>
                <c:pt idx="45">
                  <c:v>38370</c:v>
                </c:pt>
                <c:pt idx="46">
                  <c:v>38456</c:v>
                </c:pt>
                <c:pt idx="47">
                  <c:v>38554</c:v>
                </c:pt>
                <c:pt idx="48">
                  <c:v>38642</c:v>
                </c:pt>
                <c:pt idx="49">
                  <c:v>38751</c:v>
                </c:pt>
                <c:pt idx="50">
                  <c:v>38819</c:v>
                </c:pt>
                <c:pt idx="51">
                  <c:v>38915</c:v>
                </c:pt>
                <c:pt idx="52">
                  <c:v>39028</c:v>
                </c:pt>
                <c:pt idx="53">
                  <c:v>39104</c:v>
                </c:pt>
                <c:pt idx="54">
                  <c:v>39233</c:v>
                </c:pt>
                <c:pt idx="55">
                  <c:v>39275</c:v>
                </c:pt>
                <c:pt idx="56">
                  <c:v>39386</c:v>
                </c:pt>
                <c:pt idx="57">
                  <c:v>39476</c:v>
                </c:pt>
                <c:pt idx="58">
                  <c:v>39560</c:v>
                </c:pt>
                <c:pt idx="59">
                  <c:v>39645</c:v>
                </c:pt>
                <c:pt idx="60">
                  <c:v>39727</c:v>
                </c:pt>
                <c:pt idx="61">
                  <c:v>39870</c:v>
                </c:pt>
                <c:pt idx="62">
                  <c:v>39917</c:v>
                </c:pt>
                <c:pt idx="63">
                  <c:v>40007</c:v>
                </c:pt>
                <c:pt idx="64">
                  <c:v>40141</c:v>
                </c:pt>
                <c:pt idx="65">
                  <c:v>40205</c:v>
                </c:pt>
                <c:pt idx="66">
                  <c:v>40283</c:v>
                </c:pt>
                <c:pt idx="67">
                  <c:v>40378</c:v>
                </c:pt>
                <c:pt idx="68">
                  <c:v>40479</c:v>
                </c:pt>
                <c:pt idx="69">
                  <c:v>40575</c:v>
                </c:pt>
                <c:pt idx="70">
                  <c:v>40680</c:v>
                </c:pt>
                <c:pt idx="71">
                  <c:v>40764</c:v>
                </c:pt>
                <c:pt idx="72">
                  <c:v>40850</c:v>
                </c:pt>
                <c:pt idx="73">
                  <c:v>40953</c:v>
                </c:pt>
                <c:pt idx="74">
                  <c:v>41039</c:v>
                </c:pt>
                <c:pt idx="75">
                  <c:v>41113</c:v>
                </c:pt>
                <c:pt idx="76">
                  <c:v>41204</c:v>
                </c:pt>
                <c:pt idx="77">
                  <c:v>41330</c:v>
                </c:pt>
                <c:pt idx="78">
                  <c:v>41389</c:v>
                </c:pt>
                <c:pt idx="79">
                  <c:v>41494</c:v>
                </c:pt>
                <c:pt idx="80">
                  <c:v>41593</c:v>
                </c:pt>
                <c:pt idx="81">
                  <c:v>41676</c:v>
                </c:pt>
                <c:pt idx="82">
                  <c:v>41788</c:v>
                </c:pt>
                <c:pt idx="83">
                  <c:v>41858</c:v>
                </c:pt>
                <c:pt idx="84">
                  <c:v>41974</c:v>
                </c:pt>
                <c:pt idx="85">
                  <c:v>42033</c:v>
                </c:pt>
                <c:pt idx="86">
                  <c:v>42144</c:v>
                </c:pt>
                <c:pt idx="87">
                  <c:v>42213</c:v>
                </c:pt>
                <c:pt idx="88">
                  <c:v>42403</c:v>
                </c:pt>
                <c:pt idx="89">
                  <c:v>42473</c:v>
                </c:pt>
                <c:pt idx="90">
                  <c:v>42558</c:v>
                </c:pt>
                <c:pt idx="91">
                  <c:v>42662</c:v>
                </c:pt>
                <c:pt idx="92">
                  <c:v>42741</c:v>
                </c:pt>
                <c:pt idx="93">
                  <c:v>42843</c:v>
                </c:pt>
                <c:pt idx="94">
                  <c:v>42947</c:v>
                </c:pt>
                <c:pt idx="95">
                  <c:v>43031</c:v>
                </c:pt>
                <c:pt idx="96">
                  <c:v>43124</c:v>
                </c:pt>
                <c:pt idx="97">
                  <c:v>43213</c:v>
                </c:pt>
                <c:pt idx="98">
                  <c:v>43318</c:v>
                </c:pt>
                <c:pt idx="99">
                  <c:v>43405</c:v>
                </c:pt>
                <c:pt idx="100">
                  <c:v>43476</c:v>
                </c:pt>
                <c:pt idx="101">
                  <c:v>43580</c:v>
                </c:pt>
                <c:pt idx="102">
                  <c:v>43670</c:v>
                </c:pt>
                <c:pt idx="103">
                  <c:v>43776</c:v>
                </c:pt>
                <c:pt idx="104">
                  <c:v>43858</c:v>
                </c:pt>
                <c:pt idx="105">
                  <c:v>43886</c:v>
                </c:pt>
                <c:pt idx="106">
                  <c:v>43978</c:v>
                </c:pt>
                <c:pt idx="107">
                  <c:v>44111</c:v>
                </c:pt>
                <c:pt idx="108">
                  <c:v>44172</c:v>
                </c:pt>
                <c:pt idx="109">
                  <c:v>44231</c:v>
                </c:pt>
                <c:pt idx="110">
                  <c:v>44307</c:v>
                </c:pt>
                <c:pt idx="111">
                  <c:v>44398</c:v>
                </c:pt>
                <c:pt idx="112">
                  <c:v>44481</c:v>
                </c:pt>
                <c:pt idx="113">
                  <c:v>44592</c:v>
                </c:pt>
              </c:numCache>
            </c:numRef>
          </c:xVal>
          <c:yVal>
            <c:numRef>
              <c:f>'372621076404201'!$D$2:$D$1754</c:f>
              <c:numCache>
                <c:formatCode>General</c:formatCode>
                <c:ptCount val="1753"/>
                <c:pt idx="0">
                  <c:v>-75.290000000000006</c:v>
                </c:pt>
                <c:pt idx="1">
                  <c:v>-75.88</c:v>
                </c:pt>
                <c:pt idx="2">
                  <c:v>-76.17</c:v>
                </c:pt>
                <c:pt idx="3">
                  <c:v>-76.91</c:v>
                </c:pt>
                <c:pt idx="4">
                  <c:v>-77.069999999999894</c:v>
                </c:pt>
                <c:pt idx="5">
                  <c:v>-76.89</c:v>
                </c:pt>
                <c:pt idx="6">
                  <c:v>-77.09</c:v>
                </c:pt>
                <c:pt idx="7">
                  <c:v>-77.260000000000005</c:v>
                </c:pt>
                <c:pt idx="8">
                  <c:v>-78.739999999999895</c:v>
                </c:pt>
                <c:pt idx="9">
                  <c:v>-78.86</c:v>
                </c:pt>
                <c:pt idx="10">
                  <c:v>-78.62</c:v>
                </c:pt>
                <c:pt idx="11">
                  <c:v>-79.569999999999894</c:v>
                </c:pt>
                <c:pt idx="12">
                  <c:v>-79.73</c:v>
                </c:pt>
                <c:pt idx="13">
                  <c:v>-80.040000000000006</c:v>
                </c:pt>
                <c:pt idx="14">
                  <c:v>-80.319999999999894</c:v>
                </c:pt>
                <c:pt idx="15">
                  <c:v>-81.14</c:v>
                </c:pt>
                <c:pt idx="16">
                  <c:v>-81.58</c:v>
                </c:pt>
                <c:pt idx="17">
                  <c:v>-81.489999999999895</c:v>
                </c:pt>
                <c:pt idx="18">
                  <c:v>-82.02</c:v>
                </c:pt>
                <c:pt idx="19">
                  <c:v>-81.680000000000007</c:v>
                </c:pt>
                <c:pt idx="20">
                  <c:v>-82.53</c:v>
                </c:pt>
                <c:pt idx="21">
                  <c:v>-82.81</c:v>
                </c:pt>
                <c:pt idx="22">
                  <c:v>-82.43</c:v>
                </c:pt>
                <c:pt idx="23">
                  <c:v>-83.03</c:v>
                </c:pt>
                <c:pt idx="24">
                  <c:v>-83.67</c:v>
                </c:pt>
                <c:pt idx="25">
                  <c:v>-83.67</c:v>
                </c:pt>
                <c:pt idx="26">
                  <c:v>-84.17</c:v>
                </c:pt>
                <c:pt idx="27">
                  <c:v>-84.96</c:v>
                </c:pt>
                <c:pt idx="28">
                  <c:v>-84.82</c:v>
                </c:pt>
                <c:pt idx="29">
                  <c:v>-85.25</c:v>
                </c:pt>
                <c:pt idx="30">
                  <c:v>-84.87</c:v>
                </c:pt>
                <c:pt idx="31">
                  <c:v>-85.59</c:v>
                </c:pt>
                <c:pt idx="32">
                  <c:v>-86.56</c:v>
                </c:pt>
                <c:pt idx="33">
                  <c:v>-86.74</c:v>
                </c:pt>
                <c:pt idx="34">
                  <c:v>-86.71</c:v>
                </c:pt>
                <c:pt idx="35">
                  <c:v>-87.42</c:v>
                </c:pt>
                <c:pt idx="36">
                  <c:v>-88.57</c:v>
                </c:pt>
                <c:pt idx="37">
                  <c:v>-89.38</c:v>
                </c:pt>
                <c:pt idx="38">
                  <c:v>-89.88</c:v>
                </c:pt>
                <c:pt idx="39">
                  <c:v>-90.11</c:v>
                </c:pt>
                <c:pt idx="40">
                  <c:v>-90.06</c:v>
                </c:pt>
                <c:pt idx="41">
                  <c:v>-90.34</c:v>
                </c:pt>
                <c:pt idx="42">
                  <c:v>-90.46</c:v>
                </c:pt>
                <c:pt idx="43">
                  <c:v>-90.56</c:v>
                </c:pt>
                <c:pt idx="44">
                  <c:v>-91.34</c:v>
                </c:pt>
                <c:pt idx="45">
                  <c:v>-90.97</c:v>
                </c:pt>
                <c:pt idx="46">
                  <c:v>-90.29</c:v>
                </c:pt>
                <c:pt idx="47">
                  <c:v>-90.8</c:v>
                </c:pt>
                <c:pt idx="48">
                  <c:v>-91.46</c:v>
                </c:pt>
                <c:pt idx="49">
                  <c:v>-91.54</c:v>
                </c:pt>
                <c:pt idx="50">
                  <c:v>-92.19</c:v>
                </c:pt>
                <c:pt idx="51">
                  <c:v>-92.6</c:v>
                </c:pt>
                <c:pt idx="52">
                  <c:v>-93.23</c:v>
                </c:pt>
                <c:pt idx="53">
                  <c:v>-93.23</c:v>
                </c:pt>
                <c:pt idx="54">
                  <c:v>-93.79</c:v>
                </c:pt>
                <c:pt idx="55">
                  <c:v>-94.11</c:v>
                </c:pt>
                <c:pt idx="56">
                  <c:v>-95.79</c:v>
                </c:pt>
                <c:pt idx="57">
                  <c:v>-95.82</c:v>
                </c:pt>
                <c:pt idx="58">
                  <c:v>-95.76</c:v>
                </c:pt>
                <c:pt idx="59">
                  <c:v>-96.72</c:v>
                </c:pt>
                <c:pt idx="60">
                  <c:v>-97.87</c:v>
                </c:pt>
                <c:pt idx="61">
                  <c:v>-97.99</c:v>
                </c:pt>
                <c:pt idx="62">
                  <c:v>-97.81</c:v>
                </c:pt>
                <c:pt idx="63">
                  <c:v>-98.32</c:v>
                </c:pt>
                <c:pt idx="64">
                  <c:v>-99.14</c:v>
                </c:pt>
                <c:pt idx="65">
                  <c:v>-98.95</c:v>
                </c:pt>
                <c:pt idx="66">
                  <c:v>-99.21</c:v>
                </c:pt>
                <c:pt idx="67">
                  <c:v>-99.8</c:v>
                </c:pt>
                <c:pt idx="68">
                  <c:v>-100.48</c:v>
                </c:pt>
                <c:pt idx="69">
                  <c:v>-100.59</c:v>
                </c:pt>
                <c:pt idx="70">
                  <c:v>-100.08</c:v>
                </c:pt>
                <c:pt idx="71">
                  <c:v>-100.63</c:v>
                </c:pt>
                <c:pt idx="72">
                  <c:v>-100.96</c:v>
                </c:pt>
                <c:pt idx="73">
                  <c:v>-101.27</c:v>
                </c:pt>
                <c:pt idx="74">
                  <c:v>-101.09</c:v>
                </c:pt>
                <c:pt idx="75">
                  <c:v>-101.7</c:v>
                </c:pt>
                <c:pt idx="76">
                  <c:v>-102.85</c:v>
                </c:pt>
                <c:pt idx="77">
                  <c:v>-102.38</c:v>
                </c:pt>
                <c:pt idx="78">
                  <c:v>-102.22</c:v>
                </c:pt>
                <c:pt idx="79">
                  <c:v>-102.49</c:v>
                </c:pt>
                <c:pt idx="80">
                  <c:v>-103.34</c:v>
                </c:pt>
                <c:pt idx="81">
                  <c:v>-102.28</c:v>
                </c:pt>
                <c:pt idx="82">
                  <c:v>-102.52</c:v>
                </c:pt>
                <c:pt idx="83">
                  <c:v>-103.38</c:v>
                </c:pt>
                <c:pt idx="84">
                  <c:v>-104.81</c:v>
                </c:pt>
                <c:pt idx="85">
                  <c:v>-104.73</c:v>
                </c:pt>
                <c:pt idx="86">
                  <c:v>-104.47</c:v>
                </c:pt>
                <c:pt idx="87">
                  <c:v>-104.92</c:v>
                </c:pt>
                <c:pt idx="88">
                  <c:v>-105.41</c:v>
                </c:pt>
                <c:pt idx="89">
                  <c:v>-105.24</c:v>
                </c:pt>
                <c:pt idx="90">
                  <c:v>-104.19</c:v>
                </c:pt>
                <c:pt idx="91">
                  <c:v>-104.55</c:v>
                </c:pt>
                <c:pt idx="92">
                  <c:v>-104.86</c:v>
                </c:pt>
                <c:pt idx="93">
                  <c:v>-104.25</c:v>
                </c:pt>
                <c:pt idx="94">
                  <c:v>-103.72</c:v>
                </c:pt>
                <c:pt idx="95">
                  <c:v>-104.01</c:v>
                </c:pt>
                <c:pt idx="96">
                  <c:v>-103.99</c:v>
                </c:pt>
                <c:pt idx="97">
                  <c:v>-103.62</c:v>
                </c:pt>
                <c:pt idx="98">
                  <c:v>-102.7</c:v>
                </c:pt>
                <c:pt idx="99">
                  <c:v>-102.89</c:v>
                </c:pt>
                <c:pt idx="100">
                  <c:v>-102.98</c:v>
                </c:pt>
                <c:pt idx="101">
                  <c:v>-102.04</c:v>
                </c:pt>
                <c:pt idx="102">
                  <c:v>-102.04</c:v>
                </c:pt>
                <c:pt idx="103">
                  <c:v>-102.88</c:v>
                </c:pt>
                <c:pt idx="104">
                  <c:v>-102.62</c:v>
                </c:pt>
                <c:pt idx="105">
                  <c:v>-102.32</c:v>
                </c:pt>
                <c:pt idx="106">
                  <c:v>-101.78</c:v>
                </c:pt>
                <c:pt idx="107">
                  <c:v>-100.68</c:v>
                </c:pt>
                <c:pt idx="108">
                  <c:v>-100.65</c:v>
                </c:pt>
                <c:pt idx="109">
                  <c:v>-100.63</c:v>
                </c:pt>
                <c:pt idx="110">
                  <c:v>-100.32</c:v>
                </c:pt>
                <c:pt idx="111">
                  <c:v>-100.54</c:v>
                </c:pt>
                <c:pt idx="112">
                  <c:v>-100.97</c:v>
                </c:pt>
                <c:pt idx="113">
                  <c:v>-100.11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56C-4183-9C04-64BB33484F00}"/>
            </c:ext>
          </c:extLst>
        </c:ser>
        <c:ser>
          <c:idx val="1"/>
          <c:order val="1"/>
          <c:tx>
            <c:v>Simulated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3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'372621076404201'!$H$25:$H$51</c:f>
              <c:numCache>
                <c:formatCode>m/d/yyyy</c:formatCode>
                <c:ptCount val="27"/>
                <c:pt idx="0">
                  <c:v>34700</c:v>
                </c:pt>
                <c:pt idx="1">
                  <c:v>35065</c:v>
                </c:pt>
                <c:pt idx="2">
                  <c:v>35431</c:v>
                </c:pt>
                <c:pt idx="3">
                  <c:v>35796</c:v>
                </c:pt>
                <c:pt idx="4">
                  <c:v>36161</c:v>
                </c:pt>
                <c:pt idx="5">
                  <c:v>36526</c:v>
                </c:pt>
                <c:pt idx="6">
                  <c:v>36892</c:v>
                </c:pt>
                <c:pt idx="7">
                  <c:v>37257</c:v>
                </c:pt>
                <c:pt idx="8">
                  <c:v>37622</c:v>
                </c:pt>
                <c:pt idx="9">
                  <c:v>37987</c:v>
                </c:pt>
                <c:pt idx="10">
                  <c:v>38353</c:v>
                </c:pt>
                <c:pt idx="11">
                  <c:v>38718</c:v>
                </c:pt>
                <c:pt idx="12">
                  <c:v>39083</c:v>
                </c:pt>
                <c:pt idx="13">
                  <c:v>39448</c:v>
                </c:pt>
                <c:pt idx="14">
                  <c:v>39814</c:v>
                </c:pt>
                <c:pt idx="15">
                  <c:v>40179</c:v>
                </c:pt>
                <c:pt idx="16">
                  <c:v>40544</c:v>
                </c:pt>
                <c:pt idx="17">
                  <c:v>40909</c:v>
                </c:pt>
                <c:pt idx="18">
                  <c:v>41275</c:v>
                </c:pt>
                <c:pt idx="19">
                  <c:v>41640</c:v>
                </c:pt>
                <c:pt idx="20">
                  <c:v>42005</c:v>
                </c:pt>
                <c:pt idx="21">
                  <c:v>42370</c:v>
                </c:pt>
                <c:pt idx="22">
                  <c:v>42736</c:v>
                </c:pt>
                <c:pt idx="23">
                  <c:v>43101</c:v>
                </c:pt>
                <c:pt idx="24">
                  <c:v>43466</c:v>
                </c:pt>
                <c:pt idx="25">
                  <c:v>43831</c:v>
                </c:pt>
                <c:pt idx="26">
                  <c:v>44197</c:v>
                </c:pt>
              </c:numCache>
            </c:numRef>
          </c:xVal>
          <c:yVal>
            <c:numRef>
              <c:f>'372621076404201'!$G$25:$G$51</c:f>
              <c:numCache>
                <c:formatCode>General</c:formatCode>
                <c:ptCount val="27"/>
                <c:pt idx="0">
                  <c:v>-78.999351501459998</c:v>
                </c:pt>
                <c:pt idx="1">
                  <c:v>-80.216491699220001</c:v>
                </c:pt>
                <c:pt idx="2">
                  <c:v>-81.637298583979998</c:v>
                </c:pt>
                <c:pt idx="3">
                  <c:v>-82.317695617680002</c:v>
                </c:pt>
                <c:pt idx="4">
                  <c:v>-83.115188598629999</c:v>
                </c:pt>
                <c:pt idx="5">
                  <c:v>-83.69059753418</c:v>
                </c:pt>
                <c:pt idx="6">
                  <c:v>-84.988761901860002</c:v>
                </c:pt>
                <c:pt idx="7">
                  <c:v>-85.93325805664</c:v>
                </c:pt>
                <c:pt idx="8">
                  <c:v>-88.522590637210001</c:v>
                </c:pt>
                <c:pt idx="9">
                  <c:v>-87.890823364260001</c:v>
                </c:pt>
                <c:pt idx="10">
                  <c:v>-88.055168151860002</c:v>
                </c:pt>
                <c:pt idx="11">
                  <c:v>-88.336448669429998</c:v>
                </c:pt>
                <c:pt idx="12">
                  <c:v>-89.545318603520002</c:v>
                </c:pt>
                <c:pt idx="13">
                  <c:v>-90.22364807129</c:v>
                </c:pt>
                <c:pt idx="14">
                  <c:v>-92.771133422849999</c:v>
                </c:pt>
                <c:pt idx="15">
                  <c:v>-94.46647644043</c:v>
                </c:pt>
                <c:pt idx="16">
                  <c:v>-95.49797821045</c:v>
                </c:pt>
                <c:pt idx="17">
                  <c:v>-95.900993347170001</c:v>
                </c:pt>
                <c:pt idx="18">
                  <c:v>-96.337928771969999</c:v>
                </c:pt>
                <c:pt idx="19">
                  <c:v>-96.403633117680002</c:v>
                </c:pt>
                <c:pt idx="20">
                  <c:v>-96.915588378910002</c:v>
                </c:pt>
                <c:pt idx="21">
                  <c:v>-95.667205810550001</c:v>
                </c:pt>
                <c:pt idx="22">
                  <c:v>-94.543838500980002</c:v>
                </c:pt>
                <c:pt idx="23">
                  <c:v>-93.340065002439999</c:v>
                </c:pt>
                <c:pt idx="24">
                  <c:v>-91.190116882319998</c:v>
                </c:pt>
                <c:pt idx="25">
                  <c:v>-90.40219116211</c:v>
                </c:pt>
                <c:pt idx="26">
                  <c:v>-93.501014709469999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56C-4183-9C04-64BB33484F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3555183"/>
        <c:axId val="613550191"/>
      </c:scatterChart>
      <c:valAx>
        <c:axId val="613555183"/>
        <c:scaling>
          <c:orientation val="minMax"/>
          <c:min val="3400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0191"/>
        <c:crossesAt val="-200"/>
        <c:crossBetween val="midCat"/>
      </c:valAx>
      <c:valAx>
        <c:axId val="613550191"/>
        <c:scaling>
          <c:orientation val="minMax"/>
          <c:max val="-7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Water Level (ft)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5183"/>
        <c:crosses val="autoZero"/>
        <c:crossBetween val="midCat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Data</c:v>
          </c:tx>
          <c:spPr>
            <a:ln w="19050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'363653076455401'!$I$11:$I$51</c:f>
              <c:numCache>
                <c:formatCode>General</c:formatCode>
                <c:ptCount val="41"/>
                <c:pt idx="0">
                  <c:v>-76.44</c:v>
                </c:pt>
                <c:pt idx="1">
                  <c:v>-92.04</c:v>
                </c:pt>
                <c:pt idx="2">
                  <c:v>-93.37</c:v>
                </c:pt>
                <c:pt idx="3">
                  <c:v>-90.14</c:v>
                </c:pt>
                <c:pt idx="4">
                  <c:v>-90.93</c:v>
                </c:pt>
                <c:pt idx="5">
                  <c:v>-93.42</c:v>
                </c:pt>
                <c:pt idx="6">
                  <c:v>-95.71</c:v>
                </c:pt>
                <c:pt idx="7">
                  <c:v>-97.75</c:v>
                </c:pt>
                <c:pt idx="8">
                  <c:v>-99.65</c:v>
                </c:pt>
                <c:pt idx="9">
                  <c:v>-100.02</c:v>
                </c:pt>
                <c:pt idx="10">
                  <c:v>-102.09</c:v>
                </c:pt>
                <c:pt idx="11">
                  <c:v>-104.28</c:v>
                </c:pt>
                <c:pt idx="12">
                  <c:v>-106.61</c:v>
                </c:pt>
                <c:pt idx="13">
                  <c:v>-105.76</c:v>
                </c:pt>
                <c:pt idx="14">
                  <c:v>-106.74</c:v>
                </c:pt>
                <c:pt idx="15">
                  <c:v>-107.63</c:v>
                </c:pt>
                <c:pt idx="16">
                  <c:v>-107.41</c:v>
                </c:pt>
                <c:pt idx="17">
                  <c:v>-107.92</c:v>
                </c:pt>
                <c:pt idx="18">
                  <c:v>-107.88</c:v>
                </c:pt>
                <c:pt idx="19">
                  <c:v>-104.47</c:v>
                </c:pt>
                <c:pt idx="20">
                  <c:v>-104.98</c:v>
                </c:pt>
                <c:pt idx="21">
                  <c:v>-107.81</c:v>
                </c:pt>
                <c:pt idx="22">
                  <c:v>-111.04</c:v>
                </c:pt>
                <c:pt idx="23">
                  <c:v>-109.21</c:v>
                </c:pt>
                <c:pt idx="24">
                  <c:v>-110</c:v>
                </c:pt>
                <c:pt idx="25">
                  <c:v>-112.03</c:v>
                </c:pt>
                <c:pt idx="26">
                  <c:v>-112.41</c:v>
                </c:pt>
                <c:pt idx="27">
                  <c:v>-116.02</c:v>
                </c:pt>
                <c:pt idx="28">
                  <c:v>-117.72</c:v>
                </c:pt>
                <c:pt idx="29">
                  <c:v>-113.76</c:v>
                </c:pt>
                <c:pt idx="30">
                  <c:v>-99.84</c:v>
                </c:pt>
                <c:pt idx="31">
                  <c:v>-88.11</c:v>
                </c:pt>
                <c:pt idx="32">
                  <c:v>-85.58</c:v>
                </c:pt>
                <c:pt idx="33">
                  <c:v>-85.31</c:v>
                </c:pt>
                <c:pt idx="34">
                  <c:v>-84.5</c:v>
                </c:pt>
                <c:pt idx="35">
                  <c:v>-85.35</c:v>
                </c:pt>
                <c:pt idx="36">
                  <c:v>-82.93</c:v>
                </c:pt>
                <c:pt idx="37">
                  <c:v>-82.19</c:v>
                </c:pt>
                <c:pt idx="38">
                  <c:v>-82.69</c:v>
                </c:pt>
                <c:pt idx="39">
                  <c:v>-82.54</c:v>
                </c:pt>
                <c:pt idx="40">
                  <c:v>-81.510000000000005</c:v>
                </c:pt>
              </c:numCache>
            </c:numRef>
          </c:xVal>
          <c:yVal>
            <c:numRef>
              <c:f>'363653076455401'!$G$11:$G$51</c:f>
              <c:numCache>
                <c:formatCode>General</c:formatCode>
                <c:ptCount val="41"/>
                <c:pt idx="0">
                  <c:v>-73.752006530759999</c:v>
                </c:pt>
                <c:pt idx="1">
                  <c:v>-81.893463134770002</c:v>
                </c:pt>
                <c:pt idx="2">
                  <c:v>-82.501991271969999</c:v>
                </c:pt>
                <c:pt idx="3">
                  <c:v>-83.552764892580001</c:v>
                </c:pt>
                <c:pt idx="4">
                  <c:v>-84.23875427246</c:v>
                </c:pt>
                <c:pt idx="5">
                  <c:v>-85.833267211909998</c:v>
                </c:pt>
                <c:pt idx="6">
                  <c:v>-89.116287231450002</c:v>
                </c:pt>
                <c:pt idx="7">
                  <c:v>-90.664115905759999</c:v>
                </c:pt>
                <c:pt idx="8">
                  <c:v>-91.88719177246</c:v>
                </c:pt>
                <c:pt idx="9">
                  <c:v>-91.162979125980002</c:v>
                </c:pt>
                <c:pt idx="10">
                  <c:v>-90.762405395510001</c:v>
                </c:pt>
                <c:pt idx="11">
                  <c:v>-92.10482788086</c:v>
                </c:pt>
                <c:pt idx="12">
                  <c:v>-94.692008972170001</c:v>
                </c:pt>
                <c:pt idx="13">
                  <c:v>-94.523315429690001</c:v>
                </c:pt>
                <c:pt idx="14">
                  <c:v>-96.94319152832</c:v>
                </c:pt>
                <c:pt idx="15">
                  <c:v>-98.209846496579999</c:v>
                </c:pt>
                <c:pt idx="16">
                  <c:v>-99.307662963870001</c:v>
                </c:pt>
                <c:pt idx="17">
                  <c:v>-99.508499145510001</c:v>
                </c:pt>
                <c:pt idx="18">
                  <c:v>-98.486114501949999</c:v>
                </c:pt>
                <c:pt idx="19">
                  <c:v>-96.772010803219999</c:v>
                </c:pt>
                <c:pt idx="20">
                  <c:v>-97.655799865719999</c:v>
                </c:pt>
                <c:pt idx="21">
                  <c:v>-100.53192138670001</c:v>
                </c:pt>
                <c:pt idx="22">
                  <c:v>-103.73705291749999</c:v>
                </c:pt>
                <c:pt idx="23">
                  <c:v>-102.8007659912</c:v>
                </c:pt>
                <c:pt idx="24">
                  <c:v>-104.3198623657</c:v>
                </c:pt>
                <c:pt idx="25">
                  <c:v>-105.49304199220001</c:v>
                </c:pt>
                <c:pt idx="26">
                  <c:v>-106.4284667969</c:v>
                </c:pt>
                <c:pt idx="27">
                  <c:v>-109.7751998901</c:v>
                </c:pt>
                <c:pt idx="28">
                  <c:v>-110.6249084473</c:v>
                </c:pt>
                <c:pt idx="29">
                  <c:v>-107.9961776733</c:v>
                </c:pt>
                <c:pt idx="30">
                  <c:v>-95.742935180659998</c:v>
                </c:pt>
                <c:pt idx="31">
                  <c:v>-85.019187927250002</c:v>
                </c:pt>
                <c:pt idx="32">
                  <c:v>-82.451461791989999</c:v>
                </c:pt>
                <c:pt idx="33">
                  <c:v>-83.19189453125</c:v>
                </c:pt>
                <c:pt idx="34">
                  <c:v>-83.006439208979998</c:v>
                </c:pt>
                <c:pt idx="35">
                  <c:v>-81.466201782230002</c:v>
                </c:pt>
                <c:pt idx="36">
                  <c:v>-80.384239196780001</c:v>
                </c:pt>
                <c:pt idx="37">
                  <c:v>-77.13575744629</c:v>
                </c:pt>
                <c:pt idx="38">
                  <c:v>-78.026550292970001</c:v>
                </c:pt>
                <c:pt idx="39">
                  <c:v>-76.244331359859999</c:v>
                </c:pt>
                <c:pt idx="40">
                  <c:v>-82.995231628420001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E9D-4DB8-9A55-B6D2CBCA9D8B}"/>
            </c:ext>
          </c:extLst>
        </c:ser>
        <c:ser>
          <c:idx val="1"/>
          <c:order val="1"/>
          <c:tx>
            <c:v>Y=X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'363653076455401'!$K$2:$K$3</c:f>
              <c:numCache>
                <c:formatCode>General</c:formatCode>
                <c:ptCount val="2"/>
                <c:pt idx="0">
                  <c:v>-76.44</c:v>
                </c:pt>
                <c:pt idx="1">
                  <c:v>-117.72</c:v>
                </c:pt>
              </c:numCache>
            </c:numRef>
          </c:xVal>
          <c:yVal>
            <c:numRef>
              <c:f>'363653076455401'!$K$2:$K$3</c:f>
              <c:numCache>
                <c:formatCode>General</c:formatCode>
                <c:ptCount val="2"/>
                <c:pt idx="0">
                  <c:v>-76.44</c:v>
                </c:pt>
                <c:pt idx="1">
                  <c:v>-117.72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E9D-4DB8-9A55-B6D2CBCA9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4009151"/>
        <c:axId val="1105116095"/>
      </c:scatterChart>
      <c:valAx>
        <c:axId val="1174009151"/>
        <c:scaling>
          <c:orientation val="minMax"/>
          <c:max val="-5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05116095"/>
        <c:crossesAt val="-200"/>
        <c:crossBetween val="midCat"/>
      </c:valAx>
      <c:valAx>
        <c:axId val="1105116095"/>
        <c:scaling>
          <c:orientation val="minMax"/>
          <c:max val="-5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74009151"/>
        <c:crossesAt val="-200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0617632601578511"/>
          <c:y val="0.57275836614173226"/>
          <c:w val="0.38800328273086904"/>
          <c:h val="0.19412968265330471"/>
        </c:manualLayout>
      </c:layout>
      <c:overlay val="1"/>
      <c:spPr>
        <a:solidFill>
          <a:schemeClr val="bg1"/>
        </a:solidFill>
        <a:ln>
          <a:solidFill>
            <a:schemeClr val="bg1">
              <a:lumMod val="65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Data</c:v>
          </c:tx>
          <c:spPr>
            <a:ln w="19050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'372621076404201'!$I$25:$I$51</c:f>
              <c:numCache>
                <c:formatCode>General</c:formatCode>
                <c:ptCount val="27"/>
                <c:pt idx="0">
                  <c:v>-76.91</c:v>
                </c:pt>
                <c:pt idx="1">
                  <c:v>-78.739999999999895</c:v>
                </c:pt>
                <c:pt idx="2">
                  <c:v>-79.73</c:v>
                </c:pt>
                <c:pt idx="3">
                  <c:v>-81.58</c:v>
                </c:pt>
                <c:pt idx="4">
                  <c:v>-82.53</c:v>
                </c:pt>
                <c:pt idx="5">
                  <c:v>-83.67</c:v>
                </c:pt>
                <c:pt idx="6">
                  <c:v>-84.82</c:v>
                </c:pt>
                <c:pt idx="7">
                  <c:v>-86.56</c:v>
                </c:pt>
                <c:pt idx="8">
                  <c:v>-88.57</c:v>
                </c:pt>
                <c:pt idx="9">
                  <c:v>-90.06</c:v>
                </c:pt>
                <c:pt idx="10">
                  <c:v>-91.34</c:v>
                </c:pt>
                <c:pt idx="11">
                  <c:v>-91.46</c:v>
                </c:pt>
                <c:pt idx="12">
                  <c:v>-93.23</c:v>
                </c:pt>
                <c:pt idx="13">
                  <c:v>-95.79</c:v>
                </c:pt>
                <c:pt idx="14">
                  <c:v>-97.87</c:v>
                </c:pt>
                <c:pt idx="15">
                  <c:v>-99.14</c:v>
                </c:pt>
                <c:pt idx="16">
                  <c:v>-100.48</c:v>
                </c:pt>
                <c:pt idx="17">
                  <c:v>-100.96</c:v>
                </c:pt>
                <c:pt idx="18">
                  <c:v>-102.85</c:v>
                </c:pt>
                <c:pt idx="19">
                  <c:v>-103.34</c:v>
                </c:pt>
                <c:pt idx="20">
                  <c:v>-104.81</c:v>
                </c:pt>
                <c:pt idx="21">
                  <c:v>-104.92</c:v>
                </c:pt>
                <c:pt idx="22">
                  <c:v>-104.55</c:v>
                </c:pt>
                <c:pt idx="23">
                  <c:v>-104.01</c:v>
                </c:pt>
                <c:pt idx="24">
                  <c:v>-102.89</c:v>
                </c:pt>
                <c:pt idx="25">
                  <c:v>-102.88</c:v>
                </c:pt>
                <c:pt idx="26">
                  <c:v>-100.65</c:v>
                </c:pt>
              </c:numCache>
            </c:numRef>
          </c:xVal>
          <c:yVal>
            <c:numRef>
              <c:f>'372621076404201'!$G$25:$G$51</c:f>
              <c:numCache>
                <c:formatCode>General</c:formatCode>
                <c:ptCount val="27"/>
                <c:pt idx="0">
                  <c:v>-78.999351501459998</c:v>
                </c:pt>
                <c:pt idx="1">
                  <c:v>-80.216491699220001</c:v>
                </c:pt>
                <c:pt idx="2">
                  <c:v>-81.637298583979998</c:v>
                </c:pt>
                <c:pt idx="3">
                  <c:v>-82.317695617680002</c:v>
                </c:pt>
                <c:pt idx="4">
                  <c:v>-83.115188598629999</c:v>
                </c:pt>
                <c:pt idx="5">
                  <c:v>-83.69059753418</c:v>
                </c:pt>
                <c:pt idx="6">
                  <c:v>-84.988761901860002</c:v>
                </c:pt>
                <c:pt idx="7">
                  <c:v>-85.93325805664</c:v>
                </c:pt>
                <c:pt idx="8">
                  <c:v>-88.522590637210001</c:v>
                </c:pt>
                <c:pt idx="9">
                  <c:v>-87.890823364260001</c:v>
                </c:pt>
                <c:pt idx="10">
                  <c:v>-88.055168151860002</c:v>
                </c:pt>
                <c:pt idx="11">
                  <c:v>-88.336448669429998</c:v>
                </c:pt>
                <c:pt idx="12">
                  <c:v>-89.545318603520002</c:v>
                </c:pt>
                <c:pt idx="13">
                  <c:v>-90.22364807129</c:v>
                </c:pt>
                <c:pt idx="14">
                  <c:v>-92.771133422849999</c:v>
                </c:pt>
                <c:pt idx="15">
                  <c:v>-94.46647644043</c:v>
                </c:pt>
                <c:pt idx="16">
                  <c:v>-95.49797821045</c:v>
                </c:pt>
                <c:pt idx="17">
                  <c:v>-95.900993347170001</c:v>
                </c:pt>
                <c:pt idx="18">
                  <c:v>-96.337928771969999</c:v>
                </c:pt>
                <c:pt idx="19">
                  <c:v>-96.403633117680002</c:v>
                </c:pt>
                <c:pt idx="20">
                  <c:v>-96.915588378910002</c:v>
                </c:pt>
                <c:pt idx="21">
                  <c:v>-95.667205810550001</c:v>
                </c:pt>
                <c:pt idx="22">
                  <c:v>-94.543838500980002</c:v>
                </c:pt>
                <c:pt idx="23">
                  <c:v>-93.340065002439999</c:v>
                </c:pt>
                <c:pt idx="24">
                  <c:v>-91.190116882319998</c:v>
                </c:pt>
                <c:pt idx="25">
                  <c:v>-90.40219116211</c:v>
                </c:pt>
                <c:pt idx="26">
                  <c:v>-93.501014709469999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66E-4B10-A755-1413E2C22BAA}"/>
            </c:ext>
          </c:extLst>
        </c:ser>
        <c:ser>
          <c:idx val="1"/>
          <c:order val="1"/>
          <c:tx>
            <c:v>Y=X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'372621076404201'!$K$2:$K$3</c:f>
              <c:numCache>
                <c:formatCode>General</c:formatCode>
                <c:ptCount val="2"/>
                <c:pt idx="0">
                  <c:v>-75.290000000000006</c:v>
                </c:pt>
                <c:pt idx="1">
                  <c:v>-105.41</c:v>
                </c:pt>
              </c:numCache>
            </c:numRef>
          </c:xVal>
          <c:yVal>
            <c:numRef>
              <c:f>'372621076404201'!$K$2:$K$3</c:f>
              <c:numCache>
                <c:formatCode>General</c:formatCode>
                <c:ptCount val="2"/>
                <c:pt idx="0">
                  <c:v>-75.290000000000006</c:v>
                </c:pt>
                <c:pt idx="1">
                  <c:v>-105.41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66E-4B10-A755-1413E2C22B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4009151"/>
        <c:axId val="1105116095"/>
      </c:scatterChart>
      <c:valAx>
        <c:axId val="1174009151"/>
        <c:scaling>
          <c:orientation val="minMax"/>
          <c:max val="-7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05116095"/>
        <c:crossesAt val="-200"/>
        <c:crossBetween val="midCat"/>
      </c:valAx>
      <c:valAx>
        <c:axId val="1105116095"/>
        <c:scaling>
          <c:orientation val="minMax"/>
          <c:max val="-7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74009151"/>
        <c:crossesAt val="-200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0617632601578511"/>
          <c:y val="0.57275836614173226"/>
          <c:w val="0.38800328273086904"/>
          <c:h val="0.19412968265330471"/>
        </c:manualLayout>
      </c:layout>
      <c:overlay val="1"/>
      <c:spPr>
        <a:solidFill>
          <a:schemeClr val="bg1"/>
        </a:solidFill>
        <a:ln>
          <a:solidFill>
            <a:schemeClr val="bg1">
              <a:lumMod val="65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sz="1400" b="0" i="0" u="none" strike="noStrike" baseline="0">
                <a:effectLst/>
              </a:rPr>
              <a:t>57H 21</a:t>
            </a:r>
            <a:r>
              <a:rPr lang="en-US" sz="1400" b="0" i="0" u="none" strike="noStrike" baseline="0"/>
              <a:t>        </a:t>
            </a:r>
            <a:endParaRPr lang="en-US"/>
          </a:p>
        </c:rich>
      </c:tx>
      <c:layout>
        <c:manualLayout>
          <c:xMode val="edge"/>
          <c:yMode val="edge"/>
          <c:x val="0.36088110403397028"/>
          <c:y val="2.13675213675213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USGS Data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3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xVal>
            <c:numRef>
              <c:f>'372621076404202'!$A$2:$A$1754</c:f>
              <c:numCache>
                <c:formatCode>m/d/yyyy</c:formatCode>
                <c:ptCount val="1753"/>
                <c:pt idx="0">
                  <c:v>34404</c:v>
                </c:pt>
                <c:pt idx="1">
                  <c:v>34509</c:v>
                </c:pt>
                <c:pt idx="2">
                  <c:v>34557</c:v>
                </c:pt>
                <c:pt idx="3">
                  <c:v>34647</c:v>
                </c:pt>
                <c:pt idx="4">
                  <c:v>34709</c:v>
                </c:pt>
                <c:pt idx="5">
                  <c:v>34773</c:v>
                </c:pt>
                <c:pt idx="6">
                  <c:v>34828</c:v>
                </c:pt>
                <c:pt idx="7">
                  <c:v>34891</c:v>
                </c:pt>
                <c:pt idx="8">
                  <c:v>34989</c:v>
                </c:pt>
                <c:pt idx="9">
                  <c:v>35075</c:v>
                </c:pt>
                <c:pt idx="10">
                  <c:v>35163</c:v>
                </c:pt>
                <c:pt idx="11">
                  <c:v>35254</c:v>
                </c:pt>
                <c:pt idx="12">
                  <c:v>35348</c:v>
                </c:pt>
                <c:pt idx="13">
                  <c:v>35453</c:v>
                </c:pt>
                <c:pt idx="14">
                  <c:v>35548</c:v>
                </c:pt>
                <c:pt idx="15">
                  <c:v>35626</c:v>
                </c:pt>
                <c:pt idx="16">
                  <c:v>35737</c:v>
                </c:pt>
                <c:pt idx="17">
                  <c:v>35815</c:v>
                </c:pt>
                <c:pt idx="18">
                  <c:v>35915</c:v>
                </c:pt>
                <c:pt idx="19">
                  <c:v>35991</c:v>
                </c:pt>
                <c:pt idx="20">
                  <c:v>36095</c:v>
                </c:pt>
                <c:pt idx="21">
                  <c:v>36167</c:v>
                </c:pt>
                <c:pt idx="22">
                  <c:v>36278</c:v>
                </c:pt>
                <c:pt idx="23">
                  <c:v>36353</c:v>
                </c:pt>
                <c:pt idx="24">
                  <c:v>36473</c:v>
                </c:pt>
                <c:pt idx="25">
                  <c:v>36535</c:v>
                </c:pt>
                <c:pt idx="26">
                  <c:v>36579</c:v>
                </c:pt>
                <c:pt idx="27">
                  <c:v>36620</c:v>
                </c:pt>
                <c:pt idx="28">
                  <c:v>36718</c:v>
                </c:pt>
                <c:pt idx="29">
                  <c:v>36817</c:v>
                </c:pt>
                <c:pt idx="30">
                  <c:v>36935</c:v>
                </c:pt>
                <c:pt idx="31">
                  <c:v>36998</c:v>
                </c:pt>
                <c:pt idx="32">
                  <c:v>37081</c:v>
                </c:pt>
                <c:pt idx="33">
                  <c:v>37181</c:v>
                </c:pt>
                <c:pt idx="34">
                  <c:v>37286</c:v>
                </c:pt>
                <c:pt idx="35">
                  <c:v>37368</c:v>
                </c:pt>
                <c:pt idx="36">
                  <c:v>37448</c:v>
                </c:pt>
                <c:pt idx="37">
                  <c:v>37565</c:v>
                </c:pt>
                <c:pt idx="38">
                  <c:v>37636</c:v>
                </c:pt>
                <c:pt idx="39">
                  <c:v>37734</c:v>
                </c:pt>
                <c:pt idx="40">
                  <c:v>37803</c:v>
                </c:pt>
                <c:pt idx="41">
                  <c:v>37932</c:v>
                </c:pt>
                <c:pt idx="42">
                  <c:v>38015</c:v>
                </c:pt>
                <c:pt idx="43">
                  <c:v>38103</c:v>
                </c:pt>
                <c:pt idx="44">
                  <c:v>38187</c:v>
                </c:pt>
                <c:pt idx="45">
                  <c:v>38328</c:v>
                </c:pt>
                <c:pt idx="46">
                  <c:v>38370</c:v>
                </c:pt>
                <c:pt idx="47">
                  <c:v>38456</c:v>
                </c:pt>
                <c:pt idx="48">
                  <c:v>38554</c:v>
                </c:pt>
                <c:pt idx="49">
                  <c:v>38642</c:v>
                </c:pt>
                <c:pt idx="50">
                  <c:v>38751</c:v>
                </c:pt>
                <c:pt idx="51">
                  <c:v>38819</c:v>
                </c:pt>
                <c:pt idx="52">
                  <c:v>38915</c:v>
                </c:pt>
                <c:pt idx="53">
                  <c:v>39028</c:v>
                </c:pt>
                <c:pt idx="54">
                  <c:v>39104</c:v>
                </c:pt>
                <c:pt idx="55">
                  <c:v>39233</c:v>
                </c:pt>
                <c:pt idx="56">
                  <c:v>39275</c:v>
                </c:pt>
                <c:pt idx="57">
                  <c:v>39386</c:v>
                </c:pt>
                <c:pt idx="58">
                  <c:v>39476</c:v>
                </c:pt>
                <c:pt idx="59">
                  <c:v>39560</c:v>
                </c:pt>
                <c:pt idx="60">
                  <c:v>39645</c:v>
                </c:pt>
                <c:pt idx="61">
                  <c:v>39727</c:v>
                </c:pt>
                <c:pt idx="62">
                  <c:v>39870</c:v>
                </c:pt>
                <c:pt idx="63">
                  <c:v>39917</c:v>
                </c:pt>
                <c:pt idx="64">
                  <c:v>40007</c:v>
                </c:pt>
                <c:pt idx="65">
                  <c:v>40141</c:v>
                </c:pt>
                <c:pt idx="66">
                  <c:v>40205</c:v>
                </c:pt>
                <c:pt idx="67">
                  <c:v>40283</c:v>
                </c:pt>
                <c:pt idx="68">
                  <c:v>40378</c:v>
                </c:pt>
                <c:pt idx="69">
                  <c:v>40479</c:v>
                </c:pt>
                <c:pt idx="70">
                  <c:v>40575</c:v>
                </c:pt>
                <c:pt idx="71">
                  <c:v>40680</c:v>
                </c:pt>
                <c:pt idx="72">
                  <c:v>40764</c:v>
                </c:pt>
                <c:pt idx="73">
                  <c:v>40850</c:v>
                </c:pt>
                <c:pt idx="74">
                  <c:v>40953</c:v>
                </c:pt>
                <c:pt idx="75">
                  <c:v>41039</c:v>
                </c:pt>
                <c:pt idx="76">
                  <c:v>41113</c:v>
                </c:pt>
                <c:pt idx="77">
                  <c:v>41204</c:v>
                </c:pt>
                <c:pt idx="78">
                  <c:v>41330</c:v>
                </c:pt>
                <c:pt idx="79">
                  <c:v>41389</c:v>
                </c:pt>
                <c:pt idx="80">
                  <c:v>41494</c:v>
                </c:pt>
                <c:pt idx="81">
                  <c:v>41593</c:v>
                </c:pt>
                <c:pt idx="82">
                  <c:v>41676</c:v>
                </c:pt>
                <c:pt idx="83">
                  <c:v>41788</c:v>
                </c:pt>
                <c:pt idx="84">
                  <c:v>41858</c:v>
                </c:pt>
                <c:pt idx="85">
                  <c:v>41974</c:v>
                </c:pt>
                <c:pt idx="86">
                  <c:v>42033</c:v>
                </c:pt>
                <c:pt idx="87">
                  <c:v>42144</c:v>
                </c:pt>
                <c:pt idx="88">
                  <c:v>42213</c:v>
                </c:pt>
                <c:pt idx="89">
                  <c:v>42403</c:v>
                </c:pt>
                <c:pt idx="90">
                  <c:v>42473</c:v>
                </c:pt>
                <c:pt idx="91">
                  <c:v>42558</c:v>
                </c:pt>
                <c:pt idx="92">
                  <c:v>42662</c:v>
                </c:pt>
                <c:pt idx="93">
                  <c:v>42741</c:v>
                </c:pt>
                <c:pt idx="94">
                  <c:v>42843</c:v>
                </c:pt>
                <c:pt idx="95">
                  <c:v>42947</c:v>
                </c:pt>
                <c:pt idx="96">
                  <c:v>43031</c:v>
                </c:pt>
                <c:pt idx="97">
                  <c:v>43124</c:v>
                </c:pt>
                <c:pt idx="98">
                  <c:v>43213</c:v>
                </c:pt>
                <c:pt idx="99">
                  <c:v>43318</c:v>
                </c:pt>
                <c:pt idx="100">
                  <c:v>43405</c:v>
                </c:pt>
                <c:pt idx="101">
                  <c:v>43476</c:v>
                </c:pt>
                <c:pt idx="102">
                  <c:v>43580</c:v>
                </c:pt>
                <c:pt idx="103">
                  <c:v>43670</c:v>
                </c:pt>
                <c:pt idx="104">
                  <c:v>43776</c:v>
                </c:pt>
                <c:pt idx="105">
                  <c:v>43858</c:v>
                </c:pt>
                <c:pt idx="106">
                  <c:v>43886</c:v>
                </c:pt>
                <c:pt idx="107">
                  <c:v>43978</c:v>
                </c:pt>
                <c:pt idx="108">
                  <c:v>44111</c:v>
                </c:pt>
                <c:pt idx="109">
                  <c:v>44172</c:v>
                </c:pt>
                <c:pt idx="110">
                  <c:v>44231</c:v>
                </c:pt>
                <c:pt idx="111">
                  <c:v>44307</c:v>
                </c:pt>
                <c:pt idx="112">
                  <c:v>44398</c:v>
                </c:pt>
                <c:pt idx="113">
                  <c:v>44481</c:v>
                </c:pt>
                <c:pt idx="114">
                  <c:v>44592</c:v>
                </c:pt>
              </c:numCache>
            </c:numRef>
          </c:xVal>
          <c:yVal>
            <c:numRef>
              <c:f>'372621076404202'!$D$2:$D$1754</c:f>
              <c:numCache>
                <c:formatCode>General</c:formatCode>
                <c:ptCount val="1753"/>
                <c:pt idx="0">
                  <c:v>-75.290000000000006</c:v>
                </c:pt>
                <c:pt idx="1">
                  <c:v>-72.92</c:v>
                </c:pt>
                <c:pt idx="2">
                  <c:v>-73.34</c:v>
                </c:pt>
                <c:pt idx="3">
                  <c:v>-74.28</c:v>
                </c:pt>
                <c:pt idx="4">
                  <c:v>-73.98</c:v>
                </c:pt>
                <c:pt idx="5">
                  <c:v>-73.760000000000005</c:v>
                </c:pt>
                <c:pt idx="6">
                  <c:v>-73.790000000000006</c:v>
                </c:pt>
                <c:pt idx="7">
                  <c:v>-74.099999999999895</c:v>
                </c:pt>
                <c:pt idx="8">
                  <c:v>-75.819999999999894</c:v>
                </c:pt>
                <c:pt idx="9">
                  <c:v>-75.44</c:v>
                </c:pt>
                <c:pt idx="10">
                  <c:v>-74.64</c:v>
                </c:pt>
                <c:pt idx="11">
                  <c:v>-75.72</c:v>
                </c:pt>
                <c:pt idx="12">
                  <c:v>-75.94</c:v>
                </c:pt>
                <c:pt idx="13">
                  <c:v>-76.22</c:v>
                </c:pt>
                <c:pt idx="14">
                  <c:v>-75.760000000000005</c:v>
                </c:pt>
                <c:pt idx="15">
                  <c:v>-76.709999999999894</c:v>
                </c:pt>
                <c:pt idx="16">
                  <c:v>-78.09</c:v>
                </c:pt>
                <c:pt idx="17">
                  <c:v>-77.42</c:v>
                </c:pt>
                <c:pt idx="18">
                  <c:v>-77.239999999999895</c:v>
                </c:pt>
                <c:pt idx="19">
                  <c:v>-77.14</c:v>
                </c:pt>
                <c:pt idx="20">
                  <c:v>-78.42</c:v>
                </c:pt>
                <c:pt idx="21">
                  <c:v>-78.87</c:v>
                </c:pt>
                <c:pt idx="22">
                  <c:v>-78.87</c:v>
                </c:pt>
                <c:pt idx="23">
                  <c:v>-79.83</c:v>
                </c:pt>
                <c:pt idx="24">
                  <c:v>-80.459999999999894</c:v>
                </c:pt>
                <c:pt idx="25">
                  <c:v>-79.98</c:v>
                </c:pt>
                <c:pt idx="26">
                  <c:v>-81.69</c:v>
                </c:pt>
                <c:pt idx="27">
                  <c:v>-79.7</c:v>
                </c:pt>
                <c:pt idx="28">
                  <c:v>-80.459999999999894</c:v>
                </c:pt>
                <c:pt idx="29">
                  <c:v>-80.540000000000006</c:v>
                </c:pt>
                <c:pt idx="30">
                  <c:v>-81.099999999999895</c:v>
                </c:pt>
                <c:pt idx="31">
                  <c:v>-81.03</c:v>
                </c:pt>
                <c:pt idx="32">
                  <c:v>-81.72</c:v>
                </c:pt>
                <c:pt idx="33">
                  <c:v>-82.72</c:v>
                </c:pt>
                <c:pt idx="34">
                  <c:v>-82.98</c:v>
                </c:pt>
                <c:pt idx="35">
                  <c:v>-83.05</c:v>
                </c:pt>
                <c:pt idx="36">
                  <c:v>-84.01</c:v>
                </c:pt>
                <c:pt idx="37">
                  <c:v>-84.91</c:v>
                </c:pt>
                <c:pt idx="38">
                  <c:v>-85.12</c:v>
                </c:pt>
                <c:pt idx="39">
                  <c:v>-84.94</c:v>
                </c:pt>
                <c:pt idx="40">
                  <c:v>-84.9</c:v>
                </c:pt>
                <c:pt idx="41">
                  <c:v>-85.08</c:v>
                </c:pt>
                <c:pt idx="42">
                  <c:v>-85.16</c:v>
                </c:pt>
                <c:pt idx="43">
                  <c:v>-85.01</c:v>
                </c:pt>
                <c:pt idx="44">
                  <c:v>-85.32</c:v>
                </c:pt>
                <c:pt idx="45">
                  <c:v>-85.83</c:v>
                </c:pt>
                <c:pt idx="46">
                  <c:v>-85.1</c:v>
                </c:pt>
                <c:pt idx="47">
                  <c:v>-84.57</c:v>
                </c:pt>
                <c:pt idx="48">
                  <c:v>-86.33</c:v>
                </c:pt>
                <c:pt idx="49">
                  <c:v>-87.39</c:v>
                </c:pt>
                <c:pt idx="50">
                  <c:v>-87.22</c:v>
                </c:pt>
                <c:pt idx="51">
                  <c:v>-87.76</c:v>
                </c:pt>
                <c:pt idx="52">
                  <c:v>-88.18</c:v>
                </c:pt>
                <c:pt idx="53">
                  <c:v>-88.85</c:v>
                </c:pt>
                <c:pt idx="54">
                  <c:v>-88.97</c:v>
                </c:pt>
                <c:pt idx="55">
                  <c:v>-89.32</c:v>
                </c:pt>
                <c:pt idx="56">
                  <c:v>-89.7</c:v>
                </c:pt>
                <c:pt idx="57">
                  <c:v>-91.35</c:v>
                </c:pt>
                <c:pt idx="58">
                  <c:v>-92.17</c:v>
                </c:pt>
                <c:pt idx="59">
                  <c:v>-91.34</c:v>
                </c:pt>
                <c:pt idx="60">
                  <c:v>-92.33</c:v>
                </c:pt>
                <c:pt idx="61">
                  <c:v>-94.33</c:v>
                </c:pt>
                <c:pt idx="62">
                  <c:v>-94.38</c:v>
                </c:pt>
                <c:pt idx="63">
                  <c:v>-94.08</c:v>
                </c:pt>
                <c:pt idx="64">
                  <c:v>-94.42</c:v>
                </c:pt>
                <c:pt idx="65">
                  <c:v>-94.6</c:v>
                </c:pt>
                <c:pt idx="66">
                  <c:v>-94.43</c:v>
                </c:pt>
                <c:pt idx="67">
                  <c:v>-94.46</c:v>
                </c:pt>
                <c:pt idx="68">
                  <c:v>-95.29</c:v>
                </c:pt>
                <c:pt idx="69">
                  <c:v>-96.13</c:v>
                </c:pt>
                <c:pt idx="70">
                  <c:v>-95.52</c:v>
                </c:pt>
                <c:pt idx="71">
                  <c:v>-94.35</c:v>
                </c:pt>
                <c:pt idx="72">
                  <c:v>-95.08</c:v>
                </c:pt>
                <c:pt idx="73">
                  <c:v>-95.24</c:v>
                </c:pt>
                <c:pt idx="74">
                  <c:v>-96.24</c:v>
                </c:pt>
                <c:pt idx="75">
                  <c:v>-94.88</c:v>
                </c:pt>
                <c:pt idx="76">
                  <c:v>-95.3</c:v>
                </c:pt>
                <c:pt idx="77">
                  <c:v>-96.18</c:v>
                </c:pt>
                <c:pt idx="78">
                  <c:v>-95.38</c:v>
                </c:pt>
                <c:pt idx="79">
                  <c:v>-95.32</c:v>
                </c:pt>
                <c:pt idx="80">
                  <c:v>-95.63</c:v>
                </c:pt>
                <c:pt idx="81">
                  <c:v>-96.44</c:v>
                </c:pt>
                <c:pt idx="82">
                  <c:v>-95.92</c:v>
                </c:pt>
                <c:pt idx="83">
                  <c:v>-94.96</c:v>
                </c:pt>
                <c:pt idx="84">
                  <c:v>-95.57</c:v>
                </c:pt>
                <c:pt idx="85">
                  <c:v>-96.55</c:v>
                </c:pt>
                <c:pt idx="86">
                  <c:v>-96.13</c:v>
                </c:pt>
                <c:pt idx="87">
                  <c:v>-95.76</c:v>
                </c:pt>
                <c:pt idx="88">
                  <c:v>-96.16</c:v>
                </c:pt>
                <c:pt idx="89">
                  <c:v>-96.33</c:v>
                </c:pt>
                <c:pt idx="90">
                  <c:v>-96.24</c:v>
                </c:pt>
                <c:pt idx="91">
                  <c:v>-95.51</c:v>
                </c:pt>
                <c:pt idx="92">
                  <c:v>-96.06</c:v>
                </c:pt>
                <c:pt idx="93">
                  <c:v>-96.23</c:v>
                </c:pt>
                <c:pt idx="94">
                  <c:v>-95.66</c:v>
                </c:pt>
                <c:pt idx="95">
                  <c:v>-95.49</c:v>
                </c:pt>
                <c:pt idx="96">
                  <c:v>-95.67</c:v>
                </c:pt>
                <c:pt idx="97">
                  <c:v>-95.74</c:v>
                </c:pt>
                <c:pt idx="98">
                  <c:v>-95.26</c:v>
                </c:pt>
                <c:pt idx="99">
                  <c:v>-94.67</c:v>
                </c:pt>
                <c:pt idx="100">
                  <c:v>-94.76</c:v>
                </c:pt>
                <c:pt idx="101">
                  <c:v>-94.48</c:v>
                </c:pt>
                <c:pt idx="102">
                  <c:v>-93.58</c:v>
                </c:pt>
                <c:pt idx="103">
                  <c:v>-93.87</c:v>
                </c:pt>
                <c:pt idx="104">
                  <c:v>-94.49</c:v>
                </c:pt>
                <c:pt idx="105">
                  <c:v>-94.14</c:v>
                </c:pt>
                <c:pt idx="106">
                  <c:v>-93.86</c:v>
                </c:pt>
                <c:pt idx="107">
                  <c:v>-93.65</c:v>
                </c:pt>
                <c:pt idx="108">
                  <c:v>-93.27</c:v>
                </c:pt>
                <c:pt idx="109">
                  <c:v>-93.11</c:v>
                </c:pt>
                <c:pt idx="110">
                  <c:v>-92.85</c:v>
                </c:pt>
                <c:pt idx="111">
                  <c:v>-92.53</c:v>
                </c:pt>
                <c:pt idx="112">
                  <c:v>-92.56</c:v>
                </c:pt>
                <c:pt idx="113">
                  <c:v>-93.15</c:v>
                </c:pt>
                <c:pt idx="114">
                  <c:v>-92.76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FE2-4C02-9197-FDBF3D6EF657}"/>
            </c:ext>
          </c:extLst>
        </c:ser>
        <c:ser>
          <c:idx val="1"/>
          <c:order val="1"/>
          <c:tx>
            <c:v>Simulated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3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'372621076404202'!$H$25:$H$51</c:f>
              <c:numCache>
                <c:formatCode>m/d/yyyy</c:formatCode>
                <c:ptCount val="27"/>
                <c:pt idx="0">
                  <c:v>34700</c:v>
                </c:pt>
                <c:pt idx="1">
                  <c:v>35065</c:v>
                </c:pt>
                <c:pt idx="2">
                  <c:v>35431</c:v>
                </c:pt>
                <c:pt idx="3">
                  <c:v>35796</c:v>
                </c:pt>
                <c:pt idx="4">
                  <c:v>36161</c:v>
                </c:pt>
                <c:pt idx="5">
                  <c:v>36526</c:v>
                </c:pt>
                <c:pt idx="6">
                  <c:v>36892</c:v>
                </c:pt>
                <c:pt idx="7">
                  <c:v>37257</c:v>
                </c:pt>
                <c:pt idx="8">
                  <c:v>37622</c:v>
                </c:pt>
                <c:pt idx="9">
                  <c:v>37987</c:v>
                </c:pt>
                <c:pt idx="10">
                  <c:v>38353</c:v>
                </c:pt>
                <c:pt idx="11">
                  <c:v>38718</c:v>
                </c:pt>
                <c:pt idx="12">
                  <c:v>39083</c:v>
                </c:pt>
                <c:pt idx="13">
                  <c:v>39448</c:v>
                </c:pt>
                <c:pt idx="14">
                  <c:v>39814</c:v>
                </c:pt>
                <c:pt idx="15">
                  <c:v>40179</c:v>
                </c:pt>
                <c:pt idx="16">
                  <c:v>40544</c:v>
                </c:pt>
                <c:pt idx="17">
                  <c:v>40909</c:v>
                </c:pt>
                <c:pt idx="18">
                  <c:v>41275</c:v>
                </c:pt>
                <c:pt idx="19">
                  <c:v>41640</c:v>
                </c:pt>
                <c:pt idx="20">
                  <c:v>42005</c:v>
                </c:pt>
                <c:pt idx="21">
                  <c:v>42370</c:v>
                </c:pt>
                <c:pt idx="22">
                  <c:v>42736</c:v>
                </c:pt>
                <c:pt idx="23">
                  <c:v>43101</c:v>
                </c:pt>
                <c:pt idx="24">
                  <c:v>43466</c:v>
                </c:pt>
                <c:pt idx="25">
                  <c:v>43831</c:v>
                </c:pt>
                <c:pt idx="26">
                  <c:v>44197</c:v>
                </c:pt>
              </c:numCache>
            </c:numRef>
          </c:xVal>
          <c:yVal>
            <c:numRef>
              <c:f>'372621076404202'!$G$25:$G$51</c:f>
              <c:numCache>
                <c:formatCode>General</c:formatCode>
                <c:ptCount val="27"/>
                <c:pt idx="0">
                  <c:v>-79.187858581539999</c:v>
                </c:pt>
                <c:pt idx="1">
                  <c:v>-80.524879455570002</c:v>
                </c:pt>
                <c:pt idx="2">
                  <c:v>-81.899681091310001</c:v>
                </c:pt>
                <c:pt idx="3">
                  <c:v>-82.597663879389998</c:v>
                </c:pt>
                <c:pt idx="4">
                  <c:v>-83.432914733890001</c:v>
                </c:pt>
                <c:pt idx="5">
                  <c:v>-83.98274230957</c:v>
                </c:pt>
                <c:pt idx="6">
                  <c:v>-85.523010253910002</c:v>
                </c:pt>
                <c:pt idx="7">
                  <c:v>-86.562362670900001</c:v>
                </c:pt>
                <c:pt idx="8">
                  <c:v>-89.080284118649999</c:v>
                </c:pt>
                <c:pt idx="9">
                  <c:v>-88.129356384280001</c:v>
                </c:pt>
                <c:pt idx="10">
                  <c:v>-88.49486541748</c:v>
                </c:pt>
                <c:pt idx="11">
                  <c:v>-88.96632385254</c:v>
                </c:pt>
                <c:pt idx="12">
                  <c:v>-89.957969665530001</c:v>
                </c:pt>
                <c:pt idx="13">
                  <c:v>-90.559524536129999</c:v>
                </c:pt>
                <c:pt idx="14">
                  <c:v>-93.05680847168</c:v>
                </c:pt>
                <c:pt idx="15">
                  <c:v>-94.64860534668</c:v>
                </c:pt>
                <c:pt idx="16">
                  <c:v>-95.752670288090002</c:v>
                </c:pt>
                <c:pt idx="17">
                  <c:v>-95.942588806149999</c:v>
                </c:pt>
                <c:pt idx="18">
                  <c:v>-96.39614868164</c:v>
                </c:pt>
                <c:pt idx="19">
                  <c:v>-96.564483642580001</c:v>
                </c:pt>
                <c:pt idx="20">
                  <c:v>-96.72501373291</c:v>
                </c:pt>
                <c:pt idx="21">
                  <c:v>-95.534484863279999</c:v>
                </c:pt>
                <c:pt idx="22">
                  <c:v>-94.471252441410002</c:v>
                </c:pt>
                <c:pt idx="23">
                  <c:v>-93.136962890630002</c:v>
                </c:pt>
                <c:pt idx="24">
                  <c:v>-90.872329711909998</c:v>
                </c:pt>
                <c:pt idx="25">
                  <c:v>-90.12484741211</c:v>
                </c:pt>
                <c:pt idx="26">
                  <c:v>-93.40267944336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FE2-4C02-9197-FDBF3D6EF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3555183"/>
        <c:axId val="613550191"/>
      </c:scatterChart>
      <c:valAx>
        <c:axId val="613555183"/>
        <c:scaling>
          <c:orientation val="minMax"/>
          <c:min val="3400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0191"/>
        <c:crossesAt val="-200"/>
        <c:crossBetween val="midCat"/>
      </c:valAx>
      <c:valAx>
        <c:axId val="613550191"/>
        <c:scaling>
          <c:orientation val="minMax"/>
          <c:max val="-7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Water Level (ft)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5183"/>
        <c:crosses val="autoZero"/>
        <c:crossBetween val="midCat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Data</c:v>
          </c:tx>
          <c:spPr>
            <a:ln w="19050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'372621076404202'!$I$25:$I$51</c:f>
              <c:numCache>
                <c:formatCode>General</c:formatCode>
                <c:ptCount val="27"/>
                <c:pt idx="0">
                  <c:v>-74.28</c:v>
                </c:pt>
                <c:pt idx="1">
                  <c:v>-75.819999999999894</c:v>
                </c:pt>
                <c:pt idx="2">
                  <c:v>-75.94</c:v>
                </c:pt>
                <c:pt idx="3">
                  <c:v>-78.09</c:v>
                </c:pt>
                <c:pt idx="4">
                  <c:v>-78.42</c:v>
                </c:pt>
                <c:pt idx="5">
                  <c:v>-80.459999999999894</c:v>
                </c:pt>
                <c:pt idx="6">
                  <c:v>-80.540000000000006</c:v>
                </c:pt>
                <c:pt idx="7">
                  <c:v>-82.72</c:v>
                </c:pt>
                <c:pt idx="8">
                  <c:v>-84.91</c:v>
                </c:pt>
                <c:pt idx="9">
                  <c:v>-85.08</c:v>
                </c:pt>
                <c:pt idx="10">
                  <c:v>-85.83</c:v>
                </c:pt>
                <c:pt idx="11">
                  <c:v>-87.39</c:v>
                </c:pt>
                <c:pt idx="12">
                  <c:v>-88.85</c:v>
                </c:pt>
                <c:pt idx="13">
                  <c:v>-91.35</c:v>
                </c:pt>
                <c:pt idx="14">
                  <c:v>-94.33</c:v>
                </c:pt>
                <c:pt idx="15">
                  <c:v>-94.6</c:v>
                </c:pt>
                <c:pt idx="16">
                  <c:v>-96.13</c:v>
                </c:pt>
                <c:pt idx="17">
                  <c:v>-95.24</c:v>
                </c:pt>
                <c:pt idx="18">
                  <c:v>-96.18</c:v>
                </c:pt>
                <c:pt idx="19">
                  <c:v>-96.44</c:v>
                </c:pt>
                <c:pt idx="20">
                  <c:v>-96.55</c:v>
                </c:pt>
                <c:pt idx="21">
                  <c:v>-96.16</c:v>
                </c:pt>
                <c:pt idx="22">
                  <c:v>-96.06</c:v>
                </c:pt>
                <c:pt idx="23">
                  <c:v>-95.67</c:v>
                </c:pt>
                <c:pt idx="24">
                  <c:v>-94.76</c:v>
                </c:pt>
                <c:pt idx="25">
                  <c:v>-94.49</c:v>
                </c:pt>
                <c:pt idx="26">
                  <c:v>-93.11</c:v>
                </c:pt>
              </c:numCache>
            </c:numRef>
          </c:xVal>
          <c:yVal>
            <c:numRef>
              <c:f>'372621076404202'!$G$25:$G$51</c:f>
              <c:numCache>
                <c:formatCode>General</c:formatCode>
                <c:ptCount val="27"/>
                <c:pt idx="0">
                  <c:v>-79.187858581539999</c:v>
                </c:pt>
                <c:pt idx="1">
                  <c:v>-80.524879455570002</c:v>
                </c:pt>
                <c:pt idx="2">
                  <c:v>-81.899681091310001</c:v>
                </c:pt>
                <c:pt idx="3">
                  <c:v>-82.597663879389998</c:v>
                </c:pt>
                <c:pt idx="4">
                  <c:v>-83.432914733890001</c:v>
                </c:pt>
                <c:pt idx="5">
                  <c:v>-83.98274230957</c:v>
                </c:pt>
                <c:pt idx="6">
                  <c:v>-85.523010253910002</c:v>
                </c:pt>
                <c:pt idx="7">
                  <c:v>-86.562362670900001</c:v>
                </c:pt>
                <c:pt idx="8">
                  <c:v>-89.080284118649999</c:v>
                </c:pt>
                <c:pt idx="9">
                  <c:v>-88.129356384280001</c:v>
                </c:pt>
                <c:pt idx="10">
                  <c:v>-88.49486541748</c:v>
                </c:pt>
                <c:pt idx="11">
                  <c:v>-88.96632385254</c:v>
                </c:pt>
                <c:pt idx="12">
                  <c:v>-89.957969665530001</c:v>
                </c:pt>
                <c:pt idx="13">
                  <c:v>-90.559524536129999</c:v>
                </c:pt>
                <c:pt idx="14">
                  <c:v>-93.05680847168</c:v>
                </c:pt>
                <c:pt idx="15">
                  <c:v>-94.64860534668</c:v>
                </c:pt>
                <c:pt idx="16">
                  <c:v>-95.752670288090002</c:v>
                </c:pt>
                <c:pt idx="17">
                  <c:v>-95.942588806149999</c:v>
                </c:pt>
                <c:pt idx="18">
                  <c:v>-96.39614868164</c:v>
                </c:pt>
                <c:pt idx="19">
                  <c:v>-96.564483642580001</c:v>
                </c:pt>
                <c:pt idx="20">
                  <c:v>-96.72501373291</c:v>
                </c:pt>
                <c:pt idx="21">
                  <c:v>-95.534484863279999</c:v>
                </c:pt>
                <c:pt idx="22">
                  <c:v>-94.471252441410002</c:v>
                </c:pt>
                <c:pt idx="23">
                  <c:v>-93.136962890630002</c:v>
                </c:pt>
                <c:pt idx="24">
                  <c:v>-90.872329711909998</c:v>
                </c:pt>
                <c:pt idx="25">
                  <c:v>-90.12484741211</c:v>
                </c:pt>
                <c:pt idx="26">
                  <c:v>-93.40267944336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3F7-4EE8-961A-A7874255D54E}"/>
            </c:ext>
          </c:extLst>
        </c:ser>
        <c:ser>
          <c:idx val="1"/>
          <c:order val="1"/>
          <c:tx>
            <c:v>Y=X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'372621076404202'!$K$2:$K$3</c:f>
              <c:numCache>
                <c:formatCode>General</c:formatCode>
                <c:ptCount val="2"/>
                <c:pt idx="0">
                  <c:v>-72.92</c:v>
                </c:pt>
                <c:pt idx="1">
                  <c:v>-96.55</c:v>
                </c:pt>
              </c:numCache>
            </c:numRef>
          </c:xVal>
          <c:yVal>
            <c:numRef>
              <c:f>'372621076404202'!$K$2:$K$3</c:f>
              <c:numCache>
                <c:formatCode>General</c:formatCode>
                <c:ptCount val="2"/>
                <c:pt idx="0">
                  <c:v>-72.92</c:v>
                </c:pt>
                <c:pt idx="1">
                  <c:v>-96.55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3F7-4EE8-961A-A7874255D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4009151"/>
        <c:axId val="1105116095"/>
      </c:scatterChart>
      <c:valAx>
        <c:axId val="1174009151"/>
        <c:scaling>
          <c:orientation val="minMax"/>
          <c:max val="-7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05116095"/>
        <c:crossesAt val="-200"/>
        <c:crossBetween val="midCat"/>
      </c:valAx>
      <c:valAx>
        <c:axId val="1105116095"/>
        <c:scaling>
          <c:orientation val="minMax"/>
          <c:max val="-7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74009151"/>
        <c:crossesAt val="-200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0617632601578511"/>
          <c:y val="0.57275836614173226"/>
          <c:w val="0.38800328273086904"/>
          <c:h val="0.19412968265330471"/>
        </c:manualLayout>
      </c:layout>
      <c:overlay val="1"/>
      <c:spPr>
        <a:solidFill>
          <a:schemeClr val="bg1"/>
        </a:solidFill>
        <a:ln>
          <a:solidFill>
            <a:schemeClr val="bg1">
              <a:lumMod val="65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sz="1400" b="0" i="0" u="none" strike="noStrike" baseline="0">
                <a:effectLst/>
              </a:rPr>
              <a:t>57H 22</a:t>
            </a:r>
            <a:r>
              <a:rPr lang="en-US" sz="1400" b="0" i="0" u="none" strike="noStrike" baseline="0"/>
              <a:t>        </a:t>
            </a:r>
            <a:endParaRPr lang="en-US"/>
          </a:p>
        </c:rich>
      </c:tx>
      <c:layout>
        <c:manualLayout>
          <c:xMode val="edge"/>
          <c:yMode val="edge"/>
          <c:x val="0.36088110403397028"/>
          <c:y val="2.13675213675213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USGS Data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3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xVal>
            <c:numRef>
              <c:f>'372621076404203'!$A$2:$A$1754</c:f>
              <c:numCache>
                <c:formatCode>m/d/yyyy</c:formatCode>
                <c:ptCount val="1753"/>
                <c:pt idx="0">
                  <c:v>34411</c:v>
                </c:pt>
                <c:pt idx="1">
                  <c:v>34509</c:v>
                </c:pt>
                <c:pt idx="2">
                  <c:v>34557</c:v>
                </c:pt>
                <c:pt idx="3">
                  <c:v>34647</c:v>
                </c:pt>
                <c:pt idx="4">
                  <c:v>34709</c:v>
                </c:pt>
                <c:pt idx="5">
                  <c:v>34773</c:v>
                </c:pt>
                <c:pt idx="6">
                  <c:v>34828</c:v>
                </c:pt>
                <c:pt idx="7">
                  <c:v>34891</c:v>
                </c:pt>
                <c:pt idx="8">
                  <c:v>34989</c:v>
                </c:pt>
                <c:pt idx="9">
                  <c:v>35075</c:v>
                </c:pt>
                <c:pt idx="10">
                  <c:v>35163</c:v>
                </c:pt>
                <c:pt idx="11">
                  <c:v>35254</c:v>
                </c:pt>
                <c:pt idx="12">
                  <c:v>35348</c:v>
                </c:pt>
                <c:pt idx="13">
                  <c:v>35453</c:v>
                </c:pt>
                <c:pt idx="14">
                  <c:v>35548</c:v>
                </c:pt>
                <c:pt idx="15">
                  <c:v>35626</c:v>
                </c:pt>
                <c:pt idx="16">
                  <c:v>35737</c:v>
                </c:pt>
                <c:pt idx="17">
                  <c:v>35815</c:v>
                </c:pt>
                <c:pt idx="18">
                  <c:v>35915</c:v>
                </c:pt>
                <c:pt idx="19">
                  <c:v>35991</c:v>
                </c:pt>
                <c:pt idx="20">
                  <c:v>36095</c:v>
                </c:pt>
                <c:pt idx="21">
                  <c:v>36167</c:v>
                </c:pt>
                <c:pt idx="22">
                  <c:v>36278</c:v>
                </c:pt>
                <c:pt idx="23">
                  <c:v>36353</c:v>
                </c:pt>
                <c:pt idx="24">
                  <c:v>36473</c:v>
                </c:pt>
                <c:pt idx="25">
                  <c:v>36535</c:v>
                </c:pt>
                <c:pt idx="26">
                  <c:v>36620</c:v>
                </c:pt>
                <c:pt idx="27">
                  <c:v>36718</c:v>
                </c:pt>
                <c:pt idx="28">
                  <c:v>36817</c:v>
                </c:pt>
                <c:pt idx="29">
                  <c:v>36935</c:v>
                </c:pt>
                <c:pt idx="30">
                  <c:v>36998</c:v>
                </c:pt>
                <c:pt idx="31">
                  <c:v>37081</c:v>
                </c:pt>
                <c:pt idx="32">
                  <c:v>37181</c:v>
                </c:pt>
                <c:pt idx="33">
                  <c:v>37286</c:v>
                </c:pt>
                <c:pt idx="34">
                  <c:v>37368</c:v>
                </c:pt>
                <c:pt idx="35">
                  <c:v>37448</c:v>
                </c:pt>
                <c:pt idx="36">
                  <c:v>37565</c:v>
                </c:pt>
                <c:pt idx="37">
                  <c:v>37636</c:v>
                </c:pt>
                <c:pt idx="38">
                  <c:v>37663</c:v>
                </c:pt>
                <c:pt idx="39">
                  <c:v>37734</c:v>
                </c:pt>
                <c:pt idx="40">
                  <c:v>37803</c:v>
                </c:pt>
                <c:pt idx="41">
                  <c:v>37932</c:v>
                </c:pt>
                <c:pt idx="42">
                  <c:v>38015</c:v>
                </c:pt>
                <c:pt idx="43">
                  <c:v>38103</c:v>
                </c:pt>
                <c:pt idx="44">
                  <c:v>38187</c:v>
                </c:pt>
                <c:pt idx="45">
                  <c:v>38328</c:v>
                </c:pt>
                <c:pt idx="46">
                  <c:v>38370</c:v>
                </c:pt>
                <c:pt idx="47">
                  <c:v>38456</c:v>
                </c:pt>
                <c:pt idx="48">
                  <c:v>38554</c:v>
                </c:pt>
                <c:pt idx="49">
                  <c:v>38642</c:v>
                </c:pt>
                <c:pt idx="50">
                  <c:v>38751</c:v>
                </c:pt>
                <c:pt idx="51">
                  <c:v>38819</c:v>
                </c:pt>
                <c:pt idx="52">
                  <c:v>38915</c:v>
                </c:pt>
                <c:pt idx="53">
                  <c:v>39028</c:v>
                </c:pt>
                <c:pt idx="54">
                  <c:v>39104</c:v>
                </c:pt>
                <c:pt idx="55">
                  <c:v>39233</c:v>
                </c:pt>
                <c:pt idx="56">
                  <c:v>39275</c:v>
                </c:pt>
                <c:pt idx="57">
                  <c:v>39386</c:v>
                </c:pt>
                <c:pt idx="58">
                  <c:v>39476</c:v>
                </c:pt>
                <c:pt idx="59">
                  <c:v>39560</c:v>
                </c:pt>
                <c:pt idx="60">
                  <c:v>39645</c:v>
                </c:pt>
                <c:pt idx="61">
                  <c:v>39727</c:v>
                </c:pt>
                <c:pt idx="62">
                  <c:v>39870</c:v>
                </c:pt>
                <c:pt idx="63">
                  <c:v>39917</c:v>
                </c:pt>
                <c:pt idx="64">
                  <c:v>40007</c:v>
                </c:pt>
                <c:pt idx="65">
                  <c:v>40141</c:v>
                </c:pt>
                <c:pt idx="66">
                  <c:v>40205</c:v>
                </c:pt>
                <c:pt idx="67">
                  <c:v>40283</c:v>
                </c:pt>
                <c:pt idx="68">
                  <c:v>40378</c:v>
                </c:pt>
                <c:pt idx="69">
                  <c:v>40479</c:v>
                </c:pt>
                <c:pt idx="70">
                  <c:v>40575</c:v>
                </c:pt>
                <c:pt idx="71">
                  <c:v>40680</c:v>
                </c:pt>
                <c:pt idx="72">
                  <c:v>40764</c:v>
                </c:pt>
                <c:pt idx="73">
                  <c:v>40850</c:v>
                </c:pt>
                <c:pt idx="74">
                  <c:v>40953</c:v>
                </c:pt>
                <c:pt idx="75">
                  <c:v>41039</c:v>
                </c:pt>
                <c:pt idx="76">
                  <c:v>41113</c:v>
                </c:pt>
                <c:pt idx="77">
                  <c:v>41204</c:v>
                </c:pt>
                <c:pt idx="78">
                  <c:v>41330</c:v>
                </c:pt>
                <c:pt idx="79">
                  <c:v>41389</c:v>
                </c:pt>
                <c:pt idx="80">
                  <c:v>41494</c:v>
                </c:pt>
                <c:pt idx="81">
                  <c:v>41593</c:v>
                </c:pt>
                <c:pt idx="82">
                  <c:v>41676</c:v>
                </c:pt>
                <c:pt idx="83">
                  <c:v>41788</c:v>
                </c:pt>
                <c:pt idx="84">
                  <c:v>41858</c:v>
                </c:pt>
                <c:pt idx="85">
                  <c:v>41974</c:v>
                </c:pt>
                <c:pt idx="86">
                  <c:v>42033</c:v>
                </c:pt>
                <c:pt idx="87">
                  <c:v>42144</c:v>
                </c:pt>
                <c:pt idx="88">
                  <c:v>42213</c:v>
                </c:pt>
                <c:pt idx="89">
                  <c:v>42403</c:v>
                </c:pt>
                <c:pt idx="90">
                  <c:v>42473</c:v>
                </c:pt>
                <c:pt idx="91">
                  <c:v>42558</c:v>
                </c:pt>
                <c:pt idx="92">
                  <c:v>42662</c:v>
                </c:pt>
                <c:pt idx="93">
                  <c:v>42741</c:v>
                </c:pt>
                <c:pt idx="94">
                  <c:v>42843</c:v>
                </c:pt>
                <c:pt idx="95">
                  <c:v>42947</c:v>
                </c:pt>
                <c:pt idx="96">
                  <c:v>43031</c:v>
                </c:pt>
                <c:pt idx="97">
                  <c:v>43124</c:v>
                </c:pt>
                <c:pt idx="98">
                  <c:v>43213</c:v>
                </c:pt>
                <c:pt idx="99">
                  <c:v>43318</c:v>
                </c:pt>
                <c:pt idx="100">
                  <c:v>43405</c:v>
                </c:pt>
                <c:pt idx="101">
                  <c:v>43476</c:v>
                </c:pt>
                <c:pt idx="102">
                  <c:v>43580</c:v>
                </c:pt>
                <c:pt idx="103">
                  <c:v>43670</c:v>
                </c:pt>
                <c:pt idx="104">
                  <c:v>43776</c:v>
                </c:pt>
                <c:pt idx="105">
                  <c:v>43858</c:v>
                </c:pt>
                <c:pt idx="106">
                  <c:v>43886</c:v>
                </c:pt>
                <c:pt idx="107">
                  <c:v>43978</c:v>
                </c:pt>
                <c:pt idx="108">
                  <c:v>44111</c:v>
                </c:pt>
                <c:pt idx="109">
                  <c:v>44172</c:v>
                </c:pt>
                <c:pt idx="110">
                  <c:v>44231</c:v>
                </c:pt>
                <c:pt idx="111">
                  <c:v>44307</c:v>
                </c:pt>
                <c:pt idx="112">
                  <c:v>44398</c:v>
                </c:pt>
                <c:pt idx="113">
                  <c:v>44481</c:v>
                </c:pt>
                <c:pt idx="114">
                  <c:v>44592</c:v>
                </c:pt>
              </c:numCache>
            </c:numRef>
          </c:xVal>
          <c:yVal>
            <c:numRef>
              <c:f>'372621076404203'!$D$2:$D$1754</c:f>
              <c:numCache>
                <c:formatCode>General</c:formatCode>
                <c:ptCount val="1753"/>
                <c:pt idx="0">
                  <c:v>-75.290000000000006</c:v>
                </c:pt>
                <c:pt idx="1">
                  <c:v>-71.069999999999894</c:v>
                </c:pt>
                <c:pt idx="2">
                  <c:v>-71.42</c:v>
                </c:pt>
                <c:pt idx="3">
                  <c:v>-72.37</c:v>
                </c:pt>
                <c:pt idx="4">
                  <c:v>-72.260000000000005</c:v>
                </c:pt>
                <c:pt idx="5">
                  <c:v>-72.510000000000005</c:v>
                </c:pt>
                <c:pt idx="6">
                  <c:v>-72.42</c:v>
                </c:pt>
                <c:pt idx="7">
                  <c:v>-72.709999999999894</c:v>
                </c:pt>
                <c:pt idx="8">
                  <c:v>-74.23</c:v>
                </c:pt>
                <c:pt idx="9">
                  <c:v>-73.31</c:v>
                </c:pt>
                <c:pt idx="10">
                  <c:v>-73.41</c:v>
                </c:pt>
                <c:pt idx="11">
                  <c:v>-74.27</c:v>
                </c:pt>
                <c:pt idx="12">
                  <c:v>-74.349999999999895</c:v>
                </c:pt>
                <c:pt idx="13">
                  <c:v>-74.95</c:v>
                </c:pt>
                <c:pt idx="14">
                  <c:v>-74.45</c:v>
                </c:pt>
                <c:pt idx="15">
                  <c:v>-75.2</c:v>
                </c:pt>
                <c:pt idx="16">
                  <c:v>-75.989999999999895</c:v>
                </c:pt>
                <c:pt idx="17">
                  <c:v>-75.78</c:v>
                </c:pt>
                <c:pt idx="18">
                  <c:v>-75.63</c:v>
                </c:pt>
                <c:pt idx="19">
                  <c:v>-75.59</c:v>
                </c:pt>
                <c:pt idx="20">
                  <c:v>-76.77</c:v>
                </c:pt>
                <c:pt idx="21">
                  <c:v>-77.180000000000007</c:v>
                </c:pt>
                <c:pt idx="22">
                  <c:v>-77.28</c:v>
                </c:pt>
                <c:pt idx="23">
                  <c:v>-78.150000000000006</c:v>
                </c:pt>
                <c:pt idx="24">
                  <c:v>-78.88</c:v>
                </c:pt>
                <c:pt idx="25">
                  <c:v>-78.44</c:v>
                </c:pt>
                <c:pt idx="26">
                  <c:v>-78.180000000000007</c:v>
                </c:pt>
                <c:pt idx="27">
                  <c:v>-78.77</c:v>
                </c:pt>
                <c:pt idx="28">
                  <c:v>-78.94</c:v>
                </c:pt>
                <c:pt idx="29">
                  <c:v>-79.59</c:v>
                </c:pt>
                <c:pt idx="30">
                  <c:v>-79.44</c:v>
                </c:pt>
                <c:pt idx="31">
                  <c:v>-80.099999999999895</c:v>
                </c:pt>
                <c:pt idx="32">
                  <c:v>-81.06</c:v>
                </c:pt>
                <c:pt idx="33">
                  <c:v>-81.430000000000007</c:v>
                </c:pt>
                <c:pt idx="34">
                  <c:v>-81.430000000000007</c:v>
                </c:pt>
                <c:pt idx="35">
                  <c:v>-82.34</c:v>
                </c:pt>
                <c:pt idx="36">
                  <c:v>-83.22</c:v>
                </c:pt>
                <c:pt idx="37">
                  <c:v>-83.46</c:v>
                </c:pt>
                <c:pt idx="38">
                  <c:v>-83.54</c:v>
                </c:pt>
                <c:pt idx="39">
                  <c:v>-83.15</c:v>
                </c:pt>
                <c:pt idx="40">
                  <c:v>-83.23</c:v>
                </c:pt>
                <c:pt idx="41">
                  <c:v>-83.45</c:v>
                </c:pt>
                <c:pt idx="42">
                  <c:v>-83.38</c:v>
                </c:pt>
                <c:pt idx="43">
                  <c:v>-83.33</c:v>
                </c:pt>
                <c:pt idx="44">
                  <c:v>-83.62</c:v>
                </c:pt>
                <c:pt idx="45">
                  <c:v>-84.15</c:v>
                </c:pt>
                <c:pt idx="46">
                  <c:v>-84.29</c:v>
                </c:pt>
                <c:pt idx="47">
                  <c:v>-83.93</c:v>
                </c:pt>
                <c:pt idx="48">
                  <c:v>-84.6</c:v>
                </c:pt>
                <c:pt idx="49">
                  <c:v>-85.48</c:v>
                </c:pt>
                <c:pt idx="50">
                  <c:v>-85.46</c:v>
                </c:pt>
                <c:pt idx="51">
                  <c:v>-86.02</c:v>
                </c:pt>
                <c:pt idx="52">
                  <c:v>-86.29</c:v>
                </c:pt>
                <c:pt idx="53">
                  <c:v>-87.01</c:v>
                </c:pt>
                <c:pt idx="54">
                  <c:v>-87.15</c:v>
                </c:pt>
                <c:pt idx="55">
                  <c:v>-87.54</c:v>
                </c:pt>
                <c:pt idx="56">
                  <c:v>-87.85</c:v>
                </c:pt>
                <c:pt idx="57">
                  <c:v>-89.31</c:v>
                </c:pt>
                <c:pt idx="58">
                  <c:v>-89.3</c:v>
                </c:pt>
                <c:pt idx="59">
                  <c:v>-89.45</c:v>
                </c:pt>
                <c:pt idx="60">
                  <c:v>-90.37</c:v>
                </c:pt>
                <c:pt idx="61">
                  <c:v>-92.23</c:v>
                </c:pt>
                <c:pt idx="62">
                  <c:v>-92.47</c:v>
                </c:pt>
                <c:pt idx="63">
                  <c:v>-92.11</c:v>
                </c:pt>
                <c:pt idx="64">
                  <c:v>-92.49</c:v>
                </c:pt>
                <c:pt idx="65">
                  <c:v>-92.64</c:v>
                </c:pt>
                <c:pt idx="66">
                  <c:v>-92.47</c:v>
                </c:pt>
                <c:pt idx="67">
                  <c:v>-92.48</c:v>
                </c:pt>
                <c:pt idx="68">
                  <c:v>-93.27</c:v>
                </c:pt>
                <c:pt idx="69">
                  <c:v>-94.03</c:v>
                </c:pt>
                <c:pt idx="70">
                  <c:v>-93.64</c:v>
                </c:pt>
                <c:pt idx="71">
                  <c:v>-92.58</c:v>
                </c:pt>
                <c:pt idx="72">
                  <c:v>-93.31</c:v>
                </c:pt>
                <c:pt idx="73">
                  <c:v>-93.36</c:v>
                </c:pt>
                <c:pt idx="74">
                  <c:v>-93.26</c:v>
                </c:pt>
                <c:pt idx="75">
                  <c:v>-92.9</c:v>
                </c:pt>
                <c:pt idx="76">
                  <c:v>-93.33</c:v>
                </c:pt>
                <c:pt idx="77">
                  <c:v>-94.01</c:v>
                </c:pt>
                <c:pt idx="78">
                  <c:v>-93.42</c:v>
                </c:pt>
                <c:pt idx="79">
                  <c:v>-93.31</c:v>
                </c:pt>
                <c:pt idx="80">
                  <c:v>-93.53</c:v>
                </c:pt>
                <c:pt idx="81">
                  <c:v>-94.35</c:v>
                </c:pt>
                <c:pt idx="82">
                  <c:v>-93.88</c:v>
                </c:pt>
                <c:pt idx="83">
                  <c:v>-93.11</c:v>
                </c:pt>
                <c:pt idx="84">
                  <c:v>-93.54</c:v>
                </c:pt>
                <c:pt idx="85">
                  <c:v>-94.44</c:v>
                </c:pt>
                <c:pt idx="86">
                  <c:v>-94.09</c:v>
                </c:pt>
                <c:pt idx="87">
                  <c:v>-93.72</c:v>
                </c:pt>
                <c:pt idx="88">
                  <c:v>-93.98</c:v>
                </c:pt>
                <c:pt idx="89">
                  <c:v>-94.36</c:v>
                </c:pt>
                <c:pt idx="90">
                  <c:v>-94.29</c:v>
                </c:pt>
                <c:pt idx="91">
                  <c:v>-93.61</c:v>
                </c:pt>
                <c:pt idx="92">
                  <c:v>-94.04</c:v>
                </c:pt>
                <c:pt idx="93">
                  <c:v>-94.24</c:v>
                </c:pt>
                <c:pt idx="94">
                  <c:v>-93.78</c:v>
                </c:pt>
                <c:pt idx="95">
                  <c:v>-93.54</c:v>
                </c:pt>
                <c:pt idx="96">
                  <c:v>-93.76</c:v>
                </c:pt>
                <c:pt idx="97">
                  <c:v>-93.79</c:v>
                </c:pt>
                <c:pt idx="98">
                  <c:v>-93.38</c:v>
                </c:pt>
                <c:pt idx="99">
                  <c:v>-92.66</c:v>
                </c:pt>
                <c:pt idx="100">
                  <c:v>-92.66</c:v>
                </c:pt>
                <c:pt idx="101">
                  <c:v>-92.55</c:v>
                </c:pt>
                <c:pt idx="102">
                  <c:v>-91.75</c:v>
                </c:pt>
                <c:pt idx="103">
                  <c:v>-91.95</c:v>
                </c:pt>
                <c:pt idx="104">
                  <c:v>-92.6</c:v>
                </c:pt>
                <c:pt idx="105">
                  <c:v>-92.22</c:v>
                </c:pt>
                <c:pt idx="106">
                  <c:v>-92.08</c:v>
                </c:pt>
                <c:pt idx="107">
                  <c:v>-91.77</c:v>
                </c:pt>
                <c:pt idx="108">
                  <c:v>-91.39</c:v>
                </c:pt>
                <c:pt idx="109">
                  <c:v>-91.27</c:v>
                </c:pt>
                <c:pt idx="110">
                  <c:v>-90.98</c:v>
                </c:pt>
                <c:pt idx="111">
                  <c:v>-90.75</c:v>
                </c:pt>
                <c:pt idx="112">
                  <c:v>-90.84</c:v>
                </c:pt>
                <c:pt idx="113">
                  <c:v>-91.19</c:v>
                </c:pt>
                <c:pt idx="114">
                  <c:v>-91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616-41A5-9D61-135915C984A9}"/>
            </c:ext>
          </c:extLst>
        </c:ser>
        <c:ser>
          <c:idx val="1"/>
          <c:order val="1"/>
          <c:tx>
            <c:v>Simulated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3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'372621076404203'!$H$25:$H$51</c:f>
              <c:numCache>
                <c:formatCode>m/d/yyyy</c:formatCode>
                <c:ptCount val="27"/>
                <c:pt idx="0">
                  <c:v>34700</c:v>
                </c:pt>
                <c:pt idx="1">
                  <c:v>35065</c:v>
                </c:pt>
                <c:pt idx="2">
                  <c:v>35431</c:v>
                </c:pt>
                <c:pt idx="3">
                  <c:v>35796</c:v>
                </c:pt>
                <c:pt idx="4">
                  <c:v>36161</c:v>
                </c:pt>
                <c:pt idx="5">
                  <c:v>36526</c:v>
                </c:pt>
                <c:pt idx="6">
                  <c:v>36892</c:v>
                </c:pt>
                <c:pt idx="7">
                  <c:v>37257</c:v>
                </c:pt>
                <c:pt idx="8">
                  <c:v>37622</c:v>
                </c:pt>
                <c:pt idx="9">
                  <c:v>37987</c:v>
                </c:pt>
                <c:pt idx="10">
                  <c:v>38353</c:v>
                </c:pt>
                <c:pt idx="11">
                  <c:v>38718</c:v>
                </c:pt>
                <c:pt idx="12">
                  <c:v>39083</c:v>
                </c:pt>
                <c:pt idx="13">
                  <c:v>39448</c:v>
                </c:pt>
                <c:pt idx="14">
                  <c:v>39814</c:v>
                </c:pt>
                <c:pt idx="15">
                  <c:v>40179</c:v>
                </c:pt>
                <c:pt idx="16">
                  <c:v>40544</c:v>
                </c:pt>
                <c:pt idx="17">
                  <c:v>40909</c:v>
                </c:pt>
                <c:pt idx="18">
                  <c:v>41275</c:v>
                </c:pt>
                <c:pt idx="19">
                  <c:v>41640</c:v>
                </c:pt>
                <c:pt idx="20">
                  <c:v>42005</c:v>
                </c:pt>
                <c:pt idx="21">
                  <c:v>42370</c:v>
                </c:pt>
                <c:pt idx="22">
                  <c:v>42736</c:v>
                </c:pt>
                <c:pt idx="23">
                  <c:v>43101</c:v>
                </c:pt>
                <c:pt idx="24">
                  <c:v>43466</c:v>
                </c:pt>
                <c:pt idx="25">
                  <c:v>43831</c:v>
                </c:pt>
                <c:pt idx="26">
                  <c:v>44197</c:v>
                </c:pt>
              </c:numCache>
            </c:numRef>
          </c:xVal>
          <c:yVal>
            <c:numRef>
              <c:f>'372621076404203'!$G$25:$G$51</c:f>
              <c:numCache>
                <c:formatCode>General</c:formatCode>
                <c:ptCount val="27"/>
                <c:pt idx="0">
                  <c:v>-72.587120056149999</c:v>
                </c:pt>
                <c:pt idx="1">
                  <c:v>-73.766860961909998</c:v>
                </c:pt>
                <c:pt idx="2">
                  <c:v>-74.950927734380002</c:v>
                </c:pt>
                <c:pt idx="3">
                  <c:v>-75.933792114260001</c:v>
                </c:pt>
                <c:pt idx="4">
                  <c:v>-76.824577331539999</c:v>
                </c:pt>
                <c:pt idx="5">
                  <c:v>-77.765586853030001</c:v>
                </c:pt>
                <c:pt idx="6">
                  <c:v>-78.957763671880002</c:v>
                </c:pt>
                <c:pt idx="7">
                  <c:v>-80.06340789795</c:v>
                </c:pt>
                <c:pt idx="8">
                  <c:v>-81.884902954099999</c:v>
                </c:pt>
                <c:pt idx="9">
                  <c:v>-82.519149780269998</c:v>
                </c:pt>
                <c:pt idx="10">
                  <c:v>-83.021682739260001</c:v>
                </c:pt>
                <c:pt idx="11">
                  <c:v>-83.751945495610002</c:v>
                </c:pt>
                <c:pt idx="12">
                  <c:v>-84.577857971189999</c:v>
                </c:pt>
                <c:pt idx="13">
                  <c:v>-84.96556854248</c:v>
                </c:pt>
                <c:pt idx="14">
                  <c:v>-86.902778625490001</c:v>
                </c:pt>
                <c:pt idx="15">
                  <c:v>-88.467948913569998</c:v>
                </c:pt>
                <c:pt idx="16">
                  <c:v>-89.591529846189999</c:v>
                </c:pt>
                <c:pt idx="17">
                  <c:v>-90.070587158199999</c:v>
                </c:pt>
                <c:pt idx="18">
                  <c:v>-90.434112548830001</c:v>
                </c:pt>
                <c:pt idx="19">
                  <c:v>-90.693572998050001</c:v>
                </c:pt>
                <c:pt idx="20">
                  <c:v>-90.64321899414</c:v>
                </c:pt>
                <c:pt idx="21">
                  <c:v>-90.010307312009999</c:v>
                </c:pt>
                <c:pt idx="22">
                  <c:v>-89.201797485349999</c:v>
                </c:pt>
                <c:pt idx="23">
                  <c:v>-87.745193481450002</c:v>
                </c:pt>
                <c:pt idx="24">
                  <c:v>-86.054695129389998</c:v>
                </c:pt>
                <c:pt idx="25">
                  <c:v>-84.96083831787</c:v>
                </c:pt>
                <c:pt idx="26">
                  <c:v>-86.34425354004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616-41A5-9D61-135915C98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3555183"/>
        <c:axId val="613550191"/>
      </c:scatterChart>
      <c:valAx>
        <c:axId val="613555183"/>
        <c:scaling>
          <c:orientation val="minMax"/>
          <c:min val="3400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0191"/>
        <c:crossesAt val="-200"/>
        <c:crossBetween val="midCat"/>
      </c:valAx>
      <c:valAx>
        <c:axId val="613550191"/>
        <c:scaling>
          <c:orientation val="minMax"/>
          <c:max val="-6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Water Level (ft)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5183"/>
        <c:crosses val="autoZero"/>
        <c:crossBetween val="midCat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Data</c:v>
          </c:tx>
          <c:spPr>
            <a:ln w="19050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'372621076404203'!$I$25:$I$51</c:f>
              <c:numCache>
                <c:formatCode>General</c:formatCode>
                <c:ptCount val="27"/>
                <c:pt idx="0">
                  <c:v>-72.37</c:v>
                </c:pt>
                <c:pt idx="1">
                  <c:v>-74.23</c:v>
                </c:pt>
                <c:pt idx="2">
                  <c:v>-74.349999999999895</c:v>
                </c:pt>
                <c:pt idx="3">
                  <c:v>-75.989999999999895</c:v>
                </c:pt>
                <c:pt idx="4">
                  <c:v>-76.77</c:v>
                </c:pt>
                <c:pt idx="5">
                  <c:v>-78.88</c:v>
                </c:pt>
                <c:pt idx="6">
                  <c:v>-78.94</c:v>
                </c:pt>
                <c:pt idx="7">
                  <c:v>-81.06</c:v>
                </c:pt>
                <c:pt idx="8">
                  <c:v>-83.22</c:v>
                </c:pt>
                <c:pt idx="9">
                  <c:v>-83.45</c:v>
                </c:pt>
                <c:pt idx="10">
                  <c:v>-84.15</c:v>
                </c:pt>
                <c:pt idx="11">
                  <c:v>-85.48</c:v>
                </c:pt>
                <c:pt idx="12">
                  <c:v>-87.01</c:v>
                </c:pt>
                <c:pt idx="13">
                  <c:v>-89.31</c:v>
                </c:pt>
                <c:pt idx="14">
                  <c:v>-92.23</c:v>
                </c:pt>
                <c:pt idx="15">
                  <c:v>-92.64</c:v>
                </c:pt>
                <c:pt idx="16">
                  <c:v>-94.03</c:v>
                </c:pt>
                <c:pt idx="17">
                  <c:v>-93.36</c:v>
                </c:pt>
                <c:pt idx="18">
                  <c:v>-94.01</c:v>
                </c:pt>
                <c:pt idx="19">
                  <c:v>-94.35</c:v>
                </c:pt>
                <c:pt idx="20">
                  <c:v>-94.44</c:v>
                </c:pt>
                <c:pt idx="21">
                  <c:v>-93.98</c:v>
                </c:pt>
                <c:pt idx="22">
                  <c:v>-94.04</c:v>
                </c:pt>
                <c:pt idx="23">
                  <c:v>-93.76</c:v>
                </c:pt>
                <c:pt idx="24">
                  <c:v>-92.66</c:v>
                </c:pt>
                <c:pt idx="25">
                  <c:v>-92.6</c:v>
                </c:pt>
                <c:pt idx="26">
                  <c:v>-91.27</c:v>
                </c:pt>
              </c:numCache>
            </c:numRef>
          </c:xVal>
          <c:yVal>
            <c:numRef>
              <c:f>'372621076404203'!$G$25:$G$51</c:f>
              <c:numCache>
                <c:formatCode>General</c:formatCode>
                <c:ptCount val="27"/>
                <c:pt idx="0">
                  <c:v>-72.587120056149999</c:v>
                </c:pt>
                <c:pt idx="1">
                  <c:v>-73.766860961909998</c:v>
                </c:pt>
                <c:pt idx="2">
                  <c:v>-74.950927734380002</c:v>
                </c:pt>
                <c:pt idx="3">
                  <c:v>-75.933792114260001</c:v>
                </c:pt>
                <c:pt idx="4">
                  <c:v>-76.824577331539999</c:v>
                </c:pt>
                <c:pt idx="5">
                  <c:v>-77.765586853030001</c:v>
                </c:pt>
                <c:pt idx="6">
                  <c:v>-78.957763671880002</c:v>
                </c:pt>
                <c:pt idx="7">
                  <c:v>-80.06340789795</c:v>
                </c:pt>
                <c:pt idx="8">
                  <c:v>-81.884902954099999</c:v>
                </c:pt>
                <c:pt idx="9">
                  <c:v>-82.519149780269998</c:v>
                </c:pt>
                <c:pt idx="10">
                  <c:v>-83.021682739260001</c:v>
                </c:pt>
                <c:pt idx="11">
                  <c:v>-83.751945495610002</c:v>
                </c:pt>
                <c:pt idx="12">
                  <c:v>-84.577857971189999</c:v>
                </c:pt>
                <c:pt idx="13">
                  <c:v>-84.96556854248</c:v>
                </c:pt>
                <c:pt idx="14">
                  <c:v>-86.902778625490001</c:v>
                </c:pt>
                <c:pt idx="15">
                  <c:v>-88.467948913569998</c:v>
                </c:pt>
                <c:pt idx="16">
                  <c:v>-89.591529846189999</c:v>
                </c:pt>
                <c:pt idx="17">
                  <c:v>-90.070587158199999</c:v>
                </c:pt>
                <c:pt idx="18">
                  <c:v>-90.434112548830001</c:v>
                </c:pt>
                <c:pt idx="19">
                  <c:v>-90.693572998050001</c:v>
                </c:pt>
                <c:pt idx="20">
                  <c:v>-90.64321899414</c:v>
                </c:pt>
                <c:pt idx="21">
                  <c:v>-90.010307312009999</c:v>
                </c:pt>
                <c:pt idx="22">
                  <c:v>-89.201797485349999</c:v>
                </c:pt>
                <c:pt idx="23">
                  <c:v>-87.745193481450002</c:v>
                </c:pt>
                <c:pt idx="24">
                  <c:v>-86.054695129389998</c:v>
                </c:pt>
                <c:pt idx="25">
                  <c:v>-84.96083831787</c:v>
                </c:pt>
                <c:pt idx="26">
                  <c:v>-86.34425354004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D6B-4306-AFC8-C65E17E4D25D}"/>
            </c:ext>
          </c:extLst>
        </c:ser>
        <c:ser>
          <c:idx val="1"/>
          <c:order val="1"/>
          <c:tx>
            <c:v>Y=X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'372621076404203'!$K$2:$K$3</c:f>
              <c:numCache>
                <c:formatCode>General</c:formatCode>
                <c:ptCount val="2"/>
                <c:pt idx="0">
                  <c:v>-71.069999999999894</c:v>
                </c:pt>
                <c:pt idx="1">
                  <c:v>-94.44</c:v>
                </c:pt>
              </c:numCache>
            </c:numRef>
          </c:xVal>
          <c:yVal>
            <c:numRef>
              <c:f>'372621076404203'!$K$2:$K$3</c:f>
              <c:numCache>
                <c:formatCode>General</c:formatCode>
                <c:ptCount val="2"/>
                <c:pt idx="0">
                  <c:v>-71.069999999999894</c:v>
                </c:pt>
                <c:pt idx="1">
                  <c:v>-94.44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D6B-4306-AFC8-C65E17E4D2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4009151"/>
        <c:axId val="1105116095"/>
      </c:scatterChart>
      <c:valAx>
        <c:axId val="1174009151"/>
        <c:scaling>
          <c:orientation val="minMax"/>
          <c:max val="-7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05116095"/>
        <c:crossesAt val="-200"/>
        <c:crossBetween val="midCat"/>
      </c:valAx>
      <c:valAx>
        <c:axId val="1105116095"/>
        <c:scaling>
          <c:orientation val="minMax"/>
          <c:max val="-7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74009151"/>
        <c:crossesAt val="-200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0617632601578511"/>
          <c:y val="0.57275836614173226"/>
          <c:w val="0.38800328273086904"/>
          <c:h val="0.19412968265330471"/>
        </c:manualLayout>
      </c:layout>
      <c:overlay val="1"/>
      <c:spPr>
        <a:solidFill>
          <a:schemeClr val="bg1"/>
        </a:solidFill>
        <a:ln>
          <a:solidFill>
            <a:schemeClr val="bg1">
              <a:lumMod val="65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sz="1400" b="0" i="0" u="none" strike="noStrike" baseline="0">
                <a:effectLst/>
              </a:rPr>
              <a:t>57J  3</a:t>
            </a:r>
            <a:r>
              <a:rPr lang="en-US" sz="1400" b="0" i="0" u="none" strike="noStrike" baseline="0"/>
              <a:t>        </a:t>
            </a:r>
            <a:endParaRPr lang="en-US"/>
          </a:p>
        </c:rich>
      </c:tx>
      <c:layout>
        <c:manualLayout>
          <c:xMode val="edge"/>
          <c:yMode val="edge"/>
          <c:x val="0.36088110403397028"/>
          <c:y val="2.13675213675213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USGS Data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3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xVal>
            <c:numRef>
              <c:f>'373008076425601'!$A$2:$A$1754</c:f>
              <c:numCache>
                <c:formatCode>m/d/yyyy</c:formatCode>
                <c:ptCount val="1753"/>
                <c:pt idx="0">
                  <c:v>26641</c:v>
                </c:pt>
                <c:pt idx="1">
                  <c:v>27343</c:v>
                </c:pt>
                <c:pt idx="2">
                  <c:v>27348</c:v>
                </c:pt>
                <c:pt idx="3">
                  <c:v>27353</c:v>
                </c:pt>
                <c:pt idx="4">
                  <c:v>27358</c:v>
                </c:pt>
                <c:pt idx="5">
                  <c:v>27363</c:v>
                </c:pt>
                <c:pt idx="6">
                  <c:v>27368</c:v>
                </c:pt>
                <c:pt idx="7">
                  <c:v>27373</c:v>
                </c:pt>
                <c:pt idx="8">
                  <c:v>27374</c:v>
                </c:pt>
                <c:pt idx="9">
                  <c:v>27378</c:v>
                </c:pt>
                <c:pt idx="10">
                  <c:v>27383</c:v>
                </c:pt>
                <c:pt idx="11">
                  <c:v>27388</c:v>
                </c:pt>
                <c:pt idx="12">
                  <c:v>27394</c:v>
                </c:pt>
                <c:pt idx="13">
                  <c:v>27399</c:v>
                </c:pt>
                <c:pt idx="14">
                  <c:v>27404</c:v>
                </c:pt>
                <c:pt idx="15">
                  <c:v>27409</c:v>
                </c:pt>
                <c:pt idx="16">
                  <c:v>27414</c:v>
                </c:pt>
                <c:pt idx="17">
                  <c:v>27419</c:v>
                </c:pt>
                <c:pt idx="18">
                  <c:v>27420</c:v>
                </c:pt>
                <c:pt idx="19">
                  <c:v>27440</c:v>
                </c:pt>
                <c:pt idx="20">
                  <c:v>27445</c:v>
                </c:pt>
                <c:pt idx="21">
                  <c:v>27450</c:v>
                </c:pt>
                <c:pt idx="22">
                  <c:v>27453</c:v>
                </c:pt>
                <c:pt idx="23">
                  <c:v>27458</c:v>
                </c:pt>
                <c:pt idx="24">
                  <c:v>27463</c:v>
                </c:pt>
                <c:pt idx="25">
                  <c:v>27468</c:v>
                </c:pt>
                <c:pt idx="26">
                  <c:v>27473</c:v>
                </c:pt>
                <c:pt idx="27">
                  <c:v>27478</c:v>
                </c:pt>
                <c:pt idx="28">
                  <c:v>27484</c:v>
                </c:pt>
                <c:pt idx="29">
                  <c:v>27489</c:v>
                </c:pt>
                <c:pt idx="30">
                  <c:v>27494</c:v>
                </c:pt>
                <c:pt idx="31">
                  <c:v>27499</c:v>
                </c:pt>
                <c:pt idx="32">
                  <c:v>27504</c:v>
                </c:pt>
                <c:pt idx="33">
                  <c:v>27519</c:v>
                </c:pt>
                <c:pt idx="34">
                  <c:v>27524</c:v>
                </c:pt>
                <c:pt idx="35">
                  <c:v>27529</c:v>
                </c:pt>
                <c:pt idx="36">
                  <c:v>27534</c:v>
                </c:pt>
                <c:pt idx="37">
                  <c:v>27539</c:v>
                </c:pt>
                <c:pt idx="38">
                  <c:v>27545</c:v>
                </c:pt>
                <c:pt idx="39">
                  <c:v>27640</c:v>
                </c:pt>
                <c:pt idx="40">
                  <c:v>27739</c:v>
                </c:pt>
                <c:pt idx="41">
                  <c:v>27810</c:v>
                </c:pt>
                <c:pt idx="42">
                  <c:v>27815</c:v>
                </c:pt>
                <c:pt idx="43">
                  <c:v>27818</c:v>
                </c:pt>
                <c:pt idx="44">
                  <c:v>27824</c:v>
                </c:pt>
                <c:pt idx="45">
                  <c:v>27829</c:v>
                </c:pt>
                <c:pt idx="46">
                  <c:v>27834</c:v>
                </c:pt>
                <c:pt idx="47">
                  <c:v>27839</c:v>
                </c:pt>
                <c:pt idx="48">
                  <c:v>27844</c:v>
                </c:pt>
                <c:pt idx="49">
                  <c:v>27850</c:v>
                </c:pt>
                <c:pt idx="50">
                  <c:v>27855</c:v>
                </c:pt>
                <c:pt idx="51">
                  <c:v>27860</c:v>
                </c:pt>
                <c:pt idx="52">
                  <c:v>27865</c:v>
                </c:pt>
                <c:pt idx="53">
                  <c:v>27870</c:v>
                </c:pt>
                <c:pt idx="54">
                  <c:v>27875</c:v>
                </c:pt>
                <c:pt idx="55">
                  <c:v>27880</c:v>
                </c:pt>
                <c:pt idx="56">
                  <c:v>27885</c:v>
                </c:pt>
                <c:pt idx="57">
                  <c:v>27890</c:v>
                </c:pt>
                <c:pt idx="58">
                  <c:v>27895</c:v>
                </c:pt>
                <c:pt idx="59">
                  <c:v>27900</c:v>
                </c:pt>
                <c:pt idx="60">
                  <c:v>27905</c:v>
                </c:pt>
                <c:pt idx="61">
                  <c:v>27911</c:v>
                </c:pt>
                <c:pt idx="62">
                  <c:v>27916</c:v>
                </c:pt>
                <c:pt idx="63">
                  <c:v>27953</c:v>
                </c:pt>
                <c:pt idx="64">
                  <c:v>27976</c:v>
                </c:pt>
                <c:pt idx="65">
                  <c:v>28038</c:v>
                </c:pt>
                <c:pt idx="66">
                  <c:v>28082</c:v>
                </c:pt>
                <c:pt idx="67">
                  <c:v>28208</c:v>
                </c:pt>
                <c:pt idx="68">
                  <c:v>28376</c:v>
                </c:pt>
                <c:pt idx="69">
                  <c:v>28403</c:v>
                </c:pt>
                <c:pt idx="70">
                  <c:v>28439</c:v>
                </c:pt>
                <c:pt idx="71">
                  <c:v>28524</c:v>
                </c:pt>
                <c:pt idx="72">
                  <c:v>28563</c:v>
                </c:pt>
                <c:pt idx="73">
                  <c:v>28628</c:v>
                </c:pt>
                <c:pt idx="74">
                  <c:v>28719</c:v>
                </c:pt>
                <c:pt idx="75">
                  <c:v>28768</c:v>
                </c:pt>
                <c:pt idx="76">
                  <c:v>28801</c:v>
                </c:pt>
                <c:pt idx="77">
                  <c:v>28829</c:v>
                </c:pt>
                <c:pt idx="78">
                  <c:v>28880</c:v>
                </c:pt>
                <c:pt idx="79">
                  <c:v>28916</c:v>
                </c:pt>
                <c:pt idx="80">
                  <c:v>28927</c:v>
                </c:pt>
                <c:pt idx="81">
                  <c:v>28947</c:v>
                </c:pt>
                <c:pt idx="82">
                  <c:v>28977</c:v>
                </c:pt>
                <c:pt idx="83">
                  <c:v>29004</c:v>
                </c:pt>
                <c:pt idx="84">
                  <c:v>29133</c:v>
                </c:pt>
                <c:pt idx="85">
                  <c:v>29195</c:v>
                </c:pt>
                <c:pt idx="86">
                  <c:v>29248</c:v>
                </c:pt>
                <c:pt idx="87">
                  <c:v>29251</c:v>
                </c:pt>
                <c:pt idx="88">
                  <c:v>29266</c:v>
                </c:pt>
                <c:pt idx="89">
                  <c:v>29292</c:v>
                </c:pt>
                <c:pt idx="90">
                  <c:v>29313</c:v>
                </c:pt>
                <c:pt idx="91">
                  <c:v>29332</c:v>
                </c:pt>
                <c:pt idx="92">
                  <c:v>29374</c:v>
                </c:pt>
                <c:pt idx="93">
                  <c:v>29384</c:v>
                </c:pt>
                <c:pt idx="94">
                  <c:v>29423</c:v>
                </c:pt>
                <c:pt idx="95">
                  <c:v>29494</c:v>
                </c:pt>
                <c:pt idx="96">
                  <c:v>29514</c:v>
                </c:pt>
                <c:pt idx="97">
                  <c:v>29543</c:v>
                </c:pt>
                <c:pt idx="98">
                  <c:v>29557</c:v>
                </c:pt>
                <c:pt idx="99">
                  <c:v>29571</c:v>
                </c:pt>
                <c:pt idx="100">
                  <c:v>29628</c:v>
                </c:pt>
                <c:pt idx="101">
                  <c:v>29684</c:v>
                </c:pt>
                <c:pt idx="102">
                  <c:v>29712</c:v>
                </c:pt>
                <c:pt idx="103">
                  <c:v>29725</c:v>
                </c:pt>
                <c:pt idx="104">
                  <c:v>29742</c:v>
                </c:pt>
                <c:pt idx="105">
                  <c:v>29746</c:v>
                </c:pt>
                <c:pt idx="106">
                  <c:v>29769</c:v>
                </c:pt>
                <c:pt idx="107">
                  <c:v>29811</c:v>
                </c:pt>
                <c:pt idx="108">
                  <c:v>29817</c:v>
                </c:pt>
                <c:pt idx="109">
                  <c:v>29844</c:v>
                </c:pt>
                <c:pt idx="110">
                  <c:v>29864</c:v>
                </c:pt>
                <c:pt idx="111">
                  <c:v>29888</c:v>
                </c:pt>
                <c:pt idx="112">
                  <c:v>29910</c:v>
                </c:pt>
                <c:pt idx="113">
                  <c:v>29921</c:v>
                </c:pt>
                <c:pt idx="114">
                  <c:v>29934</c:v>
                </c:pt>
                <c:pt idx="115">
                  <c:v>29985</c:v>
                </c:pt>
                <c:pt idx="116">
                  <c:v>29993</c:v>
                </c:pt>
                <c:pt idx="117">
                  <c:v>30032</c:v>
                </c:pt>
                <c:pt idx="118">
                  <c:v>30060</c:v>
                </c:pt>
                <c:pt idx="119">
                  <c:v>30091</c:v>
                </c:pt>
                <c:pt idx="120">
                  <c:v>30105</c:v>
                </c:pt>
                <c:pt idx="121">
                  <c:v>30161</c:v>
                </c:pt>
                <c:pt idx="122">
                  <c:v>30179</c:v>
                </c:pt>
                <c:pt idx="123">
                  <c:v>30191</c:v>
                </c:pt>
                <c:pt idx="124">
                  <c:v>30335</c:v>
                </c:pt>
                <c:pt idx="125">
                  <c:v>30362</c:v>
                </c:pt>
                <c:pt idx="126">
                  <c:v>30370</c:v>
                </c:pt>
                <c:pt idx="127">
                  <c:v>30412</c:v>
                </c:pt>
                <c:pt idx="128">
                  <c:v>30456</c:v>
                </c:pt>
                <c:pt idx="129">
                  <c:v>30484</c:v>
                </c:pt>
                <c:pt idx="130">
                  <c:v>30518</c:v>
                </c:pt>
                <c:pt idx="131">
                  <c:v>30552</c:v>
                </c:pt>
                <c:pt idx="132">
                  <c:v>30574</c:v>
                </c:pt>
                <c:pt idx="133">
                  <c:v>30592</c:v>
                </c:pt>
                <c:pt idx="134">
                  <c:v>30711</c:v>
                </c:pt>
                <c:pt idx="135">
                  <c:v>30755</c:v>
                </c:pt>
                <c:pt idx="136">
                  <c:v>30806</c:v>
                </c:pt>
                <c:pt idx="137">
                  <c:v>30841</c:v>
                </c:pt>
                <c:pt idx="138">
                  <c:v>30873</c:v>
                </c:pt>
                <c:pt idx="139">
                  <c:v>31029</c:v>
                </c:pt>
                <c:pt idx="140">
                  <c:v>31093</c:v>
                </c:pt>
                <c:pt idx="141">
                  <c:v>31124</c:v>
                </c:pt>
                <c:pt idx="142">
                  <c:v>31177</c:v>
                </c:pt>
                <c:pt idx="143">
                  <c:v>31237</c:v>
                </c:pt>
                <c:pt idx="144">
                  <c:v>31239</c:v>
                </c:pt>
                <c:pt idx="145">
                  <c:v>31279</c:v>
                </c:pt>
                <c:pt idx="146">
                  <c:v>31281</c:v>
                </c:pt>
                <c:pt idx="147">
                  <c:v>31320</c:v>
                </c:pt>
                <c:pt idx="148">
                  <c:v>31337</c:v>
                </c:pt>
                <c:pt idx="149">
                  <c:v>31369</c:v>
                </c:pt>
                <c:pt idx="150">
                  <c:v>31420</c:v>
                </c:pt>
                <c:pt idx="151">
                  <c:v>31421</c:v>
                </c:pt>
                <c:pt idx="152">
                  <c:v>31463</c:v>
                </c:pt>
                <c:pt idx="153">
                  <c:v>31489</c:v>
                </c:pt>
                <c:pt idx="154">
                  <c:v>31517</c:v>
                </c:pt>
                <c:pt idx="155">
                  <c:v>31600</c:v>
                </c:pt>
                <c:pt idx="156">
                  <c:v>31672</c:v>
                </c:pt>
                <c:pt idx="157">
                  <c:v>31691</c:v>
                </c:pt>
                <c:pt idx="158">
                  <c:v>31763</c:v>
                </c:pt>
                <c:pt idx="159">
                  <c:v>31811</c:v>
                </c:pt>
                <c:pt idx="160">
                  <c:v>31852</c:v>
                </c:pt>
                <c:pt idx="161">
                  <c:v>31925</c:v>
                </c:pt>
                <c:pt idx="162">
                  <c:v>31981</c:v>
                </c:pt>
                <c:pt idx="163">
                  <c:v>32052</c:v>
                </c:pt>
                <c:pt idx="164">
                  <c:v>32112</c:v>
                </c:pt>
                <c:pt idx="165">
                  <c:v>32169</c:v>
                </c:pt>
                <c:pt idx="166">
                  <c:v>32213</c:v>
                </c:pt>
                <c:pt idx="167">
                  <c:v>32288</c:v>
                </c:pt>
                <c:pt idx="168">
                  <c:v>32351</c:v>
                </c:pt>
                <c:pt idx="169">
                  <c:v>32413</c:v>
                </c:pt>
                <c:pt idx="170">
                  <c:v>32492</c:v>
                </c:pt>
                <c:pt idx="171">
                  <c:v>32584</c:v>
                </c:pt>
                <c:pt idx="172">
                  <c:v>32686</c:v>
                </c:pt>
                <c:pt idx="173">
                  <c:v>32771</c:v>
                </c:pt>
                <c:pt idx="174">
                  <c:v>32877</c:v>
                </c:pt>
                <c:pt idx="175">
                  <c:v>32946</c:v>
                </c:pt>
                <c:pt idx="176">
                  <c:v>33127</c:v>
                </c:pt>
                <c:pt idx="177">
                  <c:v>33317</c:v>
                </c:pt>
                <c:pt idx="178">
                  <c:v>33520</c:v>
                </c:pt>
                <c:pt idx="179">
                  <c:v>33687</c:v>
                </c:pt>
                <c:pt idx="180">
                  <c:v>33885</c:v>
                </c:pt>
                <c:pt idx="181">
                  <c:v>34043</c:v>
                </c:pt>
                <c:pt idx="182">
                  <c:v>34264</c:v>
                </c:pt>
                <c:pt idx="183">
                  <c:v>34403</c:v>
                </c:pt>
                <c:pt idx="184">
                  <c:v>34576</c:v>
                </c:pt>
                <c:pt idx="185">
                  <c:v>34773</c:v>
                </c:pt>
                <c:pt idx="186">
                  <c:v>34970</c:v>
                </c:pt>
                <c:pt idx="187">
                  <c:v>35045</c:v>
                </c:pt>
                <c:pt idx="188">
                  <c:v>35158</c:v>
                </c:pt>
                <c:pt idx="189">
                  <c:v>35223</c:v>
                </c:pt>
                <c:pt idx="190">
                  <c:v>35325</c:v>
                </c:pt>
                <c:pt idx="191">
                  <c:v>35415</c:v>
                </c:pt>
                <c:pt idx="192">
                  <c:v>35520</c:v>
                </c:pt>
                <c:pt idx="193">
                  <c:v>35591</c:v>
                </c:pt>
                <c:pt idx="194">
                  <c:v>35684</c:v>
                </c:pt>
                <c:pt idx="195">
                  <c:v>35779</c:v>
                </c:pt>
                <c:pt idx="196">
                  <c:v>35898</c:v>
                </c:pt>
                <c:pt idx="197">
                  <c:v>35977</c:v>
                </c:pt>
                <c:pt idx="198">
                  <c:v>36052</c:v>
                </c:pt>
                <c:pt idx="199">
                  <c:v>36143</c:v>
                </c:pt>
                <c:pt idx="200">
                  <c:v>36231</c:v>
                </c:pt>
                <c:pt idx="201">
                  <c:v>36329</c:v>
                </c:pt>
                <c:pt idx="202">
                  <c:v>36439</c:v>
                </c:pt>
                <c:pt idx="203">
                  <c:v>36514</c:v>
                </c:pt>
                <c:pt idx="204">
                  <c:v>36594</c:v>
                </c:pt>
                <c:pt idx="205">
                  <c:v>36693</c:v>
                </c:pt>
                <c:pt idx="206">
                  <c:v>36748</c:v>
                </c:pt>
                <c:pt idx="207">
                  <c:v>36810</c:v>
                </c:pt>
                <c:pt idx="208">
                  <c:v>36907</c:v>
                </c:pt>
                <c:pt idx="209">
                  <c:v>37000</c:v>
                </c:pt>
                <c:pt idx="210">
                  <c:v>37082</c:v>
                </c:pt>
                <c:pt idx="211">
                  <c:v>37187</c:v>
                </c:pt>
                <c:pt idx="212">
                  <c:v>37284</c:v>
                </c:pt>
                <c:pt idx="213">
                  <c:v>37357</c:v>
                </c:pt>
                <c:pt idx="214">
                  <c:v>37455</c:v>
                </c:pt>
                <c:pt idx="215">
                  <c:v>37538</c:v>
                </c:pt>
                <c:pt idx="216">
                  <c:v>37637</c:v>
                </c:pt>
                <c:pt idx="217">
                  <c:v>37715</c:v>
                </c:pt>
                <c:pt idx="218">
                  <c:v>37817</c:v>
                </c:pt>
                <c:pt idx="219">
                  <c:v>37915</c:v>
                </c:pt>
                <c:pt idx="220">
                  <c:v>38001</c:v>
                </c:pt>
                <c:pt idx="221">
                  <c:v>38106</c:v>
                </c:pt>
                <c:pt idx="222">
                  <c:v>38189</c:v>
                </c:pt>
                <c:pt idx="223">
                  <c:v>38293</c:v>
                </c:pt>
                <c:pt idx="224">
                  <c:v>38365</c:v>
                </c:pt>
                <c:pt idx="225">
                  <c:v>38484</c:v>
                </c:pt>
                <c:pt idx="226">
                  <c:v>38546</c:v>
                </c:pt>
                <c:pt idx="227">
                  <c:v>38645</c:v>
                </c:pt>
                <c:pt idx="228">
                  <c:v>38736</c:v>
                </c:pt>
                <c:pt idx="229">
                  <c:v>38846</c:v>
                </c:pt>
                <c:pt idx="230">
                  <c:v>38958</c:v>
                </c:pt>
                <c:pt idx="231">
                  <c:v>39065</c:v>
                </c:pt>
                <c:pt idx="232">
                  <c:v>39185</c:v>
                </c:pt>
                <c:pt idx="233">
                  <c:v>39259</c:v>
                </c:pt>
                <c:pt idx="234">
                  <c:v>39316</c:v>
                </c:pt>
                <c:pt idx="235">
                  <c:v>39393</c:v>
                </c:pt>
                <c:pt idx="236">
                  <c:v>39478</c:v>
                </c:pt>
                <c:pt idx="237">
                  <c:v>39552</c:v>
                </c:pt>
                <c:pt idx="238">
                  <c:v>39630</c:v>
                </c:pt>
                <c:pt idx="239">
                  <c:v>39730</c:v>
                </c:pt>
                <c:pt idx="240">
                  <c:v>39846</c:v>
                </c:pt>
                <c:pt idx="241">
                  <c:v>39905</c:v>
                </c:pt>
                <c:pt idx="242">
                  <c:v>39993</c:v>
                </c:pt>
                <c:pt idx="243">
                  <c:v>40109</c:v>
                </c:pt>
                <c:pt idx="244">
                  <c:v>40197</c:v>
                </c:pt>
                <c:pt idx="245">
                  <c:v>40288</c:v>
                </c:pt>
                <c:pt idx="246">
                  <c:v>40381</c:v>
                </c:pt>
                <c:pt idx="247">
                  <c:v>40473</c:v>
                </c:pt>
                <c:pt idx="248">
                  <c:v>40557</c:v>
                </c:pt>
                <c:pt idx="249">
                  <c:v>40640</c:v>
                </c:pt>
                <c:pt idx="250">
                  <c:v>40739</c:v>
                </c:pt>
                <c:pt idx="251">
                  <c:v>40830</c:v>
                </c:pt>
                <c:pt idx="252">
                  <c:v>40926</c:v>
                </c:pt>
                <c:pt idx="253">
                  <c:v>41019</c:v>
                </c:pt>
                <c:pt idx="254">
                  <c:v>41095</c:v>
                </c:pt>
                <c:pt idx="255">
                  <c:v>41187</c:v>
                </c:pt>
                <c:pt idx="256">
                  <c:v>41317</c:v>
                </c:pt>
                <c:pt idx="257">
                  <c:v>41373</c:v>
                </c:pt>
                <c:pt idx="258">
                  <c:v>41484</c:v>
                </c:pt>
                <c:pt idx="259">
                  <c:v>41591</c:v>
                </c:pt>
                <c:pt idx="260">
                  <c:v>41656</c:v>
                </c:pt>
                <c:pt idx="261">
                  <c:v>41764</c:v>
                </c:pt>
                <c:pt idx="262">
                  <c:v>41844</c:v>
                </c:pt>
                <c:pt idx="263">
                  <c:v>41921</c:v>
                </c:pt>
                <c:pt idx="264">
                  <c:v>42039</c:v>
                </c:pt>
                <c:pt idx="265">
                  <c:v>42115</c:v>
                </c:pt>
                <c:pt idx="266">
                  <c:v>42201</c:v>
                </c:pt>
                <c:pt idx="267">
                  <c:v>42312</c:v>
                </c:pt>
                <c:pt idx="268">
                  <c:v>42453</c:v>
                </c:pt>
                <c:pt idx="269">
                  <c:v>42535</c:v>
                </c:pt>
                <c:pt idx="270">
                  <c:v>42605</c:v>
                </c:pt>
                <c:pt idx="271">
                  <c:v>42702</c:v>
                </c:pt>
                <c:pt idx="272">
                  <c:v>42961</c:v>
                </c:pt>
                <c:pt idx="273">
                  <c:v>43060</c:v>
                </c:pt>
                <c:pt idx="274">
                  <c:v>43165</c:v>
                </c:pt>
                <c:pt idx="275">
                  <c:v>43326</c:v>
                </c:pt>
                <c:pt idx="276">
                  <c:v>43452</c:v>
                </c:pt>
                <c:pt idx="277">
                  <c:v>43577</c:v>
                </c:pt>
                <c:pt idx="278">
                  <c:v>43670</c:v>
                </c:pt>
                <c:pt idx="279">
                  <c:v>43775</c:v>
                </c:pt>
                <c:pt idx="280">
                  <c:v>43886</c:v>
                </c:pt>
                <c:pt idx="281">
                  <c:v>43893</c:v>
                </c:pt>
                <c:pt idx="282">
                  <c:v>43978</c:v>
                </c:pt>
                <c:pt idx="283">
                  <c:v>44111</c:v>
                </c:pt>
                <c:pt idx="284">
                  <c:v>44175</c:v>
                </c:pt>
                <c:pt idx="285">
                  <c:v>44231</c:v>
                </c:pt>
                <c:pt idx="286">
                  <c:v>44307</c:v>
                </c:pt>
                <c:pt idx="287">
                  <c:v>44398</c:v>
                </c:pt>
                <c:pt idx="288">
                  <c:v>44481</c:v>
                </c:pt>
              </c:numCache>
            </c:numRef>
          </c:xVal>
          <c:yVal>
            <c:numRef>
              <c:f>'373008076425601'!$D$2:$D$1754</c:f>
              <c:numCache>
                <c:formatCode>General</c:formatCode>
                <c:ptCount val="1753"/>
                <c:pt idx="0">
                  <c:v>-66.23</c:v>
                </c:pt>
                <c:pt idx="1">
                  <c:v>-61.37</c:v>
                </c:pt>
                <c:pt idx="2">
                  <c:v>-60.91</c:v>
                </c:pt>
                <c:pt idx="3">
                  <c:v>-61.09</c:v>
                </c:pt>
                <c:pt idx="4">
                  <c:v>-61.43</c:v>
                </c:pt>
                <c:pt idx="5">
                  <c:v>-61.56</c:v>
                </c:pt>
                <c:pt idx="6">
                  <c:v>-61.43</c:v>
                </c:pt>
                <c:pt idx="7">
                  <c:v>-61.44</c:v>
                </c:pt>
                <c:pt idx="8">
                  <c:v>-61.56</c:v>
                </c:pt>
                <c:pt idx="9">
                  <c:v>-61.64</c:v>
                </c:pt>
                <c:pt idx="10">
                  <c:v>-61.59</c:v>
                </c:pt>
                <c:pt idx="11">
                  <c:v>-61.81</c:v>
                </c:pt>
                <c:pt idx="12">
                  <c:v>-62.04</c:v>
                </c:pt>
                <c:pt idx="13">
                  <c:v>-61.69</c:v>
                </c:pt>
                <c:pt idx="14">
                  <c:v>-61.14</c:v>
                </c:pt>
                <c:pt idx="15">
                  <c:v>-60.54</c:v>
                </c:pt>
                <c:pt idx="16">
                  <c:v>-60.49</c:v>
                </c:pt>
                <c:pt idx="17">
                  <c:v>-60.29</c:v>
                </c:pt>
                <c:pt idx="18">
                  <c:v>-59.99</c:v>
                </c:pt>
                <c:pt idx="19">
                  <c:v>-60.97</c:v>
                </c:pt>
                <c:pt idx="20">
                  <c:v>-60.96</c:v>
                </c:pt>
                <c:pt idx="21">
                  <c:v>-60.98</c:v>
                </c:pt>
                <c:pt idx="22">
                  <c:v>-61.46</c:v>
                </c:pt>
                <c:pt idx="23">
                  <c:v>-61.61</c:v>
                </c:pt>
                <c:pt idx="24">
                  <c:v>-61.24</c:v>
                </c:pt>
                <c:pt idx="25">
                  <c:v>-61</c:v>
                </c:pt>
                <c:pt idx="26">
                  <c:v>-60.43</c:v>
                </c:pt>
                <c:pt idx="27">
                  <c:v>-60.85</c:v>
                </c:pt>
                <c:pt idx="28">
                  <c:v>-60.99</c:v>
                </c:pt>
                <c:pt idx="29">
                  <c:v>-61.51</c:v>
                </c:pt>
                <c:pt idx="30">
                  <c:v>-61.55</c:v>
                </c:pt>
                <c:pt idx="31">
                  <c:v>-61.56</c:v>
                </c:pt>
                <c:pt idx="32">
                  <c:v>-61.42</c:v>
                </c:pt>
                <c:pt idx="33">
                  <c:v>-61.08</c:v>
                </c:pt>
                <c:pt idx="34">
                  <c:v>-60.81</c:v>
                </c:pt>
                <c:pt idx="35">
                  <c:v>-60.84</c:v>
                </c:pt>
                <c:pt idx="36">
                  <c:v>-60.9</c:v>
                </c:pt>
                <c:pt idx="37">
                  <c:v>-60.95</c:v>
                </c:pt>
                <c:pt idx="38">
                  <c:v>-61</c:v>
                </c:pt>
                <c:pt idx="39">
                  <c:v>-62.43</c:v>
                </c:pt>
                <c:pt idx="40">
                  <c:v>-63.47</c:v>
                </c:pt>
                <c:pt idx="41">
                  <c:v>-62.68</c:v>
                </c:pt>
                <c:pt idx="42">
                  <c:v>-62.72</c:v>
                </c:pt>
                <c:pt idx="43">
                  <c:v>-62.97</c:v>
                </c:pt>
                <c:pt idx="44">
                  <c:v>-62.99</c:v>
                </c:pt>
                <c:pt idx="45">
                  <c:v>-63.24</c:v>
                </c:pt>
                <c:pt idx="46">
                  <c:v>-63.31</c:v>
                </c:pt>
                <c:pt idx="47">
                  <c:v>-63.65</c:v>
                </c:pt>
                <c:pt idx="48">
                  <c:v>-63.75</c:v>
                </c:pt>
                <c:pt idx="49">
                  <c:v>-63.99</c:v>
                </c:pt>
                <c:pt idx="50">
                  <c:v>-63.99</c:v>
                </c:pt>
                <c:pt idx="51">
                  <c:v>-64.27</c:v>
                </c:pt>
                <c:pt idx="52">
                  <c:v>-64.459999999999894</c:v>
                </c:pt>
                <c:pt idx="53">
                  <c:v>-64.459999999999894</c:v>
                </c:pt>
                <c:pt idx="54">
                  <c:v>-64.459999999999894</c:v>
                </c:pt>
                <c:pt idx="55">
                  <c:v>-64.510000000000005</c:v>
                </c:pt>
                <c:pt idx="56">
                  <c:v>-64.53</c:v>
                </c:pt>
                <c:pt idx="57">
                  <c:v>-64.69</c:v>
                </c:pt>
                <c:pt idx="58">
                  <c:v>-64.84</c:v>
                </c:pt>
                <c:pt idx="59">
                  <c:v>-64.84</c:v>
                </c:pt>
                <c:pt idx="60">
                  <c:v>-64.84</c:v>
                </c:pt>
                <c:pt idx="61">
                  <c:v>-64.84</c:v>
                </c:pt>
                <c:pt idx="62">
                  <c:v>-64.84</c:v>
                </c:pt>
                <c:pt idx="63">
                  <c:v>-65.010000000000005</c:v>
                </c:pt>
                <c:pt idx="64">
                  <c:v>-64.88</c:v>
                </c:pt>
                <c:pt idx="65">
                  <c:v>-65.19</c:v>
                </c:pt>
                <c:pt idx="66">
                  <c:v>-64.92</c:v>
                </c:pt>
                <c:pt idx="67">
                  <c:v>-66.540000000000006</c:v>
                </c:pt>
                <c:pt idx="68">
                  <c:v>-67.39</c:v>
                </c:pt>
                <c:pt idx="69">
                  <c:v>-67.959999999999894</c:v>
                </c:pt>
                <c:pt idx="70">
                  <c:v>-67.48</c:v>
                </c:pt>
                <c:pt idx="71">
                  <c:v>-67.41</c:v>
                </c:pt>
                <c:pt idx="72">
                  <c:v>-69.8</c:v>
                </c:pt>
                <c:pt idx="73">
                  <c:v>-65.7</c:v>
                </c:pt>
                <c:pt idx="74">
                  <c:v>-67.489999999999895</c:v>
                </c:pt>
                <c:pt idx="75">
                  <c:v>-68.59</c:v>
                </c:pt>
                <c:pt idx="76">
                  <c:v>-68.739999999999895</c:v>
                </c:pt>
                <c:pt idx="77">
                  <c:v>-68.09</c:v>
                </c:pt>
                <c:pt idx="78">
                  <c:v>-68.19</c:v>
                </c:pt>
                <c:pt idx="79">
                  <c:v>-72.09</c:v>
                </c:pt>
                <c:pt idx="80">
                  <c:v>-68.790000000000006</c:v>
                </c:pt>
                <c:pt idx="81">
                  <c:v>-69.180000000000007</c:v>
                </c:pt>
                <c:pt idx="82">
                  <c:v>-69.430000000000007</c:v>
                </c:pt>
                <c:pt idx="83">
                  <c:v>-69.36</c:v>
                </c:pt>
                <c:pt idx="84">
                  <c:v>-69.36</c:v>
                </c:pt>
                <c:pt idx="85">
                  <c:v>-69.319999999999894</c:v>
                </c:pt>
                <c:pt idx="86">
                  <c:v>-69.27</c:v>
                </c:pt>
                <c:pt idx="87">
                  <c:v>-69.16</c:v>
                </c:pt>
                <c:pt idx="88">
                  <c:v>-69.09</c:v>
                </c:pt>
                <c:pt idx="89">
                  <c:v>-69.47</c:v>
                </c:pt>
                <c:pt idx="90">
                  <c:v>-69.239999999999895</c:v>
                </c:pt>
                <c:pt idx="91">
                  <c:v>-69.39</c:v>
                </c:pt>
                <c:pt idx="92">
                  <c:v>-69.489999999999895</c:v>
                </c:pt>
                <c:pt idx="93">
                  <c:v>-69.84</c:v>
                </c:pt>
                <c:pt idx="94">
                  <c:v>-70.069999999999894</c:v>
                </c:pt>
                <c:pt idx="95">
                  <c:v>-69.91</c:v>
                </c:pt>
                <c:pt idx="96">
                  <c:v>-70.459999999999894</c:v>
                </c:pt>
                <c:pt idx="97">
                  <c:v>-69.989999999999895</c:v>
                </c:pt>
                <c:pt idx="98">
                  <c:v>-69.989999999999895</c:v>
                </c:pt>
                <c:pt idx="99">
                  <c:v>-69.709999999999894</c:v>
                </c:pt>
                <c:pt idx="100">
                  <c:v>-69.400000000000006</c:v>
                </c:pt>
                <c:pt idx="101">
                  <c:v>-69.540000000000006</c:v>
                </c:pt>
                <c:pt idx="102">
                  <c:v>-69.319999999999894</c:v>
                </c:pt>
                <c:pt idx="103">
                  <c:v>-69.569999999999894</c:v>
                </c:pt>
                <c:pt idx="104">
                  <c:v>-69.41</c:v>
                </c:pt>
                <c:pt idx="105">
                  <c:v>-69.66</c:v>
                </c:pt>
                <c:pt idx="106">
                  <c:v>-70.09</c:v>
                </c:pt>
                <c:pt idx="107">
                  <c:v>-70.09</c:v>
                </c:pt>
                <c:pt idx="108">
                  <c:v>-70.290000000000006</c:v>
                </c:pt>
                <c:pt idx="109">
                  <c:v>-70.430000000000007</c:v>
                </c:pt>
                <c:pt idx="110">
                  <c:v>-70.400000000000006</c:v>
                </c:pt>
                <c:pt idx="111">
                  <c:v>-70.14</c:v>
                </c:pt>
                <c:pt idx="112">
                  <c:v>-70.11</c:v>
                </c:pt>
                <c:pt idx="113">
                  <c:v>-69.959999999999894</c:v>
                </c:pt>
                <c:pt idx="114">
                  <c:v>-69.989999999999895</c:v>
                </c:pt>
                <c:pt idx="115">
                  <c:v>-69.17</c:v>
                </c:pt>
                <c:pt idx="116">
                  <c:v>-69.17</c:v>
                </c:pt>
                <c:pt idx="117">
                  <c:v>-69.55</c:v>
                </c:pt>
                <c:pt idx="118">
                  <c:v>-69.8</c:v>
                </c:pt>
                <c:pt idx="119">
                  <c:v>-69.27</c:v>
                </c:pt>
                <c:pt idx="120">
                  <c:v>-69.650000000000006</c:v>
                </c:pt>
                <c:pt idx="121">
                  <c:v>-65.36</c:v>
                </c:pt>
                <c:pt idx="122">
                  <c:v>-70.16</c:v>
                </c:pt>
                <c:pt idx="123">
                  <c:v>-70.510000000000005</c:v>
                </c:pt>
                <c:pt idx="124">
                  <c:v>-70.86</c:v>
                </c:pt>
                <c:pt idx="125">
                  <c:v>-70.28</c:v>
                </c:pt>
                <c:pt idx="126">
                  <c:v>-70.47</c:v>
                </c:pt>
                <c:pt idx="127">
                  <c:v>-70.709999999999894</c:v>
                </c:pt>
                <c:pt idx="128">
                  <c:v>-70.62</c:v>
                </c:pt>
                <c:pt idx="129">
                  <c:v>-71.42</c:v>
                </c:pt>
                <c:pt idx="130">
                  <c:v>-72.069999999999894</c:v>
                </c:pt>
                <c:pt idx="131">
                  <c:v>-72.42</c:v>
                </c:pt>
                <c:pt idx="132">
                  <c:v>-72.33</c:v>
                </c:pt>
                <c:pt idx="133">
                  <c:v>-72.05</c:v>
                </c:pt>
                <c:pt idx="134">
                  <c:v>-71.97</c:v>
                </c:pt>
                <c:pt idx="135">
                  <c:v>-72.59</c:v>
                </c:pt>
                <c:pt idx="136">
                  <c:v>-72.489999999999895</c:v>
                </c:pt>
                <c:pt idx="137">
                  <c:v>-73.09</c:v>
                </c:pt>
                <c:pt idx="138">
                  <c:v>-72.959999999999894</c:v>
                </c:pt>
                <c:pt idx="139">
                  <c:v>-73.569999999999894</c:v>
                </c:pt>
                <c:pt idx="140">
                  <c:v>-73.47</c:v>
                </c:pt>
                <c:pt idx="141">
                  <c:v>-73.709999999999894</c:v>
                </c:pt>
                <c:pt idx="142">
                  <c:v>-74.25</c:v>
                </c:pt>
                <c:pt idx="143">
                  <c:v>-75.39</c:v>
                </c:pt>
                <c:pt idx="144">
                  <c:v>-75.260000000000005</c:v>
                </c:pt>
                <c:pt idx="145">
                  <c:v>-75.75</c:v>
                </c:pt>
                <c:pt idx="146">
                  <c:v>-75.67</c:v>
                </c:pt>
                <c:pt idx="147">
                  <c:v>-76.44</c:v>
                </c:pt>
                <c:pt idx="148">
                  <c:v>-76.12</c:v>
                </c:pt>
                <c:pt idx="149">
                  <c:v>-76.540000000000006</c:v>
                </c:pt>
                <c:pt idx="150">
                  <c:v>-77.09</c:v>
                </c:pt>
                <c:pt idx="151">
                  <c:v>-76.86</c:v>
                </c:pt>
                <c:pt idx="152">
                  <c:v>-76.63</c:v>
                </c:pt>
                <c:pt idx="153">
                  <c:v>-76.59</c:v>
                </c:pt>
                <c:pt idx="154">
                  <c:v>-76.739999999999895</c:v>
                </c:pt>
                <c:pt idx="155">
                  <c:v>-77.64</c:v>
                </c:pt>
                <c:pt idx="156">
                  <c:v>-77.790000000000006</c:v>
                </c:pt>
                <c:pt idx="157">
                  <c:v>-77.91</c:v>
                </c:pt>
                <c:pt idx="158">
                  <c:v>-78.17</c:v>
                </c:pt>
                <c:pt idx="159">
                  <c:v>-78.03</c:v>
                </c:pt>
                <c:pt idx="160">
                  <c:v>-78.290000000000006</c:v>
                </c:pt>
                <c:pt idx="161">
                  <c:v>-78.849999999999895</c:v>
                </c:pt>
                <c:pt idx="162">
                  <c:v>-79.67</c:v>
                </c:pt>
                <c:pt idx="163">
                  <c:v>-80.180000000000007</c:v>
                </c:pt>
                <c:pt idx="164">
                  <c:v>-80.61</c:v>
                </c:pt>
                <c:pt idx="165">
                  <c:v>-81.3</c:v>
                </c:pt>
                <c:pt idx="166">
                  <c:v>-81.209999999999894</c:v>
                </c:pt>
                <c:pt idx="167">
                  <c:v>-81.209999999999894</c:v>
                </c:pt>
                <c:pt idx="168">
                  <c:v>-82.09</c:v>
                </c:pt>
                <c:pt idx="169">
                  <c:v>-82.42</c:v>
                </c:pt>
                <c:pt idx="170">
                  <c:v>-82.44</c:v>
                </c:pt>
                <c:pt idx="171">
                  <c:v>-82.92</c:v>
                </c:pt>
                <c:pt idx="172">
                  <c:v>-82.97</c:v>
                </c:pt>
                <c:pt idx="173">
                  <c:v>-82.57</c:v>
                </c:pt>
                <c:pt idx="174">
                  <c:v>-83.12</c:v>
                </c:pt>
                <c:pt idx="175">
                  <c:v>-83.11</c:v>
                </c:pt>
                <c:pt idx="176">
                  <c:v>-83.43</c:v>
                </c:pt>
                <c:pt idx="177">
                  <c:v>-84.1</c:v>
                </c:pt>
                <c:pt idx="178">
                  <c:v>-85.28</c:v>
                </c:pt>
                <c:pt idx="179">
                  <c:v>-85.48</c:v>
                </c:pt>
                <c:pt idx="180">
                  <c:v>-85.96</c:v>
                </c:pt>
                <c:pt idx="181">
                  <c:v>-85.35</c:v>
                </c:pt>
                <c:pt idx="182">
                  <c:v>-86.99</c:v>
                </c:pt>
                <c:pt idx="183">
                  <c:v>-86.83</c:v>
                </c:pt>
                <c:pt idx="184">
                  <c:v>-84.97</c:v>
                </c:pt>
                <c:pt idx="185">
                  <c:v>-89.86</c:v>
                </c:pt>
                <c:pt idx="186">
                  <c:v>-90.72</c:v>
                </c:pt>
                <c:pt idx="187">
                  <c:v>-90.9</c:v>
                </c:pt>
                <c:pt idx="188">
                  <c:v>-90.84</c:v>
                </c:pt>
                <c:pt idx="189">
                  <c:v>-91.54</c:v>
                </c:pt>
                <c:pt idx="190">
                  <c:v>-92.21</c:v>
                </c:pt>
                <c:pt idx="191">
                  <c:v>-93.1</c:v>
                </c:pt>
                <c:pt idx="192">
                  <c:v>-93.01</c:v>
                </c:pt>
                <c:pt idx="193">
                  <c:v>-94.01</c:v>
                </c:pt>
                <c:pt idx="194">
                  <c:v>-95.61</c:v>
                </c:pt>
                <c:pt idx="195">
                  <c:v>-95.21</c:v>
                </c:pt>
                <c:pt idx="196">
                  <c:v>-95.77</c:v>
                </c:pt>
                <c:pt idx="197">
                  <c:v>-95.21</c:v>
                </c:pt>
                <c:pt idx="198">
                  <c:v>-96.14</c:v>
                </c:pt>
                <c:pt idx="199">
                  <c:v>-96.31</c:v>
                </c:pt>
                <c:pt idx="200">
                  <c:v>-95.93</c:v>
                </c:pt>
                <c:pt idx="201">
                  <c:v>-96.35</c:v>
                </c:pt>
                <c:pt idx="202">
                  <c:v>-96.65</c:v>
                </c:pt>
                <c:pt idx="203">
                  <c:v>-96.55</c:v>
                </c:pt>
                <c:pt idx="204">
                  <c:v>-96.51</c:v>
                </c:pt>
                <c:pt idx="205">
                  <c:v>-97.22</c:v>
                </c:pt>
                <c:pt idx="206">
                  <c:v>-97.32</c:v>
                </c:pt>
                <c:pt idx="207">
                  <c:v>-97.85</c:v>
                </c:pt>
                <c:pt idx="208">
                  <c:v>-97.69</c:v>
                </c:pt>
                <c:pt idx="209">
                  <c:v>-96.53</c:v>
                </c:pt>
                <c:pt idx="210">
                  <c:v>-97.18</c:v>
                </c:pt>
                <c:pt idx="211">
                  <c:v>-96.86</c:v>
                </c:pt>
                <c:pt idx="212">
                  <c:v>-99.35</c:v>
                </c:pt>
                <c:pt idx="213">
                  <c:v>-99.61</c:v>
                </c:pt>
                <c:pt idx="214">
                  <c:v>-99.17</c:v>
                </c:pt>
                <c:pt idx="215">
                  <c:v>-100.43</c:v>
                </c:pt>
                <c:pt idx="216">
                  <c:v>-101.77</c:v>
                </c:pt>
                <c:pt idx="217">
                  <c:v>-101.9</c:v>
                </c:pt>
                <c:pt idx="218">
                  <c:v>-102.24</c:v>
                </c:pt>
                <c:pt idx="219">
                  <c:v>-101.57</c:v>
                </c:pt>
                <c:pt idx="220">
                  <c:v>-102.56</c:v>
                </c:pt>
                <c:pt idx="221">
                  <c:v>-103.04</c:v>
                </c:pt>
                <c:pt idx="222">
                  <c:v>-102.91</c:v>
                </c:pt>
                <c:pt idx="223">
                  <c:v>-103.57</c:v>
                </c:pt>
                <c:pt idx="224">
                  <c:v>-103.94</c:v>
                </c:pt>
                <c:pt idx="225">
                  <c:v>-103.24</c:v>
                </c:pt>
                <c:pt idx="226">
                  <c:v>-103.57</c:v>
                </c:pt>
                <c:pt idx="227">
                  <c:v>-104.49</c:v>
                </c:pt>
                <c:pt idx="228">
                  <c:v>-106.08</c:v>
                </c:pt>
                <c:pt idx="229">
                  <c:v>-103.57</c:v>
                </c:pt>
                <c:pt idx="230">
                  <c:v>-105.44</c:v>
                </c:pt>
                <c:pt idx="231">
                  <c:v>-106.21</c:v>
                </c:pt>
                <c:pt idx="232">
                  <c:v>-105.55</c:v>
                </c:pt>
                <c:pt idx="233">
                  <c:v>-106.4</c:v>
                </c:pt>
                <c:pt idx="234">
                  <c:v>-106.68</c:v>
                </c:pt>
                <c:pt idx="235">
                  <c:v>-107.69</c:v>
                </c:pt>
                <c:pt idx="236">
                  <c:v>-108.08</c:v>
                </c:pt>
                <c:pt idx="237">
                  <c:v>-107.98</c:v>
                </c:pt>
                <c:pt idx="238">
                  <c:v>-108.74</c:v>
                </c:pt>
                <c:pt idx="239">
                  <c:v>-110.44</c:v>
                </c:pt>
                <c:pt idx="240">
                  <c:v>-110.11</c:v>
                </c:pt>
                <c:pt idx="241">
                  <c:v>-110.28</c:v>
                </c:pt>
                <c:pt idx="242">
                  <c:v>-110.68</c:v>
                </c:pt>
                <c:pt idx="243">
                  <c:v>-112.07</c:v>
                </c:pt>
                <c:pt idx="244">
                  <c:v>-111.97</c:v>
                </c:pt>
                <c:pt idx="245">
                  <c:v>-111.74</c:v>
                </c:pt>
                <c:pt idx="246">
                  <c:v>-112.46</c:v>
                </c:pt>
                <c:pt idx="247">
                  <c:v>-113.34</c:v>
                </c:pt>
                <c:pt idx="248">
                  <c:v>-113.35</c:v>
                </c:pt>
                <c:pt idx="249">
                  <c:v>-112.38</c:v>
                </c:pt>
                <c:pt idx="250">
                  <c:v>-112.05</c:v>
                </c:pt>
                <c:pt idx="251">
                  <c:v>-113.19</c:v>
                </c:pt>
                <c:pt idx="252">
                  <c:v>-113.61</c:v>
                </c:pt>
                <c:pt idx="253">
                  <c:v>-114.33</c:v>
                </c:pt>
                <c:pt idx="254">
                  <c:v>-114.16</c:v>
                </c:pt>
                <c:pt idx="255">
                  <c:v>-115.37</c:v>
                </c:pt>
                <c:pt idx="256">
                  <c:v>-115.73</c:v>
                </c:pt>
                <c:pt idx="257">
                  <c:v>-114.79</c:v>
                </c:pt>
                <c:pt idx="258">
                  <c:v>-116.11</c:v>
                </c:pt>
                <c:pt idx="259">
                  <c:v>-116.83</c:v>
                </c:pt>
                <c:pt idx="260">
                  <c:v>-116.42</c:v>
                </c:pt>
                <c:pt idx="261">
                  <c:v>-114.99</c:v>
                </c:pt>
                <c:pt idx="262">
                  <c:v>-116.53</c:v>
                </c:pt>
                <c:pt idx="263">
                  <c:v>-117.2</c:v>
                </c:pt>
                <c:pt idx="264">
                  <c:v>-117.83</c:v>
                </c:pt>
                <c:pt idx="265">
                  <c:v>-116.69</c:v>
                </c:pt>
                <c:pt idx="266">
                  <c:v>-117.33</c:v>
                </c:pt>
                <c:pt idx="267">
                  <c:v>-119.68</c:v>
                </c:pt>
                <c:pt idx="268">
                  <c:v>-117.37</c:v>
                </c:pt>
                <c:pt idx="269">
                  <c:v>-116.07</c:v>
                </c:pt>
                <c:pt idx="270">
                  <c:v>-116.47</c:v>
                </c:pt>
                <c:pt idx="271">
                  <c:v>-116.57</c:v>
                </c:pt>
                <c:pt idx="272">
                  <c:v>-115.46</c:v>
                </c:pt>
                <c:pt idx="273">
                  <c:v>-115.98</c:v>
                </c:pt>
                <c:pt idx="274">
                  <c:v>-115.26</c:v>
                </c:pt>
                <c:pt idx="275">
                  <c:v>-113.89</c:v>
                </c:pt>
                <c:pt idx="276">
                  <c:v>-113.25</c:v>
                </c:pt>
                <c:pt idx="277">
                  <c:v>-112.66</c:v>
                </c:pt>
                <c:pt idx="278">
                  <c:v>-113.53</c:v>
                </c:pt>
                <c:pt idx="279">
                  <c:v>-113.91</c:v>
                </c:pt>
                <c:pt idx="280">
                  <c:v>-113.78</c:v>
                </c:pt>
                <c:pt idx="281">
                  <c:v>-113.75</c:v>
                </c:pt>
                <c:pt idx="282">
                  <c:v>-113.22</c:v>
                </c:pt>
                <c:pt idx="283">
                  <c:v>-112.28</c:v>
                </c:pt>
                <c:pt idx="284">
                  <c:v>-112.98</c:v>
                </c:pt>
                <c:pt idx="285">
                  <c:v>-113.3</c:v>
                </c:pt>
                <c:pt idx="286">
                  <c:v>-112.05</c:v>
                </c:pt>
                <c:pt idx="287">
                  <c:v>-112.23</c:v>
                </c:pt>
                <c:pt idx="288">
                  <c:v>-113.35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E94-408F-BCB5-D5F2B1A373FA}"/>
            </c:ext>
          </c:extLst>
        </c:ser>
        <c:ser>
          <c:idx val="1"/>
          <c:order val="1"/>
          <c:tx>
            <c:v>Simulated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3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'373008076425601'!$H$10:$H$51</c:f>
              <c:numCache>
                <c:formatCode>m/d/yyyy</c:formatCode>
                <c:ptCount val="42"/>
                <c:pt idx="0">
                  <c:v>26665</c:v>
                </c:pt>
                <c:pt idx="1">
                  <c:v>28491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</c:numCache>
            </c:numRef>
          </c:xVal>
          <c:yVal>
            <c:numRef>
              <c:f>'373008076425601'!$G$10:$G$51</c:f>
              <c:numCache>
                <c:formatCode>General</c:formatCode>
                <c:ptCount val="42"/>
                <c:pt idx="0">
                  <c:v>-52.579105377200001</c:v>
                </c:pt>
                <c:pt idx="1">
                  <c:v>-61.585632324220001</c:v>
                </c:pt>
                <c:pt idx="2">
                  <c:v>-67.273788452150001</c:v>
                </c:pt>
                <c:pt idx="3">
                  <c:v>-69.52727508545</c:v>
                </c:pt>
                <c:pt idx="4">
                  <c:v>-69.263801574710001</c:v>
                </c:pt>
                <c:pt idx="5">
                  <c:v>-70.09677886963</c:v>
                </c:pt>
                <c:pt idx="6">
                  <c:v>-72.489051818850001</c:v>
                </c:pt>
                <c:pt idx="7">
                  <c:v>-76.285041809079999</c:v>
                </c:pt>
                <c:pt idx="8">
                  <c:v>-69.18083190918</c:v>
                </c:pt>
                <c:pt idx="9">
                  <c:v>-74.916015625</c:v>
                </c:pt>
                <c:pt idx="10">
                  <c:v>-80.628746032709998</c:v>
                </c:pt>
                <c:pt idx="11">
                  <c:v>-82.680015563959998</c:v>
                </c:pt>
                <c:pt idx="12">
                  <c:v>-84.762519836430002</c:v>
                </c:pt>
                <c:pt idx="13">
                  <c:v>-86.030975341800001</c:v>
                </c:pt>
                <c:pt idx="14">
                  <c:v>-87.57960510254</c:v>
                </c:pt>
                <c:pt idx="15">
                  <c:v>-88.36557006836</c:v>
                </c:pt>
                <c:pt idx="16">
                  <c:v>-90.095664978030001</c:v>
                </c:pt>
                <c:pt idx="17">
                  <c:v>-92.098197937009999</c:v>
                </c:pt>
                <c:pt idx="18">
                  <c:v>-92.62979888916</c:v>
                </c:pt>
                <c:pt idx="19">
                  <c:v>-93.541664123540002</c:v>
                </c:pt>
                <c:pt idx="20">
                  <c:v>-92.84489440918</c:v>
                </c:pt>
                <c:pt idx="21">
                  <c:v>-94.13247680664</c:v>
                </c:pt>
                <c:pt idx="22">
                  <c:v>-95.011825561519998</c:v>
                </c:pt>
                <c:pt idx="23">
                  <c:v>-97.695755004879999</c:v>
                </c:pt>
                <c:pt idx="24">
                  <c:v>-94.86831665039</c:v>
                </c:pt>
                <c:pt idx="25">
                  <c:v>-94.883918762210001</c:v>
                </c:pt>
                <c:pt idx="26">
                  <c:v>-94.848541259770002</c:v>
                </c:pt>
                <c:pt idx="27">
                  <c:v>-95.83888244629</c:v>
                </c:pt>
                <c:pt idx="28">
                  <c:v>-95.653106689449999</c:v>
                </c:pt>
                <c:pt idx="29">
                  <c:v>-99.02480316162</c:v>
                </c:pt>
                <c:pt idx="30">
                  <c:v>-101.0014038086</c:v>
                </c:pt>
                <c:pt idx="31">
                  <c:v>-102.55474853520001</c:v>
                </c:pt>
                <c:pt idx="32">
                  <c:v>-103.5283660889</c:v>
                </c:pt>
                <c:pt idx="33">
                  <c:v>-104.6023483276</c:v>
                </c:pt>
                <c:pt idx="34">
                  <c:v>-104.88287353520001</c:v>
                </c:pt>
                <c:pt idx="35">
                  <c:v>-106.10837554930001</c:v>
                </c:pt>
                <c:pt idx="36">
                  <c:v>-105.0146331787</c:v>
                </c:pt>
                <c:pt idx="37">
                  <c:v>-102.9525375366</c:v>
                </c:pt>
                <c:pt idx="38">
                  <c:v>-101.21728515629999</c:v>
                </c:pt>
                <c:pt idx="39">
                  <c:v>-98.544303894039999</c:v>
                </c:pt>
                <c:pt idx="40">
                  <c:v>-98.064895629879999</c:v>
                </c:pt>
                <c:pt idx="41">
                  <c:v>-102.94915771479999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E94-408F-BCB5-D5F2B1A373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3555183"/>
        <c:axId val="613550191"/>
      </c:scatterChart>
      <c:valAx>
        <c:axId val="613555183"/>
        <c:scaling>
          <c:orientation val="minMax"/>
          <c:min val="2500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0191"/>
        <c:crossesAt val="-200"/>
        <c:crossBetween val="midCat"/>
      </c:valAx>
      <c:valAx>
        <c:axId val="613550191"/>
        <c:scaling>
          <c:orientation val="minMax"/>
          <c:max val="-5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Water Level (ft)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5183"/>
        <c:crosses val="autoZero"/>
        <c:crossBetween val="midCat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Data</c:v>
          </c:tx>
          <c:spPr>
            <a:ln w="19050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'373008076425601'!$I$10:$I$51</c:f>
              <c:numCache>
                <c:formatCode>General</c:formatCode>
                <c:ptCount val="42"/>
                <c:pt idx="0">
                  <c:v>-66.23</c:v>
                </c:pt>
                <c:pt idx="1">
                  <c:v>-67.48</c:v>
                </c:pt>
                <c:pt idx="2">
                  <c:v>-69.989999999999895</c:v>
                </c:pt>
                <c:pt idx="3">
                  <c:v>-70.510000000000005</c:v>
                </c:pt>
                <c:pt idx="4">
                  <c:v>-72.05</c:v>
                </c:pt>
                <c:pt idx="5">
                  <c:v>-73.569999999999894</c:v>
                </c:pt>
                <c:pt idx="6">
                  <c:v>-76.540000000000006</c:v>
                </c:pt>
                <c:pt idx="7">
                  <c:v>-78.17</c:v>
                </c:pt>
                <c:pt idx="8">
                  <c:v>-80.61</c:v>
                </c:pt>
                <c:pt idx="9">
                  <c:v>-82.44</c:v>
                </c:pt>
                <c:pt idx="10">
                  <c:v>-82.57</c:v>
                </c:pt>
                <c:pt idx="11">
                  <c:v>-83.43</c:v>
                </c:pt>
                <c:pt idx="12">
                  <c:v>-85.28</c:v>
                </c:pt>
                <c:pt idx="13">
                  <c:v>-85.96</c:v>
                </c:pt>
                <c:pt idx="14">
                  <c:v>-86.99</c:v>
                </c:pt>
                <c:pt idx="15">
                  <c:v>-84.97</c:v>
                </c:pt>
                <c:pt idx="16">
                  <c:v>-90.9</c:v>
                </c:pt>
                <c:pt idx="17">
                  <c:v>-93.1</c:v>
                </c:pt>
                <c:pt idx="18">
                  <c:v>-95.21</c:v>
                </c:pt>
                <c:pt idx="19">
                  <c:v>-96.31</c:v>
                </c:pt>
                <c:pt idx="20">
                  <c:v>-96.55</c:v>
                </c:pt>
                <c:pt idx="21">
                  <c:v>-97.85</c:v>
                </c:pt>
                <c:pt idx="22">
                  <c:v>-96.86</c:v>
                </c:pt>
                <c:pt idx="23">
                  <c:v>-100.43</c:v>
                </c:pt>
                <c:pt idx="24">
                  <c:v>-101.57</c:v>
                </c:pt>
                <c:pt idx="25">
                  <c:v>-103.57</c:v>
                </c:pt>
                <c:pt idx="26">
                  <c:v>-104.49</c:v>
                </c:pt>
                <c:pt idx="27">
                  <c:v>-106.21</c:v>
                </c:pt>
                <c:pt idx="28">
                  <c:v>-107.69</c:v>
                </c:pt>
                <c:pt idx="29">
                  <c:v>-110.44</c:v>
                </c:pt>
                <c:pt idx="30">
                  <c:v>-112.07</c:v>
                </c:pt>
                <c:pt idx="31">
                  <c:v>-113.34</c:v>
                </c:pt>
                <c:pt idx="32">
                  <c:v>-113.19</c:v>
                </c:pt>
                <c:pt idx="33">
                  <c:v>-115.37</c:v>
                </c:pt>
                <c:pt idx="34">
                  <c:v>-116.83</c:v>
                </c:pt>
                <c:pt idx="35">
                  <c:v>-117.2</c:v>
                </c:pt>
                <c:pt idx="36">
                  <c:v>-119.68</c:v>
                </c:pt>
                <c:pt idx="37">
                  <c:v>-116.57</c:v>
                </c:pt>
                <c:pt idx="38">
                  <c:v>-115.98</c:v>
                </c:pt>
                <c:pt idx="39">
                  <c:v>-113.25</c:v>
                </c:pt>
                <c:pt idx="40">
                  <c:v>-113.91</c:v>
                </c:pt>
                <c:pt idx="41">
                  <c:v>-112.98</c:v>
                </c:pt>
              </c:numCache>
            </c:numRef>
          </c:xVal>
          <c:yVal>
            <c:numRef>
              <c:f>'373008076425601'!$G$10:$G$51</c:f>
              <c:numCache>
                <c:formatCode>General</c:formatCode>
                <c:ptCount val="42"/>
                <c:pt idx="0">
                  <c:v>-52.579105377200001</c:v>
                </c:pt>
                <c:pt idx="1">
                  <c:v>-61.585632324220001</c:v>
                </c:pt>
                <c:pt idx="2">
                  <c:v>-67.273788452150001</c:v>
                </c:pt>
                <c:pt idx="3">
                  <c:v>-69.52727508545</c:v>
                </c:pt>
                <c:pt idx="4">
                  <c:v>-69.263801574710001</c:v>
                </c:pt>
                <c:pt idx="5">
                  <c:v>-70.09677886963</c:v>
                </c:pt>
                <c:pt idx="6">
                  <c:v>-72.489051818850001</c:v>
                </c:pt>
                <c:pt idx="7">
                  <c:v>-76.285041809079999</c:v>
                </c:pt>
                <c:pt idx="8">
                  <c:v>-69.18083190918</c:v>
                </c:pt>
                <c:pt idx="9">
                  <c:v>-74.916015625</c:v>
                </c:pt>
                <c:pt idx="10">
                  <c:v>-80.628746032709998</c:v>
                </c:pt>
                <c:pt idx="11">
                  <c:v>-82.680015563959998</c:v>
                </c:pt>
                <c:pt idx="12">
                  <c:v>-84.762519836430002</c:v>
                </c:pt>
                <c:pt idx="13">
                  <c:v>-86.030975341800001</c:v>
                </c:pt>
                <c:pt idx="14">
                  <c:v>-87.57960510254</c:v>
                </c:pt>
                <c:pt idx="15">
                  <c:v>-88.36557006836</c:v>
                </c:pt>
                <c:pt idx="16">
                  <c:v>-90.095664978030001</c:v>
                </c:pt>
                <c:pt idx="17">
                  <c:v>-92.098197937009999</c:v>
                </c:pt>
                <c:pt idx="18">
                  <c:v>-92.62979888916</c:v>
                </c:pt>
                <c:pt idx="19">
                  <c:v>-93.541664123540002</c:v>
                </c:pt>
                <c:pt idx="20">
                  <c:v>-92.84489440918</c:v>
                </c:pt>
                <c:pt idx="21">
                  <c:v>-94.13247680664</c:v>
                </c:pt>
                <c:pt idx="22">
                  <c:v>-95.011825561519998</c:v>
                </c:pt>
                <c:pt idx="23">
                  <c:v>-97.695755004879999</c:v>
                </c:pt>
                <c:pt idx="24">
                  <c:v>-94.86831665039</c:v>
                </c:pt>
                <c:pt idx="25">
                  <c:v>-94.883918762210001</c:v>
                </c:pt>
                <c:pt idx="26">
                  <c:v>-94.848541259770002</c:v>
                </c:pt>
                <c:pt idx="27">
                  <c:v>-95.83888244629</c:v>
                </c:pt>
                <c:pt idx="28">
                  <c:v>-95.653106689449999</c:v>
                </c:pt>
                <c:pt idx="29">
                  <c:v>-99.02480316162</c:v>
                </c:pt>
                <c:pt idx="30">
                  <c:v>-101.0014038086</c:v>
                </c:pt>
                <c:pt idx="31">
                  <c:v>-102.55474853520001</c:v>
                </c:pt>
                <c:pt idx="32">
                  <c:v>-103.5283660889</c:v>
                </c:pt>
                <c:pt idx="33">
                  <c:v>-104.6023483276</c:v>
                </c:pt>
                <c:pt idx="34">
                  <c:v>-104.88287353520001</c:v>
                </c:pt>
                <c:pt idx="35">
                  <c:v>-106.10837554930001</c:v>
                </c:pt>
                <c:pt idx="36">
                  <c:v>-105.0146331787</c:v>
                </c:pt>
                <c:pt idx="37">
                  <c:v>-102.9525375366</c:v>
                </c:pt>
                <c:pt idx="38">
                  <c:v>-101.21728515629999</c:v>
                </c:pt>
                <c:pt idx="39">
                  <c:v>-98.544303894039999</c:v>
                </c:pt>
                <c:pt idx="40">
                  <c:v>-98.064895629879999</c:v>
                </c:pt>
                <c:pt idx="41">
                  <c:v>-102.94915771479999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911-485A-BAAC-BDB8FE447C81}"/>
            </c:ext>
          </c:extLst>
        </c:ser>
        <c:ser>
          <c:idx val="1"/>
          <c:order val="1"/>
          <c:tx>
            <c:v>Y=X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'373008076425601'!$K$2:$K$3</c:f>
              <c:numCache>
                <c:formatCode>General</c:formatCode>
                <c:ptCount val="2"/>
                <c:pt idx="0">
                  <c:v>-59.99</c:v>
                </c:pt>
                <c:pt idx="1">
                  <c:v>-119.68</c:v>
                </c:pt>
              </c:numCache>
            </c:numRef>
          </c:xVal>
          <c:yVal>
            <c:numRef>
              <c:f>'373008076425601'!$K$2:$K$3</c:f>
              <c:numCache>
                <c:formatCode>General</c:formatCode>
                <c:ptCount val="2"/>
                <c:pt idx="0">
                  <c:v>-59.99</c:v>
                </c:pt>
                <c:pt idx="1">
                  <c:v>-119.68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911-485A-BAAC-BDB8FE447C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4009151"/>
        <c:axId val="1105116095"/>
      </c:scatterChart>
      <c:valAx>
        <c:axId val="1174009151"/>
        <c:scaling>
          <c:orientation val="minMax"/>
          <c:max val="-5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05116095"/>
        <c:crossesAt val="-200"/>
        <c:crossBetween val="midCat"/>
      </c:valAx>
      <c:valAx>
        <c:axId val="1105116095"/>
        <c:scaling>
          <c:orientation val="minMax"/>
          <c:max val="-5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74009151"/>
        <c:crossesAt val="-200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0617632601578511"/>
          <c:y val="0.57275836614173226"/>
          <c:w val="0.38800328273086904"/>
          <c:h val="0.19412968265330471"/>
        </c:manualLayout>
      </c:layout>
      <c:overlay val="1"/>
      <c:spPr>
        <a:solidFill>
          <a:schemeClr val="bg1"/>
        </a:solidFill>
        <a:ln>
          <a:solidFill>
            <a:schemeClr val="bg1">
              <a:lumMod val="65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sz="1400" b="0" i="0" u="none" strike="noStrike" baseline="0">
                <a:effectLst/>
              </a:rPr>
              <a:t>56J  2</a:t>
            </a:r>
            <a:r>
              <a:rPr lang="en-US" sz="1400" b="0" i="0" u="none" strike="noStrike" baseline="0"/>
              <a:t>        </a:t>
            </a:r>
            <a:endParaRPr lang="en-US"/>
          </a:p>
        </c:rich>
      </c:tx>
      <c:layout>
        <c:manualLayout>
          <c:xMode val="edge"/>
          <c:yMode val="edge"/>
          <c:x val="0.36088110403397028"/>
          <c:y val="2.13675213675213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USGS Data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3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xVal>
            <c:numRef>
              <c:f>'373226076481201'!$A$2:$A$1754</c:f>
              <c:numCache>
                <c:formatCode>m/d/yyyy</c:formatCode>
                <c:ptCount val="1753"/>
                <c:pt idx="0">
                  <c:v>28760</c:v>
                </c:pt>
                <c:pt idx="1">
                  <c:v>30259</c:v>
                </c:pt>
                <c:pt idx="2">
                  <c:v>30342</c:v>
                </c:pt>
                <c:pt idx="3">
                  <c:v>30362</c:v>
                </c:pt>
                <c:pt idx="4">
                  <c:v>30454</c:v>
                </c:pt>
                <c:pt idx="5">
                  <c:v>30592</c:v>
                </c:pt>
                <c:pt idx="6">
                  <c:v>30600</c:v>
                </c:pt>
                <c:pt idx="7">
                  <c:v>30711</c:v>
                </c:pt>
                <c:pt idx="8">
                  <c:v>30806</c:v>
                </c:pt>
                <c:pt idx="9">
                  <c:v>30900</c:v>
                </c:pt>
                <c:pt idx="10">
                  <c:v>31020</c:v>
                </c:pt>
                <c:pt idx="11">
                  <c:v>31078</c:v>
                </c:pt>
                <c:pt idx="12">
                  <c:v>31124</c:v>
                </c:pt>
                <c:pt idx="13">
                  <c:v>31205</c:v>
                </c:pt>
                <c:pt idx="14">
                  <c:v>31238</c:v>
                </c:pt>
                <c:pt idx="15">
                  <c:v>31337</c:v>
                </c:pt>
                <c:pt idx="16">
                  <c:v>31421</c:v>
                </c:pt>
                <c:pt idx="17">
                  <c:v>31489</c:v>
                </c:pt>
                <c:pt idx="18">
                  <c:v>31545</c:v>
                </c:pt>
                <c:pt idx="19">
                  <c:v>31600</c:v>
                </c:pt>
                <c:pt idx="20">
                  <c:v>31666</c:v>
                </c:pt>
                <c:pt idx="21">
                  <c:v>31811</c:v>
                </c:pt>
                <c:pt idx="22">
                  <c:v>31852</c:v>
                </c:pt>
                <c:pt idx="23">
                  <c:v>31925</c:v>
                </c:pt>
                <c:pt idx="24">
                  <c:v>31981</c:v>
                </c:pt>
                <c:pt idx="25">
                  <c:v>32055</c:v>
                </c:pt>
                <c:pt idx="26">
                  <c:v>32129</c:v>
                </c:pt>
                <c:pt idx="27">
                  <c:v>32169</c:v>
                </c:pt>
                <c:pt idx="28">
                  <c:v>32213</c:v>
                </c:pt>
                <c:pt idx="29">
                  <c:v>32288</c:v>
                </c:pt>
                <c:pt idx="30">
                  <c:v>32353</c:v>
                </c:pt>
                <c:pt idx="31">
                  <c:v>32413</c:v>
                </c:pt>
                <c:pt idx="32">
                  <c:v>32492</c:v>
                </c:pt>
                <c:pt idx="33">
                  <c:v>32584</c:v>
                </c:pt>
                <c:pt idx="34">
                  <c:v>32680</c:v>
                </c:pt>
                <c:pt idx="35">
                  <c:v>32770</c:v>
                </c:pt>
                <c:pt idx="36">
                  <c:v>32877</c:v>
                </c:pt>
                <c:pt idx="37">
                  <c:v>32953</c:v>
                </c:pt>
                <c:pt idx="38">
                  <c:v>33134</c:v>
                </c:pt>
                <c:pt idx="39">
                  <c:v>33317</c:v>
                </c:pt>
                <c:pt idx="40">
                  <c:v>33520</c:v>
                </c:pt>
                <c:pt idx="41">
                  <c:v>33687</c:v>
                </c:pt>
                <c:pt idx="42">
                  <c:v>33885</c:v>
                </c:pt>
                <c:pt idx="43">
                  <c:v>34045</c:v>
                </c:pt>
                <c:pt idx="44">
                  <c:v>34264</c:v>
                </c:pt>
                <c:pt idx="45">
                  <c:v>34403</c:v>
                </c:pt>
                <c:pt idx="46">
                  <c:v>34576</c:v>
                </c:pt>
                <c:pt idx="47">
                  <c:v>34773</c:v>
                </c:pt>
                <c:pt idx="48">
                  <c:v>34970</c:v>
                </c:pt>
                <c:pt idx="49">
                  <c:v>35045</c:v>
                </c:pt>
                <c:pt idx="50">
                  <c:v>35158</c:v>
                </c:pt>
                <c:pt idx="51">
                  <c:v>35223</c:v>
                </c:pt>
                <c:pt idx="52">
                  <c:v>35325</c:v>
                </c:pt>
                <c:pt idx="53">
                  <c:v>35415</c:v>
                </c:pt>
                <c:pt idx="54">
                  <c:v>35520</c:v>
                </c:pt>
                <c:pt idx="55">
                  <c:v>35591</c:v>
                </c:pt>
                <c:pt idx="56">
                  <c:v>35684</c:v>
                </c:pt>
                <c:pt idx="57">
                  <c:v>35779</c:v>
                </c:pt>
                <c:pt idx="58">
                  <c:v>35898</c:v>
                </c:pt>
                <c:pt idx="59">
                  <c:v>35977</c:v>
                </c:pt>
                <c:pt idx="60">
                  <c:v>36052</c:v>
                </c:pt>
                <c:pt idx="61">
                  <c:v>36143</c:v>
                </c:pt>
                <c:pt idx="62">
                  <c:v>36231</c:v>
                </c:pt>
                <c:pt idx="63">
                  <c:v>36329</c:v>
                </c:pt>
                <c:pt idx="64">
                  <c:v>36439</c:v>
                </c:pt>
                <c:pt idx="65">
                  <c:v>36514</c:v>
                </c:pt>
                <c:pt idx="66">
                  <c:v>36594</c:v>
                </c:pt>
                <c:pt idx="67">
                  <c:v>36693</c:v>
                </c:pt>
                <c:pt idx="68">
                  <c:v>36748</c:v>
                </c:pt>
                <c:pt idx="69">
                  <c:v>36810</c:v>
                </c:pt>
                <c:pt idx="70">
                  <c:v>36907</c:v>
                </c:pt>
                <c:pt idx="71">
                  <c:v>37000</c:v>
                </c:pt>
                <c:pt idx="72">
                  <c:v>37082</c:v>
                </c:pt>
                <c:pt idx="73">
                  <c:v>37187</c:v>
                </c:pt>
                <c:pt idx="74">
                  <c:v>37284</c:v>
                </c:pt>
                <c:pt idx="75">
                  <c:v>37357</c:v>
                </c:pt>
                <c:pt idx="76">
                  <c:v>37455</c:v>
                </c:pt>
                <c:pt idx="77">
                  <c:v>37538</c:v>
                </c:pt>
                <c:pt idx="78">
                  <c:v>37637</c:v>
                </c:pt>
                <c:pt idx="79">
                  <c:v>37715</c:v>
                </c:pt>
                <c:pt idx="80">
                  <c:v>37817</c:v>
                </c:pt>
                <c:pt idx="81">
                  <c:v>37915</c:v>
                </c:pt>
                <c:pt idx="82">
                  <c:v>38001</c:v>
                </c:pt>
                <c:pt idx="83">
                  <c:v>38106</c:v>
                </c:pt>
                <c:pt idx="84">
                  <c:v>38189</c:v>
                </c:pt>
                <c:pt idx="85">
                  <c:v>38293</c:v>
                </c:pt>
                <c:pt idx="86">
                  <c:v>38365</c:v>
                </c:pt>
                <c:pt idx="87">
                  <c:v>38484</c:v>
                </c:pt>
                <c:pt idx="88">
                  <c:v>38546</c:v>
                </c:pt>
                <c:pt idx="89">
                  <c:v>38645</c:v>
                </c:pt>
                <c:pt idx="90">
                  <c:v>38736</c:v>
                </c:pt>
                <c:pt idx="91">
                  <c:v>38846</c:v>
                </c:pt>
                <c:pt idx="92">
                  <c:v>38958</c:v>
                </c:pt>
                <c:pt idx="93">
                  <c:v>39065</c:v>
                </c:pt>
                <c:pt idx="94">
                  <c:v>39185</c:v>
                </c:pt>
                <c:pt idx="95">
                  <c:v>39259</c:v>
                </c:pt>
                <c:pt idx="96">
                  <c:v>39316</c:v>
                </c:pt>
                <c:pt idx="97">
                  <c:v>39393</c:v>
                </c:pt>
                <c:pt idx="98">
                  <c:v>39478</c:v>
                </c:pt>
                <c:pt idx="99">
                  <c:v>39552</c:v>
                </c:pt>
                <c:pt idx="100">
                  <c:v>39630</c:v>
                </c:pt>
                <c:pt idx="101">
                  <c:v>39730</c:v>
                </c:pt>
                <c:pt idx="102">
                  <c:v>39846</c:v>
                </c:pt>
                <c:pt idx="103">
                  <c:v>39905</c:v>
                </c:pt>
                <c:pt idx="104">
                  <c:v>39993</c:v>
                </c:pt>
                <c:pt idx="105">
                  <c:v>40109</c:v>
                </c:pt>
                <c:pt idx="106">
                  <c:v>40197</c:v>
                </c:pt>
                <c:pt idx="107">
                  <c:v>40288</c:v>
                </c:pt>
                <c:pt idx="108">
                  <c:v>40381</c:v>
                </c:pt>
                <c:pt idx="109">
                  <c:v>40473</c:v>
                </c:pt>
                <c:pt idx="110">
                  <c:v>40557</c:v>
                </c:pt>
                <c:pt idx="111">
                  <c:v>40640</c:v>
                </c:pt>
                <c:pt idx="112">
                  <c:v>40739</c:v>
                </c:pt>
                <c:pt idx="113">
                  <c:v>40830</c:v>
                </c:pt>
                <c:pt idx="114">
                  <c:v>40926</c:v>
                </c:pt>
                <c:pt idx="115">
                  <c:v>41019</c:v>
                </c:pt>
                <c:pt idx="116">
                  <c:v>41095</c:v>
                </c:pt>
                <c:pt idx="117">
                  <c:v>41187</c:v>
                </c:pt>
                <c:pt idx="118">
                  <c:v>41317</c:v>
                </c:pt>
                <c:pt idx="119">
                  <c:v>41373</c:v>
                </c:pt>
                <c:pt idx="120">
                  <c:v>41484</c:v>
                </c:pt>
                <c:pt idx="121">
                  <c:v>41591</c:v>
                </c:pt>
                <c:pt idx="122">
                  <c:v>41656</c:v>
                </c:pt>
                <c:pt idx="123">
                  <c:v>41764</c:v>
                </c:pt>
                <c:pt idx="124">
                  <c:v>41844</c:v>
                </c:pt>
                <c:pt idx="125">
                  <c:v>41921</c:v>
                </c:pt>
                <c:pt idx="126">
                  <c:v>42039</c:v>
                </c:pt>
                <c:pt idx="127">
                  <c:v>42115</c:v>
                </c:pt>
                <c:pt idx="128">
                  <c:v>42201</c:v>
                </c:pt>
                <c:pt idx="129">
                  <c:v>42312</c:v>
                </c:pt>
                <c:pt idx="130">
                  <c:v>42453</c:v>
                </c:pt>
                <c:pt idx="131">
                  <c:v>42535</c:v>
                </c:pt>
                <c:pt idx="132">
                  <c:v>42605</c:v>
                </c:pt>
                <c:pt idx="133">
                  <c:v>42702</c:v>
                </c:pt>
                <c:pt idx="134">
                  <c:v>42961</c:v>
                </c:pt>
                <c:pt idx="135">
                  <c:v>43060</c:v>
                </c:pt>
                <c:pt idx="136">
                  <c:v>43165</c:v>
                </c:pt>
                <c:pt idx="137">
                  <c:v>43325</c:v>
                </c:pt>
                <c:pt idx="138">
                  <c:v>43452</c:v>
                </c:pt>
                <c:pt idx="139">
                  <c:v>43577</c:v>
                </c:pt>
                <c:pt idx="140">
                  <c:v>43665</c:v>
                </c:pt>
                <c:pt idx="141">
                  <c:v>43775</c:v>
                </c:pt>
                <c:pt idx="142">
                  <c:v>43861</c:v>
                </c:pt>
                <c:pt idx="143">
                  <c:v>44174</c:v>
                </c:pt>
                <c:pt idx="144">
                  <c:v>44307</c:v>
                </c:pt>
                <c:pt idx="145">
                  <c:v>44439</c:v>
                </c:pt>
                <c:pt idx="146">
                  <c:v>44522</c:v>
                </c:pt>
                <c:pt idx="147">
                  <c:v>44586</c:v>
                </c:pt>
              </c:numCache>
            </c:numRef>
          </c:xVal>
          <c:yVal>
            <c:numRef>
              <c:f>'373226076481201'!$D$2:$D$1754</c:f>
              <c:numCache>
                <c:formatCode>General</c:formatCode>
                <c:ptCount val="1753"/>
                <c:pt idx="0">
                  <c:v>-134.33000000000001</c:v>
                </c:pt>
                <c:pt idx="1">
                  <c:v>-123.34</c:v>
                </c:pt>
                <c:pt idx="2">
                  <c:v>-117.49</c:v>
                </c:pt>
                <c:pt idx="3">
                  <c:v>-117.45</c:v>
                </c:pt>
                <c:pt idx="4">
                  <c:v>-128.82</c:v>
                </c:pt>
                <c:pt idx="5">
                  <c:v>-129.49</c:v>
                </c:pt>
                <c:pt idx="6">
                  <c:v>-129.93</c:v>
                </c:pt>
                <c:pt idx="7">
                  <c:v>-129.24</c:v>
                </c:pt>
                <c:pt idx="8">
                  <c:v>-130.33000000000001</c:v>
                </c:pt>
                <c:pt idx="9">
                  <c:v>-129.65</c:v>
                </c:pt>
                <c:pt idx="10">
                  <c:v>-120.96</c:v>
                </c:pt>
                <c:pt idx="11">
                  <c:v>-121.42</c:v>
                </c:pt>
                <c:pt idx="12">
                  <c:v>-132.79</c:v>
                </c:pt>
                <c:pt idx="13">
                  <c:v>-138.02000000000001</c:v>
                </c:pt>
                <c:pt idx="14">
                  <c:v>-137.31</c:v>
                </c:pt>
                <c:pt idx="15">
                  <c:v>-143.979999999999</c:v>
                </c:pt>
                <c:pt idx="16">
                  <c:v>-142.35</c:v>
                </c:pt>
                <c:pt idx="17">
                  <c:v>-141.87</c:v>
                </c:pt>
                <c:pt idx="18">
                  <c:v>-141.80000000000001</c:v>
                </c:pt>
                <c:pt idx="19">
                  <c:v>-139.80000000000001</c:v>
                </c:pt>
                <c:pt idx="20">
                  <c:v>-141.65</c:v>
                </c:pt>
                <c:pt idx="21">
                  <c:v>-138.83000000000001</c:v>
                </c:pt>
                <c:pt idx="22">
                  <c:v>-141.86000000000001</c:v>
                </c:pt>
                <c:pt idx="23">
                  <c:v>-141.91999999999899</c:v>
                </c:pt>
                <c:pt idx="24">
                  <c:v>-141.19</c:v>
                </c:pt>
                <c:pt idx="25">
                  <c:v>-141.46</c:v>
                </c:pt>
                <c:pt idx="26">
                  <c:v>-144.61000000000001</c:v>
                </c:pt>
                <c:pt idx="27">
                  <c:v>-145.13999999999899</c:v>
                </c:pt>
                <c:pt idx="28">
                  <c:v>-139.65</c:v>
                </c:pt>
                <c:pt idx="29">
                  <c:v>-150.33000000000001</c:v>
                </c:pt>
                <c:pt idx="30">
                  <c:v>-146.58000000000001</c:v>
                </c:pt>
                <c:pt idx="31">
                  <c:v>-139.13</c:v>
                </c:pt>
                <c:pt idx="32">
                  <c:v>-148.53</c:v>
                </c:pt>
                <c:pt idx="33">
                  <c:v>-145.81</c:v>
                </c:pt>
                <c:pt idx="34">
                  <c:v>-150.19</c:v>
                </c:pt>
                <c:pt idx="35">
                  <c:v>-145.479999999999</c:v>
                </c:pt>
                <c:pt idx="36">
                  <c:v>-145.56</c:v>
                </c:pt>
                <c:pt idx="37">
                  <c:v>-148.02000000000001</c:v>
                </c:pt>
                <c:pt idx="38">
                  <c:v>-148.56</c:v>
                </c:pt>
                <c:pt idx="39">
                  <c:v>-147.47</c:v>
                </c:pt>
                <c:pt idx="40">
                  <c:v>-142.69999999999899</c:v>
                </c:pt>
                <c:pt idx="41">
                  <c:v>-143.979999999999</c:v>
                </c:pt>
                <c:pt idx="42">
                  <c:v>-148.93</c:v>
                </c:pt>
                <c:pt idx="43">
                  <c:v>-142.53</c:v>
                </c:pt>
                <c:pt idx="44">
                  <c:v>-137.479999999999</c:v>
                </c:pt>
                <c:pt idx="45">
                  <c:v>-132.9</c:v>
                </c:pt>
                <c:pt idx="46">
                  <c:v>-146.38</c:v>
                </c:pt>
                <c:pt idx="47">
                  <c:v>-142.26</c:v>
                </c:pt>
                <c:pt idx="48">
                  <c:v>-149.04</c:v>
                </c:pt>
                <c:pt idx="49">
                  <c:v>-142.06</c:v>
                </c:pt>
                <c:pt idx="50">
                  <c:v>-137.81</c:v>
                </c:pt>
                <c:pt idx="51">
                  <c:v>-145.87</c:v>
                </c:pt>
                <c:pt idx="52">
                  <c:v>-140.69</c:v>
                </c:pt>
                <c:pt idx="53">
                  <c:v>-157.94</c:v>
                </c:pt>
                <c:pt idx="54">
                  <c:v>-156.66999999999899</c:v>
                </c:pt>
                <c:pt idx="55">
                  <c:v>-154.82</c:v>
                </c:pt>
                <c:pt idx="56">
                  <c:v>-160.979999999999</c:v>
                </c:pt>
                <c:pt idx="57">
                  <c:v>-157.54</c:v>
                </c:pt>
                <c:pt idx="58">
                  <c:v>-159.57</c:v>
                </c:pt>
                <c:pt idx="59">
                  <c:v>-150.32</c:v>
                </c:pt>
                <c:pt idx="60">
                  <c:v>-157.27000000000001</c:v>
                </c:pt>
                <c:pt idx="61">
                  <c:v>-148.86000000000001</c:v>
                </c:pt>
                <c:pt idx="62">
                  <c:v>-152.07</c:v>
                </c:pt>
                <c:pt idx="63">
                  <c:v>-152.41999999999899</c:v>
                </c:pt>
                <c:pt idx="64">
                  <c:v>-151.13</c:v>
                </c:pt>
                <c:pt idx="65">
                  <c:v>-144.29</c:v>
                </c:pt>
                <c:pt idx="66">
                  <c:v>-139.04</c:v>
                </c:pt>
                <c:pt idx="67">
                  <c:v>-154.30000000000001</c:v>
                </c:pt>
                <c:pt idx="68">
                  <c:v>-156.75</c:v>
                </c:pt>
                <c:pt idx="69">
                  <c:v>-154.25</c:v>
                </c:pt>
                <c:pt idx="70">
                  <c:v>-153.6</c:v>
                </c:pt>
                <c:pt idx="71">
                  <c:v>-148.87</c:v>
                </c:pt>
                <c:pt idx="72">
                  <c:v>-143.93</c:v>
                </c:pt>
                <c:pt idx="73">
                  <c:v>-154.82</c:v>
                </c:pt>
                <c:pt idx="74">
                  <c:v>-160.38</c:v>
                </c:pt>
                <c:pt idx="75">
                  <c:v>-151.88999999999899</c:v>
                </c:pt>
                <c:pt idx="76">
                  <c:v>-153.65</c:v>
                </c:pt>
                <c:pt idx="77">
                  <c:v>-160.979999999999</c:v>
                </c:pt>
                <c:pt idx="78">
                  <c:v>-157.94999999999899</c:v>
                </c:pt>
                <c:pt idx="79">
                  <c:v>-165.23</c:v>
                </c:pt>
                <c:pt idx="80">
                  <c:v>-158.27000000000001</c:v>
                </c:pt>
                <c:pt idx="81">
                  <c:v>-162.63999999999899</c:v>
                </c:pt>
                <c:pt idx="82">
                  <c:v>-169.53</c:v>
                </c:pt>
                <c:pt idx="83">
                  <c:v>-162.52000000000001</c:v>
                </c:pt>
                <c:pt idx="84">
                  <c:v>-165.65</c:v>
                </c:pt>
                <c:pt idx="85">
                  <c:v>-169.99</c:v>
                </c:pt>
                <c:pt idx="86">
                  <c:v>-168.55</c:v>
                </c:pt>
                <c:pt idx="87">
                  <c:v>-167.32</c:v>
                </c:pt>
                <c:pt idx="88">
                  <c:v>-166.4</c:v>
                </c:pt>
                <c:pt idx="89">
                  <c:v>-166.91</c:v>
                </c:pt>
                <c:pt idx="90">
                  <c:v>-171.26</c:v>
                </c:pt>
                <c:pt idx="91">
                  <c:v>-156.12</c:v>
                </c:pt>
                <c:pt idx="92">
                  <c:v>-158.11000000000001</c:v>
                </c:pt>
                <c:pt idx="93">
                  <c:v>-169.73</c:v>
                </c:pt>
                <c:pt idx="94">
                  <c:v>-173.55</c:v>
                </c:pt>
                <c:pt idx="95">
                  <c:v>-173.45</c:v>
                </c:pt>
                <c:pt idx="96">
                  <c:v>-168.13</c:v>
                </c:pt>
                <c:pt idx="97">
                  <c:v>-165.34</c:v>
                </c:pt>
                <c:pt idx="98">
                  <c:v>-167.44</c:v>
                </c:pt>
                <c:pt idx="99">
                  <c:v>-169.48</c:v>
                </c:pt>
                <c:pt idx="100">
                  <c:v>-173.24</c:v>
                </c:pt>
                <c:pt idx="101">
                  <c:v>-174.87</c:v>
                </c:pt>
                <c:pt idx="102">
                  <c:v>-172.01</c:v>
                </c:pt>
                <c:pt idx="103">
                  <c:v>-152.06</c:v>
                </c:pt>
                <c:pt idx="104">
                  <c:v>-175.91</c:v>
                </c:pt>
                <c:pt idx="105">
                  <c:v>-176.68</c:v>
                </c:pt>
                <c:pt idx="106">
                  <c:v>-173.13</c:v>
                </c:pt>
                <c:pt idx="107">
                  <c:v>-175.01</c:v>
                </c:pt>
                <c:pt idx="108">
                  <c:v>-177.38</c:v>
                </c:pt>
                <c:pt idx="109">
                  <c:v>-179.66</c:v>
                </c:pt>
                <c:pt idx="110">
                  <c:v>-170.5</c:v>
                </c:pt>
                <c:pt idx="111">
                  <c:v>-163.5</c:v>
                </c:pt>
                <c:pt idx="112">
                  <c:v>-174.62</c:v>
                </c:pt>
                <c:pt idx="113">
                  <c:v>-173.69</c:v>
                </c:pt>
                <c:pt idx="114">
                  <c:v>-171.35</c:v>
                </c:pt>
                <c:pt idx="115">
                  <c:v>-140.01</c:v>
                </c:pt>
                <c:pt idx="116">
                  <c:v>-179.01</c:v>
                </c:pt>
                <c:pt idx="117">
                  <c:v>-177.16</c:v>
                </c:pt>
                <c:pt idx="118">
                  <c:v>-176.07</c:v>
                </c:pt>
                <c:pt idx="119">
                  <c:v>-180.37</c:v>
                </c:pt>
                <c:pt idx="120">
                  <c:v>-183.08</c:v>
                </c:pt>
                <c:pt idx="121">
                  <c:v>-183.06</c:v>
                </c:pt>
                <c:pt idx="122">
                  <c:v>-180.1</c:v>
                </c:pt>
                <c:pt idx="123">
                  <c:v>-181.75</c:v>
                </c:pt>
                <c:pt idx="124">
                  <c:v>-181.82</c:v>
                </c:pt>
                <c:pt idx="125">
                  <c:v>-180.82</c:v>
                </c:pt>
                <c:pt idx="126">
                  <c:v>-181.38</c:v>
                </c:pt>
                <c:pt idx="127">
                  <c:v>-178.41</c:v>
                </c:pt>
                <c:pt idx="128">
                  <c:v>-179.94</c:v>
                </c:pt>
                <c:pt idx="129">
                  <c:v>-179.13</c:v>
                </c:pt>
                <c:pt idx="130">
                  <c:v>-162.69999999999899</c:v>
                </c:pt>
                <c:pt idx="131">
                  <c:v>-168.91</c:v>
                </c:pt>
                <c:pt idx="132">
                  <c:v>-167.88</c:v>
                </c:pt>
                <c:pt idx="133">
                  <c:v>-173.42</c:v>
                </c:pt>
                <c:pt idx="134">
                  <c:v>-172.51</c:v>
                </c:pt>
                <c:pt idx="135">
                  <c:v>-172.09</c:v>
                </c:pt>
                <c:pt idx="136">
                  <c:v>-171.08</c:v>
                </c:pt>
                <c:pt idx="137">
                  <c:v>-169.72</c:v>
                </c:pt>
                <c:pt idx="138">
                  <c:v>-170.42</c:v>
                </c:pt>
                <c:pt idx="139">
                  <c:v>-169.97</c:v>
                </c:pt>
                <c:pt idx="140">
                  <c:v>-167.83</c:v>
                </c:pt>
                <c:pt idx="141">
                  <c:v>-165.12</c:v>
                </c:pt>
                <c:pt idx="142">
                  <c:v>-164.8</c:v>
                </c:pt>
                <c:pt idx="143">
                  <c:v>-171.58</c:v>
                </c:pt>
                <c:pt idx="144">
                  <c:v>-150.27000000000001</c:v>
                </c:pt>
                <c:pt idx="145">
                  <c:v>-167.57</c:v>
                </c:pt>
                <c:pt idx="146">
                  <c:v>-165</c:v>
                </c:pt>
                <c:pt idx="147">
                  <c:v>-167.33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3C9-4BBD-B01F-F2C1B0058114}"/>
            </c:ext>
          </c:extLst>
        </c:ser>
        <c:ser>
          <c:idx val="1"/>
          <c:order val="1"/>
          <c:tx>
            <c:v>Simulated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3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'373226076481201'!$H$12:$H$51</c:f>
              <c:numCache>
                <c:formatCode>m/d/yyyy</c:formatCode>
                <c:ptCount val="40"/>
                <c:pt idx="0">
                  <c:v>29952</c:v>
                </c:pt>
                <c:pt idx="1">
                  <c:v>30317</c:v>
                </c:pt>
                <c:pt idx="2">
                  <c:v>30682</c:v>
                </c:pt>
                <c:pt idx="3">
                  <c:v>31048</c:v>
                </c:pt>
                <c:pt idx="4">
                  <c:v>31413</c:v>
                </c:pt>
                <c:pt idx="5">
                  <c:v>31778</c:v>
                </c:pt>
                <c:pt idx="6">
                  <c:v>32143</c:v>
                </c:pt>
                <c:pt idx="7">
                  <c:v>32509</c:v>
                </c:pt>
                <c:pt idx="8">
                  <c:v>32874</c:v>
                </c:pt>
                <c:pt idx="9">
                  <c:v>33239</c:v>
                </c:pt>
                <c:pt idx="10">
                  <c:v>33604</c:v>
                </c:pt>
                <c:pt idx="11">
                  <c:v>33970</c:v>
                </c:pt>
                <c:pt idx="12">
                  <c:v>34335</c:v>
                </c:pt>
                <c:pt idx="13">
                  <c:v>34700</c:v>
                </c:pt>
                <c:pt idx="14">
                  <c:v>35065</c:v>
                </c:pt>
                <c:pt idx="15">
                  <c:v>35431</c:v>
                </c:pt>
                <c:pt idx="16">
                  <c:v>35796</c:v>
                </c:pt>
                <c:pt idx="17">
                  <c:v>36161</c:v>
                </c:pt>
                <c:pt idx="18">
                  <c:v>36526</c:v>
                </c:pt>
                <c:pt idx="19">
                  <c:v>36892</c:v>
                </c:pt>
                <c:pt idx="20">
                  <c:v>37257</c:v>
                </c:pt>
                <c:pt idx="21">
                  <c:v>37622</c:v>
                </c:pt>
                <c:pt idx="22">
                  <c:v>37987</c:v>
                </c:pt>
                <c:pt idx="23">
                  <c:v>38353</c:v>
                </c:pt>
                <c:pt idx="24">
                  <c:v>38718</c:v>
                </c:pt>
                <c:pt idx="25">
                  <c:v>39083</c:v>
                </c:pt>
                <c:pt idx="26">
                  <c:v>39448</c:v>
                </c:pt>
                <c:pt idx="27">
                  <c:v>39814</c:v>
                </c:pt>
                <c:pt idx="28">
                  <c:v>40179</c:v>
                </c:pt>
                <c:pt idx="29">
                  <c:v>40544</c:v>
                </c:pt>
                <c:pt idx="30">
                  <c:v>40909</c:v>
                </c:pt>
                <c:pt idx="31">
                  <c:v>41275</c:v>
                </c:pt>
                <c:pt idx="32">
                  <c:v>41640</c:v>
                </c:pt>
                <c:pt idx="33">
                  <c:v>42005</c:v>
                </c:pt>
                <c:pt idx="34">
                  <c:v>42370</c:v>
                </c:pt>
                <c:pt idx="35">
                  <c:v>42736</c:v>
                </c:pt>
                <c:pt idx="36">
                  <c:v>43101</c:v>
                </c:pt>
                <c:pt idx="37">
                  <c:v>43466</c:v>
                </c:pt>
                <c:pt idx="38">
                  <c:v>43831</c:v>
                </c:pt>
                <c:pt idx="39">
                  <c:v>44197</c:v>
                </c:pt>
              </c:numCache>
            </c:numRef>
          </c:xVal>
          <c:yVal>
            <c:numRef>
              <c:f>'373226076481201'!$G$12:$G$51</c:f>
              <c:numCache>
                <c:formatCode>General</c:formatCode>
                <c:ptCount val="40"/>
                <c:pt idx="0">
                  <c:v>-149.4610900879</c:v>
                </c:pt>
                <c:pt idx="1">
                  <c:v>-139.67077636720001</c:v>
                </c:pt>
                <c:pt idx="2">
                  <c:v>-143.27366638180001</c:v>
                </c:pt>
                <c:pt idx="3">
                  <c:v>-142.53141784670001</c:v>
                </c:pt>
                <c:pt idx="4">
                  <c:v>-140.498046875</c:v>
                </c:pt>
                <c:pt idx="5">
                  <c:v>-146.21600341800001</c:v>
                </c:pt>
                <c:pt idx="6">
                  <c:v>-105.54151153559999</c:v>
                </c:pt>
                <c:pt idx="7">
                  <c:v>-128.43605041500001</c:v>
                </c:pt>
                <c:pt idx="8">
                  <c:v>-150.07202148440001</c:v>
                </c:pt>
                <c:pt idx="9">
                  <c:v>-150.96472167970001</c:v>
                </c:pt>
                <c:pt idx="10">
                  <c:v>-151.25915527340001</c:v>
                </c:pt>
                <c:pt idx="11">
                  <c:v>-148.41525268550001</c:v>
                </c:pt>
                <c:pt idx="12">
                  <c:v>-148.74792480470001</c:v>
                </c:pt>
                <c:pt idx="13">
                  <c:v>-145.81182861330001</c:v>
                </c:pt>
                <c:pt idx="14">
                  <c:v>-151.40943908689999</c:v>
                </c:pt>
                <c:pt idx="15">
                  <c:v>-158.55926513669999</c:v>
                </c:pt>
                <c:pt idx="16">
                  <c:v>-160.7643585205</c:v>
                </c:pt>
                <c:pt idx="17">
                  <c:v>-166.56477355960001</c:v>
                </c:pt>
                <c:pt idx="18">
                  <c:v>-161.04856872560001</c:v>
                </c:pt>
                <c:pt idx="19">
                  <c:v>-164.16694641110001</c:v>
                </c:pt>
                <c:pt idx="20">
                  <c:v>-157.26278686520001</c:v>
                </c:pt>
                <c:pt idx="21">
                  <c:v>-163.7107849121</c:v>
                </c:pt>
                <c:pt idx="22">
                  <c:v>-178.9864654541</c:v>
                </c:pt>
                <c:pt idx="23">
                  <c:v>-180.84739685060001</c:v>
                </c:pt>
                <c:pt idx="24">
                  <c:v>-180.8150177002</c:v>
                </c:pt>
                <c:pt idx="25">
                  <c:v>-178.131149292</c:v>
                </c:pt>
                <c:pt idx="26">
                  <c:v>-176.57586669919999</c:v>
                </c:pt>
                <c:pt idx="27">
                  <c:v>-184.0341796875</c:v>
                </c:pt>
                <c:pt idx="28">
                  <c:v>-188.5538482666</c:v>
                </c:pt>
                <c:pt idx="29">
                  <c:v>-193.07664489749999</c:v>
                </c:pt>
                <c:pt idx="30">
                  <c:v>-179.4500579834</c:v>
                </c:pt>
                <c:pt idx="31">
                  <c:v>-192.3080444336</c:v>
                </c:pt>
                <c:pt idx="32">
                  <c:v>-200.2074432373</c:v>
                </c:pt>
                <c:pt idx="33">
                  <c:v>-196.2919769287</c:v>
                </c:pt>
                <c:pt idx="34">
                  <c:v>-194.74613952639999</c:v>
                </c:pt>
                <c:pt idx="35">
                  <c:v>-179.8286743164</c:v>
                </c:pt>
                <c:pt idx="36">
                  <c:v>-177.3646697998</c:v>
                </c:pt>
                <c:pt idx="37">
                  <c:v>-158.7509613037</c:v>
                </c:pt>
                <c:pt idx="38">
                  <c:v>-163.41722106930001</c:v>
                </c:pt>
                <c:pt idx="39">
                  <c:v>-189.76481628420001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3C9-4BBD-B01F-F2C1B00581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3555183"/>
        <c:axId val="613550191"/>
      </c:scatterChart>
      <c:valAx>
        <c:axId val="613555183"/>
        <c:scaling>
          <c:orientation val="minMax"/>
          <c:min val="2800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0191"/>
        <c:crossesAt val="-240"/>
        <c:crossBetween val="midCat"/>
      </c:valAx>
      <c:valAx>
        <c:axId val="613550191"/>
        <c:scaling>
          <c:orientation val="minMax"/>
          <c:max val="-1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Water Level (ft)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5183"/>
        <c:crosses val="autoZero"/>
        <c:crossBetween val="midCat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Data</c:v>
          </c:tx>
          <c:spPr>
            <a:ln w="19050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'373226076481201'!$I$12:$I$51</c:f>
              <c:numCache>
                <c:formatCode>General</c:formatCode>
                <c:ptCount val="40"/>
                <c:pt idx="0">
                  <c:v>-134.33000000000001</c:v>
                </c:pt>
                <c:pt idx="1">
                  <c:v>-123.34</c:v>
                </c:pt>
                <c:pt idx="2">
                  <c:v>-129.93</c:v>
                </c:pt>
                <c:pt idx="3">
                  <c:v>-120.96</c:v>
                </c:pt>
                <c:pt idx="4">
                  <c:v>-143.979999999999</c:v>
                </c:pt>
                <c:pt idx="5">
                  <c:v>-141.65</c:v>
                </c:pt>
                <c:pt idx="6">
                  <c:v>-144.61000000000001</c:v>
                </c:pt>
                <c:pt idx="7">
                  <c:v>-148.53</c:v>
                </c:pt>
                <c:pt idx="8">
                  <c:v>-145.479999999999</c:v>
                </c:pt>
                <c:pt idx="9">
                  <c:v>-148.56</c:v>
                </c:pt>
                <c:pt idx="10">
                  <c:v>-142.69999999999899</c:v>
                </c:pt>
                <c:pt idx="11">
                  <c:v>-148.93</c:v>
                </c:pt>
                <c:pt idx="12">
                  <c:v>-137.479999999999</c:v>
                </c:pt>
                <c:pt idx="13">
                  <c:v>-146.38</c:v>
                </c:pt>
                <c:pt idx="14">
                  <c:v>-142.06</c:v>
                </c:pt>
                <c:pt idx="15">
                  <c:v>-157.94</c:v>
                </c:pt>
                <c:pt idx="16">
                  <c:v>-157.54</c:v>
                </c:pt>
                <c:pt idx="17">
                  <c:v>-148.86000000000001</c:v>
                </c:pt>
                <c:pt idx="18">
                  <c:v>-144.29</c:v>
                </c:pt>
                <c:pt idx="19">
                  <c:v>-154.25</c:v>
                </c:pt>
                <c:pt idx="20">
                  <c:v>-154.82</c:v>
                </c:pt>
                <c:pt idx="21">
                  <c:v>-160.979999999999</c:v>
                </c:pt>
                <c:pt idx="22">
                  <c:v>-162.63999999999899</c:v>
                </c:pt>
                <c:pt idx="23">
                  <c:v>-169.99</c:v>
                </c:pt>
                <c:pt idx="24">
                  <c:v>-166.91</c:v>
                </c:pt>
                <c:pt idx="25">
                  <c:v>-169.73</c:v>
                </c:pt>
                <c:pt idx="26">
                  <c:v>-165.34</c:v>
                </c:pt>
                <c:pt idx="27">
                  <c:v>-174.87</c:v>
                </c:pt>
                <c:pt idx="28">
                  <c:v>-176.68</c:v>
                </c:pt>
                <c:pt idx="29">
                  <c:v>-179.66</c:v>
                </c:pt>
                <c:pt idx="30">
                  <c:v>-173.69</c:v>
                </c:pt>
                <c:pt idx="31">
                  <c:v>-177.16</c:v>
                </c:pt>
                <c:pt idx="32">
                  <c:v>-183.06</c:v>
                </c:pt>
                <c:pt idx="33">
                  <c:v>-180.82</c:v>
                </c:pt>
                <c:pt idx="34">
                  <c:v>-179.13</c:v>
                </c:pt>
                <c:pt idx="35">
                  <c:v>-173.42</c:v>
                </c:pt>
                <c:pt idx="36">
                  <c:v>-172.09</c:v>
                </c:pt>
                <c:pt idx="37">
                  <c:v>-170.42</c:v>
                </c:pt>
                <c:pt idx="38">
                  <c:v>-165.12</c:v>
                </c:pt>
                <c:pt idx="39">
                  <c:v>-171.58</c:v>
                </c:pt>
              </c:numCache>
            </c:numRef>
          </c:xVal>
          <c:yVal>
            <c:numRef>
              <c:f>'373226076481201'!$G$12:$G$51</c:f>
              <c:numCache>
                <c:formatCode>General</c:formatCode>
                <c:ptCount val="40"/>
                <c:pt idx="0">
                  <c:v>-149.4610900879</c:v>
                </c:pt>
                <c:pt idx="1">
                  <c:v>-139.67077636720001</c:v>
                </c:pt>
                <c:pt idx="2">
                  <c:v>-143.27366638180001</c:v>
                </c:pt>
                <c:pt idx="3">
                  <c:v>-142.53141784670001</c:v>
                </c:pt>
                <c:pt idx="4">
                  <c:v>-140.498046875</c:v>
                </c:pt>
                <c:pt idx="5">
                  <c:v>-146.21600341800001</c:v>
                </c:pt>
                <c:pt idx="6">
                  <c:v>-105.54151153559999</c:v>
                </c:pt>
                <c:pt idx="7">
                  <c:v>-128.43605041500001</c:v>
                </c:pt>
                <c:pt idx="8">
                  <c:v>-150.07202148440001</c:v>
                </c:pt>
                <c:pt idx="9">
                  <c:v>-150.96472167970001</c:v>
                </c:pt>
                <c:pt idx="10">
                  <c:v>-151.25915527340001</c:v>
                </c:pt>
                <c:pt idx="11">
                  <c:v>-148.41525268550001</c:v>
                </c:pt>
                <c:pt idx="12">
                  <c:v>-148.74792480470001</c:v>
                </c:pt>
                <c:pt idx="13">
                  <c:v>-145.81182861330001</c:v>
                </c:pt>
                <c:pt idx="14">
                  <c:v>-151.40943908689999</c:v>
                </c:pt>
                <c:pt idx="15">
                  <c:v>-158.55926513669999</c:v>
                </c:pt>
                <c:pt idx="16">
                  <c:v>-160.7643585205</c:v>
                </c:pt>
                <c:pt idx="17">
                  <c:v>-166.56477355960001</c:v>
                </c:pt>
                <c:pt idx="18">
                  <c:v>-161.04856872560001</c:v>
                </c:pt>
                <c:pt idx="19">
                  <c:v>-164.16694641110001</c:v>
                </c:pt>
                <c:pt idx="20">
                  <c:v>-157.26278686520001</c:v>
                </c:pt>
                <c:pt idx="21">
                  <c:v>-163.7107849121</c:v>
                </c:pt>
                <c:pt idx="22">
                  <c:v>-178.9864654541</c:v>
                </c:pt>
                <c:pt idx="23">
                  <c:v>-180.84739685060001</c:v>
                </c:pt>
                <c:pt idx="24">
                  <c:v>-180.8150177002</c:v>
                </c:pt>
                <c:pt idx="25">
                  <c:v>-178.131149292</c:v>
                </c:pt>
                <c:pt idx="26">
                  <c:v>-176.57586669919999</c:v>
                </c:pt>
                <c:pt idx="27">
                  <c:v>-184.0341796875</c:v>
                </c:pt>
                <c:pt idx="28">
                  <c:v>-188.5538482666</c:v>
                </c:pt>
                <c:pt idx="29">
                  <c:v>-193.07664489749999</c:v>
                </c:pt>
                <c:pt idx="30">
                  <c:v>-179.4500579834</c:v>
                </c:pt>
                <c:pt idx="31">
                  <c:v>-192.3080444336</c:v>
                </c:pt>
                <c:pt idx="32">
                  <c:v>-200.2074432373</c:v>
                </c:pt>
                <c:pt idx="33">
                  <c:v>-196.2919769287</c:v>
                </c:pt>
                <c:pt idx="34">
                  <c:v>-194.74613952639999</c:v>
                </c:pt>
                <c:pt idx="35">
                  <c:v>-179.8286743164</c:v>
                </c:pt>
                <c:pt idx="36">
                  <c:v>-177.3646697998</c:v>
                </c:pt>
                <c:pt idx="37">
                  <c:v>-158.7509613037</c:v>
                </c:pt>
                <c:pt idx="38">
                  <c:v>-163.41722106930001</c:v>
                </c:pt>
                <c:pt idx="39">
                  <c:v>-189.76481628420001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029-4E2A-B02D-392F7D35338E}"/>
            </c:ext>
          </c:extLst>
        </c:ser>
        <c:ser>
          <c:idx val="1"/>
          <c:order val="1"/>
          <c:tx>
            <c:v>Y=X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'373226076481201'!$K$2:$K$3</c:f>
              <c:numCache>
                <c:formatCode>General</c:formatCode>
                <c:ptCount val="2"/>
                <c:pt idx="0">
                  <c:v>-117.45</c:v>
                </c:pt>
                <c:pt idx="1">
                  <c:v>-183.08</c:v>
                </c:pt>
              </c:numCache>
            </c:numRef>
          </c:xVal>
          <c:yVal>
            <c:numRef>
              <c:f>'373226076481201'!$K$2:$K$3</c:f>
              <c:numCache>
                <c:formatCode>General</c:formatCode>
                <c:ptCount val="2"/>
                <c:pt idx="0">
                  <c:v>-117.45</c:v>
                </c:pt>
                <c:pt idx="1">
                  <c:v>-183.08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029-4E2A-B02D-392F7D3533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4009151"/>
        <c:axId val="1105116095"/>
      </c:scatterChart>
      <c:valAx>
        <c:axId val="1174009151"/>
        <c:scaling>
          <c:orientation val="minMax"/>
          <c:max val="-10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05116095"/>
        <c:crossesAt val="-220"/>
        <c:crossBetween val="midCat"/>
      </c:valAx>
      <c:valAx>
        <c:axId val="1105116095"/>
        <c:scaling>
          <c:orientation val="minMax"/>
          <c:max val="-100"/>
          <c:min val="-21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74009151"/>
        <c:crossesAt val="-220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0617632601578511"/>
          <c:y val="0.57275836614173226"/>
          <c:w val="0.38800328273086904"/>
          <c:h val="0.19412968265330471"/>
        </c:manualLayout>
      </c:layout>
      <c:overlay val="1"/>
      <c:spPr>
        <a:solidFill>
          <a:schemeClr val="bg1"/>
        </a:solidFill>
        <a:ln>
          <a:solidFill>
            <a:schemeClr val="bg1">
              <a:lumMod val="65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sz="1400" b="0" i="0" u="none" strike="noStrike" baseline="0">
                <a:effectLst/>
              </a:rPr>
              <a:t>53J 24</a:t>
            </a:r>
            <a:r>
              <a:rPr lang="en-US" sz="1400" b="0" i="0" u="none" strike="noStrike" baseline="0"/>
              <a:t>        </a:t>
            </a:r>
            <a:endParaRPr lang="en-US"/>
          </a:p>
        </c:rich>
      </c:tx>
      <c:layout>
        <c:manualLayout>
          <c:xMode val="edge"/>
          <c:yMode val="edge"/>
          <c:x val="0.36088110403397028"/>
          <c:y val="2.13675213675213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USGS Data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3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xVal>
            <c:numRef>
              <c:f>'373316077125202'!$A$2:$A$1754</c:f>
              <c:numCache>
                <c:formatCode>m/d/yyyy</c:formatCode>
                <c:ptCount val="1753"/>
                <c:pt idx="0">
                  <c:v>40690</c:v>
                </c:pt>
                <c:pt idx="1">
                  <c:v>40722</c:v>
                </c:pt>
                <c:pt idx="2">
                  <c:v>40787</c:v>
                </c:pt>
                <c:pt idx="3">
                  <c:v>40806</c:v>
                </c:pt>
                <c:pt idx="4">
                  <c:v>40820</c:v>
                </c:pt>
                <c:pt idx="5">
                  <c:v>40926</c:v>
                </c:pt>
                <c:pt idx="6">
                  <c:v>41025</c:v>
                </c:pt>
                <c:pt idx="7">
                  <c:v>41122</c:v>
                </c:pt>
                <c:pt idx="8">
                  <c:v>41241</c:v>
                </c:pt>
                <c:pt idx="9">
                  <c:v>41372</c:v>
                </c:pt>
                <c:pt idx="10">
                  <c:v>41499</c:v>
                </c:pt>
                <c:pt idx="11">
                  <c:v>41569</c:v>
                </c:pt>
                <c:pt idx="12">
                  <c:v>41654</c:v>
                </c:pt>
                <c:pt idx="13">
                  <c:v>41737</c:v>
                </c:pt>
                <c:pt idx="14">
                  <c:v>41816</c:v>
                </c:pt>
                <c:pt idx="15">
                  <c:v>41914</c:v>
                </c:pt>
                <c:pt idx="16">
                  <c:v>42032</c:v>
                </c:pt>
                <c:pt idx="17">
                  <c:v>42096</c:v>
                </c:pt>
                <c:pt idx="18">
                  <c:v>42200</c:v>
                </c:pt>
                <c:pt idx="19">
                  <c:v>42283</c:v>
                </c:pt>
                <c:pt idx="20">
                  <c:v>42404</c:v>
                </c:pt>
                <c:pt idx="21">
                  <c:v>42474</c:v>
                </c:pt>
                <c:pt idx="22">
                  <c:v>42564</c:v>
                </c:pt>
                <c:pt idx="23">
                  <c:v>42667</c:v>
                </c:pt>
                <c:pt idx="24">
                  <c:v>42740</c:v>
                </c:pt>
                <c:pt idx="25">
                  <c:v>42830</c:v>
                </c:pt>
                <c:pt idx="26">
                  <c:v>42922</c:v>
                </c:pt>
                <c:pt idx="27">
                  <c:v>43021</c:v>
                </c:pt>
                <c:pt idx="28">
                  <c:v>43108</c:v>
                </c:pt>
                <c:pt idx="29">
                  <c:v>43207</c:v>
                </c:pt>
                <c:pt idx="30">
                  <c:v>43283</c:v>
                </c:pt>
                <c:pt idx="31">
                  <c:v>43388</c:v>
                </c:pt>
                <c:pt idx="32">
                  <c:v>43474</c:v>
                </c:pt>
                <c:pt idx="33">
                  <c:v>43563</c:v>
                </c:pt>
                <c:pt idx="34">
                  <c:v>43647</c:v>
                </c:pt>
                <c:pt idx="35">
                  <c:v>43755</c:v>
                </c:pt>
                <c:pt idx="36">
                  <c:v>43838</c:v>
                </c:pt>
                <c:pt idx="37">
                  <c:v>43958</c:v>
                </c:pt>
                <c:pt idx="38">
                  <c:v>44104</c:v>
                </c:pt>
                <c:pt idx="39">
                  <c:v>44300</c:v>
                </c:pt>
                <c:pt idx="40">
                  <c:v>44404</c:v>
                </c:pt>
                <c:pt idx="41">
                  <c:v>44419</c:v>
                </c:pt>
              </c:numCache>
            </c:numRef>
          </c:xVal>
          <c:yVal>
            <c:numRef>
              <c:f>'373316077125202'!$D$2:$D$1754</c:f>
              <c:numCache>
                <c:formatCode>General</c:formatCode>
                <c:ptCount val="1753"/>
                <c:pt idx="0">
                  <c:v>-38.25</c:v>
                </c:pt>
                <c:pt idx="1">
                  <c:v>-39.43</c:v>
                </c:pt>
                <c:pt idx="2">
                  <c:v>-40.159999999999897</c:v>
                </c:pt>
                <c:pt idx="3">
                  <c:v>-39.9</c:v>
                </c:pt>
                <c:pt idx="4">
                  <c:v>-39.67</c:v>
                </c:pt>
                <c:pt idx="5">
                  <c:v>-38.78</c:v>
                </c:pt>
                <c:pt idx="6">
                  <c:v>-38.5</c:v>
                </c:pt>
                <c:pt idx="7">
                  <c:v>-39.76</c:v>
                </c:pt>
                <c:pt idx="8">
                  <c:v>-39.74</c:v>
                </c:pt>
                <c:pt idx="9">
                  <c:v>-38.57</c:v>
                </c:pt>
                <c:pt idx="10">
                  <c:v>-39.15</c:v>
                </c:pt>
                <c:pt idx="11">
                  <c:v>-39.32</c:v>
                </c:pt>
                <c:pt idx="12">
                  <c:v>-38.549999999999898</c:v>
                </c:pt>
                <c:pt idx="13">
                  <c:v>-38.15</c:v>
                </c:pt>
                <c:pt idx="14">
                  <c:v>-38.9</c:v>
                </c:pt>
                <c:pt idx="15">
                  <c:v>-40.26</c:v>
                </c:pt>
                <c:pt idx="16">
                  <c:v>-39.200000000000003</c:v>
                </c:pt>
                <c:pt idx="17">
                  <c:v>-38.96</c:v>
                </c:pt>
                <c:pt idx="18">
                  <c:v>-39.61</c:v>
                </c:pt>
                <c:pt idx="19">
                  <c:v>-40.31</c:v>
                </c:pt>
                <c:pt idx="20">
                  <c:v>-39.25</c:v>
                </c:pt>
                <c:pt idx="21">
                  <c:v>-39.25</c:v>
                </c:pt>
                <c:pt idx="22">
                  <c:v>-39.54</c:v>
                </c:pt>
                <c:pt idx="23">
                  <c:v>-40.06</c:v>
                </c:pt>
                <c:pt idx="24">
                  <c:v>-39.64</c:v>
                </c:pt>
                <c:pt idx="25">
                  <c:v>-39.090000000000003</c:v>
                </c:pt>
                <c:pt idx="26">
                  <c:v>-39.9</c:v>
                </c:pt>
                <c:pt idx="27">
                  <c:v>-40.909999999999897</c:v>
                </c:pt>
                <c:pt idx="28">
                  <c:v>-40.159999999999897</c:v>
                </c:pt>
                <c:pt idx="29">
                  <c:v>-39.33</c:v>
                </c:pt>
                <c:pt idx="30">
                  <c:v>-39.71</c:v>
                </c:pt>
                <c:pt idx="31">
                  <c:v>-39.950000000000003</c:v>
                </c:pt>
                <c:pt idx="32">
                  <c:v>-39.340000000000003</c:v>
                </c:pt>
                <c:pt idx="33">
                  <c:v>-39.06</c:v>
                </c:pt>
                <c:pt idx="34">
                  <c:v>-40.03</c:v>
                </c:pt>
                <c:pt idx="35">
                  <c:v>-41.21</c:v>
                </c:pt>
                <c:pt idx="36">
                  <c:v>-40.33</c:v>
                </c:pt>
                <c:pt idx="37">
                  <c:v>-39.56</c:v>
                </c:pt>
                <c:pt idx="38">
                  <c:v>-40.5</c:v>
                </c:pt>
                <c:pt idx="39">
                  <c:v>-39.53</c:v>
                </c:pt>
                <c:pt idx="40">
                  <c:v>-41.05</c:v>
                </c:pt>
                <c:pt idx="41">
                  <c:v>-41.17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AF4-4CE1-A588-FE89C42EFF6C}"/>
            </c:ext>
          </c:extLst>
        </c:ser>
        <c:ser>
          <c:idx val="1"/>
          <c:order val="1"/>
          <c:tx>
            <c:v>Simulated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3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'373316077125202'!$H$42:$H$51</c:f>
              <c:numCache>
                <c:formatCode>m/d/yyyy</c:formatCode>
                <c:ptCount val="10"/>
                <c:pt idx="0">
                  <c:v>40909</c:v>
                </c:pt>
                <c:pt idx="1">
                  <c:v>41275</c:v>
                </c:pt>
                <c:pt idx="2">
                  <c:v>41640</c:v>
                </c:pt>
                <c:pt idx="3">
                  <c:v>42005</c:v>
                </c:pt>
                <c:pt idx="4">
                  <c:v>42370</c:v>
                </c:pt>
                <c:pt idx="5">
                  <c:v>42736</c:v>
                </c:pt>
                <c:pt idx="6">
                  <c:v>43101</c:v>
                </c:pt>
                <c:pt idx="7">
                  <c:v>43466</c:v>
                </c:pt>
                <c:pt idx="8">
                  <c:v>43831</c:v>
                </c:pt>
                <c:pt idx="9">
                  <c:v>44197</c:v>
                </c:pt>
              </c:numCache>
            </c:numRef>
          </c:xVal>
          <c:yVal>
            <c:numRef>
              <c:f>'373316077125202'!$G$42:$G$51</c:f>
              <c:numCache>
                <c:formatCode>General</c:formatCode>
                <c:ptCount val="10"/>
                <c:pt idx="0">
                  <c:v>-37.216339111330001</c:v>
                </c:pt>
                <c:pt idx="1">
                  <c:v>-37.013816833500002</c:v>
                </c:pt>
                <c:pt idx="2">
                  <c:v>-37.60247039795</c:v>
                </c:pt>
                <c:pt idx="3">
                  <c:v>-37.681716918950002</c:v>
                </c:pt>
                <c:pt idx="4">
                  <c:v>-37.75053024292</c:v>
                </c:pt>
                <c:pt idx="5">
                  <c:v>-37.539791107180001</c:v>
                </c:pt>
                <c:pt idx="6">
                  <c:v>-37.31509399414</c:v>
                </c:pt>
                <c:pt idx="7">
                  <c:v>-37.201866149899999</c:v>
                </c:pt>
                <c:pt idx="8">
                  <c:v>-36.914882659909999</c:v>
                </c:pt>
                <c:pt idx="9">
                  <c:v>-40.069217681879998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AF4-4CE1-A588-FE89C42EFF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3555183"/>
        <c:axId val="613550191"/>
      </c:scatterChart>
      <c:valAx>
        <c:axId val="613555183"/>
        <c:scaling>
          <c:orientation val="minMax"/>
          <c:min val="4000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0191"/>
        <c:crossesAt val="-200"/>
        <c:crossBetween val="midCat"/>
      </c:valAx>
      <c:valAx>
        <c:axId val="6135501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Water Level (ft)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5183"/>
        <c:crosses val="autoZero"/>
        <c:crossBetween val="midCat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sz="1400" b="0" i="0" u="none" strike="noStrike" baseline="0">
                <a:effectLst/>
              </a:rPr>
              <a:t>58A 78</a:t>
            </a:r>
            <a:r>
              <a:rPr lang="en-US" sz="1400" b="0" i="0" u="none" strike="noStrike" baseline="0"/>
              <a:t> </a:t>
            </a:r>
            <a:endParaRPr lang="en-US"/>
          </a:p>
        </c:rich>
      </c:tx>
      <c:layout>
        <c:manualLayout>
          <c:xMode val="edge"/>
          <c:yMode val="edge"/>
          <c:x val="0.36088110403397028"/>
          <c:y val="2.13675213675213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USGS Data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3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xVal>
            <c:numRef>
              <c:f>'363655076332003'!$A$2:$A$542</c:f>
              <c:numCache>
                <c:formatCode>m/d/yyyy</c:formatCode>
                <c:ptCount val="541"/>
                <c:pt idx="0">
                  <c:v>31761</c:v>
                </c:pt>
                <c:pt idx="1">
                  <c:v>31818</c:v>
                </c:pt>
                <c:pt idx="2">
                  <c:v>31823</c:v>
                </c:pt>
                <c:pt idx="3">
                  <c:v>31828</c:v>
                </c:pt>
                <c:pt idx="4">
                  <c:v>31833</c:v>
                </c:pt>
                <c:pt idx="5">
                  <c:v>31836</c:v>
                </c:pt>
                <c:pt idx="6">
                  <c:v>31841</c:v>
                </c:pt>
                <c:pt idx="7">
                  <c:v>31846</c:v>
                </c:pt>
                <c:pt idx="8">
                  <c:v>31851</c:v>
                </c:pt>
                <c:pt idx="9">
                  <c:v>31856</c:v>
                </c:pt>
                <c:pt idx="10">
                  <c:v>31861</c:v>
                </c:pt>
                <c:pt idx="11">
                  <c:v>31867</c:v>
                </c:pt>
                <c:pt idx="12">
                  <c:v>31872</c:v>
                </c:pt>
                <c:pt idx="13">
                  <c:v>31877</c:v>
                </c:pt>
                <c:pt idx="14">
                  <c:v>31882</c:v>
                </c:pt>
                <c:pt idx="15">
                  <c:v>31887</c:v>
                </c:pt>
                <c:pt idx="16">
                  <c:v>31892</c:v>
                </c:pt>
                <c:pt idx="17">
                  <c:v>31897</c:v>
                </c:pt>
                <c:pt idx="18">
                  <c:v>31902</c:v>
                </c:pt>
                <c:pt idx="19">
                  <c:v>31907</c:v>
                </c:pt>
                <c:pt idx="20">
                  <c:v>31912</c:v>
                </c:pt>
                <c:pt idx="21">
                  <c:v>31917</c:v>
                </c:pt>
                <c:pt idx="22">
                  <c:v>31922</c:v>
                </c:pt>
                <c:pt idx="23">
                  <c:v>31928</c:v>
                </c:pt>
                <c:pt idx="24">
                  <c:v>31933</c:v>
                </c:pt>
                <c:pt idx="25">
                  <c:v>31938</c:v>
                </c:pt>
                <c:pt idx="26">
                  <c:v>31943</c:v>
                </c:pt>
                <c:pt idx="27">
                  <c:v>31948</c:v>
                </c:pt>
                <c:pt idx="28">
                  <c:v>31953</c:v>
                </c:pt>
                <c:pt idx="29">
                  <c:v>31958</c:v>
                </c:pt>
                <c:pt idx="30">
                  <c:v>31963</c:v>
                </c:pt>
                <c:pt idx="31">
                  <c:v>31968</c:v>
                </c:pt>
                <c:pt idx="32">
                  <c:v>31973</c:v>
                </c:pt>
                <c:pt idx="33">
                  <c:v>31978</c:v>
                </c:pt>
                <c:pt idx="34">
                  <c:v>31983</c:v>
                </c:pt>
                <c:pt idx="35">
                  <c:v>31989</c:v>
                </c:pt>
                <c:pt idx="36">
                  <c:v>31994</c:v>
                </c:pt>
                <c:pt idx="37">
                  <c:v>31999</c:v>
                </c:pt>
                <c:pt idx="38">
                  <c:v>32004</c:v>
                </c:pt>
                <c:pt idx="39">
                  <c:v>32009</c:v>
                </c:pt>
                <c:pt idx="40">
                  <c:v>32014</c:v>
                </c:pt>
                <c:pt idx="41">
                  <c:v>32020</c:v>
                </c:pt>
                <c:pt idx="42">
                  <c:v>32025</c:v>
                </c:pt>
                <c:pt idx="43">
                  <c:v>32030</c:v>
                </c:pt>
                <c:pt idx="44">
                  <c:v>32035</c:v>
                </c:pt>
                <c:pt idx="45">
                  <c:v>32040</c:v>
                </c:pt>
                <c:pt idx="46">
                  <c:v>32045</c:v>
                </c:pt>
                <c:pt idx="47">
                  <c:v>32050</c:v>
                </c:pt>
                <c:pt idx="48">
                  <c:v>32055</c:v>
                </c:pt>
                <c:pt idx="49">
                  <c:v>32060</c:v>
                </c:pt>
                <c:pt idx="50">
                  <c:v>32065</c:v>
                </c:pt>
                <c:pt idx="51">
                  <c:v>32070</c:v>
                </c:pt>
                <c:pt idx="52">
                  <c:v>32075</c:v>
                </c:pt>
                <c:pt idx="53">
                  <c:v>32081</c:v>
                </c:pt>
                <c:pt idx="54">
                  <c:v>32086</c:v>
                </c:pt>
                <c:pt idx="55">
                  <c:v>32091</c:v>
                </c:pt>
                <c:pt idx="56">
                  <c:v>32096</c:v>
                </c:pt>
                <c:pt idx="57">
                  <c:v>32101</c:v>
                </c:pt>
                <c:pt idx="58">
                  <c:v>32106</c:v>
                </c:pt>
                <c:pt idx="59">
                  <c:v>32111</c:v>
                </c:pt>
                <c:pt idx="60">
                  <c:v>32116</c:v>
                </c:pt>
                <c:pt idx="61">
                  <c:v>32121</c:v>
                </c:pt>
                <c:pt idx="62">
                  <c:v>32126</c:v>
                </c:pt>
                <c:pt idx="63">
                  <c:v>32131</c:v>
                </c:pt>
                <c:pt idx="64">
                  <c:v>32136</c:v>
                </c:pt>
                <c:pt idx="65">
                  <c:v>32142</c:v>
                </c:pt>
                <c:pt idx="66">
                  <c:v>32147</c:v>
                </c:pt>
                <c:pt idx="67">
                  <c:v>32152</c:v>
                </c:pt>
                <c:pt idx="68">
                  <c:v>32157</c:v>
                </c:pt>
                <c:pt idx="69">
                  <c:v>32162</c:v>
                </c:pt>
                <c:pt idx="70">
                  <c:v>32167</c:v>
                </c:pt>
                <c:pt idx="71">
                  <c:v>32173</c:v>
                </c:pt>
                <c:pt idx="72">
                  <c:v>32178</c:v>
                </c:pt>
                <c:pt idx="73">
                  <c:v>32183</c:v>
                </c:pt>
                <c:pt idx="74">
                  <c:v>32188</c:v>
                </c:pt>
                <c:pt idx="75">
                  <c:v>32189</c:v>
                </c:pt>
                <c:pt idx="76">
                  <c:v>32443</c:v>
                </c:pt>
                <c:pt idx="77">
                  <c:v>32512</c:v>
                </c:pt>
                <c:pt idx="78">
                  <c:v>32587</c:v>
                </c:pt>
                <c:pt idx="79">
                  <c:v>32678</c:v>
                </c:pt>
                <c:pt idx="80">
                  <c:v>32769</c:v>
                </c:pt>
                <c:pt idx="81">
                  <c:v>32847</c:v>
                </c:pt>
                <c:pt idx="82">
                  <c:v>32945</c:v>
                </c:pt>
                <c:pt idx="83">
                  <c:v>33043</c:v>
                </c:pt>
                <c:pt idx="84">
                  <c:v>33128</c:v>
                </c:pt>
                <c:pt idx="85">
                  <c:v>33175</c:v>
                </c:pt>
                <c:pt idx="86">
                  <c:v>33520</c:v>
                </c:pt>
                <c:pt idx="87">
                  <c:v>33627</c:v>
                </c:pt>
                <c:pt idx="88">
                  <c:v>33709</c:v>
                </c:pt>
                <c:pt idx="89">
                  <c:v>33869</c:v>
                </c:pt>
                <c:pt idx="90">
                  <c:v>33891</c:v>
                </c:pt>
                <c:pt idx="91">
                  <c:v>34024</c:v>
                </c:pt>
                <c:pt idx="92">
                  <c:v>34192</c:v>
                </c:pt>
                <c:pt idx="93">
                  <c:v>34192</c:v>
                </c:pt>
                <c:pt idx="94">
                  <c:v>34192</c:v>
                </c:pt>
                <c:pt idx="95">
                  <c:v>34264</c:v>
                </c:pt>
                <c:pt idx="96">
                  <c:v>34411</c:v>
                </c:pt>
                <c:pt idx="97">
                  <c:v>34584</c:v>
                </c:pt>
                <c:pt idx="98">
                  <c:v>34712</c:v>
                </c:pt>
                <c:pt idx="99">
                  <c:v>34782</c:v>
                </c:pt>
                <c:pt idx="100">
                  <c:v>34871</c:v>
                </c:pt>
                <c:pt idx="101">
                  <c:v>34955</c:v>
                </c:pt>
                <c:pt idx="102">
                  <c:v>35110</c:v>
                </c:pt>
                <c:pt idx="103">
                  <c:v>35152</c:v>
                </c:pt>
                <c:pt idx="104">
                  <c:v>35219</c:v>
                </c:pt>
                <c:pt idx="105">
                  <c:v>35334</c:v>
                </c:pt>
                <c:pt idx="106">
                  <c:v>35410</c:v>
                </c:pt>
                <c:pt idx="107">
                  <c:v>35501</c:v>
                </c:pt>
                <c:pt idx="108">
                  <c:v>35571</c:v>
                </c:pt>
                <c:pt idx="109">
                  <c:v>35597</c:v>
                </c:pt>
                <c:pt idx="110">
                  <c:v>35681</c:v>
                </c:pt>
                <c:pt idx="111">
                  <c:v>35775</c:v>
                </c:pt>
                <c:pt idx="112">
                  <c:v>35887</c:v>
                </c:pt>
                <c:pt idx="113">
                  <c:v>35968</c:v>
                </c:pt>
                <c:pt idx="114">
                  <c:v>36053</c:v>
                </c:pt>
                <c:pt idx="115">
                  <c:v>36145</c:v>
                </c:pt>
                <c:pt idx="116">
                  <c:v>36237</c:v>
                </c:pt>
                <c:pt idx="117">
                  <c:v>36340</c:v>
                </c:pt>
                <c:pt idx="118">
                  <c:v>36438</c:v>
                </c:pt>
                <c:pt idx="119">
                  <c:v>36503</c:v>
                </c:pt>
                <c:pt idx="120">
                  <c:v>36593</c:v>
                </c:pt>
                <c:pt idx="121">
                  <c:v>36690</c:v>
                </c:pt>
                <c:pt idx="122">
                  <c:v>36740</c:v>
                </c:pt>
                <c:pt idx="123">
                  <c:v>36816</c:v>
                </c:pt>
                <c:pt idx="124">
                  <c:v>36908</c:v>
                </c:pt>
                <c:pt idx="125">
                  <c:v>37005</c:v>
                </c:pt>
                <c:pt idx="126">
                  <c:v>37099</c:v>
                </c:pt>
                <c:pt idx="127">
                  <c:v>37188</c:v>
                </c:pt>
                <c:pt idx="128">
                  <c:v>37274</c:v>
                </c:pt>
                <c:pt idx="129">
                  <c:v>37372</c:v>
                </c:pt>
                <c:pt idx="130">
                  <c:v>37459</c:v>
                </c:pt>
                <c:pt idx="131">
                  <c:v>37546</c:v>
                </c:pt>
                <c:pt idx="132">
                  <c:v>37649</c:v>
                </c:pt>
                <c:pt idx="133">
                  <c:v>37741</c:v>
                </c:pt>
                <c:pt idx="134">
                  <c:v>37827</c:v>
                </c:pt>
                <c:pt idx="135">
                  <c:v>37917</c:v>
                </c:pt>
                <c:pt idx="136">
                  <c:v>38030</c:v>
                </c:pt>
                <c:pt idx="137">
                  <c:v>38107</c:v>
                </c:pt>
                <c:pt idx="138">
                  <c:v>38204</c:v>
                </c:pt>
                <c:pt idx="139">
                  <c:v>38296</c:v>
                </c:pt>
                <c:pt idx="140">
                  <c:v>38380</c:v>
                </c:pt>
                <c:pt idx="141">
                  <c:v>38482</c:v>
                </c:pt>
                <c:pt idx="142">
                  <c:v>38553</c:v>
                </c:pt>
                <c:pt idx="143">
                  <c:v>38660</c:v>
                </c:pt>
                <c:pt idx="144">
                  <c:v>38755</c:v>
                </c:pt>
                <c:pt idx="145">
                  <c:v>38847</c:v>
                </c:pt>
                <c:pt idx="146">
                  <c:v>38972</c:v>
                </c:pt>
                <c:pt idx="147">
                  <c:v>39055</c:v>
                </c:pt>
                <c:pt idx="148">
                  <c:v>39190</c:v>
                </c:pt>
                <c:pt idx="149">
                  <c:v>39247</c:v>
                </c:pt>
                <c:pt idx="150">
                  <c:v>39323</c:v>
                </c:pt>
                <c:pt idx="151">
                  <c:v>39357</c:v>
                </c:pt>
                <c:pt idx="152">
                  <c:v>39471</c:v>
                </c:pt>
                <c:pt idx="153">
                  <c:v>39554</c:v>
                </c:pt>
                <c:pt idx="154">
                  <c:v>39644</c:v>
                </c:pt>
                <c:pt idx="155">
                  <c:v>39743</c:v>
                </c:pt>
                <c:pt idx="156">
                  <c:v>39849</c:v>
                </c:pt>
                <c:pt idx="157">
                  <c:v>39917</c:v>
                </c:pt>
                <c:pt idx="158">
                  <c:v>40016</c:v>
                </c:pt>
                <c:pt idx="159">
                  <c:v>40106</c:v>
                </c:pt>
                <c:pt idx="160">
                  <c:v>40191</c:v>
                </c:pt>
                <c:pt idx="161">
                  <c:v>40281</c:v>
                </c:pt>
                <c:pt idx="162">
                  <c:v>40380</c:v>
                </c:pt>
                <c:pt idx="163">
                  <c:v>40477</c:v>
                </c:pt>
                <c:pt idx="164">
                  <c:v>40570</c:v>
                </c:pt>
                <c:pt idx="165">
                  <c:v>40652</c:v>
                </c:pt>
                <c:pt idx="166">
                  <c:v>40744</c:v>
                </c:pt>
                <c:pt idx="167">
                  <c:v>40820</c:v>
                </c:pt>
                <c:pt idx="168">
                  <c:v>40934</c:v>
                </c:pt>
                <c:pt idx="169">
                  <c:v>41002</c:v>
                </c:pt>
                <c:pt idx="170">
                  <c:v>41101</c:v>
                </c:pt>
                <c:pt idx="171">
                  <c:v>41198</c:v>
                </c:pt>
                <c:pt idx="172">
                  <c:v>41283</c:v>
                </c:pt>
                <c:pt idx="173">
                  <c:v>41380</c:v>
                </c:pt>
                <c:pt idx="174">
                  <c:v>41478</c:v>
                </c:pt>
                <c:pt idx="175">
                  <c:v>41597</c:v>
                </c:pt>
                <c:pt idx="176">
                  <c:v>41681</c:v>
                </c:pt>
                <c:pt idx="177">
                  <c:v>41751</c:v>
                </c:pt>
                <c:pt idx="178">
                  <c:v>41835</c:v>
                </c:pt>
                <c:pt idx="179">
                  <c:v>41933</c:v>
                </c:pt>
                <c:pt idx="180">
                  <c:v>42045</c:v>
                </c:pt>
                <c:pt idx="181">
                  <c:v>42122</c:v>
                </c:pt>
                <c:pt idx="182">
                  <c:v>42206</c:v>
                </c:pt>
                <c:pt idx="183">
                  <c:v>42304</c:v>
                </c:pt>
                <c:pt idx="184">
                  <c:v>42431</c:v>
                </c:pt>
                <c:pt idx="185">
                  <c:v>42509</c:v>
                </c:pt>
                <c:pt idx="186">
                  <c:v>42599</c:v>
                </c:pt>
                <c:pt idx="187">
                  <c:v>42668</c:v>
                </c:pt>
                <c:pt idx="188">
                  <c:v>42900</c:v>
                </c:pt>
                <c:pt idx="189">
                  <c:v>42951</c:v>
                </c:pt>
                <c:pt idx="190">
                  <c:v>43042</c:v>
                </c:pt>
                <c:pt idx="191">
                  <c:v>43145</c:v>
                </c:pt>
                <c:pt idx="192">
                  <c:v>43207</c:v>
                </c:pt>
                <c:pt idx="193">
                  <c:v>43340</c:v>
                </c:pt>
                <c:pt idx="194">
                  <c:v>43420</c:v>
                </c:pt>
                <c:pt idx="195">
                  <c:v>43566</c:v>
                </c:pt>
                <c:pt idx="196">
                  <c:v>43662</c:v>
                </c:pt>
                <c:pt idx="197">
                  <c:v>43776</c:v>
                </c:pt>
                <c:pt idx="198">
                  <c:v>43864</c:v>
                </c:pt>
                <c:pt idx="199">
                  <c:v>44175</c:v>
                </c:pt>
                <c:pt idx="200">
                  <c:v>44281</c:v>
                </c:pt>
                <c:pt idx="201">
                  <c:v>44424</c:v>
                </c:pt>
                <c:pt idx="202">
                  <c:v>44510</c:v>
                </c:pt>
              </c:numCache>
            </c:numRef>
          </c:xVal>
          <c:yVal>
            <c:numRef>
              <c:f>'363655076332003'!$D$2:$D$542</c:f>
              <c:numCache>
                <c:formatCode>General</c:formatCode>
                <c:ptCount val="541"/>
                <c:pt idx="0">
                  <c:v>-71.67</c:v>
                </c:pt>
                <c:pt idx="1">
                  <c:v>-70.510000000000005</c:v>
                </c:pt>
                <c:pt idx="2">
                  <c:v>-70.510000000000005</c:v>
                </c:pt>
                <c:pt idx="3">
                  <c:v>-70.42</c:v>
                </c:pt>
                <c:pt idx="4">
                  <c:v>-70.349999999999895</c:v>
                </c:pt>
                <c:pt idx="5">
                  <c:v>-70.349999999999895</c:v>
                </c:pt>
                <c:pt idx="6">
                  <c:v>-70.3</c:v>
                </c:pt>
                <c:pt idx="7">
                  <c:v>-70.19</c:v>
                </c:pt>
                <c:pt idx="8">
                  <c:v>-70.14</c:v>
                </c:pt>
                <c:pt idx="9">
                  <c:v>-70.05</c:v>
                </c:pt>
                <c:pt idx="10">
                  <c:v>-70</c:v>
                </c:pt>
                <c:pt idx="11">
                  <c:v>-69.88</c:v>
                </c:pt>
                <c:pt idx="12">
                  <c:v>-69.819999999999894</c:v>
                </c:pt>
                <c:pt idx="13">
                  <c:v>-69.819999999999894</c:v>
                </c:pt>
                <c:pt idx="14">
                  <c:v>-69.849999999999895</c:v>
                </c:pt>
                <c:pt idx="15">
                  <c:v>-69.7</c:v>
                </c:pt>
                <c:pt idx="16">
                  <c:v>-69.64</c:v>
                </c:pt>
                <c:pt idx="17">
                  <c:v>-69.61</c:v>
                </c:pt>
                <c:pt idx="18">
                  <c:v>-69.59</c:v>
                </c:pt>
                <c:pt idx="19">
                  <c:v>-69.59</c:v>
                </c:pt>
                <c:pt idx="20">
                  <c:v>-69.61</c:v>
                </c:pt>
                <c:pt idx="21">
                  <c:v>-69.61</c:v>
                </c:pt>
                <c:pt idx="22">
                  <c:v>-69.61</c:v>
                </c:pt>
                <c:pt idx="23">
                  <c:v>-69.59</c:v>
                </c:pt>
                <c:pt idx="24">
                  <c:v>-69.489999999999895</c:v>
                </c:pt>
                <c:pt idx="25">
                  <c:v>-69.56</c:v>
                </c:pt>
                <c:pt idx="26">
                  <c:v>-69.5</c:v>
                </c:pt>
                <c:pt idx="27">
                  <c:v>-69.599999999999895</c:v>
                </c:pt>
                <c:pt idx="28">
                  <c:v>-69.510000000000005</c:v>
                </c:pt>
                <c:pt idx="29">
                  <c:v>-69.599999999999895</c:v>
                </c:pt>
                <c:pt idx="30">
                  <c:v>-69.58</c:v>
                </c:pt>
                <c:pt idx="31">
                  <c:v>-69.62</c:v>
                </c:pt>
                <c:pt idx="32">
                  <c:v>-69.62</c:v>
                </c:pt>
                <c:pt idx="33">
                  <c:v>-69.72</c:v>
                </c:pt>
                <c:pt idx="34">
                  <c:v>-69.8</c:v>
                </c:pt>
                <c:pt idx="35">
                  <c:v>-69.84</c:v>
                </c:pt>
                <c:pt idx="36">
                  <c:v>-69.83</c:v>
                </c:pt>
                <c:pt idx="37">
                  <c:v>-69.81</c:v>
                </c:pt>
                <c:pt idx="38">
                  <c:v>-69.94</c:v>
                </c:pt>
                <c:pt idx="39">
                  <c:v>-69.959999999999894</c:v>
                </c:pt>
                <c:pt idx="40">
                  <c:v>-69.989999999999895</c:v>
                </c:pt>
                <c:pt idx="41">
                  <c:v>-69.98</c:v>
                </c:pt>
                <c:pt idx="42">
                  <c:v>-70.02</c:v>
                </c:pt>
                <c:pt idx="43">
                  <c:v>-69.84</c:v>
                </c:pt>
                <c:pt idx="44">
                  <c:v>-69.66</c:v>
                </c:pt>
                <c:pt idx="45">
                  <c:v>-69.650000000000006</c:v>
                </c:pt>
                <c:pt idx="46">
                  <c:v>-69.69</c:v>
                </c:pt>
                <c:pt idx="47">
                  <c:v>-69.66</c:v>
                </c:pt>
                <c:pt idx="48">
                  <c:v>-69.72</c:v>
                </c:pt>
                <c:pt idx="49">
                  <c:v>-69.81</c:v>
                </c:pt>
                <c:pt idx="50">
                  <c:v>-69.790000000000006</c:v>
                </c:pt>
                <c:pt idx="51">
                  <c:v>-69.78</c:v>
                </c:pt>
                <c:pt idx="52">
                  <c:v>-69.86</c:v>
                </c:pt>
                <c:pt idx="53">
                  <c:v>-69.930000000000007</c:v>
                </c:pt>
                <c:pt idx="54">
                  <c:v>-69.86</c:v>
                </c:pt>
                <c:pt idx="55">
                  <c:v>-69.95</c:v>
                </c:pt>
                <c:pt idx="56">
                  <c:v>-70.06</c:v>
                </c:pt>
                <c:pt idx="57">
                  <c:v>-70.03</c:v>
                </c:pt>
                <c:pt idx="58">
                  <c:v>-70.19</c:v>
                </c:pt>
                <c:pt idx="59">
                  <c:v>-69.94</c:v>
                </c:pt>
                <c:pt idx="60">
                  <c:v>-70.099999999999895</c:v>
                </c:pt>
                <c:pt idx="61">
                  <c:v>-70.3</c:v>
                </c:pt>
                <c:pt idx="62">
                  <c:v>-70.33</c:v>
                </c:pt>
                <c:pt idx="63">
                  <c:v>-70.400000000000006</c:v>
                </c:pt>
                <c:pt idx="64">
                  <c:v>-70.489999999999895</c:v>
                </c:pt>
                <c:pt idx="65">
                  <c:v>-70.56</c:v>
                </c:pt>
                <c:pt idx="66">
                  <c:v>-70.48</c:v>
                </c:pt>
                <c:pt idx="67">
                  <c:v>-70.569999999999894</c:v>
                </c:pt>
                <c:pt idx="68">
                  <c:v>-70.8</c:v>
                </c:pt>
                <c:pt idx="69">
                  <c:v>-70.790000000000006</c:v>
                </c:pt>
                <c:pt idx="70">
                  <c:v>-70.88</c:v>
                </c:pt>
                <c:pt idx="71">
                  <c:v>-71.09</c:v>
                </c:pt>
                <c:pt idx="72">
                  <c:v>-71.05</c:v>
                </c:pt>
                <c:pt idx="73">
                  <c:v>-71.08</c:v>
                </c:pt>
                <c:pt idx="74">
                  <c:v>-71.08</c:v>
                </c:pt>
                <c:pt idx="75">
                  <c:v>-70.97</c:v>
                </c:pt>
                <c:pt idx="76">
                  <c:v>-71.209999999999894</c:v>
                </c:pt>
                <c:pt idx="77">
                  <c:v>-70.930000000000007</c:v>
                </c:pt>
                <c:pt idx="78">
                  <c:v>-70.77</c:v>
                </c:pt>
                <c:pt idx="79">
                  <c:v>-70.209999999999894</c:v>
                </c:pt>
                <c:pt idx="80">
                  <c:v>-70.489999999999895</c:v>
                </c:pt>
                <c:pt idx="81">
                  <c:v>-70.87</c:v>
                </c:pt>
                <c:pt idx="82">
                  <c:v>-71.45</c:v>
                </c:pt>
                <c:pt idx="83">
                  <c:v>-71.819999999999894</c:v>
                </c:pt>
                <c:pt idx="84">
                  <c:v>-72.83</c:v>
                </c:pt>
                <c:pt idx="85">
                  <c:v>-72.89</c:v>
                </c:pt>
                <c:pt idx="86">
                  <c:v>-75.010000000000005</c:v>
                </c:pt>
                <c:pt idx="87">
                  <c:v>-75.52</c:v>
                </c:pt>
                <c:pt idx="88">
                  <c:v>-76.19</c:v>
                </c:pt>
                <c:pt idx="89">
                  <c:v>-75.849999999999895</c:v>
                </c:pt>
                <c:pt idx="90">
                  <c:v>-76.930000000000007</c:v>
                </c:pt>
                <c:pt idx="91">
                  <c:v>-76.67</c:v>
                </c:pt>
                <c:pt idx="92">
                  <c:v>-77.11</c:v>
                </c:pt>
                <c:pt idx="93">
                  <c:v>-77.11</c:v>
                </c:pt>
                <c:pt idx="94">
                  <c:v>-77.45</c:v>
                </c:pt>
                <c:pt idx="95">
                  <c:v>-79.33</c:v>
                </c:pt>
                <c:pt idx="96">
                  <c:v>-80.59</c:v>
                </c:pt>
                <c:pt idx="97">
                  <c:v>-80.010000000000005</c:v>
                </c:pt>
                <c:pt idx="98">
                  <c:v>-78.709999999999894</c:v>
                </c:pt>
                <c:pt idx="99">
                  <c:v>-77.88</c:v>
                </c:pt>
                <c:pt idx="100">
                  <c:v>-78.39</c:v>
                </c:pt>
                <c:pt idx="101">
                  <c:v>-80.34</c:v>
                </c:pt>
                <c:pt idx="102">
                  <c:v>-80.61</c:v>
                </c:pt>
                <c:pt idx="103">
                  <c:v>-81.540000000000006</c:v>
                </c:pt>
                <c:pt idx="104">
                  <c:v>-79.5</c:v>
                </c:pt>
                <c:pt idx="105">
                  <c:v>-79.69</c:v>
                </c:pt>
                <c:pt idx="106">
                  <c:v>-79.12</c:v>
                </c:pt>
                <c:pt idx="107">
                  <c:v>-78.72</c:v>
                </c:pt>
                <c:pt idx="108">
                  <c:v>-78.92</c:v>
                </c:pt>
                <c:pt idx="109">
                  <c:v>-79.11</c:v>
                </c:pt>
                <c:pt idx="110">
                  <c:v>-80.44</c:v>
                </c:pt>
                <c:pt idx="111">
                  <c:v>-80.3</c:v>
                </c:pt>
                <c:pt idx="112">
                  <c:v>-80.12</c:v>
                </c:pt>
                <c:pt idx="113">
                  <c:v>-80.84</c:v>
                </c:pt>
                <c:pt idx="114">
                  <c:v>-81.88</c:v>
                </c:pt>
                <c:pt idx="115">
                  <c:v>-81.8</c:v>
                </c:pt>
                <c:pt idx="116">
                  <c:v>-81.05</c:v>
                </c:pt>
                <c:pt idx="117">
                  <c:v>-82.16</c:v>
                </c:pt>
                <c:pt idx="118">
                  <c:v>-82.1</c:v>
                </c:pt>
                <c:pt idx="119">
                  <c:v>-81.72</c:v>
                </c:pt>
                <c:pt idx="120">
                  <c:v>-81.47</c:v>
                </c:pt>
                <c:pt idx="121">
                  <c:v>-81.09</c:v>
                </c:pt>
                <c:pt idx="122">
                  <c:v>-81.569999999999894</c:v>
                </c:pt>
                <c:pt idx="123">
                  <c:v>-81.75</c:v>
                </c:pt>
                <c:pt idx="124">
                  <c:v>-82.15</c:v>
                </c:pt>
                <c:pt idx="125">
                  <c:v>-82.49</c:v>
                </c:pt>
                <c:pt idx="126">
                  <c:v>-83.11</c:v>
                </c:pt>
                <c:pt idx="127">
                  <c:v>-84.62</c:v>
                </c:pt>
                <c:pt idx="128">
                  <c:v>-87.75</c:v>
                </c:pt>
                <c:pt idx="129">
                  <c:v>-86.26</c:v>
                </c:pt>
                <c:pt idx="130">
                  <c:v>-87.68</c:v>
                </c:pt>
                <c:pt idx="131">
                  <c:v>-90.79</c:v>
                </c:pt>
                <c:pt idx="132">
                  <c:v>-88.16</c:v>
                </c:pt>
                <c:pt idx="133">
                  <c:v>-86.75</c:v>
                </c:pt>
                <c:pt idx="134">
                  <c:v>-86.66</c:v>
                </c:pt>
                <c:pt idx="135">
                  <c:v>-86.42</c:v>
                </c:pt>
                <c:pt idx="136">
                  <c:v>-86.1</c:v>
                </c:pt>
                <c:pt idx="137">
                  <c:v>-86.42</c:v>
                </c:pt>
                <c:pt idx="138">
                  <c:v>-87.35</c:v>
                </c:pt>
                <c:pt idx="139">
                  <c:v>-87.72</c:v>
                </c:pt>
                <c:pt idx="140">
                  <c:v>-87.82</c:v>
                </c:pt>
                <c:pt idx="141">
                  <c:v>-87.55</c:v>
                </c:pt>
                <c:pt idx="142">
                  <c:v>-88.2</c:v>
                </c:pt>
                <c:pt idx="143">
                  <c:v>-89.08</c:v>
                </c:pt>
                <c:pt idx="144">
                  <c:v>-88.88</c:v>
                </c:pt>
                <c:pt idx="145">
                  <c:v>-88.99</c:v>
                </c:pt>
                <c:pt idx="146">
                  <c:v>-89.6</c:v>
                </c:pt>
                <c:pt idx="147">
                  <c:v>-89.66</c:v>
                </c:pt>
                <c:pt idx="148">
                  <c:v>-89.88</c:v>
                </c:pt>
                <c:pt idx="149">
                  <c:v>-90.47</c:v>
                </c:pt>
                <c:pt idx="150">
                  <c:v>-92.81</c:v>
                </c:pt>
                <c:pt idx="151">
                  <c:v>-94.12</c:v>
                </c:pt>
                <c:pt idx="152">
                  <c:v>-94.14</c:v>
                </c:pt>
                <c:pt idx="153">
                  <c:v>-93.42</c:v>
                </c:pt>
                <c:pt idx="154">
                  <c:v>-93.56</c:v>
                </c:pt>
                <c:pt idx="155">
                  <c:v>-94.54</c:v>
                </c:pt>
                <c:pt idx="156">
                  <c:v>-93.62</c:v>
                </c:pt>
                <c:pt idx="157">
                  <c:v>-92.9</c:v>
                </c:pt>
                <c:pt idx="158">
                  <c:v>-93.04</c:v>
                </c:pt>
                <c:pt idx="159">
                  <c:v>-93.02</c:v>
                </c:pt>
                <c:pt idx="160">
                  <c:v>-92.19</c:v>
                </c:pt>
                <c:pt idx="161">
                  <c:v>-91.02</c:v>
                </c:pt>
                <c:pt idx="162">
                  <c:v>-91.74</c:v>
                </c:pt>
                <c:pt idx="163">
                  <c:v>-90.36</c:v>
                </c:pt>
                <c:pt idx="164">
                  <c:v>-88.67</c:v>
                </c:pt>
                <c:pt idx="165">
                  <c:v>-86.96</c:v>
                </c:pt>
                <c:pt idx="166">
                  <c:v>-86.34</c:v>
                </c:pt>
                <c:pt idx="167">
                  <c:v>-85.9</c:v>
                </c:pt>
                <c:pt idx="168">
                  <c:v>-83.36</c:v>
                </c:pt>
                <c:pt idx="169">
                  <c:v>-81.86</c:v>
                </c:pt>
                <c:pt idx="170">
                  <c:v>-80.849999999999895</c:v>
                </c:pt>
                <c:pt idx="171">
                  <c:v>-80.39</c:v>
                </c:pt>
                <c:pt idx="172">
                  <c:v>-80.53</c:v>
                </c:pt>
                <c:pt idx="173">
                  <c:v>-80.040000000000006</c:v>
                </c:pt>
                <c:pt idx="174">
                  <c:v>-79.900000000000006</c:v>
                </c:pt>
                <c:pt idx="175">
                  <c:v>-79.7</c:v>
                </c:pt>
                <c:pt idx="176">
                  <c:v>-79.12</c:v>
                </c:pt>
                <c:pt idx="177">
                  <c:v>-78.91</c:v>
                </c:pt>
                <c:pt idx="178">
                  <c:v>-78.989999999999895</c:v>
                </c:pt>
                <c:pt idx="179">
                  <c:v>-78.94</c:v>
                </c:pt>
                <c:pt idx="180">
                  <c:v>-78.680000000000007</c:v>
                </c:pt>
                <c:pt idx="181">
                  <c:v>-78.59</c:v>
                </c:pt>
                <c:pt idx="182">
                  <c:v>-78.62</c:v>
                </c:pt>
                <c:pt idx="183">
                  <c:v>-78.8</c:v>
                </c:pt>
                <c:pt idx="184">
                  <c:v>-77.42</c:v>
                </c:pt>
                <c:pt idx="185">
                  <c:v>-77.040000000000006</c:v>
                </c:pt>
                <c:pt idx="186">
                  <c:v>-76.930000000000007</c:v>
                </c:pt>
                <c:pt idx="187">
                  <c:v>-76.91</c:v>
                </c:pt>
                <c:pt idx="188">
                  <c:v>-76.260000000000005</c:v>
                </c:pt>
                <c:pt idx="189">
                  <c:v>-76.650000000000006</c:v>
                </c:pt>
                <c:pt idx="190">
                  <c:v>-76.5</c:v>
                </c:pt>
                <c:pt idx="191">
                  <c:v>-76.36</c:v>
                </c:pt>
                <c:pt idx="192">
                  <c:v>-75.94</c:v>
                </c:pt>
                <c:pt idx="193">
                  <c:v>-76.069999999999894</c:v>
                </c:pt>
                <c:pt idx="194">
                  <c:v>-75.930000000000007</c:v>
                </c:pt>
                <c:pt idx="195">
                  <c:v>-75.63</c:v>
                </c:pt>
                <c:pt idx="196">
                  <c:v>-75.760000000000005</c:v>
                </c:pt>
                <c:pt idx="197">
                  <c:v>-75.989999999999895</c:v>
                </c:pt>
                <c:pt idx="198">
                  <c:v>-75.55</c:v>
                </c:pt>
                <c:pt idx="199">
                  <c:v>-75.03</c:v>
                </c:pt>
                <c:pt idx="200">
                  <c:v>-74.78</c:v>
                </c:pt>
                <c:pt idx="201">
                  <c:v>-75.14</c:v>
                </c:pt>
                <c:pt idx="202">
                  <c:v>-75.78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B94-43F5-AFE5-12EDB8018542}"/>
            </c:ext>
          </c:extLst>
        </c:ser>
        <c:ser>
          <c:idx val="1"/>
          <c:order val="1"/>
          <c:tx>
            <c:v>Simulated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3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'363655076332003'!$H$17:$H$51</c:f>
              <c:numCache>
                <c:formatCode>m/d/yyyy</c:formatCode>
                <c:ptCount val="35"/>
                <c:pt idx="0">
                  <c:v>31778</c:v>
                </c:pt>
                <c:pt idx="1">
                  <c:v>32143</c:v>
                </c:pt>
                <c:pt idx="2">
                  <c:v>32509</c:v>
                </c:pt>
                <c:pt idx="3">
                  <c:v>32874</c:v>
                </c:pt>
                <c:pt idx="4">
                  <c:v>33239</c:v>
                </c:pt>
                <c:pt idx="5">
                  <c:v>33604</c:v>
                </c:pt>
                <c:pt idx="6">
                  <c:v>33970</c:v>
                </c:pt>
                <c:pt idx="7">
                  <c:v>34335</c:v>
                </c:pt>
                <c:pt idx="8">
                  <c:v>34700</c:v>
                </c:pt>
                <c:pt idx="9">
                  <c:v>35065</c:v>
                </c:pt>
                <c:pt idx="10">
                  <c:v>35431</c:v>
                </c:pt>
                <c:pt idx="11">
                  <c:v>35796</c:v>
                </c:pt>
                <c:pt idx="12">
                  <c:v>36161</c:v>
                </c:pt>
                <c:pt idx="13">
                  <c:v>36526</c:v>
                </c:pt>
                <c:pt idx="14">
                  <c:v>36892</c:v>
                </c:pt>
                <c:pt idx="15">
                  <c:v>37257</c:v>
                </c:pt>
                <c:pt idx="16">
                  <c:v>37622</c:v>
                </c:pt>
                <c:pt idx="17">
                  <c:v>37987</c:v>
                </c:pt>
                <c:pt idx="18">
                  <c:v>38353</c:v>
                </c:pt>
                <c:pt idx="19">
                  <c:v>38718</c:v>
                </c:pt>
                <c:pt idx="20">
                  <c:v>39083</c:v>
                </c:pt>
                <c:pt idx="21">
                  <c:v>39448</c:v>
                </c:pt>
                <c:pt idx="22">
                  <c:v>39814</c:v>
                </c:pt>
                <c:pt idx="23">
                  <c:v>40179</c:v>
                </c:pt>
                <c:pt idx="24">
                  <c:v>40544</c:v>
                </c:pt>
                <c:pt idx="25">
                  <c:v>40909</c:v>
                </c:pt>
                <c:pt idx="26">
                  <c:v>41275</c:v>
                </c:pt>
                <c:pt idx="27">
                  <c:v>41640</c:v>
                </c:pt>
                <c:pt idx="28">
                  <c:v>42005</c:v>
                </c:pt>
                <c:pt idx="29">
                  <c:v>42370</c:v>
                </c:pt>
                <c:pt idx="30">
                  <c:v>42736</c:v>
                </c:pt>
                <c:pt idx="31">
                  <c:v>43101</c:v>
                </c:pt>
                <c:pt idx="32">
                  <c:v>43466</c:v>
                </c:pt>
                <c:pt idx="33">
                  <c:v>43831</c:v>
                </c:pt>
                <c:pt idx="34">
                  <c:v>44197</c:v>
                </c:pt>
              </c:numCache>
            </c:numRef>
          </c:xVal>
          <c:yVal>
            <c:numRef>
              <c:f>'363655076332003'!$G$17:$G$51</c:f>
              <c:numCache>
                <c:formatCode>General</c:formatCode>
                <c:ptCount val="35"/>
                <c:pt idx="0">
                  <c:v>-68.814109802250002</c:v>
                </c:pt>
                <c:pt idx="1">
                  <c:v>-69.591285705570002</c:v>
                </c:pt>
                <c:pt idx="2">
                  <c:v>-70.105499267580001</c:v>
                </c:pt>
                <c:pt idx="3">
                  <c:v>-70.123825073239999</c:v>
                </c:pt>
                <c:pt idx="4">
                  <c:v>-71.074211120610002</c:v>
                </c:pt>
                <c:pt idx="5">
                  <c:v>-73.16160583496</c:v>
                </c:pt>
                <c:pt idx="6">
                  <c:v>-74.6254196167</c:v>
                </c:pt>
                <c:pt idx="7">
                  <c:v>-73.66884613037</c:v>
                </c:pt>
                <c:pt idx="8">
                  <c:v>-76.69758605957</c:v>
                </c:pt>
                <c:pt idx="9">
                  <c:v>-77.994384765630002</c:v>
                </c:pt>
                <c:pt idx="10">
                  <c:v>-78.227226257319998</c:v>
                </c:pt>
                <c:pt idx="11">
                  <c:v>-79.02333831787</c:v>
                </c:pt>
                <c:pt idx="12">
                  <c:v>-79.144836425779999</c:v>
                </c:pt>
                <c:pt idx="13">
                  <c:v>-79.152572631840002</c:v>
                </c:pt>
                <c:pt idx="14">
                  <c:v>-79.709213256840002</c:v>
                </c:pt>
                <c:pt idx="15">
                  <c:v>-82.624755859380002</c:v>
                </c:pt>
                <c:pt idx="16">
                  <c:v>-85.770393371579999</c:v>
                </c:pt>
                <c:pt idx="17">
                  <c:v>-84.576606750490001</c:v>
                </c:pt>
                <c:pt idx="18">
                  <c:v>-85.833869934079999</c:v>
                </c:pt>
                <c:pt idx="19">
                  <c:v>-87.034210205080001</c:v>
                </c:pt>
                <c:pt idx="20">
                  <c:v>-88.137649536129999</c:v>
                </c:pt>
                <c:pt idx="21">
                  <c:v>-91.261825561519998</c:v>
                </c:pt>
                <c:pt idx="22">
                  <c:v>-91.970108032230002</c:v>
                </c:pt>
                <c:pt idx="23">
                  <c:v>-91.459564208979998</c:v>
                </c:pt>
                <c:pt idx="24">
                  <c:v>-87.635368347170001</c:v>
                </c:pt>
                <c:pt idx="25">
                  <c:v>-82.366775512700002</c:v>
                </c:pt>
                <c:pt idx="26">
                  <c:v>-78.952644348139998</c:v>
                </c:pt>
                <c:pt idx="27">
                  <c:v>-77.752624511720001</c:v>
                </c:pt>
                <c:pt idx="28">
                  <c:v>-77.16096496582</c:v>
                </c:pt>
                <c:pt idx="29">
                  <c:v>-76.225257873540002</c:v>
                </c:pt>
                <c:pt idx="30">
                  <c:v>-74.587982177729998</c:v>
                </c:pt>
                <c:pt idx="31">
                  <c:v>-72.982154846189999</c:v>
                </c:pt>
                <c:pt idx="32">
                  <c:v>-72.21688079834</c:v>
                </c:pt>
                <c:pt idx="33">
                  <c:v>-71.147148132319998</c:v>
                </c:pt>
                <c:pt idx="34">
                  <c:v>-76.468040466310001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B94-43F5-AFE5-12EDB80185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3555183"/>
        <c:axId val="613550191"/>
      </c:scatterChart>
      <c:valAx>
        <c:axId val="613555183"/>
        <c:scaling>
          <c:orientation val="minMax"/>
          <c:min val="3000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0191"/>
        <c:crossesAt val="-200"/>
        <c:crossBetween val="midCat"/>
      </c:valAx>
      <c:valAx>
        <c:axId val="613550191"/>
        <c:scaling>
          <c:orientation val="minMax"/>
          <c:max val="-5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Water Level (ft)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5183"/>
        <c:crosses val="autoZero"/>
        <c:crossBetween val="midCat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Data</c:v>
          </c:tx>
          <c:spPr>
            <a:ln w="19050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'373316077125202'!$I$42:$I$51</c:f>
              <c:numCache>
                <c:formatCode>General</c:formatCode>
                <c:ptCount val="10"/>
                <c:pt idx="0">
                  <c:v>-39.67</c:v>
                </c:pt>
                <c:pt idx="1">
                  <c:v>-39.74</c:v>
                </c:pt>
                <c:pt idx="2">
                  <c:v>-39.32</c:v>
                </c:pt>
                <c:pt idx="3">
                  <c:v>-40.26</c:v>
                </c:pt>
                <c:pt idx="4">
                  <c:v>-40.31</c:v>
                </c:pt>
                <c:pt idx="5">
                  <c:v>-40.06</c:v>
                </c:pt>
                <c:pt idx="6">
                  <c:v>-40.909999999999897</c:v>
                </c:pt>
                <c:pt idx="7">
                  <c:v>-39.950000000000003</c:v>
                </c:pt>
                <c:pt idx="8">
                  <c:v>-41.21</c:v>
                </c:pt>
                <c:pt idx="9">
                  <c:v>-40.5</c:v>
                </c:pt>
              </c:numCache>
            </c:numRef>
          </c:xVal>
          <c:yVal>
            <c:numRef>
              <c:f>'373316077125202'!$G$42:$G$51</c:f>
              <c:numCache>
                <c:formatCode>General</c:formatCode>
                <c:ptCount val="10"/>
                <c:pt idx="0">
                  <c:v>-37.216339111330001</c:v>
                </c:pt>
                <c:pt idx="1">
                  <c:v>-37.013816833500002</c:v>
                </c:pt>
                <c:pt idx="2">
                  <c:v>-37.60247039795</c:v>
                </c:pt>
                <c:pt idx="3">
                  <c:v>-37.681716918950002</c:v>
                </c:pt>
                <c:pt idx="4">
                  <c:v>-37.75053024292</c:v>
                </c:pt>
                <c:pt idx="5">
                  <c:v>-37.539791107180001</c:v>
                </c:pt>
                <c:pt idx="6">
                  <c:v>-37.31509399414</c:v>
                </c:pt>
                <c:pt idx="7">
                  <c:v>-37.201866149899999</c:v>
                </c:pt>
                <c:pt idx="8">
                  <c:v>-36.914882659909999</c:v>
                </c:pt>
                <c:pt idx="9">
                  <c:v>-40.069217681879998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525-4668-906D-CD27E526029B}"/>
            </c:ext>
          </c:extLst>
        </c:ser>
        <c:ser>
          <c:idx val="1"/>
          <c:order val="1"/>
          <c:tx>
            <c:v>Y=X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'373316077125202'!$K$2:$K$3</c:f>
              <c:numCache>
                <c:formatCode>General</c:formatCode>
                <c:ptCount val="2"/>
                <c:pt idx="0">
                  <c:v>-38.15</c:v>
                </c:pt>
                <c:pt idx="1">
                  <c:v>-41.21</c:v>
                </c:pt>
              </c:numCache>
            </c:numRef>
          </c:xVal>
          <c:yVal>
            <c:numRef>
              <c:f>'373316077125202'!$K$2:$K$3</c:f>
              <c:numCache>
                <c:formatCode>General</c:formatCode>
                <c:ptCount val="2"/>
                <c:pt idx="0">
                  <c:v>-38.15</c:v>
                </c:pt>
                <c:pt idx="1">
                  <c:v>-41.21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525-4668-906D-CD27E5260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4009151"/>
        <c:axId val="1105116095"/>
      </c:scatterChart>
      <c:valAx>
        <c:axId val="117400915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05116095"/>
        <c:crossesAt val="-200"/>
        <c:crossBetween val="midCat"/>
      </c:valAx>
      <c:valAx>
        <c:axId val="11051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74009151"/>
        <c:crossesAt val="-200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0617632601578511"/>
          <c:y val="0.57275836614173226"/>
          <c:w val="0.38800328273086904"/>
          <c:h val="0.19412968265330471"/>
        </c:manualLayout>
      </c:layout>
      <c:overlay val="1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sz="1400" b="0" i="0" u="none" strike="noStrike" baseline="0">
                <a:effectLst/>
              </a:rPr>
              <a:t>56J 10</a:t>
            </a:r>
            <a:r>
              <a:rPr lang="en-US" sz="1400" b="0" i="0" u="none" strike="noStrike" baseline="0"/>
              <a:t>        </a:t>
            </a:r>
            <a:endParaRPr lang="en-US"/>
          </a:p>
        </c:rich>
      </c:tx>
      <c:layout>
        <c:manualLayout>
          <c:xMode val="edge"/>
          <c:yMode val="edge"/>
          <c:x val="0.36088110403397028"/>
          <c:y val="2.13675213675213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USGS Data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3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xVal>
            <c:numRef>
              <c:f>'373459076510201'!$A$2:$A$1754</c:f>
              <c:numCache>
                <c:formatCode>m/d/yyyy</c:formatCode>
                <c:ptCount val="1753"/>
                <c:pt idx="0">
                  <c:v>26641</c:v>
                </c:pt>
                <c:pt idx="1">
                  <c:v>27366</c:v>
                </c:pt>
                <c:pt idx="2">
                  <c:v>30618</c:v>
                </c:pt>
                <c:pt idx="3">
                  <c:v>30718</c:v>
                </c:pt>
                <c:pt idx="4">
                  <c:v>30777</c:v>
                </c:pt>
                <c:pt idx="5">
                  <c:v>30847</c:v>
                </c:pt>
                <c:pt idx="6">
                  <c:v>30945</c:v>
                </c:pt>
                <c:pt idx="7">
                  <c:v>31027</c:v>
                </c:pt>
                <c:pt idx="8">
                  <c:v>31127</c:v>
                </c:pt>
                <c:pt idx="9">
                  <c:v>31243</c:v>
                </c:pt>
                <c:pt idx="10">
                  <c:v>31313</c:v>
                </c:pt>
                <c:pt idx="11">
                  <c:v>31492</c:v>
                </c:pt>
                <c:pt idx="12">
                  <c:v>31826</c:v>
                </c:pt>
                <c:pt idx="13">
                  <c:v>31855</c:v>
                </c:pt>
                <c:pt idx="14">
                  <c:v>31989</c:v>
                </c:pt>
                <c:pt idx="15">
                  <c:v>32219</c:v>
                </c:pt>
                <c:pt idx="16">
                  <c:v>32492</c:v>
                </c:pt>
                <c:pt idx="17">
                  <c:v>32589</c:v>
                </c:pt>
                <c:pt idx="18">
                  <c:v>32682</c:v>
                </c:pt>
                <c:pt idx="19">
                  <c:v>32778</c:v>
                </c:pt>
                <c:pt idx="20">
                  <c:v>32878</c:v>
                </c:pt>
                <c:pt idx="21">
                  <c:v>32966</c:v>
                </c:pt>
                <c:pt idx="22">
                  <c:v>33135</c:v>
                </c:pt>
                <c:pt idx="23">
                  <c:v>33330</c:v>
                </c:pt>
                <c:pt idx="24">
                  <c:v>33532</c:v>
                </c:pt>
                <c:pt idx="25">
                  <c:v>33690</c:v>
                </c:pt>
                <c:pt idx="26">
                  <c:v>33893</c:v>
                </c:pt>
                <c:pt idx="27">
                  <c:v>34058</c:v>
                </c:pt>
                <c:pt idx="28">
                  <c:v>34263</c:v>
                </c:pt>
                <c:pt idx="29">
                  <c:v>34414</c:v>
                </c:pt>
                <c:pt idx="30">
                  <c:v>34583</c:v>
                </c:pt>
                <c:pt idx="31">
                  <c:v>34775</c:v>
                </c:pt>
                <c:pt idx="32">
                  <c:v>34962</c:v>
                </c:pt>
                <c:pt idx="33">
                  <c:v>35037</c:v>
                </c:pt>
                <c:pt idx="34">
                  <c:v>35158</c:v>
                </c:pt>
                <c:pt idx="35">
                  <c:v>35223</c:v>
                </c:pt>
                <c:pt idx="36">
                  <c:v>35325</c:v>
                </c:pt>
                <c:pt idx="37">
                  <c:v>35417</c:v>
                </c:pt>
                <c:pt idx="38">
                  <c:v>35510</c:v>
                </c:pt>
                <c:pt idx="39">
                  <c:v>35601</c:v>
                </c:pt>
                <c:pt idx="40">
                  <c:v>35695</c:v>
                </c:pt>
                <c:pt idx="41">
                  <c:v>35787</c:v>
                </c:pt>
                <c:pt idx="42">
                  <c:v>35895</c:v>
                </c:pt>
                <c:pt idx="43">
                  <c:v>35976</c:v>
                </c:pt>
                <c:pt idx="44">
                  <c:v>36056</c:v>
                </c:pt>
                <c:pt idx="45">
                  <c:v>36157</c:v>
                </c:pt>
                <c:pt idx="46">
                  <c:v>36252</c:v>
                </c:pt>
                <c:pt idx="47">
                  <c:v>36349</c:v>
                </c:pt>
                <c:pt idx="48">
                  <c:v>36437</c:v>
                </c:pt>
                <c:pt idx="49">
                  <c:v>36517</c:v>
                </c:pt>
                <c:pt idx="50">
                  <c:v>36623</c:v>
                </c:pt>
                <c:pt idx="51">
                  <c:v>36707</c:v>
                </c:pt>
                <c:pt idx="52">
                  <c:v>36752</c:v>
                </c:pt>
                <c:pt idx="53">
                  <c:v>36809</c:v>
                </c:pt>
                <c:pt idx="54">
                  <c:v>36909</c:v>
                </c:pt>
                <c:pt idx="55">
                  <c:v>37006</c:v>
                </c:pt>
                <c:pt idx="56">
                  <c:v>37095</c:v>
                </c:pt>
                <c:pt idx="57">
                  <c:v>37190</c:v>
                </c:pt>
                <c:pt idx="58">
                  <c:v>37291</c:v>
                </c:pt>
                <c:pt idx="59">
                  <c:v>37392</c:v>
                </c:pt>
                <c:pt idx="60">
                  <c:v>37461</c:v>
                </c:pt>
                <c:pt idx="61">
                  <c:v>37551</c:v>
                </c:pt>
                <c:pt idx="62">
                  <c:v>37648</c:v>
                </c:pt>
                <c:pt idx="63">
                  <c:v>37742</c:v>
                </c:pt>
                <c:pt idx="64">
                  <c:v>37824</c:v>
                </c:pt>
                <c:pt idx="65">
                  <c:v>37922</c:v>
                </c:pt>
                <c:pt idx="66">
                  <c:v>38034</c:v>
                </c:pt>
                <c:pt idx="67">
                  <c:v>38104</c:v>
                </c:pt>
                <c:pt idx="68">
                  <c:v>38194</c:v>
                </c:pt>
                <c:pt idx="69">
                  <c:v>38299</c:v>
                </c:pt>
                <c:pt idx="70">
                  <c:v>38386</c:v>
                </c:pt>
                <c:pt idx="71">
                  <c:v>38495</c:v>
                </c:pt>
                <c:pt idx="72">
                  <c:v>38559</c:v>
                </c:pt>
                <c:pt idx="73">
                  <c:v>38646</c:v>
                </c:pt>
                <c:pt idx="74">
                  <c:v>38737</c:v>
                </c:pt>
                <c:pt idx="75">
                  <c:v>38877</c:v>
                </c:pt>
                <c:pt idx="76">
                  <c:v>38989</c:v>
                </c:pt>
                <c:pt idx="77">
                  <c:v>39064</c:v>
                </c:pt>
                <c:pt idx="78">
                  <c:v>39171</c:v>
                </c:pt>
                <c:pt idx="79">
                  <c:v>39261</c:v>
                </c:pt>
                <c:pt idx="80">
                  <c:v>39315</c:v>
                </c:pt>
                <c:pt idx="81">
                  <c:v>39370</c:v>
                </c:pt>
                <c:pt idx="82">
                  <c:v>39476</c:v>
                </c:pt>
                <c:pt idx="83">
                  <c:v>39546</c:v>
                </c:pt>
                <c:pt idx="84">
                  <c:v>39647</c:v>
                </c:pt>
                <c:pt idx="85">
                  <c:v>39729</c:v>
                </c:pt>
                <c:pt idx="86">
                  <c:v>39863</c:v>
                </c:pt>
                <c:pt idx="87">
                  <c:v>39926</c:v>
                </c:pt>
                <c:pt idx="88">
                  <c:v>40018</c:v>
                </c:pt>
                <c:pt idx="89">
                  <c:v>40100</c:v>
                </c:pt>
                <c:pt idx="90">
                  <c:v>40226</c:v>
                </c:pt>
                <c:pt idx="91">
                  <c:v>40287</c:v>
                </c:pt>
                <c:pt idx="92">
                  <c:v>40368</c:v>
                </c:pt>
                <c:pt idx="93">
                  <c:v>40484</c:v>
                </c:pt>
                <c:pt idx="94">
                  <c:v>40578</c:v>
                </c:pt>
                <c:pt idx="95">
                  <c:v>40647</c:v>
                </c:pt>
                <c:pt idx="96">
                  <c:v>40759</c:v>
                </c:pt>
                <c:pt idx="97">
                  <c:v>40863</c:v>
                </c:pt>
                <c:pt idx="98">
                  <c:v>40939</c:v>
                </c:pt>
                <c:pt idx="99">
                  <c:v>41018</c:v>
                </c:pt>
                <c:pt idx="100">
                  <c:v>41093</c:v>
                </c:pt>
                <c:pt idx="101">
                  <c:v>41205</c:v>
                </c:pt>
                <c:pt idx="102">
                  <c:v>41297</c:v>
                </c:pt>
                <c:pt idx="103">
                  <c:v>41386</c:v>
                </c:pt>
                <c:pt idx="104">
                  <c:v>41485</c:v>
                </c:pt>
                <c:pt idx="105">
                  <c:v>41592</c:v>
                </c:pt>
                <c:pt idx="106">
                  <c:v>41674</c:v>
                </c:pt>
                <c:pt idx="107">
                  <c:v>41768</c:v>
                </c:pt>
                <c:pt idx="108">
                  <c:v>41843</c:v>
                </c:pt>
                <c:pt idx="109">
                  <c:v>41941</c:v>
                </c:pt>
                <c:pt idx="110">
                  <c:v>42076</c:v>
                </c:pt>
                <c:pt idx="111">
                  <c:v>42137</c:v>
                </c:pt>
                <c:pt idx="112">
                  <c:v>42192</c:v>
                </c:pt>
                <c:pt idx="113">
                  <c:v>42296</c:v>
                </c:pt>
                <c:pt idx="114">
                  <c:v>42454</c:v>
                </c:pt>
                <c:pt idx="115">
                  <c:v>42488</c:v>
                </c:pt>
                <c:pt idx="116">
                  <c:v>42607</c:v>
                </c:pt>
                <c:pt idx="117">
                  <c:v>42712</c:v>
                </c:pt>
                <c:pt idx="118">
                  <c:v>42901</c:v>
                </c:pt>
                <c:pt idx="119">
                  <c:v>42956</c:v>
                </c:pt>
                <c:pt idx="120">
                  <c:v>43076</c:v>
                </c:pt>
                <c:pt idx="121">
                  <c:v>43161</c:v>
                </c:pt>
                <c:pt idx="122">
                  <c:v>43325</c:v>
                </c:pt>
                <c:pt idx="123">
                  <c:v>43452</c:v>
                </c:pt>
                <c:pt idx="124">
                  <c:v>43577</c:v>
                </c:pt>
                <c:pt idx="125">
                  <c:v>43665</c:v>
                </c:pt>
                <c:pt idx="126">
                  <c:v>43777</c:v>
                </c:pt>
                <c:pt idx="127">
                  <c:v>43875</c:v>
                </c:pt>
                <c:pt idx="128">
                  <c:v>44174</c:v>
                </c:pt>
                <c:pt idx="129">
                  <c:v>44307</c:v>
                </c:pt>
                <c:pt idx="130">
                  <c:v>44439</c:v>
                </c:pt>
                <c:pt idx="131">
                  <c:v>44519</c:v>
                </c:pt>
                <c:pt idx="132">
                  <c:v>44586</c:v>
                </c:pt>
              </c:numCache>
            </c:numRef>
          </c:xVal>
          <c:yVal>
            <c:numRef>
              <c:f>'373459076510201'!$D$2:$D$1754</c:f>
              <c:numCache>
                <c:formatCode>General</c:formatCode>
                <c:ptCount val="1753"/>
                <c:pt idx="0">
                  <c:v>-76.239999999999895</c:v>
                </c:pt>
                <c:pt idx="1">
                  <c:v>-78.95</c:v>
                </c:pt>
                <c:pt idx="2">
                  <c:v>-88.03</c:v>
                </c:pt>
                <c:pt idx="3">
                  <c:v>-87.52</c:v>
                </c:pt>
                <c:pt idx="4">
                  <c:v>-91.02</c:v>
                </c:pt>
                <c:pt idx="5">
                  <c:v>-88.04</c:v>
                </c:pt>
                <c:pt idx="6">
                  <c:v>-89.04</c:v>
                </c:pt>
                <c:pt idx="7">
                  <c:v>-87.29</c:v>
                </c:pt>
                <c:pt idx="8">
                  <c:v>-87.78</c:v>
                </c:pt>
                <c:pt idx="9">
                  <c:v>-90.34</c:v>
                </c:pt>
                <c:pt idx="10">
                  <c:v>-91.34</c:v>
                </c:pt>
                <c:pt idx="11">
                  <c:v>-91.15</c:v>
                </c:pt>
                <c:pt idx="12">
                  <c:v>-91.62</c:v>
                </c:pt>
                <c:pt idx="13">
                  <c:v>-91.58</c:v>
                </c:pt>
                <c:pt idx="14">
                  <c:v>-93.72</c:v>
                </c:pt>
                <c:pt idx="15">
                  <c:v>-95.21</c:v>
                </c:pt>
                <c:pt idx="16">
                  <c:v>-95.91</c:v>
                </c:pt>
                <c:pt idx="17">
                  <c:v>-96.96</c:v>
                </c:pt>
                <c:pt idx="18">
                  <c:v>-97.87</c:v>
                </c:pt>
                <c:pt idx="19">
                  <c:v>-96.48</c:v>
                </c:pt>
                <c:pt idx="20">
                  <c:v>-96.28</c:v>
                </c:pt>
                <c:pt idx="21">
                  <c:v>-97.12</c:v>
                </c:pt>
                <c:pt idx="22">
                  <c:v>-96.95</c:v>
                </c:pt>
                <c:pt idx="23">
                  <c:v>-96.29</c:v>
                </c:pt>
                <c:pt idx="24">
                  <c:v>-97.24</c:v>
                </c:pt>
                <c:pt idx="25">
                  <c:v>-96.78</c:v>
                </c:pt>
                <c:pt idx="26">
                  <c:v>-98.49</c:v>
                </c:pt>
                <c:pt idx="27">
                  <c:v>-99.29</c:v>
                </c:pt>
                <c:pt idx="28">
                  <c:v>-108.78</c:v>
                </c:pt>
                <c:pt idx="29">
                  <c:v>-110.35</c:v>
                </c:pt>
                <c:pt idx="30">
                  <c:v>-114.44</c:v>
                </c:pt>
                <c:pt idx="31">
                  <c:v>-113.85</c:v>
                </c:pt>
                <c:pt idx="32">
                  <c:v>-117.21</c:v>
                </c:pt>
                <c:pt idx="33">
                  <c:v>-110.01</c:v>
                </c:pt>
                <c:pt idx="34">
                  <c:v>-116.22</c:v>
                </c:pt>
                <c:pt idx="35">
                  <c:v>-117.95</c:v>
                </c:pt>
                <c:pt idx="36">
                  <c:v>-119.3</c:v>
                </c:pt>
                <c:pt idx="37">
                  <c:v>-121.69</c:v>
                </c:pt>
                <c:pt idx="38">
                  <c:v>-116.58</c:v>
                </c:pt>
                <c:pt idx="39">
                  <c:v>-122.42</c:v>
                </c:pt>
                <c:pt idx="40">
                  <c:v>-125.48</c:v>
                </c:pt>
                <c:pt idx="41">
                  <c:v>-119.65</c:v>
                </c:pt>
                <c:pt idx="42">
                  <c:v>-123.3</c:v>
                </c:pt>
                <c:pt idx="43">
                  <c:v>-123.92</c:v>
                </c:pt>
                <c:pt idx="44">
                  <c:v>-125.86</c:v>
                </c:pt>
                <c:pt idx="45">
                  <c:v>-123.04</c:v>
                </c:pt>
                <c:pt idx="46">
                  <c:v>-124.17</c:v>
                </c:pt>
                <c:pt idx="47">
                  <c:v>-126.17</c:v>
                </c:pt>
                <c:pt idx="48">
                  <c:v>-124.04</c:v>
                </c:pt>
                <c:pt idx="49">
                  <c:v>-124.38</c:v>
                </c:pt>
                <c:pt idx="50">
                  <c:v>-124.4</c:v>
                </c:pt>
                <c:pt idx="51">
                  <c:v>-125.99</c:v>
                </c:pt>
                <c:pt idx="52">
                  <c:v>-119.7</c:v>
                </c:pt>
                <c:pt idx="53">
                  <c:v>-120.42</c:v>
                </c:pt>
                <c:pt idx="54">
                  <c:v>-124.23</c:v>
                </c:pt>
                <c:pt idx="55">
                  <c:v>-122.76</c:v>
                </c:pt>
                <c:pt idx="56">
                  <c:v>-122.24</c:v>
                </c:pt>
                <c:pt idx="57">
                  <c:v>-123.67</c:v>
                </c:pt>
                <c:pt idx="58">
                  <c:v>-127.84</c:v>
                </c:pt>
                <c:pt idx="59">
                  <c:v>-127.58</c:v>
                </c:pt>
                <c:pt idx="60">
                  <c:v>-126.69</c:v>
                </c:pt>
                <c:pt idx="61">
                  <c:v>-128.59</c:v>
                </c:pt>
                <c:pt idx="62">
                  <c:v>-130.13</c:v>
                </c:pt>
                <c:pt idx="63">
                  <c:v>-130.59</c:v>
                </c:pt>
                <c:pt idx="64">
                  <c:v>-134.59</c:v>
                </c:pt>
                <c:pt idx="65">
                  <c:v>-131.75</c:v>
                </c:pt>
                <c:pt idx="66">
                  <c:v>-140.02000000000001</c:v>
                </c:pt>
                <c:pt idx="67">
                  <c:v>-133.25</c:v>
                </c:pt>
                <c:pt idx="68">
                  <c:v>-132.69999999999899</c:v>
                </c:pt>
                <c:pt idx="69">
                  <c:v>-134.85</c:v>
                </c:pt>
                <c:pt idx="70">
                  <c:v>-135.41</c:v>
                </c:pt>
                <c:pt idx="71">
                  <c:v>-132.46</c:v>
                </c:pt>
                <c:pt idx="72">
                  <c:v>-124.96</c:v>
                </c:pt>
                <c:pt idx="73">
                  <c:v>-136.16999999999899</c:v>
                </c:pt>
                <c:pt idx="74">
                  <c:v>-136.22</c:v>
                </c:pt>
                <c:pt idx="75">
                  <c:v>-134.03</c:v>
                </c:pt>
                <c:pt idx="76">
                  <c:v>-134.63</c:v>
                </c:pt>
                <c:pt idx="77">
                  <c:v>-137.77000000000001</c:v>
                </c:pt>
                <c:pt idx="78">
                  <c:v>-134.08000000000001</c:v>
                </c:pt>
                <c:pt idx="79">
                  <c:v>-137.47</c:v>
                </c:pt>
                <c:pt idx="80">
                  <c:v>-135.19999999999899</c:v>
                </c:pt>
                <c:pt idx="81">
                  <c:v>-134.63</c:v>
                </c:pt>
                <c:pt idx="82">
                  <c:v>-130.74</c:v>
                </c:pt>
                <c:pt idx="83">
                  <c:v>-133.30000000000001</c:v>
                </c:pt>
                <c:pt idx="84">
                  <c:v>-132.13</c:v>
                </c:pt>
                <c:pt idx="85">
                  <c:v>-132.15</c:v>
                </c:pt>
                <c:pt idx="86">
                  <c:v>-126.24</c:v>
                </c:pt>
                <c:pt idx="87">
                  <c:v>-136.13999999999899</c:v>
                </c:pt>
                <c:pt idx="88">
                  <c:v>-137.04</c:v>
                </c:pt>
                <c:pt idx="89">
                  <c:v>-142.41999999999899</c:v>
                </c:pt>
                <c:pt idx="90">
                  <c:v>-137.31</c:v>
                </c:pt>
                <c:pt idx="91">
                  <c:v>-137.83000000000001</c:v>
                </c:pt>
                <c:pt idx="92">
                  <c:v>-136.729999999999</c:v>
                </c:pt>
                <c:pt idx="93">
                  <c:v>-128.75</c:v>
                </c:pt>
                <c:pt idx="94">
                  <c:v>-128.75</c:v>
                </c:pt>
                <c:pt idx="95">
                  <c:v>-139.9</c:v>
                </c:pt>
                <c:pt idx="96">
                  <c:v>-138.35</c:v>
                </c:pt>
                <c:pt idx="97">
                  <c:v>-125.21</c:v>
                </c:pt>
                <c:pt idx="98">
                  <c:v>-129.49</c:v>
                </c:pt>
                <c:pt idx="99">
                  <c:v>-117.41</c:v>
                </c:pt>
                <c:pt idx="100">
                  <c:v>-136.21</c:v>
                </c:pt>
                <c:pt idx="101">
                  <c:v>-147.46</c:v>
                </c:pt>
                <c:pt idx="102">
                  <c:v>-145.31</c:v>
                </c:pt>
                <c:pt idx="103">
                  <c:v>-136.78</c:v>
                </c:pt>
                <c:pt idx="104">
                  <c:v>-140.18</c:v>
                </c:pt>
                <c:pt idx="105">
                  <c:v>-142.66</c:v>
                </c:pt>
                <c:pt idx="106">
                  <c:v>-145.79</c:v>
                </c:pt>
                <c:pt idx="107">
                  <c:v>-143.35</c:v>
                </c:pt>
                <c:pt idx="108">
                  <c:v>-144.88</c:v>
                </c:pt>
                <c:pt idx="109">
                  <c:v>-143.68</c:v>
                </c:pt>
                <c:pt idx="110">
                  <c:v>-143.5</c:v>
                </c:pt>
                <c:pt idx="111">
                  <c:v>-137.63</c:v>
                </c:pt>
                <c:pt idx="112">
                  <c:v>-132.729999999999</c:v>
                </c:pt>
                <c:pt idx="113">
                  <c:v>-134.729999999999</c:v>
                </c:pt>
                <c:pt idx="114">
                  <c:v>-127.71</c:v>
                </c:pt>
                <c:pt idx="115">
                  <c:v>-126.83</c:v>
                </c:pt>
                <c:pt idx="116">
                  <c:v>-140.37</c:v>
                </c:pt>
                <c:pt idx="117">
                  <c:v>-141.72</c:v>
                </c:pt>
                <c:pt idx="118">
                  <c:v>-138.44</c:v>
                </c:pt>
                <c:pt idx="119">
                  <c:v>-141.30000000000001</c:v>
                </c:pt>
                <c:pt idx="120">
                  <c:v>-141.33000000000001</c:v>
                </c:pt>
                <c:pt idx="121">
                  <c:v>-139.38</c:v>
                </c:pt>
                <c:pt idx="122">
                  <c:v>-136.51</c:v>
                </c:pt>
                <c:pt idx="123">
                  <c:v>-135.41999999999899</c:v>
                </c:pt>
                <c:pt idx="124">
                  <c:v>-130.6</c:v>
                </c:pt>
                <c:pt idx="125">
                  <c:v>-136.41999999999899</c:v>
                </c:pt>
                <c:pt idx="126">
                  <c:v>-135.07</c:v>
                </c:pt>
                <c:pt idx="127">
                  <c:v>-136.41</c:v>
                </c:pt>
                <c:pt idx="128">
                  <c:v>-137.28</c:v>
                </c:pt>
                <c:pt idx="129">
                  <c:v>-137.88999999999899</c:v>
                </c:pt>
                <c:pt idx="130">
                  <c:v>-137.69</c:v>
                </c:pt>
                <c:pt idx="131">
                  <c:v>-138.229999999999</c:v>
                </c:pt>
                <c:pt idx="132">
                  <c:v>-136.77000000000001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777-4E11-B623-4229FF87B29C}"/>
            </c:ext>
          </c:extLst>
        </c:ser>
        <c:ser>
          <c:idx val="1"/>
          <c:order val="1"/>
          <c:tx>
            <c:v>Simulated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3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'373459076510201'!$H$10:$H$51</c:f>
              <c:numCache>
                <c:formatCode>m/d/yyyy</c:formatCode>
                <c:ptCount val="42"/>
                <c:pt idx="0">
                  <c:v>26665</c:v>
                </c:pt>
                <c:pt idx="1">
                  <c:v>28491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</c:numCache>
            </c:numRef>
          </c:xVal>
          <c:yVal>
            <c:numRef>
              <c:f>'373459076510201'!$G$10:$G$51</c:f>
              <c:numCache>
                <c:formatCode>General</c:formatCode>
                <c:ptCount val="42"/>
                <c:pt idx="0">
                  <c:v>-66.190307617190001</c:v>
                </c:pt>
                <c:pt idx="1">
                  <c:v>-71.73225402832</c:v>
                </c:pt>
                <c:pt idx="2">
                  <c:v>-76.064338684079999</c:v>
                </c:pt>
                <c:pt idx="3">
                  <c:v>-71.515144348139998</c:v>
                </c:pt>
                <c:pt idx="4">
                  <c:v>-72.216667175289999</c:v>
                </c:pt>
                <c:pt idx="5">
                  <c:v>-72.48314666748</c:v>
                </c:pt>
                <c:pt idx="6">
                  <c:v>-73.090690612789999</c:v>
                </c:pt>
                <c:pt idx="7">
                  <c:v>-76.56265258789</c:v>
                </c:pt>
                <c:pt idx="8">
                  <c:v>-64.88027191162</c:v>
                </c:pt>
                <c:pt idx="9">
                  <c:v>-72.015335083010001</c:v>
                </c:pt>
                <c:pt idx="10">
                  <c:v>-79.84270477295</c:v>
                </c:pt>
                <c:pt idx="11">
                  <c:v>-82.242889404300001</c:v>
                </c:pt>
                <c:pt idx="12">
                  <c:v>-84.097457885739999</c:v>
                </c:pt>
                <c:pt idx="13">
                  <c:v>-85.77783203125</c:v>
                </c:pt>
                <c:pt idx="14">
                  <c:v>-94.39793395996</c:v>
                </c:pt>
                <c:pt idx="15">
                  <c:v>-100.16300964360001</c:v>
                </c:pt>
                <c:pt idx="16">
                  <c:v>-102.80865478520001</c:v>
                </c:pt>
                <c:pt idx="17">
                  <c:v>-106.5031661987</c:v>
                </c:pt>
                <c:pt idx="18">
                  <c:v>-107.1026763916</c:v>
                </c:pt>
                <c:pt idx="19">
                  <c:v>-109.0612411499</c:v>
                </c:pt>
                <c:pt idx="20">
                  <c:v>-108.26271820069999</c:v>
                </c:pt>
                <c:pt idx="21">
                  <c:v>-108.2580871582</c:v>
                </c:pt>
                <c:pt idx="22">
                  <c:v>-109.09902954099999</c:v>
                </c:pt>
                <c:pt idx="23">
                  <c:v>-109.7090148926</c:v>
                </c:pt>
                <c:pt idx="24">
                  <c:v>-116.31144714360001</c:v>
                </c:pt>
                <c:pt idx="25">
                  <c:v>-118.3692321777</c:v>
                </c:pt>
                <c:pt idx="26">
                  <c:v>-118.4673843384</c:v>
                </c:pt>
                <c:pt idx="27">
                  <c:v>-118.0843429565</c:v>
                </c:pt>
                <c:pt idx="28">
                  <c:v>-117.25095367430001</c:v>
                </c:pt>
                <c:pt idx="29">
                  <c:v>-121.26137542719999</c:v>
                </c:pt>
                <c:pt idx="30">
                  <c:v>-123.2785186768</c:v>
                </c:pt>
                <c:pt idx="31">
                  <c:v>-125.4080276489</c:v>
                </c:pt>
                <c:pt idx="32">
                  <c:v>-124.4208526611</c:v>
                </c:pt>
                <c:pt idx="33">
                  <c:v>-126.9618682861</c:v>
                </c:pt>
                <c:pt idx="34">
                  <c:v>-128.3602142334</c:v>
                </c:pt>
                <c:pt idx="35">
                  <c:v>-127.72706604</c:v>
                </c:pt>
                <c:pt idx="36">
                  <c:v>-128.95626831050001</c:v>
                </c:pt>
                <c:pt idx="37">
                  <c:v>-122.6050491333</c:v>
                </c:pt>
                <c:pt idx="38">
                  <c:v>-121.0643234253</c:v>
                </c:pt>
                <c:pt idx="39">
                  <c:v>-116.45329284669999</c:v>
                </c:pt>
                <c:pt idx="40">
                  <c:v>-117.28717803959999</c:v>
                </c:pt>
                <c:pt idx="41">
                  <c:v>-121.6152038574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777-4E11-B623-4229FF87B2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3555183"/>
        <c:axId val="613550191"/>
      </c:scatterChart>
      <c:valAx>
        <c:axId val="613555183"/>
        <c:scaling>
          <c:orientation val="minMax"/>
          <c:min val="2500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0191"/>
        <c:crossesAt val="-200"/>
        <c:crossBetween val="midCat"/>
      </c:valAx>
      <c:valAx>
        <c:axId val="613550191"/>
        <c:scaling>
          <c:orientation val="minMax"/>
          <c:max val="-6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Water Level (ft)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5183"/>
        <c:crosses val="autoZero"/>
        <c:crossBetween val="midCat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Data</c:v>
          </c:tx>
          <c:spPr>
            <a:ln w="19050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'373459076510201'!$I$10:$I$51</c:f>
              <c:numCache>
                <c:formatCode>General</c:formatCode>
                <c:ptCount val="42"/>
                <c:pt idx="0">
                  <c:v>-76.239999999999895</c:v>
                </c:pt>
                <c:pt idx="1">
                  <c:v>-78.95</c:v>
                </c:pt>
                <c:pt idx="2">
                  <c:v>-78.95</c:v>
                </c:pt>
                <c:pt idx="3">
                  <c:v>-78.95</c:v>
                </c:pt>
                <c:pt idx="4">
                  <c:v>-88.03</c:v>
                </c:pt>
                <c:pt idx="5">
                  <c:v>-87.29</c:v>
                </c:pt>
                <c:pt idx="6">
                  <c:v>-91.34</c:v>
                </c:pt>
                <c:pt idx="7">
                  <c:v>-91.15</c:v>
                </c:pt>
                <c:pt idx="8">
                  <c:v>-93.72</c:v>
                </c:pt>
                <c:pt idx="9">
                  <c:v>-95.91</c:v>
                </c:pt>
                <c:pt idx="10">
                  <c:v>-96.48</c:v>
                </c:pt>
                <c:pt idx="11">
                  <c:v>-96.95</c:v>
                </c:pt>
                <c:pt idx="12">
                  <c:v>-97.24</c:v>
                </c:pt>
                <c:pt idx="13">
                  <c:v>-98.49</c:v>
                </c:pt>
                <c:pt idx="14">
                  <c:v>-108.78</c:v>
                </c:pt>
                <c:pt idx="15">
                  <c:v>-114.44</c:v>
                </c:pt>
                <c:pt idx="16">
                  <c:v>-110.01</c:v>
                </c:pt>
                <c:pt idx="17">
                  <c:v>-121.69</c:v>
                </c:pt>
                <c:pt idx="18">
                  <c:v>-119.65</c:v>
                </c:pt>
                <c:pt idx="19">
                  <c:v>-123.04</c:v>
                </c:pt>
                <c:pt idx="20">
                  <c:v>-124.38</c:v>
                </c:pt>
                <c:pt idx="21">
                  <c:v>-120.42</c:v>
                </c:pt>
                <c:pt idx="22">
                  <c:v>-123.67</c:v>
                </c:pt>
                <c:pt idx="23">
                  <c:v>-128.59</c:v>
                </c:pt>
                <c:pt idx="24">
                  <c:v>-131.75</c:v>
                </c:pt>
                <c:pt idx="25">
                  <c:v>-134.85</c:v>
                </c:pt>
                <c:pt idx="26">
                  <c:v>-136.16999999999899</c:v>
                </c:pt>
                <c:pt idx="27">
                  <c:v>-137.77000000000001</c:v>
                </c:pt>
                <c:pt idx="28">
                  <c:v>-134.63</c:v>
                </c:pt>
                <c:pt idx="29">
                  <c:v>-132.15</c:v>
                </c:pt>
                <c:pt idx="30">
                  <c:v>-142.41999999999899</c:v>
                </c:pt>
                <c:pt idx="31">
                  <c:v>-128.75</c:v>
                </c:pt>
                <c:pt idx="32">
                  <c:v>-125.21</c:v>
                </c:pt>
                <c:pt idx="33">
                  <c:v>-147.46</c:v>
                </c:pt>
                <c:pt idx="34">
                  <c:v>-142.66</c:v>
                </c:pt>
                <c:pt idx="35">
                  <c:v>-143.68</c:v>
                </c:pt>
                <c:pt idx="36">
                  <c:v>-134.729999999999</c:v>
                </c:pt>
                <c:pt idx="37">
                  <c:v>-141.72</c:v>
                </c:pt>
                <c:pt idx="38">
                  <c:v>-141.33000000000001</c:v>
                </c:pt>
                <c:pt idx="39">
                  <c:v>-135.41999999999899</c:v>
                </c:pt>
                <c:pt idx="40">
                  <c:v>-135.07</c:v>
                </c:pt>
                <c:pt idx="41">
                  <c:v>-137.28</c:v>
                </c:pt>
              </c:numCache>
            </c:numRef>
          </c:xVal>
          <c:yVal>
            <c:numRef>
              <c:f>'373459076510201'!$G$10:$G$51</c:f>
              <c:numCache>
                <c:formatCode>General</c:formatCode>
                <c:ptCount val="42"/>
                <c:pt idx="0">
                  <c:v>-66.190307617190001</c:v>
                </c:pt>
                <c:pt idx="1">
                  <c:v>-71.73225402832</c:v>
                </c:pt>
                <c:pt idx="2">
                  <c:v>-76.064338684079999</c:v>
                </c:pt>
                <c:pt idx="3">
                  <c:v>-71.515144348139998</c:v>
                </c:pt>
                <c:pt idx="4">
                  <c:v>-72.216667175289999</c:v>
                </c:pt>
                <c:pt idx="5">
                  <c:v>-72.48314666748</c:v>
                </c:pt>
                <c:pt idx="6">
                  <c:v>-73.090690612789999</c:v>
                </c:pt>
                <c:pt idx="7">
                  <c:v>-76.56265258789</c:v>
                </c:pt>
                <c:pt idx="8">
                  <c:v>-64.88027191162</c:v>
                </c:pt>
                <c:pt idx="9">
                  <c:v>-72.015335083010001</c:v>
                </c:pt>
                <c:pt idx="10">
                  <c:v>-79.84270477295</c:v>
                </c:pt>
                <c:pt idx="11">
                  <c:v>-82.242889404300001</c:v>
                </c:pt>
                <c:pt idx="12">
                  <c:v>-84.097457885739999</c:v>
                </c:pt>
                <c:pt idx="13">
                  <c:v>-85.77783203125</c:v>
                </c:pt>
                <c:pt idx="14">
                  <c:v>-94.39793395996</c:v>
                </c:pt>
                <c:pt idx="15">
                  <c:v>-100.16300964360001</c:v>
                </c:pt>
                <c:pt idx="16">
                  <c:v>-102.80865478520001</c:v>
                </c:pt>
                <c:pt idx="17">
                  <c:v>-106.5031661987</c:v>
                </c:pt>
                <c:pt idx="18">
                  <c:v>-107.1026763916</c:v>
                </c:pt>
                <c:pt idx="19">
                  <c:v>-109.0612411499</c:v>
                </c:pt>
                <c:pt idx="20">
                  <c:v>-108.26271820069999</c:v>
                </c:pt>
                <c:pt idx="21">
                  <c:v>-108.2580871582</c:v>
                </c:pt>
                <c:pt idx="22">
                  <c:v>-109.09902954099999</c:v>
                </c:pt>
                <c:pt idx="23">
                  <c:v>-109.7090148926</c:v>
                </c:pt>
                <c:pt idx="24">
                  <c:v>-116.31144714360001</c:v>
                </c:pt>
                <c:pt idx="25">
                  <c:v>-118.3692321777</c:v>
                </c:pt>
                <c:pt idx="26">
                  <c:v>-118.4673843384</c:v>
                </c:pt>
                <c:pt idx="27">
                  <c:v>-118.0843429565</c:v>
                </c:pt>
                <c:pt idx="28">
                  <c:v>-117.25095367430001</c:v>
                </c:pt>
                <c:pt idx="29">
                  <c:v>-121.26137542719999</c:v>
                </c:pt>
                <c:pt idx="30">
                  <c:v>-123.2785186768</c:v>
                </c:pt>
                <c:pt idx="31">
                  <c:v>-125.4080276489</c:v>
                </c:pt>
                <c:pt idx="32">
                  <c:v>-124.4208526611</c:v>
                </c:pt>
                <c:pt idx="33">
                  <c:v>-126.9618682861</c:v>
                </c:pt>
                <c:pt idx="34">
                  <c:v>-128.3602142334</c:v>
                </c:pt>
                <c:pt idx="35">
                  <c:v>-127.72706604</c:v>
                </c:pt>
                <c:pt idx="36">
                  <c:v>-128.95626831050001</c:v>
                </c:pt>
                <c:pt idx="37">
                  <c:v>-122.6050491333</c:v>
                </c:pt>
                <c:pt idx="38">
                  <c:v>-121.0643234253</c:v>
                </c:pt>
                <c:pt idx="39">
                  <c:v>-116.45329284669999</c:v>
                </c:pt>
                <c:pt idx="40">
                  <c:v>-117.28717803959999</c:v>
                </c:pt>
                <c:pt idx="41">
                  <c:v>-121.6152038574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546-4D08-A1CF-DB0609541C02}"/>
            </c:ext>
          </c:extLst>
        </c:ser>
        <c:ser>
          <c:idx val="1"/>
          <c:order val="1"/>
          <c:tx>
            <c:v>Y=X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'373459076510201'!$K$2:$K$3</c:f>
              <c:numCache>
                <c:formatCode>General</c:formatCode>
                <c:ptCount val="2"/>
                <c:pt idx="0">
                  <c:v>-76.239999999999895</c:v>
                </c:pt>
                <c:pt idx="1">
                  <c:v>-147.46</c:v>
                </c:pt>
              </c:numCache>
            </c:numRef>
          </c:xVal>
          <c:yVal>
            <c:numRef>
              <c:f>'373459076510201'!$K$2:$K$3</c:f>
              <c:numCache>
                <c:formatCode>General</c:formatCode>
                <c:ptCount val="2"/>
                <c:pt idx="0">
                  <c:v>-76.239999999999895</c:v>
                </c:pt>
                <c:pt idx="1">
                  <c:v>-147.46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546-4D08-A1CF-DB0609541C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4009151"/>
        <c:axId val="1105116095"/>
      </c:scatterChart>
      <c:valAx>
        <c:axId val="1174009151"/>
        <c:scaling>
          <c:orientation val="minMax"/>
          <c:max val="-6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05116095"/>
        <c:crossesAt val="-200"/>
        <c:crossBetween val="midCat"/>
      </c:valAx>
      <c:valAx>
        <c:axId val="1105116095"/>
        <c:scaling>
          <c:orientation val="minMax"/>
          <c:max val="-6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74009151"/>
        <c:crossesAt val="-200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0617632601578511"/>
          <c:y val="0.57275836614173226"/>
          <c:w val="0.38800328273086904"/>
          <c:h val="0.19412968265330471"/>
        </c:manualLayout>
      </c:layout>
      <c:overlay val="1"/>
      <c:spPr>
        <a:solidFill>
          <a:schemeClr val="bg1"/>
        </a:solidFill>
        <a:ln>
          <a:solidFill>
            <a:schemeClr val="bg1">
              <a:lumMod val="65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sz="1400" b="0" i="0" u="none" strike="noStrike" baseline="0">
                <a:effectLst/>
              </a:rPr>
              <a:t>59K  9</a:t>
            </a:r>
            <a:r>
              <a:rPr lang="en-US" sz="1400" b="0" i="0" u="none" strike="noStrike" baseline="0"/>
              <a:t>        </a:t>
            </a:r>
            <a:endParaRPr lang="en-US"/>
          </a:p>
        </c:rich>
      </c:tx>
      <c:layout>
        <c:manualLayout>
          <c:xMode val="edge"/>
          <c:yMode val="edge"/>
          <c:x val="0.36088110403397028"/>
          <c:y val="2.13675213675213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USGS Data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3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xVal>
            <c:numRef>
              <c:f>'374142076272701'!$A$2:$A$1754</c:f>
              <c:numCache>
                <c:formatCode>m/d/yyyy</c:formatCode>
                <c:ptCount val="1753"/>
                <c:pt idx="0">
                  <c:v>25462</c:v>
                </c:pt>
                <c:pt idx="1">
                  <c:v>26283</c:v>
                </c:pt>
                <c:pt idx="2">
                  <c:v>26725</c:v>
                </c:pt>
                <c:pt idx="3">
                  <c:v>27114</c:v>
                </c:pt>
                <c:pt idx="4">
                  <c:v>27374</c:v>
                </c:pt>
                <c:pt idx="5">
                  <c:v>27737</c:v>
                </c:pt>
                <c:pt idx="6">
                  <c:v>28524</c:v>
                </c:pt>
                <c:pt idx="7">
                  <c:v>28927</c:v>
                </c:pt>
                <c:pt idx="8">
                  <c:v>29263</c:v>
                </c:pt>
                <c:pt idx="9">
                  <c:v>29627</c:v>
                </c:pt>
                <c:pt idx="10">
                  <c:v>29993</c:v>
                </c:pt>
                <c:pt idx="11">
                  <c:v>30364</c:v>
                </c:pt>
                <c:pt idx="12">
                  <c:v>30713</c:v>
                </c:pt>
                <c:pt idx="13">
                  <c:v>31126</c:v>
                </c:pt>
                <c:pt idx="14">
                  <c:v>31489</c:v>
                </c:pt>
                <c:pt idx="15">
                  <c:v>31854</c:v>
                </c:pt>
                <c:pt idx="16">
                  <c:v>32209</c:v>
                </c:pt>
                <c:pt idx="17">
                  <c:v>32583</c:v>
                </c:pt>
                <c:pt idx="18">
                  <c:v>32953</c:v>
                </c:pt>
                <c:pt idx="19">
                  <c:v>33137</c:v>
                </c:pt>
                <c:pt idx="20">
                  <c:v>33329</c:v>
                </c:pt>
                <c:pt idx="21">
                  <c:v>33521</c:v>
                </c:pt>
                <c:pt idx="22">
                  <c:v>33686</c:v>
                </c:pt>
                <c:pt idx="23">
                  <c:v>33896</c:v>
                </c:pt>
                <c:pt idx="24">
                  <c:v>34044</c:v>
                </c:pt>
                <c:pt idx="25">
                  <c:v>34269</c:v>
                </c:pt>
                <c:pt idx="26">
                  <c:v>34402</c:v>
                </c:pt>
                <c:pt idx="27">
                  <c:v>34579</c:v>
                </c:pt>
                <c:pt idx="28">
                  <c:v>34774</c:v>
                </c:pt>
                <c:pt idx="29">
                  <c:v>34963</c:v>
                </c:pt>
                <c:pt idx="30">
                  <c:v>35045</c:v>
                </c:pt>
                <c:pt idx="31">
                  <c:v>35158</c:v>
                </c:pt>
                <c:pt idx="32">
                  <c:v>35235</c:v>
                </c:pt>
                <c:pt idx="33">
                  <c:v>35325</c:v>
                </c:pt>
                <c:pt idx="34">
                  <c:v>35415</c:v>
                </c:pt>
                <c:pt idx="35">
                  <c:v>35510</c:v>
                </c:pt>
                <c:pt idx="36">
                  <c:v>35591</c:v>
                </c:pt>
                <c:pt idx="37">
                  <c:v>35684</c:v>
                </c:pt>
                <c:pt idx="38">
                  <c:v>35779</c:v>
                </c:pt>
                <c:pt idx="39">
                  <c:v>35898</c:v>
                </c:pt>
                <c:pt idx="40">
                  <c:v>35969</c:v>
                </c:pt>
                <c:pt idx="41">
                  <c:v>36055</c:v>
                </c:pt>
                <c:pt idx="42">
                  <c:v>36138</c:v>
                </c:pt>
                <c:pt idx="43">
                  <c:v>36231</c:v>
                </c:pt>
                <c:pt idx="44">
                  <c:v>36327</c:v>
                </c:pt>
                <c:pt idx="45">
                  <c:v>36412</c:v>
                </c:pt>
                <c:pt idx="46">
                  <c:v>36507</c:v>
                </c:pt>
                <c:pt idx="47">
                  <c:v>36595</c:v>
                </c:pt>
                <c:pt idx="48">
                  <c:v>36689</c:v>
                </c:pt>
                <c:pt idx="49">
                  <c:v>36748</c:v>
                </c:pt>
                <c:pt idx="50">
                  <c:v>36805</c:v>
                </c:pt>
                <c:pt idx="51">
                  <c:v>36901</c:v>
                </c:pt>
                <c:pt idx="52">
                  <c:v>36998</c:v>
                </c:pt>
                <c:pt idx="53">
                  <c:v>37078</c:v>
                </c:pt>
                <c:pt idx="54">
                  <c:v>37186</c:v>
                </c:pt>
                <c:pt idx="55">
                  <c:v>37271</c:v>
                </c:pt>
                <c:pt idx="56">
                  <c:v>37355</c:v>
                </c:pt>
                <c:pt idx="57">
                  <c:v>37455</c:v>
                </c:pt>
                <c:pt idx="58">
                  <c:v>37536</c:v>
                </c:pt>
                <c:pt idx="59">
                  <c:v>37635</c:v>
                </c:pt>
                <c:pt idx="60">
                  <c:v>37732</c:v>
                </c:pt>
                <c:pt idx="61">
                  <c:v>37818</c:v>
                </c:pt>
                <c:pt idx="62">
                  <c:v>37910</c:v>
                </c:pt>
                <c:pt idx="63">
                  <c:v>38000</c:v>
                </c:pt>
                <c:pt idx="64">
                  <c:v>38086</c:v>
                </c:pt>
                <c:pt idx="65">
                  <c:v>38174</c:v>
                </c:pt>
                <c:pt idx="66">
                  <c:v>38279</c:v>
                </c:pt>
                <c:pt idx="67">
                  <c:v>38357</c:v>
                </c:pt>
                <c:pt idx="68">
                  <c:v>38476</c:v>
                </c:pt>
                <c:pt idx="69">
                  <c:v>38538</c:v>
                </c:pt>
                <c:pt idx="70">
                  <c:v>38649</c:v>
                </c:pt>
                <c:pt idx="71">
                  <c:v>38730</c:v>
                </c:pt>
                <c:pt idx="72">
                  <c:v>38841</c:v>
                </c:pt>
                <c:pt idx="73">
                  <c:v>38953</c:v>
                </c:pt>
                <c:pt idx="74">
                  <c:v>39063</c:v>
                </c:pt>
                <c:pt idx="75">
                  <c:v>39182</c:v>
                </c:pt>
                <c:pt idx="76">
                  <c:v>39253</c:v>
                </c:pt>
                <c:pt idx="77">
                  <c:v>39317</c:v>
                </c:pt>
                <c:pt idx="78">
                  <c:v>39367</c:v>
                </c:pt>
                <c:pt idx="79">
                  <c:v>39486</c:v>
                </c:pt>
                <c:pt idx="80">
                  <c:v>39547</c:v>
                </c:pt>
                <c:pt idx="81">
                  <c:v>39650</c:v>
                </c:pt>
                <c:pt idx="82">
                  <c:v>39728</c:v>
                </c:pt>
                <c:pt idx="83">
                  <c:v>39835</c:v>
                </c:pt>
                <c:pt idx="84">
                  <c:v>39906</c:v>
                </c:pt>
                <c:pt idx="85">
                  <c:v>39994</c:v>
                </c:pt>
                <c:pt idx="86">
                  <c:v>40101</c:v>
                </c:pt>
                <c:pt idx="87">
                  <c:v>40199</c:v>
                </c:pt>
                <c:pt idx="88">
                  <c:v>40270</c:v>
                </c:pt>
                <c:pt idx="89">
                  <c:v>40365</c:v>
                </c:pt>
                <c:pt idx="90">
                  <c:v>40464</c:v>
                </c:pt>
                <c:pt idx="91">
                  <c:v>40547</c:v>
                </c:pt>
                <c:pt idx="92">
                  <c:v>40639</c:v>
                </c:pt>
                <c:pt idx="93">
                  <c:v>40737</c:v>
                </c:pt>
                <c:pt idx="94">
                  <c:v>40827</c:v>
                </c:pt>
                <c:pt idx="95">
                  <c:v>40925</c:v>
                </c:pt>
                <c:pt idx="96">
                  <c:v>41024</c:v>
                </c:pt>
                <c:pt idx="97">
                  <c:v>41099</c:v>
                </c:pt>
                <c:pt idx="98">
                  <c:v>41184</c:v>
                </c:pt>
                <c:pt idx="99">
                  <c:v>41303</c:v>
                </c:pt>
                <c:pt idx="100">
                  <c:v>41372</c:v>
                </c:pt>
                <c:pt idx="101">
                  <c:v>41471</c:v>
                </c:pt>
                <c:pt idx="102">
                  <c:v>41568</c:v>
                </c:pt>
                <c:pt idx="103">
                  <c:v>41654</c:v>
                </c:pt>
                <c:pt idx="104">
                  <c:v>41738</c:v>
                </c:pt>
                <c:pt idx="105">
                  <c:v>41842</c:v>
                </c:pt>
                <c:pt idx="106">
                  <c:v>41919</c:v>
                </c:pt>
                <c:pt idx="107">
                  <c:v>42032</c:v>
                </c:pt>
                <c:pt idx="108">
                  <c:v>42109</c:v>
                </c:pt>
                <c:pt idx="109">
                  <c:v>42191</c:v>
                </c:pt>
                <c:pt idx="110">
                  <c:v>42291</c:v>
                </c:pt>
                <c:pt idx="111">
                  <c:v>42451</c:v>
                </c:pt>
                <c:pt idx="112">
                  <c:v>42486</c:v>
                </c:pt>
                <c:pt idx="113">
                  <c:v>42579</c:v>
                </c:pt>
                <c:pt idx="114">
                  <c:v>42663</c:v>
                </c:pt>
                <c:pt idx="115">
                  <c:v>42899</c:v>
                </c:pt>
                <c:pt idx="116">
                  <c:v>42947</c:v>
                </c:pt>
                <c:pt idx="117">
                  <c:v>43059</c:v>
                </c:pt>
                <c:pt idx="118">
                  <c:v>43147</c:v>
                </c:pt>
                <c:pt idx="119">
                  <c:v>43216</c:v>
                </c:pt>
                <c:pt idx="120">
                  <c:v>43313</c:v>
                </c:pt>
                <c:pt idx="121">
                  <c:v>43433</c:v>
                </c:pt>
                <c:pt idx="122">
                  <c:v>43565</c:v>
                </c:pt>
                <c:pt idx="123">
                  <c:v>43663</c:v>
                </c:pt>
                <c:pt idx="124">
                  <c:v>43773</c:v>
                </c:pt>
                <c:pt idx="125">
                  <c:v>43860</c:v>
                </c:pt>
                <c:pt idx="126">
                  <c:v>44140</c:v>
                </c:pt>
                <c:pt idx="127">
                  <c:v>44293</c:v>
                </c:pt>
                <c:pt idx="128">
                  <c:v>44435</c:v>
                </c:pt>
                <c:pt idx="129">
                  <c:v>44523</c:v>
                </c:pt>
                <c:pt idx="130">
                  <c:v>44593</c:v>
                </c:pt>
              </c:numCache>
            </c:numRef>
          </c:xVal>
          <c:yVal>
            <c:numRef>
              <c:f>'374142076272701'!$D$2:$D$1754</c:f>
              <c:numCache>
                <c:formatCode>General</c:formatCode>
                <c:ptCount val="1753"/>
                <c:pt idx="0">
                  <c:v>-30.76</c:v>
                </c:pt>
                <c:pt idx="1">
                  <c:v>-35.47</c:v>
                </c:pt>
                <c:pt idx="2">
                  <c:v>-36.04</c:v>
                </c:pt>
                <c:pt idx="3">
                  <c:v>-38.81</c:v>
                </c:pt>
                <c:pt idx="4">
                  <c:v>-40.71</c:v>
                </c:pt>
                <c:pt idx="5">
                  <c:v>-41.19</c:v>
                </c:pt>
                <c:pt idx="6">
                  <c:v>-44.26</c:v>
                </c:pt>
                <c:pt idx="7">
                  <c:v>-44.83</c:v>
                </c:pt>
                <c:pt idx="8">
                  <c:v>-44.11</c:v>
                </c:pt>
                <c:pt idx="9">
                  <c:v>-44.36</c:v>
                </c:pt>
                <c:pt idx="10">
                  <c:v>-44.3</c:v>
                </c:pt>
                <c:pt idx="11">
                  <c:v>-44.14</c:v>
                </c:pt>
                <c:pt idx="12">
                  <c:v>-46.31</c:v>
                </c:pt>
                <c:pt idx="13">
                  <c:v>-48.11</c:v>
                </c:pt>
                <c:pt idx="14">
                  <c:v>-49.47</c:v>
                </c:pt>
                <c:pt idx="15">
                  <c:v>-49.6</c:v>
                </c:pt>
                <c:pt idx="16">
                  <c:v>-50.18</c:v>
                </c:pt>
                <c:pt idx="17">
                  <c:v>-50.8</c:v>
                </c:pt>
                <c:pt idx="18">
                  <c:v>-51.4</c:v>
                </c:pt>
                <c:pt idx="19">
                  <c:v>-52.04</c:v>
                </c:pt>
                <c:pt idx="20">
                  <c:v>-51.18</c:v>
                </c:pt>
                <c:pt idx="21">
                  <c:v>-54.2</c:v>
                </c:pt>
                <c:pt idx="22">
                  <c:v>-52.19</c:v>
                </c:pt>
                <c:pt idx="23">
                  <c:v>-53.76</c:v>
                </c:pt>
                <c:pt idx="24">
                  <c:v>-53.65</c:v>
                </c:pt>
                <c:pt idx="25">
                  <c:v>-55.48</c:v>
                </c:pt>
                <c:pt idx="26">
                  <c:v>-54.98</c:v>
                </c:pt>
                <c:pt idx="27">
                  <c:v>-56.85</c:v>
                </c:pt>
                <c:pt idx="28">
                  <c:v>-55.87</c:v>
                </c:pt>
                <c:pt idx="29">
                  <c:v>-60.11</c:v>
                </c:pt>
                <c:pt idx="30">
                  <c:v>-58.89</c:v>
                </c:pt>
                <c:pt idx="31">
                  <c:v>-57.49</c:v>
                </c:pt>
                <c:pt idx="32">
                  <c:v>-58.9</c:v>
                </c:pt>
                <c:pt idx="33">
                  <c:v>-58.35</c:v>
                </c:pt>
                <c:pt idx="34">
                  <c:v>-58.27</c:v>
                </c:pt>
                <c:pt idx="35">
                  <c:v>-57.85</c:v>
                </c:pt>
                <c:pt idx="36">
                  <c:v>-59.86</c:v>
                </c:pt>
                <c:pt idx="37">
                  <c:v>-62.65</c:v>
                </c:pt>
                <c:pt idx="38">
                  <c:v>-61.24</c:v>
                </c:pt>
                <c:pt idx="39">
                  <c:v>-59.91</c:v>
                </c:pt>
                <c:pt idx="40">
                  <c:v>-60.97</c:v>
                </c:pt>
                <c:pt idx="41">
                  <c:v>-64.959999999999894</c:v>
                </c:pt>
                <c:pt idx="42">
                  <c:v>-63.73</c:v>
                </c:pt>
                <c:pt idx="43">
                  <c:v>-62.47</c:v>
                </c:pt>
                <c:pt idx="44">
                  <c:v>-66.34</c:v>
                </c:pt>
                <c:pt idx="45">
                  <c:v>-66.010000000000005</c:v>
                </c:pt>
                <c:pt idx="46">
                  <c:v>-64.400000000000006</c:v>
                </c:pt>
                <c:pt idx="47">
                  <c:v>-63.86</c:v>
                </c:pt>
                <c:pt idx="48">
                  <c:v>-65.47</c:v>
                </c:pt>
                <c:pt idx="49">
                  <c:v>-65.05</c:v>
                </c:pt>
                <c:pt idx="50">
                  <c:v>-64.510000000000005</c:v>
                </c:pt>
                <c:pt idx="51">
                  <c:v>-64.84</c:v>
                </c:pt>
                <c:pt idx="52">
                  <c:v>-64.02</c:v>
                </c:pt>
                <c:pt idx="53">
                  <c:v>-67.08</c:v>
                </c:pt>
                <c:pt idx="54">
                  <c:v>-67.02</c:v>
                </c:pt>
                <c:pt idx="55">
                  <c:v>-66.28</c:v>
                </c:pt>
                <c:pt idx="56">
                  <c:v>-65.67</c:v>
                </c:pt>
                <c:pt idx="57">
                  <c:v>-70.94</c:v>
                </c:pt>
                <c:pt idx="58">
                  <c:v>-69.349999999999895</c:v>
                </c:pt>
                <c:pt idx="59">
                  <c:v>-67.63</c:v>
                </c:pt>
                <c:pt idx="60">
                  <c:v>-67.459999999999894</c:v>
                </c:pt>
                <c:pt idx="61">
                  <c:v>-69.52</c:v>
                </c:pt>
                <c:pt idx="62">
                  <c:v>-69.28</c:v>
                </c:pt>
                <c:pt idx="63">
                  <c:v>-68.3</c:v>
                </c:pt>
                <c:pt idx="64">
                  <c:v>-68.319999999999894</c:v>
                </c:pt>
                <c:pt idx="65">
                  <c:v>-71.42</c:v>
                </c:pt>
                <c:pt idx="66">
                  <c:v>-70.16</c:v>
                </c:pt>
                <c:pt idx="67">
                  <c:v>-69.64</c:v>
                </c:pt>
                <c:pt idx="68">
                  <c:v>-69.819999999999894</c:v>
                </c:pt>
                <c:pt idx="69">
                  <c:v>-73.569999999999894</c:v>
                </c:pt>
                <c:pt idx="70">
                  <c:v>-73.400000000000006</c:v>
                </c:pt>
                <c:pt idx="71">
                  <c:v>-71.430000000000007</c:v>
                </c:pt>
                <c:pt idx="72">
                  <c:v>-72.55</c:v>
                </c:pt>
                <c:pt idx="73">
                  <c:v>-76.61</c:v>
                </c:pt>
                <c:pt idx="74">
                  <c:v>-72.81</c:v>
                </c:pt>
                <c:pt idx="75">
                  <c:v>-72.540000000000006</c:v>
                </c:pt>
                <c:pt idx="76">
                  <c:v>-76.489999999999895</c:v>
                </c:pt>
                <c:pt idx="77">
                  <c:v>-77.17</c:v>
                </c:pt>
                <c:pt idx="78">
                  <c:v>-78.62</c:v>
                </c:pt>
                <c:pt idx="79">
                  <c:v>-73.599999999999895</c:v>
                </c:pt>
                <c:pt idx="80">
                  <c:v>-73.58</c:v>
                </c:pt>
                <c:pt idx="81">
                  <c:v>-78.95</c:v>
                </c:pt>
                <c:pt idx="82">
                  <c:v>-77.44</c:v>
                </c:pt>
                <c:pt idx="83">
                  <c:v>-74.94</c:v>
                </c:pt>
                <c:pt idx="84">
                  <c:v>-74.12</c:v>
                </c:pt>
                <c:pt idx="85">
                  <c:v>-75.97</c:v>
                </c:pt>
                <c:pt idx="86">
                  <c:v>-76.41</c:v>
                </c:pt>
                <c:pt idx="87">
                  <c:v>-75.64</c:v>
                </c:pt>
                <c:pt idx="88">
                  <c:v>-75.150000000000006</c:v>
                </c:pt>
                <c:pt idx="89">
                  <c:v>-81.56</c:v>
                </c:pt>
                <c:pt idx="90">
                  <c:v>-79.83</c:v>
                </c:pt>
                <c:pt idx="91">
                  <c:v>-77.53</c:v>
                </c:pt>
                <c:pt idx="92">
                  <c:v>-76.959999999999894</c:v>
                </c:pt>
                <c:pt idx="93">
                  <c:v>-79.62</c:v>
                </c:pt>
                <c:pt idx="94">
                  <c:v>-78.959999999999894</c:v>
                </c:pt>
                <c:pt idx="95">
                  <c:v>-78.16</c:v>
                </c:pt>
                <c:pt idx="96">
                  <c:v>-78.760000000000005</c:v>
                </c:pt>
                <c:pt idx="97">
                  <c:v>-82.21</c:v>
                </c:pt>
                <c:pt idx="98">
                  <c:v>-80.900000000000006</c:v>
                </c:pt>
                <c:pt idx="99">
                  <c:v>-78.8</c:v>
                </c:pt>
                <c:pt idx="100">
                  <c:v>-78.260000000000005</c:v>
                </c:pt>
                <c:pt idx="101">
                  <c:v>-80.209999999999894</c:v>
                </c:pt>
                <c:pt idx="102">
                  <c:v>-80.87</c:v>
                </c:pt>
                <c:pt idx="103">
                  <c:v>-78.84</c:v>
                </c:pt>
                <c:pt idx="104">
                  <c:v>-78.86</c:v>
                </c:pt>
                <c:pt idx="105">
                  <c:v>-81.48</c:v>
                </c:pt>
                <c:pt idx="106">
                  <c:v>-80.81</c:v>
                </c:pt>
                <c:pt idx="107">
                  <c:v>-79.67</c:v>
                </c:pt>
                <c:pt idx="108">
                  <c:v>-79.69</c:v>
                </c:pt>
                <c:pt idx="109">
                  <c:v>-81.400000000000006</c:v>
                </c:pt>
                <c:pt idx="110">
                  <c:v>-81.510000000000005</c:v>
                </c:pt>
                <c:pt idx="111">
                  <c:v>-79.540000000000006</c:v>
                </c:pt>
                <c:pt idx="112">
                  <c:v>-80.790000000000006</c:v>
                </c:pt>
                <c:pt idx="113">
                  <c:v>-82.98</c:v>
                </c:pt>
                <c:pt idx="114">
                  <c:v>-82.42</c:v>
                </c:pt>
                <c:pt idx="115">
                  <c:v>-81.78</c:v>
                </c:pt>
                <c:pt idx="116">
                  <c:v>-82.88</c:v>
                </c:pt>
                <c:pt idx="117">
                  <c:v>-82.25</c:v>
                </c:pt>
                <c:pt idx="118">
                  <c:v>-81.599999999999895</c:v>
                </c:pt>
                <c:pt idx="119">
                  <c:v>-80.760000000000005</c:v>
                </c:pt>
                <c:pt idx="120">
                  <c:v>-83.81</c:v>
                </c:pt>
                <c:pt idx="121">
                  <c:v>-82.03</c:v>
                </c:pt>
                <c:pt idx="122">
                  <c:v>-79.81</c:v>
                </c:pt>
                <c:pt idx="123">
                  <c:v>-83.48</c:v>
                </c:pt>
                <c:pt idx="124">
                  <c:v>-83.28</c:v>
                </c:pt>
                <c:pt idx="125">
                  <c:v>-81.66</c:v>
                </c:pt>
                <c:pt idx="126">
                  <c:v>-81.650000000000006</c:v>
                </c:pt>
                <c:pt idx="127">
                  <c:v>-80.33</c:v>
                </c:pt>
                <c:pt idx="128">
                  <c:v>-83.39</c:v>
                </c:pt>
                <c:pt idx="129">
                  <c:v>-82.34</c:v>
                </c:pt>
                <c:pt idx="130">
                  <c:v>-81.680000000000007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864-4C30-BCDF-2A9641EBE768}"/>
            </c:ext>
          </c:extLst>
        </c:ser>
        <c:ser>
          <c:idx val="1"/>
          <c:order val="1"/>
          <c:tx>
            <c:v>Simulated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3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'374142076272701'!$H$10:$H$51</c:f>
              <c:numCache>
                <c:formatCode>m/d/yyyy</c:formatCode>
                <c:ptCount val="42"/>
                <c:pt idx="0">
                  <c:v>26665</c:v>
                </c:pt>
                <c:pt idx="1">
                  <c:v>28491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</c:numCache>
            </c:numRef>
          </c:xVal>
          <c:yVal>
            <c:numRef>
              <c:f>'374142076272701'!$G$10:$G$51</c:f>
              <c:numCache>
                <c:formatCode>General</c:formatCode>
                <c:ptCount val="42"/>
                <c:pt idx="0">
                  <c:v>-19.9757938385</c:v>
                </c:pt>
                <c:pt idx="1">
                  <c:v>-31.170551300050001</c:v>
                </c:pt>
                <c:pt idx="2">
                  <c:v>-37.615955352779999</c:v>
                </c:pt>
                <c:pt idx="3">
                  <c:v>-36.574504852289998</c:v>
                </c:pt>
                <c:pt idx="4">
                  <c:v>-36.888507843020001</c:v>
                </c:pt>
                <c:pt idx="5">
                  <c:v>-38.652687072749998</c:v>
                </c:pt>
                <c:pt idx="6">
                  <c:v>-39.98998260498</c:v>
                </c:pt>
                <c:pt idx="7">
                  <c:v>-41.296382904049999</c:v>
                </c:pt>
                <c:pt idx="8">
                  <c:v>-41.756980896000002</c:v>
                </c:pt>
                <c:pt idx="9">
                  <c:v>-41.799850463870001</c:v>
                </c:pt>
                <c:pt idx="10">
                  <c:v>-42.516277313229999</c:v>
                </c:pt>
                <c:pt idx="11">
                  <c:v>-44.036586761469998</c:v>
                </c:pt>
                <c:pt idx="12">
                  <c:v>-45.568706512449999</c:v>
                </c:pt>
                <c:pt idx="13">
                  <c:v>-46.622226715090001</c:v>
                </c:pt>
                <c:pt idx="14">
                  <c:v>-48.078384399409998</c:v>
                </c:pt>
                <c:pt idx="15">
                  <c:v>-49.230068206790001</c:v>
                </c:pt>
                <c:pt idx="16">
                  <c:v>-50.484607696529999</c:v>
                </c:pt>
                <c:pt idx="17">
                  <c:v>-51.728839874270001</c:v>
                </c:pt>
                <c:pt idx="18">
                  <c:v>-53.107593536380001</c:v>
                </c:pt>
                <c:pt idx="19">
                  <c:v>-54.258602142329998</c:v>
                </c:pt>
                <c:pt idx="20">
                  <c:v>-55.256965637210001</c:v>
                </c:pt>
                <c:pt idx="21">
                  <c:v>-56.090999603269999</c:v>
                </c:pt>
                <c:pt idx="22">
                  <c:v>-58.747974395749999</c:v>
                </c:pt>
                <c:pt idx="23">
                  <c:v>-60.375938415530001</c:v>
                </c:pt>
                <c:pt idx="24">
                  <c:v>-60.093715667719998</c:v>
                </c:pt>
                <c:pt idx="25">
                  <c:v>-61.976417541499998</c:v>
                </c:pt>
                <c:pt idx="26">
                  <c:v>-59.884418487550001</c:v>
                </c:pt>
                <c:pt idx="27">
                  <c:v>-61.352416992190001</c:v>
                </c:pt>
                <c:pt idx="28">
                  <c:v>-62.224834442140001</c:v>
                </c:pt>
                <c:pt idx="29">
                  <c:v>-63.22333908081</c:v>
                </c:pt>
                <c:pt idx="30">
                  <c:v>-64.107536315920001</c:v>
                </c:pt>
                <c:pt idx="31">
                  <c:v>-65.673622131350001</c:v>
                </c:pt>
                <c:pt idx="32">
                  <c:v>-67.33299255371</c:v>
                </c:pt>
                <c:pt idx="33">
                  <c:v>-67.669593811040002</c:v>
                </c:pt>
                <c:pt idx="34">
                  <c:v>-68.312042236330001</c:v>
                </c:pt>
                <c:pt idx="35">
                  <c:v>-69.190322875980002</c:v>
                </c:pt>
                <c:pt idx="36">
                  <c:v>-69.739791870120001</c:v>
                </c:pt>
                <c:pt idx="37">
                  <c:v>-69.724494934079999</c:v>
                </c:pt>
                <c:pt idx="38">
                  <c:v>-69.90892791748</c:v>
                </c:pt>
                <c:pt idx="39">
                  <c:v>-69.800903320309999</c:v>
                </c:pt>
                <c:pt idx="40">
                  <c:v>-69.64663696289</c:v>
                </c:pt>
                <c:pt idx="41">
                  <c:v>-70.67519378662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864-4C30-BCDF-2A9641EBE7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3555183"/>
        <c:axId val="613550191"/>
      </c:scatterChart>
      <c:valAx>
        <c:axId val="613555183"/>
        <c:scaling>
          <c:orientation val="minMax"/>
          <c:min val="2500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0191"/>
        <c:crossesAt val="-200"/>
        <c:crossBetween val="midCat"/>
      </c:valAx>
      <c:valAx>
        <c:axId val="6135501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Water Level (ft)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5183"/>
        <c:crosses val="autoZero"/>
        <c:crossBetween val="midCat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Data</c:v>
          </c:tx>
          <c:spPr>
            <a:ln w="19050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'374142076272701'!$I$10:$I$51</c:f>
              <c:numCache>
                <c:formatCode>General</c:formatCode>
                <c:ptCount val="42"/>
                <c:pt idx="0">
                  <c:v>-35.47</c:v>
                </c:pt>
                <c:pt idx="1">
                  <c:v>-41.19</c:v>
                </c:pt>
                <c:pt idx="2">
                  <c:v>-44.36</c:v>
                </c:pt>
                <c:pt idx="3">
                  <c:v>-44.3</c:v>
                </c:pt>
                <c:pt idx="4">
                  <c:v>-44.14</c:v>
                </c:pt>
                <c:pt idx="5">
                  <c:v>-46.31</c:v>
                </c:pt>
                <c:pt idx="6">
                  <c:v>-48.11</c:v>
                </c:pt>
                <c:pt idx="7">
                  <c:v>-49.47</c:v>
                </c:pt>
                <c:pt idx="8">
                  <c:v>-49.6</c:v>
                </c:pt>
                <c:pt idx="9">
                  <c:v>-50.18</c:v>
                </c:pt>
                <c:pt idx="10">
                  <c:v>-50.8</c:v>
                </c:pt>
                <c:pt idx="11">
                  <c:v>-52.04</c:v>
                </c:pt>
                <c:pt idx="12">
                  <c:v>-54.2</c:v>
                </c:pt>
                <c:pt idx="13">
                  <c:v>-53.76</c:v>
                </c:pt>
                <c:pt idx="14">
                  <c:v>-55.48</c:v>
                </c:pt>
                <c:pt idx="15">
                  <c:v>-56.85</c:v>
                </c:pt>
                <c:pt idx="16">
                  <c:v>-58.89</c:v>
                </c:pt>
                <c:pt idx="17">
                  <c:v>-58.27</c:v>
                </c:pt>
                <c:pt idx="18">
                  <c:v>-61.24</c:v>
                </c:pt>
                <c:pt idx="19">
                  <c:v>-63.73</c:v>
                </c:pt>
                <c:pt idx="20">
                  <c:v>-64.400000000000006</c:v>
                </c:pt>
                <c:pt idx="21">
                  <c:v>-64.510000000000005</c:v>
                </c:pt>
                <c:pt idx="22">
                  <c:v>-67.02</c:v>
                </c:pt>
                <c:pt idx="23">
                  <c:v>-69.349999999999895</c:v>
                </c:pt>
                <c:pt idx="24">
                  <c:v>-69.28</c:v>
                </c:pt>
                <c:pt idx="25">
                  <c:v>-70.16</c:v>
                </c:pt>
                <c:pt idx="26">
                  <c:v>-73.400000000000006</c:v>
                </c:pt>
                <c:pt idx="27">
                  <c:v>-72.81</c:v>
                </c:pt>
                <c:pt idx="28">
                  <c:v>-78.62</c:v>
                </c:pt>
                <c:pt idx="29">
                  <c:v>-77.44</c:v>
                </c:pt>
                <c:pt idx="30">
                  <c:v>-76.41</c:v>
                </c:pt>
                <c:pt idx="31">
                  <c:v>-79.83</c:v>
                </c:pt>
                <c:pt idx="32">
                  <c:v>-78.959999999999894</c:v>
                </c:pt>
                <c:pt idx="33">
                  <c:v>-80.900000000000006</c:v>
                </c:pt>
                <c:pt idx="34">
                  <c:v>-80.87</c:v>
                </c:pt>
                <c:pt idx="35">
                  <c:v>-80.81</c:v>
                </c:pt>
                <c:pt idx="36">
                  <c:v>-81.510000000000005</c:v>
                </c:pt>
                <c:pt idx="37">
                  <c:v>-82.42</c:v>
                </c:pt>
                <c:pt idx="38">
                  <c:v>-82.25</c:v>
                </c:pt>
                <c:pt idx="39">
                  <c:v>-82.03</c:v>
                </c:pt>
                <c:pt idx="40">
                  <c:v>-83.28</c:v>
                </c:pt>
                <c:pt idx="41">
                  <c:v>-81.650000000000006</c:v>
                </c:pt>
              </c:numCache>
            </c:numRef>
          </c:xVal>
          <c:yVal>
            <c:numRef>
              <c:f>'374142076272701'!$G$10:$G$51</c:f>
              <c:numCache>
                <c:formatCode>General</c:formatCode>
                <c:ptCount val="42"/>
                <c:pt idx="0">
                  <c:v>-19.9757938385</c:v>
                </c:pt>
                <c:pt idx="1">
                  <c:v>-31.170551300050001</c:v>
                </c:pt>
                <c:pt idx="2">
                  <c:v>-37.615955352779999</c:v>
                </c:pt>
                <c:pt idx="3">
                  <c:v>-36.574504852289998</c:v>
                </c:pt>
                <c:pt idx="4">
                  <c:v>-36.888507843020001</c:v>
                </c:pt>
                <c:pt idx="5">
                  <c:v>-38.652687072749998</c:v>
                </c:pt>
                <c:pt idx="6">
                  <c:v>-39.98998260498</c:v>
                </c:pt>
                <c:pt idx="7">
                  <c:v>-41.296382904049999</c:v>
                </c:pt>
                <c:pt idx="8">
                  <c:v>-41.756980896000002</c:v>
                </c:pt>
                <c:pt idx="9">
                  <c:v>-41.799850463870001</c:v>
                </c:pt>
                <c:pt idx="10">
                  <c:v>-42.516277313229999</c:v>
                </c:pt>
                <c:pt idx="11">
                  <c:v>-44.036586761469998</c:v>
                </c:pt>
                <c:pt idx="12">
                  <c:v>-45.568706512449999</c:v>
                </c:pt>
                <c:pt idx="13">
                  <c:v>-46.622226715090001</c:v>
                </c:pt>
                <c:pt idx="14">
                  <c:v>-48.078384399409998</c:v>
                </c:pt>
                <c:pt idx="15">
                  <c:v>-49.230068206790001</c:v>
                </c:pt>
                <c:pt idx="16">
                  <c:v>-50.484607696529999</c:v>
                </c:pt>
                <c:pt idx="17">
                  <c:v>-51.728839874270001</c:v>
                </c:pt>
                <c:pt idx="18">
                  <c:v>-53.107593536380001</c:v>
                </c:pt>
                <c:pt idx="19">
                  <c:v>-54.258602142329998</c:v>
                </c:pt>
                <c:pt idx="20">
                  <c:v>-55.256965637210001</c:v>
                </c:pt>
                <c:pt idx="21">
                  <c:v>-56.090999603269999</c:v>
                </c:pt>
                <c:pt idx="22">
                  <c:v>-58.747974395749999</c:v>
                </c:pt>
                <c:pt idx="23">
                  <c:v>-60.375938415530001</c:v>
                </c:pt>
                <c:pt idx="24">
                  <c:v>-60.093715667719998</c:v>
                </c:pt>
                <c:pt idx="25">
                  <c:v>-61.976417541499998</c:v>
                </c:pt>
                <c:pt idx="26">
                  <c:v>-59.884418487550001</c:v>
                </c:pt>
                <c:pt idx="27">
                  <c:v>-61.352416992190001</c:v>
                </c:pt>
                <c:pt idx="28">
                  <c:v>-62.224834442140001</c:v>
                </c:pt>
                <c:pt idx="29">
                  <c:v>-63.22333908081</c:v>
                </c:pt>
                <c:pt idx="30">
                  <c:v>-64.107536315920001</c:v>
                </c:pt>
                <c:pt idx="31">
                  <c:v>-65.673622131350001</c:v>
                </c:pt>
                <c:pt idx="32">
                  <c:v>-67.33299255371</c:v>
                </c:pt>
                <c:pt idx="33">
                  <c:v>-67.669593811040002</c:v>
                </c:pt>
                <c:pt idx="34">
                  <c:v>-68.312042236330001</c:v>
                </c:pt>
                <c:pt idx="35">
                  <c:v>-69.190322875980002</c:v>
                </c:pt>
                <c:pt idx="36">
                  <c:v>-69.739791870120001</c:v>
                </c:pt>
                <c:pt idx="37">
                  <c:v>-69.724494934079999</c:v>
                </c:pt>
                <c:pt idx="38">
                  <c:v>-69.90892791748</c:v>
                </c:pt>
                <c:pt idx="39">
                  <c:v>-69.800903320309999</c:v>
                </c:pt>
                <c:pt idx="40">
                  <c:v>-69.64663696289</c:v>
                </c:pt>
                <c:pt idx="41">
                  <c:v>-70.67519378662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F9A-44B9-89D3-75ED18393F5F}"/>
            </c:ext>
          </c:extLst>
        </c:ser>
        <c:ser>
          <c:idx val="1"/>
          <c:order val="1"/>
          <c:tx>
            <c:v>Y=X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'374142076272701'!$K$2:$K$3</c:f>
              <c:numCache>
                <c:formatCode>General</c:formatCode>
                <c:ptCount val="2"/>
                <c:pt idx="0">
                  <c:v>-30.76</c:v>
                </c:pt>
                <c:pt idx="1">
                  <c:v>-83.81</c:v>
                </c:pt>
              </c:numCache>
            </c:numRef>
          </c:xVal>
          <c:yVal>
            <c:numRef>
              <c:f>'374142076272701'!$K$2:$K$3</c:f>
              <c:numCache>
                <c:formatCode>General</c:formatCode>
                <c:ptCount val="2"/>
                <c:pt idx="0">
                  <c:v>-30.76</c:v>
                </c:pt>
                <c:pt idx="1">
                  <c:v>-83.81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F9A-44B9-89D3-75ED18393F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4009151"/>
        <c:axId val="1105116095"/>
      </c:scatterChart>
      <c:valAx>
        <c:axId val="1174009151"/>
        <c:scaling>
          <c:orientation val="minMax"/>
          <c:max val="-1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05116095"/>
        <c:crossesAt val="-200"/>
        <c:crossBetween val="midCat"/>
      </c:valAx>
      <c:valAx>
        <c:axId val="1105116095"/>
        <c:scaling>
          <c:orientation val="minMax"/>
          <c:max val="-1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74009151"/>
        <c:crossesAt val="-200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0617632601578511"/>
          <c:y val="0.57275836614173226"/>
          <c:w val="0.38800328273086904"/>
          <c:h val="0.19412968265330471"/>
        </c:manualLayout>
      </c:layout>
      <c:overlay val="1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sz="1400" b="0" i="0" u="none" strike="noStrike" baseline="0">
                <a:effectLst/>
              </a:rPr>
              <a:t>59K  1</a:t>
            </a:r>
            <a:r>
              <a:rPr lang="en-US" sz="1400" b="0" i="0" u="none" strike="noStrike" baseline="0"/>
              <a:t>        </a:t>
            </a:r>
            <a:endParaRPr lang="en-US"/>
          </a:p>
        </c:rich>
      </c:tx>
      <c:layout>
        <c:manualLayout>
          <c:xMode val="edge"/>
          <c:yMode val="edge"/>
          <c:x val="0.36088110403397028"/>
          <c:y val="2.13675213675213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USGS Data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3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xVal>
            <c:numRef>
              <c:f>'374249076230101'!$A$2:$A$1754</c:f>
              <c:numCache>
                <c:formatCode>m/d/yyyy</c:formatCode>
                <c:ptCount val="1753"/>
                <c:pt idx="0">
                  <c:v>24646</c:v>
                </c:pt>
                <c:pt idx="1">
                  <c:v>24750</c:v>
                </c:pt>
                <c:pt idx="2">
                  <c:v>24755</c:v>
                </c:pt>
                <c:pt idx="3">
                  <c:v>24760</c:v>
                </c:pt>
                <c:pt idx="4">
                  <c:v>24765</c:v>
                </c:pt>
                <c:pt idx="5">
                  <c:v>24770</c:v>
                </c:pt>
                <c:pt idx="6">
                  <c:v>24776</c:v>
                </c:pt>
                <c:pt idx="7">
                  <c:v>24781</c:v>
                </c:pt>
                <c:pt idx="8">
                  <c:v>24786</c:v>
                </c:pt>
                <c:pt idx="9">
                  <c:v>24791</c:v>
                </c:pt>
                <c:pt idx="10">
                  <c:v>24796</c:v>
                </c:pt>
                <c:pt idx="11">
                  <c:v>24801</c:v>
                </c:pt>
                <c:pt idx="12">
                  <c:v>24806</c:v>
                </c:pt>
                <c:pt idx="13">
                  <c:v>24811</c:v>
                </c:pt>
                <c:pt idx="14">
                  <c:v>24816</c:v>
                </c:pt>
                <c:pt idx="15">
                  <c:v>24821</c:v>
                </c:pt>
                <c:pt idx="16">
                  <c:v>24826</c:v>
                </c:pt>
                <c:pt idx="17">
                  <c:v>24831</c:v>
                </c:pt>
                <c:pt idx="18">
                  <c:v>24837</c:v>
                </c:pt>
                <c:pt idx="19">
                  <c:v>24842</c:v>
                </c:pt>
                <c:pt idx="20">
                  <c:v>24847</c:v>
                </c:pt>
                <c:pt idx="21">
                  <c:v>24852</c:v>
                </c:pt>
                <c:pt idx="22">
                  <c:v>24857</c:v>
                </c:pt>
                <c:pt idx="23">
                  <c:v>24862</c:v>
                </c:pt>
                <c:pt idx="24">
                  <c:v>24868</c:v>
                </c:pt>
                <c:pt idx="25">
                  <c:v>24873</c:v>
                </c:pt>
                <c:pt idx="26">
                  <c:v>24878</c:v>
                </c:pt>
                <c:pt idx="27">
                  <c:v>24883</c:v>
                </c:pt>
                <c:pt idx="28">
                  <c:v>24888</c:v>
                </c:pt>
                <c:pt idx="29">
                  <c:v>24893</c:v>
                </c:pt>
                <c:pt idx="30">
                  <c:v>24907</c:v>
                </c:pt>
                <c:pt idx="31">
                  <c:v>24912</c:v>
                </c:pt>
                <c:pt idx="32">
                  <c:v>24917</c:v>
                </c:pt>
                <c:pt idx="33">
                  <c:v>24922</c:v>
                </c:pt>
                <c:pt idx="34">
                  <c:v>24928</c:v>
                </c:pt>
                <c:pt idx="35">
                  <c:v>24968</c:v>
                </c:pt>
                <c:pt idx="36">
                  <c:v>24973</c:v>
                </c:pt>
                <c:pt idx="37">
                  <c:v>24978</c:v>
                </c:pt>
                <c:pt idx="38">
                  <c:v>24983</c:v>
                </c:pt>
                <c:pt idx="39">
                  <c:v>24989</c:v>
                </c:pt>
                <c:pt idx="40">
                  <c:v>24994</c:v>
                </c:pt>
                <c:pt idx="41">
                  <c:v>24999</c:v>
                </c:pt>
                <c:pt idx="42">
                  <c:v>25004</c:v>
                </c:pt>
                <c:pt idx="43">
                  <c:v>25009</c:v>
                </c:pt>
                <c:pt idx="44">
                  <c:v>25014</c:v>
                </c:pt>
                <c:pt idx="45">
                  <c:v>25019</c:v>
                </c:pt>
                <c:pt idx="46">
                  <c:v>25024</c:v>
                </c:pt>
                <c:pt idx="47">
                  <c:v>25029</c:v>
                </c:pt>
                <c:pt idx="48">
                  <c:v>25034</c:v>
                </c:pt>
                <c:pt idx="49">
                  <c:v>25039</c:v>
                </c:pt>
                <c:pt idx="50">
                  <c:v>25044</c:v>
                </c:pt>
                <c:pt idx="51">
                  <c:v>25050</c:v>
                </c:pt>
                <c:pt idx="52">
                  <c:v>25055</c:v>
                </c:pt>
                <c:pt idx="53">
                  <c:v>25060</c:v>
                </c:pt>
                <c:pt idx="54">
                  <c:v>25065</c:v>
                </c:pt>
                <c:pt idx="55">
                  <c:v>25070</c:v>
                </c:pt>
                <c:pt idx="56">
                  <c:v>25075</c:v>
                </c:pt>
                <c:pt idx="57">
                  <c:v>25081</c:v>
                </c:pt>
                <c:pt idx="58">
                  <c:v>25086</c:v>
                </c:pt>
                <c:pt idx="59">
                  <c:v>25091</c:v>
                </c:pt>
                <c:pt idx="60">
                  <c:v>25096</c:v>
                </c:pt>
                <c:pt idx="61">
                  <c:v>25101</c:v>
                </c:pt>
                <c:pt idx="62">
                  <c:v>25106</c:v>
                </c:pt>
                <c:pt idx="63">
                  <c:v>25111</c:v>
                </c:pt>
                <c:pt idx="64">
                  <c:v>25116</c:v>
                </c:pt>
                <c:pt idx="65">
                  <c:v>25121</c:v>
                </c:pt>
                <c:pt idx="66">
                  <c:v>25126</c:v>
                </c:pt>
                <c:pt idx="67">
                  <c:v>25131</c:v>
                </c:pt>
                <c:pt idx="68">
                  <c:v>25136</c:v>
                </c:pt>
                <c:pt idx="69">
                  <c:v>25142</c:v>
                </c:pt>
                <c:pt idx="70">
                  <c:v>25147</c:v>
                </c:pt>
                <c:pt idx="71">
                  <c:v>25152</c:v>
                </c:pt>
                <c:pt idx="72">
                  <c:v>25157</c:v>
                </c:pt>
                <c:pt idx="73">
                  <c:v>25162</c:v>
                </c:pt>
                <c:pt idx="74">
                  <c:v>25167</c:v>
                </c:pt>
                <c:pt idx="75">
                  <c:v>25172</c:v>
                </c:pt>
                <c:pt idx="76">
                  <c:v>25177</c:v>
                </c:pt>
                <c:pt idx="77">
                  <c:v>25182</c:v>
                </c:pt>
                <c:pt idx="78">
                  <c:v>25187</c:v>
                </c:pt>
                <c:pt idx="79">
                  <c:v>25192</c:v>
                </c:pt>
                <c:pt idx="80">
                  <c:v>25197</c:v>
                </c:pt>
                <c:pt idx="81">
                  <c:v>25203</c:v>
                </c:pt>
                <c:pt idx="82">
                  <c:v>25208</c:v>
                </c:pt>
                <c:pt idx="83">
                  <c:v>25213</c:v>
                </c:pt>
                <c:pt idx="84">
                  <c:v>25218</c:v>
                </c:pt>
                <c:pt idx="85">
                  <c:v>25223</c:v>
                </c:pt>
                <c:pt idx="86">
                  <c:v>25228</c:v>
                </c:pt>
                <c:pt idx="87">
                  <c:v>25234</c:v>
                </c:pt>
                <c:pt idx="88">
                  <c:v>25239</c:v>
                </c:pt>
                <c:pt idx="89">
                  <c:v>25244</c:v>
                </c:pt>
                <c:pt idx="90">
                  <c:v>25249</c:v>
                </c:pt>
                <c:pt idx="91">
                  <c:v>25254</c:v>
                </c:pt>
                <c:pt idx="92">
                  <c:v>25259</c:v>
                </c:pt>
                <c:pt idx="93">
                  <c:v>25267</c:v>
                </c:pt>
                <c:pt idx="94">
                  <c:v>25303</c:v>
                </c:pt>
                <c:pt idx="95">
                  <c:v>25308</c:v>
                </c:pt>
                <c:pt idx="96">
                  <c:v>25313</c:v>
                </c:pt>
                <c:pt idx="97">
                  <c:v>25318</c:v>
                </c:pt>
                <c:pt idx="98">
                  <c:v>25323</c:v>
                </c:pt>
                <c:pt idx="99">
                  <c:v>25328</c:v>
                </c:pt>
                <c:pt idx="100">
                  <c:v>25333</c:v>
                </c:pt>
                <c:pt idx="101">
                  <c:v>25338</c:v>
                </c:pt>
                <c:pt idx="102">
                  <c:v>25343</c:v>
                </c:pt>
                <c:pt idx="103">
                  <c:v>25348</c:v>
                </c:pt>
                <c:pt idx="104">
                  <c:v>25354</c:v>
                </c:pt>
                <c:pt idx="105">
                  <c:v>25359</c:v>
                </c:pt>
                <c:pt idx="106">
                  <c:v>25364</c:v>
                </c:pt>
                <c:pt idx="107">
                  <c:v>25369</c:v>
                </c:pt>
                <c:pt idx="108">
                  <c:v>25374</c:v>
                </c:pt>
                <c:pt idx="109">
                  <c:v>25379</c:v>
                </c:pt>
                <c:pt idx="110">
                  <c:v>25384</c:v>
                </c:pt>
                <c:pt idx="111">
                  <c:v>25389</c:v>
                </c:pt>
                <c:pt idx="112">
                  <c:v>25394</c:v>
                </c:pt>
                <c:pt idx="113">
                  <c:v>25399</c:v>
                </c:pt>
                <c:pt idx="114">
                  <c:v>25404</c:v>
                </c:pt>
                <c:pt idx="115">
                  <c:v>25409</c:v>
                </c:pt>
                <c:pt idx="116">
                  <c:v>25415</c:v>
                </c:pt>
                <c:pt idx="117">
                  <c:v>25420</c:v>
                </c:pt>
                <c:pt idx="118">
                  <c:v>25425</c:v>
                </c:pt>
                <c:pt idx="119">
                  <c:v>25430</c:v>
                </c:pt>
                <c:pt idx="120">
                  <c:v>25435</c:v>
                </c:pt>
                <c:pt idx="121">
                  <c:v>25440</c:v>
                </c:pt>
                <c:pt idx="122">
                  <c:v>25446</c:v>
                </c:pt>
                <c:pt idx="123">
                  <c:v>25451</c:v>
                </c:pt>
                <c:pt idx="124">
                  <c:v>25456</c:v>
                </c:pt>
                <c:pt idx="125">
                  <c:v>25461</c:v>
                </c:pt>
                <c:pt idx="126">
                  <c:v>25466</c:v>
                </c:pt>
                <c:pt idx="127">
                  <c:v>25471</c:v>
                </c:pt>
                <c:pt idx="128">
                  <c:v>25476</c:v>
                </c:pt>
                <c:pt idx="129">
                  <c:v>25481</c:v>
                </c:pt>
                <c:pt idx="130">
                  <c:v>25486</c:v>
                </c:pt>
                <c:pt idx="131">
                  <c:v>25491</c:v>
                </c:pt>
                <c:pt idx="132">
                  <c:v>25496</c:v>
                </c:pt>
                <c:pt idx="133">
                  <c:v>25501</c:v>
                </c:pt>
                <c:pt idx="134">
                  <c:v>25507</c:v>
                </c:pt>
                <c:pt idx="135">
                  <c:v>25512</c:v>
                </c:pt>
                <c:pt idx="136">
                  <c:v>25517</c:v>
                </c:pt>
                <c:pt idx="137">
                  <c:v>25522</c:v>
                </c:pt>
                <c:pt idx="138">
                  <c:v>25527</c:v>
                </c:pt>
                <c:pt idx="139">
                  <c:v>25532</c:v>
                </c:pt>
                <c:pt idx="140">
                  <c:v>25537</c:v>
                </c:pt>
                <c:pt idx="141">
                  <c:v>25542</c:v>
                </c:pt>
                <c:pt idx="142">
                  <c:v>25547</c:v>
                </c:pt>
                <c:pt idx="143">
                  <c:v>25552</c:v>
                </c:pt>
                <c:pt idx="144">
                  <c:v>25557</c:v>
                </c:pt>
                <c:pt idx="145">
                  <c:v>25562</c:v>
                </c:pt>
                <c:pt idx="146">
                  <c:v>25568</c:v>
                </c:pt>
                <c:pt idx="147">
                  <c:v>25573</c:v>
                </c:pt>
                <c:pt idx="148">
                  <c:v>25578</c:v>
                </c:pt>
                <c:pt idx="149">
                  <c:v>25583</c:v>
                </c:pt>
                <c:pt idx="150">
                  <c:v>25588</c:v>
                </c:pt>
                <c:pt idx="151">
                  <c:v>25593</c:v>
                </c:pt>
                <c:pt idx="152">
                  <c:v>25599</c:v>
                </c:pt>
                <c:pt idx="153">
                  <c:v>25604</c:v>
                </c:pt>
                <c:pt idx="154">
                  <c:v>25609</c:v>
                </c:pt>
                <c:pt idx="155">
                  <c:v>25614</c:v>
                </c:pt>
                <c:pt idx="156">
                  <c:v>25619</c:v>
                </c:pt>
                <c:pt idx="157">
                  <c:v>25624</c:v>
                </c:pt>
                <c:pt idx="158">
                  <c:v>25632</c:v>
                </c:pt>
                <c:pt idx="159">
                  <c:v>25637</c:v>
                </c:pt>
                <c:pt idx="160">
                  <c:v>25642</c:v>
                </c:pt>
                <c:pt idx="161">
                  <c:v>25647</c:v>
                </c:pt>
                <c:pt idx="162">
                  <c:v>25652</c:v>
                </c:pt>
                <c:pt idx="163">
                  <c:v>25658</c:v>
                </c:pt>
                <c:pt idx="164">
                  <c:v>25663</c:v>
                </c:pt>
                <c:pt idx="165">
                  <c:v>25668</c:v>
                </c:pt>
                <c:pt idx="166">
                  <c:v>25673</c:v>
                </c:pt>
                <c:pt idx="167">
                  <c:v>25678</c:v>
                </c:pt>
                <c:pt idx="168">
                  <c:v>25683</c:v>
                </c:pt>
                <c:pt idx="169">
                  <c:v>25688</c:v>
                </c:pt>
                <c:pt idx="170">
                  <c:v>25693</c:v>
                </c:pt>
                <c:pt idx="171">
                  <c:v>25698</c:v>
                </c:pt>
                <c:pt idx="172">
                  <c:v>25703</c:v>
                </c:pt>
                <c:pt idx="173">
                  <c:v>25708</c:v>
                </c:pt>
                <c:pt idx="174">
                  <c:v>25713</c:v>
                </c:pt>
                <c:pt idx="175">
                  <c:v>25719</c:v>
                </c:pt>
                <c:pt idx="176">
                  <c:v>25724</c:v>
                </c:pt>
                <c:pt idx="177">
                  <c:v>25729</c:v>
                </c:pt>
                <c:pt idx="178">
                  <c:v>25734</c:v>
                </c:pt>
                <c:pt idx="179">
                  <c:v>25739</c:v>
                </c:pt>
                <c:pt idx="180">
                  <c:v>25744</c:v>
                </c:pt>
                <c:pt idx="181">
                  <c:v>25749</c:v>
                </c:pt>
                <c:pt idx="182">
                  <c:v>25754</c:v>
                </c:pt>
                <c:pt idx="183">
                  <c:v>25759</c:v>
                </c:pt>
                <c:pt idx="184">
                  <c:v>25764</c:v>
                </c:pt>
                <c:pt idx="185">
                  <c:v>25769</c:v>
                </c:pt>
                <c:pt idx="186">
                  <c:v>25774</c:v>
                </c:pt>
                <c:pt idx="187">
                  <c:v>25780</c:v>
                </c:pt>
                <c:pt idx="188">
                  <c:v>25785</c:v>
                </c:pt>
                <c:pt idx="189">
                  <c:v>25790</c:v>
                </c:pt>
                <c:pt idx="190">
                  <c:v>25795</c:v>
                </c:pt>
                <c:pt idx="191">
                  <c:v>25800</c:v>
                </c:pt>
                <c:pt idx="192">
                  <c:v>25805</c:v>
                </c:pt>
                <c:pt idx="193">
                  <c:v>25811</c:v>
                </c:pt>
                <c:pt idx="194">
                  <c:v>25816</c:v>
                </c:pt>
                <c:pt idx="195">
                  <c:v>25821</c:v>
                </c:pt>
                <c:pt idx="196">
                  <c:v>25826</c:v>
                </c:pt>
                <c:pt idx="197">
                  <c:v>25831</c:v>
                </c:pt>
                <c:pt idx="198">
                  <c:v>25836</c:v>
                </c:pt>
                <c:pt idx="199">
                  <c:v>25841</c:v>
                </c:pt>
                <c:pt idx="200">
                  <c:v>25846</c:v>
                </c:pt>
                <c:pt idx="201">
                  <c:v>25856</c:v>
                </c:pt>
                <c:pt idx="202">
                  <c:v>25861</c:v>
                </c:pt>
                <c:pt idx="203">
                  <c:v>25866</c:v>
                </c:pt>
                <c:pt idx="204">
                  <c:v>25872</c:v>
                </c:pt>
                <c:pt idx="205">
                  <c:v>25877</c:v>
                </c:pt>
                <c:pt idx="206">
                  <c:v>25882</c:v>
                </c:pt>
                <c:pt idx="207">
                  <c:v>25887</c:v>
                </c:pt>
                <c:pt idx="208">
                  <c:v>25892</c:v>
                </c:pt>
                <c:pt idx="209">
                  <c:v>25897</c:v>
                </c:pt>
                <c:pt idx="210">
                  <c:v>25902</c:v>
                </c:pt>
                <c:pt idx="211">
                  <c:v>25907</c:v>
                </c:pt>
                <c:pt idx="212">
                  <c:v>25912</c:v>
                </c:pt>
                <c:pt idx="213">
                  <c:v>25917</c:v>
                </c:pt>
                <c:pt idx="214">
                  <c:v>25922</c:v>
                </c:pt>
                <c:pt idx="215">
                  <c:v>25927</c:v>
                </c:pt>
                <c:pt idx="216">
                  <c:v>25933</c:v>
                </c:pt>
                <c:pt idx="217">
                  <c:v>25938</c:v>
                </c:pt>
                <c:pt idx="218">
                  <c:v>26094</c:v>
                </c:pt>
                <c:pt idx="219">
                  <c:v>26099</c:v>
                </c:pt>
                <c:pt idx="220">
                  <c:v>26104</c:v>
                </c:pt>
                <c:pt idx="221">
                  <c:v>26109</c:v>
                </c:pt>
                <c:pt idx="222">
                  <c:v>26114</c:v>
                </c:pt>
                <c:pt idx="223">
                  <c:v>26119</c:v>
                </c:pt>
                <c:pt idx="224">
                  <c:v>26124</c:v>
                </c:pt>
                <c:pt idx="225">
                  <c:v>26129</c:v>
                </c:pt>
                <c:pt idx="226">
                  <c:v>26134</c:v>
                </c:pt>
                <c:pt idx="227">
                  <c:v>26139</c:v>
                </c:pt>
                <c:pt idx="228">
                  <c:v>26145</c:v>
                </c:pt>
                <c:pt idx="229">
                  <c:v>26150</c:v>
                </c:pt>
                <c:pt idx="230">
                  <c:v>26155</c:v>
                </c:pt>
                <c:pt idx="231">
                  <c:v>26160</c:v>
                </c:pt>
                <c:pt idx="232">
                  <c:v>26165</c:v>
                </c:pt>
                <c:pt idx="233">
                  <c:v>26170</c:v>
                </c:pt>
                <c:pt idx="234">
                  <c:v>26176</c:v>
                </c:pt>
                <c:pt idx="235">
                  <c:v>26181</c:v>
                </c:pt>
                <c:pt idx="236">
                  <c:v>26186</c:v>
                </c:pt>
                <c:pt idx="237">
                  <c:v>26191</c:v>
                </c:pt>
                <c:pt idx="238">
                  <c:v>26196</c:v>
                </c:pt>
                <c:pt idx="239">
                  <c:v>26201</c:v>
                </c:pt>
                <c:pt idx="240">
                  <c:v>26206</c:v>
                </c:pt>
                <c:pt idx="241">
                  <c:v>26211</c:v>
                </c:pt>
                <c:pt idx="242">
                  <c:v>26216</c:v>
                </c:pt>
                <c:pt idx="243">
                  <c:v>26221</c:v>
                </c:pt>
                <c:pt idx="244">
                  <c:v>26226</c:v>
                </c:pt>
                <c:pt idx="245">
                  <c:v>26231</c:v>
                </c:pt>
                <c:pt idx="246">
                  <c:v>26237</c:v>
                </c:pt>
                <c:pt idx="247">
                  <c:v>26242</c:v>
                </c:pt>
                <c:pt idx="248">
                  <c:v>26247</c:v>
                </c:pt>
                <c:pt idx="249">
                  <c:v>26252</c:v>
                </c:pt>
                <c:pt idx="250">
                  <c:v>26257</c:v>
                </c:pt>
                <c:pt idx="251">
                  <c:v>26262</c:v>
                </c:pt>
                <c:pt idx="252">
                  <c:v>26267</c:v>
                </c:pt>
                <c:pt idx="253">
                  <c:v>26272</c:v>
                </c:pt>
                <c:pt idx="254">
                  <c:v>26277</c:v>
                </c:pt>
                <c:pt idx="255">
                  <c:v>26282</c:v>
                </c:pt>
                <c:pt idx="256">
                  <c:v>26287</c:v>
                </c:pt>
                <c:pt idx="257">
                  <c:v>26292</c:v>
                </c:pt>
                <c:pt idx="258">
                  <c:v>26298</c:v>
                </c:pt>
                <c:pt idx="259">
                  <c:v>26303</c:v>
                </c:pt>
                <c:pt idx="260">
                  <c:v>26308</c:v>
                </c:pt>
                <c:pt idx="261">
                  <c:v>26313</c:v>
                </c:pt>
                <c:pt idx="262">
                  <c:v>26318</c:v>
                </c:pt>
                <c:pt idx="263">
                  <c:v>26323</c:v>
                </c:pt>
                <c:pt idx="264">
                  <c:v>26329</c:v>
                </c:pt>
                <c:pt idx="265">
                  <c:v>26334</c:v>
                </c:pt>
                <c:pt idx="266">
                  <c:v>26339</c:v>
                </c:pt>
                <c:pt idx="267">
                  <c:v>26344</c:v>
                </c:pt>
                <c:pt idx="268">
                  <c:v>26349</c:v>
                </c:pt>
                <c:pt idx="269">
                  <c:v>26354</c:v>
                </c:pt>
                <c:pt idx="270">
                  <c:v>26358</c:v>
                </c:pt>
                <c:pt idx="271">
                  <c:v>26363</c:v>
                </c:pt>
                <c:pt idx="272">
                  <c:v>26368</c:v>
                </c:pt>
                <c:pt idx="273">
                  <c:v>26373</c:v>
                </c:pt>
                <c:pt idx="274">
                  <c:v>26378</c:v>
                </c:pt>
                <c:pt idx="275">
                  <c:v>26383</c:v>
                </c:pt>
                <c:pt idx="276">
                  <c:v>26389</c:v>
                </c:pt>
                <c:pt idx="277">
                  <c:v>26394</c:v>
                </c:pt>
                <c:pt idx="278">
                  <c:v>26399</c:v>
                </c:pt>
                <c:pt idx="279">
                  <c:v>26404</c:v>
                </c:pt>
                <c:pt idx="280">
                  <c:v>26409</c:v>
                </c:pt>
                <c:pt idx="281">
                  <c:v>26414</c:v>
                </c:pt>
                <c:pt idx="282">
                  <c:v>26419</c:v>
                </c:pt>
                <c:pt idx="283">
                  <c:v>26424</c:v>
                </c:pt>
                <c:pt idx="284">
                  <c:v>26429</c:v>
                </c:pt>
                <c:pt idx="285">
                  <c:v>26434</c:v>
                </c:pt>
                <c:pt idx="286">
                  <c:v>26439</c:v>
                </c:pt>
                <c:pt idx="287">
                  <c:v>26444</c:v>
                </c:pt>
                <c:pt idx="288">
                  <c:v>26450</c:v>
                </c:pt>
                <c:pt idx="289">
                  <c:v>26455</c:v>
                </c:pt>
                <c:pt idx="290">
                  <c:v>26460</c:v>
                </c:pt>
                <c:pt idx="291">
                  <c:v>26465</c:v>
                </c:pt>
                <c:pt idx="292">
                  <c:v>26470</c:v>
                </c:pt>
                <c:pt idx="293">
                  <c:v>26475</c:v>
                </c:pt>
                <c:pt idx="294">
                  <c:v>26480</c:v>
                </c:pt>
                <c:pt idx="295">
                  <c:v>26485</c:v>
                </c:pt>
                <c:pt idx="296">
                  <c:v>26490</c:v>
                </c:pt>
                <c:pt idx="297">
                  <c:v>26495</c:v>
                </c:pt>
                <c:pt idx="298">
                  <c:v>26500</c:v>
                </c:pt>
                <c:pt idx="299">
                  <c:v>26505</c:v>
                </c:pt>
                <c:pt idx="300">
                  <c:v>26511</c:v>
                </c:pt>
                <c:pt idx="301">
                  <c:v>26516</c:v>
                </c:pt>
                <c:pt idx="302">
                  <c:v>26521</c:v>
                </c:pt>
                <c:pt idx="303">
                  <c:v>26526</c:v>
                </c:pt>
                <c:pt idx="304">
                  <c:v>26531</c:v>
                </c:pt>
                <c:pt idx="305">
                  <c:v>26536</c:v>
                </c:pt>
                <c:pt idx="306">
                  <c:v>26542</c:v>
                </c:pt>
                <c:pt idx="307">
                  <c:v>26547</c:v>
                </c:pt>
                <c:pt idx="308">
                  <c:v>26552</c:v>
                </c:pt>
                <c:pt idx="309">
                  <c:v>26557</c:v>
                </c:pt>
                <c:pt idx="310">
                  <c:v>26562</c:v>
                </c:pt>
                <c:pt idx="311">
                  <c:v>26567</c:v>
                </c:pt>
                <c:pt idx="312">
                  <c:v>26587</c:v>
                </c:pt>
                <c:pt idx="313">
                  <c:v>26592</c:v>
                </c:pt>
                <c:pt idx="314">
                  <c:v>26604</c:v>
                </c:pt>
                <c:pt idx="315">
                  <c:v>26634</c:v>
                </c:pt>
                <c:pt idx="316">
                  <c:v>26804</c:v>
                </c:pt>
                <c:pt idx="317">
                  <c:v>26809</c:v>
                </c:pt>
                <c:pt idx="318">
                  <c:v>26815</c:v>
                </c:pt>
                <c:pt idx="319">
                  <c:v>26820</c:v>
                </c:pt>
                <c:pt idx="320">
                  <c:v>26825</c:v>
                </c:pt>
                <c:pt idx="321">
                  <c:v>26830</c:v>
                </c:pt>
                <c:pt idx="322">
                  <c:v>26835</c:v>
                </c:pt>
                <c:pt idx="323">
                  <c:v>26845</c:v>
                </c:pt>
                <c:pt idx="324">
                  <c:v>26850</c:v>
                </c:pt>
                <c:pt idx="325">
                  <c:v>26855</c:v>
                </c:pt>
                <c:pt idx="326">
                  <c:v>26860</c:v>
                </c:pt>
                <c:pt idx="327">
                  <c:v>26865</c:v>
                </c:pt>
                <c:pt idx="328">
                  <c:v>26870</c:v>
                </c:pt>
                <c:pt idx="329">
                  <c:v>26876</c:v>
                </c:pt>
                <c:pt idx="330">
                  <c:v>26947</c:v>
                </c:pt>
                <c:pt idx="331">
                  <c:v>27065</c:v>
                </c:pt>
                <c:pt idx="332">
                  <c:v>27070</c:v>
                </c:pt>
                <c:pt idx="333">
                  <c:v>27075</c:v>
                </c:pt>
                <c:pt idx="334">
                  <c:v>27080</c:v>
                </c:pt>
                <c:pt idx="335">
                  <c:v>27085</c:v>
                </c:pt>
                <c:pt idx="336">
                  <c:v>27088</c:v>
                </c:pt>
                <c:pt idx="337">
                  <c:v>27093</c:v>
                </c:pt>
                <c:pt idx="338">
                  <c:v>27098</c:v>
                </c:pt>
                <c:pt idx="339">
                  <c:v>27103</c:v>
                </c:pt>
                <c:pt idx="340">
                  <c:v>27108</c:v>
                </c:pt>
                <c:pt idx="341">
                  <c:v>27113</c:v>
                </c:pt>
                <c:pt idx="342">
                  <c:v>27119</c:v>
                </c:pt>
                <c:pt idx="343">
                  <c:v>27124</c:v>
                </c:pt>
                <c:pt idx="344">
                  <c:v>27129</c:v>
                </c:pt>
                <c:pt idx="345">
                  <c:v>27134</c:v>
                </c:pt>
                <c:pt idx="346">
                  <c:v>27139</c:v>
                </c:pt>
                <c:pt idx="347">
                  <c:v>27144</c:v>
                </c:pt>
                <c:pt idx="348">
                  <c:v>27149</c:v>
                </c:pt>
                <c:pt idx="349">
                  <c:v>27154</c:v>
                </c:pt>
                <c:pt idx="350">
                  <c:v>27159</c:v>
                </c:pt>
                <c:pt idx="351">
                  <c:v>27164</c:v>
                </c:pt>
                <c:pt idx="352">
                  <c:v>27169</c:v>
                </c:pt>
                <c:pt idx="353">
                  <c:v>27174</c:v>
                </c:pt>
                <c:pt idx="354">
                  <c:v>27180</c:v>
                </c:pt>
                <c:pt idx="355">
                  <c:v>27185</c:v>
                </c:pt>
                <c:pt idx="356">
                  <c:v>27190</c:v>
                </c:pt>
                <c:pt idx="357">
                  <c:v>27195</c:v>
                </c:pt>
                <c:pt idx="358">
                  <c:v>27200</c:v>
                </c:pt>
                <c:pt idx="359">
                  <c:v>27205</c:v>
                </c:pt>
                <c:pt idx="360">
                  <c:v>27210</c:v>
                </c:pt>
                <c:pt idx="361">
                  <c:v>27215</c:v>
                </c:pt>
                <c:pt idx="362">
                  <c:v>27220</c:v>
                </c:pt>
                <c:pt idx="363">
                  <c:v>27225</c:v>
                </c:pt>
                <c:pt idx="364">
                  <c:v>27230</c:v>
                </c:pt>
                <c:pt idx="365">
                  <c:v>27235</c:v>
                </c:pt>
                <c:pt idx="366">
                  <c:v>27241</c:v>
                </c:pt>
                <c:pt idx="367">
                  <c:v>27246</c:v>
                </c:pt>
                <c:pt idx="368">
                  <c:v>27251</c:v>
                </c:pt>
                <c:pt idx="369">
                  <c:v>27256</c:v>
                </c:pt>
                <c:pt idx="370">
                  <c:v>27261</c:v>
                </c:pt>
                <c:pt idx="371">
                  <c:v>27266</c:v>
                </c:pt>
                <c:pt idx="372">
                  <c:v>27272</c:v>
                </c:pt>
                <c:pt idx="373">
                  <c:v>27297</c:v>
                </c:pt>
                <c:pt idx="374">
                  <c:v>27302</c:v>
                </c:pt>
                <c:pt idx="375">
                  <c:v>27307</c:v>
                </c:pt>
                <c:pt idx="376">
                  <c:v>27312</c:v>
                </c:pt>
                <c:pt idx="377">
                  <c:v>27317</c:v>
                </c:pt>
                <c:pt idx="378">
                  <c:v>27322</c:v>
                </c:pt>
                <c:pt idx="379">
                  <c:v>27327</c:v>
                </c:pt>
                <c:pt idx="380">
                  <c:v>27333</c:v>
                </c:pt>
                <c:pt idx="381">
                  <c:v>27338</c:v>
                </c:pt>
                <c:pt idx="382">
                  <c:v>27343</c:v>
                </c:pt>
                <c:pt idx="383">
                  <c:v>27348</c:v>
                </c:pt>
                <c:pt idx="384">
                  <c:v>27353</c:v>
                </c:pt>
                <c:pt idx="385">
                  <c:v>27358</c:v>
                </c:pt>
                <c:pt idx="386">
                  <c:v>27363</c:v>
                </c:pt>
                <c:pt idx="387">
                  <c:v>27368</c:v>
                </c:pt>
                <c:pt idx="388">
                  <c:v>27373</c:v>
                </c:pt>
                <c:pt idx="389">
                  <c:v>27374</c:v>
                </c:pt>
                <c:pt idx="390">
                  <c:v>27378</c:v>
                </c:pt>
                <c:pt idx="391">
                  <c:v>27383</c:v>
                </c:pt>
                <c:pt idx="392">
                  <c:v>27388</c:v>
                </c:pt>
                <c:pt idx="393">
                  <c:v>27394</c:v>
                </c:pt>
                <c:pt idx="394">
                  <c:v>27399</c:v>
                </c:pt>
                <c:pt idx="395">
                  <c:v>27404</c:v>
                </c:pt>
                <c:pt idx="396">
                  <c:v>27409</c:v>
                </c:pt>
                <c:pt idx="397">
                  <c:v>27414</c:v>
                </c:pt>
                <c:pt idx="398">
                  <c:v>27419</c:v>
                </c:pt>
                <c:pt idx="399">
                  <c:v>27425</c:v>
                </c:pt>
                <c:pt idx="400">
                  <c:v>27430</c:v>
                </c:pt>
                <c:pt idx="401">
                  <c:v>27435</c:v>
                </c:pt>
                <c:pt idx="402">
                  <c:v>27440</c:v>
                </c:pt>
                <c:pt idx="403">
                  <c:v>27445</c:v>
                </c:pt>
                <c:pt idx="404">
                  <c:v>27450</c:v>
                </c:pt>
                <c:pt idx="405">
                  <c:v>27453</c:v>
                </c:pt>
                <c:pt idx="406">
                  <c:v>27458</c:v>
                </c:pt>
                <c:pt idx="407">
                  <c:v>27463</c:v>
                </c:pt>
                <c:pt idx="408">
                  <c:v>27468</c:v>
                </c:pt>
                <c:pt idx="409">
                  <c:v>27473</c:v>
                </c:pt>
                <c:pt idx="410">
                  <c:v>27478</c:v>
                </c:pt>
                <c:pt idx="411">
                  <c:v>27484</c:v>
                </c:pt>
                <c:pt idx="412">
                  <c:v>27489</c:v>
                </c:pt>
                <c:pt idx="413">
                  <c:v>27494</c:v>
                </c:pt>
                <c:pt idx="414">
                  <c:v>27499</c:v>
                </c:pt>
                <c:pt idx="415">
                  <c:v>27504</c:v>
                </c:pt>
                <c:pt idx="416">
                  <c:v>27509</c:v>
                </c:pt>
                <c:pt idx="417">
                  <c:v>27514</c:v>
                </c:pt>
                <c:pt idx="418">
                  <c:v>27519</c:v>
                </c:pt>
                <c:pt idx="419">
                  <c:v>27524</c:v>
                </c:pt>
                <c:pt idx="420">
                  <c:v>27529</c:v>
                </c:pt>
                <c:pt idx="421">
                  <c:v>27534</c:v>
                </c:pt>
                <c:pt idx="422">
                  <c:v>27539</c:v>
                </c:pt>
                <c:pt idx="423">
                  <c:v>27545</c:v>
                </c:pt>
                <c:pt idx="424">
                  <c:v>27550</c:v>
                </c:pt>
                <c:pt idx="425">
                  <c:v>27555</c:v>
                </c:pt>
                <c:pt idx="426">
                  <c:v>27560</c:v>
                </c:pt>
                <c:pt idx="427">
                  <c:v>27565</c:v>
                </c:pt>
                <c:pt idx="428">
                  <c:v>27570</c:v>
                </c:pt>
                <c:pt idx="429">
                  <c:v>27575</c:v>
                </c:pt>
                <c:pt idx="430">
                  <c:v>27580</c:v>
                </c:pt>
                <c:pt idx="431">
                  <c:v>27585</c:v>
                </c:pt>
                <c:pt idx="432">
                  <c:v>27590</c:v>
                </c:pt>
                <c:pt idx="433">
                  <c:v>27595</c:v>
                </c:pt>
                <c:pt idx="434">
                  <c:v>27600</c:v>
                </c:pt>
                <c:pt idx="435">
                  <c:v>27606</c:v>
                </c:pt>
                <c:pt idx="436">
                  <c:v>27611</c:v>
                </c:pt>
                <c:pt idx="437">
                  <c:v>27616</c:v>
                </c:pt>
                <c:pt idx="438">
                  <c:v>27621</c:v>
                </c:pt>
                <c:pt idx="439">
                  <c:v>27626</c:v>
                </c:pt>
                <c:pt idx="440">
                  <c:v>27631</c:v>
                </c:pt>
                <c:pt idx="441">
                  <c:v>27637</c:v>
                </c:pt>
                <c:pt idx="442">
                  <c:v>27642</c:v>
                </c:pt>
                <c:pt idx="443">
                  <c:v>27647</c:v>
                </c:pt>
                <c:pt idx="444">
                  <c:v>27652</c:v>
                </c:pt>
                <c:pt idx="445">
                  <c:v>27657</c:v>
                </c:pt>
                <c:pt idx="446">
                  <c:v>27662</c:v>
                </c:pt>
                <c:pt idx="447">
                  <c:v>27667</c:v>
                </c:pt>
                <c:pt idx="448">
                  <c:v>27672</c:v>
                </c:pt>
                <c:pt idx="449">
                  <c:v>27677</c:v>
                </c:pt>
                <c:pt idx="450">
                  <c:v>27682</c:v>
                </c:pt>
                <c:pt idx="451">
                  <c:v>27687</c:v>
                </c:pt>
                <c:pt idx="452">
                  <c:v>27692</c:v>
                </c:pt>
                <c:pt idx="453">
                  <c:v>27698</c:v>
                </c:pt>
                <c:pt idx="454">
                  <c:v>27703</c:v>
                </c:pt>
                <c:pt idx="455">
                  <c:v>27708</c:v>
                </c:pt>
                <c:pt idx="456">
                  <c:v>27713</c:v>
                </c:pt>
                <c:pt idx="457">
                  <c:v>27718</c:v>
                </c:pt>
                <c:pt idx="458">
                  <c:v>27723</c:v>
                </c:pt>
                <c:pt idx="459">
                  <c:v>27728</c:v>
                </c:pt>
                <c:pt idx="460">
                  <c:v>27733</c:v>
                </c:pt>
                <c:pt idx="461">
                  <c:v>27738</c:v>
                </c:pt>
                <c:pt idx="462">
                  <c:v>27743</c:v>
                </c:pt>
                <c:pt idx="463">
                  <c:v>27748</c:v>
                </c:pt>
                <c:pt idx="464">
                  <c:v>27753</c:v>
                </c:pt>
                <c:pt idx="465">
                  <c:v>27756</c:v>
                </c:pt>
                <c:pt idx="466">
                  <c:v>27759</c:v>
                </c:pt>
                <c:pt idx="467">
                  <c:v>27764</c:v>
                </c:pt>
                <c:pt idx="468">
                  <c:v>27769</c:v>
                </c:pt>
                <c:pt idx="469">
                  <c:v>27774</c:v>
                </c:pt>
                <c:pt idx="470">
                  <c:v>27809</c:v>
                </c:pt>
                <c:pt idx="471">
                  <c:v>27863</c:v>
                </c:pt>
                <c:pt idx="472">
                  <c:v>27926</c:v>
                </c:pt>
                <c:pt idx="473">
                  <c:v>27931</c:v>
                </c:pt>
                <c:pt idx="474">
                  <c:v>27936</c:v>
                </c:pt>
                <c:pt idx="475">
                  <c:v>27953</c:v>
                </c:pt>
                <c:pt idx="476">
                  <c:v>27972</c:v>
                </c:pt>
                <c:pt idx="477">
                  <c:v>27975</c:v>
                </c:pt>
                <c:pt idx="478">
                  <c:v>27977</c:v>
                </c:pt>
                <c:pt idx="479">
                  <c:v>27982</c:v>
                </c:pt>
                <c:pt idx="480">
                  <c:v>27987</c:v>
                </c:pt>
                <c:pt idx="481">
                  <c:v>28013</c:v>
                </c:pt>
                <c:pt idx="482">
                  <c:v>28018</c:v>
                </c:pt>
                <c:pt idx="483">
                  <c:v>28023</c:v>
                </c:pt>
                <c:pt idx="484">
                  <c:v>28028</c:v>
                </c:pt>
                <c:pt idx="485">
                  <c:v>28033</c:v>
                </c:pt>
                <c:pt idx="486">
                  <c:v>28034</c:v>
                </c:pt>
                <c:pt idx="487">
                  <c:v>28065</c:v>
                </c:pt>
                <c:pt idx="488">
                  <c:v>28079</c:v>
                </c:pt>
                <c:pt idx="489">
                  <c:v>28199</c:v>
                </c:pt>
                <c:pt idx="490">
                  <c:v>28376</c:v>
                </c:pt>
                <c:pt idx="491">
                  <c:v>28399</c:v>
                </c:pt>
                <c:pt idx="492">
                  <c:v>28403</c:v>
                </c:pt>
                <c:pt idx="493">
                  <c:v>28408</c:v>
                </c:pt>
                <c:pt idx="494">
                  <c:v>28430</c:v>
                </c:pt>
                <c:pt idx="495">
                  <c:v>28449</c:v>
                </c:pt>
                <c:pt idx="496">
                  <c:v>28459</c:v>
                </c:pt>
                <c:pt idx="497">
                  <c:v>28460</c:v>
                </c:pt>
                <c:pt idx="498">
                  <c:v>28469</c:v>
                </c:pt>
                <c:pt idx="499">
                  <c:v>28479</c:v>
                </c:pt>
                <c:pt idx="500">
                  <c:v>28491</c:v>
                </c:pt>
                <c:pt idx="501">
                  <c:v>28497</c:v>
                </c:pt>
                <c:pt idx="502">
                  <c:v>28512</c:v>
                </c:pt>
                <c:pt idx="503">
                  <c:v>28515</c:v>
                </c:pt>
                <c:pt idx="504">
                  <c:v>28523</c:v>
                </c:pt>
                <c:pt idx="505">
                  <c:v>28689</c:v>
                </c:pt>
                <c:pt idx="506">
                  <c:v>28719</c:v>
                </c:pt>
                <c:pt idx="507">
                  <c:v>28768</c:v>
                </c:pt>
                <c:pt idx="508">
                  <c:v>28801</c:v>
                </c:pt>
                <c:pt idx="509">
                  <c:v>28829</c:v>
                </c:pt>
                <c:pt idx="510">
                  <c:v>28880</c:v>
                </c:pt>
                <c:pt idx="511">
                  <c:v>28916</c:v>
                </c:pt>
                <c:pt idx="512">
                  <c:v>28947</c:v>
                </c:pt>
                <c:pt idx="513">
                  <c:v>28977</c:v>
                </c:pt>
                <c:pt idx="514">
                  <c:v>29004</c:v>
                </c:pt>
                <c:pt idx="515">
                  <c:v>29076</c:v>
                </c:pt>
                <c:pt idx="516">
                  <c:v>29097</c:v>
                </c:pt>
                <c:pt idx="517">
                  <c:v>29248</c:v>
                </c:pt>
                <c:pt idx="518">
                  <c:v>29292</c:v>
                </c:pt>
                <c:pt idx="519">
                  <c:v>29332</c:v>
                </c:pt>
                <c:pt idx="520">
                  <c:v>29374</c:v>
                </c:pt>
                <c:pt idx="521">
                  <c:v>29419</c:v>
                </c:pt>
                <c:pt idx="522">
                  <c:v>29458</c:v>
                </c:pt>
                <c:pt idx="523">
                  <c:v>29480</c:v>
                </c:pt>
                <c:pt idx="524">
                  <c:v>29514</c:v>
                </c:pt>
                <c:pt idx="525">
                  <c:v>29543</c:v>
                </c:pt>
                <c:pt idx="526">
                  <c:v>29557</c:v>
                </c:pt>
                <c:pt idx="527">
                  <c:v>29627</c:v>
                </c:pt>
                <c:pt idx="528">
                  <c:v>29712</c:v>
                </c:pt>
                <c:pt idx="529">
                  <c:v>29725</c:v>
                </c:pt>
                <c:pt idx="530">
                  <c:v>29746</c:v>
                </c:pt>
                <c:pt idx="531">
                  <c:v>29768</c:v>
                </c:pt>
                <c:pt idx="532">
                  <c:v>29823</c:v>
                </c:pt>
                <c:pt idx="533">
                  <c:v>29844</c:v>
                </c:pt>
                <c:pt idx="534">
                  <c:v>29883</c:v>
                </c:pt>
                <c:pt idx="535">
                  <c:v>29909</c:v>
                </c:pt>
                <c:pt idx="536">
                  <c:v>29993</c:v>
                </c:pt>
                <c:pt idx="537">
                  <c:v>30068</c:v>
                </c:pt>
                <c:pt idx="538">
                  <c:v>30091</c:v>
                </c:pt>
                <c:pt idx="539">
                  <c:v>30105</c:v>
                </c:pt>
                <c:pt idx="540">
                  <c:v>30161</c:v>
                </c:pt>
                <c:pt idx="541">
                  <c:v>30251</c:v>
                </c:pt>
                <c:pt idx="542">
                  <c:v>30364</c:v>
                </c:pt>
                <c:pt idx="543">
                  <c:v>30713</c:v>
                </c:pt>
                <c:pt idx="544">
                  <c:v>30796</c:v>
                </c:pt>
                <c:pt idx="545">
                  <c:v>30839</c:v>
                </c:pt>
                <c:pt idx="546">
                  <c:v>30895</c:v>
                </c:pt>
                <c:pt idx="547">
                  <c:v>31124</c:v>
                </c:pt>
                <c:pt idx="548">
                  <c:v>31133</c:v>
                </c:pt>
                <c:pt idx="549">
                  <c:v>31209</c:v>
                </c:pt>
                <c:pt idx="550">
                  <c:v>31238</c:v>
                </c:pt>
                <c:pt idx="551">
                  <c:v>31280</c:v>
                </c:pt>
                <c:pt idx="552">
                  <c:v>31321</c:v>
                </c:pt>
                <c:pt idx="553">
                  <c:v>31371</c:v>
                </c:pt>
                <c:pt idx="554">
                  <c:v>31420</c:v>
                </c:pt>
                <c:pt idx="555">
                  <c:v>31463</c:v>
                </c:pt>
                <c:pt idx="556">
                  <c:v>31489</c:v>
                </c:pt>
                <c:pt idx="557">
                  <c:v>31524</c:v>
                </c:pt>
                <c:pt idx="558">
                  <c:v>31609</c:v>
                </c:pt>
                <c:pt idx="559">
                  <c:v>31630</c:v>
                </c:pt>
                <c:pt idx="560">
                  <c:v>31686</c:v>
                </c:pt>
                <c:pt idx="561">
                  <c:v>31734</c:v>
                </c:pt>
                <c:pt idx="562">
                  <c:v>31790</c:v>
                </c:pt>
                <c:pt idx="563">
                  <c:v>31854</c:v>
                </c:pt>
                <c:pt idx="564">
                  <c:v>31901</c:v>
                </c:pt>
                <c:pt idx="565">
                  <c:v>31951</c:v>
                </c:pt>
                <c:pt idx="566">
                  <c:v>31994</c:v>
                </c:pt>
                <c:pt idx="567">
                  <c:v>32043</c:v>
                </c:pt>
                <c:pt idx="568">
                  <c:v>32101</c:v>
                </c:pt>
                <c:pt idx="569">
                  <c:v>32162</c:v>
                </c:pt>
                <c:pt idx="570">
                  <c:v>32209</c:v>
                </c:pt>
                <c:pt idx="571">
                  <c:v>32233</c:v>
                </c:pt>
                <c:pt idx="572">
                  <c:v>32269</c:v>
                </c:pt>
                <c:pt idx="573">
                  <c:v>32316</c:v>
                </c:pt>
                <c:pt idx="574">
                  <c:v>32379</c:v>
                </c:pt>
                <c:pt idx="575">
                  <c:v>32429</c:v>
                </c:pt>
                <c:pt idx="576">
                  <c:v>32477</c:v>
                </c:pt>
                <c:pt idx="577">
                  <c:v>32527</c:v>
                </c:pt>
                <c:pt idx="578">
                  <c:v>32569</c:v>
                </c:pt>
                <c:pt idx="579">
                  <c:v>32625</c:v>
                </c:pt>
                <c:pt idx="580">
                  <c:v>32687</c:v>
                </c:pt>
                <c:pt idx="581">
                  <c:v>32722</c:v>
                </c:pt>
                <c:pt idx="582">
                  <c:v>32791</c:v>
                </c:pt>
                <c:pt idx="583">
                  <c:v>32826</c:v>
                </c:pt>
                <c:pt idx="584">
                  <c:v>32882</c:v>
                </c:pt>
                <c:pt idx="585">
                  <c:v>32937</c:v>
                </c:pt>
                <c:pt idx="586">
                  <c:v>32994</c:v>
                </c:pt>
                <c:pt idx="587">
                  <c:v>33049</c:v>
                </c:pt>
                <c:pt idx="588">
                  <c:v>33099</c:v>
                </c:pt>
                <c:pt idx="589">
                  <c:v>33149</c:v>
                </c:pt>
                <c:pt idx="590">
                  <c:v>33204</c:v>
                </c:pt>
                <c:pt idx="591">
                  <c:v>33267</c:v>
                </c:pt>
                <c:pt idx="592">
                  <c:v>33331</c:v>
                </c:pt>
                <c:pt idx="593">
                  <c:v>33372</c:v>
                </c:pt>
                <c:pt idx="594">
                  <c:v>33435</c:v>
                </c:pt>
                <c:pt idx="595">
                  <c:v>33479</c:v>
                </c:pt>
                <c:pt idx="596">
                  <c:v>33555</c:v>
                </c:pt>
                <c:pt idx="597">
                  <c:v>33617</c:v>
                </c:pt>
                <c:pt idx="598">
                  <c:v>33668</c:v>
                </c:pt>
                <c:pt idx="599">
                  <c:v>33717</c:v>
                </c:pt>
                <c:pt idx="600">
                  <c:v>33785</c:v>
                </c:pt>
                <c:pt idx="601">
                  <c:v>33847</c:v>
                </c:pt>
                <c:pt idx="602">
                  <c:v>33899</c:v>
                </c:pt>
                <c:pt idx="603">
                  <c:v>33980</c:v>
                </c:pt>
                <c:pt idx="604">
                  <c:v>34018</c:v>
                </c:pt>
                <c:pt idx="605">
                  <c:v>34081</c:v>
                </c:pt>
                <c:pt idx="606">
                  <c:v>34149</c:v>
                </c:pt>
                <c:pt idx="607">
                  <c:v>34204</c:v>
                </c:pt>
                <c:pt idx="608">
                  <c:v>34260</c:v>
                </c:pt>
                <c:pt idx="609">
                  <c:v>34337</c:v>
                </c:pt>
                <c:pt idx="610">
                  <c:v>34387</c:v>
                </c:pt>
                <c:pt idx="611">
                  <c:v>34436</c:v>
                </c:pt>
                <c:pt idx="612">
                  <c:v>34509</c:v>
                </c:pt>
                <c:pt idx="613">
                  <c:v>34557</c:v>
                </c:pt>
                <c:pt idx="614">
                  <c:v>34647</c:v>
                </c:pt>
                <c:pt idx="615">
                  <c:v>34709</c:v>
                </c:pt>
                <c:pt idx="616">
                  <c:v>34773</c:v>
                </c:pt>
                <c:pt idx="617">
                  <c:v>34828</c:v>
                </c:pt>
                <c:pt idx="618">
                  <c:v>34891</c:v>
                </c:pt>
                <c:pt idx="619">
                  <c:v>34991</c:v>
                </c:pt>
                <c:pt idx="620">
                  <c:v>35075</c:v>
                </c:pt>
                <c:pt idx="621">
                  <c:v>35163</c:v>
                </c:pt>
                <c:pt idx="622">
                  <c:v>35256</c:v>
                </c:pt>
                <c:pt idx="623">
                  <c:v>35348</c:v>
                </c:pt>
                <c:pt idx="624">
                  <c:v>35453</c:v>
                </c:pt>
                <c:pt idx="625">
                  <c:v>35548</c:v>
                </c:pt>
                <c:pt idx="626">
                  <c:v>35626</c:v>
                </c:pt>
                <c:pt idx="627">
                  <c:v>35737</c:v>
                </c:pt>
                <c:pt idx="628">
                  <c:v>35815</c:v>
                </c:pt>
                <c:pt idx="629">
                  <c:v>35915</c:v>
                </c:pt>
                <c:pt idx="630">
                  <c:v>35991</c:v>
                </c:pt>
                <c:pt idx="631">
                  <c:v>36096</c:v>
                </c:pt>
                <c:pt idx="632">
                  <c:v>36167</c:v>
                </c:pt>
                <c:pt idx="633">
                  <c:v>36278</c:v>
                </c:pt>
                <c:pt idx="634">
                  <c:v>36353</c:v>
                </c:pt>
                <c:pt idx="635">
                  <c:v>36473</c:v>
                </c:pt>
                <c:pt idx="636">
                  <c:v>36535</c:v>
                </c:pt>
                <c:pt idx="637">
                  <c:v>36620</c:v>
                </c:pt>
                <c:pt idx="638">
                  <c:v>36718</c:v>
                </c:pt>
                <c:pt idx="639">
                  <c:v>36817</c:v>
                </c:pt>
                <c:pt idx="640">
                  <c:v>36935</c:v>
                </c:pt>
                <c:pt idx="641">
                  <c:v>36998</c:v>
                </c:pt>
                <c:pt idx="642">
                  <c:v>37081</c:v>
                </c:pt>
                <c:pt idx="643">
                  <c:v>37194</c:v>
                </c:pt>
                <c:pt idx="644">
                  <c:v>37285</c:v>
                </c:pt>
                <c:pt idx="645">
                  <c:v>37368</c:v>
                </c:pt>
                <c:pt idx="646">
                  <c:v>37453</c:v>
                </c:pt>
                <c:pt idx="647">
                  <c:v>37536</c:v>
                </c:pt>
                <c:pt idx="648">
                  <c:v>37655</c:v>
                </c:pt>
                <c:pt idx="649">
                  <c:v>37734</c:v>
                </c:pt>
                <c:pt idx="650">
                  <c:v>37810</c:v>
                </c:pt>
                <c:pt idx="651">
                  <c:v>37923</c:v>
                </c:pt>
                <c:pt idx="652">
                  <c:v>38015</c:v>
                </c:pt>
                <c:pt idx="653">
                  <c:v>38103</c:v>
                </c:pt>
                <c:pt idx="654">
                  <c:v>38187</c:v>
                </c:pt>
                <c:pt idx="655">
                  <c:v>38278</c:v>
                </c:pt>
                <c:pt idx="656">
                  <c:v>38370</c:v>
                </c:pt>
                <c:pt idx="657">
                  <c:v>38468</c:v>
                </c:pt>
                <c:pt idx="658">
                  <c:v>38551</c:v>
                </c:pt>
                <c:pt idx="659">
                  <c:v>38642</c:v>
                </c:pt>
                <c:pt idx="660">
                  <c:v>38741</c:v>
                </c:pt>
                <c:pt idx="661">
                  <c:v>38818</c:v>
                </c:pt>
                <c:pt idx="662">
                  <c:v>38911</c:v>
                </c:pt>
                <c:pt idx="663">
                  <c:v>39029</c:v>
                </c:pt>
                <c:pt idx="664">
                  <c:v>39107</c:v>
                </c:pt>
                <c:pt idx="665">
                  <c:v>39233</c:v>
                </c:pt>
                <c:pt idx="666">
                  <c:v>39275</c:v>
                </c:pt>
                <c:pt idx="667">
                  <c:v>39386</c:v>
                </c:pt>
                <c:pt idx="668">
                  <c:v>39462</c:v>
                </c:pt>
                <c:pt idx="669">
                  <c:v>39560</c:v>
                </c:pt>
                <c:pt idx="670">
                  <c:v>39645</c:v>
                </c:pt>
                <c:pt idx="671">
                  <c:v>39765</c:v>
                </c:pt>
                <c:pt idx="672">
                  <c:v>39856</c:v>
                </c:pt>
                <c:pt idx="673">
                  <c:v>39916</c:v>
                </c:pt>
                <c:pt idx="674">
                  <c:v>40022</c:v>
                </c:pt>
                <c:pt idx="675">
                  <c:v>40141</c:v>
                </c:pt>
                <c:pt idx="676">
                  <c:v>40204</c:v>
                </c:pt>
                <c:pt idx="677">
                  <c:v>40282</c:v>
                </c:pt>
                <c:pt idx="678">
                  <c:v>40378</c:v>
                </c:pt>
                <c:pt idx="679">
                  <c:v>40477</c:v>
                </c:pt>
                <c:pt idx="680">
                  <c:v>40575</c:v>
                </c:pt>
                <c:pt idx="681">
                  <c:v>40680</c:v>
                </c:pt>
                <c:pt idx="682">
                  <c:v>40752</c:v>
                </c:pt>
                <c:pt idx="683">
                  <c:v>40850</c:v>
                </c:pt>
                <c:pt idx="684">
                  <c:v>40948</c:v>
                </c:pt>
                <c:pt idx="685">
                  <c:v>41044</c:v>
                </c:pt>
                <c:pt idx="686">
                  <c:v>41129</c:v>
                </c:pt>
                <c:pt idx="687">
                  <c:v>41200</c:v>
                </c:pt>
                <c:pt idx="688">
                  <c:v>41317</c:v>
                </c:pt>
                <c:pt idx="689">
                  <c:v>41381</c:v>
                </c:pt>
                <c:pt idx="690">
                  <c:v>41527</c:v>
                </c:pt>
                <c:pt idx="691">
                  <c:v>41572</c:v>
                </c:pt>
                <c:pt idx="692">
                  <c:v>41676</c:v>
                </c:pt>
                <c:pt idx="693">
                  <c:v>41757</c:v>
                </c:pt>
                <c:pt idx="694">
                  <c:v>41851</c:v>
                </c:pt>
                <c:pt idx="695">
                  <c:v>41928</c:v>
                </c:pt>
                <c:pt idx="696">
                  <c:v>42032</c:v>
                </c:pt>
                <c:pt idx="697">
                  <c:v>42142</c:v>
                </c:pt>
                <c:pt idx="698">
                  <c:v>42213</c:v>
                </c:pt>
                <c:pt idx="699">
                  <c:v>42397</c:v>
                </c:pt>
                <c:pt idx="700">
                  <c:v>42473</c:v>
                </c:pt>
                <c:pt idx="701">
                  <c:v>42558</c:v>
                </c:pt>
                <c:pt idx="702">
                  <c:v>42670</c:v>
                </c:pt>
                <c:pt idx="703">
                  <c:v>42760</c:v>
                </c:pt>
                <c:pt idx="704">
                  <c:v>42838</c:v>
                </c:pt>
                <c:pt idx="705">
                  <c:v>42944</c:v>
                </c:pt>
                <c:pt idx="706">
                  <c:v>43018</c:v>
                </c:pt>
                <c:pt idx="707">
                  <c:v>43122</c:v>
                </c:pt>
                <c:pt idx="708">
                  <c:v>43217</c:v>
                </c:pt>
                <c:pt idx="709">
                  <c:v>43313</c:v>
                </c:pt>
                <c:pt idx="710">
                  <c:v>43411</c:v>
                </c:pt>
                <c:pt idx="711">
                  <c:v>43493</c:v>
                </c:pt>
                <c:pt idx="712">
                  <c:v>43580</c:v>
                </c:pt>
                <c:pt idx="713">
                  <c:v>43662</c:v>
                </c:pt>
                <c:pt idx="714">
                  <c:v>43784</c:v>
                </c:pt>
                <c:pt idx="715">
                  <c:v>43893</c:v>
                </c:pt>
                <c:pt idx="716">
                  <c:v>44020</c:v>
                </c:pt>
                <c:pt idx="717">
                  <c:v>44236</c:v>
                </c:pt>
              </c:numCache>
            </c:numRef>
          </c:xVal>
          <c:yVal>
            <c:numRef>
              <c:f>'374249076230101'!$D$2:$D$1754</c:f>
              <c:numCache>
                <c:formatCode>General</c:formatCode>
                <c:ptCount val="1753"/>
                <c:pt idx="0">
                  <c:v>-4.76</c:v>
                </c:pt>
                <c:pt idx="1">
                  <c:v>-7.58</c:v>
                </c:pt>
                <c:pt idx="2">
                  <c:v>-7.48</c:v>
                </c:pt>
                <c:pt idx="3">
                  <c:v>-7.56</c:v>
                </c:pt>
                <c:pt idx="4">
                  <c:v>-8.0299999999999905</c:v>
                </c:pt>
                <c:pt idx="5">
                  <c:v>-7.66</c:v>
                </c:pt>
                <c:pt idx="6">
                  <c:v>-7.86</c:v>
                </c:pt>
                <c:pt idx="7">
                  <c:v>-7.78</c:v>
                </c:pt>
                <c:pt idx="8">
                  <c:v>-8.0399999999999903</c:v>
                </c:pt>
                <c:pt idx="9">
                  <c:v>-7.93</c:v>
                </c:pt>
                <c:pt idx="10">
                  <c:v>-7.81</c:v>
                </c:pt>
                <c:pt idx="11">
                  <c:v>-7.68</c:v>
                </c:pt>
                <c:pt idx="12">
                  <c:v>-7.69</c:v>
                </c:pt>
                <c:pt idx="13">
                  <c:v>-7.75</c:v>
                </c:pt>
                <c:pt idx="14">
                  <c:v>-7.71</c:v>
                </c:pt>
                <c:pt idx="15">
                  <c:v>-7.56</c:v>
                </c:pt>
                <c:pt idx="16">
                  <c:v>-7.75</c:v>
                </c:pt>
                <c:pt idx="17">
                  <c:v>-7.73</c:v>
                </c:pt>
                <c:pt idx="18">
                  <c:v>-7.55</c:v>
                </c:pt>
                <c:pt idx="19">
                  <c:v>-7.12</c:v>
                </c:pt>
                <c:pt idx="20">
                  <c:v>-7.32</c:v>
                </c:pt>
                <c:pt idx="21">
                  <c:v>-7.07</c:v>
                </c:pt>
                <c:pt idx="22">
                  <c:v>-6.92</c:v>
                </c:pt>
                <c:pt idx="23">
                  <c:v>-6.66</c:v>
                </c:pt>
                <c:pt idx="24">
                  <c:v>-6.84</c:v>
                </c:pt>
                <c:pt idx="25">
                  <c:v>-6.96</c:v>
                </c:pt>
                <c:pt idx="26">
                  <c:v>-6.66</c:v>
                </c:pt>
                <c:pt idx="27">
                  <c:v>-6.67</c:v>
                </c:pt>
                <c:pt idx="28">
                  <c:v>-6.65</c:v>
                </c:pt>
                <c:pt idx="29">
                  <c:v>-6.77</c:v>
                </c:pt>
                <c:pt idx="30">
                  <c:v>-7.06</c:v>
                </c:pt>
                <c:pt idx="31">
                  <c:v>-7.27</c:v>
                </c:pt>
                <c:pt idx="32">
                  <c:v>-6.91</c:v>
                </c:pt>
                <c:pt idx="33">
                  <c:v>-7.23</c:v>
                </c:pt>
                <c:pt idx="34">
                  <c:v>-7.25</c:v>
                </c:pt>
                <c:pt idx="35">
                  <c:v>-7.56</c:v>
                </c:pt>
                <c:pt idx="36">
                  <c:v>-7.56</c:v>
                </c:pt>
                <c:pt idx="37">
                  <c:v>-7.49</c:v>
                </c:pt>
                <c:pt idx="38">
                  <c:v>-7.79</c:v>
                </c:pt>
                <c:pt idx="39">
                  <c:v>-7.27</c:v>
                </c:pt>
                <c:pt idx="40">
                  <c:v>-7.46</c:v>
                </c:pt>
                <c:pt idx="41">
                  <c:v>-7.65</c:v>
                </c:pt>
                <c:pt idx="42">
                  <c:v>-7.69</c:v>
                </c:pt>
                <c:pt idx="43">
                  <c:v>-7.53</c:v>
                </c:pt>
                <c:pt idx="44">
                  <c:v>-7.61</c:v>
                </c:pt>
                <c:pt idx="45">
                  <c:v>-7.51</c:v>
                </c:pt>
                <c:pt idx="46">
                  <c:v>-7.79</c:v>
                </c:pt>
                <c:pt idx="47">
                  <c:v>-7.76</c:v>
                </c:pt>
                <c:pt idx="48">
                  <c:v>-7.78</c:v>
                </c:pt>
                <c:pt idx="49">
                  <c:v>-8.02</c:v>
                </c:pt>
                <c:pt idx="50">
                  <c:v>-8.24</c:v>
                </c:pt>
                <c:pt idx="51">
                  <c:v>-8.2799999999999905</c:v>
                </c:pt>
                <c:pt idx="52">
                  <c:v>-8.3000000000000007</c:v>
                </c:pt>
                <c:pt idx="53">
                  <c:v>-8.42</c:v>
                </c:pt>
                <c:pt idx="54">
                  <c:v>-8.34</c:v>
                </c:pt>
                <c:pt idx="55">
                  <c:v>-8.36</c:v>
                </c:pt>
                <c:pt idx="56">
                  <c:v>-8.33</c:v>
                </c:pt>
                <c:pt idx="57">
                  <c:v>-8.5299999999999905</c:v>
                </c:pt>
                <c:pt idx="58">
                  <c:v>-8.5</c:v>
                </c:pt>
                <c:pt idx="59">
                  <c:v>-8.18</c:v>
                </c:pt>
                <c:pt idx="60">
                  <c:v>-8.2100000000000009</c:v>
                </c:pt>
                <c:pt idx="61">
                  <c:v>-8.49</c:v>
                </c:pt>
                <c:pt idx="62">
                  <c:v>-8.65</c:v>
                </c:pt>
                <c:pt idx="63">
                  <c:v>-8.92</c:v>
                </c:pt>
                <c:pt idx="64">
                  <c:v>-9.1</c:v>
                </c:pt>
                <c:pt idx="65">
                  <c:v>-9.0299999999999905</c:v>
                </c:pt>
                <c:pt idx="66">
                  <c:v>-9.09</c:v>
                </c:pt>
                <c:pt idx="67">
                  <c:v>-8.86</c:v>
                </c:pt>
                <c:pt idx="68">
                  <c:v>-9.15</c:v>
                </c:pt>
                <c:pt idx="69">
                  <c:v>-9.48</c:v>
                </c:pt>
                <c:pt idx="70">
                  <c:v>-9.5</c:v>
                </c:pt>
                <c:pt idx="71">
                  <c:v>-9.34</c:v>
                </c:pt>
                <c:pt idx="72">
                  <c:v>-9.51</c:v>
                </c:pt>
                <c:pt idx="73">
                  <c:v>-9.43</c:v>
                </c:pt>
                <c:pt idx="74">
                  <c:v>-9.66</c:v>
                </c:pt>
                <c:pt idx="75">
                  <c:v>-9.42</c:v>
                </c:pt>
                <c:pt idx="76">
                  <c:v>-9.06</c:v>
                </c:pt>
                <c:pt idx="77">
                  <c:v>-9.36</c:v>
                </c:pt>
                <c:pt idx="78">
                  <c:v>-9.02</c:v>
                </c:pt>
                <c:pt idx="79">
                  <c:v>-9.36</c:v>
                </c:pt>
                <c:pt idx="80">
                  <c:v>-9.31</c:v>
                </c:pt>
                <c:pt idx="81">
                  <c:v>-9.3000000000000007</c:v>
                </c:pt>
                <c:pt idx="82">
                  <c:v>-9.36</c:v>
                </c:pt>
                <c:pt idx="83">
                  <c:v>-9.3800000000000008</c:v>
                </c:pt>
                <c:pt idx="84">
                  <c:v>-9.3800000000000008</c:v>
                </c:pt>
                <c:pt idx="85">
                  <c:v>-9.16</c:v>
                </c:pt>
                <c:pt idx="86">
                  <c:v>-9.33</c:v>
                </c:pt>
                <c:pt idx="87">
                  <c:v>-9.25</c:v>
                </c:pt>
                <c:pt idx="88">
                  <c:v>-8.94</c:v>
                </c:pt>
                <c:pt idx="89">
                  <c:v>-8.74</c:v>
                </c:pt>
                <c:pt idx="90">
                  <c:v>-9.07</c:v>
                </c:pt>
                <c:pt idx="91">
                  <c:v>-8.84</c:v>
                </c:pt>
                <c:pt idx="92">
                  <c:v>-8.73</c:v>
                </c:pt>
                <c:pt idx="93">
                  <c:v>-8.64</c:v>
                </c:pt>
                <c:pt idx="94">
                  <c:v>-8.9</c:v>
                </c:pt>
                <c:pt idx="95">
                  <c:v>-8.92</c:v>
                </c:pt>
                <c:pt idx="96">
                  <c:v>-8.8000000000000007</c:v>
                </c:pt>
                <c:pt idx="97">
                  <c:v>-8.52</c:v>
                </c:pt>
                <c:pt idx="98">
                  <c:v>-8.6999999999999904</c:v>
                </c:pt>
                <c:pt idx="99">
                  <c:v>-9.0399999999999903</c:v>
                </c:pt>
                <c:pt idx="100">
                  <c:v>-9.0500000000000007</c:v>
                </c:pt>
                <c:pt idx="101">
                  <c:v>-9.25</c:v>
                </c:pt>
                <c:pt idx="102">
                  <c:v>-9.1199999999999903</c:v>
                </c:pt>
                <c:pt idx="103">
                  <c:v>-9.1300000000000008</c:v>
                </c:pt>
                <c:pt idx="104">
                  <c:v>-9.65</c:v>
                </c:pt>
                <c:pt idx="105">
                  <c:v>-9.7799999999999905</c:v>
                </c:pt>
                <c:pt idx="106">
                  <c:v>-9.5500000000000007</c:v>
                </c:pt>
                <c:pt idx="107">
                  <c:v>-9.4600000000000009</c:v>
                </c:pt>
                <c:pt idx="108">
                  <c:v>-9.4700000000000006</c:v>
                </c:pt>
                <c:pt idx="109">
                  <c:v>-9.66</c:v>
                </c:pt>
                <c:pt idx="110">
                  <c:v>-10.26</c:v>
                </c:pt>
                <c:pt idx="111">
                  <c:v>-9.7899999999999903</c:v>
                </c:pt>
                <c:pt idx="112">
                  <c:v>-9.7200000000000006</c:v>
                </c:pt>
                <c:pt idx="113">
                  <c:v>-7.66</c:v>
                </c:pt>
                <c:pt idx="114">
                  <c:v>-9.7799999999999905</c:v>
                </c:pt>
                <c:pt idx="115">
                  <c:v>-9.4600000000000009</c:v>
                </c:pt>
                <c:pt idx="116">
                  <c:v>-9.56</c:v>
                </c:pt>
                <c:pt idx="117">
                  <c:v>-9.16</c:v>
                </c:pt>
                <c:pt idx="118">
                  <c:v>-9.16</c:v>
                </c:pt>
                <c:pt idx="119">
                  <c:v>-9.51</c:v>
                </c:pt>
                <c:pt idx="120">
                  <c:v>-9.2200000000000006</c:v>
                </c:pt>
                <c:pt idx="121">
                  <c:v>-9.33</c:v>
                </c:pt>
                <c:pt idx="122">
                  <c:v>-9.4600000000000009</c:v>
                </c:pt>
                <c:pt idx="123">
                  <c:v>-9.83</c:v>
                </c:pt>
                <c:pt idx="124">
                  <c:v>-9.7899999999999903</c:v>
                </c:pt>
                <c:pt idx="125">
                  <c:v>-9.92</c:v>
                </c:pt>
                <c:pt idx="126">
                  <c:v>-9.8800000000000008</c:v>
                </c:pt>
                <c:pt idx="127">
                  <c:v>-9.65</c:v>
                </c:pt>
                <c:pt idx="128">
                  <c:v>-9.7799999999999905</c:v>
                </c:pt>
                <c:pt idx="129">
                  <c:v>-9.84</c:v>
                </c:pt>
                <c:pt idx="130">
                  <c:v>-10.06</c:v>
                </c:pt>
                <c:pt idx="131">
                  <c:v>-10.0399999999999</c:v>
                </c:pt>
                <c:pt idx="132">
                  <c:v>-10.130000000000001</c:v>
                </c:pt>
                <c:pt idx="133">
                  <c:v>-10.52</c:v>
                </c:pt>
                <c:pt idx="134">
                  <c:v>-10.52</c:v>
                </c:pt>
                <c:pt idx="135">
                  <c:v>-10.15</c:v>
                </c:pt>
                <c:pt idx="136">
                  <c:v>-10.36</c:v>
                </c:pt>
                <c:pt idx="137">
                  <c:v>-10.58</c:v>
                </c:pt>
                <c:pt idx="138">
                  <c:v>-10.51</c:v>
                </c:pt>
                <c:pt idx="139">
                  <c:v>-10.66</c:v>
                </c:pt>
                <c:pt idx="140">
                  <c:v>-11.04</c:v>
                </c:pt>
                <c:pt idx="141">
                  <c:v>-10.89</c:v>
                </c:pt>
                <c:pt idx="142">
                  <c:v>-10.54</c:v>
                </c:pt>
                <c:pt idx="143">
                  <c:v>-10.59</c:v>
                </c:pt>
                <c:pt idx="144">
                  <c:v>-10.88</c:v>
                </c:pt>
                <c:pt idx="145">
                  <c:v>-10.89</c:v>
                </c:pt>
                <c:pt idx="146">
                  <c:v>-10.83</c:v>
                </c:pt>
                <c:pt idx="147">
                  <c:v>-10.76</c:v>
                </c:pt>
                <c:pt idx="148">
                  <c:v>-10.87</c:v>
                </c:pt>
                <c:pt idx="149">
                  <c:v>-10.83</c:v>
                </c:pt>
                <c:pt idx="150">
                  <c:v>-10.61</c:v>
                </c:pt>
                <c:pt idx="151">
                  <c:v>-10.76</c:v>
                </c:pt>
                <c:pt idx="152">
                  <c:v>-10.86</c:v>
                </c:pt>
                <c:pt idx="153">
                  <c:v>-11.06</c:v>
                </c:pt>
                <c:pt idx="154">
                  <c:v>-10.56</c:v>
                </c:pt>
                <c:pt idx="155">
                  <c:v>-10.76</c:v>
                </c:pt>
                <c:pt idx="156">
                  <c:v>-10.88</c:v>
                </c:pt>
                <c:pt idx="157">
                  <c:v>-10.66</c:v>
                </c:pt>
                <c:pt idx="158">
                  <c:v>-10.69</c:v>
                </c:pt>
                <c:pt idx="159">
                  <c:v>-10.65</c:v>
                </c:pt>
                <c:pt idx="160">
                  <c:v>-10.49</c:v>
                </c:pt>
                <c:pt idx="161">
                  <c:v>-10.57</c:v>
                </c:pt>
                <c:pt idx="162">
                  <c:v>-9.89</c:v>
                </c:pt>
                <c:pt idx="163">
                  <c:v>-10.27</c:v>
                </c:pt>
                <c:pt idx="164">
                  <c:v>-10.18</c:v>
                </c:pt>
                <c:pt idx="165">
                  <c:v>-10.41</c:v>
                </c:pt>
                <c:pt idx="166">
                  <c:v>-10.39</c:v>
                </c:pt>
                <c:pt idx="167">
                  <c:v>-10.34</c:v>
                </c:pt>
                <c:pt idx="168">
                  <c:v>-10.65</c:v>
                </c:pt>
                <c:pt idx="169">
                  <c:v>-10.43</c:v>
                </c:pt>
                <c:pt idx="170">
                  <c:v>-10.46</c:v>
                </c:pt>
                <c:pt idx="171">
                  <c:v>-10.44</c:v>
                </c:pt>
                <c:pt idx="172">
                  <c:v>-10.88</c:v>
                </c:pt>
                <c:pt idx="173">
                  <c:v>-10.81</c:v>
                </c:pt>
                <c:pt idx="174">
                  <c:v>-10.76</c:v>
                </c:pt>
                <c:pt idx="175">
                  <c:v>-10.66</c:v>
                </c:pt>
                <c:pt idx="176">
                  <c:v>-11.02</c:v>
                </c:pt>
                <c:pt idx="177">
                  <c:v>-10.89</c:v>
                </c:pt>
                <c:pt idx="178">
                  <c:v>-11.13</c:v>
                </c:pt>
                <c:pt idx="179">
                  <c:v>-11.46</c:v>
                </c:pt>
                <c:pt idx="180">
                  <c:v>-11.14</c:v>
                </c:pt>
                <c:pt idx="181">
                  <c:v>-11.04</c:v>
                </c:pt>
                <c:pt idx="182">
                  <c:v>-10.55</c:v>
                </c:pt>
                <c:pt idx="183">
                  <c:v>-10.96</c:v>
                </c:pt>
                <c:pt idx="184">
                  <c:v>-11.06</c:v>
                </c:pt>
                <c:pt idx="185">
                  <c:v>-11.23</c:v>
                </c:pt>
                <c:pt idx="186">
                  <c:v>-11.31</c:v>
                </c:pt>
                <c:pt idx="187">
                  <c:v>-11.27</c:v>
                </c:pt>
                <c:pt idx="188">
                  <c:v>-11.3</c:v>
                </c:pt>
                <c:pt idx="189">
                  <c:v>-11.57</c:v>
                </c:pt>
                <c:pt idx="190">
                  <c:v>-12.11</c:v>
                </c:pt>
                <c:pt idx="191">
                  <c:v>-11.94</c:v>
                </c:pt>
                <c:pt idx="192">
                  <c:v>-12.08</c:v>
                </c:pt>
                <c:pt idx="193">
                  <c:v>-12.32</c:v>
                </c:pt>
                <c:pt idx="194">
                  <c:v>-12.69</c:v>
                </c:pt>
                <c:pt idx="195">
                  <c:v>-12.88</c:v>
                </c:pt>
                <c:pt idx="196">
                  <c:v>-12.81</c:v>
                </c:pt>
                <c:pt idx="197">
                  <c:v>-12.6</c:v>
                </c:pt>
                <c:pt idx="198">
                  <c:v>-13.38</c:v>
                </c:pt>
                <c:pt idx="199">
                  <c:v>-12.81</c:v>
                </c:pt>
                <c:pt idx="200">
                  <c:v>-12.99</c:v>
                </c:pt>
                <c:pt idx="201">
                  <c:v>-13.46</c:v>
                </c:pt>
                <c:pt idx="202">
                  <c:v>-13.56</c:v>
                </c:pt>
                <c:pt idx="203">
                  <c:v>-13.36</c:v>
                </c:pt>
                <c:pt idx="204">
                  <c:v>-13.55</c:v>
                </c:pt>
                <c:pt idx="205">
                  <c:v>-13.41</c:v>
                </c:pt>
                <c:pt idx="206">
                  <c:v>-13.34</c:v>
                </c:pt>
                <c:pt idx="207">
                  <c:v>-13.16</c:v>
                </c:pt>
                <c:pt idx="208">
                  <c:v>-13.28</c:v>
                </c:pt>
                <c:pt idx="209">
                  <c:v>-13.64</c:v>
                </c:pt>
                <c:pt idx="210">
                  <c:v>-13.52</c:v>
                </c:pt>
                <c:pt idx="211">
                  <c:v>-13.56</c:v>
                </c:pt>
                <c:pt idx="212">
                  <c:v>-13.6</c:v>
                </c:pt>
                <c:pt idx="213">
                  <c:v>-13.73</c:v>
                </c:pt>
                <c:pt idx="214">
                  <c:v>-13.43</c:v>
                </c:pt>
                <c:pt idx="215">
                  <c:v>-13.46</c:v>
                </c:pt>
                <c:pt idx="216">
                  <c:v>-13.6</c:v>
                </c:pt>
                <c:pt idx="217">
                  <c:v>-13.41</c:v>
                </c:pt>
                <c:pt idx="218">
                  <c:v>-13.03</c:v>
                </c:pt>
                <c:pt idx="219">
                  <c:v>-12.81</c:v>
                </c:pt>
                <c:pt idx="220">
                  <c:v>-12.55</c:v>
                </c:pt>
                <c:pt idx="221">
                  <c:v>-12.9</c:v>
                </c:pt>
                <c:pt idx="222">
                  <c:v>-12.91</c:v>
                </c:pt>
                <c:pt idx="223">
                  <c:v>-13.03</c:v>
                </c:pt>
                <c:pt idx="224">
                  <c:v>-13.51</c:v>
                </c:pt>
                <c:pt idx="225">
                  <c:v>-13.4</c:v>
                </c:pt>
                <c:pt idx="226">
                  <c:v>-13.66</c:v>
                </c:pt>
                <c:pt idx="227">
                  <c:v>-13.89</c:v>
                </c:pt>
                <c:pt idx="228">
                  <c:v>-13.91</c:v>
                </c:pt>
                <c:pt idx="229">
                  <c:v>-14.15</c:v>
                </c:pt>
                <c:pt idx="230">
                  <c:v>-14.2</c:v>
                </c:pt>
                <c:pt idx="231">
                  <c:v>-14.06</c:v>
                </c:pt>
                <c:pt idx="232">
                  <c:v>-14.6</c:v>
                </c:pt>
                <c:pt idx="233">
                  <c:v>-14.46</c:v>
                </c:pt>
                <c:pt idx="234">
                  <c:v>-14.36</c:v>
                </c:pt>
                <c:pt idx="235">
                  <c:v>-14.24</c:v>
                </c:pt>
                <c:pt idx="236">
                  <c:v>-14.58</c:v>
                </c:pt>
                <c:pt idx="237">
                  <c:v>-14.39</c:v>
                </c:pt>
                <c:pt idx="238">
                  <c:v>-14.39</c:v>
                </c:pt>
                <c:pt idx="239">
                  <c:v>-14.66</c:v>
                </c:pt>
                <c:pt idx="240">
                  <c:v>-14.46</c:v>
                </c:pt>
                <c:pt idx="241">
                  <c:v>-14.46</c:v>
                </c:pt>
                <c:pt idx="242">
                  <c:v>-14.19</c:v>
                </c:pt>
                <c:pt idx="243">
                  <c:v>-14.76</c:v>
                </c:pt>
                <c:pt idx="244">
                  <c:v>-14.83</c:v>
                </c:pt>
                <c:pt idx="245">
                  <c:v>-14.39</c:v>
                </c:pt>
                <c:pt idx="246">
                  <c:v>-14.39</c:v>
                </c:pt>
                <c:pt idx="247">
                  <c:v>-14.96</c:v>
                </c:pt>
                <c:pt idx="248">
                  <c:v>-14.67</c:v>
                </c:pt>
                <c:pt idx="249">
                  <c:v>-14.75</c:v>
                </c:pt>
                <c:pt idx="250">
                  <c:v>-14.74</c:v>
                </c:pt>
                <c:pt idx="251">
                  <c:v>-14.64</c:v>
                </c:pt>
                <c:pt idx="252">
                  <c:v>-14.79</c:v>
                </c:pt>
                <c:pt idx="253">
                  <c:v>-14.92</c:v>
                </c:pt>
                <c:pt idx="254">
                  <c:v>-14.96</c:v>
                </c:pt>
                <c:pt idx="255">
                  <c:v>-14.86</c:v>
                </c:pt>
                <c:pt idx="256">
                  <c:v>-15.05</c:v>
                </c:pt>
                <c:pt idx="257">
                  <c:v>-15.06</c:v>
                </c:pt>
                <c:pt idx="258">
                  <c:v>-15.36</c:v>
                </c:pt>
                <c:pt idx="259">
                  <c:v>-15.05</c:v>
                </c:pt>
                <c:pt idx="260">
                  <c:v>-14.91</c:v>
                </c:pt>
                <c:pt idx="261">
                  <c:v>-15.14</c:v>
                </c:pt>
                <c:pt idx="262">
                  <c:v>-15.08</c:v>
                </c:pt>
                <c:pt idx="263">
                  <c:v>-14.96</c:v>
                </c:pt>
                <c:pt idx="264">
                  <c:v>-14.98</c:v>
                </c:pt>
                <c:pt idx="265">
                  <c:v>-15.02</c:v>
                </c:pt>
                <c:pt idx="266">
                  <c:v>-14.98</c:v>
                </c:pt>
                <c:pt idx="267">
                  <c:v>-14.98</c:v>
                </c:pt>
                <c:pt idx="268">
                  <c:v>-14.86</c:v>
                </c:pt>
                <c:pt idx="269">
                  <c:v>-14.84</c:v>
                </c:pt>
                <c:pt idx="270">
                  <c:v>-14.65</c:v>
                </c:pt>
                <c:pt idx="271">
                  <c:v>-14.5</c:v>
                </c:pt>
                <c:pt idx="272">
                  <c:v>-14.9</c:v>
                </c:pt>
                <c:pt idx="273">
                  <c:v>-14.78</c:v>
                </c:pt>
                <c:pt idx="274">
                  <c:v>-14.68</c:v>
                </c:pt>
                <c:pt idx="275">
                  <c:v>-14.63</c:v>
                </c:pt>
                <c:pt idx="276">
                  <c:v>-14.62</c:v>
                </c:pt>
                <c:pt idx="277">
                  <c:v>-14.56</c:v>
                </c:pt>
                <c:pt idx="278">
                  <c:v>-14.52</c:v>
                </c:pt>
                <c:pt idx="279">
                  <c:v>-14.68</c:v>
                </c:pt>
                <c:pt idx="280">
                  <c:v>-14.64</c:v>
                </c:pt>
                <c:pt idx="281">
                  <c:v>-14.44</c:v>
                </c:pt>
                <c:pt idx="282">
                  <c:v>-14.64</c:v>
                </c:pt>
                <c:pt idx="283">
                  <c:v>-14.77</c:v>
                </c:pt>
                <c:pt idx="284">
                  <c:v>-14.67</c:v>
                </c:pt>
                <c:pt idx="285">
                  <c:v>-14.48</c:v>
                </c:pt>
                <c:pt idx="286">
                  <c:v>-14.69</c:v>
                </c:pt>
                <c:pt idx="287">
                  <c:v>-14.73</c:v>
                </c:pt>
                <c:pt idx="288">
                  <c:v>-14.68</c:v>
                </c:pt>
                <c:pt idx="289">
                  <c:v>-14.86</c:v>
                </c:pt>
                <c:pt idx="290">
                  <c:v>-14.74</c:v>
                </c:pt>
                <c:pt idx="291">
                  <c:v>-14.86</c:v>
                </c:pt>
                <c:pt idx="292">
                  <c:v>-14.78</c:v>
                </c:pt>
                <c:pt idx="293">
                  <c:v>-14.49</c:v>
                </c:pt>
                <c:pt idx="294">
                  <c:v>-14.96</c:v>
                </c:pt>
                <c:pt idx="295">
                  <c:v>-14.96</c:v>
                </c:pt>
                <c:pt idx="296">
                  <c:v>-15.21</c:v>
                </c:pt>
                <c:pt idx="297">
                  <c:v>-15.38</c:v>
                </c:pt>
                <c:pt idx="298">
                  <c:v>-15.29</c:v>
                </c:pt>
                <c:pt idx="299">
                  <c:v>-15.28</c:v>
                </c:pt>
                <c:pt idx="300">
                  <c:v>-16.239999999999899</c:v>
                </c:pt>
                <c:pt idx="301">
                  <c:v>-16.260000000000002</c:v>
                </c:pt>
                <c:pt idx="302">
                  <c:v>-16.420000000000002</c:v>
                </c:pt>
                <c:pt idx="303">
                  <c:v>-16.260000000000002</c:v>
                </c:pt>
                <c:pt idx="304">
                  <c:v>-16.18</c:v>
                </c:pt>
                <c:pt idx="305">
                  <c:v>-17.41</c:v>
                </c:pt>
                <c:pt idx="306">
                  <c:v>-18.36</c:v>
                </c:pt>
                <c:pt idx="307">
                  <c:v>-18.16</c:v>
                </c:pt>
                <c:pt idx="308">
                  <c:v>-18.350000000000001</c:v>
                </c:pt>
                <c:pt idx="309">
                  <c:v>-18.68</c:v>
                </c:pt>
                <c:pt idx="310">
                  <c:v>-18.829999999999899</c:v>
                </c:pt>
                <c:pt idx="311">
                  <c:v>-18.93</c:v>
                </c:pt>
                <c:pt idx="312">
                  <c:v>-16.690000000000001</c:v>
                </c:pt>
                <c:pt idx="313">
                  <c:v>-17.239999999999899</c:v>
                </c:pt>
                <c:pt idx="314">
                  <c:v>-17.25</c:v>
                </c:pt>
                <c:pt idx="315">
                  <c:v>-16.940000000000001</c:v>
                </c:pt>
                <c:pt idx="316">
                  <c:v>-16.21</c:v>
                </c:pt>
                <c:pt idx="317">
                  <c:v>-16.16</c:v>
                </c:pt>
                <c:pt idx="318">
                  <c:v>-17.36</c:v>
                </c:pt>
                <c:pt idx="319">
                  <c:v>-16.13</c:v>
                </c:pt>
                <c:pt idx="320">
                  <c:v>-16.29</c:v>
                </c:pt>
                <c:pt idx="321">
                  <c:v>-16.71</c:v>
                </c:pt>
                <c:pt idx="322">
                  <c:v>-16.57</c:v>
                </c:pt>
                <c:pt idx="323">
                  <c:v>-16.8</c:v>
                </c:pt>
                <c:pt idx="324">
                  <c:v>-17.010000000000002</c:v>
                </c:pt>
                <c:pt idx="325">
                  <c:v>-17.21</c:v>
                </c:pt>
                <c:pt idx="326">
                  <c:v>-17.309999999999899</c:v>
                </c:pt>
                <c:pt idx="327">
                  <c:v>-17.37</c:v>
                </c:pt>
                <c:pt idx="328">
                  <c:v>-17.41</c:v>
                </c:pt>
                <c:pt idx="329">
                  <c:v>-17.86</c:v>
                </c:pt>
                <c:pt idx="330">
                  <c:v>-13.31</c:v>
                </c:pt>
                <c:pt idx="331">
                  <c:v>-18.63</c:v>
                </c:pt>
                <c:pt idx="332">
                  <c:v>-18.46</c:v>
                </c:pt>
                <c:pt idx="333">
                  <c:v>-18.52</c:v>
                </c:pt>
                <c:pt idx="334">
                  <c:v>-18.28</c:v>
                </c:pt>
                <c:pt idx="335">
                  <c:v>-18.260000000000002</c:v>
                </c:pt>
                <c:pt idx="336">
                  <c:v>-18.39</c:v>
                </c:pt>
                <c:pt idx="337">
                  <c:v>-18.37</c:v>
                </c:pt>
                <c:pt idx="338">
                  <c:v>-18.38</c:v>
                </c:pt>
                <c:pt idx="339">
                  <c:v>-18.45</c:v>
                </c:pt>
                <c:pt idx="340">
                  <c:v>-18.13</c:v>
                </c:pt>
                <c:pt idx="341">
                  <c:v>-18.100000000000001</c:v>
                </c:pt>
                <c:pt idx="342">
                  <c:v>-17.78</c:v>
                </c:pt>
                <c:pt idx="343">
                  <c:v>-17.989999999999899</c:v>
                </c:pt>
                <c:pt idx="344">
                  <c:v>-18.059999999999899</c:v>
                </c:pt>
                <c:pt idx="345">
                  <c:v>-17.940000000000001</c:v>
                </c:pt>
                <c:pt idx="346">
                  <c:v>-18.36</c:v>
                </c:pt>
                <c:pt idx="347">
                  <c:v>-18.239999999999899</c:v>
                </c:pt>
                <c:pt idx="348">
                  <c:v>-18.559999999999899</c:v>
                </c:pt>
                <c:pt idx="349">
                  <c:v>-18.260000000000002</c:v>
                </c:pt>
                <c:pt idx="350">
                  <c:v>-18.27</c:v>
                </c:pt>
                <c:pt idx="351">
                  <c:v>-18.41</c:v>
                </c:pt>
                <c:pt idx="352">
                  <c:v>-18.489999999999899</c:v>
                </c:pt>
                <c:pt idx="353">
                  <c:v>-18.64</c:v>
                </c:pt>
                <c:pt idx="354">
                  <c:v>-18.559999999999899</c:v>
                </c:pt>
                <c:pt idx="355">
                  <c:v>-18.57</c:v>
                </c:pt>
                <c:pt idx="356">
                  <c:v>-18.46</c:v>
                </c:pt>
                <c:pt idx="357">
                  <c:v>-18.97</c:v>
                </c:pt>
                <c:pt idx="358">
                  <c:v>-18.829999999999899</c:v>
                </c:pt>
                <c:pt idx="359">
                  <c:v>-18.59</c:v>
                </c:pt>
                <c:pt idx="360">
                  <c:v>-19.03</c:v>
                </c:pt>
                <c:pt idx="361">
                  <c:v>-18.98</c:v>
                </c:pt>
                <c:pt idx="362">
                  <c:v>-18.940000000000001</c:v>
                </c:pt>
                <c:pt idx="363">
                  <c:v>-19.11</c:v>
                </c:pt>
                <c:pt idx="364">
                  <c:v>-19.7</c:v>
                </c:pt>
                <c:pt idx="365">
                  <c:v>-19.68</c:v>
                </c:pt>
                <c:pt idx="366">
                  <c:v>-19.16</c:v>
                </c:pt>
                <c:pt idx="367">
                  <c:v>-19.14</c:v>
                </c:pt>
                <c:pt idx="368">
                  <c:v>-19.14</c:v>
                </c:pt>
                <c:pt idx="369">
                  <c:v>-19.2</c:v>
                </c:pt>
                <c:pt idx="370">
                  <c:v>-19.28</c:v>
                </c:pt>
                <c:pt idx="371">
                  <c:v>-19.36</c:v>
                </c:pt>
                <c:pt idx="372">
                  <c:v>-19.93</c:v>
                </c:pt>
                <c:pt idx="373">
                  <c:v>-20.56</c:v>
                </c:pt>
                <c:pt idx="374">
                  <c:v>-21.2</c:v>
                </c:pt>
                <c:pt idx="375">
                  <c:v>-20.45</c:v>
                </c:pt>
                <c:pt idx="376">
                  <c:v>-20.29</c:v>
                </c:pt>
                <c:pt idx="377">
                  <c:v>-20.46</c:v>
                </c:pt>
                <c:pt idx="378">
                  <c:v>-20.23</c:v>
                </c:pt>
                <c:pt idx="379">
                  <c:v>-20.36</c:v>
                </c:pt>
                <c:pt idx="380">
                  <c:v>-20.46</c:v>
                </c:pt>
                <c:pt idx="381">
                  <c:v>-20.36</c:v>
                </c:pt>
                <c:pt idx="382">
                  <c:v>-20.47</c:v>
                </c:pt>
                <c:pt idx="383">
                  <c:v>-20.34</c:v>
                </c:pt>
                <c:pt idx="384">
                  <c:v>-20.09</c:v>
                </c:pt>
                <c:pt idx="385">
                  <c:v>-20.21</c:v>
                </c:pt>
                <c:pt idx="386">
                  <c:v>-20.46</c:v>
                </c:pt>
                <c:pt idx="387">
                  <c:v>-20.25</c:v>
                </c:pt>
                <c:pt idx="388">
                  <c:v>-19.940000000000001</c:v>
                </c:pt>
                <c:pt idx="389">
                  <c:v>-19.84</c:v>
                </c:pt>
                <c:pt idx="390">
                  <c:v>-20.03</c:v>
                </c:pt>
                <c:pt idx="391">
                  <c:v>-20.14</c:v>
                </c:pt>
                <c:pt idx="392">
                  <c:v>-19.86</c:v>
                </c:pt>
                <c:pt idx="393">
                  <c:v>-20.02</c:v>
                </c:pt>
                <c:pt idx="394">
                  <c:v>-19.91</c:v>
                </c:pt>
                <c:pt idx="395">
                  <c:v>-20.66</c:v>
                </c:pt>
                <c:pt idx="396">
                  <c:v>-19.88</c:v>
                </c:pt>
                <c:pt idx="397">
                  <c:v>-19.489999999999899</c:v>
                </c:pt>
                <c:pt idx="398">
                  <c:v>-19.809999999999899</c:v>
                </c:pt>
                <c:pt idx="399">
                  <c:v>-20.49</c:v>
                </c:pt>
                <c:pt idx="400">
                  <c:v>-19.66</c:v>
                </c:pt>
                <c:pt idx="401">
                  <c:v>-19.96</c:v>
                </c:pt>
                <c:pt idx="402">
                  <c:v>-19.91</c:v>
                </c:pt>
                <c:pt idx="403">
                  <c:v>-19.62</c:v>
                </c:pt>
                <c:pt idx="404">
                  <c:v>-19.399999999999899</c:v>
                </c:pt>
                <c:pt idx="405">
                  <c:v>-19.54</c:v>
                </c:pt>
                <c:pt idx="406">
                  <c:v>-19.5</c:v>
                </c:pt>
                <c:pt idx="407">
                  <c:v>-19.27</c:v>
                </c:pt>
                <c:pt idx="408">
                  <c:v>-19.559999999999899</c:v>
                </c:pt>
                <c:pt idx="409">
                  <c:v>-19.09</c:v>
                </c:pt>
                <c:pt idx="410">
                  <c:v>-19.059999999999899</c:v>
                </c:pt>
                <c:pt idx="411">
                  <c:v>-19.12</c:v>
                </c:pt>
                <c:pt idx="412">
                  <c:v>-19.36</c:v>
                </c:pt>
                <c:pt idx="413">
                  <c:v>-19.36</c:v>
                </c:pt>
                <c:pt idx="414">
                  <c:v>-19.010000000000002</c:v>
                </c:pt>
                <c:pt idx="415">
                  <c:v>-18.93</c:v>
                </c:pt>
                <c:pt idx="416">
                  <c:v>-19.309999999999899</c:v>
                </c:pt>
                <c:pt idx="417">
                  <c:v>-19.260000000000002</c:v>
                </c:pt>
                <c:pt idx="418">
                  <c:v>-19.11</c:v>
                </c:pt>
                <c:pt idx="419">
                  <c:v>-19.34</c:v>
                </c:pt>
                <c:pt idx="420">
                  <c:v>-18.920000000000002</c:v>
                </c:pt>
                <c:pt idx="421">
                  <c:v>-19.010000000000002</c:v>
                </c:pt>
                <c:pt idx="422">
                  <c:v>-19.16</c:v>
                </c:pt>
                <c:pt idx="423">
                  <c:v>-19.86</c:v>
                </c:pt>
                <c:pt idx="424">
                  <c:v>-19.93</c:v>
                </c:pt>
                <c:pt idx="425">
                  <c:v>-20.309999999999899</c:v>
                </c:pt>
                <c:pt idx="426">
                  <c:v>-19.96</c:v>
                </c:pt>
                <c:pt idx="427">
                  <c:v>-20.77</c:v>
                </c:pt>
                <c:pt idx="428">
                  <c:v>-21.54</c:v>
                </c:pt>
                <c:pt idx="429">
                  <c:v>-20.88</c:v>
                </c:pt>
                <c:pt idx="430">
                  <c:v>-21.07</c:v>
                </c:pt>
                <c:pt idx="431">
                  <c:v>-21.36</c:v>
                </c:pt>
                <c:pt idx="432">
                  <c:v>-20.54</c:v>
                </c:pt>
                <c:pt idx="433">
                  <c:v>-20.41</c:v>
                </c:pt>
                <c:pt idx="434">
                  <c:v>-20.99</c:v>
                </c:pt>
                <c:pt idx="435">
                  <c:v>-21.1</c:v>
                </c:pt>
                <c:pt idx="436">
                  <c:v>-21.17</c:v>
                </c:pt>
                <c:pt idx="437">
                  <c:v>-21.69</c:v>
                </c:pt>
                <c:pt idx="438">
                  <c:v>-23.02</c:v>
                </c:pt>
                <c:pt idx="439">
                  <c:v>-22.96</c:v>
                </c:pt>
                <c:pt idx="440">
                  <c:v>-22.94</c:v>
                </c:pt>
                <c:pt idx="441">
                  <c:v>-22.56</c:v>
                </c:pt>
                <c:pt idx="442">
                  <c:v>-21.63</c:v>
                </c:pt>
                <c:pt idx="443">
                  <c:v>-21.44</c:v>
                </c:pt>
                <c:pt idx="444">
                  <c:v>-21.47</c:v>
                </c:pt>
                <c:pt idx="445">
                  <c:v>-21.34</c:v>
                </c:pt>
                <c:pt idx="446">
                  <c:v>-21.2</c:v>
                </c:pt>
                <c:pt idx="447">
                  <c:v>-21.21</c:v>
                </c:pt>
                <c:pt idx="448">
                  <c:v>-21.29</c:v>
                </c:pt>
                <c:pt idx="449">
                  <c:v>-21.59</c:v>
                </c:pt>
                <c:pt idx="450">
                  <c:v>-21.57</c:v>
                </c:pt>
                <c:pt idx="451">
                  <c:v>-21.47</c:v>
                </c:pt>
                <c:pt idx="452">
                  <c:v>-21.77</c:v>
                </c:pt>
                <c:pt idx="453">
                  <c:v>-21.86</c:v>
                </c:pt>
                <c:pt idx="454">
                  <c:v>-21.87</c:v>
                </c:pt>
                <c:pt idx="455">
                  <c:v>-21.6</c:v>
                </c:pt>
                <c:pt idx="456">
                  <c:v>-21.86</c:v>
                </c:pt>
                <c:pt idx="457">
                  <c:v>-21.89</c:v>
                </c:pt>
                <c:pt idx="458">
                  <c:v>-21.87</c:v>
                </c:pt>
                <c:pt idx="459">
                  <c:v>-21.72</c:v>
                </c:pt>
                <c:pt idx="460">
                  <c:v>-22.05</c:v>
                </c:pt>
                <c:pt idx="461">
                  <c:v>-22.07</c:v>
                </c:pt>
                <c:pt idx="462">
                  <c:v>-22.16</c:v>
                </c:pt>
                <c:pt idx="463">
                  <c:v>-22.32</c:v>
                </c:pt>
                <c:pt idx="464">
                  <c:v>-22.26</c:v>
                </c:pt>
                <c:pt idx="465">
                  <c:v>-22.01</c:v>
                </c:pt>
                <c:pt idx="466">
                  <c:v>-22.08</c:v>
                </c:pt>
                <c:pt idx="467">
                  <c:v>-22.36</c:v>
                </c:pt>
                <c:pt idx="468">
                  <c:v>-22.61</c:v>
                </c:pt>
                <c:pt idx="469">
                  <c:v>-22.26</c:v>
                </c:pt>
                <c:pt idx="470">
                  <c:v>-21.64</c:v>
                </c:pt>
                <c:pt idx="471">
                  <c:v>-21.15</c:v>
                </c:pt>
                <c:pt idx="472">
                  <c:v>-23.56</c:v>
                </c:pt>
                <c:pt idx="473">
                  <c:v>-23.06</c:v>
                </c:pt>
                <c:pt idx="474">
                  <c:v>-23.56</c:v>
                </c:pt>
                <c:pt idx="475">
                  <c:v>-23.45</c:v>
                </c:pt>
                <c:pt idx="476">
                  <c:v>-24.47</c:v>
                </c:pt>
                <c:pt idx="477">
                  <c:v>-26.52</c:v>
                </c:pt>
                <c:pt idx="478">
                  <c:v>-27.01</c:v>
                </c:pt>
                <c:pt idx="479">
                  <c:v>-25.11</c:v>
                </c:pt>
                <c:pt idx="480">
                  <c:v>-24.63</c:v>
                </c:pt>
                <c:pt idx="481">
                  <c:v>-24.86</c:v>
                </c:pt>
                <c:pt idx="482">
                  <c:v>-24.61</c:v>
                </c:pt>
                <c:pt idx="483">
                  <c:v>-24.36</c:v>
                </c:pt>
                <c:pt idx="484">
                  <c:v>-24.25</c:v>
                </c:pt>
                <c:pt idx="485">
                  <c:v>-23.86</c:v>
                </c:pt>
                <c:pt idx="486">
                  <c:v>-25.26</c:v>
                </c:pt>
                <c:pt idx="487">
                  <c:v>-22.74</c:v>
                </c:pt>
                <c:pt idx="488">
                  <c:v>-25.86</c:v>
                </c:pt>
                <c:pt idx="489">
                  <c:v>-24.26</c:v>
                </c:pt>
                <c:pt idx="490">
                  <c:v>-27.57</c:v>
                </c:pt>
                <c:pt idx="491">
                  <c:v>-27.64</c:v>
                </c:pt>
                <c:pt idx="492">
                  <c:v>-27.67</c:v>
                </c:pt>
                <c:pt idx="493">
                  <c:v>-27.67</c:v>
                </c:pt>
                <c:pt idx="494">
                  <c:v>-26.72</c:v>
                </c:pt>
                <c:pt idx="495">
                  <c:v>-26.84</c:v>
                </c:pt>
                <c:pt idx="496">
                  <c:v>-26.51</c:v>
                </c:pt>
                <c:pt idx="497">
                  <c:v>-26.38</c:v>
                </c:pt>
                <c:pt idx="498">
                  <c:v>-26.48</c:v>
                </c:pt>
                <c:pt idx="499">
                  <c:v>-26.27</c:v>
                </c:pt>
                <c:pt idx="500">
                  <c:v>-25.74</c:v>
                </c:pt>
                <c:pt idx="501">
                  <c:v>-26.34</c:v>
                </c:pt>
                <c:pt idx="502">
                  <c:v>-25.71</c:v>
                </c:pt>
                <c:pt idx="503">
                  <c:v>-25.36</c:v>
                </c:pt>
                <c:pt idx="504">
                  <c:v>-24.09</c:v>
                </c:pt>
                <c:pt idx="505">
                  <c:v>-24.81</c:v>
                </c:pt>
                <c:pt idx="506">
                  <c:v>-24.62</c:v>
                </c:pt>
                <c:pt idx="507">
                  <c:v>-25.94</c:v>
                </c:pt>
                <c:pt idx="508">
                  <c:v>-25.91</c:v>
                </c:pt>
                <c:pt idx="509">
                  <c:v>-27.26</c:v>
                </c:pt>
                <c:pt idx="510">
                  <c:v>-23.96</c:v>
                </c:pt>
                <c:pt idx="511">
                  <c:v>-24.76</c:v>
                </c:pt>
                <c:pt idx="512">
                  <c:v>-24.56</c:v>
                </c:pt>
                <c:pt idx="513">
                  <c:v>-24.39</c:v>
                </c:pt>
                <c:pt idx="514">
                  <c:v>-24.15</c:v>
                </c:pt>
                <c:pt idx="515">
                  <c:v>-25.56</c:v>
                </c:pt>
                <c:pt idx="516">
                  <c:v>-25.5</c:v>
                </c:pt>
                <c:pt idx="517">
                  <c:v>-24.8</c:v>
                </c:pt>
                <c:pt idx="518">
                  <c:v>-23.55</c:v>
                </c:pt>
                <c:pt idx="519">
                  <c:v>-27.66</c:v>
                </c:pt>
                <c:pt idx="520">
                  <c:v>-25.11</c:v>
                </c:pt>
                <c:pt idx="521">
                  <c:v>-25.71</c:v>
                </c:pt>
                <c:pt idx="522">
                  <c:v>-26.16</c:v>
                </c:pt>
                <c:pt idx="523">
                  <c:v>-26.16</c:v>
                </c:pt>
                <c:pt idx="524">
                  <c:v>-25.76</c:v>
                </c:pt>
                <c:pt idx="525">
                  <c:v>-25.86</c:v>
                </c:pt>
                <c:pt idx="526">
                  <c:v>-25.46</c:v>
                </c:pt>
                <c:pt idx="527">
                  <c:v>-24.41</c:v>
                </c:pt>
                <c:pt idx="528">
                  <c:v>-23.81</c:v>
                </c:pt>
                <c:pt idx="529">
                  <c:v>-24.41</c:v>
                </c:pt>
                <c:pt idx="530">
                  <c:v>-24.63</c:v>
                </c:pt>
                <c:pt idx="531">
                  <c:v>-25.45</c:v>
                </c:pt>
                <c:pt idx="532">
                  <c:v>-24.93</c:v>
                </c:pt>
                <c:pt idx="533">
                  <c:v>-25.44</c:v>
                </c:pt>
                <c:pt idx="534">
                  <c:v>-24.18</c:v>
                </c:pt>
                <c:pt idx="535">
                  <c:v>-25.17</c:v>
                </c:pt>
                <c:pt idx="536">
                  <c:v>-25.2</c:v>
                </c:pt>
                <c:pt idx="537">
                  <c:v>-24.01</c:v>
                </c:pt>
                <c:pt idx="538">
                  <c:v>-24.7</c:v>
                </c:pt>
                <c:pt idx="539">
                  <c:v>-24.79</c:v>
                </c:pt>
                <c:pt idx="540">
                  <c:v>-25.66</c:v>
                </c:pt>
                <c:pt idx="541">
                  <c:v>-26.62</c:v>
                </c:pt>
                <c:pt idx="542">
                  <c:v>-24.43</c:v>
                </c:pt>
                <c:pt idx="543">
                  <c:v>-26.53</c:v>
                </c:pt>
                <c:pt idx="544">
                  <c:v>-25.46</c:v>
                </c:pt>
                <c:pt idx="545">
                  <c:v>-25.96</c:v>
                </c:pt>
                <c:pt idx="546">
                  <c:v>-28.31</c:v>
                </c:pt>
                <c:pt idx="547">
                  <c:v>-27.81</c:v>
                </c:pt>
                <c:pt idx="548">
                  <c:v>-28.06</c:v>
                </c:pt>
                <c:pt idx="549">
                  <c:v>-28.56</c:v>
                </c:pt>
                <c:pt idx="550">
                  <c:v>-29.38</c:v>
                </c:pt>
                <c:pt idx="551">
                  <c:v>-29.85</c:v>
                </c:pt>
                <c:pt idx="552">
                  <c:v>-30.48</c:v>
                </c:pt>
                <c:pt idx="553">
                  <c:v>-29.54</c:v>
                </c:pt>
                <c:pt idx="554">
                  <c:v>-29.66</c:v>
                </c:pt>
                <c:pt idx="555">
                  <c:v>-28.92</c:v>
                </c:pt>
                <c:pt idx="556">
                  <c:v>-29.14</c:v>
                </c:pt>
                <c:pt idx="557">
                  <c:v>-28.81</c:v>
                </c:pt>
                <c:pt idx="558">
                  <c:v>-32.78</c:v>
                </c:pt>
                <c:pt idx="559">
                  <c:v>-32.270000000000003</c:v>
                </c:pt>
                <c:pt idx="560">
                  <c:v>-32.5</c:v>
                </c:pt>
                <c:pt idx="561">
                  <c:v>-31.43</c:v>
                </c:pt>
                <c:pt idx="562">
                  <c:v>-30.61</c:v>
                </c:pt>
                <c:pt idx="563">
                  <c:v>-29.86</c:v>
                </c:pt>
                <c:pt idx="564">
                  <c:v>-29.35</c:v>
                </c:pt>
                <c:pt idx="565">
                  <c:v>-30.91</c:v>
                </c:pt>
                <c:pt idx="566">
                  <c:v>-32.56</c:v>
                </c:pt>
                <c:pt idx="567">
                  <c:v>-32.76</c:v>
                </c:pt>
                <c:pt idx="568">
                  <c:v>-32.51</c:v>
                </c:pt>
                <c:pt idx="569">
                  <c:v>-31.53</c:v>
                </c:pt>
                <c:pt idx="570">
                  <c:v>-31.32</c:v>
                </c:pt>
                <c:pt idx="571">
                  <c:v>-30.86</c:v>
                </c:pt>
                <c:pt idx="572">
                  <c:v>-30.81</c:v>
                </c:pt>
                <c:pt idx="573">
                  <c:v>-31.16</c:v>
                </c:pt>
                <c:pt idx="574">
                  <c:v>-33.33</c:v>
                </c:pt>
                <c:pt idx="575">
                  <c:v>-32.340000000000003</c:v>
                </c:pt>
                <c:pt idx="576">
                  <c:v>-32.06</c:v>
                </c:pt>
                <c:pt idx="577">
                  <c:v>-31.86</c:v>
                </c:pt>
                <c:pt idx="578">
                  <c:v>-30.96</c:v>
                </c:pt>
                <c:pt idx="579">
                  <c:v>-31.26</c:v>
                </c:pt>
                <c:pt idx="580">
                  <c:v>-31.46</c:v>
                </c:pt>
                <c:pt idx="581">
                  <c:v>-32.56</c:v>
                </c:pt>
                <c:pt idx="582">
                  <c:v>-32.46</c:v>
                </c:pt>
                <c:pt idx="583">
                  <c:v>-31.38</c:v>
                </c:pt>
                <c:pt idx="584">
                  <c:v>-31.26</c:v>
                </c:pt>
                <c:pt idx="585">
                  <c:v>-32.53</c:v>
                </c:pt>
                <c:pt idx="586">
                  <c:v>-31.59</c:v>
                </c:pt>
                <c:pt idx="587">
                  <c:v>-32.06</c:v>
                </c:pt>
                <c:pt idx="588">
                  <c:v>-32.61</c:v>
                </c:pt>
                <c:pt idx="589">
                  <c:v>-32.159999999999897</c:v>
                </c:pt>
                <c:pt idx="590">
                  <c:v>-32.130000000000003</c:v>
                </c:pt>
                <c:pt idx="591">
                  <c:v>-33.07</c:v>
                </c:pt>
                <c:pt idx="592">
                  <c:v>-32.909999999999897</c:v>
                </c:pt>
                <c:pt idx="593">
                  <c:v>-32.61</c:v>
                </c:pt>
                <c:pt idx="594">
                  <c:v>-34.909999999999897</c:v>
                </c:pt>
                <c:pt idx="595">
                  <c:v>-35.590000000000003</c:v>
                </c:pt>
                <c:pt idx="596">
                  <c:v>-36.26</c:v>
                </c:pt>
                <c:pt idx="597">
                  <c:v>-34.15</c:v>
                </c:pt>
                <c:pt idx="598">
                  <c:v>-33.86</c:v>
                </c:pt>
                <c:pt idx="599">
                  <c:v>-33.51</c:v>
                </c:pt>
                <c:pt idx="600">
                  <c:v>-35.29</c:v>
                </c:pt>
                <c:pt idx="601">
                  <c:v>-35.51</c:v>
                </c:pt>
                <c:pt idx="602">
                  <c:v>-35.46</c:v>
                </c:pt>
                <c:pt idx="603">
                  <c:v>-34.840000000000003</c:v>
                </c:pt>
                <c:pt idx="604">
                  <c:v>-34.28</c:v>
                </c:pt>
                <c:pt idx="605">
                  <c:v>-34.1</c:v>
                </c:pt>
                <c:pt idx="606">
                  <c:v>-36.51</c:v>
                </c:pt>
                <c:pt idx="607">
                  <c:v>-38.99</c:v>
                </c:pt>
                <c:pt idx="608">
                  <c:v>-37.979999999999897</c:v>
                </c:pt>
                <c:pt idx="609">
                  <c:v>-37.49</c:v>
                </c:pt>
                <c:pt idx="610">
                  <c:v>-36.799999999999898</c:v>
                </c:pt>
                <c:pt idx="611">
                  <c:v>-36.840000000000003</c:v>
                </c:pt>
                <c:pt idx="612">
                  <c:v>-41.04</c:v>
                </c:pt>
                <c:pt idx="613">
                  <c:v>-40.299999999999898</c:v>
                </c:pt>
                <c:pt idx="614">
                  <c:v>-39.270000000000003</c:v>
                </c:pt>
                <c:pt idx="615">
                  <c:v>-38.47</c:v>
                </c:pt>
                <c:pt idx="616">
                  <c:v>-38.06</c:v>
                </c:pt>
                <c:pt idx="617">
                  <c:v>-39.049999999999898</c:v>
                </c:pt>
                <c:pt idx="618">
                  <c:v>-39.65</c:v>
                </c:pt>
                <c:pt idx="619">
                  <c:v>-42.34</c:v>
                </c:pt>
                <c:pt idx="620">
                  <c:v>-40.76</c:v>
                </c:pt>
                <c:pt idx="621">
                  <c:v>-40.61</c:v>
                </c:pt>
                <c:pt idx="622">
                  <c:v>-42.13</c:v>
                </c:pt>
                <c:pt idx="623">
                  <c:v>-40.11</c:v>
                </c:pt>
                <c:pt idx="624">
                  <c:v>-40.659999999999897</c:v>
                </c:pt>
                <c:pt idx="625">
                  <c:v>-41.31</c:v>
                </c:pt>
                <c:pt idx="626">
                  <c:v>-43.56</c:v>
                </c:pt>
                <c:pt idx="627">
                  <c:v>-43.13</c:v>
                </c:pt>
                <c:pt idx="628">
                  <c:v>-41.75</c:v>
                </c:pt>
                <c:pt idx="629">
                  <c:v>-41.76</c:v>
                </c:pt>
                <c:pt idx="630">
                  <c:v>-43.04</c:v>
                </c:pt>
                <c:pt idx="631">
                  <c:v>-45.78</c:v>
                </c:pt>
                <c:pt idx="632">
                  <c:v>-43.86</c:v>
                </c:pt>
                <c:pt idx="633">
                  <c:v>-43.64</c:v>
                </c:pt>
                <c:pt idx="634">
                  <c:v>-46.83</c:v>
                </c:pt>
                <c:pt idx="635">
                  <c:v>-45.69</c:v>
                </c:pt>
                <c:pt idx="636">
                  <c:v>-45</c:v>
                </c:pt>
                <c:pt idx="637">
                  <c:v>-44.3</c:v>
                </c:pt>
                <c:pt idx="638">
                  <c:v>-46.73</c:v>
                </c:pt>
                <c:pt idx="639">
                  <c:v>-46.69</c:v>
                </c:pt>
                <c:pt idx="640">
                  <c:v>-44.62</c:v>
                </c:pt>
                <c:pt idx="641">
                  <c:v>-43.95</c:v>
                </c:pt>
                <c:pt idx="642">
                  <c:v>-47.55</c:v>
                </c:pt>
                <c:pt idx="643">
                  <c:v>-47.68</c:v>
                </c:pt>
                <c:pt idx="644">
                  <c:v>-46.78</c:v>
                </c:pt>
                <c:pt idx="645">
                  <c:v>-47.15</c:v>
                </c:pt>
                <c:pt idx="646">
                  <c:v>-51.04</c:v>
                </c:pt>
                <c:pt idx="647">
                  <c:v>-50.61</c:v>
                </c:pt>
                <c:pt idx="648">
                  <c:v>-48.45</c:v>
                </c:pt>
                <c:pt idx="649">
                  <c:v>-47.7</c:v>
                </c:pt>
                <c:pt idx="650">
                  <c:v>-49.36</c:v>
                </c:pt>
                <c:pt idx="651">
                  <c:v>-49.78</c:v>
                </c:pt>
                <c:pt idx="652">
                  <c:v>-48.76</c:v>
                </c:pt>
                <c:pt idx="653">
                  <c:v>-48.96</c:v>
                </c:pt>
                <c:pt idx="654">
                  <c:v>-52.03</c:v>
                </c:pt>
                <c:pt idx="655">
                  <c:v>-51.35</c:v>
                </c:pt>
                <c:pt idx="656">
                  <c:v>-50.37</c:v>
                </c:pt>
                <c:pt idx="657">
                  <c:v>-50.02</c:v>
                </c:pt>
                <c:pt idx="658">
                  <c:v>-53.81</c:v>
                </c:pt>
                <c:pt idx="659">
                  <c:v>-54.63</c:v>
                </c:pt>
                <c:pt idx="660">
                  <c:v>-52.3</c:v>
                </c:pt>
                <c:pt idx="661">
                  <c:v>-53.4</c:v>
                </c:pt>
                <c:pt idx="662">
                  <c:v>-56.59</c:v>
                </c:pt>
                <c:pt idx="663">
                  <c:v>-54.05</c:v>
                </c:pt>
                <c:pt idx="664">
                  <c:v>-53.19</c:v>
                </c:pt>
                <c:pt idx="665">
                  <c:v>-59.44</c:v>
                </c:pt>
                <c:pt idx="666">
                  <c:v>-61.26</c:v>
                </c:pt>
                <c:pt idx="667">
                  <c:v>-60.66</c:v>
                </c:pt>
                <c:pt idx="668">
                  <c:v>-55.48</c:v>
                </c:pt>
                <c:pt idx="669">
                  <c:v>-54.67</c:v>
                </c:pt>
                <c:pt idx="670">
                  <c:v>-61.98</c:v>
                </c:pt>
                <c:pt idx="671">
                  <c:v>-58.71</c:v>
                </c:pt>
                <c:pt idx="672">
                  <c:v>-56.09</c:v>
                </c:pt>
                <c:pt idx="673">
                  <c:v>-54.96</c:v>
                </c:pt>
                <c:pt idx="674">
                  <c:v>-58.89</c:v>
                </c:pt>
                <c:pt idx="675">
                  <c:v>-57.27</c:v>
                </c:pt>
                <c:pt idx="676">
                  <c:v>-59.06</c:v>
                </c:pt>
                <c:pt idx="677">
                  <c:v>-55.68</c:v>
                </c:pt>
                <c:pt idx="678">
                  <c:v>-63.98</c:v>
                </c:pt>
                <c:pt idx="679">
                  <c:v>-59.91</c:v>
                </c:pt>
                <c:pt idx="680">
                  <c:v>-58.8</c:v>
                </c:pt>
                <c:pt idx="681">
                  <c:v>-58.35</c:v>
                </c:pt>
                <c:pt idx="682">
                  <c:v>-62.97</c:v>
                </c:pt>
                <c:pt idx="683">
                  <c:v>-59.51</c:v>
                </c:pt>
                <c:pt idx="684">
                  <c:v>-58.11</c:v>
                </c:pt>
                <c:pt idx="685">
                  <c:v>-63.21</c:v>
                </c:pt>
                <c:pt idx="686">
                  <c:v>-62.76</c:v>
                </c:pt>
                <c:pt idx="687">
                  <c:v>-63.09</c:v>
                </c:pt>
                <c:pt idx="688">
                  <c:v>-58.91</c:v>
                </c:pt>
                <c:pt idx="689">
                  <c:v>-59.68</c:v>
                </c:pt>
                <c:pt idx="690">
                  <c:v>-62.28</c:v>
                </c:pt>
                <c:pt idx="691">
                  <c:v>-63.11</c:v>
                </c:pt>
                <c:pt idx="692">
                  <c:v>-65.02</c:v>
                </c:pt>
                <c:pt idx="693">
                  <c:v>-60.11</c:v>
                </c:pt>
                <c:pt idx="694">
                  <c:v>-62.76</c:v>
                </c:pt>
                <c:pt idx="695">
                  <c:v>-61.58</c:v>
                </c:pt>
                <c:pt idx="696">
                  <c:v>-60.28</c:v>
                </c:pt>
                <c:pt idx="697">
                  <c:v>-61.79</c:v>
                </c:pt>
                <c:pt idx="698">
                  <c:v>-62.81</c:v>
                </c:pt>
                <c:pt idx="699">
                  <c:v>-61.46</c:v>
                </c:pt>
                <c:pt idx="700">
                  <c:v>-61.46</c:v>
                </c:pt>
                <c:pt idx="701">
                  <c:v>-62.16</c:v>
                </c:pt>
                <c:pt idx="702">
                  <c:v>-62.98</c:v>
                </c:pt>
                <c:pt idx="703">
                  <c:v>-61.49</c:v>
                </c:pt>
                <c:pt idx="704">
                  <c:v>-61.42</c:v>
                </c:pt>
                <c:pt idx="705">
                  <c:v>-65.62</c:v>
                </c:pt>
                <c:pt idx="706">
                  <c:v>-65.86</c:v>
                </c:pt>
                <c:pt idx="707">
                  <c:v>-63.38</c:v>
                </c:pt>
                <c:pt idx="708">
                  <c:v>-62.26</c:v>
                </c:pt>
                <c:pt idx="709">
                  <c:v>-65.569999999999894</c:v>
                </c:pt>
                <c:pt idx="710">
                  <c:v>-63.8</c:v>
                </c:pt>
                <c:pt idx="711">
                  <c:v>-62.29</c:v>
                </c:pt>
                <c:pt idx="712">
                  <c:v>-62.03</c:v>
                </c:pt>
                <c:pt idx="713">
                  <c:v>-65.91</c:v>
                </c:pt>
                <c:pt idx="714">
                  <c:v>-64.73</c:v>
                </c:pt>
                <c:pt idx="715">
                  <c:v>-65.430000000000007</c:v>
                </c:pt>
                <c:pt idx="716">
                  <c:v>-64.23</c:v>
                </c:pt>
                <c:pt idx="717">
                  <c:v>-62.23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C17-4EA3-A3D8-B62A4855CA21}"/>
            </c:ext>
          </c:extLst>
        </c:ser>
        <c:ser>
          <c:idx val="1"/>
          <c:order val="1"/>
          <c:tx>
            <c:v>Simulated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3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'374249076230101'!$H$9:$H$51</c:f>
              <c:numCache>
                <c:formatCode>m/d/yyyy</c:formatCode>
                <c:ptCount val="43"/>
                <c:pt idx="0">
                  <c:v>24838</c:v>
                </c:pt>
                <c:pt idx="1">
                  <c:v>26665</c:v>
                </c:pt>
                <c:pt idx="2">
                  <c:v>28491</c:v>
                </c:pt>
                <c:pt idx="3">
                  <c:v>29952</c:v>
                </c:pt>
                <c:pt idx="4">
                  <c:v>30317</c:v>
                </c:pt>
                <c:pt idx="5">
                  <c:v>30682</c:v>
                </c:pt>
                <c:pt idx="6">
                  <c:v>31048</c:v>
                </c:pt>
                <c:pt idx="7">
                  <c:v>31413</c:v>
                </c:pt>
                <c:pt idx="8">
                  <c:v>31778</c:v>
                </c:pt>
                <c:pt idx="9">
                  <c:v>32143</c:v>
                </c:pt>
                <c:pt idx="10">
                  <c:v>32509</c:v>
                </c:pt>
                <c:pt idx="11">
                  <c:v>32874</c:v>
                </c:pt>
                <c:pt idx="12">
                  <c:v>33239</c:v>
                </c:pt>
                <c:pt idx="13">
                  <c:v>33604</c:v>
                </c:pt>
                <c:pt idx="14">
                  <c:v>33970</c:v>
                </c:pt>
                <c:pt idx="15">
                  <c:v>34335</c:v>
                </c:pt>
                <c:pt idx="16">
                  <c:v>34700</c:v>
                </c:pt>
                <c:pt idx="17">
                  <c:v>35065</c:v>
                </c:pt>
                <c:pt idx="18">
                  <c:v>35431</c:v>
                </c:pt>
                <c:pt idx="19">
                  <c:v>35796</c:v>
                </c:pt>
                <c:pt idx="20">
                  <c:v>36161</c:v>
                </c:pt>
                <c:pt idx="21">
                  <c:v>36526</c:v>
                </c:pt>
                <c:pt idx="22">
                  <c:v>36892</c:v>
                </c:pt>
                <c:pt idx="23">
                  <c:v>37257</c:v>
                </c:pt>
                <c:pt idx="24">
                  <c:v>37622</c:v>
                </c:pt>
                <c:pt idx="25">
                  <c:v>37987</c:v>
                </c:pt>
                <c:pt idx="26">
                  <c:v>38353</c:v>
                </c:pt>
                <c:pt idx="27">
                  <c:v>38718</c:v>
                </c:pt>
                <c:pt idx="28">
                  <c:v>39083</c:v>
                </c:pt>
                <c:pt idx="29">
                  <c:v>39448</c:v>
                </c:pt>
                <c:pt idx="30">
                  <c:v>39814</c:v>
                </c:pt>
                <c:pt idx="31">
                  <c:v>40179</c:v>
                </c:pt>
                <c:pt idx="32">
                  <c:v>40544</c:v>
                </c:pt>
                <c:pt idx="33">
                  <c:v>40909</c:v>
                </c:pt>
                <c:pt idx="34">
                  <c:v>41275</c:v>
                </c:pt>
                <c:pt idx="35">
                  <c:v>41640</c:v>
                </c:pt>
                <c:pt idx="36">
                  <c:v>42005</c:v>
                </c:pt>
                <c:pt idx="37">
                  <c:v>42370</c:v>
                </c:pt>
                <c:pt idx="38">
                  <c:v>42736</c:v>
                </c:pt>
                <c:pt idx="39">
                  <c:v>43101</c:v>
                </c:pt>
                <c:pt idx="40">
                  <c:v>43466</c:v>
                </c:pt>
                <c:pt idx="41">
                  <c:v>43831</c:v>
                </c:pt>
                <c:pt idx="42">
                  <c:v>44197</c:v>
                </c:pt>
              </c:numCache>
            </c:numRef>
          </c:xVal>
          <c:yVal>
            <c:numRef>
              <c:f>'374249076230101'!$G$9:$G$51</c:f>
              <c:numCache>
                <c:formatCode>General</c:formatCode>
                <c:ptCount val="43"/>
                <c:pt idx="0">
                  <c:v>0.76439779996870005</c:v>
                </c:pt>
                <c:pt idx="1">
                  <c:v>-10.25640296936</c:v>
                </c:pt>
                <c:pt idx="2">
                  <c:v>-20.527463912959998</c:v>
                </c:pt>
                <c:pt idx="3">
                  <c:v>-26.973918914790001</c:v>
                </c:pt>
                <c:pt idx="4">
                  <c:v>-27.639614105220002</c:v>
                </c:pt>
                <c:pt idx="5">
                  <c:v>-28.470552444460001</c:v>
                </c:pt>
                <c:pt idx="6">
                  <c:v>-29.4151096344</c:v>
                </c:pt>
                <c:pt idx="7">
                  <c:v>-30.37844467163</c:v>
                </c:pt>
                <c:pt idx="8">
                  <c:v>-31.550989151</c:v>
                </c:pt>
                <c:pt idx="9">
                  <c:v>-32.592254638669999</c:v>
                </c:pt>
                <c:pt idx="10">
                  <c:v>-33.344287872309998</c:v>
                </c:pt>
                <c:pt idx="11">
                  <c:v>-33.88332748413</c:v>
                </c:pt>
                <c:pt idx="12">
                  <c:v>-34.81435394287</c:v>
                </c:pt>
                <c:pt idx="13">
                  <c:v>-36.050811767580001</c:v>
                </c:pt>
                <c:pt idx="14">
                  <c:v>-37.108963012700002</c:v>
                </c:pt>
                <c:pt idx="15">
                  <c:v>-38.362873077389999</c:v>
                </c:pt>
                <c:pt idx="16">
                  <c:v>-39.540710449220001</c:v>
                </c:pt>
                <c:pt idx="17">
                  <c:v>-40.862579345699999</c:v>
                </c:pt>
                <c:pt idx="18">
                  <c:v>-41.909286499019998</c:v>
                </c:pt>
                <c:pt idx="19">
                  <c:v>-42.68297958374</c:v>
                </c:pt>
                <c:pt idx="20">
                  <c:v>-42.988136291499998</c:v>
                </c:pt>
                <c:pt idx="21">
                  <c:v>-43.79211807251</c:v>
                </c:pt>
                <c:pt idx="22">
                  <c:v>-44.61003112793</c:v>
                </c:pt>
                <c:pt idx="23">
                  <c:v>-46.589179992680002</c:v>
                </c:pt>
                <c:pt idx="24">
                  <c:v>-47.959060668950002</c:v>
                </c:pt>
                <c:pt idx="25">
                  <c:v>-47.639457702640001</c:v>
                </c:pt>
                <c:pt idx="26">
                  <c:v>-53.0793800354</c:v>
                </c:pt>
                <c:pt idx="27">
                  <c:v>-48.362350463870001</c:v>
                </c:pt>
                <c:pt idx="28">
                  <c:v>-53.684135437009999</c:v>
                </c:pt>
                <c:pt idx="29">
                  <c:v>-53.15608215332</c:v>
                </c:pt>
                <c:pt idx="30">
                  <c:v>-53.630043029790002</c:v>
                </c:pt>
                <c:pt idx="31">
                  <c:v>-55.046772003169998</c:v>
                </c:pt>
                <c:pt idx="32">
                  <c:v>-56.186096191410002</c:v>
                </c:pt>
                <c:pt idx="33">
                  <c:v>-57.188793182369999</c:v>
                </c:pt>
                <c:pt idx="34">
                  <c:v>-58.275665283199999</c:v>
                </c:pt>
                <c:pt idx="35">
                  <c:v>-58.90533065796</c:v>
                </c:pt>
                <c:pt idx="36">
                  <c:v>-58.717632293699999</c:v>
                </c:pt>
                <c:pt idx="37">
                  <c:v>-60.023147583010001</c:v>
                </c:pt>
                <c:pt idx="38">
                  <c:v>-58.491092681879998</c:v>
                </c:pt>
                <c:pt idx="39">
                  <c:v>-60.296550750729999</c:v>
                </c:pt>
                <c:pt idx="40">
                  <c:v>-60.990154266360001</c:v>
                </c:pt>
                <c:pt idx="41">
                  <c:v>-61.219661712650002</c:v>
                </c:pt>
                <c:pt idx="42">
                  <c:v>-62.29965209961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C17-4EA3-A3D8-B62A4855C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3555183"/>
        <c:axId val="613550191"/>
      </c:scatterChart>
      <c:valAx>
        <c:axId val="613555183"/>
        <c:scaling>
          <c:orientation val="minMax"/>
          <c:min val="2300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0191"/>
        <c:crossesAt val="-200"/>
        <c:crossBetween val="midCat"/>
      </c:valAx>
      <c:valAx>
        <c:axId val="6135501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Water Level (ft)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5183"/>
        <c:crosses val="autoZero"/>
        <c:crossBetween val="midCat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Data</c:v>
          </c:tx>
          <c:spPr>
            <a:ln w="19050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'374249076230101'!$I$9:$I$51</c:f>
              <c:numCache>
                <c:formatCode>General</c:formatCode>
                <c:ptCount val="43"/>
                <c:pt idx="0">
                  <c:v>-7.55</c:v>
                </c:pt>
                <c:pt idx="1">
                  <c:v>-16.940000000000001</c:v>
                </c:pt>
                <c:pt idx="2">
                  <c:v>-25.74</c:v>
                </c:pt>
                <c:pt idx="3">
                  <c:v>-25.17</c:v>
                </c:pt>
                <c:pt idx="4">
                  <c:v>-26.62</c:v>
                </c:pt>
                <c:pt idx="5">
                  <c:v>-24.43</c:v>
                </c:pt>
                <c:pt idx="6">
                  <c:v>-28.31</c:v>
                </c:pt>
                <c:pt idx="7">
                  <c:v>-29.54</c:v>
                </c:pt>
                <c:pt idx="8">
                  <c:v>-31.43</c:v>
                </c:pt>
                <c:pt idx="9">
                  <c:v>-32.51</c:v>
                </c:pt>
                <c:pt idx="10">
                  <c:v>-32.06</c:v>
                </c:pt>
                <c:pt idx="11">
                  <c:v>-31.38</c:v>
                </c:pt>
                <c:pt idx="12">
                  <c:v>-32.130000000000003</c:v>
                </c:pt>
                <c:pt idx="13">
                  <c:v>-36.26</c:v>
                </c:pt>
                <c:pt idx="14">
                  <c:v>-35.46</c:v>
                </c:pt>
                <c:pt idx="15">
                  <c:v>-37.979999999999897</c:v>
                </c:pt>
                <c:pt idx="16">
                  <c:v>-39.270000000000003</c:v>
                </c:pt>
                <c:pt idx="17">
                  <c:v>-42.34</c:v>
                </c:pt>
                <c:pt idx="18">
                  <c:v>-40.11</c:v>
                </c:pt>
                <c:pt idx="19">
                  <c:v>-43.13</c:v>
                </c:pt>
                <c:pt idx="20">
                  <c:v>-45.78</c:v>
                </c:pt>
                <c:pt idx="21">
                  <c:v>-45.69</c:v>
                </c:pt>
                <c:pt idx="22">
                  <c:v>-46.69</c:v>
                </c:pt>
                <c:pt idx="23">
                  <c:v>-47.68</c:v>
                </c:pt>
                <c:pt idx="24">
                  <c:v>-50.61</c:v>
                </c:pt>
                <c:pt idx="25">
                  <c:v>-49.78</c:v>
                </c:pt>
                <c:pt idx="26">
                  <c:v>-51.35</c:v>
                </c:pt>
                <c:pt idx="27">
                  <c:v>-54.63</c:v>
                </c:pt>
                <c:pt idx="28">
                  <c:v>-54.05</c:v>
                </c:pt>
                <c:pt idx="29">
                  <c:v>-60.66</c:v>
                </c:pt>
                <c:pt idx="30">
                  <c:v>-58.71</c:v>
                </c:pt>
                <c:pt idx="31">
                  <c:v>-57.27</c:v>
                </c:pt>
                <c:pt idx="32">
                  <c:v>-59.91</c:v>
                </c:pt>
                <c:pt idx="33">
                  <c:v>-59.51</c:v>
                </c:pt>
                <c:pt idx="34">
                  <c:v>-63.09</c:v>
                </c:pt>
                <c:pt idx="35">
                  <c:v>-63.11</c:v>
                </c:pt>
                <c:pt idx="36">
                  <c:v>-61.58</c:v>
                </c:pt>
                <c:pt idx="37">
                  <c:v>-62.81</c:v>
                </c:pt>
                <c:pt idx="38">
                  <c:v>-62.98</c:v>
                </c:pt>
                <c:pt idx="39">
                  <c:v>-65.86</c:v>
                </c:pt>
                <c:pt idx="40">
                  <c:v>-63.8</c:v>
                </c:pt>
                <c:pt idx="41">
                  <c:v>-64.73</c:v>
                </c:pt>
                <c:pt idx="42">
                  <c:v>-64.23</c:v>
                </c:pt>
              </c:numCache>
            </c:numRef>
          </c:xVal>
          <c:yVal>
            <c:numRef>
              <c:f>'374249076230101'!$G$9:$G$51</c:f>
              <c:numCache>
                <c:formatCode>General</c:formatCode>
                <c:ptCount val="43"/>
                <c:pt idx="0">
                  <c:v>0.76439779996870005</c:v>
                </c:pt>
                <c:pt idx="1">
                  <c:v>-10.25640296936</c:v>
                </c:pt>
                <c:pt idx="2">
                  <c:v>-20.527463912959998</c:v>
                </c:pt>
                <c:pt idx="3">
                  <c:v>-26.973918914790001</c:v>
                </c:pt>
                <c:pt idx="4">
                  <c:v>-27.639614105220002</c:v>
                </c:pt>
                <c:pt idx="5">
                  <c:v>-28.470552444460001</c:v>
                </c:pt>
                <c:pt idx="6">
                  <c:v>-29.4151096344</c:v>
                </c:pt>
                <c:pt idx="7">
                  <c:v>-30.37844467163</c:v>
                </c:pt>
                <c:pt idx="8">
                  <c:v>-31.550989151</c:v>
                </c:pt>
                <c:pt idx="9">
                  <c:v>-32.592254638669999</c:v>
                </c:pt>
                <c:pt idx="10">
                  <c:v>-33.344287872309998</c:v>
                </c:pt>
                <c:pt idx="11">
                  <c:v>-33.88332748413</c:v>
                </c:pt>
                <c:pt idx="12">
                  <c:v>-34.81435394287</c:v>
                </c:pt>
                <c:pt idx="13">
                  <c:v>-36.050811767580001</c:v>
                </c:pt>
                <c:pt idx="14">
                  <c:v>-37.108963012700002</c:v>
                </c:pt>
                <c:pt idx="15">
                  <c:v>-38.362873077389999</c:v>
                </c:pt>
                <c:pt idx="16">
                  <c:v>-39.540710449220001</c:v>
                </c:pt>
                <c:pt idx="17">
                  <c:v>-40.862579345699999</c:v>
                </c:pt>
                <c:pt idx="18">
                  <c:v>-41.909286499019998</c:v>
                </c:pt>
                <c:pt idx="19">
                  <c:v>-42.68297958374</c:v>
                </c:pt>
                <c:pt idx="20">
                  <c:v>-42.988136291499998</c:v>
                </c:pt>
                <c:pt idx="21">
                  <c:v>-43.79211807251</c:v>
                </c:pt>
                <c:pt idx="22">
                  <c:v>-44.61003112793</c:v>
                </c:pt>
                <c:pt idx="23">
                  <c:v>-46.589179992680002</c:v>
                </c:pt>
                <c:pt idx="24">
                  <c:v>-47.959060668950002</c:v>
                </c:pt>
                <c:pt idx="25">
                  <c:v>-47.639457702640001</c:v>
                </c:pt>
                <c:pt idx="26">
                  <c:v>-53.0793800354</c:v>
                </c:pt>
                <c:pt idx="27">
                  <c:v>-48.362350463870001</c:v>
                </c:pt>
                <c:pt idx="28">
                  <c:v>-53.684135437009999</c:v>
                </c:pt>
                <c:pt idx="29">
                  <c:v>-53.15608215332</c:v>
                </c:pt>
                <c:pt idx="30">
                  <c:v>-53.630043029790002</c:v>
                </c:pt>
                <c:pt idx="31">
                  <c:v>-55.046772003169998</c:v>
                </c:pt>
                <c:pt idx="32">
                  <c:v>-56.186096191410002</c:v>
                </c:pt>
                <c:pt idx="33">
                  <c:v>-57.188793182369999</c:v>
                </c:pt>
                <c:pt idx="34">
                  <c:v>-58.275665283199999</c:v>
                </c:pt>
                <c:pt idx="35">
                  <c:v>-58.90533065796</c:v>
                </c:pt>
                <c:pt idx="36">
                  <c:v>-58.717632293699999</c:v>
                </c:pt>
                <c:pt idx="37">
                  <c:v>-60.023147583010001</c:v>
                </c:pt>
                <c:pt idx="38">
                  <c:v>-58.491092681879998</c:v>
                </c:pt>
                <c:pt idx="39">
                  <c:v>-60.296550750729999</c:v>
                </c:pt>
                <c:pt idx="40">
                  <c:v>-60.990154266360001</c:v>
                </c:pt>
                <c:pt idx="41">
                  <c:v>-61.219661712650002</c:v>
                </c:pt>
                <c:pt idx="42">
                  <c:v>-62.29965209961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CF3-4F17-9923-330966C2F53B}"/>
            </c:ext>
          </c:extLst>
        </c:ser>
        <c:ser>
          <c:idx val="1"/>
          <c:order val="1"/>
          <c:tx>
            <c:v>Y=X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'374249076230101'!$K$2:$K$3</c:f>
              <c:numCache>
                <c:formatCode>General</c:formatCode>
                <c:ptCount val="2"/>
                <c:pt idx="0">
                  <c:v>-4.76</c:v>
                </c:pt>
                <c:pt idx="1">
                  <c:v>-65.91</c:v>
                </c:pt>
              </c:numCache>
            </c:numRef>
          </c:xVal>
          <c:yVal>
            <c:numRef>
              <c:f>'374249076230101'!$K$2:$K$3</c:f>
              <c:numCache>
                <c:formatCode>General</c:formatCode>
                <c:ptCount val="2"/>
                <c:pt idx="0">
                  <c:v>-4.76</c:v>
                </c:pt>
                <c:pt idx="1">
                  <c:v>-65.91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CF3-4F17-9923-330966C2F5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4009151"/>
        <c:axId val="1105116095"/>
      </c:scatterChart>
      <c:valAx>
        <c:axId val="117400915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05116095"/>
        <c:crossesAt val="-200"/>
        <c:crossBetween val="midCat"/>
      </c:valAx>
      <c:valAx>
        <c:axId val="11051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74009151"/>
        <c:crossesAt val="-200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0617632601578511"/>
          <c:y val="0.57275836614173226"/>
          <c:w val="0.38800328273086904"/>
          <c:h val="0.19412968265330471"/>
        </c:manualLayout>
      </c:layout>
      <c:overlay val="1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sz="1400" b="0" i="0" u="none" strike="noStrike" baseline="0">
                <a:effectLst/>
              </a:rPr>
              <a:t>54K  6</a:t>
            </a:r>
            <a:r>
              <a:rPr lang="en-US" sz="1400" b="0" i="0" u="none" strike="noStrike" baseline="0"/>
              <a:t>        </a:t>
            </a:r>
            <a:endParaRPr lang="en-US"/>
          </a:p>
        </c:rich>
      </c:tx>
      <c:layout>
        <c:manualLayout>
          <c:xMode val="edge"/>
          <c:yMode val="edge"/>
          <c:x val="0.36088110403397028"/>
          <c:y val="2.13675213675213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USGS Data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3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xVal>
            <c:numRef>
              <c:f>'374328077012801'!$A$2:$A$1754</c:f>
              <c:numCache>
                <c:formatCode>m/d/yyyy</c:formatCode>
                <c:ptCount val="1753"/>
                <c:pt idx="0">
                  <c:v>26512</c:v>
                </c:pt>
                <c:pt idx="1">
                  <c:v>26539</c:v>
                </c:pt>
                <c:pt idx="2">
                  <c:v>26543</c:v>
                </c:pt>
                <c:pt idx="3">
                  <c:v>26573</c:v>
                </c:pt>
                <c:pt idx="4">
                  <c:v>26604</c:v>
                </c:pt>
                <c:pt idx="5">
                  <c:v>26634</c:v>
                </c:pt>
                <c:pt idx="6">
                  <c:v>26665</c:v>
                </c:pt>
                <c:pt idx="7">
                  <c:v>26696</c:v>
                </c:pt>
                <c:pt idx="8">
                  <c:v>26724</c:v>
                </c:pt>
                <c:pt idx="9">
                  <c:v>26755</c:v>
                </c:pt>
                <c:pt idx="10">
                  <c:v>26785</c:v>
                </c:pt>
                <c:pt idx="11">
                  <c:v>26816</c:v>
                </c:pt>
                <c:pt idx="12">
                  <c:v>26846</c:v>
                </c:pt>
                <c:pt idx="13">
                  <c:v>26877</c:v>
                </c:pt>
                <c:pt idx="14">
                  <c:v>26908</c:v>
                </c:pt>
                <c:pt idx="15">
                  <c:v>26938</c:v>
                </c:pt>
                <c:pt idx="16">
                  <c:v>26969</c:v>
                </c:pt>
                <c:pt idx="17">
                  <c:v>26999</c:v>
                </c:pt>
                <c:pt idx="18">
                  <c:v>27030</c:v>
                </c:pt>
                <c:pt idx="19">
                  <c:v>27034</c:v>
                </c:pt>
                <c:pt idx="20">
                  <c:v>27039</c:v>
                </c:pt>
                <c:pt idx="21">
                  <c:v>27044</c:v>
                </c:pt>
                <c:pt idx="22">
                  <c:v>27049</c:v>
                </c:pt>
                <c:pt idx="23">
                  <c:v>27054</c:v>
                </c:pt>
                <c:pt idx="24">
                  <c:v>27060</c:v>
                </c:pt>
                <c:pt idx="25">
                  <c:v>27061</c:v>
                </c:pt>
                <c:pt idx="26">
                  <c:v>27065</c:v>
                </c:pt>
                <c:pt idx="27">
                  <c:v>27070</c:v>
                </c:pt>
                <c:pt idx="28">
                  <c:v>27075</c:v>
                </c:pt>
                <c:pt idx="29">
                  <c:v>27080</c:v>
                </c:pt>
                <c:pt idx="30">
                  <c:v>27085</c:v>
                </c:pt>
                <c:pt idx="31">
                  <c:v>27088</c:v>
                </c:pt>
                <c:pt idx="32">
                  <c:v>27089</c:v>
                </c:pt>
                <c:pt idx="33">
                  <c:v>27093</c:v>
                </c:pt>
                <c:pt idx="34">
                  <c:v>27098</c:v>
                </c:pt>
                <c:pt idx="35">
                  <c:v>27103</c:v>
                </c:pt>
                <c:pt idx="36">
                  <c:v>27108</c:v>
                </c:pt>
                <c:pt idx="37">
                  <c:v>27113</c:v>
                </c:pt>
                <c:pt idx="38">
                  <c:v>27119</c:v>
                </c:pt>
                <c:pt idx="39">
                  <c:v>27120</c:v>
                </c:pt>
                <c:pt idx="40">
                  <c:v>27124</c:v>
                </c:pt>
                <c:pt idx="41">
                  <c:v>27129</c:v>
                </c:pt>
                <c:pt idx="42">
                  <c:v>27134</c:v>
                </c:pt>
                <c:pt idx="43">
                  <c:v>27139</c:v>
                </c:pt>
                <c:pt idx="44">
                  <c:v>27144</c:v>
                </c:pt>
                <c:pt idx="45">
                  <c:v>27149</c:v>
                </c:pt>
                <c:pt idx="46">
                  <c:v>27150</c:v>
                </c:pt>
                <c:pt idx="47">
                  <c:v>27154</c:v>
                </c:pt>
                <c:pt idx="48">
                  <c:v>27159</c:v>
                </c:pt>
                <c:pt idx="49">
                  <c:v>27164</c:v>
                </c:pt>
                <c:pt idx="50">
                  <c:v>27169</c:v>
                </c:pt>
                <c:pt idx="51">
                  <c:v>27174</c:v>
                </c:pt>
                <c:pt idx="52">
                  <c:v>27180</c:v>
                </c:pt>
                <c:pt idx="53">
                  <c:v>27181</c:v>
                </c:pt>
                <c:pt idx="54">
                  <c:v>27185</c:v>
                </c:pt>
                <c:pt idx="55">
                  <c:v>27190</c:v>
                </c:pt>
                <c:pt idx="56">
                  <c:v>27195</c:v>
                </c:pt>
                <c:pt idx="57">
                  <c:v>27200</c:v>
                </c:pt>
                <c:pt idx="58">
                  <c:v>27205</c:v>
                </c:pt>
                <c:pt idx="59">
                  <c:v>27210</c:v>
                </c:pt>
                <c:pt idx="60">
                  <c:v>27211</c:v>
                </c:pt>
                <c:pt idx="61">
                  <c:v>27215</c:v>
                </c:pt>
                <c:pt idx="62">
                  <c:v>27220</c:v>
                </c:pt>
                <c:pt idx="63">
                  <c:v>27225</c:v>
                </c:pt>
                <c:pt idx="64">
                  <c:v>27230</c:v>
                </c:pt>
                <c:pt idx="65">
                  <c:v>27235</c:v>
                </c:pt>
                <c:pt idx="66">
                  <c:v>27241</c:v>
                </c:pt>
                <c:pt idx="67">
                  <c:v>27242</c:v>
                </c:pt>
                <c:pt idx="68">
                  <c:v>27246</c:v>
                </c:pt>
                <c:pt idx="69">
                  <c:v>27251</c:v>
                </c:pt>
                <c:pt idx="70">
                  <c:v>27256</c:v>
                </c:pt>
                <c:pt idx="71">
                  <c:v>27261</c:v>
                </c:pt>
                <c:pt idx="72">
                  <c:v>27266</c:v>
                </c:pt>
                <c:pt idx="73">
                  <c:v>27272</c:v>
                </c:pt>
                <c:pt idx="74">
                  <c:v>27273</c:v>
                </c:pt>
                <c:pt idx="75">
                  <c:v>27277</c:v>
                </c:pt>
                <c:pt idx="76">
                  <c:v>27282</c:v>
                </c:pt>
                <c:pt idx="77">
                  <c:v>27287</c:v>
                </c:pt>
                <c:pt idx="78">
                  <c:v>27292</c:v>
                </c:pt>
                <c:pt idx="79">
                  <c:v>27297</c:v>
                </c:pt>
                <c:pt idx="80">
                  <c:v>27302</c:v>
                </c:pt>
                <c:pt idx="81">
                  <c:v>27303</c:v>
                </c:pt>
                <c:pt idx="82">
                  <c:v>27307</c:v>
                </c:pt>
                <c:pt idx="83">
                  <c:v>27312</c:v>
                </c:pt>
                <c:pt idx="84">
                  <c:v>27317</c:v>
                </c:pt>
                <c:pt idx="85">
                  <c:v>27322</c:v>
                </c:pt>
                <c:pt idx="86">
                  <c:v>27327</c:v>
                </c:pt>
                <c:pt idx="87">
                  <c:v>27333</c:v>
                </c:pt>
                <c:pt idx="88">
                  <c:v>27334</c:v>
                </c:pt>
                <c:pt idx="89">
                  <c:v>27338</c:v>
                </c:pt>
                <c:pt idx="90">
                  <c:v>27343</c:v>
                </c:pt>
                <c:pt idx="91">
                  <c:v>27348</c:v>
                </c:pt>
                <c:pt idx="92">
                  <c:v>27353</c:v>
                </c:pt>
                <c:pt idx="93">
                  <c:v>27358</c:v>
                </c:pt>
                <c:pt idx="94">
                  <c:v>27363</c:v>
                </c:pt>
                <c:pt idx="95">
                  <c:v>27364</c:v>
                </c:pt>
                <c:pt idx="96">
                  <c:v>27365</c:v>
                </c:pt>
                <c:pt idx="97">
                  <c:v>27368</c:v>
                </c:pt>
                <c:pt idx="98">
                  <c:v>27373</c:v>
                </c:pt>
                <c:pt idx="99">
                  <c:v>27378</c:v>
                </c:pt>
                <c:pt idx="100">
                  <c:v>27383</c:v>
                </c:pt>
                <c:pt idx="101">
                  <c:v>27388</c:v>
                </c:pt>
                <c:pt idx="102">
                  <c:v>27394</c:v>
                </c:pt>
                <c:pt idx="103">
                  <c:v>27395</c:v>
                </c:pt>
                <c:pt idx="104">
                  <c:v>27399</c:v>
                </c:pt>
                <c:pt idx="105">
                  <c:v>27404</c:v>
                </c:pt>
                <c:pt idx="106">
                  <c:v>27409</c:v>
                </c:pt>
                <c:pt idx="107">
                  <c:v>27414</c:v>
                </c:pt>
                <c:pt idx="108">
                  <c:v>27419</c:v>
                </c:pt>
                <c:pt idx="109">
                  <c:v>27425</c:v>
                </c:pt>
                <c:pt idx="110">
                  <c:v>27426</c:v>
                </c:pt>
                <c:pt idx="111">
                  <c:v>27430</c:v>
                </c:pt>
                <c:pt idx="112">
                  <c:v>27435</c:v>
                </c:pt>
                <c:pt idx="113">
                  <c:v>27440</c:v>
                </c:pt>
                <c:pt idx="114">
                  <c:v>27445</c:v>
                </c:pt>
                <c:pt idx="115">
                  <c:v>27450</c:v>
                </c:pt>
                <c:pt idx="116">
                  <c:v>27453</c:v>
                </c:pt>
                <c:pt idx="117">
                  <c:v>27454</c:v>
                </c:pt>
                <c:pt idx="118">
                  <c:v>27458</c:v>
                </c:pt>
                <c:pt idx="119">
                  <c:v>27463</c:v>
                </c:pt>
                <c:pt idx="120">
                  <c:v>27468</c:v>
                </c:pt>
                <c:pt idx="121">
                  <c:v>27473</c:v>
                </c:pt>
                <c:pt idx="122">
                  <c:v>27478</c:v>
                </c:pt>
                <c:pt idx="123">
                  <c:v>27484</c:v>
                </c:pt>
                <c:pt idx="124">
                  <c:v>27485</c:v>
                </c:pt>
                <c:pt idx="125">
                  <c:v>27489</c:v>
                </c:pt>
                <c:pt idx="126">
                  <c:v>27494</c:v>
                </c:pt>
                <c:pt idx="127">
                  <c:v>27499</c:v>
                </c:pt>
                <c:pt idx="128">
                  <c:v>27504</c:v>
                </c:pt>
                <c:pt idx="129">
                  <c:v>27509</c:v>
                </c:pt>
                <c:pt idx="130">
                  <c:v>27514</c:v>
                </c:pt>
                <c:pt idx="131">
                  <c:v>27515</c:v>
                </c:pt>
                <c:pt idx="132">
                  <c:v>27519</c:v>
                </c:pt>
                <c:pt idx="133">
                  <c:v>27524</c:v>
                </c:pt>
                <c:pt idx="134">
                  <c:v>27529</c:v>
                </c:pt>
                <c:pt idx="135">
                  <c:v>27534</c:v>
                </c:pt>
                <c:pt idx="136">
                  <c:v>27539</c:v>
                </c:pt>
                <c:pt idx="137">
                  <c:v>27545</c:v>
                </c:pt>
                <c:pt idx="138">
                  <c:v>27546</c:v>
                </c:pt>
                <c:pt idx="139">
                  <c:v>27550</c:v>
                </c:pt>
                <c:pt idx="140">
                  <c:v>27555</c:v>
                </c:pt>
                <c:pt idx="141">
                  <c:v>27560</c:v>
                </c:pt>
                <c:pt idx="142">
                  <c:v>27565</c:v>
                </c:pt>
                <c:pt idx="143">
                  <c:v>27576</c:v>
                </c:pt>
                <c:pt idx="144">
                  <c:v>27585</c:v>
                </c:pt>
                <c:pt idx="145">
                  <c:v>27590</c:v>
                </c:pt>
                <c:pt idx="146">
                  <c:v>27595</c:v>
                </c:pt>
                <c:pt idx="147">
                  <c:v>27600</c:v>
                </c:pt>
                <c:pt idx="148">
                  <c:v>27606</c:v>
                </c:pt>
                <c:pt idx="149">
                  <c:v>27607</c:v>
                </c:pt>
                <c:pt idx="150">
                  <c:v>27611</c:v>
                </c:pt>
                <c:pt idx="151">
                  <c:v>27616</c:v>
                </c:pt>
                <c:pt idx="152">
                  <c:v>27621</c:v>
                </c:pt>
                <c:pt idx="153">
                  <c:v>27626</c:v>
                </c:pt>
                <c:pt idx="154">
                  <c:v>27631</c:v>
                </c:pt>
                <c:pt idx="155">
                  <c:v>27637</c:v>
                </c:pt>
                <c:pt idx="156">
                  <c:v>27638</c:v>
                </c:pt>
                <c:pt idx="157">
                  <c:v>27642</c:v>
                </c:pt>
                <c:pt idx="158">
                  <c:v>27647</c:v>
                </c:pt>
                <c:pt idx="159">
                  <c:v>27652</c:v>
                </c:pt>
                <c:pt idx="160">
                  <c:v>27657</c:v>
                </c:pt>
                <c:pt idx="161">
                  <c:v>27662</c:v>
                </c:pt>
                <c:pt idx="162">
                  <c:v>27667</c:v>
                </c:pt>
                <c:pt idx="163">
                  <c:v>27668</c:v>
                </c:pt>
                <c:pt idx="164">
                  <c:v>27672</c:v>
                </c:pt>
                <c:pt idx="165">
                  <c:v>27677</c:v>
                </c:pt>
                <c:pt idx="166">
                  <c:v>27682</c:v>
                </c:pt>
                <c:pt idx="167">
                  <c:v>27687</c:v>
                </c:pt>
                <c:pt idx="168">
                  <c:v>27692</c:v>
                </c:pt>
                <c:pt idx="169">
                  <c:v>27698</c:v>
                </c:pt>
                <c:pt idx="170">
                  <c:v>27699</c:v>
                </c:pt>
                <c:pt idx="171">
                  <c:v>27703</c:v>
                </c:pt>
                <c:pt idx="172">
                  <c:v>27708</c:v>
                </c:pt>
                <c:pt idx="173">
                  <c:v>27713</c:v>
                </c:pt>
                <c:pt idx="174">
                  <c:v>27718</c:v>
                </c:pt>
                <c:pt idx="175">
                  <c:v>27723</c:v>
                </c:pt>
                <c:pt idx="176">
                  <c:v>27728</c:v>
                </c:pt>
                <c:pt idx="177">
                  <c:v>27729</c:v>
                </c:pt>
                <c:pt idx="178">
                  <c:v>27730</c:v>
                </c:pt>
                <c:pt idx="179">
                  <c:v>27733</c:v>
                </c:pt>
                <c:pt idx="180">
                  <c:v>27738</c:v>
                </c:pt>
                <c:pt idx="181">
                  <c:v>27743</c:v>
                </c:pt>
                <c:pt idx="182">
                  <c:v>27748</c:v>
                </c:pt>
                <c:pt idx="183">
                  <c:v>27753</c:v>
                </c:pt>
                <c:pt idx="184">
                  <c:v>27759</c:v>
                </c:pt>
                <c:pt idx="185">
                  <c:v>27760</c:v>
                </c:pt>
                <c:pt idx="186">
                  <c:v>27764</c:v>
                </c:pt>
                <c:pt idx="187">
                  <c:v>27769</c:v>
                </c:pt>
                <c:pt idx="188">
                  <c:v>27774</c:v>
                </c:pt>
                <c:pt idx="189">
                  <c:v>27779</c:v>
                </c:pt>
                <c:pt idx="190">
                  <c:v>27784</c:v>
                </c:pt>
                <c:pt idx="191">
                  <c:v>27790</c:v>
                </c:pt>
                <c:pt idx="192">
                  <c:v>27791</c:v>
                </c:pt>
                <c:pt idx="193">
                  <c:v>27795</c:v>
                </c:pt>
                <c:pt idx="194">
                  <c:v>27800</c:v>
                </c:pt>
                <c:pt idx="195">
                  <c:v>27805</c:v>
                </c:pt>
                <c:pt idx="196">
                  <c:v>27810</c:v>
                </c:pt>
                <c:pt idx="197">
                  <c:v>27815</c:v>
                </c:pt>
                <c:pt idx="198">
                  <c:v>27819</c:v>
                </c:pt>
                <c:pt idx="199">
                  <c:v>27820</c:v>
                </c:pt>
                <c:pt idx="200">
                  <c:v>27824</c:v>
                </c:pt>
                <c:pt idx="201">
                  <c:v>27829</c:v>
                </c:pt>
                <c:pt idx="202">
                  <c:v>27834</c:v>
                </c:pt>
                <c:pt idx="203">
                  <c:v>27839</c:v>
                </c:pt>
                <c:pt idx="204">
                  <c:v>27844</c:v>
                </c:pt>
                <c:pt idx="205">
                  <c:v>27850</c:v>
                </c:pt>
                <c:pt idx="206">
                  <c:v>27851</c:v>
                </c:pt>
                <c:pt idx="207">
                  <c:v>27912</c:v>
                </c:pt>
                <c:pt idx="208">
                  <c:v>27926</c:v>
                </c:pt>
                <c:pt idx="209">
                  <c:v>27931</c:v>
                </c:pt>
                <c:pt idx="210">
                  <c:v>27936</c:v>
                </c:pt>
                <c:pt idx="211">
                  <c:v>27942</c:v>
                </c:pt>
                <c:pt idx="212">
                  <c:v>27956</c:v>
                </c:pt>
                <c:pt idx="213">
                  <c:v>27961</c:v>
                </c:pt>
                <c:pt idx="214">
                  <c:v>27966</c:v>
                </c:pt>
                <c:pt idx="215">
                  <c:v>27972</c:v>
                </c:pt>
                <c:pt idx="216">
                  <c:v>27973</c:v>
                </c:pt>
                <c:pt idx="217">
                  <c:v>27977</c:v>
                </c:pt>
                <c:pt idx="218">
                  <c:v>27982</c:v>
                </c:pt>
                <c:pt idx="219">
                  <c:v>27987</c:v>
                </c:pt>
                <c:pt idx="220">
                  <c:v>27992</c:v>
                </c:pt>
                <c:pt idx="221">
                  <c:v>27997</c:v>
                </c:pt>
                <c:pt idx="222">
                  <c:v>28003</c:v>
                </c:pt>
                <c:pt idx="223">
                  <c:v>28004</c:v>
                </c:pt>
                <c:pt idx="224">
                  <c:v>28008</c:v>
                </c:pt>
                <c:pt idx="225">
                  <c:v>28013</c:v>
                </c:pt>
                <c:pt idx="226">
                  <c:v>28018</c:v>
                </c:pt>
                <c:pt idx="227">
                  <c:v>28023</c:v>
                </c:pt>
                <c:pt idx="228">
                  <c:v>28028</c:v>
                </c:pt>
                <c:pt idx="229">
                  <c:v>28033</c:v>
                </c:pt>
                <c:pt idx="230">
                  <c:v>28034</c:v>
                </c:pt>
                <c:pt idx="231">
                  <c:v>28038</c:v>
                </c:pt>
                <c:pt idx="232">
                  <c:v>28043</c:v>
                </c:pt>
                <c:pt idx="233">
                  <c:v>28048</c:v>
                </c:pt>
                <c:pt idx="234">
                  <c:v>28053</c:v>
                </c:pt>
                <c:pt idx="235">
                  <c:v>28058</c:v>
                </c:pt>
                <c:pt idx="236">
                  <c:v>28064</c:v>
                </c:pt>
                <c:pt idx="237">
                  <c:v>28065</c:v>
                </c:pt>
                <c:pt idx="238">
                  <c:v>28069</c:v>
                </c:pt>
                <c:pt idx="239">
                  <c:v>28074</c:v>
                </c:pt>
                <c:pt idx="240">
                  <c:v>28079</c:v>
                </c:pt>
                <c:pt idx="241">
                  <c:v>28084</c:v>
                </c:pt>
                <c:pt idx="242">
                  <c:v>28089</c:v>
                </c:pt>
                <c:pt idx="243">
                  <c:v>28094</c:v>
                </c:pt>
                <c:pt idx="244">
                  <c:v>28095</c:v>
                </c:pt>
                <c:pt idx="245">
                  <c:v>28099</c:v>
                </c:pt>
                <c:pt idx="246">
                  <c:v>28104</c:v>
                </c:pt>
                <c:pt idx="247">
                  <c:v>28109</c:v>
                </c:pt>
                <c:pt idx="248">
                  <c:v>28114</c:v>
                </c:pt>
                <c:pt idx="249">
                  <c:v>28119</c:v>
                </c:pt>
                <c:pt idx="250">
                  <c:v>28125</c:v>
                </c:pt>
                <c:pt idx="251">
                  <c:v>28126</c:v>
                </c:pt>
                <c:pt idx="252">
                  <c:v>28130</c:v>
                </c:pt>
                <c:pt idx="253">
                  <c:v>28135</c:v>
                </c:pt>
                <c:pt idx="254">
                  <c:v>28140</c:v>
                </c:pt>
                <c:pt idx="255">
                  <c:v>28145</c:v>
                </c:pt>
                <c:pt idx="256">
                  <c:v>28150</c:v>
                </c:pt>
                <c:pt idx="257">
                  <c:v>28156</c:v>
                </c:pt>
                <c:pt idx="258">
                  <c:v>28157</c:v>
                </c:pt>
                <c:pt idx="259">
                  <c:v>28161</c:v>
                </c:pt>
                <c:pt idx="260">
                  <c:v>28166</c:v>
                </c:pt>
                <c:pt idx="261">
                  <c:v>28171</c:v>
                </c:pt>
                <c:pt idx="262">
                  <c:v>28176</c:v>
                </c:pt>
                <c:pt idx="263">
                  <c:v>28181</c:v>
                </c:pt>
                <c:pt idx="264">
                  <c:v>28184</c:v>
                </c:pt>
                <c:pt idx="265">
                  <c:v>28185</c:v>
                </c:pt>
                <c:pt idx="266">
                  <c:v>28189</c:v>
                </c:pt>
                <c:pt idx="267">
                  <c:v>28194</c:v>
                </c:pt>
                <c:pt idx="268">
                  <c:v>28209</c:v>
                </c:pt>
                <c:pt idx="269">
                  <c:v>28215</c:v>
                </c:pt>
                <c:pt idx="270">
                  <c:v>28216</c:v>
                </c:pt>
                <c:pt idx="271">
                  <c:v>28220</c:v>
                </c:pt>
                <c:pt idx="272">
                  <c:v>28225</c:v>
                </c:pt>
                <c:pt idx="273">
                  <c:v>28230</c:v>
                </c:pt>
                <c:pt idx="274">
                  <c:v>28235</c:v>
                </c:pt>
                <c:pt idx="275">
                  <c:v>28524</c:v>
                </c:pt>
                <c:pt idx="276">
                  <c:v>28703</c:v>
                </c:pt>
                <c:pt idx="277">
                  <c:v>28727</c:v>
                </c:pt>
                <c:pt idx="278">
                  <c:v>28733</c:v>
                </c:pt>
                <c:pt idx="279">
                  <c:v>28734</c:v>
                </c:pt>
                <c:pt idx="280">
                  <c:v>28738</c:v>
                </c:pt>
                <c:pt idx="281">
                  <c:v>28743</c:v>
                </c:pt>
                <c:pt idx="282">
                  <c:v>28748</c:v>
                </c:pt>
                <c:pt idx="283">
                  <c:v>28753</c:v>
                </c:pt>
                <c:pt idx="284">
                  <c:v>28758</c:v>
                </c:pt>
                <c:pt idx="285">
                  <c:v>28763</c:v>
                </c:pt>
                <c:pt idx="286">
                  <c:v>28764</c:v>
                </c:pt>
                <c:pt idx="287">
                  <c:v>28768</c:v>
                </c:pt>
                <c:pt idx="288">
                  <c:v>28773</c:v>
                </c:pt>
                <c:pt idx="289">
                  <c:v>28778</c:v>
                </c:pt>
                <c:pt idx="290">
                  <c:v>28783</c:v>
                </c:pt>
                <c:pt idx="291">
                  <c:v>28788</c:v>
                </c:pt>
                <c:pt idx="292">
                  <c:v>28794</c:v>
                </c:pt>
                <c:pt idx="293">
                  <c:v>28795</c:v>
                </c:pt>
                <c:pt idx="294">
                  <c:v>28799</c:v>
                </c:pt>
                <c:pt idx="295">
                  <c:v>28804</c:v>
                </c:pt>
                <c:pt idx="296">
                  <c:v>28809</c:v>
                </c:pt>
                <c:pt idx="297">
                  <c:v>28814</c:v>
                </c:pt>
                <c:pt idx="298">
                  <c:v>28819</c:v>
                </c:pt>
                <c:pt idx="299">
                  <c:v>28824</c:v>
                </c:pt>
                <c:pt idx="300">
                  <c:v>28825</c:v>
                </c:pt>
                <c:pt idx="301">
                  <c:v>28829</c:v>
                </c:pt>
                <c:pt idx="302">
                  <c:v>28834</c:v>
                </c:pt>
                <c:pt idx="303">
                  <c:v>28839</c:v>
                </c:pt>
                <c:pt idx="304">
                  <c:v>28844</c:v>
                </c:pt>
                <c:pt idx="305">
                  <c:v>28849</c:v>
                </c:pt>
                <c:pt idx="306">
                  <c:v>28855</c:v>
                </c:pt>
                <c:pt idx="307">
                  <c:v>28856</c:v>
                </c:pt>
                <c:pt idx="308">
                  <c:v>28860</c:v>
                </c:pt>
                <c:pt idx="309">
                  <c:v>28865</c:v>
                </c:pt>
                <c:pt idx="310">
                  <c:v>28870</c:v>
                </c:pt>
                <c:pt idx="311">
                  <c:v>28875</c:v>
                </c:pt>
                <c:pt idx="312">
                  <c:v>28880</c:v>
                </c:pt>
                <c:pt idx="313">
                  <c:v>28886</c:v>
                </c:pt>
                <c:pt idx="314">
                  <c:v>28887</c:v>
                </c:pt>
                <c:pt idx="315">
                  <c:v>28891</c:v>
                </c:pt>
                <c:pt idx="316">
                  <c:v>28896</c:v>
                </c:pt>
                <c:pt idx="317">
                  <c:v>28901</c:v>
                </c:pt>
                <c:pt idx="318">
                  <c:v>28906</c:v>
                </c:pt>
                <c:pt idx="319">
                  <c:v>28911</c:v>
                </c:pt>
                <c:pt idx="320">
                  <c:v>28914</c:v>
                </c:pt>
                <c:pt idx="321">
                  <c:v>28915</c:v>
                </c:pt>
                <c:pt idx="322">
                  <c:v>28919</c:v>
                </c:pt>
                <c:pt idx="323">
                  <c:v>28924</c:v>
                </c:pt>
                <c:pt idx="324">
                  <c:v>28929</c:v>
                </c:pt>
                <c:pt idx="325">
                  <c:v>28934</c:v>
                </c:pt>
                <c:pt idx="326">
                  <c:v>28939</c:v>
                </c:pt>
                <c:pt idx="327">
                  <c:v>28945</c:v>
                </c:pt>
                <c:pt idx="328">
                  <c:v>28946</c:v>
                </c:pt>
                <c:pt idx="329">
                  <c:v>28947</c:v>
                </c:pt>
                <c:pt idx="330">
                  <c:v>28950</c:v>
                </c:pt>
                <c:pt idx="331">
                  <c:v>28955</c:v>
                </c:pt>
                <c:pt idx="332">
                  <c:v>28960</c:v>
                </c:pt>
                <c:pt idx="333">
                  <c:v>28965</c:v>
                </c:pt>
                <c:pt idx="334">
                  <c:v>28970</c:v>
                </c:pt>
                <c:pt idx="335">
                  <c:v>28975</c:v>
                </c:pt>
                <c:pt idx="336">
                  <c:v>28976</c:v>
                </c:pt>
                <c:pt idx="337">
                  <c:v>28977</c:v>
                </c:pt>
                <c:pt idx="338">
                  <c:v>29004</c:v>
                </c:pt>
                <c:pt idx="339">
                  <c:v>29292</c:v>
                </c:pt>
                <c:pt idx="340">
                  <c:v>29332</c:v>
                </c:pt>
                <c:pt idx="341">
                  <c:v>29374</c:v>
                </c:pt>
                <c:pt idx="342">
                  <c:v>29384</c:v>
                </c:pt>
                <c:pt idx="343">
                  <c:v>29419</c:v>
                </c:pt>
                <c:pt idx="344">
                  <c:v>29458</c:v>
                </c:pt>
                <c:pt idx="345">
                  <c:v>29514</c:v>
                </c:pt>
                <c:pt idx="346">
                  <c:v>29543</c:v>
                </c:pt>
                <c:pt idx="347">
                  <c:v>29557</c:v>
                </c:pt>
                <c:pt idx="348">
                  <c:v>29712</c:v>
                </c:pt>
                <c:pt idx="349">
                  <c:v>29725</c:v>
                </c:pt>
                <c:pt idx="350">
                  <c:v>29747</c:v>
                </c:pt>
                <c:pt idx="351">
                  <c:v>29781</c:v>
                </c:pt>
                <c:pt idx="352">
                  <c:v>29817</c:v>
                </c:pt>
                <c:pt idx="353">
                  <c:v>29844</c:v>
                </c:pt>
                <c:pt idx="354">
                  <c:v>29864</c:v>
                </c:pt>
                <c:pt idx="355">
                  <c:v>30005</c:v>
                </c:pt>
                <c:pt idx="356">
                  <c:v>30032</c:v>
                </c:pt>
                <c:pt idx="357">
                  <c:v>30069</c:v>
                </c:pt>
                <c:pt idx="358">
                  <c:v>30091</c:v>
                </c:pt>
                <c:pt idx="359">
                  <c:v>30105</c:v>
                </c:pt>
                <c:pt idx="360">
                  <c:v>30153</c:v>
                </c:pt>
                <c:pt idx="361">
                  <c:v>30264</c:v>
                </c:pt>
                <c:pt idx="362">
                  <c:v>30335</c:v>
                </c:pt>
                <c:pt idx="363">
                  <c:v>30412</c:v>
                </c:pt>
                <c:pt idx="364">
                  <c:v>30518</c:v>
                </c:pt>
                <c:pt idx="365">
                  <c:v>30552</c:v>
                </c:pt>
                <c:pt idx="366">
                  <c:v>30715</c:v>
                </c:pt>
                <c:pt idx="367">
                  <c:v>30755</c:v>
                </c:pt>
                <c:pt idx="368">
                  <c:v>30839</c:v>
                </c:pt>
                <c:pt idx="369">
                  <c:v>30870</c:v>
                </c:pt>
                <c:pt idx="370">
                  <c:v>30895</c:v>
                </c:pt>
                <c:pt idx="371">
                  <c:v>31133</c:v>
                </c:pt>
                <c:pt idx="372">
                  <c:v>31209</c:v>
                </c:pt>
                <c:pt idx="373">
                  <c:v>31236</c:v>
                </c:pt>
                <c:pt idx="374">
                  <c:v>31278</c:v>
                </c:pt>
                <c:pt idx="375">
                  <c:v>31322</c:v>
                </c:pt>
                <c:pt idx="376">
                  <c:v>31369</c:v>
                </c:pt>
                <c:pt idx="377">
                  <c:v>31421</c:v>
                </c:pt>
                <c:pt idx="378">
                  <c:v>31464</c:v>
                </c:pt>
                <c:pt idx="379">
                  <c:v>31524</c:v>
                </c:pt>
                <c:pt idx="380">
                  <c:v>31610</c:v>
                </c:pt>
                <c:pt idx="381">
                  <c:v>31636</c:v>
                </c:pt>
                <c:pt idx="382">
                  <c:v>31687</c:v>
                </c:pt>
                <c:pt idx="383">
                  <c:v>31736</c:v>
                </c:pt>
                <c:pt idx="384">
                  <c:v>31791</c:v>
                </c:pt>
                <c:pt idx="385">
                  <c:v>31846</c:v>
                </c:pt>
                <c:pt idx="386">
                  <c:v>31901</c:v>
                </c:pt>
                <c:pt idx="387">
                  <c:v>31950</c:v>
                </c:pt>
                <c:pt idx="388">
                  <c:v>31999</c:v>
                </c:pt>
                <c:pt idx="389">
                  <c:v>32094</c:v>
                </c:pt>
                <c:pt idx="390">
                  <c:v>32154</c:v>
                </c:pt>
                <c:pt idx="391">
                  <c:v>32206</c:v>
                </c:pt>
                <c:pt idx="392">
                  <c:v>32273</c:v>
                </c:pt>
                <c:pt idx="393">
                  <c:v>32308</c:v>
                </c:pt>
                <c:pt idx="394">
                  <c:v>32353</c:v>
                </c:pt>
                <c:pt idx="395">
                  <c:v>32407</c:v>
                </c:pt>
                <c:pt idx="396">
                  <c:v>32462</c:v>
                </c:pt>
                <c:pt idx="397">
                  <c:v>32518</c:v>
                </c:pt>
                <c:pt idx="398">
                  <c:v>32566</c:v>
                </c:pt>
                <c:pt idx="399">
                  <c:v>32615</c:v>
                </c:pt>
                <c:pt idx="400">
                  <c:v>32671</c:v>
                </c:pt>
                <c:pt idx="401">
                  <c:v>32721</c:v>
                </c:pt>
                <c:pt idx="402">
                  <c:v>32776</c:v>
                </c:pt>
                <c:pt idx="403">
                  <c:v>32825</c:v>
                </c:pt>
                <c:pt idx="404">
                  <c:v>32881</c:v>
                </c:pt>
                <c:pt idx="405">
                  <c:v>32937</c:v>
                </c:pt>
                <c:pt idx="406">
                  <c:v>32993</c:v>
                </c:pt>
                <c:pt idx="407">
                  <c:v>33042</c:v>
                </c:pt>
                <c:pt idx="408">
                  <c:v>33098</c:v>
                </c:pt>
                <c:pt idx="409">
                  <c:v>33148</c:v>
                </c:pt>
                <c:pt idx="410">
                  <c:v>33203</c:v>
                </c:pt>
                <c:pt idx="411">
                  <c:v>33266</c:v>
                </c:pt>
                <c:pt idx="412">
                  <c:v>33330</c:v>
                </c:pt>
                <c:pt idx="413">
                  <c:v>33371</c:v>
                </c:pt>
                <c:pt idx="414">
                  <c:v>33434</c:v>
                </c:pt>
                <c:pt idx="415">
                  <c:v>33479</c:v>
                </c:pt>
                <c:pt idx="416">
                  <c:v>33555</c:v>
                </c:pt>
                <c:pt idx="417">
                  <c:v>33616</c:v>
                </c:pt>
                <c:pt idx="418">
                  <c:v>33668</c:v>
                </c:pt>
                <c:pt idx="419">
                  <c:v>33723</c:v>
                </c:pt>
                <c:pt idx="420">
                  <c:v>33785</c:v>
                </c:pt>
                <c:pt idx="421">
                  <c:v>33847</c:v>
                </c:pt>
                <c:pt idx="422">
                  <c:v>33899</c:v>
                </c:pt>
                <c:pt idx="423">
                  <c:v>33955</c:v>
                </c:pt>
                <c:pt idx="424">
                  <c:v>34018</c:v>
                </c:pt>
                <c:pt idx="425">
                  <c:v>34081</c:v>
                </c:pt>
                <c:pt idx="426">
                  <c:v>34149</c:v>
                </c:pt>
                <c:pt idx="427">
                  <c:v>34204</c:v>
                </c:pt>
                <c:pt idx="428">
                  <c:v>34260</c:v>
                </c:pt>
                <c:pt idx="429">
                  <c:v>34337</c:v>
                </c:pt>
                <c:pt idx="430">
                  <c:v>34387</c:v>
                </c:pt>
                <c:pt idx="431">
                  <c:v>34436</c:v>
                </c:pt>
                <c:pt idx="432">
                  <c:v>34509</c:v>
                </c:pt>
                <c:pt idx="433">
                  <c:v>34557</c:v>
                </c:pt>
                <c:pt idx="434">
                  <c:v>34647</c:v>
                </c:pt>
                <c:pt idx="435">
                  <c:v>34709</c:v>
                </c:pt>
                <c:pt idx="436">
                  <c:v>34773</c:v>
                </c:pt>
                <c:pt idx="437">
                  <c:v>34828</c:v>
                </c:pt>
                <c:pt idx="438">
                  <c:v>34891</c:v>
                </c:pt>
                <c:pt idx="439">
                  <c:v>34991</c:v>
                </c:pt>
                <c:pt idx="440">
                  <c:v>35075</c:v>
                </c:pt>
                <c:pt idx="441">
                  <c:v>35163</c:v>
                </c:pt>
                <c:pt idx="442">
                  <c:v>35256</c:v>
                </c:pt>
                <c:pt idx="443">
                  <c:v>35348</c:v>
                </c:pt>
                <c:pt idx="444">
                  <c:v>35453</c:v>
                </c:pt>
                <c:pt idx="445">
                  <c:v>35548</c:v>
                </c:pt>
                <c:pt idx="446">
                  <c:v>35626</c:v>
                </c:pt>
                <c:pt idx="447">
                  <c:v>35725</c:v>
                </c:pt>
                <c:pt idx="448">
                  <c:v>35815</c:v>
                </c:pt>
                <c:pt idx="449">
                  <c:v>35915</c:v>
                </c:pt>
                <c:pt idx="450">
                  <c:v>35991</c:v>
                </c:pt>
                <c:pt idx="451">
                  <c:v>36095</c:v>
                </c:pt>
                <c:pt idx="452">
                  <c:v>36167</c:v>
                </c:pt>
                <c:pt idx="453">
                  <c:v>36278</c:v>
                </c:pt>
                <c:pt idx="454">
                  <c:v>36353</c:v>
                </c:pt>
                <c:pt idx="455">
                  <c:v>36473</c:v>
                </c:pt>
                <c:pt idx="456">
                  <c:v>36535</c:v>
                </c:pt>
                <c:pt idx="457">
                  <c:v>36620</c:v>
                </c:pt>
                <c:pt idx="458">
                  <c:v>36727</c:v>
                </c:pt>
                <c:pt idx="459">
                  <c:v>36817</c:v>
                </c:pt>
                <c:pt idx="460">
                  <c:v>36935</c:v>
                </c:pt>
                <c:pt idx="461">
                  <c:v>36998</c:v>
                </c:pt>
                <c:pt idx="462">
                  <c:v>37083</c:v>
                </c:pt>
                <c:pt idx="463">
                  <c:v>37189</c:v>
                </c:pt>
                <c:pt idx="464">
                  <c:v>37285</c:v>
                </c:pt>
                <c:pt idx="465">
                  <c:v>37362</c:v>
                </c:pt>
                <c:pt idx="466">
                  <c:v>37453</c:v>
                </c:pt>
                <c:pt idx="467">
                  <c:v>37559</c:v>
                </c:pt>
                <c:pt idx="468">
                  <c:v>37635</c:v>
                </c:pt>
                <c:pt idx="469">
                  <c:v>37734</c:v>
                </c:pt>
                <c:pt idx="470">
                  <c:v>37803</c:v>
                </c:pt>
                <c:pt idx="471">
                  <c:v>37923</c:v>
                </c:pt>
                <c:pt idx="472">
                  <c:v>38015</c:v>
                </c:pt>
                <c:pt idx="473">
                  <c:v>38103</c:v>
                </c:pt>
                <c:pt idx="474">
                  <c:v>38187</c:v>
                </c:pt>
                <c:pt idx="475">
                  <c:v>38323</c:v>
                </c:pt>
                <c:pt idx="476">
                  <c:v>38419</c:v>
                </c:pt>
                <c:pt idx="477">
                  <c:v>38468</c:v>
                </c:pt>
                <c:pt idx="478">
                  <c:v>38551</c:v>
                </c:pt>
                <c:pt idx="479">
                  <c:v>38642</c:v>
                </c:pt>
                <c:pt idx="480">
                  <c:v>38741</c:v>
                </c:pt>
                <c:pt idx="481">
                  <c:v>38827</c:v>
                </c:pt>
                <c:pt idx="482">
                  <c:v>38911</c:v>
                </c:pt>
                <c:pt idx="483">
                  <c:v>39029</c:v>
                </c:pt>
                <c:pt idx="484">
                  <c:v>39107</c:v>
                </c:pt>
                <c:pt idx="485">
                  <c:v>39233</c:v>
                </c:pt>
                <c:pt idx="486">
                  <c:v>39275</c:v>
                </c:pt>
                <c:pt idx="487">
                  <c:v>39385</c:v>
                </c:pt>
                <c:pt idx="488">
                  <c:v>39462</c:v>
                </c:pt>
                <c:pt idx="489">
                  <c:v>39561</c:v>
                </c:pt>
                <c:pt idx="490">
                  <c:v>39644</c:v>
                </c:pt>
                <c:pt idx="491">
                  <c:v>39748</c:v>
                </c:pt>
                <c:pt idx="492">
                  <c:v>39856</c:v>
                </c:pt>
                <c:pt idx="493">
                  <c:v>39856</c:v>
                </c:pt>
                <c:pt idx="494">
                  <c:v>39916</c:v>
                </c:pt>
                <c:pt idx="495">
                  <c:v>40045</c:v>
                </c:pt>
                <c:pt idx="496">
                  <c:v>40107</c:v>
                </c:pt>
                <c:pt idx="497">
                  <c:v>40204</c:v>
                </c:pt>
                <c:pt idx="498">
                  <c:v>40282</c:v>
                </c:pt>
                <c:pt idx="499">
                  <c:v>40366</c:v>
                </c:pt>
                <c:pt idx="500">
                  <c:v>40470</c:v>
                </c:pt>
                <c:pt idx="501">
                  <c:v>40574</c:v>
                </c:pt>
                <c:pt idx="502">
                  <c:v>40668</c:v>
                </c:pt>
                <c:pt idx="503">
                  <c:v>40770</c:v>
                </c:pt>
                <c:pt idx="504">
                  <c:v>40848</c:v>
                </c:pt>
                <c:pt idx="505">
                  <c:v>40948</c:v>
                </c:pt>
                <c:pt idx="506">
                  <c:v>41044</c:v>
                </c:pt>
                <c:pt idx="507">
                  <c:v>41129</c:v>
                </c:pt>
                <c:pt idx="508">
                  <c:v>41204</c:v>
                </c:pt>
                <c:pt idx="509">
                  <c:v>41317</c:v>
                </c:pt>
                <c:pt idx="510">
                  <c:v>41381</c:v>
                </c:pt>
                <c:pt idx="511">
                  <c:v>41485</c:v>
                </c:pt>
                <c:pt idx="512">
                  <c:v>41572</c:v>
                </c:pt>
                <c:pt idx="513">
                  <c:v>41676</c:v>
                </c:pt>
                <c:pt idx="514">
                  <c:v>41767</c:v>
                </c:pt>
                <c:pt idx="515">
                  <c:v>41851</c:v>
                </c:pt>
                <c:pt idx="516">
                  <c:v>41928</c:v>
                </c:pt>
                <c:pt idx="517">
                  <c:v>42027</c:v>
                </c:pt>
                <c:pt idx="518">
                  <c:v>42116</c:v>
                </c:pt>
                <c:pt idx="519">
                  <c:v>42215</c:v>
                </c:pt>
                <c:pt idx="520">
                  <c:v>42345</c:v>
                </c:pt>
                <c:pt idx="521">
                  <c:v>42397</c:v>
                </c:pt>
                <c:pt idx="522">
                  <c:v>42475</c:v>
                </c:pt>
                <c:pt idx="523">
                  <c:v>42569</c:v>
                </c:pt>
                <c:pt idx="524">
                  <c:v>42661</c:v>
                </c:pt>
                <c:pt idx="525">
                  <c:v>42761</c:v>
                </c:pt>
                <c:pt idx="526">
                  <c:v>42838</c:v>
                </c:pt>
                <c:pt idx="527">
                  <c:v>42971</c:v>
                </c:pt>
                <c:pt idx="528">
                  <c:v>43019</c:v>
                </c:pt>
                <c:pt idx="529">
                  <c:v>43119</c:v>
                </c:pt>
                <c:pt idx="530">
                  <c:v>43217</c:v>
                </c:pt>
                <c:pt idx="531">
                  <c:v>43313</c:v>
                </c:pt>
                <c:pt idx="532">
                  <c:v>43382</c:v>
                </c:pt>
                <c:pt idx="533">
                  <c:v>43489</c:v>
                </c:pt>
                <c:pt idx="534">
                  <c:v>43571</c:v>
                </c:pt>
                <c:pt idx="535">
                  <c:v>43662</c:v>
                </c:pt>
                <c:pt idx="536">
                  <c:v>43756</c:v>
                </c:pt>
                <c:pt idx="537">
                  <c:v>43861</c:v>
                </c:pt>
                <c:pt idx="538">
                  <c:v>44019</c:v>
                </c:pt>
                <c:pt idx="539">
                  <c:v>44231</c:v>
                </c:pt>
                <c:pt idx="540">
                  <c:v>44523</c:v>
                </c:pt>
              </c:numCache>
            </c:numRef>
          </c:xVal>
          <c:yVal>
            <c:numRef>
              <c:f>'374328077012801'!$D$2:$D$1754</c:f>
              <c:numCache>
                <c:formatCode>General</c:formatCode>
                <c:ptCount val="1753"/>
                <c:pt idx="0">
                  <c:v>-8.94</c:v>
                </c:pt>
                <c:pt idx="1">
                  <c:v>-8.9700000000000006</c:v>
                </c:pt>
                <c:pt idx="2">
                  <c:v>-9.2100000000000009</c:v>
                </c:pt>
                <c:pt idx="3">
                  <c:v>-9.5500000000000007</c:v>
                </c:pt>
                <c:pt idx="4">
                  <c:v>-9.39</c:v>
                </c:pt>
                <c:pt idx="5">
                  <c:v>-9.48</c:v>
                </c:pt>
                <c:pt idx="6">
                  <c:v>-9.5299999999999905</c:v>
                </c:pt>
                <c:pt idx="7">
                  <c:v>-9.43</c:v>
                </c:pt>
                <c:pt idx="8">
                  <c:v>-9.68</c:v>
                </c:pt>
                <c:pt idx="9">
                  <c:v>-9.89</c:v>
                </c:pt>
                <c:pt idx="10">
                  <c:v>-10.050000000000001</c:v>
                </c:pt>
                <c:pt idx="11">
                  <c:v>-10.44</c:v>
                </c:pt>
                <c:pt idx="12">
                  <c:v>-10.74</c:v>
                </c:pt>
                <c:pt idx="13">
                  <c:v>-11.82</c:v>
                </c:pt>
                <c:pt idx="14">
                  <c:v>-11.54</c:v>
                </c:pt>
                <c:pt idx="15">
                  <c:v>-11.06</c:v>
                </c:pt>
                <c:pt idx="16">
                  <c:v>-11.12</c:v>
                </c:pt>
                <c:pt idx="17">
                  <c:v>-11.11</c:v>
                </c:pt>
                <c:pt idx="18">
                  <c:v>-10.91</c:v>
                </c:pt>
                <c:pt idx="19">
                  <c:v>-11.06</c:v>
                </c:pt>
                <c:pt idx="20">
                  <c:v>-10.96</c:v>
                </c:pt>
                <c:pt idx="21">
                  <c:v>-10.92</c:v>
                </c:pt>
                <c:pt idx="22">
                  <c:v>-10.98</c:v>
                </c:pt>
                <c:pt idx="23">
                  <c:v>-10.81</c:v>
                </c:pt>
                <c:pt idx="24">
                  <c:v>-10.62</c:v>
                </c:pt>
                <c:pt idx="25">
                  <c:v>-10.89</c:v>
                </c:pt>
                <c:pt idx="26">
                  <c:v>-10.97</c:v>
                </c:pt>
                <c:pt idx="27">
                  <c:v>-10.99</c:v>
                </c:pt>
                <c:pt idx="28">
                  <c:v>-10.81</c:v>
                </c:pt>
                <c:pt idx="29">
                  <c:v>-10.87</c:v>
                </c:pt>
                <c:pt idx="30">
                  <c:v>-10.97</c:v>
                </c:pt>
                <c:pt idx="31">
                  <c:v>-10.94</c:v>
                </c:pt>
                <c:pt idx="32">
                  <c:v>-11.11</c:v>
                </c:pt>
                <c:pt idx="33">
                  <c:v>-11.13</c:v>
                </c:pt>
                <c:pt idx="34">
                  <c:v>-11.2</c:v>
                </c:pt>
                <c:pt idx="35">
                  <c:v>-11.35</c:v>
                </c:pt>
                <c:pt idx="36">
                  <c:v>-10.88</c:v>
                </c:pt>
                <c:pt idx="37">
                  <c:v>-11.15</c:v>
                </c:pt>
                <c:pt idx="38">
                  <c:v>-11.24</c:v>
                </c:pt>
                <c:pt idx="39">
                  <c:v>-11.37</c:v>
                </c:pt>
                <c:pt idx="40">
                  <c:v>-11.23</c:v>
                </c:pt>
                <c:pt idx="41">
                  <c:v>-11.33</c:v>
                </c:pt>
                <c:pt idx="42">
                  <c:v>-11.14</c:v>
                </c:pt>
                <c:pt idx="43">
                  <c:v>-11.72</c:v>
                </c:pt>
                <c:pt idx="44">
                  <c:v>-11.4</c:v>
                </c:pt>
                <c:pt idx="45">
                  <c:v>-12.02</c:v>
                </c:pt>
                <c:pt idx="46">
                  <c:v>-11.27</c:v>
                </c:pt>
                <c:pt idx="47">
                  <c:v>-10.94</c:v>
                </c:pt>
                <c:pt idx="48">
                  <c:v>-11.22</c:v>
                </c:pt>
                <c:pt idx="49">
                  <c:v>-11.09</c:v>
                </c:pt>
                <c:pt idx="50">
                  <c:v>-11.58</c:v>
                </c:pt>
                <c:pt idx="51">
                  <c:v>-11.77</c:v>
                </c:pt>
                <c:pt idx="52">
                  <c:v>-11.52</c:v>
                </c:pt>
                <c:pt idx="53">
                  <c:v>-12.47</c:v>
                </c:pt>
                <c:pt idx="54">
                  <c:v>-11.82</c:v>
                </c:pt>
                <c:pt idx="55">
                  <c:v>-12.51</c:v>
                </c:pt>
                <c:pt idx="56">
                  <c:v>-13.06</c:v>
                </c:pt>
                <c:pt idx="57">
                  <c:v>-13.05</c:v>
                </c:pt>
                <c:pt idx="58">
                  <c:v>-12.59</c:v>
                </c:pt>
                <c:pt idx="59">
                  <c:v>-12.27</c:v>
                </c:pt>
                <c:pt idx="60">
                  <c:v>-12.88</c:v>
                </c:pt>
                <c:pt idx="61">
                  <c:v>-13.49</c:v>
                </c:pt>
                <c:pt idx="62">
                  <c:v>-12.74</c:v>
                </c:pt>
                <c:pt idx="63">
                  <c:v>-13.53</c:v>
                </c:pt>
                <c:pt idx="64">
                  <c:v>-13.45</c:v>
                </c:pt>
                <c:pt idx="65">
                  <c:v>-12.75</c:v>
                </c:pt>
                <c:pt idx="66">
                  <c:v>-12.38</c:v>
                </c:pt>
                <c:pt idx="67">
                  <c:v>-12.66</c:v>
                </c:pt>
                <c:pt idx="68">
                  <c:v>-12.51</c:v>
                </c:pt>
                <c:pt idx="69">
                  <c:v>-12.32</c:v>
                </c:pt>
                <c:pt idx="70">
                  <c:v>-12.49</c:v>
                </c:pt>
                <c:pt idx="71">
                  <c:v>-13.16</c:v>
                </c:pt>
                <c:pt idx="72">
                  <c:v>-12.6</c:v>
                </c:pt>
                <c:pt idx="73">
                  <c:v>-13.11</c:v>
                </c:pt>
                <c:pt idx="74">
                  <c:v>-12.56</c:v>
                </c:pt>
                <c:pt idx="75">
                  <c:v>-12.62</c:v>
                </c:pt>
                <c:pt idx="76">
                  <c:v>-12.85</c:v>
                </c:pt>
                <c:pt idx="77">
                  <c:v>-12.29</c:v>
                </c:pt>
                <c:pt idx="78">
                  <c:v>-12.52</c:v>
                </c:pt>
                <c:pt idx="79">
                  <c:v>-12.22</c:v>
                </c:pt>
                <c:pt idx="80">
                  <c:v>-12.6</c:v>
                </c:pt>
                <c:pt idx="81">
                  <c:v>-12.85</c:v>
                </c:pt>
                <c:pt idx="82">
                  <c:v>-12.82</c:v>
                </c:pt>
                <c:pt idx="83">
                  <c:v>-12.77</c:v>
                </c:pt>
                <c:pt idx="84">
                  <c:v>-13.37</c:v>
                </c:pt>
                <c:pt idx="85">
                  <c:v>-12.71</c:v>
                </c:pt>
                <c:pt idx="86">
                  <c:v>-12.83</c:v>
                </c:pt>
                <c:pt idx="87">
                  <c:v>-12.94</c:v>
                </c:pt>
                <c:pt idx="88">
                  <c:v>-12.85</c:v>
                </c:pt>
                <c:pt idx="89">
                  <c:v>-12.93</c:v>
                </c:pt>
                <c:pt idx="90">
                  <c:v>-12.83</c:v>
                </c:pt>
                <c:pt idx="91">
                  <c:v>-12.79</c:v>
                </c:pt>
                <c:pt idx="92">
                  <c:v>-12.52</c:v>
                </c:pt>
                <c:pt idx="93">
                  <c:v>-12.85</c:v>
                </c:pt>
                <c:pt idx="94">
                  <c:v>-12.91</c:v>
                </c:pt>
                <c:pt idx="95">
                  <c:v>-12.63</c:v>
                </c:pt>
                <c:pt idx="96">
                  <c:v>-12.42</c:v>
                </c:pt>
                <c:pt idx="97">
                  <c:v>-12.72</c:v>
                </c:pt>
                <c:pt idx="98">
                  <c:v>-12.74</c:v>
                </c:pt>
                <c:pt idx="99">
                  <c:v>-12.62</c:v>
                </c:pt>
                <c:pt idx="100">
                  <c:v>-12.5</c:v>
                </c:pt>
                <c:pt idx="101">
                  <c:v>-12.42</c:v>
                </c:pt>
                <c:pt idx="102">
                  <c:v>-12.64</c:v>
                </c:pt>
                <c:pt idx="103">
                  <c:v>-12.28</c:v>
                </c:pt>
                <c:pt idx="104">
                  <c:v>-12.6</c:v>
                </c:pt>
                <c:pt idx="105">
                  <c:v>-12.17</c:v>
                </c:pt>
                <c:pt idx="106">
                  <c:v>-12.24</c:v>
                </c:pt>
                <c:pt idx="107">
                  <c:v>-11.82</c:v>
                </c:pt>
                <c:pt idx="108">
                  <c:v>-12.22</c:v>
                </c:pt>
                <c:pt idx="109">
                  <c:v>-12.26</c:v>
                </c:pt>
                <c:pt idx="110">
                  <c:v>-12.45</c:v>
                </c:pt>
                <c:pt idx="111">
                  <c:v>-11.91</c:v>
                </c:pt>
                <c:pt idx="112">
                  <c:v>-12.34</c:v>
                </c:pt>
                <c:pt idx="113">
                  <c:v>-12.81</c:v>
                </c:pt>
                <c:pt idx="114">
                  <c:v>-12.53</c:v>
                </c:pt>
                <c:pt idx="115">
                  <c:v>-12.67</c:v>
                </c:pt>
                <c:pt idx="116">
                  <c:v>-12.53</c:v>
                </c:pt>
                <c:pt idx="117">
                  <c:v>-12.54</c:v>
                </c:pt>
                <c:pt idx="118">
                  <c:v>-12.48</c:v>
                </c:pt>
                <c:pt idx="119">
                  <c:v>-12.56</c:v>
                </c:pt>
                <c:pt idx="120">
                  <c:v>-12.72</c:v>
                </c:pt>
                <c:pt idx="121">
                  <c:v>-12.41</c:v>
                </c:pt>
                <c:pt idx="122">
                  <c:v>-12.52</c:v>
                </c:pt>
                <c:pt idx="123">
                  <c:v>-12.7</c:v>
                </c:pt>
                <c:pt idx="124">
                  <c:v>-12.58</c:v>
                </c:pt>
                <c:pt idx="125">
                  <c:v>-12.4</c:v>
                </c:pt>
                <c:pt idx="126">
                  <c:v>-12.46</c:v>
                </c:pt>
                <c:pt idx="127">
                  <c:v>-12.22</c:v>
                </c:pt>
                <c:pt idx="128">
                  <c:v>-12.53</c:v>
                </c:pt>
                <c:pt idx="129">
                  <c:v>-12.6</c:v>
                </c:pt>
                <c:pt idx="130">
                  <c:v>-12.36</c:v>
                </c:pt>
                <c:pt idx="131">
                  <c:v>-13.09</c:v>
                </c:pt>
                <c:pt idx="132">
                  <c:v>-12.92</c:v>
                </c:pt>
                <c:pt idx="133">
                  <c:v>-13.56</c:v>
                </c:pt>
                <c:pt idx="134">
                  <c:v>-13.57</c:v>
                </c:pt>
                <c:pt idx="135">
                  <c:v>-12.98</c:v>
                </c:pt>
                <c:pt idx="136">
                  <c:v>-13</c:v>
                </c:pt>
                <c:pt idx="137">
                  <c:v>-13.14</c:v>
                </c:pt>
                <c:pt idx="138">
                  <c:v>-13.78</c:v>
                </c:pt>
                <c:pt idx="139">
                  <c:v>-13.42</c:v>
                </c:pt>
                <c:pt idx="140">
                  <c:v>-14.75</c:v>
                </c:pt>
                <c:pt idx="141">
                  <c:v>-13.3</c:v>
                </c:pt>
                <c:pt idx="142">
                  <c:v>-14.58</c:v>
                </c:pt>
                <c:pt idx="143">
                  <c:v>-13.52</c:v>
                </c:pt>
                <c:pt idx="144">
                  <c:v>-13.72</c:v>
                </c:pt>
                <c:pt idx="145">
                  <c:v>-13.24</c:v>
                </c:pt>
                <c:pt idx="146">
                  <c:v>-13.02</c:v>
                </c:pt>
                <c:pt idx="147">
                  <c:v>-13.4</c:v>
                </c:pt>
                <c:pt idx="148">
                  <c:v>-14.4</c:v>
                </c:pt>
                <c:pt idx="149">
                  <c:v>-14.09</c:v>
                </c:pt>
                <c:pt idx="150">
                  <c:v>-13.94</c:v>
                </c:pt>
                <c:pt idx="151">
                  <c:v>-13.71</c:v>
                </c:pt>
                <c:pt idx="152">
                  <c:v>-13.53</c:v>
                </c:pt>
                <c:pt idx="153">
                  <c:v>-14.34</c:v>
                </c:pt>
                <c:pt idx="154">
                  <c:v>-14.65</c:v>
                </c:pt>
                <c:pt idx="155">
                  <c:v>-14.12</c:v>
                </c:pt>
                <c:pt idx="156">
                  <c:v>-13.19</c:v>
                </c:pt>
                <c:pt idx="157">
                  <c:v>-13.72</c:v>
                </c:pt>
                <c:pt idx="158">
                  <c:v>-13.24</c:v>
                </c:pt>
                <c:pt idx="159">
                  <c:v>-13.03</c:v>
                </c:pt>
                <c:pt idx="160">
                  <c:v>-13.21</c:v>
                </c:pt>
                <c:pt idx="161">
                  <c:v>-12.78</c:v>
                </c:pt>
                <c:pt idx="162">
                  <c:v>-12.64</c:v>
                </c:pt>
                <c:pt idx="163">
                  <c:v>-12.96</c:v>
                </c:pt>
                <c:pt idx="164">
                  <c:v>-12.94</c:v>
                </c:pt>
                <c:pt idx="165">
                  <c:v>-12.84</c:v>
                </c:pt>
                <c:pt idx="166">
                  <c:v>-12.88</c:v>
                </c:pt>
                <c:pt idx="167">
                  <c:v>-12.9</c:v>
                </c:pt>
                <c:pt idx="168">
                  <c:v>-12.94</c:v>
                </c:pt>
                <c:pt idx="169">
                  <c:v>-13.11</c:v>
                </c:pt>
                <c:pt idx="170">
                  <c:v>-13.01</c:v>
                </c:pt>
                <c:pt idx="171">
                  <c:v>-13.12</c:v>
                </c:pt>
                <c:pt idx="172">
                  <c:v>-12.95</c:v>
                </c:pt>
                <c:pt idx="173">
                  <c:v>-13.12</c:v>
                </c:pt>
                <c:pt idx="174">
                  <c:v>-12.97</c:v>
                </c:pt>
                <c:pt idx="175">
                  <c:v>-12.82</c:v>
                </c:pt>
                <c:pt idx="176">
                  <c:v>-13.07</c:v>
                </c:pt>
                <c:pt idx="177">
                  <c:v>-13.71</c:v>
                </c:pt>
                <c:pt idx="178">
                  <c:v>-13.22</c:v>
                </c:pt>
                <c:pt idx="179">
                  <c:v>-13.13</c:v>
                </c:pt>
                <c:pt idx="180">
                  <c:v>-13.18</c:v>
                </c:pt>
                <c:pt idx="181">
                  <c:v>-13.97</c:v>
                </c:pt>
                <c:pt idx="182">
                  <c:v>-14.02</c:v>
                </c:pt>
                <c:pt idx="183">
                  <c:v>-13.92</c:v>
                </c:pt>
                <c:pt idx="184">
                  <c:v>-13.62</c:v>
                </c:pt>
                <c:pt idx="185">
                  <c:v>-13.94</c:v>
                </c:pt>
                <c:pt idx="186">
                  <c:v>-14.03</c:v>
                </c:pt>
                <c:pt idx="187">
                  <c:v>-14.17</c:v>
                </c:pt>
                <c:pt idx="188">
                  <c:v>-14.02</c:v>
                </c:pt>
                <c:pt idx="189">
                  <c:v>-14.07</c:v>
                </c:pt>
                <c:pt idx="190">
                  <c:v>-13.94</c:v>
                </c:pt>
                <c:pt idx="191">
                  <c:v>-13.87</c:v>
                </c:pt>
                <c:pt idx="192">
                  <c:v>-14.82</c:v>
                </c:pt>
                <c:pt idx="193">
                  <c:v>-14.02</c:v>
                </c:pt>
                <c:pt idx="194">
                  <c:v>-13.73</c:v>
                </c:pt>
                <c:pt idx="195">
                  <c:v>-14.03</c:v>
                </c:pt>
                <c:pt idx="196">
                  <c:v>-16.07</c:v>
                </c:pt>
                <c:pt idx="197">
                  <c:v>-15.94</c:v>
                </c:pt>
                <c:pt idx="198">
                  <c:v>-16.03</c:v>
                </c:pt>
                <c:pt idx="199">
                  <c:v>-16.22</c:v>
                </c:pt>
                <c:pt idx="200">
                  <c:v>-16.14</c:v>
                </c:pt>
                <c:pt idx="201">
                  <c:v>-15.82</c:v>
                </c:pt>
                <c:pt idx="202">
                  <c:v>-16.420000000000002</c:v>
                </c:pt>
                <c:pt idx="203">
                  <c:v>-16.37</c:v>
                </c:pt>
                <c:pt idx="204">
                  <c:v>-16.27</c:v>
                </c:pt>
                <c:pt idx="205">
                  <c:v>-16.03</c:v>
                </c:pt>
                <c:pt idx="206">
                  <c:v>-16.16</c:v>
                </c:pt>
                <c:pt idx="207">
                  <c:v>-16.2</c:v>
                </c:pt>
                <c:pt idx="208">
                  <c:v>-16.53</c:v>
                </c:pt>
                <c:pt idx="209">
                  <c:v>-15.25</c:v>
                </c:pt>
                <c:pt idx="210">
                  <c:v>-15.92</c:v>
                </c:pt>
                <c:pt idx="211">
                  <c:v>-16.03</c:v>
                </c:pt>
                <c:pt idx="212">
                  <c:v>-15.38</c:v>
                </c:pt>
                <c:pt idx="213">
                  <c:v>-15.64</c:v>
                </c:pt>
                <c:pt idx="214">
                  <c:v>-16.420000000000002</c:v>
                </c:pt>
                <c:pt idx="215">
                  <c:v>-15.61</c:v>
                </c:pt>
                <c:pt idx="216">
                  <c:v>-16.02</c:v>
                </c:pt>
                <c:pt idx="217">
                  <c:v>-15.9</c:v>
                </c:pt>
                <c:pt idx="218">
                  <c:v>-15.82</c:v>
                </c:pt>
                <c:pt idx="219">
                  <c:v>-15.83</c:v>
                </c:pt>
                <c:pt idx="220">
                  <c:v>-15.62</c:v>
                </c:pt>
                <c:pt idx="221">
                  <c:v>-16.32</c:v>
                </c:pt>
                <c:pt idx="222">
                  <c:v>-15.94</c:v>
                </c:pt>
                <c:pt idx="223">
                  <c:v>-16</c:v>
                </c:pt>
                <c:pt idx="224">
                  <c:v>-16</c:v>
                </c:pt>
                <c:pt idx="225">
                  <c:v>-15.83</c:v>
                </c:pt>
                <c:pt idx="226">
                  <c:v>-16.82</c:v>
                </c:pt>
                <c:pt idx="227">
                  <c:v>-15.55</c:v>
                </c:pt>
                <c:pt idx="228">
                  <c:v>-15.92</c:v>
                </c:pt>
                <c:pt idx="229">
                  <c:v>-15.47</c:v>
                </c:pt>
                <c:pt idx="230">
                  <c:v>-15.57</c:v>
                </c:pt>
                <c:pt idx="231">
                  <c:v>-15.67</c:v>
                </c:pt>
                <c:pt idx="232">
                  <c:v>-15.47</c:v>
                </c:pt>
                <c:pt idx="233">
                  <c:v>-15.68</c:v>
                </c:pt>
                <c:pt idx="234">
                  <c:v>-15.33</c:v>
                </c:pt>
                <c:pt idx="235">
                  <c:v>-15.45</c:v>
                </c:pt>
                <c:pt idx="236">
                  <c:v>-15.42</c:v>
                </c:pt>
                <c:pt idx="237">
                  <c:v>-15.54</c:v>
                </c:pt>
                <c:pt idx="238">
                  <c:v>-15.75</c:v>
                </c:pt>
                <c:pt idx="239">
                  <c:v>-15.35</c:v>
                </c:pt>
                <c:pt idx="240">
                  <c:v>-15.29</c:v>
                </c:pt>
                <c:pt idx="241">
                  <c:v>-15.62</c:v>
                </c:pt>
                <c:pt idx="242">
                  <c:v>-16.23</c:v>
                </c:pt>
                <c:pt idx="243">
                  <c:v>-15.42</c:v>
                </c:pt>
                <c:pt idx="244">
                  <c:v>-15.54</c:v>
                </c:pt>
                <c:pt idx="245">
                  <c:v>-15.62</c:v>
                </c:pt>
                <c:pt idx="246">
                  <c:v>-15.73</c:v>
                </c:pt>
                <c:pt idx="247">
                  <c:v>-15.52</c:v>
                </c:pt>
                <c:pt idx="248">
                  <c:v>-15.62</c:v>
                </c:pt>
                <c:pt idx="249">
                  <c:v>-15.46</c:v>
                </c:pt>
                <c:pt idx="250">
                  <c:v>-15.63</c:v>
                </c:pt>
                <c:pt idx="251">
                  <c:v>-15.85</c:v>
                </c:pt>
                <c:pt idx="252">
                  <c:v>-15.46</c:v>
                </c:pt>
                <c:pt idx="253">
                  <c:v>-15.54</c:v>
                </c:pt>
                <c:pt idx="254">
                  <c:v>-15.69</c:v>
                </c:pt>
                <c:pt idx="255">
                  <c:v>-16.079999999999899</c:v>
                </c:pt>
                <c:pt idx="256">
                  <c:v>-15.93</c:v>
                </c:pt>
                <c:pt idx="257">
                  <c:v>-16.829999999999899</c:v>
                </c:pt>
                <c:pt idx="258">
                  <c:v>-16.82</c:v>
                </c:pt>
                <c:pt idx="259">
                  <c:v>-16.649999999999899</c:v>
                </c:pt>
                <c:pt idx="260">
                  <c:v>-17.600000000000001</c:v>
                </c:pt>
                <c:pt idx="261">
                  <c:v>-16.82</c:v>
                </c:pt>
                <c:pt idx="262">
                  <c:v>-16.7</c:v>
                </c:pt>
                <c:pt idx="263">
                  <c:v>-16.760000000000002</c:v>
                </c:pt>
                <c:pt idx="264">
                  <c:v>-15.88</c:v>
                </c:pt>
                <c:pt idx="265">
                  <c:v>-15.97</c:v>
                </c:pt>
                <c:pt idx="266">
                  <c:v>-16</c:v>
                </c:pt>
                <c:pt idx="267">
                  <c:v>-15.99</c:v>
                </c:pt>
                <c:pt idx="268">
                  <c:v>-15.84</c:v>
                </c:pt>
                <c:pt idx="269">
                  <c:v>-16.37</c:v>
                </c:pt>
                <c:pt idx="270">
                  <c:v>-16.41</c:v>
                </c:pt>
                <c:pt idx="271">
                  <c:v>-15.94</c:v>
                </c:pt>
                <c:pt idx="272">
                  <c:v>-15.97</c:v>
                </c:pt>
                <c:pt idx="273">
                  <c:v>-17.03</c:v>
                </c:pt>
                <c:pt idx="274">
                  <c:v>-16.82</c:v>
                </c:pt>
                <c:pt idx="275">
                  <c:v>-16.43</c:v>
                </c:pt>
                <c:pt idx="276">
                  <c:v>-16.920000000000002</c:v>
                </c:pt>
                <c:pt idx="277">
                  <c:v>-18.440000000000001</c:v>
                </c:pt>
                <c:pt idx="278">
                  <c:v>-18.27</c:v>
                </c:pt>
                <c:pt idx="279">
                  <c:v>-18.32</c:v>
                </c:pt>
                <c:pt idx="280">
                  <c:v>-18.350000000000001</c:v>
                </c:pt>
                <c:pt idx="281">
                  <c:v>-18.39</c:v>
                </c:pt>
                <c:pt idx="282">
                  <c:v>-18.21</c:v>
                </c:pt>
                <c:pt idx="283">
                  <c:v>-18.32</c:v>
                </c:pt>
                <c:pt idx="284">
                  <c:v>-18.22</c:v>
                </c:pt>
                <c:pt idx="285">
                  <c:v>-18.46</c:v>
                </c:pt>
                <c:pt idx="286">
                  <c:v>-17.93</c:v>
                </c:pt>
                <c:pt idx="287">
                  <c:v>-18.11</c:v>
                </c:pt>
                <c:pt idx="288">
                  <c:v>-18.23</c:v>
                </c:pt>
                <c:pt idx="289">
                  <c:v>-18.329999999999899</c:v>
                </c:pt>
                <c:pt idx="290">
                  <c:v>-18.190000000000001</c:v>
                </c:pt>
                <c:pt idx="291">
                  <c:v>-18.05</c:v>
                </c:pt>
                <c:pt idx="292">
                  <c:v>-18.32</c:v>
                </c:pt>
                <c:pt idx="293">
                  <c:v>-17.25</c:v>
                </c:pt>
                <c:pt idx="294">
                  <c:v>-18.29</c:v>
                </c:pt>
                <c:pt idx="295">
                  <c:v>-18.22</c:v>
                </c:pt>
                <c:pt idx="296">
                  <c:v>-18.27</c:v>
                </c:pt>
                <c:pt idx="297">
                  <c:v>-18.22</c:v>
                </c:pt>
                <c:pt idx="298">
                  <c:v>-18.170000000000002</c:v>
                </c:pt>
                <c:pt idx="299">
                  <c:v>-18.02</c:v>
                </c:pt>
                <c:pt idx="300">
                  <c:v>-17.75</c:v>
                </c:pt>
                <c:pt idx="301">
                  <c:v>-18.02</c:v>
                </c:pt>
                <c:pt idx="302">
                  <c:v>-18.11</c:v>
                </c:pt>
                <c:pt idx="303">
                  <c:v>-18</c:v>
                </c:pt>
                <c:pt idx="304">
                  <c:v>-17.84</c:v>
                </c:pt>
                <c:pt idx="305">
                  <c:v>-18.02</c:v>
                </c:pt>
                <c:pt idx="306">
                  <c:v>-18.07</c:v>
                </c:pt>
                <c:pt idx="307">
                  <c:v>-17.989999999999899</c:v>
                </c:pt>
                <c:pt idx="308">
                  <c:v>-18.09</c:v>
                </c:pt>
                <c:pt idx="309">
                  <c:v>-18.04</c:v>
                </c:pt>
                <c:pt idx="310">
                  <c:v>-18.149999999999899</c:v>
                </c:pt>
                <c:pt idx="311">
                  <c:v>-17.77</c:v>
                </c:pt>
                <c:pt idx="312">
                  <c:v>-17.739999999999899</c:v>
                </c:pt>
                <c:pt idx="313">
                  <c:v>-17.829999999999899</c:v>
                </c:pt>
                <c:pt idx="314">
                  <c:v>-18.04</c:v>
                </c:pt>
                <c:pt idx="315">
                  <c:v>-17.899999999999899</c:v>
                </c:pt>
                <c:pt idx="316">
                  <c:v>-18.14</c:v>
                </c:pt>
                <c:pt idx="317">
                  <c:v>-18.25</c:v>
                </c:pt>
                <c:pt idx="318">
                  <c:v>-18.13</c:v>
                </c:pt>
                <c:pt idx="319">
                  <c:v>-17.739999999999899</c:v>
                </c:pt>
                <c:pt idx="320">
                  <c:v>-17.989999999999899</c:v>
                </c:pt>
                <c:pt idx="321">
                  <c:v>-18.04</c:v>
                </c:pt>
                <c:pt idx="322">
                  <c:v>-17.87</c:v>
                </c:pt>
                <c:pt idx="323">
                  <c:v>-18</c:v>
                </c:pt>
                <c:pt idx="324">
                  <c:v>-18.07</c:v>
                </c:pt>
                <c:pt idx="325">
                  <c:v>-18.05</c:v>
                </c:pt>
                <c:pt idx="326">
                  <c:v>-17.88</c:v>
                </c:pt>
                <c:pt idx="327">
                  <c:v>-18.14</c:v>
                </c:pt>
                <c:pt idx="328">
                  <c:v>-18.03</c:v>
                </c:pt>
                <c:pt idx="329">
                  <c:v>-16.72</c:v>
                </c:pt>
                <c:pt idx="330">
                  <c:v>-17.86</c:v>
                </c:pt>
                <c:pt idx="331">
                  <c:v>-17.940000000000001</c:v>
                </c:pt>
                <c:pt idx="332">
                  <c:v>-18.09</c:v>
                </c:pt>
                <c:pt idx="333">
                  <c:v>-18.13</c:v>
                </c:pt>
                <c:pt idx="334">
                  <c:v>-18.23</c:v>
                </c:pt>
                <c:pt idx="335">
                  <c:v>-18.25</c:v>
                </c:pt>
                <c:pt idx="336">
                  <c:v>-18.23</c:v>
                </c:pt>
                <c:pt idx="337">
                  <c:v>-17.89</c:v>
                </c:pt>
                <c:pt idx="338">
                  <c:v>-17.739999999999899</c:v>
                </c:pt>
                <c:pt idx="339">
                  <c:v>-17.55</c:v>
                </c:pt>
                <c:pt idx="340">
                  <c:v>-18.25</c:v>
                </c:pt>
                <c:pt idx="341">
                  <c:v>-19.25</c:v>
                </c:pt>
                <c:pt idx="342">
                  <c:v>-18.45</c:v>
                </c:pt>
                <c:pt idx="343">
                  <c:v>-17.149999999999899</c:v>
                </c:pt>
                <c:pt idx="344">
                  <c:v>-20.5</c:v>
                </c:pt>
                <c:pt idx="345">
                  <c:v>-19.850000000000001</c:v>
                </c:pt>
                <c:pt idx="346">
                  <c:v>-19.3</c:v>
                </c:pt>
                <c:pt idx="347">
                  <c:v>-19.350000000000001</c:v>
                </c:pt>
                <c:pt idx="348">
                  <c:v>-19.75</c:v>
                </c:pt>
                <c:pt idx="349">
                  <c:v>-19.899999999999899</c:v>
                </c:pt>
                <c:pt idx="350">
                  <c:v>-19.850000000000001</c:v>
                </c:pt>
                <c:pt idx="351">
                  <c:v>-21.96</c:v>
                </c:pt>
                <c:pt idx="352">
                  <c:v>-20.350000000000001</c:v>
                </c:pt>
                <c:pt idx="353">
                  <c:v>-20.75</c:v>
                </c:pt>
                <c:pt idx="354">
                  <c:v>-21.2</c:v>
                </c:pt>
                <c:pt idx="355">
                  <c:v>-20.100000000000001</c:v>
                </c:pt>
                <c:pt idx="356">
                  <c:v>-20.170000000000002</c:v>
                </c:pt>
                <c:pt idx="357">
                  <c:v>-20.99</c:v>
                </c:pt>
                <c:pt idx="358">
                  <c:v>-21.09</c:v>
                </c:pt>
                <c:pt idx="359">
                  <c:v>-21.55</c:v>
                </c:pt>
                <c:pt idx="360">
                  <c:v>-21.01</c:v>
                </c:pt>
                <c:pt idx="361">
                  <c:v>-21.62</c:v>
                </c:pt>
                <c:pt idx="362">
                  <c:v>-21.58</c:v>
                </c:pt>
                <c:pt idx="363">
                  <c:v>-21.4</c:v>
                </c:pt>
                <c:pt idx="364">
                  <c:v>-22.23</c:v>
                </c:pt>
                <c:pt idx="365">
                  <c:v>-23.43</c:v>
                </c:pt>
                <c:pt idx="366">
                  <c:v>-22.1</c:v>
                </c:pt>
                <c:pt idx="367">
                  <c:v>-21.35</c:v>
                </c:pt>
                <c:pt idx="368">
                  <c:v>-22.7</c:v>
                </c:pt>
                <c:pt idx="369">
                  <c:v>-22.25</c:v>
                </c:pt>
                <c:pt idx="370">
                  <c:v>-23.65</c:v>
                </c:pt>
                <c:pt idx="371">
                  <c:v>-23.1</c:v>
                </c:pt>
                <c:pt idx="372">
                  <c:v>-23.23</c:v>
                </c:pt>
                <c:pt idx="373">
                  <c:v>-24.09</c:v>
                </c:pt>
                <c:pt idx="374">
                  <c:v>-23.7</c:v>
                </c:pt>
                <c:pt idx="375">
                  <c:v>-23.22</c:v>
                </c:pt>
                <c:pt idx="376">
                  <c:v>-23.73</c:v>
                </c:pt>
                <c:pt idx="377">
                  <c:v>-23.12</c:v>
                </c:pt>
                <c:pt idx="378">
                  <c:v>-22.56</c:v>
                </c:pt>
                <c:pt idx="379">
                  <c:v>-22.95</c:v>
                </c:pt>
                <c:pt idx="380">
                  <c:v>-24.89</c:v>
                </c:pt>
                <c:pt idx="381">
                  <c:v>-24.56</c:v>
                </c:pt>
                <c:pt idx="382">
                  <c:v>-24.05</c:v>
                </c:pt>
                <c:pt idx="383">
                  <c:v>-24.54</c:v>
                </c:pt>
                <c:pt idx="384">
                  <c:v>-23.79</c:v>
                </c:pt>
                <c:pt idx="385">
                  <c:v>-23.77</c:v>
                </c:pt>
                <c:pt idx="386">
                  <c:v>-24.52</c:v>
                </c:pt>
                <c:pt idx="387">
                  <c:v>-24.24</c:v>
                </c:pt>
                <c:pt idx="388">
                  <c:v>-25.12</c:v>
                </c:pt>
                <c:pt idx="389">
                  <c:v>-26.01</c:v>
                </c:pt>
                <c:pt idx="390">
                  <c:v>-26.37</c:v>
                </c:pt>
                <c:pt idx="391">
                  <c:v>-25.53</c:v>
                </c:pt>
                <c:pt idx="392">
                  <c:v>-25.79</c:v>
                </c:pt>
                <c:pt idx="393">
                  <c:v>-26.56</c:v>
                </c:pt>
                <c:pt idx="394">
                  <c:v>-27.41</c:v>
                </c:pt>
                <c:pt idx="395">
                  <c:v>-27.52</c:v>
                </c:pt>
                <c:pt idx="396">
                  <c:v>-27.8</c:v>
                </c:pt>
                <c:pt idx="397">
                  <c:v>-27.32</c:v>
                </c:pt>
                <c:pt idx="398">
                  <c:v>-27.4</c:v>
                </c:pt>
                <c:pt idx="399">
                  <c:v>-27.17</c:v>
                </c:pt>
                <c:pt idx="400">
                  <c:v>-28.02</c:v>
                </c:pt>
                <c:pt idx="401">
                  <c:v>-27.41</c:v>
                </c:pt>
                <c:pt idx="402">
                  <c:v>-27.57</c:v>
                </c:pt>
                <c:pt idx="403">
                  <c:v>-27.36</c:v>
                </c:pt>
                <c:pt idx="404">
                  <c:v>-27.33</c:v>
                </c:pt>
                <c:pt idx="405">
                  <c:v>-28.39</c:v>
                </c:pt>
                <c:pt idx="406">
                  <c:v>-28.67</c:v>
                </c:pt>
                <c:pt idx="407">
                  <c:v>-28.52</c:v>
                </c:pt>
                <c:pt idx="408">
                  <c:v>-29.52</c:v>
                </c:pt>
                <c:pt idx="409">
                  <c:v>-28.87</c:v>
                </c:pt>
                <c:pt idx="410">
                  <c:v>-30.05</c:v>
                </c:pt>
                <c:pt idx="411">
                  <c:v>-28.22</c:v>
                </c:pt>
                <c:pt idx="412">
                  <c:v>-30.02</c:v>
                </c:pt>
                <c:pt idx="413">
                  <c:v>-29.62</c:v>
                </c:pt>
                <c:pt idx="414">
                  <c:v>-31.02</c:v>
                </c:pt>
                <c:pt idx="415">
                  <c:v>-31.58</c:v>
                </c:pt>
                <c:pt idx="416">
                  <c:v>-30.84</c:v>
                </c:pt>
                <c:pt idx="417">
                  <c:v>-30.76</c:v>
                </c:pt>
                <c:pt idx="418">
                  <c:v>-30.65</c:v>
                </c:pt>
                <c:pt idx="419">
                  <c:v>-30.72</c:v>
                </c:pt>
                <c:pt idx="420">
                  <c:v>-30.88</c:v>
                </c:pt>
                <c:pt idx="421">
                  <c:v>-31.34</c:v>
                </c:pt>
                <c:pt idx="422">
                  <c:v>-31.7</c:v>
                </c:pt>
                <c:pt idx="423">
                  <c:v>-32.21</c:v>
                </c:pt>
                <c:pt idx="424">
                  <c:v>-31.27</c:v>
                </c:pt>
                <c:pt idx="425">
                  <c:v>-31.82</c:v>
                </c:pt>
                <c:pt idx="426">
                  <c:v>-32.94</c:v>
                </c:pt>
                <c:pt idx="427">
                  <c:v>-34.6</c:v>
                </c:pt>
                <c:pt idx="428">
                  <c:v>-33.909999999999897</c:v>
                </c:pt>
                <c:pt idx="429">
                  <c:v>-34.99</c:v>
                </c:pt>
                <c:pt idx="430">
                  <c:v>-33.74</c:v>
                </c:pt>
                <c:pt idx="431">
                  <c:v>-34.28</c:v>
                </c:pt>
                <c:pt idx="432">
                  <c:v>-35.42</c:v>
                </c:pt>
                <c:pt idx="433">
                  <c:v>-37.01</c:v>
                </c:pt>
                <c:pt idx="434">
                  <c:v>-37.090000000000003</c:v>
                </c:pt>
                <c:pt idx="435">
                  <c:v>-37.04</c:v>
                </c:pt>
                <c:pt idx="436">
                  <c:v>-36.82</c:v>
                </c:pt>
                <c:pt idx="437">
                  <c:v>-37.659999999999897</c:v>
                </c:pt>
                <c:pt idx="438">
                  <c:v>-37.020000000000003</c:v>
                </c:pt>
                <c:pt idx="439">
                  <c:v>-39.549999999999898</c:v>
                </c:pt>
                <c:pt idx="440">
                  <c:v>-39.68</c:v>
                </c:pt>
                <c:pt idx="441">
                  <c:v>-39.6</c:v>
                </c:pt>
                <c:pt idx="442">
                  <c:v>-40.42</c:v>
                </c:pt>
                <c:pt idx="443">
                  <c:v>-40.08</c:v>
                </c:pt>
                <c:pt idx="444">
                  <c:v>-40.31</c:v>
                </c:pt>
                <c:pt idx="445">
                  <c:v>-41.71</c:v>
                </c:pt>
                <c:pt idx="446">
                  <c:v>-42.87</c:v>
                </c:pt>
                <c:pt idx="447">
                  <c:v>-45.02</c:v>
                </c:pt>
                <c:pt idx="448">
                  <c:v>-43.32</c:v>
                </c:pt>
                <c:pt idx="449">
                  <c:v>-43.7</c:v>
                </c:pt>
                <c:pt idx="450">
                  <c:v>-44.84</c:v>
                </c:pt>
                <c:pt idx="451">
                  <c:v>-46.56</c:v>
                </c:pt>
                <c:pt idx="452">
                  <c:v>-45.74</c:v>
                </c:pt>
                <c:pt idx="453">
                  <c:v>-44.82</c:v>
                </c:pt>
                <c:pt idx="454">
                  <c:v>-47.26</c:v>
                </c:pt>
                <c:pt idx="455">
                  <c:v>-46.18</c:v>
                </c:pt>
                <c:pt idx="456">
                  <c:v>-46.84</c:v>
                </c:pt>
                <c:pt idx="457">
                  <c:v>-46.29</c:v>
                </c:pt>
                <c:pt idx="458">
                  <c:v>-47.71</c:v>
                </c:pt>
                <c:pt idx="459">
                  <c:v>-47.09</c:v>
                </c:pt>
                <c:pt idx="460">
                  <c:v>-47.17</c:v>
                </c:pt>
                <c:pt idx="461">
                  <c:v>-46.08</c:v>
                </c:pt>
                <c:pt idx="462">
                  <c:v>-48</c:v>
                </c:pt>
                <c:pt idx="463">
                  <c:v>-47.94</c:v>
                </c:pt>
                <c:pt idx="464">
                  <c:v>-47.12</c:v>
                </c:pt>
                <c:pt idx="465">
                  <c:v>-47.97</c:v>
                </c:pt>
                <c:pt idx="466">
                  <c:v>-52.69</c:v>
                </c:pt>
                <c:pt idx="467">
                  <c:v>-51.49</c:v>
                </c:pt>
                <c:pt idx="468">
                  <c:v>-49.89</c:v>
                </c:pt>
                <c:pt idx="469">
                  <c:v>-49.31</c:v>
                </c:pt>
                <c:pt idx="470">
                  <c:v>-49.25</c:v>
                </c:pt>
                <c:pt idx="471">
                  <c:v>-50.01</c:v>
                </c:pt>
                <c:pt idx="472">
                  <c:v>-50.16</c:v>
                </c:pt>
                <c:pt idx="473">
                  <c:v>-50</c:v>
                </c:pt>
                <c:pt idx="474">
                  <c:v>-51.14</c:v>
                </c:pt>
                <c:pt idx="475">
                  <c:v>-50.87</c:v>
                </c:pt>
                <c:pt idx="476">
                  <c:v>-49.71</c:v>
                </c:pt>
                <c:pt idx="477">
                  <c:v>-49.65</c:v>
                </c:pt>
                <c:pt idx="478">
                  <c:v>-51.9</c:v>
                </c:pt>
                <c:pt idx="479">
                  <c:v>-54.76</c:v>
                </c:pt>
                <c:pt idx="480">
                  <c:v>-52.46</c:v>
                </c:pt>
                <c:pt idx="481">
                  <c:v>-57.33</c:v>
                </c:pt>
                <c:pt idx="482">
                  <c:v>-54.37</c:v>
                </c:pt>
                <c:pt idx="483">
                  <c:v>-53.8</c:v>
                </c:pt>
                <c:pt idx="484">
                  <c:v>-52.62</c:v>
                </c:pt>
                <c:pt idx="485">
                  <c:v>-54.7</c:v>
                </c:pt>
                <c:pt idx="486">
                  <c:v>-55.73</c:v>
                </c:pt>
                <c:pt idx="487">
                  <c:v>-59.42</c:v>
                </c:pt>
                <c:pt idx="488">
                  <c:v>-55.15</c:v>
                </c:pt>
                <c:pt idx="489">
                  <c:v>-54.54</c:v>
                </c:pt>
                <c:pt idx="490">
                  <c:v>-54.26</c:v>
                </c:pt>
                <c:pt idx="491">
                  <c:v>-54.59</c:v>
                </c:pt>
                <c:pt idx="492">
                  <c:v>-55.49</c:v>
                </c:pt>
                <c:pt idx="493">
                  <c:v>-55.49</c:v>
                </c:pt>
                <c:pt idx="494">
                  <c:v>-55.26</c:v>
                </c:pt>
                <c:pt idx="495">
                  <c:v>-56.15</c:v>
                </c:pt>
                <c:pt idx="496">
                  <c:v>-56.27</c:v>
                </c:pt>
                <c:pt idx="497">
                  <c:v>-55.49</c:v>
                </c:pt>
                <c:pt idx="498">
                  <c:v>-56.19</c:v>
                </c:pt>
                <c:pt idx="499">
                  <c:v>-58.4</c:v>
                </c:pt>
                <c:pt idx="500">
                  <c:v>-58.05</c:v>
                </c:pt>
                <c:pt idx="501">
                  <c:v>-59.28</c:v>
                </c:pt>
                <c:pt idx="502">
                  <c:v>-60.02</c:v>
                </c:pt>
                <c:pt idx="503">
                  <c:v>-60.56</c:v>
                </c:pt>
                <c:pt idx="504">
                  <c:v>-59.14</c:v>
                </c:pt>
                <c:pt idx="505">
                  <c:v>-58.53</c:v>
                </c:pt>
                <c:pt idx="506">
                  <c:v>-59.19</c:v>
                </c:pt>
                <c:pt idx="507">
                  <c:v>-61.99</c:v>
                </c:pt>
                <c:pt idx="508">
                  <c:v>-61.06</c:v>
                </c:pt>
                <c:pt idx="509">
                  <c:v>-61.62</c:v>
                </c:pt>
                <c:pt idx="510">
                  <c:v>-59.82</c:v>
                </c:pt>
                <c:pt idx="511">
                  <c:v>-61.84</c:v>
                </c:pt>
                <c:pt idx="512">
                  <c:v>-61.27</c:v>
                </c:pt>
                <c:pt idx="513">
                  <c:v>-62.24</c:v>
                </c:pt>
                <c:pt idx="514">
                  <c:v>-60.83</c:v>
                </c:pt>
                <c:pt idx="515">
                  <c:v>-62.99</c:v>
                </c:pt>
                <c:pt idx="516">
                  <c:v>-64.03</c:v>
                </c:pt>
                <c:pt idx="517">
                  <c:v>-64.02</c:v>
                </c:pt>
                <c:pt idx="518">
                  <c:v>-63</c:v>
                </c:pt>
                <c:pt idx="519">
                  <c:v>-62.27</c:v>
                </c:pt>
                <c:pt idx="520">
                  <c:v>-62.65</c:v>
                </c:pt>
                <c:pt idx="521">
                  <c:v>-62.63</c:v>
                </c:pt>
                <c:pt idx="522">
                  <c:v>-62.93</c:v>
                </c:pt>
                <c:pt idx="523">
                  <c:v>-63.4</c:v>
                </c:pt>
                <c:pt idx="524">
                  <c:v>-62.38</c:v>
                </c:pt>
                <c:pt idx="525">
                  <c:v>-62.88</c:v>
                </c:pt>
                <c:pt idx="526">
                  <c:v>-63.52</c:v>
                </c:pt>
                <c:pt idx="527">
                  <c:v>-62.52</c:v>
                </c:pt>
                <c:pt idx="528">
                  <c:v>-63.22</c:v>
                </c:pt>
                <c:pt idx="529">
                  <c:v>-63.13</c:v>
                </c:pt>
                <c:pt idx="530">
                  <c:v>-62.66</c:v>
                </c:pt>
                <c:pt idx="531">
                  <c:v>-63.65</c:v>
                </c:pt>
                <c:pt idx="532">
                  <c:v>-62.97</c:v>
                </c:pt>
                <c:pt idx="533">
                  <c:v>-62.05</c:v>
                </c:pt>
                <c:pt idx="534">
                  <c:v>-62.46</c:v>
                </c:pt>
                <c:pt idx="535">
                  <c:v>-63.16</c:v>
                </c:pt>
                <c:pt idx="536">
                  <c:v>-64.209999999999894</c:v>
                </c:pt>
                <c:pt idx="537">
                  <c:v>-63.8</c:v>
                </c:pt>
                <c:pt idx="538">
                  <c:v>-63.92</c:v>
                </c:pt>
                <c:pt idx="539">
                  <c:v>-63.07</c:v>
                </c:pt>
                <c:pt idx="540">
                  <c:v>-63.94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328-4371-AA23-B4E5001036A4}"/>
            </c:ext>
          </c:extLst>
        </c:ser>
        <c:ser>
          <c:idx val="1"/>
          <c:order val="1"/>
          <c:tx>
            <c:v>Simulated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3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'374328077012801'!$H$10:$H$51</c:f>
              <c:numCache>
                <c:formatCode>m/d/yyyy</c:formatCode>
                <c:ptCount val="42"/>
                <c:pt idx="0">
                  <c:v>26665</c:v>
                </c:pt>
                <c:pt idx="1">
                  <c:v>28491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</c:numCache>
            </c:numRef>
          </c:xVal>
          <c:yVal>
            <c:numRef>
              <c:f>'374328077012801'!$G$10:$G$51</c:f>
              <c:numCache>
                <c:formatCode>General</c:formatCode>
                <c:ptCount val="42"/>
                <c:pt idx="0">
                  <c:v>-6.0220832824709998</c:v>
                </c:pt>
                <c:pt idx="1">
                  <c:v>-15.39603805542</c:v>
                </c:pt>
                <c:pt idx="2">
                  <c:v>-20.390983581539999</c:v>
                </c:pt>
                <c:pt idx="3">
                  <c:v>-20.9150390625</c:v>
                </c:pt>
                <c:pt idx="4">
                  <c:v>-21.579853057859999</c:v>
                </c:pt>
                <c:pt idx="5">
                  <c:v>-22.462633132930002</c:v>
                </c:pt>
                <c:pt idx="6">
                  <c:v>-23.14713859558</c:v>
                </c:pt>
                <c:pt idx="7">
                  <c:v>-23.86584854126</c:v>
                </c:pt>
                <c:pt idx="8">
                  <c:v>-24.107837676999999</c:v>
                </c:pt>
                <c:pt idx="9">
                  <c:v>-24.909324646000002</c:v>
                </c:pt>
                <c:pt idx="10">
                  <c:v>-26.42894935608</c:v>
                </c:pt>
                <c:pt idx="11">
                  <c:v>-28.140361785890001</c:v>
                </c:pt>
                <c:pt idx="12">
                  <c:v>-29.792776107790001</c:v>
                </c:pt>
                <c:pt idx="13">
                  <c:v>-31.534173965450002</c:v>
                </c:pt>
                <c:pt idx="14">
                  <c:v>-34.472759246830002</c:v>
                </c:pt>
                <c:pt idx="15">
                  <c:v>-37.557182312009999</c:v>
                </c:pt>
                <c:pt idx="16">
                  <c:v>-39.854663848880001</c:v>
                </c:pt>
                <c:pt idx="17">
                  <c:v>-41.832122802729998</c:v>
                </c:pt>
                <c:pt idx="18">
                  <c:v>-43.20694732666</c:v>
                </c:pt>
                <c:pt idx="19">
                  <c:v>-43.977905273440001</c:v>
                </c:pt>
                <c:pt idx="20">
                  <c:v>-44.300678253169998</c:v>
                </c:pt>
                <c:pt idx="21">
                  <c:v>-44.335292816159999</c:v>
                </c:pt>
                <c:pt idx="22">
                  <c:v>-44.604499816889998</c:v>
                </c:pt>
                <c:pt idx="23">
                  <c:v>-44.720764160160002</c:v>
                </c:pt>
                <c:pt idx="24">
                  <c:v>-45.170314788820001</c:v>
                </c:pt>
                <c:pt idx="25">
                  <c:v>-45.989433288569998</c:v>
                </c:pt>
                <c:pt idx="26">
                  <c:v>-46.632934570309999</c:v>
                </c:pt>
                <c:pt idx="27">
                  <c:v>-47.072204589839998</c:v>
                </c:pt>
                <c:pt idx="28">
                  <c:v>-47.684268951420002</c:v>
                </c:pt>
                <c:pt idx="29">
                  <c:v>-48.489234924320002</c:v>
                </c:pt>
                <c:pt idx="30">
                  <c:v>-49.367568969730002</c:v>
                </c:pt>
                <c:pt idx="31">
                  <c:v>-50.445362091059998</c:v>
                </c:pt>
                <c:pt idx="32">
                  <c:v>-51.228076934809998</c:v>
                </c:pt>
                <c:pt idx="33">
                  <c:v>-52.104682922359999</c:v>
                </c:pt>
                <c:pt idx="34">
                  <c:v>-52.623638153080002</c:v>
                </c:pt>
                <c:pt idx="35">
                  <c:v>-53.270210266109999</c:v>
                </c:pt>
                <c:pt idx="36">
                  <c:v>-53.898086547849999</c:v>
                </c:pt>
                <c:pt idx="37">
                  <c:v>-53.642272949220001</c:v>
                </c:pt>
                <c:pt idx="38">
                  <c:v>-53.352390289310001</c:v>
                </c:pt>
                <c:pt idx="39">
                  <c:v>-52.903228759770002</c:v>
                </c:pt>
                <c:pt idx="40">
                  <c:v>-52.756938934330002</c:v>
                </c:pt>
                <c:pt idx="41">
                  <c:v>-54.261642456049998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328-4371-AA23-B4E5001036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3555183"/>
        <c:axId val="613550191"/>
      </c:scatterChart>
      <c:valAx>
        <c:axId val="613555183"/>
        <c:scaling>
          <c:orientation val="minMax"/>
          <c:min val="2500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0191"/>
        <c:crossesAt val="-200"/>
        <c:crossBetween val="midCat"/>
      </c:valAx>
      <c:valAx>
        <c:axId val="6135501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Water Level (ft)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5183"/>
        <c:crosses val="autoZero"/>
        <c:crossBetween val="midCat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Data</c:v>
          </c:tx>
          <c:spPr>
            <a:ln w="19050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'374328077012801'!$I$10:$I$51</c:f>
              <c:numCache>
                <c:formatCode>General</c:formatCode>
                <c:ptCount val="42"/>
                <c:pt idx="0">
                  <c:v>-9.5299999999999905</c:v>
                </c:pt>
                <c:pt idx="1">
                  <c:v>-16.82</c:v>
                </c:pt>
                <c:pt idx="2">
                  <c:v>-21.2</c:v>
                </c:pt>
                <c:pt idx="3">
                  <c:v>-21.62</c:v>
                </c:pt>
                <c:pt idx="4">
                  <c:v>-23.43</c:v>
                </c:pt>
                <c:pt idx="5">
                  <c:v>-23.65</c:v>
                </c:pt>
                <c:pt idx="6">
                  <c:v>-23.73</c:v>
                </c:pt>
                <c:pt idx="7">
                  <c:v>-24.54</c:v>
                </c:pt>
                <c:pt idx="8">
                  <c:v>-26.01</c:v>
                </c:pt>
                <c:pt idx="9">
                  <c:v>-27.8</c:v>
                </c:pt>
                <c:pt idx="10">
                  <c:v>-27.36</c:v>
                </c:pt>
                <c:pt idx="11">
                  <c:v>-30.05</c:v>
                </c:pt>
                <c:pt idx="12">
                  <c:v>-30.84</c:v>
                </c:pt>
                <c:pt idx="13">
                  <c:v>-32.21</c:v>
                </c:pt>
                <c:pt idx="14">
                  <c:v>-33.909999999999897</c:v>
                </c:pt>
                <c:pt idx="15">
                  <c:v>-37.090000000000003</c:v>
                </c:pt>
                <c:pt idx="16">
                  <c:v>-39.549999999999898</c:v>
                </c:pt>
                <c:pt idx="17">
                  <c:v>-40.08</c:v>
                </c:pt>
                <c:pt idx="18">
                  <c:v>-45.02</c:v>
                </c:pt>
                <c:pt idx="19">
                  <c:v>-46.56</c:v>
                </c:pt>
                <c:pt idx="20">
                  <c:v>-46.18</c:v>
                </c:pt>
                <c:pt idx="21">
                  <c:v>-47.09</c:v>
                </c:pt>
                <c:pt idx="22">
                  <c:v>-47.94</c:v>
                </c:pt>
                <c:pt idx="23">
                  <c:v>-51.49</c:v>
                </c:pt>
                <c:pt idx="24">
                  <c:v>-50.01</c:v>
                </c:pt>
                <c:pt idx="25">
                  <c:v>-50.87</c:v>
                </c:pt>
                <c:pt idx="26">
                  <c:v>-54.76</c:v>
                </c:pt>
                <c:pt idx="27">
                  <c:v>-53.8</c:v>
                </c:pt>
                <c:pt idx="28">
                  <c:v>-59.42</c:v>
                </c:pt>
                <c:pt idx="29">
                  <c:v>-54.59</c:v>
                </c:pt>
                <c:pt idx="30">
                  <c:v>-56.27</c:v>
                </c:pt>
                <c:pt idx="31">
                  <c:v>-58.05</c:v>
                </c:pt>
                <c:pt idx="32">
                  <c:v>-59.14</c:v>
                </c:pt>
                <c:pt idx="33">
                  <c:v>-61.06</c:v>
                </c:pt>
                <c:pt idx="34">
                  <c:v>-61.27</c:v>
                </c:pt>
                <c:pt idx="35">
                  <c:v>-64.03</c:v>
                </c:pt>
                <c:pt idx="36">
                  <c:v>-62.65</c:v>
                </c:pt>
                <c:pt idx="37">
                  <c:v>-62.38</c:v>
                </c:pt>
                <c:pt idx="38">
                  <c:v>-63.22</c:v>
                </c:pt>
                <c:pt idx="39">
                  <c:v>-62.97</c:v>
                </c:pt>
                <c:pt idx="40">
                  <c:v>-64.209999999999894</c:v>
                </c:pt>
                <c:pt idx="41">
                  <c:v>-63.92</c:v>
                </c:pt>
              </c:numCache>
            </c:numRef>
          </c:xVal>
          <c:yVal>
            <c:numRef>
              <c:f>'374328077012801'!$G$10:$G$51</c:f>
              <c:numCache>
                <c:formatCode>General</c:formatCode>
                <c:ptCount val="42"/>
                <c:pt idx="0">
                  <c:v>-6.0220832824709998</c:v>
                </c:pt>
                <c:pt idx="1">
                  <c:v>-15.39603805542</c:v>
                </c:pt>
                <c:pt idx="2">
                  <c:v>-20.390983581539999</c:v>
                </c:pt>
                <c:pt idx="3">
                  <c:v>-20.9150390625</c:v>
                </c:pt>
                <c:pt idx="4">
                  <c:v>-21.579853057859999</c:v>
                </c:pt>
                <c:pt idx="5">
                  <c:v>-22.462633132930002</c:v>
                </c:pt>
                <c:pt idx="6">
                  <c:v>-23.14713859558</c:v>
                </c:pt>
                <c:pt idx="7">
                  <c:v>-23.86584854126</c:v>
                </c:pt>
                <c:pt idx="8">
                  <c:v>-24.107837676999999</c:v>
                </c:pt>
                <c:pt idx="9">
                  <c:v>-24.909324646000002</c:v>
                </c:pt>
                <c:pt idx="10">
                  <c:v>-26.42894935608</c:v>
                </c:pt>
                <c:pt idx="11">
                  <c:v>-28.140361785890001</c:v>
                </c:pt>
                <c:pt idx="12">
                  <c:v>-29.792776107790001</c:v>
                </c:pt>
                <c:pt idx="13">
                  <c:v>-31.534173965450002</c:v>
                </c:pt>
                <c:pt idx="14">
                  <c:v>-34.472759246830002</c:v>
                </c:pt>
                <c:pt idx="15">
                  <c:v>-37.557182312009999</c:v>
                </c:pt>
                <c:pt idx="16">
                  <c:v>-39.854663848880001</c:v>
                </c:pt>
                <c:pt idx="17">
                  <c:v>-41.832122802729998</c:v>
                </c:pt>
                <c:pt idx="18">
                  <c:v>-43.20694732666</c:v>
                </c:pt>
                <c:pt idx="19">
                  <c:v>-43.977905273440001</c:v>
                </c:pt>
                <c:pt idx="20">
                  <c:v>-44.300678253169998</c:v>
                </c:pt>
                <c:pt idx="21">
                  <c:v>-44.335292816159999</c:v>
                </c:pt>
                <c:pt idx="22">
                  <c:v>-44.604499816889998</c:v>
                </c:pt>
                <c:pt idx="23">
                  <c:v>-44.720764160160002</c:v>
                </c:pt>
                <c:pt idx="24">
                  <c:v>-45.170314788820001</c:v>
                </c:pt>
                <c:pt idx="25">
                  <c:v>-45.989433288569998</c:v>
                </c:pt>
                <c:pt idx="26">
                  <c:v>-46.632934570309999</c:v>
                </c:pt>
                <c:pt idx="27">
                  <c:v>-47.072204589839998</c:v>
                </c:pt>
                <c:pt idx="28">
                  <c:v>-47.684268951420002</c:v>
                </c:pt>
                <c:pt idx="29">
                  <c:v>-48.489234924320002</c:v>
                </c:pt>
                <c:pt idx="30">
                  <c:v>-49.367568969730002</c:v>
                </c:pt>
                <c:pt idx="31">
                  <c:v>-50.445362091059998</c:v>
                </c:pt>
                <c:pt idx="32">
                  <c:v>-51.228076934809998</c:v>
                </c:pt>
                <c:pt idx="33">
                  <c:v>-52.104682922359999</c:v>
                </c:pt>
                <c:pt idx="34">
                  <c:v>-52.623638153080002</c:v>
                </c:pt>
                <c:pt idx="35">
                  <c:v>-53.270210266109999</c:v>
                </c:pt>
                <c:pt idx="36">
                  <c:v>-53.898086547849999</c:v>
                </c:pt>
                <c:pt idx="37">
                  <c:v>-53.642272949220001</c:v>
                </c:pt>
                <c:pt idx="38">
                  <c:v>-53.352390289310001</c:v>
                </c:pt>
                <c:pt idx="39">
                  <c:v>-52.903228759770002</c:v>
                </c:pt>
                <c:pt idx="40">
                  <c:v>-52.756938934330002</c:v>
                </c:pt>
                <c:pt idx="41">
                  <c:v>-54.261642456049998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F2E-4E1E-B9A4-EC9C6278DADD}"/>
            </c:ext>
          </c:extLst>
        </c:ser>
        <c:ser>
          <c:idx val="1"/>
          <c:order val="1"/>
          <c:tx>
            <c:v>Y=X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'374328077012801'!$K$2:$K$3</c:f>
              <c:numCache>
                <c:formatCode>General</c:formatCode>
                <c:ptCount val="2"/>
                <c:pt idx="0">
                  <c:v>-8.94</c:v>
                </c:pt>
                <c:pt idx="1">
                  <c:v>-64.209999999999894</c:v>
                </c:pt>
              </c:numCache>
            </c:numRef>
          </c:xVal>
          <c:yVal>
            <c:numRef>
              <c:f>'374328077012801'!$K$2:$K$3</c:f>
              <c:numCache>
                <c:formatCode>General</c:formatCode>
                <c:ptCount val="2"/>
                <c:pt idx="0">
                  <c:v>-8.94</c:v>
                </c:pt>
                <c:pt idx="1">
                  <c:v>-64.209999999999894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F2E-4E1E-B9A4-EC9C6278DA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4009151"/>
        <c:axId val="1105116095"/>
      </c:scatterChart>
      <c:valAx>
        <c:axId val="117400915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05116095"/>
        <c:crossesAt val="-200"/>
        <c:crossBetween val="midCat"/>
      </c:valAx>
      <c:valAx>
        <c:axId val="11051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74009151"/>
        <c:crossesAt val="-200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0617632601578511"/>
          <c:y val="0.57275836614173226"/>
          <c:w val="0.38800328273086904"/>
          <c:h val="0.19412968265330471"/>
        </c:manualLayout>
      </c:layout>
      <c:overlay val="1"/>
      <c:spPr>
        <a:solidFill>
          <a:schemeClr val="bg1"/>
        </a:solidFill>
        <a:ln>
          <a:solidFill>
            <a:schemeClr val="bg1">
              <a:lumMod val="65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Data</c:v>
          </c:tx>
          <c:spPr>
            <a:ln w="19050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'363655076332003'!$I$17:$I$51</c:f>
              <c:numCache>
                <c:formatCode>General</c:formatCode>
                <c:ptCount val="35"/>
                <c:pt idx="0">
                  <c:v>-71.67</c:v>
                </c:pt>
                <c:pt idx="1">
                  <c:v>-70.56</c:v>
                </c:pt>
                <c:pt idx="2">
                  <c:v>-71.209999999999894</c:v>
                </c:pt>
                <c:pt idx="3">
                  <c:v>-70.87</c:v>
                </c:pt>
                <c:pt idx="4">
                  <c:v>-72.89</c:v>
                </c:pt>
                <c:pt idx="5">
                  <c:v>-75.010000000000005</c:v>
                </c:pt>
                <c:pt idx="6">
                  <c:v>-76.930000000000007</c:v>
                </c:pt>
                <c:pt idx="7">
                  <c:v>-79.33</c:v>
                </c:pt>
                <c:pt idx="8">
                  <c:v>-80.010000000000005</c:v>
                </c:pt>
                <c:pt idx="9">
                  <c:v>-80.34</c:v>
                </c:pt>
                <c:pt idx="10">
                  <c:v>-79.12</c:v>
                </c:pt>
                <c:pt idx="11">
                  <c:v>-80.3</c:v>
                </c:pt>
                <c:pt idx="12">
                  <c:v>-81.8</c:v>
                </c:pt>
                <c:pt idx="13">
                  <c:v>-81.72</c:v>
                </c:pt>
                <c:pt idx="14">
                  <c:v>-81.75</c:v>
                </c:pt>
                <c:pt idx="15">
                  <c:v>-84.62</c:v>
                </c:pt>
                <c:pt idx="16">
                  <c:v>-90.79</c:v>
                </c:pt>
                <c:pt idx="17">
                  <c:v>-86.42</c:v>
                </c:pt>
                <c:pt idx="18">
                  <c:v>-87.72</c:v>
                </c:pt>
                <c:pt idx="19">
                  <c:v>-89.08</c:v>
                </c:pt>
                <c:pt idx="20">
                  <c:v>-89.66</c:v>
                </c:pt>
                <c:pt idx="21">
                  <c:v>-94.12</c:v>
                </c:pt>
                <c:pt idx="22">
                  <c:v>-94.54</c:v>
                </c:pt>
                <c:pt idx="23">
                  <c:v>-93.02</c:v>
                </c:pt>
                <c:pt idx="24">
                  <c:v>-90.36</c:v>
                </c:pt>
                <c:pt idx="25">
                  <c:v>-85.9</c:v>
                </c:pt>
                <c:pt idx="26">
                  <c:v>-80.39</c:v>
                </c:pt>
                <c:pt idx="27">
                  <c:v>-79.7</c:v>
                </c:pt>
                <c:pt idx="28">
                  <c:v>-78.94</c:v>
                </c:pt>
                <c:pt idx="29">
                  <c:v>-78.8</c:v>
                </c:pt>
                <c:pt idx="30">
                  <c:v>-76.91</c:v>
                </c:pt>
                <c:pt idx="31">
                  <c:v>-76.5</c:v>
                </c:pt>
                <c:pt idx="32">
                  <c:v>-75.930000000000007</c:v>
                </c:pt>
                <c:pt idx="33">
                  <c:v>-75.989999999999895</c:v>
                </c:pt>
                <c:pt idx="34">
                  <c:v>-75.03</c:v>
                </c:pt>
              </c:numCache>
            </c:numRef>
          </c:xVal>
          <c:yVal>
            <c:numRef>
              <c:f>'363655076332003'!$G$17:$G$51</c:f>
              <c:numCache>
                <c:formatCode>General</c:formatCode>
                <c:ptCount val="35"/>
                <c:pt idx="0">
                  <c:v>-68.814109802250002</c:v>
                </c:pt>
                <c:pt idx="1">
                  <c:v>-69.591285705570002</c:v>
                </c:pt>
                <c:pt idx="2">
                  <c:v>-70.105499267580001</c:v>
                </c:pt>
                <c:pt idx="3">
                  <c:v>-70.123825073239999</c:v>
                </c:pt>
                <c:pt idx="4">
                  <c:v>-71.074211120610002</c:v>
                </c:pt>
                <c:pt idx="5">
                  <c:v>-73.16160583496</c:v>
                </c:pt>
                <c:pt idx="6">
                  <c:v>-74.6254196167</c:v>
                </c:pt>
                <c:pt idx="7">
                  <c:v>-73.66884613037</c:v>
                </c:pt>
                <c:pt idx="8">
                  <c:v>-76.69758605957</c:v>
                </c:pt>
                <c:pt idx="9">
                  <c:v>-77.994384765630002</c:v>
                </c:pt>
                <c:pt idx="10">
                  <c:v>-78.227226257319998</c:v>
                </c:pt>
                <c:pt idx="11">
                  <c:v>-79.02333831787</c:v>
                </c:pt>
                <c:pt idx="12">
                  <c:v>-79.144836425779999</c:v>
                </c:pt>
                <c:pt idx="13">
                  <c:v>-79.152572631840002</c:v>
                </c:pt>
                <c:pt idx="14">
                  <c:v>-79.709213256840002</c:v>
                </c:pt>
                <c:pt idx="15">
                  <c:v>-82.624755859380002</c:v>
                </c:pt>
                <c:pt idx="16">
                  <c:v>-85.770393371579999</c:v>
                </c:pt>
                <c:pt idx="17">
                  <c:v>-84.576606750490001</c:v>
                </c:pt>
                <c:pt idx="18">
                  <c:v>-85.833869934079999</c:v>
                </c:pt>
                <c:pt idx="19">
                  <c:v>-87.034210205080001</c:v>
                </c:pt>
                <c:pt idx="20">
                  <c:v>-88.137649536129999</c:v>
                </c:pt>
                <c:pt idx="21">
                  <c:v>-91.261825561519998</c:v>
                </c:pt>
                <c:pt idx="22">
                  <c:v>-91.970108032230002</c:v>
                </c:pt>
                <c:pt idx="23">
                  <c:v>-91.459564208979998</c:v>
                </c:pt>
                <c:pt idx="24">
                  <c:v>-87.635368347170001</c:v>
                </c:pt>
                <c:pt idx="25">
                  <c:v>-82.366775512700002</c:v>
                </c:pt>
                <c:pt idx="26">
                  <c:v>-78.952644348139998</c:v>
                </c:pt>
                <c:pt idx="27">
                  <c:v>-77.752624511720001</c:v>
                </c:pt>
                <c:pt idx="28">
                  <c:v>-77.16096496582</c:v>
                </c:pt>
                <c:pt idx="29">
                  <c:v>-76.225257873540002</c:v>
                </c:pt>
                <c:pt idx="30">
                  <c:v>-74.587982177729998</c:v>
                </c:pt>
                <c:pt idx="31">
                  <c:v>-72.982154846189999</c:v>
                </c:pt>
                <c:pt idx="32">
                  <c:v>-72.21688079834</c:v>
                </c:pt>
                <c:pt idx="33">
                  <c:v>-71.147148132319998</c:v>
                </c:pt>
                <c:pt idx="34">
                  <c:v>-76.468040466310001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262-4508-9226-F3DA7B08BE66}"/>
            </c:ext>
          </c:extLst>
        </c:ser>
        <c:ser>
          <c:idx val="1"/>
          <c:order val="1"/>
          <c:tx>
            <c:v>Y=X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'363655076332003'!$K$2:$K$3</c:f>
              <c:numCache>
                <c:formatCode>General</c:formatCode>
                <c:ptCount val="2"/>
                <c:pt idx="0">
                  <c:v>-69.489999999999895</c:v>
                </c:pt>
                <c:pt idx="1">
                  <c:v>-94.54</c:v>
                </c:pt>
              </c:numCache>
            </c:numRef>
          </c:xVal>
          <c:yVal>
            <c:numRef>
              <c:f>'363655076332003'!$K$2:$K$3</c:f>
              <c:numCache>
                <c:formatCode>General</c:formatCode>
                <c:ptCount val="2"/>
                <c:pt idx="0">
                  <c:v>-69.489999999999895</c:v>
                </c:pt>
                <c:pt idx="1">
                  <c:v>-94.54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262-4508-9226-F3DA7B08BE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4009151"/>
        <c:axId val="1105116095"/>
      </c:scatterChart>
      <c:valAx>
        <c:axId val="1174009151"/>
        <c:scaling>
          <c:orientation val="minMax"/>
          <c:max val="-60"/>
          <c:min val="-10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05116095"/>
        <c:crossesAt val="-200"/>
        <c:crossBetween val="midCat"/>
      </c:valAx>
      <c:valAx>
        <c:axId val="1105116095"/>
        <c:scaling>
          <c:orientation val="minMax"/>
          <c:max val="-6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74009151"/>
        <c:crossesAt val="-200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0617632601578511"/>
          <c:y val="0.57275836614173226"/>
          <c:w val="0.38800328273086904"/>
          <c:h val="0.19412968265330471"/>
        </c:manualLayout>
      </c:layout>
      <c:overlay val="1"/>
      <c:spPr>
        <a:solidFill>
          <a:schemeClr val="bg1"/>
        </a:solidFill>
        <a:ln>
          <a:solidFill>
            <a:schemeClr val="bg1">
              <a:lumMod val="65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sz="1400" b="0" i="0" u="none" strike="noStrike" baseline="0">
                <a:effectLst/>
              </a:rPr>
              <a:t>58A 79</a:t>
            </a:r>
            <a:r>
              <a:rPr lang="en-US" sz="1400" b="0" i="0" u="none" strike="noStrike" baseline="0"/>
              <a:t> </a:t>
            </a:r>
            <a:endParaRPr lang="en-US"/>
          </a:p>
        </c:rich>
      </c:tx>
      <c:layout>
        <c:manualLayout>
          <c:xMode val="edge"/>
          <c:yMode val="edge"/>
          <c:x val="0.36088110403397028"/>
          <c:y val="2.13675213675213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USGS Data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3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xVal>
            <c:numRef>
              <c:f>'363655076332004'!$A$2:$A$542</c:f>
              <c:numCache>
                <c:formatCode>m/d/yyyy</c:formatCode>
                <c:ptCount val="541"/>
                <c:pt idx="0">
                  <c:v>31818</c:v>
                </c:pt>
                <c:pt idx="1">
                  <c:v>31823</c:v>
                </c:pt>
                <c:pt idx="2">
                  <c:v>31828</c:v>
                </c:pt>
                <c:pt idx="3">
                  <c:v>31833</c:v>
                </c:pt>
                <c:pt idx="4">
                  <c:v>31836</c:v>
                </c:pt>
                <c:pt idx="5">
                  <c:v>31841</c:v>
                </c:pt>
                <c:pt idx="6">
                  <c:v>31846</c:v>
                </c:pt>
                <c:pt idx="7">
                  <c:v>31851</c:v>
                </c:pt>
                <c:pt idx="8">
                  <c:v>31856</c:v>
                </c:pt>
                <c:pt idx="9">
                  <c:v>31861</c:v>
                </c:pt>
                <c:pt idx="10">
                  <c:v>31867</c:v>
                </c:pt>
                <c:pt idx="11">
                  <c:v>31872</c:v>
                </c:pt>
                <c:pt idx="12">
                  <c:v>31877</c:v>
                </c:pt>
                <c:pt idx="13">
                  <c:v>31882</c:v>
                </c:pt>
                <c:pt idx="14">
                  <c:v>31887</c:v>
                </c:pt>
                <c:pt idx="15">
                  <c:v>31892</c:v>
                </c:pt>
                <c:pt idx="16">
                  <c:v>31897</c:v>
                </c:pt>
                <c:pt idx="17">
                  <c:v>31902</c:v>
                </c:pt>
                <c:pt idx="18">
                  <c:v>31907</c:v>
                </c:pt>
                <c:pt idx="19">
                  <c:v>31912</c:v>
                </c:pt>
                <c:pt idx="20">
                  <c:v>31917</c:v>
                </c:pt>
                <c:pt idx="21">
                  <c:v>31922</c:v>
                </c:pt>
                <c:pt idx="22">
                  <c:v>31928</c:v>
                </c:pt>
                <c:pt idx="23">
                  <c:v>31933</c:v>
                </c:pt>
                <c:pt idx="24">
                  <c:v>31938</c:v>
                </c:pt>
                <c:pt idx="25">
                  <c:v>31943</c:v>
                </c:pt>
                <c:pt idx="26">
                  <c:v>31948</c:v>
                </c:pt>
                <c:pt idx="27">
                  <c:v>31953</c:v>
                </c:pt>
                <c:pt idx="28">
                  <c:v>31958</c:v>
                </c:pt>
                <c:pt idx="29">
                  <c:v>31963</c:v>
                </c:pt>
                <c:pt idx="30">
                  <c:v>31968</c:v>
                </c:pt>
                <c:pt idx="31">
                  <c:v>31973</c:v>
                </c:pt>
                <c:pt idx="32">
                  <c:v>31978</c:v>
                </c:pt>
                <c:pt idx="33">
                  <c:v>31983</c:v>
                </c:pt>
                <c:pt idx="34">
                  <c:v>31988</c:v>
                </c:pt>
                <c:pt idx="35">
                  <c:v>31994</c:v>
                </c:pt>
                <c:pt idx="36">
                  <c:v>31999</c:v>
                </c:pt>
                <c:pt idx="37">
                  <c:v>32004</c:v>
                </c:pt>
                <c:pt idx="38">
                  <c:v>32009</c:v>
                </c:pt>
                <c:pt idx="39">
                  <c:v>32014</c:v>
                </c:pt>
                <c:pt idx="40">
                  <c:v>32020</c:v>
                </c:pt>
                <c:pt idx="41">
                  <c:v>32025</c:v>
                </c:pt>
                <c:pt idx="42">
                  <c:v>32030</c:v>
                </c:pt>
                <c:pt idx="43">
                  <c:v>32035</c:v>
                </c:pt>
                <c:pt idx="44">
                  <c:v>32040</c:v>
                </c:pt>
                <c:pt idx="45">
                  <c:v>32045</c:v>
                </c:pt>
                <c:pt idx="46">
                  <c:v>32050</c:v>
                </c:pt>
                <c:pt idx="47">
                  <c:v>32055</c:v>
                </c:pt>
                <c:pt idx="48">
                  <c:v>32060</c:v>
                </c:pt>
                <c:pt idx="49">
                  <c:v>32065</c:v>
                </c:pt>
                <c:pt idx="50">
                  <c:v>32070</c:v>
                </c:pt>
                <c:pt idx="51">
                  <c:v>32075</c:v>
                </c:pt>
                <c:pt idx="52">
                  <c:v>32081</c:v>
                </c:pt>
                <c:pt idx="53">
                  <c:v>32086</c:v>
                </c:pt>
                <c:pt idx="54">
                  <c:v>32091</c:v>
                </c:pt>
                <c:pt idx="55">
                  <c:v>32096</c:v>
                </c:pt>
                <c:pt idx="56">
                  <c:v>32101</c:v>
                </c:pt>
                <c:pt idx="57">
                  <c:v>32106</c:v>
                </c:pt>
                <c:pt idx="58">
                  <c:v>32111</c:v>
                </c:pt>
                <c:pt idx="59">
                  <c:v>32116</c:v>
                </c:pt>
                <c:pt idx="60">
                  <c:v>32121</c:v>
                </c:pt>
                <c:pt idx="61">
                  <c:v>32126</c:v>
                </c:pt>
                <c:pt idx="62">
                  <c:v>32131</c:v>
                </c:pt>
                <c:pt idx="63">
                  <c:v>32136</c:v>
                </c:pt>
                <c:pt idx="64">
                  <c:v>32142</c:v>
                </c:pt>
                <c:pt idx="65">
                  <c:v>32147</c:v>
                </c:pt>
                <c:pt idx="66">
                  <c:v>32152</c:v>
                </c:pt>
                <c:pt idx="67">
                  <c:v>32157</c:v>
                </c:pt>
                <c:pt idx="68">
                  <c:v>32162</c:v>
                </c:pt>
                <c:pt idx="69">
                  <c:v>32167</c:v>
                </c:pt>
                <c:pt idx="70">
                  <c:v>32173</c:v>
                </c:pt>
                <c:pt idx="71">
                  <c:v>32178</c:v>
                </c:pt>
                <c:pt idx="72">
                  <c:v>32183</c:v>
                </c:pt>
                <c:pt idx="73">
                  <c:v>32184</c:v>
                </c:pt>
                <c:pt idx="74">
                  <c:v>32443</c:v>
                </c:pt>
                <c:pt idx="75">
                  <c:v>32512</c:v>
                </c:pt>
                <c:pt idx="76">
                  <c:v>32587</c:v>
                </c:pt>
                <c:pt idx="77">
                  <c:v>32678</c:v>
                </c:pt>
                <c:pt idx="78">
                  <c:v>32769</c:v>
                </c:pt>
                <c:pt idx="79">
                  <c:v>32847</c:v>
                </c:pt>
                <c:pt idx="80">
                  <c:v>32945</c:v>
                </c:pt>
                <c:pt idx="81">
                  <c:v>33043</c:v>
                </c:pt>
                <c:pt idx="82">
                  <c:v>33128</c:v>
                </c:pt>
                <c:pt idx="83">
                  <c:v>33175</c:v>
                </c:pt>
                <c:pt idx="84">
                  <c:v>33520</c:v>
                </c:pt>
                <c:pt idx="85">
                  <c:v>33627</c:v>
                </c:pt>
                <c:pt idx="86">
                  <c:v>33709</c:v>
                </c:pt>
                <c:pt idx="87">
                  <c:v>33869</c:v>
                </c:pt>
                <c:pt idx="88">
                  <c:v>33891</c:v>
                </c:pt>
                <c:pt idx="89">
                  <c:v>34024</c:v>
                </c:pt>
                <c:pt idx="90">
                  <c:v>34193</c:v>
                </c:pt>
                <c:pt idx="91">
                  <c:v>34193</c:v>
                </c:pt>
                <c:pt idx="92">
                  <c:v>34264</c:v>
                </c:pt>
                <c:pt idx="93">
                  <c:v>34411</c:v>
                </c:pt>
                <c:pt idx="94">
                  <c:v>34584</c:v>
                </c:pt>
                <c:pt idx="95">
                  <c:v>34712</c:v>
                </c:pt>
                <c:pt idx="96">
                  <c:v>34782</c:v>
                </c:pt>
                <c:pt idx="97">
                  <c:v>34871</c:v>
                </c:pt>
                <c:pt idx="98">
                  <c:v>34955</c:v>
                </c:pt>
                <c:pt idx="99">
                  <c:v>35110</c:v>
                </c:pt>
                <c:pt idx="100">
                  <c:v>35219</c:v>
                </c:pt>
                <c:pt idx="101">
                  <c:v>35334</c:v>
                </c:pt>
                <c:pt idx="102">
                  <c:v>35410</c:v>
                </c:pt>
                <c:pt idx="103">
                  <c:v>35501</c:v>
                </c:pt>
                <c:pt idx="104">
                  <c:v>35571</c:v>
                </c:pt>
                <c:pt idx="105">
                  <c:v>35597</c:v>
                </c:pt>
                <c:pt idx="106">
                  <c:v>35681</c:v>
                </c:pt>
                <c:pt idx="107">
                  <c:v>35775</c:v>
                </c:pt>
                <c:pt idx="108">
                  <c:v>35887</c:v>
                </c:pt>
                <c:pt idx="109">
                  <c:v>35968</c:v>
                </c:pt>
                <c:pt idx="110">
                  <c:v>36053</c:v>
                </c:pt>
                <c:pt idx="111">
                  <c:v>36145</c:v>
                </c:pt>
                <c:pt idx="112">
                  <c:v>36237</c:v>
                </c:pt>
                <c:pt idx="113">
                  <c:v>36340</c:v>
                </c:pt>
                <c:pt idx="114">
                  <c:v>36438</c:v>
                </c:pt>
                <c:pt idx="115">
                  <c:v>36503</c:v>
                </c:pt>
                <c:pt idx="116">
                  <c:v>36593</c:v>
                </c:pt>
                <c:pt idx="117">
                  <c:v>36690</c:v>
                </c:pt>
                <c:pt idx="118">
                  <c:v>36740</c:v>
                </c:pt>
                <c:pt idx="119">
                  <c:v>36816</c:v>
                </c:pt>
                <c:pt idx="120">
                  <c:v>36908</c:v>
                </c:pt>
                <c:pt idx="121">
                  <c:v>37005</c:v>
                </c:pt>
                <c:pt idx="122">
                  <c:v>37099</c:v>
                </c:pt>
                <c:pt idx="123">
                  <c:v>37188</c:v>
                </c:pt>
                <c:pt idx="124">
                  <c:v>37274</c:v>
                </c:pt>
                <c:pt idx="125">
                  <c:v>37372</c:v>
                </c:pt>
                <c:pt idx="126">
                  <c:v>37460</c:v>
                </c:pt>
                <c:pt idx="127">
                  <c:v>37546</c:v>
                </c:pt>
                <c:pt idx="128">
                  <c:v>37649</c:v>
                </c:pt>
                <c:pt idx="129">
                  <c:v>37741</c:v>
                </c:pt>
                <c:pt idx="130">
                  <c:v>37827</c:v>
                </c:pt>
                <c:pt idx="131">
                  <c:v>37917</c:v>
                </c:pt>
                <c:pt idx="132">
                  <c:v>38030</c:v>
                </c:pt>
                <c:pt idx="133">
                  <c:v>38107</c:v>
                </c:pt>
                <c:pt idx="134">
                  <c:v>38204</c:v>
                </c:pt>
                <c:pt idx="135">
                  <c:v>38296</c:v>
                </c:pt>
                <c:pt idx="136">
                  <c:v>38380</c:v>
                </c:pt>
                <c:pt idx="137">
                  <c:v>38482</c:v>
                </c:pt>
                <c:pt idx="138">
                  <c:v>38553</c:v>
                </c:pt>
                <c:pt idx="139">
                  <c:v>38660</c:v>
                </c:pt>
                <c:pt idx="140">
                  <c:v>38755</c:v>
                </c:pt>
                <c:pt idx="141">
                  <c:v>38847</c:v>
                </c:pt>
                <c:pt idx="142">
                  <c:v>38972</c:v>
                </c:pt>
                <c:pt idx="143">
                  <c:v>39055</c:v>
                </c:pt>
                <c:pt idx="144">
                  <c:v>39190</c:v>
                </c:pt>
                <c:pt idx="145">
                  <c:v>39247</c:v>
                </c:pt>
                <c:pt idx="146">
                  <c:v>39323</c:v>
                </c:pt>
                <c:pt idx="147">
                  <c:v>39357</c:v>
                </c:pt>
                <c:pt idx="148">
                  <c:v>39471</c:v>
                </c:pt>
                <c:pt idx="149">
                  <c:v>39554</c:v>
                </c:pt>
                <c:pt idx="150">
                  <c:v>39644</c:v>
                </c:pt>
                <c:pt idx="151">
                  <c:v>39743</c:v>
                </c:pt>
                <c:pt idx="152">
                  <c:v>39849</c:v>
                </c:pt>
                <c:pt idx="153">
                  <c:v>39917</c:v>
                </c:pt>
                <c:pt idx="154">
                  <c:v>40016</c:v>
                </c:pt>
                <c:pt idx="155">
                  <c:v>40106</c:v>
                </c:pt>
                <c:pt idx="156">
                  <c:v>40191</c:v>
                </c:pt>
                <c:pt idx="157">
                  <c:v>40281</c:v>
                </c:pt>
                <c:pt idx="158">
                  <c:v>40380</c:v>
                </c:pt>
                <c:pt idx="159">
                  <c:v>40477</c:v>
                </c:pt>
                <c:pt idx="160">
                  <c:v>40570</c:v>
                </c:pt>
                <c:pt idx="161">
                  <c:v>40652</c:v>
                </c:pt>
                <c:pt idx="162">
                  <c:v>40744</c:v>
                </c:pt>
                <c:pt idx="163">
                  <c:v>40820</c:v>
                </c:pt>
                <c:pt idx="164">
                  <c:v>40934</c:v>
                </c:pt>
                <c:pt idx="165">
                  <c:v>41002</c:v>
                </c:pt>
                <c:pt idx="166">
                  <c:v>41101</c:v>
                </c:pt>
                <c:pt idx="167">
                  <c:v>41198</c:v>
                </c:pt>
                <c:pt idx="168">
                  <c:v>41283</c:v>
                </c:pt>
                <c:pt idx="169">
                  <c:v>41380</c:v>
                </c:pt>
                <c:pt idx="170">
                  <c:v>41478</c:v>
                </c:pt>
                <c:pt idx="171">
                  <c:v>41597</c:v>
                </c:pt>
                <c:pt idx="172">
                  <c:v>41681</c:v>
                </c:pt>
                <c:pt idx="173">
                  <c:v>41751</c:v>
                </c:pt>
                <c:pt idx="174">
                  <c:v>41835</c:v>
                </c:pt>
                <c:pt idx="175">
                  <c:v>41933</c:v>
                </c:pt>
                <c:pt idx="176">
                  <c:v>42045</c:v>
                </c:pt>
                <c:pt idx="177">
                  <c:v>42122</c:v>
                </c:pt>
                <c:pt idx="178">
                  <c:v>42206</c:v>
                </c:pt>
                <c:pt idx="179">
                  <c:v>42304</c:v>
                </c:pt>
                <c:pt idx="180">
                  <c:v>42431</c:v>
                </c:pt>
                <c:pt idx="181">
                  <c:v>42509</c:v>
                </c:pt>
                <c:pt idx="182">
                  <c:v>42599</c:v>
                </c:pt>
                <c:pt idx="183">
                  <c:v>42668</c:v>
                </c:pt>
                <c:pt idx="184">
                  <c:v>42900</c:v>
                </c:pt>
                <c:pt idx="185">
                  <c:v>42951</c:v>
                </c:pt>
                <c:pt idx="186">
                  <c:v>43042</c:v>
                </c:pt>
                <c:pt idx="187">
                  <c:v>43145</c:v>
                </c:pt>
                <c:pt idx="188">
                  <c:v>43207</c:v>
                </c:pt>
                <c:pt idx="189">
                  <c:v>43340</c:v>
                </c:pt>
                <c:pt idx="190">
                  <c:v>43420</c:v>
                </c:pt>
                <c:pt idx="191">
                  <c:v>43566</c:v>
                </c:pt>
                <c:pt idx="192">
                  <c:v>43662</c:v>
                </c:pt>
                <c:pt idx="193">
                  <c:v>43776</c:v>
                </c:pt>
                <c:pt idx="194">
                  <c:v>43864</c:v>
                </c:pt>
                <c:pt idx="195">
                  <c:v>44175</c:v>
                </c:pt>
                <c:pt idx="196">
                  <c:v>44281</c:v>
                </c:pt>
                <c:pt idx="197">
                  <c:v>44424</c:v>
                </c:pt>
                <c:pt idx="198">
                  <c:v>44510</c:v>
                </c:pt>
              </c:numCache>
            </c:numRef>
          </c:xVal>
          <c:yVal>
            <c:numRef>
              <c:f>'363655076332004'!$D$2:$D$542</c:f>
              <c:numCache>
                <c:formatCode>General</c:formatCode>
                <c:ptCount val="541"/>
                <c:pt idx="0">
                  <c:v>-71.53</c:v>
                </c:pt>
                <c:pt idx="1">
                  <c:v>-71.510000000000005</c:v>
                </c:pt>
                <c:pt idx="2">
                  <c:v>-71.42</c:v>
                </c:pt>
                <c:pt idx="3">
                  <c:v>-71.34</c:v>
                </c:pt>
                <c:pt idx="4">
                  <c:v>-71.349999999999895</c:v>
                </c:pt>
                <c:pt idx="5">
                  <c:v>-71.290000000000006</c:v>
                </c:pt>
                <c:pt idx="6">
                  <c:v>-71.17</c:v>
                </c:pt>
                <c:pt idx="7">
                  <c:v>-71.11</c:v>
                </c:pt>
                <c:pt idx="8">
                  <c:v>-71.010000000000005</c:v>
                </c:pt>
                <c:pt idx="9">
                  <c:v>-70.97</c:v>
                </c:pt>
                <c:pt idx="10">
                  <c:v>-70.849999999999895</c:v>
                </c:pt>
                <c:pt idx="11">
                  <c:v>-70.78</c:v>
                </c:pt>
                <c:pt idx="12">
                  <c:v>-70.78</c:v>
                </c:pt>
                <c:pt idx="13">
                  <c:v>-70.81</c:v>
                </c:pt>
                <c:pt idx="14">
                  <c:v>-70.650000000000006</c:v>
                </c:pt>
                <c:pt idx="15">
                  <c:v>-70.59</c:v>
                </c:pt>
                <c:pt idx="16">
                  <c:v>-70.55</c:v>
                </c:pt>
                <c:pt idx="17">
                  <c:v>-70.52</c:v>
                </c:pt>
                <c:pt idx="18">
                  <c:v>-70.52</c:v>
                </c:pt>
                <c:pt idx="19">
                  <c:v>-70.53</c:v>
                </c:pt>
                <c:pt idx="20">
                  <c:v>-70.52</c:v>
                </c:pt>
                <c:pt idx="21">
                  <c:v>-70.53</c:v>
                </c:pt>
                <c:pt idx="22">
                  <c:v>-70.510000000000005</c:v>
                </c:pt>
                <c:pt idx="23">
                  <c:v>-70.400000000000006</c:v>
                </c:pt>
                <c:pt idx="24">
                  <c:v>-70.459999999999894</c:v>
                </c:pt>
                <c:pt idx="25">
                  <c:v>-70.41</c:v>
                </c:pt>
                <c:pt idx="26">
                  <c:v>-70.45</c:v>
                </c:pt>
                <c:pt idx="27">
                  <c:v>-70.42</c:v>
                </c:pt>
                <c:pt idx="28">
                  <c:v>-70.45</c:v>
                </c:pt>
                <c:pt idx="29">
                  <c:v>-70.45</c:v>
                </c:pt>
                <c:pt idx="30">
                  <c:v>-70.45</c:v>
                </c:pt>
                <c:pt idx="31">
                  <c:v>-70.47</c:v>
                </c:pt>
                <c:pt idx="32">
                  <c:v>-70.63</c:v>
                </c:pt>
                <c:pt idx="33">
                  <c:v>-70.69</c:v>
                </c:pt>
                <c:pt idx="34">
                  <c:v>-70.72</c:v>
                </c:pt>
                <c:pt idx="35">
                  <c:v>-70.73</c:v>
                </c:pt>
                <c:pt idx="36">
                  <c:v>-70.680000000000007</c:v>
                </c:pt>
                <c:pt idx="37">
                  <c:v>-70.819999999999894</c:v>
                </c:pt>
                <c:pt idx="38">
                  <c:v>-70.73</c:v>
                </c:pt>
                <c:pt idx="39">
                  <c:v>-70.84</c:v>
                </c:pt>
                <c:pt idx="40">
                  <c:v>-70.819999999999894</c:v>
                </c:pt>
                <c:pt idx="41">
                  <c:v>-70.91</c:v>
                </c:pt>
                <c:pt idx="42">
                  <c:v>-70.72</c:v>
                </c:pt>
                <c:pt idx="43">
                  <c:v>-70.52</c:v>
                </c:pt>
                <c:pt idx="44">
                  <c:v>-70.52</c:v>
                </c:pt>
                <c:pt idx="45">
                  <c:v>-70.56</c:v>
                </c:pt>
                <c:pt idx="46">
                  <c:v>-70.55</c:v>
                </c:pt>
                <c:pt idx="47">
                  <c:v>-70.59</c:v>
                </c:pt>
                <c:pt idx="48">
                  <c:v>-70.67</c:v>
                </c:pt>
                <c:pt idx="49">
                  <c:v>-70.66</c:v>
                </c:pt>
                <c:pt idx="50">
                  <c:v>-70.650000000000006</c:v>
                </c:pt>
                <c:pt idx="51">
                  <c:v>-70.72</c:v>
                </c:pt>
                <c:pt idx="52">
                  <c:v>-70.790000000000006</c:v>
                </c:pt>
                <c:pt idx="53">
                  <c:v>-70.739999999999895</c:v>
                </c:pt>
                <c:pt idx="54">
                  <c:v>-70.81</c:v>
                </c:pt>
                <c:pt idx="55">
                  <c:v>-70.94</c:v>
                </c:pt>
                <c:pt idx="56">
                  <c:v>-70.87</c:v>
                </c:pt>
                <c:pt idx="57">
                  <c:v>-71.05</c:v>
                </c:pt>
                <c:pt idx="58">
                  <c:v>-70.849999999999895</c:v>
                </c:pt>
                <c:pt idx="59">
                  <c:v>-71.03</c:v>
                </c:pt>
                <c:pt idx="60">
                  <c:v>-71.069999999999894</c:v>
                </c:pt>
                <c:pt idx="61">
                  <c:v>-71.180000000000007</c:v>
                </c:pt>
                <c:pt idx="62">
                  <c:v>-71.27</c:v>
                </c:pt>
                <c:pt idx="63">
                  <c:v>-71.349999999999895</c:v>
                </c:pt>
                <c:pt idx="64">
                  <c:v>-71.44</c:v>
                </c:pt>
                <c:pt idx="65">
                  <c:v>-71.44</c:v>
                </c:pt>
                <c:pt idx="66">
                  <c:v>-71.53</c:v>
                </c:pt>
                <c:pt idx="67">
                  <c:v>-71.7</c:v>
                </c:pt>
                <c:pt idx="68">
                  <c:v>-71.680000000000007</c:v>
                </c:pt>
                <c:pt idx="69">
                  <c:v>-71.8</c:v>
                </c:pt>
                <c:pt idx="70">
                  <c:v>-72.010000000000005</c:v>
                </c:pt>
                <c:pt idx="71">
                  <c:v>-71.94</c:v>
                </c:pt>
                <c:pt idx="72">
                  <c:v>-72.06</c:v>
                </c:pt>
                <c:pt idx="73">
                  <c:v>-72.06</c:v>
                </c:pt>
                <c:pt idx="74">
                  <c:v>-72.05</c:v>
                </c:pt>
                <c:pt idx="75">
                  <c:v>-71.77</c:v>
                </c:pt>
                <c:pt idx="76">
                  <c:v>-71.599999999999895</c:v>
                </c:pt>
                <c:pt idx="77">
                  <c:v>-70.97</c:v>
                </c:pt>
                <c:pt idx="78">
                  <c:v>-71.260000000000005</c:v>
                </c:pt>
                <c:pt idx="79">
                  <c:v>-71.680000000000007</c:v>
                </c:pt>
                <c:pt idx="80">
                  <c:v>-72.27</c:v>
                </c:pt>
                <c:pt idx="81">
                  <c:v>-72.64</c:v>
                </c:pt>
                <c:pt idx="82">
                  <c:v>-73.67</c:v>
                </c:pt>
                <c:pt idx="83">
                  <c:v>-73.73</c:v>
                </c:pt>
                <c:pt idx="84">
                  <c:v>-75.87</c:v>
                </c:pt>
                <c:pt idx="85">
                  <c:v>-76.37</c:v>
                </c:pt>
                <c:pt idx="86">
                  <c:v>-77.069999999999894</c:v>
                </c:pt>
                <c:pt idx="87">
                  <c:v>-76.510000000000005</c:v>
                </c:pt>
                <c:pt idx="88">
                  <c:v>-77.81</c:v>
                </c:pt>
                <c:pt idx="89">
                  <c:v>-77.48</c:v>
                </c:pt>
                <c:pt idx="90">
                  <c:v>-77.900000000000006</c:v>
                </c:pt>
                <c:pt idx="91">
                  <c:v>-78.459999999999894</c:v>
                </c:pt>
                <c:pt idx="92">
                  <c:v>-80.25</c:v>
                </c:pt>
                <c:pt idx="93">
                  <c:v>-81.599999999999895</c:v>
                </c:pt>
                <c:pt idx="94">
                  <c:v>-80.87</c:v>
                </c:pt>
                <c:pt idx="95">
                  <c:v>-79.53</c:v>
                </c:pt>
                <c:pt idx="96">
                  <c:v>-78.62</c:v>
                </c:pt>
                <c:pt idx="97">
                  <c:v>-79.14</c:v>
                </c:pt>
                <c:pt idx="98">
                  <c:v>-81.14</c:v>
                </c:pt>
                <c:pt idx="99">
                  <c:v>-81.53</c:v>
                </c:pt>
                <c:pt idx="100">
                  <c:v>-80.3</c:v>
                </c:pt>
                <c:pt idx="101">
                  <c:v>-80.47</c:v>
                </c:pt>
                <c:pt idx="102">
                  <c:v>-79.91</c:v>
                </c:pt>
                <c:pt idx="103">
                  <c:v>-79.44</c:v>
                </c:pt>
                <c:pt idx="104">
                  <c:v>-79.66</c:v>
                </c:pt>
                <c:pt idx="105">
                  <c:v>-79.8</c:v>
                </c:pt>
                <c:pt idx="106">
                  <c:v>-81.209999999999894</c:v>
                </c:pt>
                <c:pt idx="107">
                  <c:v>-81.489999999999895</c:v>
                </c:pt>
                <c:pt idx="108">
                  <c:v>-80.87</c:v>
                </c:pt>
                <c:pt idx="109">
                  <c:v>-81.62</c:v>
                </c:pt>
                <c:pt idx="110">
                  <c:v>-82.72</c:v>
                </c:pt>
                <c:pt idx="111">
                  <c:v>-82.61</c:v>
                </c:pt>
                <c:pt idx="112">
                  <c:v>-81.8</c:v>
                </c:pt>
                <c:pt idx="113">
                  <c:v>-82.9</c:v>
                </c:pt>
                <c:pt idx="114">
                  <c:v>-82.87</c:v>
                </c:pt>
                <c:pt idx="115">
                  <c:v>-83.45</c:v>
                </c:pt>
                <c:pt idx="116">
                  <c:v>-82.18</c:v>
                </c:pt>
                <c:pt idx="117">
                  <c:v>-81.75</c:v>
                </c:pt>
                <c:pt idx="118">
                  <c:v>-82.25</c:v>
                </c:pt>
                <c:pt idx="119">
                  <c:v>-82.4</c:v>
                </c:pt>
                <c:pt idx="120">
                  <c:v>-82.82</c:v>
                </c:pt>
                <c:pt idx="121">
                  <c:v>-83.2</c:v>
                </c:pt>
                <c:pt idx="122">
                  <c:v>-83.77</c:v>
                </c:pt>
                <c:pt idx="123">
                  <c:v>-85.29</c:v>
                </c:pt>
                <c:pt idx="124">
                  <c:v>-88.59</c:v>
                </c:pt>
                <c:pt idx="125">
                  <c:v>-87.05</c:v>
                </c:pt>
                <c:pt idx="126">
                  <c:v>-88.41</c:v>
                </c:pt>
                <c:pt idx="127">
                  <c:v>-91.76</c:v>
                </c:pt>
                <c:pt idx="128">
                  <c:v>-88.97</c:v>
                </c:pt>
                <c:pt idx="129">
                  <c:v>-87.48</c:v>
                </c:pt>
                <c:pt idx="130">
                  <c:v>-87.37</c:v>
                </c:pt>
                <c:pt idx="131">
                  <c:v>-87.12</c:v>
                </c:pt>
                <c:pt idx="132">
                  <c:v>-86.78</c:v>
                </c:pt>
                <c:pt idx="133">
                  <c:v>-87.13</c:v>
                </c:pt>
                <c:pt idx="134">
                  <c:v>-88.11</c:v>
                </c:pt>
                <c:pt idx="135">
                  <c:v>-88.48</c:v>
                </c:pt>
                <c:pt idx="136">
                  <c:v>-88.59</c:v>
                </c:pt>
                <c:pt idx="137">
                  <c:v>-88.29</c:v>
                </c:pt>
                <c:pt idx="138">
                  <c:v>-88.97</c:v>
                </c:pt>
                <c:pt idx="139">
                  <c:v>-89.85</c:v>
                </c:pt>
                <c:pt idx="140">
                  <c:v>-89.63</c:v>
                </c:pt>
                <c:pt idx="141">
                  <c:v>-89.72</c:v>
                </c:pt>
                <c:pt idx="142">
                  <c:v>-90.36</c:v>
                </c:pt>
                <c:pt idx="143">
                  <c:v>-90.39</c:v>
                </c:pt>
                <c:pt idx="144">
                  <c:v>-90.6</c:v>
                </c:pt>
                <c:pt idx="145">
                  <c:v>-91.2</c:v>
                </c:pt>
                <c:pt idx="146">
                  <c:v>-93.61</c:v>
                </c:pt>
                <c:pt idx="147">
                  <c:v>-94.98</c:v>
                </c:pt>
                <c:pt idx="148">
                  <c:v>-95.08</c:v>
                </c:pt>
                <c:pt idx="149">
                  <c:v>-94.25</c:v>
                </c:pt>
                <c:pt idx="150">
                  <c:v>-94.37</c:v>
                </c:pt>
                <c:pt idx="151">
                  <c:v>-95.4</c:v>
                </c:pt>
                <c:pt idx="152">
                  <c:v>-94.44</c:v>
                </c:pt>
                <c:pt idx="153">
                  <c:v>-93.7</c:v>
                </c:pt>
                <c:pt idx="154">
                  <c:v>-93.84</c:v>
                </c:pt>
                <c:pt idx="155">
                  <c:v>-93.8</c:v>
                </c:pt>
                <c:pt idx="156">
                  <c:v>-92.92</c:v>
                </c:pt>
                <c:pt idx="157">
                  <c:v>-92.56</c:v>
                </c:pt>
                <c:pt idx="158">
                  <c:v>-92.53</c:v>
                </c:pt>
                <c:pt idx="159">
                  <c:v>-92.26</c:v>
                </c:pt>
                <c:pt idx="160">
                  <c:v>-89.48</c:v>
                </c:pt>
                <c:pt idx="161">
                  <c:v>-87.7</c:v>
                </c:pt>
                <c:pt idx="162">
                  <c:v>-87.05</c:v>
                </c:pt>
                <c:pt idx="163">
                  <c:v>-86.72</c:v>
                </c:pt>
                <c:pt idx="164">
                  <c:v>-84.1</c:v>
                </c:pt>
                <c:pt idx="165">
                  <c:v>-82.54</c:v>
                </c:pt>
                <c:pt idx="166">
                  <c:v>-81.55</c:v>
                </c:pt>
                <c:pt idx="167">
                  <c:v>-81.010000000000005</c:v>
                </c:pt>
                <c:pt idx="168">
                  <c:v>-81.19</c:v>
                </c:pt>
                <c:pt idx="169">
                  <c:v>-80.709999999999894</c:v>
                </c:pt>
                <c:pt idx="170">
                  <c:v>-80.58</c:v>
                </c:pt>
                <c:pt idx="171">
                  <c:v>-80.400000000000006</c:v>
                </c:pt>
                <c:pt idx="172">
                  <c:v>-79.760000000000005</c:v>
                </c:pt>
                <c:pt idx="173">
                  <c:v>-79.569999999999894</c:v>
                </c:pt>
                <c:pt idx="174">
                  <c:v>-79.680000000000007</c:v>
                </c:pt>
                <c:pt idx="175">
                  <c:v>-79.599999999999895</c:v>
                </c:pt>
                <c:pt idx="176">
                  <c:v>-79.39</c:v>
                </c:pt>
                <c:pt idx="177">
                  <c:v>-79.3</c:v>
                </c:pt>
                <c:pt idx="178">
                  <c:v>-79.33</c:v>
                </c:pt>
                <c:pt idx="179">
                  <c:v>-79.510000000000005</c:v>
                </c:pt>
                <c:pt idx="180">
                  <c:v>-78.08</c:v>
                </c:pt>
                <c:pt idx="181">
                  <c:v>-77.680000000000007</c:v>
                </c:pt>
                <c:pt idx="182">
                  <c:v>-77.39</c:v>
                </c:pt>
                <c:pt idx="183">
                  <c:v>-77.55</c:v>
                </c:pt>
                <c:pt idx="184">
                  <c:v>-76.86</c:v>
                </c:pt>
                <c:pt idx="185">
                  <c:v>-78.58</c:v>
                </c:pt>
                <c:pt idx="186">
                  <c:v>-77.12</c:v>
                </c:pt>
                <c:pt idx="187">
                  <c:v>-76.97</c:v>
                </c:pt>
                <c:pt idx="188">
                  <c:v>-76.569999999999894</c:v>
                </c:pt>
                <c:pt idx="189">
                  <c:v>-76.760000000000005</c:v>
                </c:pt>
                <c:pt idx="190">
                  <c:v>-76.45</c:v>
                </c:pt>
                <c:pt idx="191">
                  <c:v>-76.2</c:v>
                </c:pt>
                <c:pt idx="192">
                  <c:v>-76.37</c:v>
                </c:pt>
                <c:pt idx="193">
                  <c:v>-76.62</c:v>
                </c:pt>
                <c:pt idx="194">
                  <c:v>-76.17</c:v>
                </c:pt>
                <c:pt idx="195">
                  <c:v>-75.62</c:v>
                </c:pt>
                <c:pt idx="196">
                  <c:v>-75.36</c:v>
                </c:pt>
                <c:pt idx="197">
                  <c:v>-75.72</c:v>
                </c:pt>
                <c:pt idx="198">
                  <c:v>-76.37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504-48F0-9A96-0FE78AE209C4}"/>
            </c:ext>
          </c:extLst>
        </c:ser>
        <c:ser>
          <c:idx val="1"/>
          <c:order val="1"/>
          <c:tx>
            <c:v>Simulated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3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'363655076332004'!$H$18:$H$51</c:f>
              <c:numCache>
                <c:formatCode>m/d/yyyy</c:formatCode>
                <c:ptCount val="34"/>
                <c:pt idx="0">
                  <c:v>32143</c:v>
                </c:pt>
                <c:pt idx="1">
                  <c:v>32509</c:v>
                </c:pt>
                <c:pt idx="2">
                  <c:v>32874</c:v>
                </c:pt>
                <c:pt idx="3">
                  <c:v>33239</c:v>
                </c:pt>
                <c:pt idx="4">
                  <c:v>33604</c:v>
                </c:pt>
                <c:pt idx="5">
                  <c:v>33970</c:v>
                </c:pt>
                <c:pt idx="6">
                  <c:v>34335</c:v>
                </c:pt>
                <c:pt idx="7">
                  <c:v>34700</c:v>
                </c:pt>
                <c:pt idx="8">
                  <c:v>35065</c:v>
                </c:pt>
                <c:pt idx="9">
                  <c:v>35431</c:v>
                </c:pt>
                <c:pt idx="10">
                  <c:v>35796</c:v>
                </c:pt>
                <c:pt idx="11">
                  <c:v>36161</c:v>
                </c:pt>
                <c:pt idx="12">
                  <c:v>36526</c:v>
                </c:pt>
                <c:pt idx="13">
                  <c:v>36892</c:v>
                </c:pt>
                <c:pt idx="14">
                  <c:v>37257</c:v>
                </c:pt>
                <c:pt idx="15">
                  <c:v>37622</c:v>
                </c:pt>
                <c:pt idx="16">
                  <c:v>37987</c:v>
                </c:pt>
                <c:pt idx="17">
                  <c:v>38353</c:v>
                </c:pt>
                <c:pt idx="18">
                  <c:v>38718</c:v>
                </c:pt>
                <c:pt idx="19">
                  <c:v>39083</c:v>
                </c:pt>
                <c:pt idx="20">
                  <c:v>39448</c:v>
                </c:pt>
                <c:pt idx="21">
                  <c:v>39814</c:v>
                </c:pt>
                <c:pt idx="22">
                  <c:v>40179</c:v>
                </c:pt>
                <c:pt idx="23">
                  <c:v>40544</c:v>
                </c:pt>
                <c:pt idx="24">
                  <c:v>40909</c:v>
                </c:pt>
                <c:pt idx="25">
                  <c:v>41275</c:v>
                </c:pt>
                <c:pt idx="26">
                  <c:v>41640</c:v>
                </c:pt>
                <c:pt idx="27">
                  <c:v>42005</c:v>
                </c:pt>
                <c:pt idx="28">
                  <c:v>42370</c:v>
                </c:pt>
                <c:pt idx="29">
                  <c:v>42736</c:v>
                </c:pt>
                <c:pt idx="30">
                  <c:v>43101</c:v>
                </c:pt>
                <c:pt idx="31">
                  <c:v>43466</c:v>
                </c:pt>
                <c:pt idx="32">
                  <c:v>43831</c:v>
                </c:pt>
                <c:pt idx="33">
                  <c:v>44197</c:v>
                </c:pt>
              </c:numCache>
            </c:numRef>
          </c:xVal>
          <c:yVal>
            <c:numRef>
              <c:f>'363655076332004'!$G$18:$G$51</c:f>
              <c:numCache>
                <c:formatCode>General</c:formatCode>
                <c:ptCount val="34"/>
                <c:pt idx="0">
                  <c:v>-71.954277038569998</c:v>
                </c:pt>
                <c:pt idx="1">
                  <c:v>-72.36669921875</c:v>
                </c:pt>
                <c:pt idx="2">
                  <c:v>-72.23281097412</c:v>
                </c:pt>
                <c:pt idx="3">
                  <c:v>-73.24600982666</c:v>
                </c:pt>
                <c:pt idx="4">
                  <c:v>-75.44773864746</c:v>
                </c:pt>
                <c:pt idx="5">
                  <c:v>-76.995262146000002</c:v>
                </c:pt>
                <c:pt idx="6">
                  <c:v>-75.352210998540002</c:v>
                </c:pt>
                <c:pt idx="7">
                  <c:v>-79.000511169429998</c:v>
                </c:pt>
                <c:pt idx="8">
                  <c:v>-80.258583068850001</c:v>
                </c:pt>
                <c:pt idx="9">
                  <c:v>-80.33738708496</c:v>
                </c:pt>
                <c:pt idx="10">
                  <c:v>-81.094047546390001</c:v>
                </c:pt>
                <c:pt idx="11">
                  <c:v>-81.307662963870001</c:v>
                </c:pt>
                <c:pt idx="12">
                  <c:v>-81.153968811040002</c:v>
                </c:pt>
                <c:pt idx="13">
                  <c:v>-81.609268188480002</c:v>
                </c:pt>
                <c:pt idx="14">
                  <c:v>-84.79460144043</c:v>
                </c:pt>
                <c:pt idx="15">
                  <c:v>-88.150344848629999</c:v>
                </c:pt>
                <c:pt idx="16">
                  <c:v>-86.305442810060001</c:v>
                </c:pt>
                <c:pt idx="17">
                  <c:v>-87.669219970699999</c:v>
                </c:pt>
                <c:pt idx="18">
                  <c:v>-88.873756408689999</c:v>
                </c:pt>
                <c:pt idx="19">
                  <c:v>-89.948432922359999</c:v>
                </c:pt>
                <c:pt idx="20">
                  <c:v>-93.25170135498</c:v>
                </c:pt>
                <c:pt idx="21">
                  <c:v>-93.792472839360002</c:v>
                </c:pt>
                <c:pt idx="22">
                  <c:v>-93.13272857666</c:v>
                </c:pt>
                <c:pt idx="23">
                  <c:v>-88.945823669429998</c:v>
                </c:pt>
                <c:pt idx="24">
                  <c:v>-83.353317260739999</c:v>
                </c:pt>
                <c:pt idx="25">
                  <c:v>-79.88745880127</c:v>
                </c:pt>
                <c:pt idx="26">
                  <c:v>-78.787643432620001</c:v>
                </c:pt>
                <c:pt idx="27">
                  <c:v>-78.27368927002</c:v>
                </c:pt>
                <c:pt idx="28">
                  <c:v>-77.346992492680002</c:v>
                </c:pt>
                <c:pt idx="29">
                  <c:v>-75.61304473877</c:v>
                </c:pt>
                <c:pt idx="30">
                  <c:v>-73.934928894039999</c:v>
                </c:pt>
                <c:pt idx="31">
                  <c:v>-73.23191833496</c:v>
                </c:pt>
                <c:pt idx="32">
                  <c:v>-72.117362976069998</c:v>
                </c:pt>
                <c:pt idx="33">
                  <c:v>-78.242515563959998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504-48F0-9A96-0FE78AE209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3555183"/>
        <c:axId val="613550191"/>
      </c:scatterChart>
      <c:valAx>
        <c:axId val="613555183"/>
        <c:scaling>
          <c:orientation val="minMax"/>
          <c:min val="3000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0191"/>
        <c:crossesAt val="-200"/>
        <c:crossBetween val="midCat"/>
      </c:valAx>
      <c:valAx>
        <c:axId val="613550191"/>
        <c:scaling>
          <c:orientation val="minMax"/>
          <c:max val="-5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Water Level (ft)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5183"/>
        <c:crosses val="autoZero"/>
        <c:crossBetween val="midCat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Data</c:v>
          </c:tx>
          <c:spPr>
            <a:ln w="19050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'363655076332004'!$I$18:$I$51</c:f>
              <c:numCache>
                <c:formatCode>General</c:formatCode>
                <c:ptCount val="34"/>
                <c:pt idx="0">
                  <c:v>-71.44</c:v>
                </c:pt>
                <c:pt idx="1">
                  <c:v>-72.05</c:v>
                </c:pt>
                <c:pt idx="2">
                  <c:v>-71.680000000000007</c:v>
                </c:pt>
                <c:pt idx="3">
                  <c:v>-73.73</c:v>
                </c:pt>
                <c:pt idx="4">
                  <c:v>-75.87</c:v>
                </c:pt>
                <c:pt idx="5">
                  <c:v>-77.81</c:v>
                </c:pt>
                <c:pt idx="6">
                  <c:v>-80.25</c:v>
                </c:pt>
                <c:pt idx="7">
                  <c:v>-80.87</c:v>
                </c:pt>
                <c:pt idx="8">
                  <c:v>-81.14</c:v>
                </c:pt>
                <c:pt idx="9">
                  <c:v>-79.91</c:v>
                </c:pt>
                <c:pt idx="10">
                  <c:v>-81.489999999999895</c:v>
                </c:pt>
                <c:pt idx="11">
                  <c:v>-82.61</c:v>
                </c:pt>
                <c:pt idx="12">
                  <c:v>-83.45</c:v>
                </c:pt>
                <c:pt idx="13">
                  <c:v>-82.4</c:v>
                </c:pt>
                <c:pt idx="14">
                  <c:v>-85.29</c:v>
                </c:pt>
                <c:pt idx="15">
                  <c:v>-91.76</c:v>
                </c:pt>
                <c:pt idx="16">
                  <c:v>-87.12</c:v>
                </c:pt>
                <c:pt idx="17">
                  <c:v>-88.48</c:v>
                </c:pt>
                <c:pt idx="18">
                  <c:v>-89.85</c:v>
                </c:pt>
                <c:pt idx="19">
                  <c:v>-90.39</c:v>
                </c:pt>
                <c:pt idx="20">
                  <c:v>-94.98</c:v>
                </c:pt>
                <c:pt idx="21">
                  <c:v>-95.4</c:v>
                </c:pt>
                <c:pt idx="22">
                  <c:v>-93.8</c:v>
                </c:pt>
                <c:pt idx="23">
                  <c:v>-92.26</c:v>
                </c:pt>
                <c:pt idx="24">
                  <c:v>-86.72</c:v>
                </c:pt>
                <c:pt idx="25">
                  <c:v>-81.010000000000005</c:v>
                </c:pt>
                <c:pt idx="26">
                  <c:v>-80.400000000000006</c:v>
                </c:pt>
                <c:pt idx="27">
                  <c:v>-79.599999999999895</c:v>
                </c:pt>
                <c:pt idx="28">
                  <c:v>-79.510000000000005</c:v>
                </c:pt>
                <c:pt idx="29">
                  <c:v>-77.55</c:v>
                </c:pt>
                <c:pt idx="30">
                  <c:v>-77.12</c:v>
                </c:pt>
                <c:pt idx="31">
                  <c:v>-76.45</c:v>
                </c:pt>
                <c:pt idx="32">
                  <c:v>-76.62</c:v>
                </c:pt>
                <c:pt idx="33">
                  <c:v>-75.62</c:v>
                </c:pt>
              </c:numCache>
            </c:numRef>
          </c:xVal>
          <c:yVal>
            <c:numRef>
              <c:f>'363655076332004'!$G$18:$G$51</c:f>
              <c:numCache>
                <c:formatCode>General</c:formatCode>
                <c:ptCount val="34"/>
                <c:pt idx="0">
                  <c:v>-71.954277038569998</c:v>
                </c:pt>
                <c:pt idx="1">
                  <c:v>-72.36669921875</c:v>
                </c:pt>
                <c:pt idx="2">
                  <c:v>-72.23281097412</c:v>
                </c:pt>
                <c:pt idx="3">
                  <c:v>-73.24600982666</c:v>
                </c:pt>
                <c:pt idx="4">
                  <c:v>-75.44773864746</c:v>
                </c:pt>
                <c:pt idx="5">
                  <c:v>-76.995262146000002</c:v>
                </c:pt>
                <c:pt idx="6">
                  <c:v>-75.352210998540002</c:v>
                </c:pt>
                <c:pt idx="7">
                  <c:v>-79.000511169429998</c:v>
                </c:pt>
                <c:pt idx="8">
                  <c:v>-80.258583068850001</c:v>
                </c:pt>
                <c:pt idx="9">
                  <c:v>-80.33738708496</c:v>
                </c:pt>
                <c:pt idx="10">
                  <c:v>-81.094047546390001</c:v>
                </c:pt>
                <c:pt idx="11">
                  <c:v>-81.307662963870001</c:v>
                </c:pt>
                <c:pt idx="12">
                  <c:v>-81.153968811040002</c:v>
                </c:pt>
                <c:pt idx="13">
                  <c:v>-81.609268188480002</c:v>
                </c:pt>
                <c:pt idx="14">
                  <c:v>-84.79460144043</c:v>
                </c:pt>
                <c:pt idx="15">
                  <c:v>-88.150344848629999</c:v>
                </c:pt>
                <c:pt idx="16">
                  <c:v>-86.305442810060001</c:v>
                </c:pt>
                <c:pt idx="17">
                  <c:v>-87.669219970699999</c:v>
                </c:pt>
                <c:pt idx="18">
                  <c:v>-88.873756408689999</c:v>
                </c:pt>
                <c:pt idx="19">
                  <c:v>-89.948432922359999</c:v>
                </c:pt>
                <c:pt idx="20">
                  <c:v>-93.25170135498</c:v>
                </c:pt>
                <c:pt idx="21">
                  <c:v>-93.792472839360002</c:v>
                </c:pt>
                <c:pt idx="22">
                  <c:v>-93.13272857666</c:v>
                </c:pt>
                <c:pt idx="23">
                  <c:v>-88.945823669429998</c:v>
                </c:pt>
                <c:pt idx="24">
                  <c:v>-83.353317260739999</c:v>
                </c:pt>
                <c:pt idx="25">
                  <c:v>-79.88745880127</c:v>
                </c:pt>
                <c:pt idx="26">
                  <c:v>-78.787643432620001</c:v>
                </c:pt>
                <c:pt idx="27">
                  <c:v>-78.27368927002</c:v>
                </c:pt>
                <c:pt idx="28">
                  <c:v>-77.346992492680002</c:v>
                </c:pt>
                <c:pt idx="29">
                  <c:v>-75.61304473877</c:v>
                </c:pt>
                <c:pt idx="30">
                  <c:v>-73.934928894039999</c:v>
                </c:pt>
                <c:pt idx="31">
                  <c:v>-73.23191833496</c:v>
                </c:pt>
                <c:pt idx="32">
                  <c:v>-72.117362976069998</c:v>
                </c:pt>
                <c:pt idx="33">
                  <c:v>-78.242515563959998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A40-496A-97FF-9BA37AF8AD27}"/>
            </c:ext>
          </c:extLst>
        </c:ser>
        <c:ser>
          <c:idx val="1"/>
          <c:order val="1"/>
          <c:tx>
            <c:v>Y=X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'363655076332004'!$K$2:$K$3</c:f>
              <c:numCache>
                <c:formatCode>General</c:formatCode>
                <c:ptCount val="2"/>
                <c:pt idx="0">
                  <c:v>-70.400000000000006</c:v>
                </c:pt>
                <c:pt idx="1">
                  <c:v>-95.4</c:v>
                </c:pt>
              </c:numCache>
            </c:numRef>
          </c:xVal>
          <c:yVal>
            <c:numRef>
              <c:f>'363655076332004'!$K$2:$K$3</c:f>
              <c:numCache>
                <c:formatCode>General</c:formatCode>
                <c:ptCount val="2"/>
                <c:pt idx="0">
                  <c:v>-70.400000000000006</c:v>
                </c:pt>
                <c:pt idx="1">
                  <c:v>-95.4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A40-496A-97FF-9BA37AF8AD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4009151"/>
        <c:axId val="1105116095"/>
      </c:scatterChart>
      <c:valAx>
        <c:axId val="1174009151"/>
        <c:scaling>
          <c:orientation val="minMax"/>
          <c:max val="-6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05116095"/>
        <c:crossesAt val="-200"/>
        <c:crossBetween val="midCat"/>
      </c:valAx>
      <c:valAx>
        <c:axId val="1105116095"/>
        <c:scaling>
          <c:orientation val="minMax"/>
          <c:max val="-6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74009151"/>
        <c:crossesAt val="-200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0617632601578511"/>
          <c:y val="0.57275836614173226"/>
          <c:w val="0.38616280319013974"/>
          <c:h val="0.19807496719160106"/>
        </c:manualLayout>
      </c:layout>
      <c:overlay val="1"/>
      <c:spPr>
        <a:solidFill>
          <a:schemeClr val="bg1"/>
        </a:solidFill>
        <a:ln>
          <a:solidFill>
            <a:schemeClr val="bg1">
              <a:lumMod val="65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sz="1400" b="0" i="0" u="none" strike="noStrike" baseline="0">
                <a:effectLst/>
              </a:rPr>
              <a:t>58A 80</a:t>
            </a:r>
            <a:r>
              <a:rPr lang="en-US" sz="1400" b="0" i="0" u="none" strike="noStrike" baseline="0"/>
              <a:t> </a:t>
            </a:r>
            <a:endParaRPr lang="en-US"/>
          </a:p>
        </c:rich>
      </c:tx>
      <c:layout>
        <c:manualLayout>
          <c:xMode val="edge"/>
          <c:yMode val="edge"/>
          <c:x val="0.36088110403397028"/>
          <c:y val="2.13675213675213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USGS Data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3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xVal>
            <c:numRef>
              <c:f>'363655076332005'!$A$2:$A$542</c:f>
              <c:numCache>
                <c:formatCode>m/d/yyyy</c:formatCode>
                <c:ptCount val="541"/>
                <c:pt idx="0">
                  <c:v>31715</c:v>
                </c:pt>
                <c:pt idx="1">
                  <c:v>31945</c:v>
                </c:pt>
                <c:pt idx="2">
                  <c:v>32022</c:v>
                </c:pt>
                <c:pt idx="3">
                  <c:v>32081</c:v>
                </c:pt>
                <c:pt idx="4">
                  <c:v>32086</c:v>
                </c:pt>
                <c:pt idx="5">
                  <c:v>32091</c:v>
                </c:pt>
                <c:pt idx="6">
                  <c:v>32096</c:v>
                </c:pt>
                <c:pt idx="7">
                  <c:v>32101</c:v>
                </c:pt>
                <c:pt idx="8">
                  <c:v>32106</c:v>
                </c:pt>
                <c:pt idx="9">
                  <c:v>32111</c:v>
                </c:pt>
                <c:pt idx="10">
                  <c:v>32116</c:v>
                </c:pt>
                <c:pt idx="11">
                  <c:v>32121</c:v>
                </c:pt>
                <c:pt idx="12">
                  <c:v>32126</c:v>
                </c:pt>
                <c:pt idx="13">
                  <c:v>32131</c:v>
                </c:pt>
                <c:pt idx="14">
                  <c:v>32136</c:v>
                </c:pt>
                <c:pt idx="15">
                  <c:v>32142</c:v>
                </c:pt>
                <c:pt idx="16">
                  <c:v>32147</c:v>
                </c:pt>
                <c:pt idx="17">
                  <c:v>32152</c:v>
                </c:pt>
                <c:pt idx="18">
                  <c:v>32157</c:v>
                </c:pt>
                <c:pt idx="19">
                  <c:v>32162</c:v>
                </c:pt>
                <c:pt idx="20">
                  <c:v>32167</c:v>
                </c:pt>
                <c:pt idx="21">
                  <c:v>32173</c:v>
                </c:pt>
                <c:pt idx="22">
                  <c:v>32178</c:v>
                </c:pt>
                <c:pt idx="23">
                  <c:v>32182</c:v>
                </c:pt>
                <c:pt idx="24">
                  <c:v>32443</c:v>
                </c:pt>
                <c:pt idx="25">
                  <c:v>32512</c:v>
                </c:pt>
                <c:pt idx="26">
                  <c:v>32587</c:v>
                </c:pt>
                <c:pt idx="27">
                  <c:v>32678</c:v>
                </c:pt>
                <c:pt idx="28">
                  <c:v>32769</c:v>
                </c:pt>
                <c:pt idx="29">
                  <c:v>32847</c:v>
                </c:pt>
                <c:pt idx="30">
                  <c:v>32945</c:v>
                </c:pt>
                <c:pt idx="31">
                  <c:v>33043</c:v>
                </c:pt>
                <c:pt idx="32">
                  <c:v>33128</c:v>
                </c:pt>
                <c:pt idx="33">
                  <c:v>33175</c:v>
                </c:pt>
                <c:pt idx="34">
                  <c:v>33324</c:v>
                </c:pt>
                <c:pt idx="35">
                  <c:v>33520</c:v>
                </c:pt>
                <c:pt idx="36">
                  <c:v>33627</c:v>
                </c:pt>
                <c:pt idx="37">
                  <c:v>33709</c:v>
                </c:pt>
                <c:pt idx="38">
                  <c:v>33869</c:v>
                </c:pt>
                <c:pt idx="39">
                  <c:v>33891</c:v>
                </c:pt>
                <c:pt idx="40">
                  <c:v>34024</c:v>
                </c:pt>
                <c:pt idx="41">
                  <c:v>34190</c:v>
                </c:pt>
                <c:pt idx="42">
                  <c:v>34264</c:v>
                </c:pt>
                <c:pt idx="43">
                  <c:v>34411</c:v>
                </c:pt>
                <c:pt idx="44">
                  <c:v>34584</c:v>
                </c:pt>
                <c:pt idx="45">
                  <c:v>34712</c:v>
                </c:pt>
                <c:pt idx="46">
                  <c:v>34782</c:v>
                </c:pt>
                <c:pt idx="47">
                  <c:v>34871</c:v>
                </c:pt>
                <c:pt idx="48">
                  <c:v>34955</c:v>
                </c:pt>
                <c:pt idx="49">
                  <c:v>35110</c:v>
                </c:pt>
                <c:pt idx="50">
                  <c:v>35152</c:v>
                </c:pt>
                <c:pt idx="51">
                  <c:v>35219</c:v>
                </c:pt>
                <c:pt idx="52">
                  <c:v>35334</c:v>
                </c:pt>
                <c:pt idx="53">
                  <c:v>35410</c:v>
                </c:pt>
                <c:pt idx="54">
                  <c:v>35501</c:v>
                </c:pt>
                <c:pt idx="55">
                  <c:v>35570</c:v>
                </c:pt>
                <c:pt idx="56">
                  <c:v>35597</c:v>
                </c:pt>
                <c:pt idx="57">
                  <c:v>35681</c:v>
                </c:pt>
                <c:pt idx="58">
                  <c:v>35775</c:v>
                </c:pt>
                <c:pt idx="59">
                  <c:v>35887</c:v>
                </c:pt>
                <c:pt idx="60">
                  <c:v>36053</c:v>
                </c:pt>
                <c:pt idx="61">
                  <c:v>36145</c:v>
                </c:pt>
                <c:pt idx="62">
                  <c:v>36237</c:v>
                </c:pt>
                <c:pt idx="63">
                  <c:v>36340</c:v>
                </c:pt>
                <c:pt idx="64">
                  <c:v>36438</c:v>
                </c:pt>
                <c:pt idx="65">
                  <c:v>36503</c:v>
                </c:pt>
                <c:pt idx="66">
                  <c:v>36593</c:v>
                </c:pt>
                <c:pt idx="67">
                  <c:v>36609</c:v>
                </c:pt>
                <c:pt idx="68">
                  <c:v>36690</c:v>
                </c:pt>
                <c:pt idx="69">
                  <c:v>36740</c:v>
                </c:pt>
                <c:pt idx="70">
                  <c:v>36816</c:v>
                </c:pt>
                <c:pt idx="71">
                  <c:v>36908</c:v>
                </c:pt>
                <c:pt idx="72">
                  <c:v>37005</c:v>
                </c:pt>
                <c:pt idx="73">
                  <c:v>37099</c:v>
                </c:pt>
                <c:pt idx="74">
                  <c:v>37188</c:v>
                </c:pt>
                <c:pt idx="75">
                  <c:v>37274</c:v>
                </c:pt>
                <c:pt idx="76">
                  <c:v>37372</c:v>
                </c:pt>
                <c:pt idx="77">
                  <c:v>37460</c:v>
                </c:pt>
                <c:pt idx="78">
                  <c:v>37546</c:v>
                </c:pt>
                <c:pt idx="79">
                  <c:v>37649</c:v>
                </c:pt>
                <c:pt idx="80">
                  <c:v>37741</c:v>
                </c:pt>
                <c:pt idx="81">
                  <c:v>37827</c:v>
                </c:pt>
                <c:pt idx="82">
                  <c:v>37917</c:v>
                </c:pt>
                <c:pt idx="83">
                  <c:v>38030</c:v>
                </c:pt>
                <c:pt idx="84">
                  <c:v>38107</c:v>
                </c:pt>
                <c:pt idx="85">
                  <c:v>38204</c:v>
                </c:pt>
                <c:pt idx="86">
                  <c:v>38296</c:v>
                </c:pt>
                <c:pt idx="87">
                  <c:v>38380</c:v>
                </c:pt>
                <c:pt idx="88">
                  <c:v>38482</c:v>
                </c:pt>
                <c:pt idx="89">
                  <c:v>38553</c:v>
                </c:pt>
                <c:pt idx="90">
                  <c:v>38660</c:v>
                </c:pt>
                <c:pt idx="91">
                  <c:v>38755</c:v>
                </c:pt>
                <c:pt idx="92">
                  <c:v>38847</c:v>
                </c:pt>
                <c:pt idx="93">
                  <c:v>38972</c:v>
                </c:pt>
                <c:pt idx="94">
                  <c:v>39055</c:v>
                </c:pt>
                <c:pt idx="95">
                  <c:v>39190</c:v>
                </c:pt>
                <c:pt idx="96">
                  <c:v>39247</c:v>
                </c:pt>
                <c:pt idx="97">
                  <c:v>39323</c:v>
                </c:pt>
                <c:pt idx="98">
                  <c:v>39357</c:v>
                </c:pt>
                <c:pt idx="99">
                  <c:v>39471</c:v>
                </c:pt>
                <c:pt idx="100">
                  <c:v>39554</c:v>
                </c:pt>
                <c:pt idx="101">
                  <c:v>39644</c:v>
                </c:pt>
                <c:pt idx="102">
                  <c:v>39743</c:v>
                </c:pt>
                <c:pt idx="103">
                  <c:v>39849</c:v>
                </c:pt>
                <c:pt idx="104">
                  <c:v>39917</c:v>
                </c:pt>
                <c:pt idx="105">
                  <c:v>40016</c:v>
                </c:pt>
                <c:pt idx="106">
                  <c:v>40106</c:v>
                </c:pt>
                <c:pt idx="107">
                  <c:v>40191</c:v>
                </c:pt>
                <c:pt idx="108">
                  <c:v>40281</c:v>
                </c:pt>
                <c:pt idx="109">
                  <c:v>40380</c:v>
                </c:pt>
                <c:pt idx="110">
                  <c:v>40477</c:v>
                </c:pt>
                <c:pt idx="111">
                  <c:v>40570</c:v>
                </c:pt>
                <c:pt idx="112">
                  <c:v>40652</c:v>
                </c:pt>
                <c:pt idx="113">
                  <c:v>40744</c:v>
                </c:pt>
                <c:pt idx="114">
                  <c:v>40820</c:v>
                </c:pt>
                <c:pt idx="115">
                  <c:v>40934</c:v>
                </c:pt>
                <c:pt idx="116">
                  <c:v>41002</c:v>
                </c:pt>
                <c:pt idx="117">
                  <c:v>41101</c:v>
                </c:pt>
                <c:pt idx="118">
                  <c:v>41198</c:v>
                </c:pt>
                <c:pt idx="119">
                  <c:v>41283</c:v>
                </c:pt>
                <c:pt idx="120">
                  <c:v>41380</c:v>
                </c:pt>
                <c:pt idx="121">
                  <c:v>41397</c:v>
                </c:pt>
                <c:pt idx="122">
                  <c:v>41478</c:v>
                </c:pt>
                <c:pt idx="123">
                  <c:v>41597</c:v>
                </c:pt>
                <c:pt idx="124">
                  <c:v>41681</c:v>
                </c:pt>
                <c:pt idx="125">
                  <c:v>41751</c:v>
                </c:pt>
                <c:pt idx="126">
                  <c:v>41835</c:v>
                </c:pt>
                <c:pt idx="127">
                  <c:v>41933</c:v>
                </c:pt>
                <c:pt idx="128">
                  <c:v>42045</c:v>
                </c:pt>
                <c:pt idx="129">
                  <c:v>42122</c:v>
                </c:pt>
                <c:pt idx="130">
                  <c:v>42206</c:v>
                </c:pt>
                <c:pt idx="131">
                  <c:v>42304</c:v>
                </c:pt>
                <c:pt idx="132">
                  <c:v>42431</c:v>
                </c:pt>
                <c:pt idx="133">
                  <c:v>42509</c:v>
                </c:pt>
                <c:pt idx="134">
                  <c:v>42599</c:v>
                </c:pt>
                <c:pt idx="135">
                  <c:v>42668</c:v>
                </c:pt>
                <c:pt idx="136">
                  <c:v>42900</c:v>
                </c:pt>
                <c:pt idx="137">
                  <c:v>42951</c:v>
                </c:pt>
                <c:pt idx="138">
                  <c:v>43042</c:v>
                </c:pt>
                <c:pt idx="139">
                  <c:v>43145</c:v>
                </c:pt>
                <c:pt idx="140">
                  <c:v>43207</c:v>
                </c:pt>
                <c:pt idx="141">
                  <c:v>43340</c:v>
                </c:pt>
                <c:pt idx="142">
                  <c:v>43420</c:v>
                </c:pt>
                <c:pt idx="143">
                  <c:v>43566</c:v>
                </c:pt>
                <c:pt idx="144">
                  <c:v>43662</c:v>
                </c:pt>
                <c:pt idx="145">
                  <c:v>43776</c:v>
                </c:pt>
                <c:pt idx="146">
                  <c:v>43864</c:v>
                </c:pt>
                <c:pt idx="147">
                  <c:v>44175</c:v>
                </c:pt>
                <c:pt idx="148">
                  <c:v>44281</c:v>
                </c:pt>
                <c:pt idx="149">
                  <c:v>44424</c:v>
                </c:pt>
                <c:pt idx="150">
                  <c:v>44510</c:v>
                </c:pt>
              </c:numCache>
            </c:numRef>
          </c:xVal>
          <c:yVal>
            <c:numRef>
              <c:f>'363655076332005'!$D$2:$D$542</c:f>
              <c:numCache>
                <c:formatCode>General</c:formatCode>
                <c:ptCount val="541"/>
                <c:pt idx="0">
                  <c:v>11.42</c:v>
                </c:pt>
                <c:pt idx="1">
                  <c:v>11.37</c:v>
                </c:pt>
                <c:pt idx="2">
                  <c:v>10.81</c:v>
                </c:pt>
                <c:pt idx="3">
                  <c:v>10.85</c:v>
                </c:pt>
                <c:pt idx="4">
                  <c:v>10.91</c:v>
                </c:pt>
                <c:pt idx="5">
                  <c:v>10.85</c:v>
                </c:pt>
                <c:pt idx="6">
                  <c:v>10.83</c:v>
                </c:pt>
                <c:pt idx="7">
                  <c:v>10.84</c:v>
                </c:pt>
                <c:pt idx="8">
                  <c:v>10.82</c:v>
                </c:pt>
                <c:pt idx="9">
                  <c:v>10.96</c:v>
                </c:pt>
                <c:pt idx="10">
                  <c:v>11.01</c:v>
                </c:pt>
                <c:pt idx="11">
                  <c:v>10.95</c:v>
                </c:pt>
                <c:pt idx="12">
                  <c:v>10.98</c:v>
                </c:pt>
                <c:pt idx="13">
                  <c:v>10.98</c:v>
                </c:pt>
                <c:pt idx="14">
                  <c:v>10.98</c:v>
                </c:pt>
                <c:pt idx="15">
                  <c:v>11.02</c:v>
                </c:pt>
                <c:pt idx="16">
                  <c:v>11.05</c:v>
                </c:pt>
                <c:pt idx="17">
                  <c:v>11.1</c:v>
                </c:pt>
                <c:pt idx="18">
                  <c:v>11.07</c:v>
                </c:pt>
                <c:pt idx="19">
                  <c:v>11.08</c:v>
                </c:pt>
                <c:pt idx="20">
                  <c:v>11.08</c:v>
                </c:pt>
                <c:pt idx="21">
                  <c:v>10.98</c:v>
                </c:pt>
                <c:pt idx="22">
                  <c:v>11.03</c:v>
                </c:pt>
                <c:pt idx="23">
                  <c:v>11.07</c:v>
                </c:pt>
                <c:pt idx="24">
                  <c:v>9.99</c:v>
                </c:pt>
                <c:pt idx="25">
                  <c:v>10.1199999999999</c:v>
                </c:pt>
                <c:pt idx="26">
                  <c:v>10.37</c:v>
                </c:pt>
                <c:pt idx="27">
                  <c:v>10.07</c:v>
                </c:pt>
                <c:pt idx="28">
                  <c:v>9.91</c:v>
                </c:pt>
                <c:pt idx="29">
                  <c:v>9.99</c:v>
                </c:pt>
                <c:pt idx="30">
                  <c:v>9.7799999999999905</c:v>
                </c:pt>
                <c:pt idx="31">
                  <c:v>9.5</c:v>
                </c:pt>
                <c:pt idx="32">
                  <c:v>8.7899999999999903</c:v>
                </c:pt>
                <c:pt idx="33">
                  <c:v>8.76</c:v>
                </c:pt>
                <c:pt idx="34">
                  <c:v>8.83</c:v>
                </c:pt>
                <c:pt idx="35">
                  <c:v>8.42</c:v>
                </c:pt>
                <c:pt idx="36">
                  <c:v>8.65</c:v>
                </c:pt>
                <c:pt idx="37">
                  <c:v>8.34</c:v>
                </c:pt>
                <c:pt idx="38">
                  <c:v>8.25</c:v>
                </c:pt>
                <c:pt idx="39">
                  <c:v>7.81</c:v>
                </c:pt>
                <c:pt idx="40">
                  <c:v>7.54</c:v>
                </c:pt>
                <c:pt idx="41">
                  <c:v>6.88</c:v>
                </c:pt>
                <c:pt idx="42">
                  <c:v>6.41</c:v>
                </c:pt>
                <c:pt idx="43">
                  <c:v>7.13</c:v>
                </c:pt>
                <c:pt idx="44">
                  <c:v>6.21</c:v>
                </c:pt>
                <c:pt idx="45">
                  <c:v>6.07</c:v>
                </c:pt>
                <c:pt idx="46">
                  <c:v>6.2</c:v>
                </c:pt>
                <c:pt idx="47">
                  <c:v>5.79</c:v>
                </c:pt>
                <c:pt idx="48">
                  <c:v>4.83</c:v>
                </c:pt>
                <c:pt idx="49">
                  <c:v>5.26</c:v>
                </c:pt>
                <c:pt idx="50">
                  <c:v>4.97</c:v>
                </c:pt>
                <c:pt idx="51">
                  <c:v>4.75</c:v>
                </c:pt>
                <c:pt idx="52">
                  <c:v>4.6399999999999899</c:v>
                </c:pt>
                <c:pt idx="53">
                  <c:v>4.9400000000000004</c:v>
                </c:pt>
                <c:pt idx="54">
                  <c:v>4.75</c:v>
                </c:pt>
                <c:pt idx="55">
                  <c:v>4.7</c:v>
                </c:pt>
                <c:pt idx="56">
                  <c:v>4.45</c:v>
                </c:pt>
                <c:pt idx="57">
                  <c:v>3.87</c:v>
                </c:pt>
                <c:pt idx="58">
                  <c:v>4.1399999999999899</c:v>
                </c:pt>
                <c:pt idx="59">
                  <c:v>4.24</c:v>
                </c:pt>
                <c:pt idx="60">
                  <c:v>3.29</c:v>
                </c:pt>
                <c:pt idx="61">
                  <c:v>3.4</c:v>
                </c:pt>
                <c:pt idx="62">
                  <c:v>3.51</c:v>
                </c:pt>
                <c:pt idx="63">
                  <c:v>2.81</c:v>
                </c:pt>
                <c:pt idx="64">
                  <c:v>2.86</c:v>
                </c:pt>
                <c:pt idx="65">
                  <c:v>2.68</c:v>
                </c:pt>
                <c:pt idx="66">
                  <c:v>2.5</c:v>
                </c:pt>
                <c:pt idx="67">
                  <c:v>2.52999999999999</c:v>
                </c:pt>
                <c:pt idx="68">
                  <c:v>2.2200000000000002</c:v>
                </c:pt>
                <c:pt idx="69">
                  <c:v>2.0699999999999901</c:v>
                </c:pt>
                <c:pt idx="70">
                  <c:v>1.92</c:v>
                </c:pt>
                <c:pt idx="71">
                  <c:v>1.52</c:v>
                </c:pt>
                <c:pt idx="72">
                  <c:v>1.53</c:v>
                </c:pt>
                <c:pt idx="73">
                  <c:v>1.06</c:v>
                </c:pt>
                <c:pt idx="74">
                  <c:v>0.75</c:v>
                </c:pt>
                <c:pt idx="75">
                  <c:v>0.69</c:v>
                </c:pt>
                <c:pt idx="76">
                  <c:v>0.9</c:v>
                </c:pt>
                <c:pt idx="77">
                  <c:v>0.22</c:v>
                </c:pt>
                <c:pt idx="78">
                  <c:v>1.19</c:v>
                </c:pt>
                <c:pt idx="79">
                  <c:v>0.43</c:v>
                </c:pt>
                <c:pt idx="80">
                  <c:v>0.53</c:v>
                </c:pt>
                <c:pt idx="81">
                  <c:v>0.25</c:v>
                </c:pt>
                <c:pt idx="82">
                  <c:v>0.28999999999999898</c:v>
                </c:pt>
                <c:pt idx="83">
                  <c:v>1.29</c:v>
                </c:pt>
                <c:pt idx="84">
                  <c:v>0.1</c:v>
                </c:pt>
                <c:pt idx="85">
                  <c:v>0.74</c:v>
                </c:pt>
                <c:pt idx="86">
                  <c:v>-0.33</c:v>
                </c:pt>
                <c:pt idx="87">
                  <c:v>-0.64</c:v>
                </c:pt>
                <c:pt idx="88">
                  <c:v>-0.55000000000000004</c:v>
                </c:pt>
                <c:pt idx="89">
                  <c:v>-0.84</c:v>
                </c:pt>
                <c:pt idx="90">
                  <c:v>-0.94</c:v>
                </c:pt>
                <c:pt idx="91">
                  <c:v>-0.7</c:v>
                </c:pt>
                <c:pt idx="92">
                  <c:v>0.18</c:v>
                </c:pt>
                <c:pt idx="93">
                  <c:v>-1.23</c:v>
                </c:pt>
                <c:pt idx="94">
                  <c:v>-0.93</c:v>
                </c:pt>
                <c:pt idx="95">
                  <c:v>-1.1200000000000001</c:v>
                </c:pt>
                <c:pt idx="96">
                  <c:v>-1.61</c:v>
                </c:pt>
                <c:pt idx="97">
                  <c:v>-2.0699999999999901</c:v>
                </c:pt>
                <c:pt idx="98">
                  <c:v>-2.4500000000000002</c:v>
                </c:pt>
                <c:pt idx="99">
                  <c:v>-2.08</c:v>
                </c:pt>
                <c:pt idx="100">
                  <c:v>-1.99</c:v>
                </c:pt>
                <c:pt idx="101">
                  <c:v>-2.52999999999999</c:v>
                </c:pt>
                <c:pt idx="102">
                  <c:v>-2.83</c:v>
                </c:pt>
                <c:pt idx="103">
                  <c:v>-2.63</c:v>
                </c:pt>
                <c:pt idx="104">
                  <c:v>-2.50999999999999</c:v>
                </c:pt>
                <c:pt idx="105">
                  <c:v>-3.22</c:v>
                </c:pt>
                <c:pt idx="106">
                  <c:v>-2.14</c:v>
                </c:pt>
                <c:pt idx="107">
                  <c:v>-2.93</c:v>
                </c:pt>
                <c:pt idx="108">
                  <c:v>-3.14</c:v>
                </c:pt>
                <c:pt idx="109">
                  <c:v>-4.08</c:v>
                </c:pt>
                <c:pt idx="110">
                  <c:v>-3.88</c:v>
                </c:pt>
                <c:pt idx="111">
                  <c:v>-3.76</c:v>
                </c:pt>
                <c:pt idx="112">
                  <c:v>-3.89</c:v>
                </c:pt>
                <c:pt idx="113">
                  <c:v>-4.75</c:v>
                </c:pt>
                <c:pt idx="114">
                  <c:v>-4.33</c:v>
                </c:pt>
                <c:pt idx="115">
                  <c:v>-4.25</c:v>
                </c:pt>
                <c:pt idx="116">
                  <c:v>-4.1399999999999899</c:v>
                </c:pt>
                <c:pt idx="117">
                  <c:v>-4.49</c:v>
                </c:pt>
                <c:pt idx="118">
                  <c:v>-4.68</c:v>
                </c:pt>
                <c:pt idx="119">
                  <c:v>-4.54</c:v>
                </c:pt>
                <c:pt idx="120">
                  <c:v>-4.68</c:v>
                </c:pt>
                <c:pt idx="121">
                  <c:v>-4.29</c:v>
                </c:pt>
                <c:pt idx="122">
                  <c:v>-4.9400000000000004</c:v>
                </c:pt>
                <c:pt idx="123">
                  <c:v>-5.05</c:v>
                </c:pt>
                <c:pt idx="124">
                  <c:v>-5.05</c:v>
                </c:pt>
                <c:pt idx="125">
                  <c:v>-4.8899999999999899</c:v>
                </c:pt>
                <c:pt idx="126">
                  <c:v>-5.13</c:v>
                </c:pt>
                <c:pt idx="127">
                  <c:v>-5.47</c:v>
                </c:pt>
                <c:pt idx="128">
                  <c:v>-5.2</c:v>
                </c:pt>
                <c:pt idx="129">
                  <c:v>-5.26</c:v>
                </c:pt>
                <c:pt idx="130">
                  <c:v>-5.52</c:v>
                </c:pt>
                <c:pt idx="131">
                  <c:v>-6.13</c:v>
                </c:pt>
                <c:pt idx="132">
                  <c:v>-5.66</c:v>
                </c:pt>
                <c:pt idx="133">
                  <c:v>-5.67</c:v>
                </c:pt>
                <c:pt idx="134">
                  <c:v>-6.08</c:v>
                </c:pt>
                <c:pt idx="135">
                  <c:v>-6.16</c:v>
                </c:pt>
                <c:pt idx="136">
                  <c:v>-6.13</c:v>
                </c:pt>
                <c:pt idx="137">
                  <c:v>-6.58</c:v>
                </c:pt>
                <c:pt idx="138">
                  <c:v>-6.79</c:v>
                </c:pt>
                <c:pt idx="139">
                  <c:v>-6.68</c:v>
                </c:pt>
                <c:pt idx="140">
                  <c:v>-6.48</c:v>
                </c:pt>
                <c:pt idx="141">
                  <c:v>-6.95</c:v>
                </c:pt>
                <c:pt idx="142">
                  <c:v>-6.89</c:v>
                </c:pt>
                <c:pt idx="143">
                  <c:v>-6.71</c:v>
                </c:pt>
                <c:pt idx="144">
                  <c:v>-7.2</c:v>
                </c:pt>
                <c:pt idx="145">
                  <c:v>-7.3</c:v>
                </c:pt>
                <c:pt idx="146">
                  <c:v>-6.94</c:v>
                </c:pt>
                <c:pt idx="147">
                  <c:v>-7.45</c:v>
                </c:pt>
                <c:pt idx="148">
                  <c:v>-7.4</c:v>
                </c:pt>
                <c:pt idx="149">
                  <c:v>-7.54</c:v>
                </c:pt>
                <c:pt idx="150">
                  <c:v>-7.97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597-43F0-952D-ED8F43D9BAF9}"/>
            </c:ext>
          </c:extLst>
        </c:ser>
        <c:ser>
          <c:idx val="1"/>
          <c:order val="1"/>
          <c:tx>
            <c:v>Simulated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3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'363655076332005'!$H$17:$H$51</c:f>
              <c:numCache>
                <c:formatCode>m/d/yyyy</c:formatCode>
                <c:ptCount val="35"/>
                <c:pt idx="0">
                  <c:v>31778</c:v>
                </c:pt>
                <c:pt idx="1">
                  <c:v>32143</c:v>
                </c:pt>
                <c:pt idx="2">
                  <c:v>32509</c:v>
                </c:pt>
                <c:pt idx="3">
                  <c:v>32874</c:v>
                </c:pt>
                <c:pt idx="4">
                  <c:v>33239</c:v>
                </c:pt>
                <c:pt idx="5">
                  <c:v>33604</c:v>
                </c:pt>
                <c:pt idx="6">
                  <c:v>33970</c:v>
                </c:pt>
                <c:pt idx="7">
                  <c:v>34335</c:v>
                </c:pt>
                <c:pt idx="8">
                  <c:v>34700</c:v>
                </c:pt>
                <c:pt idx="9">
                  <c:v>35065</c:v>
                </c:pt>
                <c:pt idx="10">
                  <c:v>35431</c:v>
                </c:pt>
                <c:pt idx="11">
                  <c:v>35796</c:v>
                </c:pt>
                <c:pt idx="12">
                  <c:v>36161</c:v>
                </c:pt>
                <c:pt idx="13">
                  <c:v>36526</c:v>
                </c:pt>
                <c:pt idx="14">
                  <c:v>36892</c:v>
                </c:pt>
                <c:pt idx="15">
                  <c:v>37257</c:v>
                </c:pt>
                <c:pt idx="16">
                  <c:v>37622</c:v>
                </c:pt>
                <c:pt idx="17">
                  <c:v>37987</c:v>
                </c:pt>
                <c:pt idx="18">
                  <c:v>38353</c:v>
                </c:pt>
                <c:pt idx="19">
                  <c:v>38718</c:v>
                </c:pt>
                <c:pt idx="20">
                  <c:v>39083</c:v>
                </c:pt>
                <c:pt idx="21">
                  <c:v>39448</c:v>
                </c:pt>
                <c:pt idx="22">
                  <c:v>39814</c:v>
                </c:pt>
                <c:pt idx="23">
                  <c:v>40179</c:v>
                </c:pt>
                <c:pt idx="24">
                  <c:v>40544</c:v>
                </c:pt>
                <c:pt idx="25">
                  <c:v>40909</c:v>
                </c:pt>
                <c:pt idx="26">
                  <c:v>41275</c:v>
                </c:pt>
                <c:pt idx="27">
                  <c:v>41640</c:v>
                </c:pt>
                <c:pt idx="28">
                  <c:v>42005</c:v>
                </c:pt>
                <c:pt idx="29">
                  <c:v>42370</c:v>
                </c:pt>
                <c:pt idx="30">
                  <c:v>42736</c:v>
                </c:pt>
                <c:pt idx="31">
                  <c:v>43101</c:v>
                </c:pt>
                <c:pt idx="32">
                  <c:v>43466</c:v>
                </c:pt>
                <c:pt idx="33">
                  <c:v>43831</c:v>
                </c:pt>
                <c:pt idx="34">
                  <c:v>44197</c:v>
                </c:pt>
              </c:numCache>
            </c:numRef>
          </c:xVal>
          <c:yVal>
            <c:numRef>
              <c:f>'363655076332005'!$G$17:$G$51</c:f>
              <c:numCache>
                <c:formatCode>General</c:formatCode>
                <c:ptCount val="35"/>
                <c:pt idx="0">
                  <c:v>21.092741012573001</c:v>
                </c:pt>
                <c:pt idx="1">
                  <c:v>20.652956008911001</c:v>
                </c:pt>
                <c:pt idx="2">
                  <c:v>20.197071075438998</c:v>
                </c:pt>
                <c:pt idx="3">
                  <c:v>19.727956771851002</c:v>
                </c:pt>
                <c:pt idx="4">
                  <c:v>19.244882583618001</c:v>
                </c:pt>
                <c:pt idx="5">
                  <c:v>18.748600006103999</c:v>
                </c:pt>
                <c:pt idx="6">
                  <c:v>18.238554000853998</c:v>
                </c:pt>
                <c:pt idx="7">
                  <c:v>17.718318939208999</c:v>
                </c:pt>
                <c:pt idx="8">
                  <c:v>17.187210083008001</c:v>
                </c:pt>
                <c:pt idx="9">
                  <c:v>16.645946502686002</c:v>
                </c:pt>
                <c:pt idx="10">
                  <c:v>16.093729019165</c:v>
                </c:pt>
                <c:pt idx="11">
                  <c:v>15.534278869629</c:v>
                </c:pt>
                <c:pt idx="12">
                  <c:v>14.966806411743001</c:v>
                </c:pt>
                <c:pt idx="13">
                  <c:v>14.392018318176</c:v>
                </c:pt>
                <c:pt idx="14">
                  <c:v>13.809057235718001</c:v>
                </c:pt>
                <c:pt idx="15">
                  <c:v>13.221961021423001</c:v>
                </c:pt>
                <c:pt idx="16">
                  <c:v>12.629947662354001</c:v>
                </c:pt>
                <c:pt idx="17">
                  <c:v>12.033562660216999</c:v>
                </c:pt>
                <c:pt idx="18">
                  <c:v>11.43159198761</c:v>
                </c:pt>
                <c:pt idx="19">
                  <c:v>10.827960968017999</c:v>
                </c:pt>
                <c:pt idx="20">
                  <c:v>10.22176361084</c:v>
                </c:pt>
                <c:pt idx="21">
                  <c:v>9.6135349273681996</c:v>
                </c:pt>
                <c:pt idx="22">
                  <c:v>9.0018730163574006</c:v>
                </c:pt>
                <c:pt idx="23">
                  <c:v>8.3901729583740003</c:v>
                </c:pt>
                <c:pt idx="24">
                  <c:v>7.7767906188965004</c:v>
                </c:pt>
                <c:pt idx="25">
                  <c:v>7.1619391441345002</c:v>
                </c:pt>
                <c:pt idx="26">
                  <c:v>6.5443801879882999</c:v>
                </c:pt>
                <c:pt idx="27">
                  <c:v>5.9281473159790004</c:v>
                </c:pt>
                <c:pt idx="28">
                  <c:v>5.3123922348021999</c:v>
                </c:pt>
                <c:pt idx="29">
                  <c:v>4.6981549263</c:v>
                </c:pt>
                <c:pt idx="30">
                  <c:v>4.0849652290343998</c:v>
                </c:pt>
                <c:pt idx="31">
                  <c:v>3.4774887561797998</c:v>
                </c:pt>
                <c:pt idx="32">
                  <c:v>2.8754048347472998</c:v>
                </c:pt>
                <c:pt idx="33">
                  <c:v>2.2799437046050999</c:v>
                </c:pt>
                <c:pt idx="34">
                  <c:v>1.6905171871185001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597-43F0-952D-ED8F43D9BA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3555183"/>
        <c:axId val="613550191"/>
      </c:scatterChart>
      <c:valAx>
        <c:axId val="613555183"/>
        <c:scaling>
          <c:orientation val="minMax"/>
          <c:min val="3000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0191"/>
        <c:crossesAt val="-200"/>
        <c:crossBetween val="midCat"/>
      </c:valAx>
      <c:valAx>
        <c:axId val="6135501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Water Level (ft)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5183"/>
        <c:crosses val="autoZero"/>
        <c:crossBetween val="midCat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Data</c:v>
          </c:tx>
          <c:spPr>
            <a:ln w="19050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'363655076332005'!$I$17:$I$51</c:f>
              <c:numCache>
                <c:formatCode>General</c:formatCode>
                <c:ptCount val="35"/>
                <c:pt idx="0">
                  <c:v>11.42</c:v>
                </c:pt>
                <c:pt idx="1">
                  <c:v>11.02</c:v>
                </c:pt>
                <c:pt idx="2">
                  <c:v>9.99</c:v>
                </c:pt>
                <c:pt idx="3">
                  <c:v>9.99</c:v>
                </c:pt>
                <c:pt idx="4">
                  <c:v>8.76</c:v>
                </c:pt>
                <c:pt idx="5">
                  <c:v>8.42</c:v>
                </c:pt>
                <c:pt idx="6">
                  <c:v>7.81</c:v>
                </c:pt>
                <c:pt idx="7">
                  <c:v>6.41</c:v>
                </c:pt>
                <c:pt idx="8">
                  <c:v>6.21</c:v>
                </c:pt>
                <c:pt idx="9">
                  <c:v>4.83</c:v>
                </c:pt>
                <c:pt idx="10">
                  <c:v>4.9400000000000004</c:v>
                </c:pt>
                <c:pt idx="11">
                  <c:v>4.1399999999999899</c:v>
                </c:pt>
                <c:pt idx="12">
                  <c:v>3.4</c:v>
                </c:pt>
                <c:pt idx="13">
                  <c:v>2.68</c:v>
                </c:pt>
                <c:pt idx="14">
                  <c:v>1.92</c:v>
                </c:pt>
                <c:pt idx="15">
                  <c:v>0.75</c:v>
                </c:pt>
                <c:pt idx="16">
                  <c:v>1.19</c:v>
                </c:pt>
                <c:pt idx="17">
                  <c:v>0.28999999999999898</c:v>
                </c:pt>
                <c:pt idx="18">
                  <c:v>-0.33</c:v>
                </c:pt>
                <c:pt idx="19">
                  <c:v>-0.94</c:v>
                </c:pt>
                <c:pt idx="20">
                  <c:v>-0.93</c:v>
                </c:pt>
                <c:pt idx="21">
                  <c:v>-2.4500000000000002</c:v>
                </c:pt>
                <c:pt idx="22">
                  <c:v>-2.83</c:v>
                </c:pt>
                <c:pt idx="23">
                  <c:v>-2.14</c:v>
                </c:pt>
                <c:pt idx="24">
                  <c:v>-3.88</c:v>
                </c:pt>
                <c:pt idx="25">
                  <c:v>-4.33</c:v>
                </c:pt>
                <c:pt idx="26">
                  <c:v>-4.68</c:v>
                </c:pt>
                <c:pt idx="27">
                  <c:v>-5.05</c:v>
                </c:pt>
                <c:pt idx="28">
                  <c:v>-5.47</c:v>
                </c:pt>
                <c:pt idx="29">
                  <c:v>-6.13</c:v>
                </c:pt>
                <c:pt idx="30">
                  <c:v>-6.16</c:v>
                </c:pt>
                <c:pt idx="31">
                  <c:v>-6.79</c:v>
                </c:pt>
                <c:pt idx="32">
                  <c:v>-6.89</c:v>
                </c:pt>
                <c:pt idx="33">
                  <c:v>-7.3</c:v>
                </c:pt>
                <c:pt idx="34">
                  <c:v>-7.45</c:v>
                </c:pt>
              </c:numCache>
            </c:numRef>
          </c:xVal>
          <c:yVal>
            <c:numRef>
              <c:f>'363655076332005'!$G$17:$G$51</c:f>
              <c:numCache>
                <c:formatCode>General</c:formatCode>
                <c:ptCount val="35"/>
                <c:pt idx="0">
                  <c:v>21.092741012573001</c:v>
                </c:pt>
                <c:pt idx="1">
                  <c:v>20.652956008911001</c:v>
                </c:pt>
                <c:pt idx="2">
                  <c:v>20.197071075438998</c:v>
                </c:pt>
                <c:pt idx="3">
                  <c:v>19.727956771851002</c:v>
                </c:pt>
                <c:pt idx="4">
                  <c:v>19.244882583618001</c:v>
                </c:pt>
                <c:pt idx="5">
                  <c:v>18.748600006103999</c:v>
                </c:pt>
                <c:pt idx="6">
                  <c:v>18.238554000853998</c:v>
                </c:pt>
                <c:pt idx="7">
                  <c:v>17.718318939208999</c:v>
                </c:pt>
                <c:pt idx="8">
                  <c:v>17.187210083008001</c:v>
                </c:pt>
                <c:pt idx="9">
                  <c:v>16.645946502686002</c:v>
                </c:pt>
                <c:pt idx="10">
                  <c:v>16.093729019165</c:v>
                </c:pt>
                <c:pt idx="11">
                  <c:v>15.534278869629</c:v>
                </c:pt>
                <c:pt idx="12">
                  <c:v>14.966806411743001</c:v>
                </c:pt>
                <c:pt idx="13">
                  <c:v>14.392018318176</c:v>
                </c:pt>
                <c:pt idx="14">
                  <c:v>13.809057235718001</c:v>
                </c:pt>
                <c:pt idx="15">
                  <c:v>13.221961021423001</c:v>
                </c:pt>
                <c:pt idx="16">
                  <c:v>12.629947662354001</c:v>
                </c:pt>
                <c:pt idx="17">
                  <c:v>12.033562660216999</c:v>
                </c:pt>
                <c:pt idx="18">
                  <c:v>11.43159198761</c:v>
                </c:pt>
                <c:pt idx="19">
                  <c:v>10.827960968017999</c:v>
                </c:pt>
                <c:pt idx="20">
                  <c:v>10.22176361084</c:v>
                </c:pt>
                <c:pt idx="21">
                  <c:v>9.6135349273681996</c:v>
                </c:pt>
                <c:pt idx="22">
                  <c:v>9.0018730163574006</c:v>
                </c:pt>
                <c:pt idx="23">
                  <c:v>8.3901729583740003</c:v>
                </c:pt>
                <c:pt idx="24">
                  <c:v>7.7767906188965004</c:v>
                </c:pt>
                <c:pt idx="25">
                  <c:v>7.1619391441345002</c:v>
                </c:pt>
                <c:pt idx="26">
                  <c:v>6.5443801879882999</c:v>
                </c:pt>
                <c:pt idx="27">
                  <c:v>5.9281473159790004</c:v>
                </c:pt>
                <c:pt idx="28">
                  <c:v>5.3123922348021999</c:v>
                </c:pt>
                <c:pt idx="29">
                  <c:v>4.6981549263</c:v>
                </c:pt>
                <c:pt idx="30">
                  <c:v>4.0849652290343998</c:v>
                </c:pt>
                <c:pt idx="31">
                  <c:v>3.4774887561797998</c:v>
                </c:pt>
                <c:pt idx="32">
                  <c:v>2.8754048347472998</c:v>
                </c:pt>
                <c:pt idx="33">
                  <c:v>2.2799437046050999</c:v>
                </c:pt>
                <c:pt idx="34">
                  <c:v>1.6905171871185001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7B0-42AD-88FF-6A976C9F56C1}"/>
            </c:ext>
          </c:extLst>
        </c:ser>
        <c:ser>
          <c:idx val="1"/>
          <c:order val="1"/>
          <c:tx>
            <c:v>Y=X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'363655076332005'!$K$2:$K$3</c:f>
              <c:numCache>
                <c:formatCode>General</c:formatCode>
                <c:ptCount val="2"/>
                <c:pt idx="0">
                  <c:v>11.42</c:v>
                </c:pt>
                <c:pt idx="1">
                  <c:v>-7.97</c:v>
                </c:pt>
              </c:numCache>
            </c:numRef>
          </c:xVal>
          <c:yVal>
            <c:numRef>
              <c:f>'363655076332005'!$K$2:$K$3</c:f>
              <c:numCache>
                <c:formatCode>General</c:formatCode>
                <c:ptCount val="2"/>
                <c:pt idx="0">
                  <c:v>11.42</c:v>
                </c:pt>
                <c:pt idx="1">
                  <c:v>-7.97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7B0-42AD-88FF-6A976C9F5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4009151"/>
        <c:axId val="1105116095"/>
      </c:scatterChart>
      <c:valAx>
        <c:axId val="117400915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05116095"/>
        <c:crossesAt val="-200"/>
        <c:crossBetween val="midCat"/>
      </c:valAx>
      <c:valAx>
        <c:axId val="11051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74009151"/>
        <c:crossesAt val="-200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0617632601578511"/>
          <c:y val="0.57275836614173226"/>
          <c:w val="0.38800328273086904"/>
          <c:h val="0.19412968265330471"/>
        </c:manualLayout>
      </c:layout>
      <c:overlay val="1"/>
      <c:spPr>
        <a:solidFill>
          <a:schemeClr val="bg1"/>
        </a:solidFill>
        <a:ln>
          <a:solidFill>
            <a:schemeClr val="bg1">
              <a:lumMod val="65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sz="1400" b="0" i="0" u="none" strike="noStrike" baseline="0">
                <a:effectLst/>
              </a:rPr>
              <a:t>60B  3</a:t>
            </a:r>
            <a:r>
              <a:rPr lang="en-US" sz="1400" b="0" i="0" u="none" strike="noStrike" baseline="0"/>
              <a:t> </a:t>
            </a:r>
            <a:endParaRPr lang="en-US"/>
          </a:p>
        </c:rich>
      </c:tx>
      <c:layout>
        <c:manualLayout>
          <c:xMode val="edge"/>
          <c:yMode val="edge"/>
          <c:x val="0.36088110403397028"/>
          <c:y val="2.13675213675213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USGS Data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3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xVal>
            <c:numRef>
              <c:f>'363836076201701'!$A$2:$A$980</c:f>
              <c:numCache>
                <c:formatCode>m/d/yyyy</c:formatCode>
                <c:ptCount val="979"/>
                <c:pt idx="0">
                  <c:v>28682</c:v>
                </c:pt>
                <c:pt idx="1">
                  <c:v>28768</c:v>
                </c:pt>
                <c:pt idx="2">
                  <c:v>28796</c:v>
                </c:pt>
                <c:pt idx="3">
                  <c:v>28831</c:v>
                </c:pt>
                <c:pt idx="4">
                  <c:v>28962</c:v>
                </c:pt>
                <c:pt idx="5">
                  <c:v>29081</c:v>
                </c:pt>
                <c:pt idx="6">
                  <c:v>29117</c:v>
                </c:pt>
                <c:pt idx="7">
                  <c:v>29144</c:v>
                </c:pt>
                <c:pt idx="8">
                  <c:v>29161</c:v>
                </c:pt>
                <c:pt idx="9">
                  <c:v>29216</c:v>
                </c:pt>
                <c:pt idx="10">
                  <c:v>29244</c:v>
                </c:pt>
                <c:pt idx="11">
                  <c:v>29272</c:v>
                </c:pt>
                <c:pt idx="12">
                  <c:v>29293</c:v>
                </c:pt>
                <c:pt idx="13">
                  <c:v>29304</c:v>
                </c:pt>
                <c:pt idx="14">
                  <c:v>29341</c:v>
                </c:pt>
                <c:pt idx="15">
                  <c:v>29356</c:v>
                </c:pt>
                <c:pt idx="16">
                  <c:v>29396</c:v>
                </c:pt>
                <c:pt idx="17">
                  <c:v>29426</c:v>
                </c:pt>
                <c:pt idx="18">
                  <c:v>29461</c:v>
                </c:pt>
                <c:pt idx="19">
                  <c:v>29482</c:v>
                </c:pt>
                <c:pt idx="20">
                  <c:v>29517</c:v>
                </c:pt>
                <c:pt idx="21">
                  <c:v>29551</c:v>
                </c:pt>
                <c:pt idx="22">
                  <c:v>29573</c:v>
                </c:pt>
                <c:pt idx="23">
                  <c:v>29607</c:v>
                </c:pt>
                <c:pt idx="24">
                  <c:v>29622</c:v>
                </c:pt>
                <c:pt idx="25">
                  <c:v>29637</c:v>
                </c:pt>
                <c:pt idx="26">
                  <c:v>29670</c:v>
                </c:pt>
                <c:pt idx="27">
                  <c:v>29697</c:v>
                </c:pt>
                <c:pt idx="28">
                  <c:v>29727</c:v>
                </c:pt>
                <c:pt idx="29">
                  <c:v>29754</c:v>
                </c:pt>
                <c:pt idx="30">
                  <c:v>29788</c:v>
                </c:pt>
                <c:pt idx="31">
                  <c:v>29823</c:v>
                </c:pt>
                <c:pt idx="32">
                  <c:v>29887</c:v>
                </c:pt>
                <c:pt idx="33">
                  <c:v>29915</c:v>
                </c:pt>
                <c:pt idx="34">
                  <c:v>29937</c:v>
                </c:pt>
                <c:pt idx="35">
                  <c:v>29978</c:v>
                </c:pt>
                <c:pt idx="36">
                  <c:v>29985</c:v>
                </c:pt>
                <c:pt idx="37">
                  <c:v>30006</c:v>
                </c:pt>
                <c:pt idx="38">
                  <c:v>30035</c:v>
                </c:pt>
                <c:pt idx="39">
                  <c:v>30064</c:v>
                </c:pt>
                <c:pt idx="40">
                  <c:v>30091</c:v>
                </c:pt>
                <c:pt idx="41">
                  <c:v>30118</c:v>
                </c:pt>
                <c:pt idx="42">
                  <c:v>30154</c:v>
                </c:pt>
                <c:pt idx="43">
                  <c:v>30189</c:v>
                </c:pt>
                <c:pt idx="44">
                  <c:v>30218</c:v>
                </c:pt>
                <c:pt idx="45">
                  <c:v>30243</c:v>
                </c:pt>
                <c:pt idx="46">
                  <c:v>30278</c:v>
                </c:pt>
                <c:pt idx="47">
                  <c:v>30305</c:v>
                </c:pt>
                <c:pt idx="48">
                  <c:v>30342</c:v>
                </c:pt>
                <c:pt idx="49">
                  <c:v>30362</c:v>
                </c:pt>
                <c:pt idx="50">
                  <c:v>30370</c:v>
                </c:pt>
                <c:pt idx="51">
                  <c:v>30410</c:v>
                </c:pt>
                <c:pt idx="52">
                  <c:v>30461</c:v>
                </c:pt>
                <c:pt idx="53">
                  <c:v>30494</c:v>
                </c:pt>
                <c:pt idx="54">
                  <c:v>30525</c:v>
                </c:pt>
                <c:pt idx="55">
                  <c:v>30554</c:v>
                </c:pt>
                <c:pt idx="56">
                  <c:v>30589</c:v>
                </c:pt>
                <c:pt idx="57">
                  <c:v>30609</c:v>
                </c:pt>
                <c:pt idx="58">
                  <c:v>30641</c:v>
                </c:pt>
                <c:pt idx="59">
                  <c:v>30670</c:v>
                </c:pt>
                <c:pt idx="60">
                  <c:v>30705</c:v>
                </c:pt>
                <c:pt idx="61">
                  <c:v>30718</c:v>
                </c:pt>
                <c:pt idx="62">
                  <c:v>30734</c:v>
                </c:pt>
                <c:pt idx="63">
                  <c:v>30764</c:v>
                </c:pt>
                <c:pt idx="64">
                  <c:v>30798</c:v>
                </c:pt>
                <c:pt idx="65">
                  <c:v>30824</c:v>
                </c:pt>
                <c:pt idx="66">
                  <c:v>30853</c:v>
                </c:pt>
                <c:pt idx="67">
                  <c:v>31085</c:v>
                </c:pt>
                <c:pt idx="68">
                  <c:v>31120</c:v>
                </c:pt>
                <c:pt idx="69">
                  <c:v>31126</c:v>
                </c:pt>
                <c:pt idx="70">
                  <c:v>31155</c:v>
                </c:pt>
                <c:pt idx="71">
                  <c:v>31169</c:v>
                </c:pt>
                <c:pt idx="72">
                  <c:v>31204</c:v>
                </c:pt>
                <c:pt idx="73">
                  <c:v>31237</c:v>
                </c:pt>
                <c:pt idx="74">
                  <c:v>31282</c:v>
                </c:pt>
                <c:pt idx="75">
                  <c:v>31284</c:v>
                </c:pt>
                <c:pt idx="76">
                  <c:v>31290</c:v>
                </c:pt>
                <c:pt idx="77">
                  <c:v>31295</c:v>
                </c:pt>
                <c:pt idx="78">
                  <c:v>31300</c:v>
                </c:pt>
                <c:pt idx="79">
                  <c:v>31305</c:v>
                </c:pt>
                <c:pt idx="80">
                  <c:v>31310</c:v>
                </c:pt>
                <c:pt idx="81">
                  <c:v>31315</c:v>
                </c:pt>
                <c:pt idx="82">
                  <c:v>31320</c:v>
                </c:pt>
                <c:pt idx="83">
                  <c:v>31325</c:v>
                </c:pt>
                <c:pt idx="84">
                  <c:v>31329</c:v>
                </c:pt>
                <c:pt idx="85">
                  <c:v>31330</c:v>
                </c:pt>
                <c:pt idx="86">
                  <c:v>31345</c:v>
                </c:pt>
                <c:pt idx="87">
                  <c:v>31356</c:v>
                </c:pt>
                <c:pt idx="88">
                  <c:v>31361</c:v>
                </c:pt>
                <c:pt idx="89">
                  <c:v>31371</c:v>
                </c:pt>
                <c:pt idx="90">
                  <c:v>31376</c:v>
                </c:pt>
                <c:pt idx="91">
                  <c:v>31381</c:v>
                </c:pt>
                <c:pt idx="92">
                  <c:v>31386</c:v>
                </c:pt>
                <c:pt idx="93">
                  <c:v>31391</c:v>
                </c:pt>
                <c:pt idx="94">
                  <c:v>31396</c:v>
                </c:pt>
                <c:pt idx="95">
                  <c:v>31401</c:v>
                </c:pt>
                <c:pt idx="96">
                  <c:v>31406</c:v>
                </c:pt>
                <c:pt idx="97">
                  <c:v>31412</c:v>
                </c:pt>
                <c:pt idx="98">
                  <c:v>31417</c:v>
                </c:pt>
                <c:pt idx="99">
                  <c:v>31419</c:v>
                </c:pt>
                <c:pt idx="100">
                  <c:v>31422</c:v>
                </c:pt>
                <c:pt idx="101">
                  <c:v>31427</c:v>
                </c:pt>
                <c:pt idx="102">
                  <c:v>31432</c:v>
                </c:pt>
                <c:pt idx="103">
                  <c:v>31437</c:v>
                </c:pt>
                <c:pt idx="104">
                  <c:v>31443</c:v>
                </c:pt>
                <c:pt idx="105">
                  <c:v>31448</c:v>
                </c:pt>
                <c:pt idx="106">
                  <c:v>31453</c:v>
                </c:pt>
                <c:pt idx="107">
                  <c:v>31458</c:v>
                </c:pt>
                <c:pt idx="108">
                  <c:v>31463</c:v>
                </c:pt>
                <c:pt idx="109">
                  <c:v>31468</c:v>
                </c:pt>
                <c:pt idx="110">
                  <c:v>31471</c:v>
                </c:pt>
                <c:pt idx="111">
                  <c:v>31476</c:v>
                </c:pt>
                <c:pt idx="112">
                  <c:v>31481</c:v>
                </c:pt>
                <c:pt idx="113">
                  <c:v>31486</c:v>
                </c:pt>
                <c:pt idx="114">
                  <c:v>31489</c:v>
                </c:pt>
                <c:pt idx="115">
                  <c:v>31491</c:v>
                </c:pt>
                <c:pt idx="116">
                  <c:v>31496</c:v>
                </c:pt>
                <c:pt idx="117">
                  <c:v>31498</c:v>
                </c:pt>
                <c:pt idx="118">
                  <c:v>31502</c:v>
                </c:pt>
                <c:pt idx="119">
                  <c:v>31507</c:v>
                </c:pt>
                <c:pt idx="120">
                  <c:v>31512</c:v>
                </c:pt>
                <c:pt idx="121">
                  <c:v>31517</c:v>
                </c:pt>
                <c:pt idx="122">
                  <c:v>31522</c:v>
                </c:pt>
                <c:pt idx="123">
                  <c:v>31527</c:v>
                </c:pt>
                <c:pt idx="124">
                  <c:v>31532</c:v>
                </c:pt>
                <c:pt idx="125">
                  <c:v>31537</c:v>
                </c:pt>
                <c:pt idx="126">
                  <c:v>31542</c:v>
                </c:pt>
                <c:pt idx="127">
                  <c:v>31547</c:v>
                </c:pt>
                <c:pt idx="128">
                  <c:v>31552</c:v>
                </c:pt>
                <c:pt idx="129">
                  <c:v>31557</c:v>
                </c:pt>
                <c:pt idx="130">
                  <c:v>31563</c:v>
                </c:pt>
                <c:pt idx="131">
                  <c:v>31568</c:v>
                </c:pt>
                <c:pt idx="132">
                  <c:v>31573</c:v>
                </c:pt>
                <c:pt idx="133">
                  <c:v>31578</c:v>
                </c:pt>
                <c:pt idx="134">
                  <c:v>31581</c:v>
                </c:pt>
                <c:pt idx="135">
                  <c:v>31582</c:v>
                </c:pt>
                <c:pt idx="136">
                  <c:v>31583</c:v>
                </c:pt>
                <c:pt idx="137">
                  <c:v>31588</c:v>
                </c:pt>
                <c:pt idx="138">
                  <c:v>31593</c:v>
                </c:pt>
                <c:pt idx="139">
                  <c:v>31598</c:v>
                </c:pt>
                <c:pt idx="140">
                  <c:v>31603</c:v>
                </c:pt>
                <c:pt idx="141">
                  <c:v>31608</c:v>
                </c:pt>
                <c:pt idx="142">
                  <c:v>31610</c:v>
                </c:pt>
                <c:pt idx="143">
                  <c:v>31613</c:v>
                </c:pt>
                <c:pt idx="144">
                  <c:v>31618</c:v>
                </c:pt>
                <c:pt idx="145">
                  <c:v>31624</c:v>
                </c:pt>
                <c:pt idx="146">
                  <c:v>31629</c:v>
                </c:pt>
                <c:pt idx="147">
                  <c:v>31630</c:v>
                </c:pt>
                <c:pt idx="148">
                  <c:v>31634</c:v>
                </c:pt>
                <c:pt idx="149">
                  <c:v>31639</c:v>
                </c:pt>
                <c:pt idx="150">
                  <c:v>31644</c:v>
                </c:pt>
                <c:pt idx="151">
                  <c:v>31649</c:v>
                </c:pt>
                <c:pt idx="152">
                  <c:v>31655</c:v>
                </c:pt>
                <c:pt idx="153">
                  <c:v>31660</c:v>
                </c:pt>
                <c:pt idx="154">
                  <c:v>31665</c:v>
                </c:pt>
                <c:pt idx="155">
                  <c:v>31670</c:v>
                </c:pt>
                <c:pt idx="156">
                  <c:v>31675</c:v>
                </c:pt>
                <c:pt idx="157">
                  <c:v>31679</c:v>
                </c:pt>
                <c:pt idx="158">
                  <c:v>31680</c:v>
                </c:pt>
                <c:pt idx="159">
                  <c:v>31684</c:v>
                </c:pt>
                <c:pt idx="160">
                  <c:v>31685</c:v>
                </c:pt>
                <c:pt idx="161">
                  <c:v>31686</c:v>
                </c:pt>
                <c:pt idx="162">
                  <c:v>31687</c:v>
                </c:pt>
                <c:pt idx="163">
                  <c:v>31690</c:v>
                </c:pt>
                <c:pt idx="164">
                  <c:v>31695</c:v>
                </c:pt>
                <c:pt idx="165">
                  <c:v>31700</c:v>
                </c:pt>
                <c:pt idx="166">
                  <c:v>31705</c:v>
                </c:pt>
                <c:pt idx="167">
                  <c:v>31710</c:v>
                </c:pt>
                <c:pt idx="168">
                  <c:v>31716</c:v>
                </c:pt>
                <c:pt idx="169">
                  <c:v>31721</c:v>
                </c:pt>
                <c:pt idx="170">
                  <c:v>31726</c:v>
                </c:pt>
                <c:pt idx="171">
                  <c:v>31728</c:v>
                </c:pt>
                <c:pt idx="172">
                  <c:v>31731</c:v>
                </c:pt>
                <c:pt idx="173">
                  <c:v>31736</c:v>
                </c:pt>
                <c:pt idx="174">
                  <c:v>31741</c:v>
                </c:pt>
                <c:pt idx="175">
                  <c:v>31746</c:v>
                </c:pt>
                <c:pt idx="176">
                  <c:v>31751</c:v>
                </c:pt>
                <c:pt idx="177">
                  <c:v>31756</c:v>
                </c:pt>
                <c:pt idx="178">
                  <c:v>31761</c:v>
                </c:pt>
                <c:pt idx="179">
                  <c:v>31766</c:v>
                </c:pt>
                <c:pt idx="180">
                  <c:v>31769</c:v>
                </c:pt>
                <c:pt idx="181">
                  <c:v>31771</c:v>
                </c:pt>
                <c:pt idx="182">
                  <c:v>31777</c:v>
                </c:pt>
                <c:pt idx="183">
                  <c:v>31782</c:v>
                </c:pt>
                <c:pt idx="184">
                  <c:v>31784</c:v>
                </c:pt>
                <c:pt idx="185">
                  <c:v>31787</c:v>
                </c:pt>
                <c:pt idx="186">
                  <c:v>31792</c:v>
                </c:pt>
                <c:pt idx="187">
                  <c:v>31797</c:v>
                </c:pt>
                <c:pt idx="188">
                  <c:v>31802</c:v>
                </c:pt>
                <c:pt idx="189">
                  <c:v>31808</c:v>
                </c:pt>
                <c:pt idx="190">
                  <c:v>31813</c:v>
                </c:pt>
                <c:pt idx="191">
                  <c:v>31818</c:v>
                </c:pt>
                <c:pt idx="192">
                  <c:v>31823</c:v>
                </c:pt>
                <c:pt idx="193">
                  <c:v>31828</c:v>
                </c:pt>
                <c:pt idx="194">
                  <c:v>31833</c:v>
                </c:pt>
                <c:pt idx="195">
                  <c:v>31834</c:v>
                </c:pt>
                <c:pt idx="196">
                  <c:v>31836</c:v>
                </c:pt>
                <c:pt idx="197">
                  <c:v>31841</c:v>
                </c:pt>
                <c:pt idx="198">
                  <c:v>31846</c:v>
                </c:pt>
                <c:pt idx="199">
                  <c:v>31851</c:v>
                </c:pt>
                <c:pt idx="200">
                  <c:v>31856</c:v>
                </c:pt>
                <c:pt idx="201">
                  <c:v>31861</c:v>
                </c:pt>
                <c:pt idx="202">
                  <c:v>31867</c:v>
                </c:pt>
                <c:pt idx="203">
                  <c:v>31872</c:v>
                </c:pt>
                <c:pt idx="204">
                  <c:v>31877</c:v>
                </c:pt>
                <c:pt idx="205">
                  <c:v>31882</c:v>
                </c:pt>
                <c:pt idx="206">
                  <c:v>31887</c:v>
                </c:pt>
                <c:pt idx="207">
                  <c:v>31892</c:v>
                </c:pt>
                <c:pt idx="208">
                  <c:v>31896</c:v>
                </c:pt>
                <c:pt idx="209">
                  <c:v>31902</c:v>
                </c:pt>
                <c:pt idx="210">
                  <c:v>31907</c:v>
                </c:pt>
                <c:pt idx="211">
                  <c:v>31912</c:v>
                </c:pt>
                <c:pt idx="212">
                  <c:v>31917</c:v>
                </c:pt>
                <c:pt idx="213">
                  <c:v>31922</c:v>
                </c:pt>
                <c:pt idx="214">
                  <c:v>31927</c:v>
                </c:pt>
                <c:pt idx="215">
                  <c:v>31928</c:v>
                </c:pt>
                <c:pt idx="216">
                  <c:v>31933</c:v>
                </c:pt>
                <c:pt idx="217">
                  <c:v>31938</c:v>
                </c:pt>
                <c:pt idx="218">
                  <c:v>31940</c:v>
                </c:pt>
                <c:pt idx="219">
                  <c:v>31943</c:v>
                </c:pt>
                <c:pt idx="220">
                  <c:v>31945</c:v>
                </c:pt>
                <c:pt idx="221">
                  <c:v>31948</c:v>
                </c:pt>
                <c:pt idx="222">
                  <c:v>31953</c:v>
                </c:pt>
                <c:pt idx="223">
                  <c:v>31958</c:v>
                </c:pt>
                <c:pt idx="224">
                  <c:v>31963</c:v>
                </c:pt>
                <c:pt idx="225">
                  <c:v>31968</c:v>
                </c:pt>
                <c:pt idx="226">
                  <c:v>31973</c:v>
                </c:pt>
                <c:pt idx="227">
                  <c:v>31978</c:v>
                </c:pt>
                <c:pt idx="228">
                  <c:v>31983</c:v>
                </c:pt>
                <c:pt idx="229">
                  <c:v>31989</c:v>
                </c:pt>
                <c:pt idx="230">
                  <c:v>31994</c:v>
                </c:pt>
                <c:pt idx="231">
                  <c:v>31999</c:v>
                </c:pt>
                <c:pt idx="232">
                  <c:v>32002</c:v>
                </c:pt>
                <c:pt idx="233">
                  <c:v>32004</c:v>
                </c:pt>
                <c:pt idx="234">
                  <c:v>32009</c:v>
                </c:pt>
                <c:pt idx="235">
                  <c:v>32014</c:v>
                </c:pt>
                <c:pt idx="236">
                  <c:v>32020</c:v>
                </c:pt>
                <c:pt idx="237">
                  <c:v>32022</c:v>
                </c:pt>
                <c:pt idx="238">
                  <c:v>32024</c:v>
                </c:pt>
                <c:pt idx="239">
                  <c:v>32025</c:v>
                </c:pt>
                <c:pt idx="240">
                  <c:v>32030</c:v>
                </c:pt>
                <c:pt idx="241">
                  <c:v>32035</c:v>
                </c:pt>
                <c:pt idx="242">
                  <c:v>32040</c:v>
                </c:pt>
                <c:pt idx="243">
                  <c:v>32042</c:v>
                </c:pt>
                <c:pt idx="244">
                  <c:v>32045</c:v>
                </c:pt>
                <c:pt idx="245">
                  <c:v>32050</c:v>
                </c:pt>
                <c:pt idx="246">
                  <c:v>32051</c:v>
                </c:pt>
                <c:pt idx="247">
                  <c:v>32055</c:v>
                </c:pt>
                <c:pt idx="248">
                  <c:v>32060</c:v>
                </c:pt>
                <c:pt idx="249">
                  <c:v>32065</c:v>
                </c:pt>
                <c:pt idx="250">
                  <c:v>32070</c:v>
                </c:pt>
                <c:pt idx="251">
                  <c:v>32075</c:v>
                </c:pt>
                <c:pt idx="252">
                  <c:v>32081</c:v>
                </c:pt>
                <c:pt idx="253">
                  <c:v>32085</c:v>
                </c:pt>
                <c:pt idx="254">
                  <c:v>32086</c:v>
                </c:pt>
                <c:pt idx="255">
                  <c:v>32091</c:v>
                </c:pt>
                <c:pt idx="256">
                  <c:v>32096</c:v>
                </c:pt>
                <c:pt idx="257">
                  <c:v>32099</c:v>
                </c:pt>
                <c:pt idx="258">
                  <c:v>32101</c:v>
                </c:pt>
                <c:pt idx="259">
                  <c:v>32106</c:v>
                </c:pt>
                <c:pt idx="260">
                  <c:v>32111</c:v>
                </c:pt>
                <c:pt idx="261">
                  <c:v>32116</c:v>
                </c:pt>
                <c:pt idx="262">
                  <c:v>32121</c:v>
                </c:pt>
                <c:pt idx="263">
                  <c:v>32126</c:v>
                </c:pt>
                <c:pt idx="264">
                  <c:v>32131</c:v>
                </c:pt>
                <c:pt idx="265">
                  <c:v>32136</c:v>
                </c:pt>
                <c:pt idx="266">
                  <c:v>32142</c:v>
                </c:pt>
                <c:pt idx="267">
                  <c:v>32147</c:v>
                </c:pt>
                <c:pt idx="268">
                  <c:v>32152</c:v>
                </c:pt>
                <c:pt idx="269">
                  <c:v>32155</c:v>
                </c:pt>
                <c:pt idx="270">
                  <c:v>32157</c:v>
                </c:pt>
                <c:pt idx="271">
                  <c:v>32162</c:v>
                </c:pt>
                <c:pt idx="272">
                  <c:v>32167</c:v>
                </c:pt>
                <c:pt idx="273">
                  <c:v>32173</c:v>
                </c:pt>
                <c:pt idx="274">
                  <c:v>32178</c:v>
                </c:pt>
                <c:pt idx="275">
                  <c:v>32183</c:v>
                </c:pt>
                <c:pt idx="276">
                  <c:v>32188</c:v>
                </c:pt>
                <c:pt idx="277">
                  <c:v>32193</c:v>
                </c:pt>
                <c:pt idx="278">
                  <c:v>32198</c:v>
                </c:pt>
                <c:pt idx="279">
                  <c:v>32202</c:v>
                </c:pt>
                <c:pt idx="280">
                  <c:v>32204</c:v>
                </c:pt>
                <c:pt idx="281">
                  <c:v>32207</c:v>
                </c:pt>
                <c:pt idx="282">
                  <c:v>32210</c:v>
                </c:pt>
                <c:pt idx="283">
                  <c:v>32212</c:v>
                </c:pt>
                <c:pt idx="284">
                  <c:v>32217</c:v>
                </c:pt>
                <c:pt idx="285">
                  <c:v>32222</c:v>
                </c:pt>
                <c:pt idx="286">
                  <c:v>32227</c:v>
                </c:pt>
                <c:pt idx="287">
                  <c:v>32233</c:v>
                </c:pt>
                <c:pt idx="288">
                  <c:v>32238</c:v>
                </c:pt>
                <c:pt idx="289">
                  <c:v>32243</c:v>
                </c:pt>
                <c:pt idx="290">
                  <c:v>32248</c:v>
                </c:pt>
                <c:pt idx="291">
                  <c:v>32253</c:v>
                </c:pt>
                <c:pt idx="292">
                  <c:v>32258</c:v>
                </c:pt>
                <c:pt idx="293">
                  <c:v>32260</c:v>
                </c:pt>
                <c:pt idx="294">
                  <c:v>32263</c:v>
                </c:pt>
                <c:pt idx="295">
                  <c:v>32268</c:v>
                </c:pt>
                <c:pt idx="296">
                  <c:v>32273</c:v>
                </c:pt>
                <c:pt idx="297">
                  <c:v>32278</c:v>
                </c:pt>
                <c:pt idx="298">
                  <c:v>32283</c:v>
                </c:pt>
                <c:pt idx="299">
                  <c:v>32288</c:v>
                </c:pt>
                <c:pt idx="300">
                  <c:v>32294</c:v>
                </c:pt>
                <c:pt idx="301">
                  <c:v>32299</c:v>
                </c:pt>
                <c:pt idx="302">
                  <c:v>32304</c:v>
                </c:pt>
                <c:pt idx="303">
                  <c:v>32309</c:v>
                </c:pt>
                <c:pt idx="304">
                  <c:v>32314</c:v>
                </c:pt>
                <c:pt idx="305">
                  <c:v>32315</c:v>
                </c:pt>
                <c:pt idx="306">
                  <c:v>32319</c:v>
                </c:pt>
                <c:pt idx="307">
                  <c:v>32324</c:v>
                </c:pt>
                <c:pt idx="308">
                  <c:v>32329</c:v>
                </c:pt>
                <c:pt idx="309">
                  <c:v>32334</c:v>
                </c:pt>
                <c:pt idx="310">
                  <c:v>32339</c:v>
                </c:pt>
                <c:pt idx="311">
                  <c:v>32344</c:v>
                </c:pt>
                <c:pt idx="312">
                  <c:v>32349</c:v>
                </c:pt>
                <c:pt idx="313">
                  <c:v>32355</c:v>
                </c:pt>
                <c:pt idx="314">
                  <c:v>32358</c:v>
                </c:pt>
                <c:pt idx="315">
                  <c:v>32360</c:v>
                </c:pt>
                <c:pt idx="316">
                  <c:v>32365</c:v>
                </c:pt>
                <c:pt idx="317">
                  <c:v>32370</c:v>
                </c:pt>
                <c:pt idx="318">
                  <c:v>32375</c:v>
                </c:pt>
                <c:pt idx="319">
                  <c:v>32380</c:v>
                </c:pt>
                <c:pt idx="320">
                  <c:v>32386</c:v>
                </c:pt>
                <c:pt idx="321">
                  <c:v>32391</c:v>
                </c:pt>
                <c:pt idx="322">
                  <c:v>32396</c:v>
                </c:pt>
                <c:pt idx="323">
                  <c:v>32401</c:v>
                </c:pt>
                <c:pt idx="324">
                  <c:v>32406</c:v>
                </c:pt>
                <c:pt idx="325">
                  <c:v>32411</c:v>
                </c:pt>
                <c:pt idx="326">
                  <c:v>32416</c:v>
                </c:pt>
                <c:pt idx="327">
                  <c:v>32421</c:v>
                </c:pt>
                <c:pt idx="328">
                  <c:v>32426</c:v>
                </c:pt>
                <c:pt idx="329">
                  <c:v>32431</c:v>
                </c:pt>
                <c:pt idx="330">
                  <c:v>32433</c:v>
                </c:pt>
                <c:pt idx="331">
                  <c:v>32436</c:v>
                </c:pt>
                <c:pt idx="332">
                  <c:v>32441</c:v>
                </c:pt>
                <c:pt idx="333">
                  <c:v>32447</c:v>
                </c:pt>
                <c:pt idx="334">
                  <c:v>32452</c:v>
                </c:pt>
                <c:pt idx="335">
                  <c:v>32457</c:v>
                </c:pt>
                <c:pt idx="336">
                  <c:v>32462</c:v>
                </c:pt>
                <c:pt idx="337">
                  <c:v>32463</c:v>
                </c:pt>
                <c:pt idx="338">
                  <c:v>32467</c:v>
                </c:pt>
                <c:pt idx="339">
                  <c:v>32472</c:v>
                </c:pt>
                <c:pt idx="340">
                  <c:v>32477</c:v>
                </c:pt>
                <c:pt idx="341">
                  <c:v>32482</c:v>
                </c:pt>
                <c:pt idx="342">
                  <c:v>32487</c:v>
                </c:pt>
                <c:pt idx="343">
                  <c:v>32492</c:v>
                </c:pt>
                <c:pt idx="344">
                  <c:v>32496</c:v>
                </c:pt>
                <c:pt idx="345">
                  <c:v>32497</c:v>
                </c:pt>
                <c:pt idx="346">
                  <c:v>32502</c:v>
                </c:pt>
                <c:pt idx="347">
                  <c:v>32508</c:v>
                </c:pt>
                <c:pt idx="348">
                  <c:v>32513</c:v>
                </c:pt>
                <c:pt idx="349">
                  <c:v>32518</c:v>
                </c:pt>
                <c:pt idx="350">
                  <c:v>32519</c:v>
                </c:pt>
                <c:pt idx="351">
                  <c:v>32523</c:v>
                </c:pt>
                <c:pt idx="352">
                  <c:v>32528</c:v>
                </c:pt>
                <c:pt idx="353">
                  <c:v>32533</c:v>
                </c:pt>
                <c:pt idx="354">
                  <c:v>32539</c:v>
                </c:pt>
                <c:pt idx="355">
                  <c:v>32544</c:v>
                </c:pt>
                <c:pt idx="356">
                  <c:v>32549</c:v>
                </c:pt>
                <c:pt idx="357">
                  <c:v>32554</c:v>
                </c:pt>
                <c:pt idx="358">
                  <c:v>32556</c:v>
                </c:pt>
                <c:pt idx="359">
                  <c:v>32559</c:v>
                </c:pt>
                <c:pt idx="360">
                  <c:v>32564</c:v>
                </c:pt>
                <c:pt idx="361">
                  <c:v>32567</c:v>
                </c:pt>
                <c:pt idx="362">
                  <c:v>32572</c:v>
                </c:pt>
                <c:pt idx="363">
                  <c:v>32577</c:v>
                </c:pt>
                <c:pt idx="364">
                  <c:v>32580</c:v>
                </c:pt>
                <c:pt idx="365">
                  <c:v>32582</c:v>
                </c:pt>
                <c:pt idx="366">
                  <c:v>32587</c:v>
                </c:pt>
                <c:pt idx="367">
                  <c:v>32592</c:v>
                </c:pt>
                <c:pt idx="368">
                  <c:v>32598</c:v>
                </c:pt>
                <c:pt idx="369">
                  <c:v>32603</c:v>
                </c:pt>
                <c:pt idx="370">
                  <c:v>32605</c:v>
                </c:pt>
                <c:pt idx="371">
                  <c:v>32608</c:v>
                </c:pt>
                <c:pt idx="372">
                  <c:v>32613</c:v>
                </c:pt>
                <c:pt idx="373">
                  <c:v>32618</c:v>
                </c:pt>
                <c:pt idx="374">
                  <c:v>32623</c:v>
                </c:pt>
                <c:pt idx="375">
                  <c:v>32628</c:v>
                </c:pt>
                <c:pt idx="376">
                  <c:v>32633</c:v>
                </c:pt>
                <c:pt idx="377">
                  <c:v>32638</c:v>
                </c:pt>
                <c:pt idx="378">
                  <c:v>32643</c:v>
                </c:pt>
                <c:pt idx="379">
                  <c:v>32648</c:v>
                </c:pt>
                <c:pt idx="380">
                  <c:v>32653</c:v>
                </c:pt>
                <c:pt idx="381">
                  <c:v>32659</c:v>
                </c:pt>
                <c:pt idx="382">
                  <c:v>32664</c:v>
                </c:pt>
                <c:pt idx="383">
                  <c:v>32669</c:v>
                </c:pt>
                <c:pt idx="384">
                  <c:v>32674</c:v>
                </c:pt>
                <c:pt idx="385">
                  <c:v>32679</c:v>
                </c:pt>
                <c:pt idx="386">
                  <c:v>32680</c:v>
                </c:pt>
                <c:pt idx="387">
                  <c:v>32684</c:v>
                </c:pt>
                <c:pt idx="388">
                  <c:v>32689</c:v>
                </c:pt>
                <c:pt idx="389">
                  <c:v>32694</c:v>
                </c:pt>
                <c:pt idx="390">
                  <c:v>32699</c:v>
                </c:pt>
                <c:pt idx="391">
                  <c:v>32704</c:v>
                </c:pt>
                <c:pt idx="392">
                  <c:v>32709</c:v>
                </c:pt>
                <c:pt idx="393">
                  <c:v>32714</c:v>
                </c:pt>
                <c:pt idx="394">
                  <c:v>32720</c:v>
                </c:pt>
                <c:pt idx="395">
                  <c:v>32725</c:v>
                </c:pt>
                <c:pt idx="396">
                  <c:v>32730</c:v>
                </c:pt>
                <c:pt idx="397">
                  <c:v>32735</c:v>
                </c:pt>
                <c:pt idx="398">
                  <c:v>32737</c:v>
                </c:pt>
                <c:pt idx="399">
                  <c:v>32740</c:v>
                </c:pt>
                <c:pt idx="400">
                  <c:v>32745</c:v>
                </c:pt>
                <c:pt idx="401">
                  <c:v>32751</c:v>
                </c:pt>
                <c:pt idx="402">
                  <c:v>32756</c:v>
                </c:pt>
                <c:pt idx="403">
                  <c:v>32761</c:v>
                </c:pt>
                <c:pt idx="404">
                  <c:v>32766</c:v>
                </c:pt>
                <c:pt idx="405">
                  <c:v>32771</c:v>
                </c:pt>
                <c:pt idx="406">
                  <c:v>32776</c:v>
                </c:pt>
                <c:pt idx="407">
                  <c:v>32781</c:v>
                </c:pt>
                <c:pt idx="408">
                  <c:v>32784</c:v>
                </c:pt>
                <c:pt idx="409">
                  <c:v>32785</c:v>
                </c:pt>
                <c:pt idx="410">
                  <c:v>32786</c:v>
                </c:pt>
                <c:pt idx="411">
                  <c:v>32791</c:v>
                </c:pt>
                <c:pt idx="412">
                  <c:v>32796</c:v>
                </c:pt>
                <c:pt idx="413">
                  <c:v>32801</c:v>
                </c:pt>
                <c:pt idx="414">
                  <c:v>32806</c:v>
                </c:pt>
                <c:pt idx="415">
                  <c:v>32812</c:v>
                </c:pt>
                <c:pt idx="416">
                  <c:v>32817</c:v>
                </c:pt>
                <c:pt idx="417">
                  <c:v>32822</c:v>
                </c:pt>
                <c:pt idx="418">
                  <c:v>32827</c:v>
                </c:pt>
                <c:pt idx="419">
                  <c:v>32832</c:v>
                </c:pt>
                <c:pt idx="420">
                  <c:v>32837</c:v>
                </c:pt>
                <c:pt idx="421">
                  <c:v>32841</c:v>
                </c:pt>
                <c:pt idx="422">
                  <c:v>32842</c:v>
                </c:pt>
                <c:pt idx="423">
                  <c:v>32847</c:v>
                </c:pt>
                <c:pt idx="424">
                  <c:v>32852</c:v>
                </c:pt>
                <c:pt idx="425">
                  <c:v>32857</c:v>
                </c:pt>
                <c:pt idx="426">
                  <c:v>32862</c:v>
                </c:pt>
                <c:pt idx="427">
                  <c:v>32867</c:v>
                </c:pt>
                <c:pt idx="428">
                  <c:v>32873</c:v>
                </c:pt>
                <c:pt idx="429">
                  <c:v>32878</c:v>
                </c:pt>
                <c:pt idx="430">
                  <c:v>32883</c:v>
                </c:pt>
                <c:pt idx="431">
                  <c:v>32888</c:v>
                </c:pt>
                <c:pt idx="432">
                  <c:v>32893</c:v>
                </c:pt>
                <c:pt idx="433">
                  <c:v>32898</c:v>
                </c:pt>
                <c:pt idx="434">
                  <c:v>32904</c:v>
                </c:pt>
                <c:pt idx="435">
                  <c:v>32909</c:v>
                </c:pt>
                <c:pt idx="436">
                  <c:v>32914</c:v>
                </c:pt>
                <c:pt idx="437">
                  <c:v>32919</c:v>
                </c:pt>
                <c:pt idx="438">
                  <c:v>32924</c:v>
                </c:pt>
                <c:pt idx="439">
                  <c:v>32925</c:v>
                </c:pt>
                <c:pt idx="440">
                  <c:v>32929</c:v>
                </c:pt>
                <c:pt idx="441">
                  <c:v>32932</c:v>
                </c:pt>
                <c:pt idx="442">
                  <c:v>32937</c:v>
                </c:pt>
                <c:pt idx="443">
                  <c:v>32942</c:v>
                </c:pt>
                <c:pt idx="444">
                  <c:v>32945</c:v>
                </c:pt>
                <c:pt idx="445">
                  <c:v>32947</c:v>
                </c:pt>
                <c:pt idx="446">
                  <c:v>32952</c:v>
                </c:pt>
                <c:pt idx="447">
                  <c:v>32957</c:v>
                </c:pt>
                <c:pt idx="448">
                  <c:v>32963</c:v>
                </c:pt>
                <c:pt idx="449">
                  <c:v>32968</c:v>
                </c:pt>
                <c:pt idx="450">
                  <c:v>32973</c:v>
                </c:pt>
                <c:pt idx="451">
                  <c:v>32978</c:v>
                </c:pt>
                <c:pt idx="452">
                  <c:v>32983</c:v>
                </c:pt>
                <c:pt idx="453">
                  <c:v>32988</c:v>
                </c:pt>
                <c:pt idx="454">
                  <c:v>32993</c:v>
                </c:pt>
                <c:pt idx="455">
                  <c:v>32998</c:v>
                </c:pt>
                <c:pt idx="456">
                  <c:v>33003</c:v>
                </c:pt>
                <c:pt idx="457">
                  <c:v>33008</c:v>
                </c:pt>
                <c:pt idx="458">
                  <c:v>33013</c:v>
                </c:pt>
                <c:pt idx="459">
                  <c:v>33018</c:v>
                </c:pt>
                <c:pt idx="460">
                  <c:v>33024</c:v>
                </c:pt>
                <c:pt idx="461">
                  <c:v>33029</c:v>
                </c:pt>
                <c:pt idx="462">
                  <c:v>33034</c:v>
                </c:pt>
                <c:pt idx="463">
                  <c:v>33039</c:v>
                </c:pt>
                <c:pt idx="464">
                  <c:v>33044</c:v>
                </c:pt>
                <c:pt idx="465">
                  <c:v>33049</c:v>
                </c:pt>
                <c:pt idx="466">
                  <c:v>33050</c:v>
                </c:pt>
                <c:pt idx="467">
                  <c:v>33054</c:v>
                </c:pt>
                <c:pt idx="468">
                  <c:v>33059</c:v>
                </c:pt>
                <c:pt idx="469">
                  <c:v>33064</c:v>
                </c:pt>
                <c:pt idx="470">
                  <c:v>33069</c:v>
                </c:pt>
                <c:pt idx="471">
                  <c:v>33074</c:v>
                </c:pt>
                <c:pt idx="472">
                  <c:v>33079</c:v>
                </c:pt>
                <c:pt idx="473">
                  <c:v>33085</c:v>
                </c:pt>
                <c:pt idx="474">
                  <c:v>33090</c:v>
                </c:pt>
                <c:pt idx="475">
                  <c:v>33092</c:v>
                </c:pt>
                <c:pt idx="476">
                  <c:v>33095</c:v>
                </c:pt>
                <c:pt idx="477">
                  <c:v>33100</c:v>
                </c:pt>
                <c:pt idx="478">
                  <c:v>33105</c:v>
                </c:pt>
                <c:pt idx="479">
                  <c:v>33110</c:v>
                </c:pt>
                <c:pt idx="480">
                  <c:v>33116</c:v>
                </c:pt>
                <c:pt idx="481">
                  <c:v>33121</c:v>
                </c:pt>
                <c:pt idx="482">
                  <c:v>33126</c:v>
                </c:pt>
                <c:pt idx="483">
                  <c:v>33131</c:v>
                </c:pt>
                <c:pt idx="484">
                  <c:v>33136</c:v>
                </c:pt>
                <c:pt idx="485">
                  <c:v>33141</c:v>
                </c:pt>
                <c:pt idx="486">
                  <c:v>33146</c:v>
                </c:pt>
                <c:pt idx="487">
                  <c:v>33151</c:v>
                </c:pt>
                <c:pt idx="488">
                  <c:v>33156</c:v>
                </c:pt>
                <c:pt idx="489">
                  <c:v>33161</c:v>
                </c:pt>
                <c:pt idx="490">
                  <c:v>33166</c:v>
                </c:pt>
                <c:pt idx="491">
                  <c:v>33171</c:v>
                </c:pt>
                <c:pt idx="492">
                  <c:v>33174</c:v>
                </c:pt>
                <c:pt idx="493">
                  <c:v>33177</c:v>
                </c:pt>
                <c:pt idx="494">
                  <c:v>33182</c:v>
                </c:pt>
                <c:pt idx="495">
                  <c:v>33187</c:v>
                </c:pt>
                <c:pt idx="496">
                  <c:v>33192</c:v>
                </c:pt>
                <c:pt idx="497">
                  <c:v>33197</c:v>
                </c:pt>
                <c:pt idx="498">
                  <c:v>33202</c:v>
                </c:pt>
                <c:pt idx="499">
                  <c:v>33207</c:v>
                </c:pt>
                <c:pt idx="500">
                  <c:v>33212</c:v>
                </c:pt>
                <c:pt idx="501">
                  <c:v>33217</c:v>
                </c:pt>
                <c:pt idx="502">
                  <c:v>33218</c:v>
                </c:pt>
                <c:pt idx="503">
                  <c:v>33222</c:v>
                </c:pt>
                <c:pt idx="504">
                  <c:v>33227</c:v>
                </c:pt>
                <c:pt idx="505">
                  <c:v>33232</c:v>
                </c:pt>
                <c:pt idx="506">
                  <c:v>33238</c:v>
                </c:pt>
                <c:pt idx="507">
                  <c:v>33243</c:v>
                </c:pt>
                <c:pt idx="508">
                  <c:v>33248</c:v>
                </c:pt>
                <c:pt idx="509">
                  <c:v>33253</c:v>
                </c:pt>
                <c:pt idx="510">
                  <c:v>33258</c:v>
                </c:pt>
                <c:pt idx="511">
                  <c:v>33263</c:v>
                </c:pt>
                <c:pt idx="512">
                  <c:v>33268</c:v>
                </c:pt>
                <c:pt idx="513">
                  <c:v>33269</c:v>
                </c:pt>
                <c:pt idx="514">
                  <c:v>33274</c:v>
                </c:pt>
                <c:pt idx="515">
                  <c:v>33279</c:v>
                </c:pt>
                <c:pt idx="516">
                  <c:v>33284</c:v>
                </c:pt>
                <c:pt idx="517">
                  <c:v>33289</c:v>
                </c:pt>
                <c:pt idx="518">
                  <c:v>33294</c:v>
                </c:pt>
                <c:pt idx="519">
                  <c:v>33296</c:v>
                </c:pt>
                <c:pt idx="520">
                  <c:v>33297</c:v>
                </c:pt>
                <c:pt idx="521">
                  <c:v>33302</c:v>
                </c:pt>
                <c:pt idx="522">
                  <c:v>33307</c:v>
                </c:pt>
                <c:pt idx="523">
                  <c:v>33312</c:v>
                </c:pt>
                <c:pt idx="524">
                  <c:v>33316</c:v>
                </c:pt>
                <c:pt idx="525">
                  <c:v>33317</c:v>
                </c:pt>
                <c:pt idx="526">
                  <c:v>33322</c:v>
                </c:pt>
                <c:pt idx="527">
                  <c:v>33328</c:v>
                </c:pt>
                <c:pt idx="528">
                  <c:v>33333</c:v>
                </c:pt>
                <c:pt idx="529">
                  <c:v>33338</c:v>
                </c:pt>
                <c:pt idx="530">
                  <c:v>33343</c:v>
                </c:pt>
                <c:pt idx="531">
                  <c:v>33348</c:v>
                </c:pt>
                <c:pt idx="532">
                  <c:v>33350</c:v>
                </c:pt>
                <c:pt idx="533">
                  <c:v>33353</c:v>
                </c:pt>
                <c:pt idx="534">
                  <c:v>33358</c:v>
                </c:pt>
                <c:pt idx="535">
                  <c:v>33360</c:v>
                </c:pt>
                <c:pt idx="536">
                  <c:v>33363</c:v>
                </c:pt>
                <c:pt idx="537">
                  <c:v>33368</c:v>
                </c:pt>
                <c:pt idx="538">
                  <c:v>33371</c:v>
                </c:pt>
                <c:pt idx="539">
                  <c:v>33373</c:v>
                </c:pt>
                <c:pt idx="540">
                  <c:v>33378</c:v>
                </c:pt>
                <c:pt idx="541">
                  <c:v>33383</c:v>
                </c:pt>
                <c:pt idx="542">
                  <c:v>33389</c:v>
                </c:pt>
                <c:pt idx="543">
                  <c:v>33394</c:v>
                </c:pt>
                <c:pt idx="544">
                  <c:v>33399</c:v>
                </c:pt>
                <c:pt idx="545">
                  <c:v>33404</c:v>
                </c:pt>
                <c:pt idx="546">
                  <c:v>33406</c:v>
                </c:pt>
                <c:pt idx="547">
                  <c:v>33409</c:v>
                </c:pt>
                <c:pt idx="548">
                  <c:v>33414</c:v>
                </c:pt>
                <c:pt idx="549">
                  <c:v>33419</c:v>
                </c:pt>
                <c:pt idx="550">
                  <c:v>33421</c:v>
                </c:pt>
                <c:pt idx="551">
                  <c:v>33424</c:v>
                </c:pt>
                <c:pt idx="552">
                  <c:v>33429</c:v>
                </c:pt>
                <c:pt idx="553">
                  <c:v>33434</c:v>
                </c:pt>
                <c:pt idx="554">
                  <c:v>33439</c:v>
                </c:pt>
                <c:pt idx="555">
                  <c:v>33444</c:v>
                </c:pt>
                <c:pt idx="556">
                  <c:v>33450</c:v>
                </c:pt>
                <c:pt idx="557">
                  <c:v>33455</c:v>
                </c:pt>
                <c:pt idx="558">
                  <c:v>33460</c:v>
                </c:pt>
                <c:pt idx="559">
                  <c:v>33465</c:v>
                </c:pt>
                <c:pt idx="560">
                  <c:v>33470</c:v>
                </c:pt>
                <c:pt idx="561">
                  <c:v>33475</c:v>
                </c:pt>
                <c:pt idx="562">
                  <c:v>33477</c:v>
                </c:pt>
                <c:pt idx="563">
                  <c:v>33481</c:v>
                </c:pt>
                <c:pt idx="564">
                  <c:v>33486</c:v>
                </c:pt>
                <c:pt idx="565">
                  <c:v>33491</c:v>
                </c:pt>
                <c:pt idx="566">
                  <c:v>33496</c:v>
                </c:pt>
                <c:pt idx="567">
                  <c:v>33501</c:v>
                </c:pt>
                <c:pt idx="568">
                  <c:v>33506</c:v>
                </c:pt>
                <c:pt idx="569">
                  <c:v>33511</c:v>
                </c:pt>
                <c:pt idx="570">
                  <c:v>33512</c:v>
                </c:pt>
                <c:pt idx="571">
                  <c:v>33516</c:v>
                </c:pt>
                <c:pt idx="572">
                  <c:v>33521</c:v>
                </c:pt>
                <c:pt idx="573">
                  <c:v>33526</c:v>
                </c:pt>
                <c:pt idx="574">
                  <c:v>33531</c:v>
                </c:pt>
                <c:pt idx="575">
                  <c:v>33536</c:v>
                </c:pt>
                <c:pt idx="576">
                  <c:v>33542</c:v>
                </c:pt>
                <c:pt idx="577">
                  <c:v>33546</c:v>
                </c:pt>
                <c:pt idx="578">
                  <c:v>33547</c:v>
                </c:pt>
                <c:pt idx="579">
                  <c:v>33552</c:v>
                </c:pt>
                <c:pt idx="580">
                  <c:v>33557</c:v>
                </c:pt>
                <c:pt idx="581">
                  <c:v>33562</c:v>
                </c:pt>
                <c:pt idx="582">
                  <c:v>33567</c:v>
                </c:pt>
                <c:pt idx="583">
                  <c:v>33572</c:v>
                </c:pt>
                <c:pt idx="584">
                  <c:v>33577</c:v>
                </c:pt>
                <c:pt idx="585">
                  <c:v>33582</c:v>
                </c:pt>
                <c:pt idx="586">
                  <c:v>33587</c:v>
                </c:pt>
                <c:pt idx="587">
                  <c:v>33592</c:v>
                </c:pt>
                <c:pt idx="588">
                  <c:v>33597</c:v>
                </c:pt>
                <c:pt idx="589">
                  <c:v>33603</c:v>
                </c:pt>
                <c:pt idx="590">
                  <c:v>33608</c:v>
                </c:pt>
                <c:pt idx="591">
                  <c:v>33610</c:v>
                </c:pt>
                <c:pt idx="592">
                  <c:v>33613</c:v>
                </c:pt>
                <c:pt idx="593">
                  <c:v>33618</c:v>
                </c:pt>
                <c:pt idx="594">
                  <c:v>33623</c:v>
                </c:pt>
                <c:pt idx="595">
                  <c:v>33628</c:v>
                </c:pt>
                <c:pt idx="596">
                  <c:v>33634</c:v>
                </c:pt>
                <c:pt idx="597">
                  <c:v>33639</c:v>
                </c:pt>
                <c:pt idx="598">
                  <c:v>33644</c:v>
                </c:pt>
                <c:pt idx="599">
                  <c:v>33649</c:v>
                </c:pt>
                <c:pt idx="600">
                  <c:v>33654</c:v>
                </c:pt>
                <c:pt idx="601">
                  <c:v>33659</c:v>
                </c:pt>
                <c:pt idx="602">
                  <c:v>33660</c:v>
                </c:pt>
                <c:pt idx="603">
                  <c:v>33663</c:v>
                </c:pt>
                <c:pt idx="604">
                  <c:v>33668</c:v>
                </c:pt>
                <c:pt idx="605">
                  <c:v>33673</c:v>
                </c:pt>
                <c:pt idx="606">
                  <c:v>33678</c:v>
                </c:pt>
                <c:pt idx="607">
                  <c:v>33683</c:v>
                </c:pt>
                <c:pt idx="608">
                  <c:v>33688</c:v>
                </c:pt>
                <c:pt idx="609">
                  <c:v>33694</c:v>
                </c:pt>
                <c:pt idx="610">
                  <c:v>33699</c:v>
                </c:pt>
                <c:pt idx="611">
                  <c:v>33704</c:v>
                </c:pt>
                <c:pt idx="612">
                  <c:v>33709</c:v>
                </c:pt>
                <c:pt idx="613">
                  <c:v>33714</c:v>
                </c:pt>
                <c:pt idx="614">
                  <c:v>33719</c:v>
                </c:pt>
                <c:pt idx="615">
                  <c:v>33724</c:v>
                </c:pt>
                <c:pt idx="616">
                  <c:v>33729</c:v>
                </c:pt>
                <c:pt idx="617">
                  <c:v>33734</c:v>
                </c:pt>
                <c:pt idx="618">
                  <c:v>33739</c:v>
                </c:pt>
                <c:pt idx="619">
                  <c:v>33744</c:v>
                </c:pt>
                <c:pt idx="620">
                  <c:v>33749</c:v>
                </c:pt>
                <c:pt idx="621">
                  <c:v>33755</c:v>
                </c:pt>
                <c:pt idx="622">
                  <c:v>33760</c:v>
                </c:pt>
                <c:pt idx="623">
                  <c:v>33765</c:v>
                </c:pt>
                <c:pt idx="624">
                  <c:v>33770</c:v>
                </c:pt>
                <c:pt idx="625">
                  <c:v>33775</c:v>
                </c:pt>
                <c:pt idx="626">
                  <c:v>33778</c:v>
                </c:pt>
                <c:pt idx="627">
                  <c:v>33780</c:v>
                </c:pt>
                <c:pt idx="628">
                  <c:v>33785</c:v>
                </c:pt>
                <c:pt idx="629">
                  <c:v>33790</c:v>
                </c:pt>
                <c:pt idx="630">
                  <c:v>33795</c:v>
                </c:pt>
                <c:pt idx="631">
                  <c:v>33800</c:v>
                </c:pt>
                <c:pt idx="632">
                  <c:v>33805</c:v>
                </c:pt>
                <c:pt idx="633">
                  <c:v>33810</c:v>
                </c:pt>
                <c:pt idx="634">
                  <c:v>33816</c:v>
                </c:pt>
                <c:pt idx="635">
                  <c:v>33821</c:v>
                </c:pt>
                <c:pt idx="636">
                  <c:v>33826</c:v>
                </c:pt>
                <c:pt idx="637">
                  <c:v>33831</c:v>
                </c:pt>
                <c:pt idx="638">
                  <c:v>33836</c:v>
                </c:pt>
                <c:pt idx="639">
                  <c:v>33840</c:v>
                </c:pt>
                <c:pt idx="640">
                  <c:v>33841</c:v>
                </c:pt>
                <c:pt idx="641">
                  <c:v>33847</c:v>
                </c:pt>
                <c:pt idx="642">
                  <c:v>33852</c:v>
                </c:pt>
                <c:pt idx="643">
                  <c:v>33857</c:v>
                </c:pt>
                <c:pt idx="644">
                  <c:v>33862</c:v>
                </c:pt>
                <c:pt idx="645">
                  <c:v>33867</c:v>
                </c:pt>
                <c:pt idx="646">
                  <c:v>33872</c:v>
                </c:pt>
                <c:pt idx="647">
                  <c:v>33877</c:v>
                </c:pt>
                <c:pt idx="648">
                  <c:v>33882</c:v>
                </c:pt>
                <c:pt idx="649">
                  <c:v>33887</c:v>
                </c:pt>
                <c:pt idx="650">
                  <c:v>33891</c:v>
                </c:pt>
                <c:pt idx="651">
                  <c:v>33892</c:v>
                </c:pt>
                <c:pt idx="652">
                  <c:v>33897</c:v>
                </c:pt>
                <c:pt idx="653">
                  <c:v>33902</c:v>
                </c:pt>
                <c:pt idx="654">
                  <c:v>33908</c:v>
                </c:pt>
                <c:pt idx="655">
                  <c:v>33913</c:v>
                </c:pt>
                <c:pt idx="656">
                  <c:v>33918</c:v>
                </c:pt>
                <c:pt idx="657">
                  <c:v>33923</c:v>
                </c:pt>
                <c:pt idx="658">
                  <c:v>33928</c:v>
                </c:pt>
                <c:pt idx="659">
                  <c:v>33933</c:v>
                </c:pt>
                <c:pt idx="660">
                  <c:v>33938</c:v>
                </c:pt>
                <c:pt idx="661">
                  <c:v>33943</c:v>
                </c:pt>
                <c:pt idx="662">
                  <c:v>33946</c:v>
                </c:pt>
                <c:pt idx="663">
                  <c:v>33948</c:v>
                </c:pt>
                <c:pt idx="664">
                  <c:v>33953</c:v>
                </c:pt>
                <c:pt idx="665">
                  <c:v>33958</c:v>
                </c:pt>
                <c:pt idx="666">
                  <c:v>33963</c:v>
                </c:pt>
                <c:pt idx="667">
                  <c:v>33969</c:v>
                </c:pt>
                <c:pt idx="668">
                  <c:v>33974</c:v>
                </c:pt>
                <c:pt idx="669">
                  <c:v>33979</c:v>
                </c:pt>
                <c:pt idx="670">
                  <c:v>33984</c:v>
                </c:pt>
                <c:pt idx="671">
                  <c:v>33989</c:v>
                </c:pt>
                <c:pt idx="672">
                  <c:v>33994</c:v>
                </c:pt>
                <c:pt idx="673">
                  <c:v>34000</c:v>
                </c:pt>
                <c:pt idx="674">
                  <c:v>34005</c:v>
                </c:pt>
                <c:pt idx="675">
                  <c:v>34008</c:v>
                </c:pt>
                <c:pt idx="676">
                  <c:v>34010</c:v>
                </c:pt>
                <c:pt idx="677">
                  <c:v>34015</c:v>
                </c:pt>
                <c:pt idx="678">
                  <c:v>34020</c:v>
                </c:pt>
                <c:pt idx="679">
                  <c:v>34025</c:v>
                </c:pt>
                <c:pt idx="680">
                  <c:v>34028</c:v>
                </c:pt>
                <c:pt idx="681">
                  <c:v>34033</c:v>
                </c:pt>
                <c:pt idx="682">
                  <c:v>34038</c:v>
                </c:pt>
                <c:pt idx="683">
                  <c:v>34041</c:v>
                </c:pt>
                <c:pt idx="684">
                  <c:v>34043</c:v>
                </c:pt>
                <c:pt idx="685">
                  <c:v>34048</c:v>
                </c:pt>
                <c:pt idx="686">
                  <c:v>34053</c:v>
                </c:pt>
                <c:pt idx="687">
                  <c:v>34059</c:v>
                </c:pt>
                <c:pt idx="688">
                  <c:v>34064</c:v>
                </c:pt>
                <c:pt idx="689">
                  <c:v>34069</c:v>
                </c:pt>
                <c:pt idx="690">
                  <c:v>34074</c:v>
                </c:pt>
                <c:pt idx="691">
                  <c:v>34079</c:v>
                </c:pt>
                <c:pt idx="692">
                  <c:v>34084</c:v>
                </c:pt>
                <c:pt idx="693">
                  <c:v>34089</c:v>
                </c:pt>
                <c:pt idx="694">
                  <c:v>34094</c:v>
                </c:pt>
                <c:pt idx="695">
                  <c:v>34099</c:v>
                </c:pt>
                <c:pt idx="696">
                  <c:v>34104</c:v>
                </c:pt>
                <c:pt idx="697">
                  <c:v>34109</c:v>
                </c:pt>
                <c:pt idx="698">
                  <c:v>34114</c:v>
                </c:pt>
                <c:pt idx="699">
                  <c:v>34120</c:v>
                </c:pt>
                <c:pt idx="700">
                  <c:v>34125</c:v>
                </c:pt>
                <c:pt idx="701">
                  <c:v>34128</c:v>
                </c:pt>
                <c:pt idx="702">
                  <c:v>34130</c:v>
                </c:pt>
                <c:pt idx="703">
                  <c:v>34135</c:v>
                </c:pt>
                <c:pt idx="704">
                  <c:v>34140</c:v>
                </c:pt>
                <c:pt idx="705">
                  <c:v>34145</c:v>
                </c:pt>
                <c:pt idx="706">
                  <c:v>34150</c:v>
                </c:pt>
                <c:pt idx="707">
                  <c:v>34155</c:v>
                </c:pt>
                <c:pt idx="708">
                  <c:v>34160</c:v>
                </c:pt>
                <c:pt idx="709">
                  <c:v>34165</c:v>
                </c:pt>
                <c:pt idx="710">
                  <c:v>34170</c:v>
                </c:pt>
                <c:pt idx="711">
                  <c:v>34175</c:v>
                </c:pt>
                <c:pt idx="712">
                  <c:v>34181</c:v>
                </c:pt>
                <c:pt idx="713">
                  <c:v>34186</c:v>
                </c:pt>
                <c:pt idx="714">
                  <c:v>34191</c:v>
                </c:pt>
                <c:pt idx="715">
                  <c:v>34196</c:v>
                </c:pt>
                <c:pt idx="716">
                  <c:v>34198</c:v>
                </c:pt>
                <c:pt idx="717">
                  <c:v>34201</c:v>
                </c:pt>
                <c:pt idx="718">
                  <c:v>34206</c:v>
                </c:pt>
                <c:pt idx="719">
                  <c:v>34212</c:v>
                </c:pt>
                <c:pt idx="720">
                  <c:v>34217</c:v>
                </c:pt>
                <c:pt idx="721">
                  <c:v>34222</c:v>
                </c:pt>
                <c:pt idx="722">
                  <c:v>34227</c:v>
                </c:pt>
                <c:pt idx="723">
                  <c:v>34232</c:v>
                </c:pt>
                <c:pt idx="724">
                  <c:v>34237</c:v>
                </c:pt>
                <c:pt idx="725">
                  <c:v>34242</c:v>
                </c:pt>
                <c:pt idx="726">
                  <c:v>34247</c:v>
                </c:pt>
                <c:pt idx="727">
                  <c:v>34252</c:v>
                </c:pt>
                <c:pt idx="728">
                  <c:v>34255</c:v>
                </c:pt>
                <c:pt idx="729">
                  <c:v>34257</c:v>
                </c:pt>
                <c:pt idx="730">
                  <c:v>34262</c:v>
                </c:pt>
                <c:pt idx="731">
                  <c:v>34267</c:v>
                </c:pt>
                <c:pt idx="732">
                  <c:v>34273</c:v>
                </c:pt>
                <c:pt idx="733">
                  <c:v>34278</c:v>
                </c:pt>
                <c:pt idx="734">
                  <c:v>34283</c:v>
                </c:pt>
                <c:pt idx="735">
                  <c:v>34288</c:v>
                </c:pt>
                <c:pt idx="736">
                  <c:v>34293</c:v>
                </c:pt>
                <c:pt idx="737">
                  <c:v>34298</c:v>
                </c:pt>
                <c:pt idx="738">
                  <c:v>34303</c:v>
                </c:pt>
                <c:pt idx="739">
                  <c:v>34308</c:v>
                </c:pt>
                <c:pt idx="740">
                  <c:v>34312</c:v>
                </c:pt>
                <c:pt idx="741">
                  <c:v>34313</c:v>
                </c:pt>
                <c:pt idx="742">
                  <c:v>34318</c:v>
                </c:pt>
                <c:pt idx="743">
                  <c:v>34323</c:v>
                </c:pt>
                <c:pt idx="744">
                  <c:v>34328</c:v>
                </c:pt>
                <c:pt idx="745">
                  <c:v>34334</c:v>
                </c:pt>
                <c:pt idx="746">
                  <c:v>34339</c:v>
                </c:pt>
                <c:pt idx="747">
                  <c:v>34344</c:v>
                </c:pt>
                <c:pt idx="748">
                  <c:v>34349</c:v>
                </c:pt>
                <c:pt idx="749">
                  <c:v>34354</c:v>
                </c:pt>
                <c:pt idx="750">
                  <c:v>34359</c:v>
                </c:pt>
                <c:pt idx="751">
                  <c:v>34365</c:v>
                </c:pt>
                <c:pt idx="752">
                  <c:v>34370</c:v>
                </c:pt>
                <c:pt idx="753">
                  <c:v>34375</c:v>
                </c:pt>
                <c:pt idx="754">
                  <c:v>34379</c:v>
                </c:pt>
                <c:pt idx="755">
                  <c:v>34380</c:v>
                </c:pt>
                <c:pt idx="756">
                  <c:v>34385</c:v>
                </c:pt>
                <c:pt idx="757">
                  <c:v>34390</c:v>
                </c:pt>
                <c:pt idx="758">
                  <c:v>34393</c:v>
                </c:pt>
                <c:pt idx="759">
                  <c:v>34398</c:v>
                </c:pt>
                <c:pt idx="760">
                  <c:v>34403</c:v>
                </c:pt>
                <c:pt idx="761">
                  <c:v>34408</c:v>
                </c:pt>
                <c:pt idx="762">
                  <c:v>34413</c:v>
                </c:pt>
                <c:pt idx="763">
                  <c:v>34418</c:v>
                </c:pt>
                <c:pt idx="764">
                  <c:v>34424</c:v>
                </c:pt>
                <c:pt idx="765">
                  <c:v>34429</c:v>
                </c:pt>
                <c:pt idx="766">
                  <c:v>34434</c:v>
                </c:pt>
                <c:pt idx="767">
                  <c:v>34439</c:v>
                </c:pt>
                <c:pt idx="768">
                  <c:v>34444</c:v>
                </c:pt>
                <c:pt idx="769">
                  <c:v>34449</c:v>
                </c:pt>
                <c:pt idx="770">
                  <c:v>34454</c:v>
                </c:pt>
                <c:pt idx="771">
                  <c:v>34459</c:v>
                </c:pt>
                <c:pt idx="772">
                  <c:v>34464</c:v>
                </c:pt>
                <c:pt idx="773">
                  <c:v>34469</c:v>
                </c:pt>
                <c:pt idx="774">
                  <c:v>34474</c:v>
                </c:pt>
                <c:pt idx="775">
                  <c:v>34479</c:v>
                </c:pt>
                <c:pt idx="776">
                  <c:v>34485</c:v>
                </c:pt>
                <c:pt idx="777">
                  <c:v>34490</c:v>
                </c:pt>
                <c:pt idx="778">
                  <c:v>34495</c:v>
                </c:pt>
                <c:pt idx="779">
                  <c:v>34498</c:v>
                </c:pt>
                <c:pt idx="780">
                  <c:v>34500</c:v>
                </c:pt>
                <c:pt idx="781">
                  <c:v>34505</c:v>
                </c:pt>
                <c:pt idx="782">
                  <c:v>34510</c:v>
                </c:pt>
                <c:pt idx="783">
                  <c:v>34515</c:v>
                </c:pt>
                <c:pt idx="784">
                  <c:v>34520</c:v>
                </c:pt>
                <c:pt idx="785">
                  <c:v>34525</c:v>
                </c:pt>
                <c:pt idx="786">
                  <c:v>34530</c:v>
                </c:pt>
                <c:pt idx="787">
                  <c:v>34535</c:v>
                </c:pt>
                <c:pt idx="788">
                  <c:v>34540</c:v>
                </c:pt>
                <c:pt idx="789">
                  <c:v>34546</c:v>
                </c:pt>
                <c:pt idx="790">
                  <c:v>34551</c:v>
                </c:pt>
                <c:pt idx="791">
                  <c:v>34554</c:v>
                </c:pt>
                <c:pt idx="792">
                  <c:v>34556</c:v>
                </c:pt>
                <c:pt idx="793">
                  <c:v>34561</c:v>
                </c:pt>
                <c:pt idx="794">
                  <c:v>34566</c:v>
                </c:pt>
                <c:pt idx="795">
                  <c:v>34571</c:v>
                </c:pt>
                <c:pt idx="796">
                  <c:v>34577</c:v>
                </c:pt>
                <c:pt idx="797">
                  <c:v>34582</c:v>
                </c:pt>
                <c:pt idx="798">
                  <c:v>34587</c:v>
                </c:pt>
                <c:pt idx="799">
                  <c:v>34592</c:v>
                </c:pt>
                <c:pt idx="800">
                  <c:v>34597</c:v>
                </c:pt>
                <c:pt idx="801">
                  <c:v>34602</c:v>
                </c:pt>
                <c:pt idx="802">
                  <c:v>34607</c:v>
                </c:pt>
                <c:pt idx="803">
                  <c:v>34612</c:v>
                </c:pt>
                <c:pt idx="804">
                  <c:v>34617</c:v>
                </c:pt>
                <c:pt idx="805">
                  <c:v>34618</c:v>
                </c:pt>
                <c:pt idx="806">
                  <c:v>34622</c:v>
                </c:pt>
                <c:pt idx="807">
                  <c:v>34627</c:v>
                </c:pt>
                <c:pt idx="808">
                  <c:v>34632</c:v>
                </c:pt>
                <c:pt idx="809">
                  <c:v>34638</c:v>
                </c:pt>
                <c:pt idx="810">
                  <c:v>34643</c:v>
                </c:pt>
                <c:pt idx="811">
                  <c:v>34648</c:v>
                </c:pt>
                <c:pt idx="812">
                  <c:v>34653</c:v>
                </c:pt>
                <c:pt idx="813">
                  <c:v>34658</c:v>
                </c:pt>
                <c:pt idx="814">
                  <c:v>34663</c:v>
                </c:pt>
                <c:pt idx="815">
                  <c:v>34668</c:v>
                </c:pt>
                <c:pt idx="816">
                  <c:v>34673</c:v>
                </c:pt>
                <c:pt idx="817">
                  <c:v>34678</c:v>
                </c:pt>
                <c:pt idx="818">
                  <c:v>34683</c:v>
                </c:pt>
                <c:pt idx="819">
                  <c:v>34688</c:v>
                </c:pt>
                <c:pt idx="820">
                  <c:v>34693</c:v>
                </c:pt>
                <c:pt idx="821">
                  <c:v>34699</c:v>
                </c:pt>
                <c:pt idx="822">
                  <c:v>34702</c:v>
                </c:pt>
                <c:pt idx="823">
                  <c:v>34704</c:v>
                </c:pt>
                <c:pt idx="824">
                  <c:v>34709</c:v>
                </c:pt>
                <c:pt idx="825">
                  <c:v>34714</c:v>
                </c:pt>
                <c:pt idx="826">
                  <c:v>34719</c:v>
                </c:pt>
                <c:pt idx="827">
                  <c:v>34724</c:v>
                </c:pt>
                <c:pt idx="828">
                  <c:v>34730</c:v>
                </c:pt>
                <c:pt idx="829">
                  <c:v>34735</c:v>
                </c:pt>
                <c:pt idx="830">
                  <c:v>34740</c:v>
                </c:pt>
                <c:pt idx="831">
                  <c:v>34745</c:v>
                </c:pt>
                <c:pt idx="832">
                  <c:v>34750</c:v>
                </c:pt>
                <c:pt idx="833">
                  <c:v>34755</c:v>
                </c:pt>
                <c:pt idx="834">
                  <c:v>34758</c:v>
                </c:pt>
                <c:pt idx="835">
                  <c:v>34763</c:v>
                </c:pt>
                <c:pt idx="836">
                  <c:v>34764</c:v>
                </c:pt>
                <c:pt idx="837">
                  <c:v>34768</c:v>
                </c:pt>
                <c:pt idx="838">
                  <c:v>34773</c:v>
                </c:pt>
                <c:pt idx="839">
                  <c:v>34778</c:v>
                </c:pt>
                <c:pt idx="840">
                  <c:v>34783</c:v>
                </c:pt>
                <c:pt idx="841">
                  <c:v>34789</c:v>
                </c:pt>
                <c:pt idx="842">
                  <c:v>34794</c:v>
                </c:pt>
                <c:pt idx="843">
                  <c:v>34799</c:v>
                </c:pt>
                <c:pt idx="844">
                  <c:v>34804</c:v>
                </c:pt>
                <c:pt idx="845">
                  <c:v>34809</c:v>
                </c:pt>
                <c:pt idx="846">
                  <c:v>34814</c:v>
                </c:pt>
                <c:pt idx="847">
                  <c:v>34819</c:v>
                </c:pt>
                <c:pt idx="848">
                  <c:v>34820</c:v>
                </c:pt>
                <c:pt idx="849">
                  <c:v>34824</c:v>
                </c:pt>
                <c:pt idx="850">
                  <c:v>34829</c:v>
                </c:pt>
                <c:pt idx="851">
                  <c:v>34834</c:v>
                </c:pt>
                <c:pt idx="852">
                  <c:v>34839</c:v>
                </c:pt>
                <c:pt idx="853">
                  <c:v>34844</c:v>
                </c:pt>
                <c:pt idx="854">
                  <c:v>34850</c:v>
                </c:pt>
                <c:pt idx="855">
                  <c:v>34855</c:v>
                </c:pt>
                <c:pt idx="856">
                  <c:v>34860</c:v>
                </c:pt>
                <c:pt idx="857">
                  <c:v>34865</c:v>
                </c:pt>
                <c:pt idx="858">
                  <c:v>34870</c:v>
                </c:pt>
                <c:pt idx="859">
                  <c:v>34875</c:v>
                </c:pt>
                <c:pt idx="860">
                  <c:v>34880</c:v>
                </c:pt>
                <c:pt idx="861">
                  <c:v>34885</c:v>
                </c:pt>
                <c:pt idx="862">
                  <c:v>34886</c:v>
                </c:pt>
                <c:pt idx="863">
                  <c:v>34890</c:v>
                </c:pt>
                <c:pt idx="864">
                  <c:v>34895</c:v>
                </c:pt>
                <c:pt idx="865">
                  <c:v>34900</c:v>
                </c:pt>
                <c:pt idx="866">
                  <c:v>34905</c:v>
                </c:pt>
                <c:pt idx="867">
                  <c:v>34911</c:v>
                </c:pt>
                <c:pt idx="868">
                  <c:v>34916</c:v>
                </c:pt>
                <c:pt idx="869">
                  <c:v>34921</c:v>
                </c:pt>
                <c:pt idx="870">
                  <c:v>34926</c:v>
                </c:pt>
                <c:pt idx="871">
                  <c:v>34931</c:v>
                </c:pt>
                <c:pt idx="872">
                  <c:v>34936</c:v>
                </c:pt>
                <c:pt idx="873">
                  <c:v>34942</c:v>
                </c:pt>
                <c:pt idx="874">
                  <c:v>34947</c:v>
                </c:pt>
                <c:pt idx="875">
                  <c:v>34952</c:v>
                </c:pt>
                <c:pt idx="876">
                  <c:v>34957</c:v>
                </c:pt>
                <c:pt idx="877">
                  <c:v>34962</c:v>
                </c:pt>
                <c:pt idx="878">
                  <c:v>34967</c:v>
                </c:pt>
                <c:pt idx="879">
                  <c:v>34972</c:v>
                </c:pt>
                <c:pt idx="880">
                  <c:v>34977</c:v>
                </c:pt>
                <c:pt idx="881">
                  <c:v>34982</c:v>
                </c:pt>
                <c:pt idx="882">
                  <c:v>34984</c:v>
                </c:pt>
                <c:pt idx="883">
                  <c:v>35087</c:v>
                </c:pt>
                <c:pt idx="884">
                  <c:v>35157</c:v>
                </c:pt>
                <c:pt idx="885">
                  <c:v>35247</c:v>
                </c:pt>
                <c:pt idx="886">
                  <c:v>35345</c:v>
                </c:pt>
                <c:pt idx="887">
                  <c:v>35436</c:v>
                </c:pt>
                <c:pt idx="888">
                  <c:v>35544</c:v>
                </c:pt>
                <c:pt idx="889">
                  <c:v>35625</c:v>
                </c:pt>
                <c:pt idx="890">
                  <c:v>35726</c:v>
                </c:pt>
                <c:pt idx="891">
                  <c:v>35801</c:v>
                </c:pt>
                <c:pt idx="892">
                  <c:v>35905</c:v>
                </c:pt>
                <c:pt idx="893">
                  <c:v>35975</c:v>
                </c:pt>
                <c:pt idx="894">
                  <c:v>36081</c:v>
                </c:pt>
                <c:pt idx="895">
                  <c:v>36165</c:v>
                </c:pt>
                <c:pt idx="896">
                  <c:v>36264</c:v>
                </c:pt>
                <c:pt idx="897">
                  <c:v>36357</c:v>
                </c:pt>
                <c:pt idx="898">
                  <c:v>36465</c:v>
                </c:pt>
                <c:pt idx="899">
                  <c:v>36536</c:v>
                </c:pt>
                <c:pt idx="900">
                  <c:v>36633</c:v>
                </c:pt>
                <c:pt idx="901">
                  <c:v>36717</c:v>
                </c:pt>
                <c:pt idx="902">
                  <c:v>36836</c:v>
                </c:pt>
                <c:pt idx="903">
                  <c:v>36936</c:v>
                </c:pt>
                <c:pt idx="904">
                  <c:v>36997</c:v>
                </c:pt>
                <c:pt idx="905">
                  <c:v>37074</c:v>
                </c:pt>
                <c:pt idx="906">
                  <c:v>37182</c:v>
                </c:pt>
                <c:pt idx="907">
                  <c:v>37270</c:v>
                </c:pt>
                <c:pt idx="908">
                  <c:v>37361</c:v>
                </c:pt>
                <c:pt idx="909">
                  <c:v>37445</c:v>
                </c:pt>
                <c:pt idx="910">
                  <c:v>37557</c:v>
                </c:pt>
                <c:pt idx="911">
                  <c:v>37627</c:v>
                </c:pt>
                <c:pt idx="912">
                  <c:v>37741</c:v>
                </c:pt>
                <c:pt idx="913">
                  <c:v>37809</c:v>
                </c:pt>
                <c:pt idx="914">
                  <c:v>37937</c:v>
                </c:pt>
                <c:pt idx="915">
                  <c:v>37999</c:v>
                </c:pt>
                <c:pt idx="916">
                  <c:v>38105</c:v>
                </c:pt>
                <c:pt idx="917">
                  <c:v>38181</c:v>
                </c:pt>
                <c:pt idx="918">
                  <c:v>38292</c:v>
                </c:pt>
                <c:pt idx="919">
                  <c:v>38379</c:v>
                </c:pt>
                <c:pt idx="920">
                  <c:v>38453</c:v>
                </c:pt>
                <c:pt idx="921">
                  <c:v>38525</c:v>
                </c:pt>
                <c:pt idx="922">
                  <c:v>38553</c:v>
                </c:pt>
                <c:pt idx="923">
                  <c:v>38637</c:v>
                </c:pt>
                <c:pt idx="924">
                  <c:v>38764</c:v>
                </c:pt>
                <c:pt idx="925">
                  <c:v>38834</c:v>
                </c:pt>
                <c:pt idx="926">
                  <c:v>38908</c:v>
                </c:pt>
                <c:pt idx="927">
                  <c:v>39036</c:v>
                </c:pt>
                <c:pt idx="928">
                  <c:v>39112</c:v>
                </c:pt>
                <c:pt idx="929">
                  <c:v>39218</c:v>
                </c:pt>
                <c:pt idx="930">
                  <c:v>39293</c:v>
                </c:pt>
                <c:pt idx="931">
                  <c:v>39391</c:v>
                </c:pt>
                <c:pt idx="932">
                  <c:v>39484</c:v>
                </c:pt>
                <c:pt idx="933">
                  <c:v>39546</c:v>
                </c:pt>
                <c:pt idx="934">
                  <c:v>39650</c:v>
                </c:pt>
                <c:pt idx="935">
                  <c:v>39742</c:v>
                </c:pt>
                <c:pt idx="936">
                  <c:v>39841</c:v>
                </c:pt>
                <c:pt idx="937">
                  <c:v>39918</c:v>
                </c:pt>
                <c:pt idx="938">
                  <c:v>40008</c:v>
                </c:pt>
                <c:pt idx="939">
                  <c:v>40106</c:v>
                </c:pt>
                <c:pt idx="940">
                  <c:v>40191</c:v>
                </c:pt>
                <c:pt idx="941">
                  <c:v>40276</c:v>
                </c:pt>
                <c:pt idx="942">
                  <c:v>40365</c:v>
                </c:pt>
                <c:pt idx="943">
                  <c:v>40408</c:v>
                </c:pt>
                <c:pt idx="944">
                  <c:v>40464</c:v>
                </c:pt>
                <c:pt idx="945">
                  <c:v>40567</c:v>
                </c:pt>
                <c:pt idx="946">
                  <c:v>40646</c:v>
                </c:pt>
                <c:pt idx="947">
                  <c:v>40731</c:v>
                </c:pt>
                <c:pt idx="948">
                  <c:v>40834</c:v>
                </c:pt>
                <c:pt idx="949">
                  <c:v>40940</c:v>
                </c:pt>
                <c:pt idx="950">
                  <c:v>41032</c:v>
                </c:pt>
                <c:pt idx="951">
                  <c:v>41135</c:v>
                </c:pt>
                <c:pt idx="952">
                  <c:v>41205</c:v>
                </c:pt>
                <c:pt idx="953">
                  <c:v>41311</c:v>
                </c:pt>
                <c:pt idx="954">
                  <c:v>41380</c:v>
                </c:pt>
                <c:pt idx="955">
                  <c:v>41470</c:v>
                </c:pt>
                <c:pt idx="956">
                  <c:v>41584</c:v>
                </c:pt>
                <c:pt idx="957">
                  <c:v>41691</c:v>
                </c:pt>
                <c:pt idx="958">
                  <c:v>41766</c:v>
                </c:pt>
                <c:pt idx="959">
                  <c:v>41842</c:v>
                </c:pt>
                <c:pt idx="960">
                  <c:v>41919</c:v>
                </c:pt>
                <c:pt idx="961">
                  <c:v>42025</c:v>
                </c:pt>
                <c:pt idx="962">
                  <c:v>42111</c:v>
                </c:pt>
                <c:pt idx="963">
                  <c:v>42186</c:v>
                </c:pt>
                <c:pt idx="964">
                  <c:v>42380</c:v>
                </c:pt>
                <c:pt idx="965">
                  <c:v>42495</c:v>
                </c:pt>
                <c:pt idx="966">
                  <c:v>42573</c:v>
                </c:pt>
                <c:pt idx="967">
                  <c:v>42690</c:v>
                </c:pt>
                <c:pt idx="968">
                  <c:v>42800</c:v>
                </c:pt>
                <c:pt idx="969">
                  <c:v>42863</c:v>
                </c:pt>
                <c:pt idx="970">
                  <c:v>42954</c:v>
                </c:pt>
                <c:pt idx="971">
                  <c:v>43073</c:v>
                </c:pt>
                <c:pt idx="972">
                  <c:v>43259</c:v>
                </c:pt>
                <c:pt idx="973">
                  <c:v>43553</c:v>
                </c:pt>
                <c:pt idx="974">
                  <c:v>43724</c:v>
                </c:pt>
                <c:pt idx="975">
                  <c:v>43871</c:v>
                </c:pt>
                <c:pt idx="976">
                  <c:v>44090</c:v>
                </c:pt>
                <c:pt idx="977">
                  <c:v>44266</c:v>
                </c:pt>
                <c:pt idx="978">
                  <c:v>44433</c:v>
                </c:pt>
              </c:numCache>
            </c:numRef>
          </c:xVal>
          <c:yVal>
            <c:numRef>
              <c:f>'363836076201701'!$D$2:$D$980</c:f>
              <c:numCache>
                <c:formatCode>General</c:formatCode>
                <c:ptCount val="979"/>
                <c:pt idx="0">
                  <c:v>-38.9</c:v>
                </c:pt>
                <c:pt idx="1">
                  <c:v>-39.6</c:v>
                </c:pt>
                <c:pt idx="2">
                  <c:v>-39.9</c:v>
                </c:pt>
                <c:pt idx="3">
                  <c:v>-39.700000000000003</c:v>
                </c:pt>
                <c:pt idx="4">
                  <c:v>-40.11</c:v>
                </c:pt>
                <c:pt idx="5">
                  <c:v>-40.520000000000003</c:v>
                </c:pt>
                <c:pt idx="6">
                  <c:v>-40.71</c:v>
                </c:pt>
                <c:pt idx="7">
                  <c:v>-40.79</c:v>
                </c:pt>
                <c:pt idx="8">
                  <c:v>-40.83</c:v>
                </c:pt>
                <c:pt idx="9">
                  <c:v>-40.92</c:v>
                </c:pt>
                <c:pt idx="10">
                  <c:v>-40.85</c:v>
                </c:pt>
                <c:pt idx="11">
                  <c:v>-41.02</c:v>
                </c:pt>
                <c:pt idx="12">
                  <c:v>-41.15</c:v>
                </c:pt>
                <c:pt idx="13">
                  <c:v>-41.18</c:v>
                </c:pt>
                <c:pt idx="14">
                  <c:v>-41.22</c:v>
                </c:pt>
                <c:pt idx="15">
                  <c:v>-41.49</c:v>
                </c:pt>
                <c:pt idx="16">
                  <c:v>-41.77</c:v>
                </c:pt>
                <c:pt idx="17">
                  <c:v>-41.59</c:v>
                </c:pt>
                <c:pt idx="18">
                  <c:v>-42.3</c:v>
                </c:pt>
                <c:pt idx="19">
                  <c:v>-42.65</c:v>
                </c:pt>
                <c:pt idx="20">
                  <c:v>-43.1</c:v>
                </c:pt>
                <c:pt idx="21">
                  <c:v>-43.42</c:v>
                </c:pt>
                <c:pt idx="22">
                  <c:v>-43.67</c:v>
                </c:pt>
                <c:pt idx="23">
                  <c:v>-44.22</c:v>
                </c:pt>
                <c:pt idx="24">
                  <c:v>-44.62</c:v>
                </c:pt>
                <c:pt idx="25">
                  <c:v>-44.63</c:v>
                </c:pt>
                <c:pt idx="26">
                  <c:v>-45.38</c:v>
                </c:pt>
                <c:pt idx="27">
                  <c:v>-45.8</c:v>
                </c:pt>
                <c:pt idx="28">
                  <c:v>-46.31</c:v>
                </c:pt>
                <c:pt idx="29">
                  <c:v>-46.61</c:v>
                </c:pt>
                <c:pt idx="30">
                  <c:v>-47.1</c:v>
                </c:pt>
                <c:pt idx="31">
                  <c:v>-47.38</c:v>
                </c:pt>
                <c:pt idx="32">
                  <c:v>-47.72</c:v>
                </c:pt>
                <c:pt idx="33">
                  <c:v>-47.66</c:v>
                </c:pt>
                <c:pt idx="34">
                  <c:v>-47.46</c:v>
                </c:pt>
                <c:pt idx="35">
                  <c:v>-47.06</c:v>
                </c:pt>
                <c:pt idx="36">
                  <c:v>-46.89</c:v>
                </c:pt>
                <c:pt idx="37">
                  <c:v>-46.63</c:v>
                </c:pt>
                <c:pt idx="38">
                  <c:v>-46.47</c:v>
                </c:pt>
                <c:pt idx="39">
                  <c:v>-46.56</c:v>
                </c:pt>
                <c:pt idx="40">
                  <c:v>-46.48</c:v>
                </c:pt>
                <c:pt idx="41">
                  <c:v>-46.26</c:v>
                </c:pt>
                <c:pt idx="42">
                  <c:v>-46.23</c:v>
                </c:pt>
                <c:pt idx="43">
                  <c:v>-46.22</c:v>
                </c:pt>
                <c:pt idx="44">
                  <c:v>-46.27</c:v>
                </c:pt>
                <c:pt idx="45">
                  <c:v>-46.2</c:v>
                </c:pt>
                <c:pt idx="46">
                  <c:v>-45.87</c:v>
                </c:pt>
                <c:pt idx="47">
                  <c:v>-45.79</c:v>
                </c:pt>
                <c:pt idx="48">
                  <c:v>-45.85</c:v>
                </c:pt>
                <c:pt idx="49">
                  <c:v>-46.01</c:v>
                </c:pt>
                <c:pt idx="50">
                  <c:v>-45.58</c:v>
                </c:pt>
                <c:pt idx="51">
                  <c:v>-46</c:v>
                </c:pt>
                <c:pt idx="52">
                  <c:v>-46.07</c:v>
                </c:pt>
                <c:pt idx="53">
                  <c:v>-46.17</c:v>
                </c:pt>
                <c:pt idx="54">
                  <c:v>-46.48</c:v>
                </c:pt>
                <c:pt idx="55">
                  <c:v>-46.88</c:v>
                </c:pt>
                <c:pt idx="56">
                  <c:v>-46.54</c:v>
                </c:pt>
                <c:pt idx="57">
                  <c:v>-46.65</c:v>
                </c:pt>
                <c:pt idx="58">
                  <c:v>-46.69</c:v>
                </c:pt>
                <c:pt idx="59">
                  <c:v>-46.9</c:v>
                </c:pt>
                <c:pt idx="60">
                  <c:v>-47.08</c:v>
                </c:pt>
                <c:pt idx="61">
                  <c:v>-46.49</c:v>
                </c:pt>
                <c:pt idx="62">
                  <c:v>-47.23</c:v>
                </c:pt>
                <c:pt idx="63">
                  <c:v>-47.21</c:v>
                </c:pt>
                <c:pt idx="64">
                  <c:v>-47.17</c:v>
                </c:pt>
                <c:pt idx="65">
                  <c:v>-47.36</c:v>
                </c:pt>
                <c:pt idx="66">
                  <c:v>-47.34</c:v>
                </c:pt>
                <c:pt idx="67">
                  <c:v>-47.4</c:v>
                </c:pt>
                <c:pt idx="68">
                  <c:v>-47.95</c:v>
                </c:pt>
                <c:pt idx="69">
                  <c:v>-47.49</c:v>
                </c:pt>
                <c:pt idx="70">
                  <c:v>-48.45</c:v>
                </c:pt>
                <c:pt idx="71">
                  <c:v>-48.7</c:v>
                </c:pt>
                <c:pt idx="72">
                  <c:v>-49.15</c:v>
                </c:pt>
                <c:pt idx="73">
                  <c:v>-49.71</c:v>
                </c:pt>
                <c:pt idx="74">
                  <c:v>-50.11</c:v>
                </c:pt>
                <c:pt idx="75">
                  <c:v>-50.11</c:v>
                </c:pt>
                <c:pt idx="76">
                  <c:v>-50.14</c:v>
                </c:pt>
                <c:pt idx="77">
                  <c:v>-50.2</c:v>
                </c:pt>
                <c:pt idx="78">
                  <c:v>-50.22</c:v>
                </c:pt>
                <c:pt idx="79">
                  <c:v>-50.36</c:v>
                </c:pt>
                <c:pt idx="80">
                  <c:v>-50.39</c:v>
                </c:pt>
                <c:pt idx="81">
                  <c:v>-50.42</c:v>
                </c:pt>
                <c:pt idx="82">
                  <c:v>-50.4</c:v>
                </c:pt>
                <c:pt idx="83">
                  <c:v>-50.41</c:v>
                </c:pt>
                <c:pt idx="84">
                  <c:v>-50.41</c:v>
                </c:pt>
                <c:pt idx="85">
                  <c:v>-50.42</c:v>
                </c:pt>
                <c:pt idx="86">
                  <c:v>-50.28</c:v>
                </c:pt>
                <c:pt idx="87">
                  <c:v>-50.03</c:v>
                </c:pt>
                <c:pt idx="88">
                  <c:v>-50.21</c:v>
                </c:pt>
                <c:pt idx="89">
                  <c:v>-49.87</c:v>
                </c:pt>
                <c:pt idx="90">
                  <c:v>-49.77</c:v>
                </c:pt>
                <c:pt idx="91">
                  <c:v>-49.72</c:v>
                </c:pt>
                <c:pt idx="92">
                  <c:v>-49.7</c:v>
                </c:pt>
                <c:pt idx="93">
                  <c:v>-49.73</c:v>
                </c:pt>
                <c:pt idx="94">
                  <c:v>-49.7</c:v>
                </c:pt>
                <c:pt idx="95">
                  <c:v>-49.74</c:v>
                </c:pt>
                <c:pt idx="96">
                  <c:v>-49.65</c:v>
                </c:pt>
                <c:pt idx="97">
                  <c:v>-49.69</c:v>
                </c:pt>
                <c:pt idx="98">
                  <c:v>-49.64</c:v>
                </c:pt>
                <c:pt idx="99">
                  <c:v>-49.76</c:v>
                </c:pt>
                <c:pt idx="100">
                  <c:v>-49.8</c:v>
                </c:pt>
                <c:pt idx="101">
                  <c:v>-49.8</c:v>
                </c:pt>
                <c:pt idx="102">
                  <c:v>-49.65</c:v>
                </c:pt>
                <c:pt idx="103">
                  <c:v>-49.81</c:v>
                </c:pt>
                <c:pt idx="104">
                  <c:v>-49.72</c:v>
                </c:pt>
                <c:pt idx="105">
                  <c:v>-49.65</c:v>
                </c:pt>
                <c:pt idx="106">
                  <c:v>-49.67</c:v>
                </c:pt>
                <c:pt idx="107">
                  <c:v>-49.63</c:v>
                </c:pt>
                <c:pt idx="108">
                  <c:v>-49.58</c:v>
                </c:pt>
                <c:pt idx="109">
                  <c:v>-49.55</c:v>
                </c:pt>
                <c:pt idx="110">
                  <c:v>-49.51</c:v>
                </c:pt>
                <c:pt idx="111">
                  <c:v>-49.54</c:v>
                </c:pt>
                <c:pt idx="112">
                  <c:v>-49.63</c:v>
                </c:pt>
                <c:pt idx="113">
                  <c:v>-49.54</c:v>
                </c:pt>
                <c:pt idx="114">
                  <c:v>-49.67</c:v>
                </c:pt>
                <c:pt idx="115">
                  <c:v>-49.58</c:v>
                </c:pt>
                <c:pt idx="116">
                  <c:v>-49.74</c:v>
                </c:pt>
                <c:pt idx="117">
                  <c:v>-49.42</c:v>
                </c:pt>
                <c:pt idx="118">
                  <c:v>-49.65</c:v>
                </c:pt>
                <c:pt idx="119">
                  <c:v>-49.67</c:v>
                </c:pt>
                <c:pt idx="120">
                  <c:v>-49.52</c:v>
                </c:pt>
                <c:pt idx="121">
                  <c:v>-49.64</c:v>
                </c:pt>
                <c:pt idx="122">
                  <c:v>-49.67</c:v>
                </c:pt>
                <c:pt idx="123">
                  <c:v>-49.61</c:v>
                </c:pt>
                <c:pt idx="124">
                  <c:v>-49.65</c:v>
                </c:pt>
                <c:pt idx="125">
                  <c:v>-49.72</c:v>
                </c:pt>
                <c:pt idx="126">
                  <c:v>-49.74</c:v>
                </c:pt>
                <c:pt idx="127">
                  <c:v>-49.79</c:v>
                </c:pt>
                <c:pt idx="128">
                  <c:v>-49.76</c:v>
                </c:pt>
                <c:pt idx="129">
                  <c:v>-49.78</c:v>
                </c:pt>
                <c:pt idx="130">
                  <c:v>-49.8</c:v>
                </c:pt>
                <c:pt idx="131">
                  <c:v>-49.94</c:v>
                </c:pt>
                <c:pt idx="132">
                  <c:v>-49.96</c:v>
                </c:pt>
                <c:pt idx="133">
                  <c:v>-49.92</c:v>
                </c:pt>
                <c:pt idx="134">
                  <c:v>-50</c:v>
                </c:pt>
                <c:pt idx="135">
                  <c:v>-50.03</c:v>
                </c:pt>
                <c:pt idx="136">
                  <c:v>-50</c:v>
                </c:pt>
                <c:pt idx="137">
                  <c:v>-50.07</c:v>
                </c:pt>
                <c:pt idx="138">
                  <c:v>-50.01</c:v>
                </c:pt>
                <c:pt idx="139">
                  <c:v>-50.14</c:v>
                </c:pt>
                <c:pt idx="140">
                  <c:v>-50.15</c:v>
                </c:pt>
                <c:pt idx="141">
                  <c:v>-50.26</c:v>
                </c:pt>
                <c:pt idx="142">
                  <c:v>-50.3</c:v>
                </c:pt>
                <c:pt idx="143">
                  <c:v>-50.26</c:v>
                </c:pt>
                <c:pt idx="144">
                  <c:v>-50.38</c:v>
                </c:pt>
                <c:pt idx="145">
                  <c:v>-50.4</c:v>
                </c:pt>
                <c:pt idx="146">
                  <c:v>-50.52</c:v>
                </c:pt>
                <c:pt idx="147">
                  <c:v>-50.57</c:v>
                </c:pt>
                <c:pt idx="148">
                  <c:v>-50.57</c:v>
                </c:pt>
                <c:pt idx="149">
                  <c:v>-50.43</c:v>
                </c:pt>
                <c:pt idx="150">
                  <c:v>-50.45</c:v>
                </c:pt>
                <c:pt idx="151">
                  <c:v>-50.6</c:v>
                </c:pt>
                <c:pt idx="152">
                  <c:v>-50.64</c:v>
                </c:pt>
                <c:pt idx="153">
                  <c:v>-50.67</c:v>
                </c:pt>
                <c:pt idx="154">
                  <c:v>-50.84</c:v>
                </c:pt>
                <c:pt idx="155">
                  <c:v>-50.95</c:v>
                </c:pt>
                <c:pt idx="156">
                  <c:v>-51.02</c:v>
                </c:pt>
                <c:pt idx="157">
                  <c:v>-51</c:v>
                </c:pt>
                <c:pt idx="158">
                  <c:v>-51.05</c:v>
                </c:pt>
                <c:pt idx="159">
                  <c:v>-51.19</c:v>
                </c:pt>
                <c:pt idx="160">
                  <c:v>-51.19</c:v>
                </c:pt>
                <c:pt idx="161">
                  <c:v>-51.18</c:v>
                </c:pt>
                <c:pt idx="162">
                  <c:v>-51.18</c:v>
                </c:pt>
                <c:pt idx="163">
                  <c:v>-51.21</c:v>
                </c:pt>
                <c:pt idx="164">
                  <c:v>-51.42</c:v>
                </c:pt>
                <c:pt idx="165">
                  <c:v>-51.45</c:v>
                </c:pt>
                <c:pt idx="166">
                  <c:v>-51.58</c:v>
                </c:pt>
                <c:pt idx="167">
                  <c:v>-51.63</c:v>
                </c:pt>
                <c:pt idx="168">
                  <c:v>-51.83</c:v>
                </c:pt>
                <c:pt idx="169">
                  <c:v>-51.73</c:v>
                </c:pt>
                <c:pt idx="170">
                  <c:v>-51.89</c:v>
                </c:pt>
                <c:pt idx="171">
                  <c:v>-51.98</c:v>
                </c:pt>
                <c:pt idx="172">
                  <c:v>-52.07</c:v>
                </c:pt>
                <c:pt idx="173">
                  <c:v>-52.05</c:v>
                </c:pt>
                <c:pt idx="174">
                  <c:v>-52.15</c:v>
                </c:pt>
                <c:pt idx="175">
                  <c:v>-52.2</c:v>
                </c:pt>
                <c:pt idx="176">
                  <c:v>-52.29</c:v>
                </c:pt>
                <c:pt idx="177">
                  <c:v>-52.29</c:v>
                </c:pt>
                <c:pt idx="178">
                  <c:v>-52.43</c:v>
                </c:pt>
                <c:pt idx="179">
                  <c:v>-52.44</c:v>
                </c:pt>
                <c:pt idx="180">
                  <c:v>-52.53</c:v>
                </c:pt>
                <c:pt idx="181">
                  <c:v>-52.44</c:v>
                </c:pt>
                <c:pt idx="182">
                  <c:v>-52.65</c:v>
                </c:pt>
                <c:pt idx="183">
                  <c:v>-52.6</c:v>
                </c:pt>
                <c:pt idx="184">
                  <c:v>-52.54</c:v>
                </c:pt>
                <c:pt idx="185">
                  <c:v>-52.66</c:v>
                </c:pt>
                <c:pt idx="186">
                  <c:v>-52.74</c:v>
                </c:pt>
                <c:pt idx="187">
                  <c:v>-52.6</c:v>
                </c:pt>
                <c:pt idx="188">
                  <c:v>-52.69</c:v>
                </c:pt>
                <c:pt idx="189">
                  <c:v>-52.74</c:v>
                </c:pt>
                <c:pt idx="190">
                  <c:v>-52.95</c:v>
                </c:pt>
                <c:pt idx="191">
                  <c:v>-52.94</c:v>
                </c:pt>
                <c:pt idx="192">
                  <c:v>-53.01</c:v>
                </c:pt>
                <c:pt idx="193">
                  <c:v>-53.04</c:v>
                </c:pt>
                <c:pt idx="194">
                  <c:v>-53.06</c:v>
                </c:pt>
                <c:pt idx="195">
                  <c:v>-53.1</c:v>
                </c:pt>
                <c:pt idx="196">
                  <c:v>-53.1</c:v>
                </c:pt>
                <c:pt idx="197">
                  <c:v>-53.1</c:v>
                </c:pt>
                <c:pt idx="198">
                  <c:v>-53.07</c:v>
                </c:pt>
                <c:pt idx="199">
                  <c:v>-53.08</c:v>
                </c:pt>
                <c:pt idx="200">
                  <c:v>-53.05</c:v>
                </c:pt>
                <c:pt idx="201">
                  <c:v>-53.11</c:v>
                </c:pt>
                <c:pt idx="202">
                  <c:v>-53.05</c:v>
                </c:pt>
                <c:pt idx="203">
                  <c:v>-53.04</c:v>
                </c:pt>
                <c:pt idx="204">
                  <c:v>-53.07</c:v>
                </c:pt>
                <c:pt idx="205">
                  <c:v>-53.2</c:v>
                </c:pt>
                <c:pt idx="206">
                  <c:v>-53.07</c:v>
                </c:pt>
                <c:pt idx="207">
                  <c:v>-53.06</c:v>
                </c:pt>
                <c:pt idx="208">
                  <c:v>-53.12</c:v>
                </c:pt>
                <c:pt idx="209">
                  <c:v>-53.12</c:v>
                </c:pt>
                <c:pt idx="210">
                  <c:v>-53.15</c:v>
                </c:pt>
                <c:pt idx="211">
                  <c:v>-53.2</c:v>
                </c:pt>
                <c:pt idx="212">
                  <c:v>-53.22</c:v>
                </c:pt>
                <c:pt idx="213">
                  <c:v>-53.17</c:v>
                </c:pt>
                <c:pt idx="214">
                  <c:v>-53.1</c:v>
                </c:pt>
                <c:pt idx="215">
                  <c:v>-53.2</c:v>
                </c:pt>
                <c:pt idx="216">
                  <c:v>-53.2</c:v>
                </c:pt>
                <c:pt idx="217">
                  <c:v>-53.25</c:v>
                </c:pt>
                <c:pt idx="218">
                  <c:v>-53.27</c:v>
                </c:pt>
                <c:pt idx="219">
                  <c:v>-53.23</c:v>
                </c:pt>
                <c:pt idx="220">
                  <c:v>-53.21</c:v>
                </c:pt>
                <c:pt idx="221">
                  <c:v>-53.23</c:v>
                </c:pt>
                <c:pt idx="222">
                  <c:v>-53.19</c:v>
                </c:pt>
                <c:pt idx="223">
                  <c:v>-53.3</c:v>
                </c:pt>
                <c:pt idx="224">
                  <c:v>-53.3</c:v>
                </c:pt>
                <c:pt idx="225">
                  <c:v>-53.36</c:v>
                </c:pt>
                <c:pt idx="226">
                  <c:v>-53.37</c:v>
                </c:pt>
                <c:pt idx="227">
                  <c:v>-53.47</c:v>
                </c:pt>
                <c:pt idx="228">
                  <c:v>-53.52</c:v>
                </c:pt>
                <c:pt idx="229">
                  <c:v>-53.55</c:v>
                </c:pt>
                <c:pt idx="230">
                  <c:v>-53.33</c:v>
                </c:pt>
                <c:pt idx="231">
                  <c:v>-53.4</c:v>
                </c:pt>
                <c:pt idx="232">
                  <c:v>-53.55</c:v>
                </c:pt>
                <c:pt idx="233">
                  <c:v>-53.55</c:v>
                </c:pt>
                <c:pt idx="234">
                  <c:v>-53.49</c:v>
                </c:pt>
                <c:pt idx="235">
                  <c:v>-53.63</c:v>
                </c:pt>
                <c:pt idx="236">
                  <c:v>-53.69</c:v>
                </c:pt>
                <c:pt idx="237">
                  <c:v>-53.79</c:v>
                </c:pt>
                <c:pt idx="238">
                  <c:v>-53.75</c:v>
                </c:pt>
                <c:pt idx="239">
                  <c:v>-53.75</c:v>
                </c:pt>
                <c:pt idx="240">
                  <c:v>-53.62</c:v>
                </c:pt>
                <c:pt idx="241">
                  <c:v>-53.48</c:v>
                </c:pt>
                <c:pt idx="242">
                  <c:v>-53.47</c:v>
                </c:pt>
                <c:pt idx="243">
                  <c:v>-53.5</c:v>
                </c:pt>
                <c:pt idx="244">
                  <c:v>-53.54</c:v>
                </c:pt>
                <c:pt idx="245">
                  <c:v>-53.56</c:v>
                </c:pt>
                <c:pt idx="246">
                  <c:v>-53.49</c:v>
                </c:pt>
                <c:pt idx="247">
                  <c:v>-53.6</c:v>
                </c:pt>
                <c:pt idx="248">
                  <c:v>-53.67</c:v>
                </c:pt>
                <c:pt idx="249">
                  <c:v>-53.66</c:v>
                </c:pt>
                <c:pt idx="250">
                  <c:v>-53.65</c:v>
                </c:pt>
                <c:pt idx="251">
                  <c:v>-53.73</c:v>
                </c:pt>
                <c:pt idx="252">
                  <c:v>-53.74</c:v>
                </c:pt>
                <c:pt idx="253">
                  <c:v>-53.71</c:v>
                </c:pt>
                <c:pt idx="254">
                  <c:v>-53.66</c:v>
                </c:pt>
                <c:pt idx="255">
                  <c:v>-53.7</c:v>
                </c:pt>
                <c:pt idx="256">
                  <c:v>-53.7</c:v>
                </c:pt>
                <c:pt idx="257">
                  <c:v>-53.68</c:v>
                </c:pt>
                <c:pt idx="258">
                  <c:v>-53.7</c:v>
                </c:pt>
                <c:pt idx="259">
                  <c:v>-53.76</c:v>
                </c:pt>
                <c:pt idx="260">
                  <c:v>-53.55</c:v>
                </c:pt>
                <c:pt idx="261">
                  <c:v>-53.7</c:v>
                </c:pt>
                <c:pt idx="262">
                  <c:v>-53.72</c:v>
                </c:pt>
                <c:pt idx="263">
                  <c:v>-53.77</c:v>
                </c:pt>
                <c:pt idx="264">
                  <c:v>-53.79</c:v>
                </c:pt>
                <c:pt idx="265">
                  <c:v>-53.86</c:v>
                </c:pt>
                <c:pt idx="266">
                  <c:v>-53.9</c:v>
                </c:pt>
                <c:pt idx="267">
                  <c:v>-53.9</c:v>
                </c:pt>
                <c:pt idx="268">
                  <c:v>-53.92</c:v>
                </c:pt>
                <c:pt idx="269">
                  <c:v>-53.97</c:v>
                </c:pt>
                <c:pt idx="270">
                  <c:v>-54.09</c:v>
                </c:pt>
                <c:pt idx="271">
                  <c:v>-54.04</c:v>
                </c:pt>
                <c:pt idx="272">
                  <c:v>-54.07</c:v>
                </c:pt>
                <c:pt idx="273">
                  <c:v>-54.27</c:v>
                </c:pt>
                <c:pt idx="274">
                  <c:v>-54.22</c:v>
                </c:pt>
                <c:pt idx="275">
                  <c:v>-54.33</c:v>
                </c:pt>
                <c:pt idx="276">
                  <c:v>-54.33</c:v>
                </c:pt>
                <c:pt idx="277">
                  <c:v>-54.24</c:v>
                </c:pt>
                <c:pt idx="278">
                  <c:v>-54.43</c:v>
                </c:pt>
                <c:pt idx="279">
                  <c:v>-54.46</c:v>
                </c:pt>
                <c:pt idx="280">
                  <c:v>-54.73</c:v>
                </c:pt>
                <c:pt idx="281">
                  <c:v>-54.73</c:v>
                </c:pt>
                <c:pt idx="282">
                  <c:v>-54.53</c:v>
                </c:pt>
                <c:pt idx="283">
                  <c:v>-54.6</c:v>
                </c:pt>
                <c:pt idx="284">
                  <c:v>-54.67</c:v>
                </c:pt>
                <c:pt idx="285">
                  <c:v>-54.71</c:v>
                </c:pt>
                <c:pt idx="286">
                  <c:v>-54.83</c:v>
                </c:pt>
                <c:pt idx="287">
                  <c:v>-54.79</c:v>
                </c:pt>
                <c:pt idx="288">
                  <c:v>-54.74</c:v>
                </c:pt>
                <c:pt idx="289">
                  <c:v>-54.72</c:v>
                </c:pt>
                <c:pt idx="290">
                  <c:v>-54.7</c:v>
                </c:pt>
                <c:pt idx="291">
                  <c:v>-54.68</c:v>
                </c:pt>
                <c:pt idx="292">
                  <c:v>-54.71</c:v>
                </c:pt>
                <c:pt idx="293">
                  <c:v>-54.6</c:v>
                </c:pt>
                <c:pt idx="294">
                  <c:v>-54.61</c:v>
                </c:pt>
                <c:pt idx="295">
                  <c:v>-54.59</c:v>
                </c:pt>
                <c:pt idx="296">
                  <c:v>-54.58</c:v>
                </c:pt>
                <c:pt idx="297">
                  <c:v>-54.58</c:v>
                </c:pt>
                <c:pt idx="298">
                  <c:v>-54.49</c:v>
                </c:pt>
                <c:pt idx="299">
                  <c:v>-54.5</c:v>
                </c:pt>
                <c:pt idx="300">
                  <c:v>-54.56</c:v>
                </c:pt>
                <c:pt idx="301">
                  <c:v>-54.58</c:v>
                </c:pt>
                <c:pt idx="302">
                  <c:v>-54.59</c:v>
                </c:pt>
                <c:pt idx="303">
                  <c:v>-54.68</c:v>
                </c:pt>
                <c:pt idx="304">
                  <c:v>-54.7</c:v>
                </c:pt>
                <c:pt idx="305">
                  <c:v>-54.58</c:v>
                </c:pt>
                <c:pt idx="306">
                  <c:v>-54.61</c:v>
                </c:pt>
                <c:pt idx="307">
                  <c:v>-54.55</c:v>
                </c:pt>
                <c:pt idx="308">
                  <c:v>-54.71</c:v>
                </c:pt>
                <c:pt idx="309">
                  <c:v>-54.69</c:v>
                </c:pt>
                <c:pt idx="310">
                  <c:v>-54.7</c:v>
                </c:pt>
                <c:pt idx="311">
                  <c:v>-54.76</c:v>
                </c:pt>
                <c:pt idx="312">
                  <c:v>-54.8</c:v>
                </c:pt>
                <c:pt idx="313">
                  <c:v>-54.88</c:v>
                </c:pt>
                <c:pt idx="314">
                  <c:v>-55</c:v>
                </c:pt>
                <c:pt idx="315">
                  <c:v>-54.99</c:v>
                </c:pt>
                <c:pt idx="316">
                  <c:v>-55</c:v>
                </c:pt>
                <c:pt idx="317">
                  <c:v>-55.02</c:v>
                </c:pt>
                <c:pt idx="318">
                  <c:v>-55.04</c:v>
                </c:pt>
                <c:pt idx="319">
                  <c:v>-55.05</c:v>
                </c:pt>
                <c:pt idx="320">
                  <c:v>-55.07</c:v>
                </c:pt>
                <c:pt idx="321">
                  <c:v>-55.09</c:v>
                </c:pt>
                <c:pt idx="322">
                  <c:v>-55.1</c:v>
                </c:pt>
                <c:pt idx="323">
                  <c:v>-55.11</c:v>
                </c:pt>
                <c:pt idx="324">
                  <c:v>-55.12</c:v>
                </c:pt>
                <c:pt idx="325">
                  <c:v>-55.13</c:v>
                </c:pt>
                <c:pt idx="326">
                  <c:v>-55.15</c:v>
                </c:pt>
                <c:pt idx="327">
                  <c:v>-55.17</c:v>
                </c:pt>
                <c:pt idx="328">
                  <c:v>-55.19</c:v>
                </c:pt>
                <c:pt idx="329">
                  <c:v>-55.2</c:v>
                </c:pt>
                <c:pt idx="330">
                  <c:v>-55.2</c:v>
                </c:pt>
                <c:pt idx="331">
                  <c:v>-55.18</c:v>
                </c:pt>
                <c:pt idx="332">
                  <c:v>-55.16</c:v>
                </c:pt>
                <c:pt idx="333">
                  <c:v>-55.21</c:v>
                </c:pt>
                <c:pt idx="334">
                  <c:v>-55.01</c:v>
                </c:pt>
                <c:pt idx="335">
                  <c:v>-55.12</c:v>
                </c:pt>
                <c:pt idx="336">
                  <c:v>-55.14</c:v>
                </c:pt>
                <c:pt idx="337">
                  <c:v>-55.1</c:v>
                </c:pt>
                <c:pt idx="338">
                  <c:v>-55.09</c:v>
                </c:pt>
                <c:pt idx="339">
                  <c:v>-55.05</c:v>
                </c:pt>
                <c:pt idx="340">
                  <c:v>-55.09</c:v>
                </c:pt>
                <c:pt idx="341">
                  <c:v>-55.09</c:v>
                </c:pt>
                <c:pt idx="342">
                  <c:v>-55.06</c:v>
                </c:pt>
                <c:pt idx="343">
                  <c:v>-55.06</c:v>
                </c:pt>
                <c:pt idx="344">
                  <c:v>-55.18</c:v>
                </c:pt>
                <c:pt idx="345">
                  <c:v>-55.11</c:v>
                </c:pt>
                <c:pt idx="346">
                  <c:v>-55.11</c:v>
                </c:pt>
                <c:pt idx="347">
                  <c:v>-55.12</c:v>
                </c:pt>
                <c:pt idx="348">
                  <c:v>-55.1</c:v>
                </c:pt>
                <c:pt idx="349">
                  <c:v>-55.12</c:v>
                </c:pt>
                <c:pt idx="350">
                  <c:v>-55.2</c:v>
                </c:pt>
                <c:pt idx="351">
                  <c:v>-55.05</c:v>
                </c:pt>
                <c:pt idx="352">
                  <c:v>-55.04</c:v>
                </c:pt>
                <c:pt idx="353">
                  <c:v>-55.13</c:v>
                </c:pt>
                <c:pt idx="354">
                  <c:v>-55.06</c:v>
                </c:pt>
                <c:pt idx="355">
                  <c:v>-55.17</c:v>
                </c:pt>
                <c:pt idx="356">
                  <c:v>-55.17</c:v>
                </c:pt>
                <c:pt idx="357">
                  <c:v>-55.17</c:v>
                </c:pt>
                <c:pt idx="358">
                  <c:v>-55.26</c:v>
                </c:pt>
                <c:pt idx="359">
                  <c:v>-55.07</c:v>
                </c:pt>
                <c:pt idx="360">
                  <c:v>-54.98</c:v>
                </c:pt>
                <c:pt idx="361">
                  <c:v>-54.94</c:v>
                </c:pt>
                <c:pt idx="362">
                  <c:v>-54.96</c:v>
                </c:pt>
                <c:pt idx="363">
                  <c:v>-54.97</c:v>
                </c:pt>
                <c:pt idx="364">
                  <c:v>-54.98</c:v>
                </c:pt>
                <c:pt idx="365">
                  <c:v>-54.88</c:v>
                </c:pt>
                <c:pt idx="366">
                  <c:v>-55.01</c:v>
                </c:pt>
                <c:pt idx="367">
                  <c:v>-54.87</c:v>
                </c:pt>
                <c:pt idx="368">
                  <c:v>-54.88</c:v>
                </c:pt>
                <c:pt idx="369">
                  <c:v>-54.97</c:v>
                </c:pt>
                <c:pt idx="370">
                  <c:v>-54.77</c:v>
                </c:pt>
                <c:pt idx="371">
                  <c:v>-54.97</c:v>
                </c:pt>
                <c:pt idx="372">
                  <c:v>-55</c:v>
                </c:pt>
                <c:pt idx="373">
                  <c:v>-54.98</c:v>
                </c:pt>
                <c:pt idx="374">
                  <c:v>-54.99</c:v>
                </c:pt>
                <c:pt idx="375">
                  <c:v>-55</c:v>
                </c:pt>
                <c:pt idx="376">
                  <c:v>-54.99</c:v>
                </c:pt>
                <c:pt idx="377">
                  <c:v>-54.93</c:v>
                </c:pt>
                <c:pt idx="378">
                  <c:v>-54.98</c:v>
                </c:pt>
                <c:pt idx="379">
                  <c:v>-55.04</c:v>
                </c:pt>
                <c:pt idx="380">
                  <c:v>-54.99</c:v>
                </c:pt>
                <c:pt idx="381">
                  <c:v>-55.13</c:v>
                </c:pt>
                <c:pt idx="382">
                  <c:v>-55.06</c:v>
                </c:pt>
                <c:pt idx="383">
                  <c:v>-54.99</c:v>
                </c:pt>
                <c:pt idx="384">
                  <c:v>-55.03</c:v>
                </c:pt>
                <c:pt idx="385">
                  <c:v>-55.1</c:v>
                </c:pt>
                <c:pt idx="386">
                  <c:v>-55.1</c:v>
                </c:pt>
                <c:pt idx="387">
                  <c:v>-55.02</c:v>
                </c:pt>
                <c:pt idx="388">
                  <c:v>-55.05</c:v>
                </c:pt>
                <c:pt idx="389">
                  <c:v>-55.07</c:v>
                </c:pt>
                <c:pt idx="390">
                  <c:v>-55.02</c:v>
                </c:pt>
                <c:pt idx="391">
                  <c:v>-55.02</c:v>
                </c:pt>
                <c:pt idx="392">
                  <c:v>-54.97</c:v>
                </c:pt>
                <c:pt idx="393">
                  <c:v>-55.13</c:v>
                </c:pt>
                <c:pt idx="394">
                  <c:v>-55.15</c:v>
                </c:pt>
                <c:pt idx="395">
                  <c:v>-55.13</c:v>
                </c:pt>
                <c:pt idx="396">
                  <c:v>-55.2</c:v>
                </c:pt>
                <c:pt idx="397">
                  <c:v>-54.94</c:v>
                </c:pt>
                <c:pt idx="398">
                  <c:v>-54.9</c:v>
                </c:pt>
                <c:pt idx="399">
                  <c:v>-54.87</c:v>
                </c:pt>
                <c:pt idx="400">
                  <c:v>-54.9</c:v>
                </c:pt>
                <c:pt idx="401">
                  <c:v>-55</c:v>
                </c:pt>
                <c:pt idx="402">
                  <c:v>-55.12</c:v>
                </c:pt>
                <c:pt idx="403">
                  <c:v>-55.12</c:v>
                </c:pt>
                <c:pt idx="404">
                  <c:v>-55.15</c:v>
                </c:pt>
                <c:pt idx="405">
                  <c:v>-55.06</c:v>
                </c:pt>
                <c:pt idx="406">
                  <c:v>-55.14</c:v>
                </c:pt>
                <c:pt idx="407">
                  <c:v>-55.12</c:v>
                </c:pt>
                <c:pt idx="408">
                  <c:v>-55.04</c:v>
                </c:pt>
                <c:pt idx="409">
                  <c:v>-55.15</c:v>
                </c:pt>
                <c:pt idx="410">
                  <c:v>-55.15</c:v>
                </c:pt>
                <c:pt idx="411">
                  <c:v>-55.23</c:v>
                </c:pt>
                <c:pt idx="412">
                  <c:v>-55.25</c:v>
                </c:pt>
                <c:pt idx="413">
                  <c:v>-55.23</c:v>
                </c:pt>
                <c:pt idx="414">
                  <c:v>-55.35</c:v>
                </c:pt>
                <c:pt idx="415">
                  <c:v>-55.36</c:v>
                </c:pt>
                <c:pt idx="416">
                  <c:v>-55.34</c:v>
                </c:pt>
                <c:pt idx="417">
                  <c:v>-55.29</c:v>
                </c:pt>
                <c:pt idx="418">
                  <c:v>-55.36</c:v>
                </c:pt>
                <c:pt idx="419">
                  <c:v>-55.37</c:v>
                </c:pt>
                <c:pt idx="420">
                  <c:v>-55.35</c:v>
                </c:pt>
                <c:pt idx="421">
                  <c:v>-55.38</c:v>
                </c:pt>
                <c:pt idx="422">
                  <c:v>-55.38</c:v>
                </c:pt>
                <c:pt idx="423">
                  <c:v>-55.35</c:v>
                </c:pt>
                <c:pt idx="424">
                  <c:v>-55.28</c:v>
                </c:pt>
                <c:pt idx="425">
                  <c:v>-55.29</c:v>
                </c:pt>
                <c:pt idx="426">
                  <c:v>-55.37</c:v>
                </c:pt>
                <c:pt idx="427">
                  <c:v>-55.37</c:v>
                </c:pt>
                <c:pt idx="428">
                  <c:v>-55.38</c:v>
                </c:pt>
                <c:pt idx="429">
                  <c:v>-55.39</c:v>
                </c:pt>
                <c:pt idx="430">
                  <c:v>-55.4</c:v>
                </c:pt>
                <c:pt idx="431">
                  <c:v>-55.58</c:v>
                </c:pt>
                <c:pt idx="432">
                  <c:v>-55.61</c:v>
                </c:pt>
                <c:pt idx="433">
                  <c:v>-55.58</c:v>
                </c:pt>
                <c:pt idx="434">
                  <c:v>-55.63</c:v>
                </c:pt>
                <c:pt idx="435">
                  <c:v>-55.64</c:v>
                </c:pt>
                <c:pt idx="436">
                  <c:v>-55.61</c:v>
                </c:pt>
                <c:pt idx="437">
                  <c:v>-55.64</c:v>
                </c:pt>
                <c:pt idx="438">
                  <c:v>-55.69</c:v>
                </c:pt>
                <c:pt idx="439">
                  <c:v>-55.83</c:v>
                </c:pt>
                <c:pt idx="440">
                  <c:v>-55.84</c:v>
                </c:pt>
                <c:pt idx="441">
                  <c:v>-55.8</c:v>
                </c:pt>
                <c:pt idx="442">
                  <c:v>-55.77</c:v>
                </c:pt>
                <c:pt idx="443">
                  <c:v>-55.8</c:v>
                </c:pt>
                <c:pt idx="444">
                  <c:v>-56.28</c:v>
                </c:pt>
                <c:pt idx="445">
                  <c:v>-55.79</c:v>
                </c:pt>
                <c:pt idx="446">
                  <c:v>-55.74</c:v>
                </c:pt>
                <c:pt idx="447">
                  <c:v>-55.83</c:v>
                </c:pt>
                <c:pt idx="448">
                  <c:v>-55.78</c:v>
                </c:pt>
                <c:pt idx="449">
                  <c:v>-55.73</c:v>
                </c:pt>
                <c:pt idx="450">
                  <c:v>-55.9</c:v>
                </c:pt>
                <c:pt idx="451">
                  <c:v>-55.86</c:v>
                </c:pt>
                <c:pt idx="452">
                  <c:v>-55.95</c:v>
                </c:pt>
                <c:pt idx="453">
                  <c:v>-55.85</c:v>
                </c:pt>
                <c:pt idx="454">
                  <c:v>-55.84</c:v>
                </c:pt>
                <c:pt idx="455">
                  <c:v>-55.83</c:v>
                </c:pt>
                <c:pt idx="456">
                  <c:v>-55.89</c:v>
                </c:pt>
                <c:pt idx="457">
                  <c:v>-55.91</c:v>
                </c:pt>
                <c:pt idx="458">
                  <c:v>-55.89</c:v>
                </c:pt>
                <c:pt idx="459">
                  <c:v>-55.88</c:v>
                </c:pt>
                <c:pt idx="460">
                  <c:v>-55.85</c:v>
                </c:pt>
                <c:pt idx="461">
                  <c:v>-55.88</c:v>
                </c:pt>
                <c:pt idx="462">
                  <c:v>-55.92</c:v>
                </c:pt>
                <c:pt idx="463">
                  <c:v>-55.98</c:v>
                </c:pt>
                <c:pt idx="464">
                  <c:v>-55.98</c:v>
                </c:pt>
                <c:pt idx="465">
                  <c:v>-56.1</c:v>
                </c:pt>
                <c:pt idx="466">
                  <c:v>-56.13</c:v>
                </c:pt>
                <c:pt idx="467">
                  <c:v>-56.13</c:v>
                </c:pt>
                <c:pt idx="468">
                  <c:v>-56.17</c:v>
                </c:pt>
                <c:pt idx="469">
                  <c:v>-56.23</c:v>
                </c:pt>
                <c:pt idx="470">
                  <c:v>-56.23</c:v>
                </c:pt>
                <c:pt idx="471">
                  <c:v>-56.3</c:v>
                </c:pt>
                <c:pt idx="472">
                  <c:v>-56.36</c:v>
                </c:pt>
                <c:pt idx="473">
                  <c:v>-56.39</c:v>
                </c:pt>
                <c:pt idx="474">
                  <c:v>-56.53</c:v>
                </c:pt>
                <c:pt idx="475">
                  <c:v>-56.6</c:v>
                </c:pt>
                <c:pt idx="476">
                  <c:v>-56.55</c:v>
                </c:pt>
                <c:pt idx="477">
                  <c:v>-56.6</c:v>
                </c:pt>
                <c:pt idx="478">
                  <c:v>-56.58</c:v>
                </c:pt>
                <c:pt idx="479">
                  <c:v>-56.54</c:v>
                </c:pt>
                <c:pt idx="480">
                  <c:v>-56.63</c:v>
                </c:pt>
                <c:pt idx="481">
                  <c:v>-56.72</c:v>
                </c:pt>
                <c:pt idx="482">
                  <c:v>-56.73</c:v>
                </c:pt>
                <c:pt idx="483">
                  <c:v>-56.63</c:v>
                </c:pt>
                <c:pt idx="484">
                  <c:v>-56.72</c:v>
                </c:pt>
                <c:pt idx="485">
                  <c:v>-56.73</c:v>
                </c:pt>
                <c:pt idx="486">
                  <c:v>-56.78</c:v>
                </c:pt>
                <c:pt idx="487">
                  <c:v>-56.83</c:v>
                </c:pt>
                <c:pt idx="488">
                  <c:v>-56.86</c:v>
                </c:pt>
                <c:pt idx="489">
                  <c:v>-56.87</c:v>
                </c:pt>
                <c:pt idx="490">
                  <c:v>-56.93</c:v>
                </c:pt>
                <c:pt idx="491">
                  <c:v>-56.74</c:v>
                </c:pt>
                <c:pt idx="492">
                  <c:v>-56.78</c:v>
                </c:pt>
                <c:pt idx="493">
                  <c:v>-56.85</c:v>
                </c:pt>
                <c:pt idx="494">
                  <c:v>-56.83</c:v>
                </c:pt>
                <c:pt idx="495">
                  <c:v>-56.77</c:v>
                </c:pt>
                <c:pt idx="496">
                  <c:v>-56.9</c:v>
                </c:pt>
                <c:pt idx="497">
                  <c:v>-56.85</c:v>
                </c:pt>
                <c:pt idx="498">
                  <c:v>-56.8</c:v>
                </c:pt>
                <c:pt idx="499">
                  <c:v>-56.86</c:v>
                </c:pt>
                <c:pt idx="500">
                  <c:v>-56.73</c:v>
                </c:pt>
                <c:pt idx="501">
                  <c:v>-56.7</c:v>
                </c:pt>
                <c:pt idx="502">
                  <c:v>-56.78</c:v>
                </c:pt>
                <c:pt idx="503">
                  <c:v>-56.82</c:v>
                </c:pt>
                <c:pt idx="504">
                  <c:v>-56.82</c:v>
                </c:pt>
                <c:pt idx="505">
                  <c:v>-56.81</c:v>
                </c:pt>
                <c:pt idx="506">
                  <c:v>-56.82</c:v>
                </c:pt>
                <c:pt idx="507">
                  <c:v>-56.79</c:v>
                </c:pt>
                <c:pt idx="508">
                  <c:v>-56.75</c:v>
                </c:pt>
                <c:pt idx="509">
                  <c:v>-56.67</c:v>
                </c:pt>
                <c:pt idx="510">
                  <c:v>-56.66</c:v>
                </c:pt>
                <c:pt idx="511">
                  <c:v>-56.75</c:v>
                </c:pt>
                <c:pt idx="512">
                  <c:v>-56.7</c:v>
                </c:pt>
                <c:pt idx="513">
                  <c:v>-56.8</c:v>
                </c:pt>
                <c:pt idx="514">
                  <c:v>-56.81</c:v>
                </c:pt>
                <c:pt idx="515">
                  <c:v>-56.69</c:v>
                </c:pt>
                <c:pt idx="516">
                  <c:v>-56.68</c:v>
                </c:pt>
                <c:pt idx="517">
                  <c:v>-56.82</c:v>
                </c:pt>
                <c:pt idx="518">
                  <c:v>-56.8</c:v>
                </c:pt>
                <c:pt idx="519">
                  <c:v>-56.75</c:v>
                </c:pt>
                <c:pt idx="520">
                  <c:v>-56.84</c:v>
                </c:pt>
                <c:pt idx="521">
                  <c:v>-56.69</c:v>
                </c:pt>
                <c:pt idx="522">
                  <c:v>-56.77</c:v>
                </c:pt>
                <c:pt idx="523">
                  <c:v>-56.81</c:v>
                </c:pt>
                <c:pt idx="524">
                  <c:v>-56.67</c:v>
                </c:pt>
                <c:pt idx="525">
                  <c:v>-56.74</c:v>
                </c:pt>
                <c:pt idx="526">
                  <c:v>-56.77</c:v>
                </c:pt>
                <c:pt idx="527">
                  <c:v>-56.77</c:v>
                </c:pt>
                <c:pt idx="528">
                  <c:v>-56.88</c:v>
                </c:pt>
                <c:pt idx="529">
                  <c:v>-56.82</c:v>
                </c:pt>
                <c:pt idx="530">
                  <c:v>-56.93</c:v>
                </c:pt>
                <c:pt idx="531">
                  <c:v>-56.9</c:v>
                </c:pt>
                <c:pt idx="532">
                  <c:v>-56.95</c:v>
                </c:pt>
                <c:pt idx="533">
                  <c:v>-56.78</c:v>
                </c:pt>
                <c:pt idx="534">
                  <c:v>-56.84</c:v>
                </c:pt>
                <c:pt idx="535">
                  <c:v>-56.88</c:v>
                </c:pt>
                <c:pt idx="536">
                  <c:v>-56.92</c:v>
                </c:pt>
                <c:pt idx="537">
                  <c:v>-57.05</c:v>
                </c:pt>
                <c:pt idx="538">
                  <c:v>-57.02</c:v>
                </c:pt>
                <c:pt idx="539">
                  <c:v>-56.95</c:v>
                </c:pt>
                <c:pt idx="540">
                  <c:v>-57.12</c:v>
                </c:pt>
                <c:pt idx="541">
                  <c:v>-57.13</c:v>
                </c:pt>
                <c:pt idx="542">
                  <c:v>-57.14</c:v>
                </c:pt>
                <c:pt idx="543">
                  <c:v>-57.25</c:v>
                </c:pt>
                <c:pt idx="544">
                  <c:v>-57.34</c:v>
                </c:pt>
                <c:pt idx="545">
                  <c:v>-57.39</c:v>
                </c:pt>
                <c:pt idx="546">
                  <c:v>-57.38</c:v>
                </c:pt>
                <c:pt idx="547">
                  <c:v>-57.41</c:v>
                </c:pt>
                <c:pt idx="548">
                  <c:v>-57.43</c:v>
                </c:pt>
                <c:pt idx="549">
                  <c:v>-57.44</c:v>
                </c:pt>
                <c:pt idx="550">
                  <c:v>-57.43</c:v>
                </c:pt>
                <c:pt idx="551">
                  <c:v>-57.38</c:v>
                </c:pt>
                <c:pt idx="552">
                  <c:v>-57.43</c:v>
                </c:pt>
                <c:pt idx="553">
                  <c:v>-57.54</c:v>
                </c:pt>
                <c:pt idx="554">
                  <c:v>-57.58</c:v>
                </c:pt>
                <c:pt idx="555">
                  <c:v>-57.58</c:v>
                </c:pt>
                <c:pt idx="556">
                  <c:v>-57.57</c:v>
                </c:pt>
                <c:pt idx="557">
                  <c:v>-57.66</c:v>
                </c:pt>
                <c:pt idx="558">
                  <c:v>-57.53</c:v>
                </c:pt>
                <c:pt idx="559">
                  <c:v>-57.63</c:v>
                </c:pt>
                <c:pt idx="560">
                  <c:v>-57.66</c:v>
                </c:pt>
                <c:pt idx="561">
                  <c:v>-57.88</c:v>
                </c:pt>
                <c:pt idx="562">
                  <c:v>-57.92</c:v>
                </c:pt>
                <c:pt idx="563">
                  <c:v>-57.93</c:v>
                </c:pt>
                <c:pt idx="564">
                  <c:v>-58.1</c:v>
                </c:pt>
                <c:pt idx="565">
                  <c:v>-58.24</c:v>
                </c:pt>
                <c:pt idx="566">
                  <c:v>-58.36</c:v>
                </c:pt>
                <c:pt idx="567">
                  <c:v>-58.46</c:v>
                </c:pt>
                <c:pt idx="568">
                  <c:v>-58.49</c:v>
                </c:pt>
                <c:pt idx="569">
                  <c:v>-58.62</c:v>
                </c:pt>
                <c:pt idx="570">
                  <c:v>-59.08</c:v>
                </c:pt>
                <c:pt idx="571">
                  <c:v>-58.98</c:v>
                </c:pt>
                <c:pt idx="572">
                  <c:v>-59.06</c:v>
                </c:pt>
                <c:pt idx="573">
                  <c:v>-59.08</c:v>
                </c:pt>
                <c:pt idx="574">
                  <c:v>-59.05</c:v>
                </c:pt>
                <c:pt idx="575">
                  <c:v>-59.13</c:v>
                </c:pt>
                <c:pt idx="576">
                  <c:v>-59.13</c:v>
                </c:pt>
                <c:pt idx="577">
                  <c:v>-58.77</c:v>
                </c:pt>
                <c:pt idx="578">
                  <c:v>-58.8</c:v>
                </c:pt>
                <c:pt idx="579">
                  <c:v>-58.78</c:v>
                </c:pt>
                <c:pt idx="580">
                  <c:v>-58.8</c:v>
                </c:pt>
                <c:pt idx="581">
                  <c:v>-58.87</c:v>
                </c:pt>
                <c:pt idx="582">
                  <c:v>-58.83</c:v>
                </c:pt>
                <c:pt idx="583">
                  <c:v>-58.92</c:v>
                </c:pt>
                <c:pt idx="584">
                  <c:v>-58.95</c:v>
                </c:pt>
                <c:pt idx="585">
                  <c:v>-58.94</c:v>
                </c:pt>
                <c:pt idx="586">
                  <c:v>-58.95</c:v>
                </c:pt>
                <c:pt idx="587">
                  <c:v>-59.22</c:v>
                </c:pt>
                <c:pt idx="588">
                  <c:v>-59.15</c:v>
                </c:pt>
                <c:pt idx="589">
                  <c:v>-59.23</c:v>
                </c:pt>
                <c:pt idx="590">
                  <c:v>-59.06</c:v>
                </c:pt>
                <c:pt idx="591">
                  <c:v>-59.13</c:v>
                </c:pt>
                <c:pt idx="592">
                  <c:v>-59.13</c:v>
                </c:pt>
                <c:pt idx="593">
                  <c:v>-59.22</c:v>
                </c:pt>
                <c:pt idx="594">
                  <c:v>-59.4</c:v>
                </c:pt>
                <c:pt idx="595">
                  <c:v>-59.45</c:v>
                </c:pt>
                <c:pt idx="596">
                  <c:v>-59.43</c:v>
                </c:pt>
                <c:pt idx="597">
                  <c:v>-59.53</c:v>
                </c:pt>
                <c:pt idx="598">
                  <c:v>-59.77</c:v>
                </c:pt>
                <c:pt idx="599">
                  <c:v>-59.68</c:v>
                </c:pt>
                <c:pt idx="600">
                  <c:v>-59.68</c:v>
                </c:pt>
                <c:pt idx="601">
                  <c:v>-59.67</c:v>
                </c:pt>
                <c:pt idx="602">
                  <c:v>-59.46</c:v>
                </c:pt>
                <c:pt idx="603">
                  <c:v>-59.66</c:v>
                </c:pt>
                <c:pt idx="604">
                  <c:v>-59.71</c:v>
                </c:pt>
                <c:pt idx="605">
                  <c:v>-59.66</c:v>
                </c:pt>
                <c:pt idx="606">
                  <c:v>-59.68</c:v>
                </c:pt>
                <c:pt idx="607">
                  <c:v>-59.66</c:v>
                </c:pt>
                <c:pt idx="608">
                  <c:v>-59.75</c:v>
                </c:pt>
                <c:pt idx="609">
                  <c:v>-59.65</c:v>
                </c:pt>
                <c:pt idx="610">
                  <c:v>-59.73</c:v>
                </c:pt>
                <c:pt idx="611">
                  <c:v>-59.75</c:v>
                </c:pt>
                <c:pt idx="612">
                  <c:v>-59.84</c:v>
                </c:pt>
                <c:pt idx="613">
                  <c:v>-59.83</c:v>
                </c:pt>
                <c:pt idx="614">
                  <c:v>-59.75</c:v>
                </c:pt>
                <c:pt idx="615">
                  <c:v>-59.83</c:v>
                </c:pt>
                <c:pt idx="616">
                  <c:v>-59.86</c:v>
                </c:pt>
                <c:pt idx="617">
                  <c:v>-59.85</c:v>
                </c:pt>
                <c:pt idx="618">
                  <c:v>-59.93</c:v>
                </c:pt>
                <c:pt idx="619">
                  <c:v>-59.98</c:v>
                </c:pt>
                <c:pt idx="620">
                  <c:v>-59.93</c:v>
                </c:pt>
                <c:pt idx="621">
                  <c:v>-59.93</c:v>
                </c:pt>
                <c:pt idx="622">
                  <c:v>-59.88</c:v>
                </c:pt>
                <c:pt idx="623">
                  <c:v>-59.88</c:v>
                </c:pt>
                <c:pt idx="624">
                  <c:v>-59.94</c:v>
                </c:pt>
                <c:pt idx="625">
                  <c:v>-59.94</c:v>
                </c:pt>
                <c:pt idx="626">
                  <c:v>-60.02</c:v>
                </c:pt>
                <c:pt idx="627">
                  <c:v>-59.97</c:v>
                </c:pt>
                <c:pt idx="628">
                  <c:v>-59.95</c:v>
                </c:pt>
                <c:pt idx="629">
                  <c:v>-59.95</c:v>
                </c:pt>
                <c:pt idx="630">
                  <c:v>-60</c:v>
                </c:pt>
                <c:pt idx="631">
                  <c:v>-60.08</c:v>
                </c:pt>
                <c:pt idx="632">
                  <c:v>-60.14</c:v>
                </c:pt>
                <c:pt idx="633">
                  <c:v>-60.15</c:v>
                </c:pt>
                <c:pt idx="634">
                  <c:v>-60.13</c:v>
                </c:pt>
                <c:pt idx="635">
                  <c:v>-60.17</c:v>
                </c:pt>
                <c:pt idx="636">
                  <c:v>-60.17</c:v>
                </c:pt>
                <c:pt idx="637">
                  <c:v>-60.01</c:v>
                </c:pt>
                <c:pt idx="638">
                  <c:v>-59.95</c:v>
                </c:pt>
                <c:pt idx="639">
                  <c:v>-60.13</c:v>
                </c:pt>
                <c:pt idx="640">
                  <c:v>-60.13</c:v>
                </c:pt>
                <c:pt idx="641">
                  <c:v>-60.13</c:v>
                </c:pt>
                <c:pt idx="642">
                  <c:v>-60.23</c:v>
                </c:pt>
                <c:pt idx="643">
                  <c:v>-60.08</c:v>
                </c:pt>
                <c:pt idx="644">
                  <c:v>-60.18</c:v>
                </c:pt>
                <c:pt idx="645">
                  <c:v>-60.15</c:v>
                </c:pt>
                <c:pt idx="646">
                  <c:v>-60.23</c:v>
                </c:pt>
                <c:pt idx="647">
                  <c:v>-60.19</c:v>
                </c:pt>
                <c:pt idx="648">
                  <c:v>-60.17</c:v>
                </c:pt>
                <c:pt idx="649">
                  <c:v>-60.19</c:v>
                </c:pt>
                <c:pt idx="650">
                  <c:v>-60.24</c:v>
                </c:pt>
                <c:pt idx="651">
                  <c:v>-60.24</c:v>
                </c:pt>
                <c:pt idx="652">
                  <c:v>-60.35</c:v>
                </c:pt>
                <c:pt idx="653">
                  <c:v>-60.24</c:v>
                </c:pt>
                <c:pt idx="654">
                  <c:v>-60.26</c:v>
                </c:pt>
                <c:pt idx="655">
                  <c:v>-60.11</c:v>
                </c:pt>
                <c:pt idx="656">
                  <c:v>-60.29</c:v>
                </c:pt>
                <c:pt idx="657">
                  <c:v>-60.24</c:v>
                </c:pt>
                <c:pt idx="658">
                  <c:v>-60.3</c:v>
                </c:pt>
                <c:pt idx="659">
                  <c:v>-60.23</c:v>
                </c:pt>
                <c:pt idx="660">
                  <c:v>-60.13</c:v>
                </c:pt>
                <c:pt idx="661">
                  <c:v>-60.23</c:v>
                </c:pt>
                <c:pt idx="662">
                  <c:v>-60.24</c:v>
                </c:pt>
                <c:pt idx="663">
                  <c:v>-60.29</c:v>
                </c:pt>
                <c:pt idx="664">
                  <c:v>-60.22</c:v>
                </c:pt>
                <c:pt idx="665">
                  <c:v>-60.24</c:v>
                </c:pt>
                <c:pt idx="666">
                  <c:v>-60.32</c:v>
                </c:pt>
                <c:pt idx="667">
                  <c:v>-60.28</c:v>
                </c:pt>
                <c:pt idx="668">
                  <c:v>-60.28</c:v>
                </c:pt>
                <c:pt idx="669">
                  <c:v>-60.2</c:v>
                </c:pt>
                <c:pt idx="670">
                  <c:v>-60.2</c:v>
                </c:pt>
                <c:pt idx="671">
                  <c:v>-60.35</c:v>
                </c:pt>
                <c:pt idx="672">
                  <c:v>-60.28</c:v>
                </c:pt>
                <c:pt idx="673">
                  <c:v>-60.3</c:v>
                </c:pt>
                <c:pt idx="674">
                  <c:v>-60.38</c:v>
                </c:pt>
                <c:pt idx="675">
                  <c:v>-60.22</c:v>
                </c:pt>
                <c:pt idx="676">
                  <c:v>-60.33</c:v>
                </c:pt>
                <c:pt idx="677">
                  <c:v>-60.33</c:v>
                </c:pt>
                <c:pt idx="678">
                  <c:v>-60.32</c:v>
                </c:pt>
                <c:pt idx="679">
                  <c:v>-60.38</c:v>
                </c:pt>
                <c:pt idx="680">
                  <c:v>-60.28</c:v>
                </c:pt>
                <c:pt idx="681">
                  <c:v>-60.13</c:v>
                </c:pt>
                <c:pt idx="682">
                  <c:v>-60.25</c:v>
                </c:pt>
                <c:pt idx="683">
                  <c:v>-59.78</c:v>
                </c:pt>
                <c:pt idx="684">
                  <c:v>-60.35</c:v>
                </c:pt>
                <c:pt idx="685">
                  <c:v>-60.32</c:v>
                </c:pt>
                <c:pt idx="686">
                  <c:v>-60.25</c:v>
                </c:pt>
                <c:pt idx="687">
                  <c:v>-60.17</c:v>
                </c:pt>
                <c:pt idx="688">
                  <c:v>-60.25</c:v>
                </c:pt>
                <c:pt idx="689">
                  <c:v>-60.12</c:v>
                </c:pt>
                <c:pt idx="690">
                  <c:v>-60.25</c:v>
                </c:pt>
                <c:pt idx="691">
                  <c:v>-60.23</c:v>
                </c:pt>
                <c:pt idx="692">
                  <c:v>-60.26</c:v>
                </c:pt>
                <c:pt idx="693">
                  <c:v>-60.27</c:v>
                </c:pt>
                <c:pt idx="694">
                  <c:v>-60.32</c:v>
                </c:pt>
                <c:pt idx="695">
                  <c:v>-60.33</c:v>
                </c:pt>
                <c:pt idx="696">
                  <c:v>-60.27</c:v>
                </c:pt>
                <c:pt idx="697">
                  <c:v>-60.22</c:v>
                </c:pt>
                <c:pt idx="698">
                  <c:v>-60.33</c:v>
                </c:pt>
                <c:pt idx="699">
                  <c:v>-60.37</c:v>
                </c:pt>
                <c:pt idx="700">
                  <c:v>-60.26</c:v>
                </c:pt>
                <c:pt idx="701">
                  <c:v>-60.37</c:v>
                </c:pt>
                <c:pt idx="702">
                  <c:v>-60.38</c:v>
                </c:pt>
                <c:pt idx="703">
                  <c:v>-60.45</c:v>
                </c:pt>
                <c:pt idx="704">
                  <c:v>-60.49</c:v>
                </c:pt>
                <c:pt idx="705">
                  <c:v>-60.61</c:v>
                </c:pt>
                <c:pt idx="706">
                  <c:v>-60.58</c:v>
                </c:pt>
                <c:pt idx="707">
                  <c:v>-60.62</c:v>
                </c:pt>
                <c:pt idx="708">
                  <c:v>-60.66</c:v>
                </c:pt>
                <c:pt idx="709">
                  <c:v>-60.75</c:v>
                </c:pt>
                <c:pt idx="710">
                  <c:v>-60.8</c:v>
                </c:pt>
                <c:pt idx="711">
                  <c:v>-60.84</c:v>
                </c:pt>
                <c:pt idx="712">
                  <c:v>-60.84</c:v>
                </c:pt>
                <c:pt idx="713">
                  <c:v>-60.9</c:v>
                </c:pt>
                <c:pt idx="714">
                  <c:v>-60.94</c:v>
                </c:pt>
                <c:pt idx="715">
                  <c:v>-60.94</c:v>
                </c:pt>
                <c:pt idx="716">
                  <c:v>-60.98</c:v>
                </c:pt>
                <c:pt idx="717">
                  <c:v>-61.03</c:v>
                </c:pt>
                <c:pt idx="718">
                  <c:v>-61.12</c:v>
                </c:pt>
                <c:pt idx="719">
                  <c:v>-61.15</c:v>
                </c:pt>
                <c:pt idx="720">
                  <c:v>-61.12</c:v>
                </c:pt>
                <c:pt idx="721">
                  <c:v>-61.1</c:v>
                </c:pt>
                <c:pt idx="722">
                  <c:v>-61.25</c:v>
                </c:pt>
                <c:pt idx="723">
                  <c:v>-61.2</c:v>
                </c:pt>
                <c:pt idx="724">
                  <c:v>-61.25</c:v>
                </c:pt>
                <c:pt idx="725">
                  <c:v>-61.33</c:v>
                </c:pt>
                <c:pt idx="726">
                  <c:v>-61.45</c:v>
                </c:pt>
                <c:pt idx="727">
                  <c:v>-61.48</c:v>
                </c:pt>
                <c:pt idx="728">
                  <c:v>-61.54</c:v>
                </c:pt>
                <c:pt idx="729">
                  <c:v>-61.63</c:v>
                </c:pt>
                <c:pt idx="730">
                  <c:v>-61.63</c:v>
                </c:pt>
                <c:pt idx="731">
                  <c:v>-61.74</c:v>
                </c:pt>
                <c:pt idx="732">
                  <c:v>-61.66</c:v>
                </c:pt>
                <c:pt idx="733">
                  <c:v>-61.88</c:v>
                </c:pt>
                <c:pt idx="734">
                  <c:v>-61.97</c:v>
                </c:pt>
                <c:pt idx="735">
                  <c:v>-62.02</c:v>
                </c:pt>
                <c:pt idx="736">
                  <c:v>-62.1</c:v>
                </c:pt>
                <c:pt idx="737">
                  <c:v>-62.25</c:v>
                </c:pt>
                <c:pt idx="738">
                  <c:v>-62.39</c:v>
                </c:pt>
                <c:pt idx="739">
                  <c:v>-62.24</c:v>
                </c:pt>
                <c:pt idx="740">
                  <c:v>-62.44</c:v>
                </c:pt>
                <c:pt idx="741">
                  <c:v>-62.44</c:v>
                </c:pt>
                <c:pt idx="742">
                  <c:v>-62.39</c:v>
                </c:pt>
                <c:pt idx="743">
                  <c:v>-62.47</c:v>
                </c:pt>
                <c:pt idx="744">
                  <c:v>-62.51</c:v>
                </c:pt>
                <c:pt idx="745">
                  <c:v>-62.74</c:v>
                </c:pt>
                <c:pt idx="746">
                  <c:v>-62.74</c:v>
                </c:pt>
                <c:pt idx="747">
                  <c:v>-62.93</c:v>
                </c:pt>
                <c:pt idx="748">
                  <c:v>-62.85</c:v>
                </c:pt>
                <c:pt idx="749">
                  <c:v>-62.95</c:v>
                </c:pt>
                <c:pt idx="750">
                  <c:v>-62.95</c:v>
                </c:pt>
                <c:pt idx="751">
                  <c:v>-62.94</c:v>
                </c:pt>
                <c:pt idx="752">
                  <c:v>-63.05</c:v>
                </c:pt>
                <c:pt idx="753">
                  <c:v>-63.13</c:v>
                </c:pt>
                <c:pt idx="754">
                  <c:v>-63.05</c:v>
                </c:pt>
                <c:pt idx="755">
                  <c:v>-63.05</c:v>
                </c:pt>
                <c:pt idx="756">
                  <c:v>-63.13</c:v>
                </c:pt>
                <c:pt idx="757">
                  <c:v>-63.1</c:v>
                </c:pt>
                <c:pt idx="758">
                  <c:v>-63.2</c:v>
                </c:pt>
                <c:pt idx="759">
                  <c:v>-63.05</c:v>
                </c:pt>
                <c:pt idx="760">
                  <c:v>-63.14</c:v>
                </c:pt>
                <c:pt idx="761">
                  <c:v>-63.06</c:v>
                </c:pt>
                <c:pt idx="762">
                  <c:v>-63.14</c:v>
                </c:pt>
                <c:pt idx="763">
                  <c:v>-63.18</c:v>
                </c:pt>
                <c:pt idx="764">
                  <c:v>-63.27</c:v>
                </c:pt>
                <c:pt idx="765">
                  <c:v>-63.32</c:v>
                </c:pt>
                <c:pt idx="766">
                  <c:v>-63.42</c:v>
                </c:pt>
                <c:pt idx="767">
                  <c:v>-63.38</c:v>
                </c:pt>
                <c:pt idx="768">
                  <c:v>-63.43</c:v>
                </c:pt>
                <c:pt idx="769">
                  <c:v>-63.45</c:v>
                </c:pt>
                <c:pt idx="770">
                  <c:v>-63.58</c:v>
                </c:pt>
                <c:pt idx="771">
                  <c:v>-63.45</c:v>
                </c:pt>
                <c:pt idx="772">
                  <c:v>-63.45</c:v>
                </c:pt>
                <c:pt idx="773">
                  <c:v>-63.55</c:v>
                </c:pt>
                <c:pt idx="774">
                  <c:v>-63.56</c:v>
                </c:pt>
                <c:pt idx="775">
                  <c:v>-63.58</c:v>
                </c:pt>
                <c:pt idx="776">
                  <c:v>-63.64</c:v>
                </c:pt>
                <c:pt idx="777">
                  <c:v>-63.66</c:v>
                </c:pt>
                <c:pt idx="778">
                  <c:v>-63.68</c:v>
                </c:pt>
                <c:pt idx="779">
                  <c:v>-63.71</c:v>
                </c:pt>
                <c:pt idx="780">
                  <c:v>-63.73</c:v>
                </c:pt>
                <c:pt idx="781">
                  <c:v>-63.73</c:v>
                </c:pt>
                <c:pt idx="782">
                  <c:v>-63.74</c:v>
                </c:pt>
                <c:pt idx="783">
                  <c:v>-63.7</c:v>
                </c:pt>
                <c:pt idx="784">
                  <c:v>-63.8</c:v>
                </c:pt>
                <c:pt idx="785">
                  <c:v>-63.86</c:v>
                </c:pt>
                <c:pt idx="786">
                  <c:v>-63.88</c:v>
                </c:pt>
                <c:pt idx="787">
                  <c:v>-63.74</c:v>
                </c:pt>
                <c:pt idx="788">
                  <c:v>-63.68</c:v>
                </c:pt>
                <c:pt idx="789">
                  <c:v>-63.74</c:v>
                </c:pt>
                <c:pt idx="790">
                  <c:v>-63.69</c:v>
                </c:pt>
                <c:pt idx="791">
                  <c:v>-63.69</c:v>
                </c:pt>
                <c:pt idx="792">
                  <c:v>-63.73</c:v>
                </c:pt>
                <c:pt idx="793">
                  <c:v>-63.74</c:v>
                </c:pt>
                <c:pt idx="794">
                  <c:v>-63.68</c:v>
                </c:pt>
                <c:pt idx="795">
                  <c:v>-63.78</c:v>
                </c:pt>
                <c:pt idx="796">
                  <c:v>-63.77</c:v>
                </c:pt>
                <c:pt idx="797">
                  <c:v>-63.83</c:v>
                </c:pt>
                <c:pt idx="798">
                  <c:v>-63.84</c:v>
                </c:pt>
                <c:pt idx="799">
                  <c:v>-63.9</c:v>
                </c:pt>
                <c:pt idx="800">
                  <c:v>-63.94</c:v>
                </c:pt>
                <c:pt idx="801">
                  <c:v>-63.85</c:v>
                </c:pt>
                <c:pt idx="802">
                  <c:v>-63.9</c:v>
                </c:pt>
                <c:pt idx="803">
                  <c:v>-63.92</c:v>
                </c:pt>
                <c:pt idx="804">
                  <c:v>-63.98</c:v>
                </c:pt>
                <c:pt idx="805">
                  <c:v>-64.08</c:v>
                </c:pt>
                <c:pt idx="806">
                  <c:v>-63.95</c:v>
                </c:pt>
                <c:pt idx="807">
                  <c:v>-63.94</c:v>
                </c:pt>
                <c:pt idx="808">
                  <c:v>-63.9</c:v>
                </c:pt>
                <c:pt idx="809">
                  <c:v>-63.95</c:v>
                </c:pt>
                <c:pt idx="810">
                  <c:v>-63.92</c:v>
                </c:pt>
                <c:pt idx="811">
                  <c:v>-63.93</c:v>
                </c:pt>
                <c:pt idx="812">
                  <c:v>-63.97</c:v>
                </c:pt>
                <c:pt idx="813">
                  <c:v>-63.81</c:v>
                </c:pt>
                <c:pt idx="814">
                  <c:v>-63.81</c:v>
                </c:pt>
                <c:pt idx="815">
                  <c:v>-63.84</c:v>
                </c:pt>
                <c:pt idx="816">
                  <c:v>-63.87</c:v>
                </c:pt>
                <c:pt idx="817">
                  <c:v>-63.84</c:v>
                </c:pt>
                <c:pt idx="818">
                  <c:v>-63.8</c:v>
                </c:pt>
                <c:pt idx="819">
                  <c:v>-63.78</c:v>
                </c:pt>
                <c:pt idx="820">
                  <c:v>-63.64</c:v>
                </c:pt>
                <c:pt idx="821">
                  <c:v>-63.76</c:v>
                </c:pt>
                <c:pt idx="822">
                  <c:v>-63.73</c:v>
                </c:pt>
                <c:pt idx="823">
                  <c:v>-63.73</c:v>
                </c:pt>
                <c:pt idx="824">
                  <c:v>-63.62</c:v>
                </c:pt>
                <c:pt idx="825">
                  <c:v>-63.57</c:v>
                </c:pt>
                <c:pt idx="826">
                  <c:v>-63.38</c:v>
                </c:pt>
                <c:pt idx="827">
                  <c:v>-63.44</c:v>
                </c:pt>
                <c:pt idx="828">
                  <c:v>-63.35</c:v>
                </c:pt>
                <c:pt idx="829">
                  <c:v>-63.3</c:v>
                </c:pt>
                <c:pt idx="830">
                  <c:v>-63.38</c:v>
                </c:pt>
                <c:pt idx="831">
                  <c:v>-63.41</c:v>
                </c:pt>
                <c:pt idx="832">
                  <c:v>-63.2</c:v>
                </c:pt>
                <c:pt idx="833">
                  <c:v>-63.18</c:v>
                </c:pt>
                <c:pt idx="834">
                  <c:v>-63.18</c:v>
                </c:pt>
                <c:pt idx="835">
                  <c:v>-63.19</c:v>
                </c:pt>
                <c:pt idx="836">
                  <c:v>-63.17</c:v>
                </c:pt>
                <c:pt idx="837">
                  <c:v>-63.17</c:v>
                </c:pt>
                <c:pt idx="838">
                  <c:v>-63.15</c:v>
                </c:pt>
                <c:pt idx="839">
                  <c:v>-63.12</c:v>
                </c:pt>
                <c:pt idx="840">
                  <c:v>-63.07</c:v>
                </c:pt>
                <c:pt idx="841">
                  <c:v>-63.07</c:v>
                </c:pt>
                <c:pt idx="842">
                  <c:v>-63.11</c:v>
                </c:pt>
                <c:pt idx="843">
                  <c:v>-63.15</c:v>
                </c:pt>
                <c:pt idx="844">
                  <c:v>-63.05</c:v>
                </c:pt>
                <c:pt idx="845">
                  <c:v>-63.06</c:v>
                </c:pt>
                <c:pt idx="846">
                  <c:v>-63.06</c:v>
                </c:pt>
                <c:pt idx="847">
                  <c:v>-63.09</c:v>
                </c:pt>
                <c:pt idx="848">
                  <c:v>-62.99</c:v>
                </c:pt>
                <c:pt idx="849">
                  <c:v>-62.98</c:v>
                </c:pt>
                <c:pt idx="850">
                  <c:v>-63.03</c:v>
                </c:pt>
                <c:pt idx="851">
                  <c:v>-62.96</c:v>
                </c:pt>
                <c:pt idx="852">
                  <c:v>-63</c:v>
                </c:pt>
                <c:pt idx="853">
                  <c:v>-63.13</c:v>
                </c:pt>
                <c:pt idx="854">
                  <c:v>-63.17</c:v>
                </c:pt>
                <c:pt idx="855">
                  <c:v>-63.18</c:v>
                </c:pt>
                <c:pt idx="856">
                  <c:v>-63.19</c:v>
                </c:pt>
                <c:pt idx="857">
                  <c:v>-63.15</c:v>
                </c:pt>
                <c:pt idx="858">
                  <c:v>-63.18</c:v>
                </c:pt>
                <c:pt idx="859">
                  <c:v>-63.2</c:v>
                </c:pt>
                <c:pt idx="860">
                  <c:v>-63.24</c:v>
                </c:pt>
                <c:pt idx="861">
                  <c:v>-63.3</c:v>
                </c:pt>
                <c:pt idx="862">
                  <c:v>-63.35</c:v>
                </c:pt>
                <c:pt idx="863">
                  <c:v>-63.32</c:v>
                </c:pt>
                <c:pt idx="864">
                  <c:v>-63.38</c:v>
                </c:pt>
                <c:pt idx="865">
                  <c:v>-63.4</c:v>
                </c:pt>
                <c:pt idx="866">
                  <c:v>-63.48</c:v>
                </c:pt>
                <c:pt idx="867">
                  <c:v>-63.63</c:v>
                </c:pt>
                <c:pt idx="868">
                  <c:v>-63.7</c:v>
                </c:pt>
                <c:pt idx="869">
                  <c:v>-63.75</c:v>
                </c:pt>
                <c:pt idx="870">
                  <c:v>-63.85</c:v>
                </c:pt>
                <c:pt idx="871">
                  <c:v>-63.98</c:v>
                </c:pt>
                <c:pt idx="872">
                  <c:v>-64.150000000000006</c:v>
                </c:pt>
                <c:pt idx="873">
                  <c:v>-64.239999999999895</c:v>
                </c:pt>
                <c:pt idx="874">
                  <c:v>-64.400000000000006</c:v>
                </c:pt>
                <c:pt idx="875">
                  <c:v>-64.5</c:v>
                </c:pt>
                <c:pt idx="876">
                  <c:v>-64.66</c:v>
                </c:pt>
                <c:pt idx="877">
                  <c:v>-64.7</c:v>
                </c:pt>
                <c:pt idx="878">
                  <c:v>-64.72</c:v>
                </c:pt>
                <c:pt idx="879">
                  <c:v>-64.86</c:v>
                </c:pt>
                <c:pt idx="880">
                  <c:v>-64.86</c:v>
                </c:pt>
                <c:pt idx="881">
                  <c:v>-65.03</c:v>
                </c:pt>
                <c:pt idx="882">
                  <c:v>-65.13</c:v>
                </c:pt>
                <c:pt idx="883">
                  <c:v>-65.37</c:v>
                </c:pt>
                <c:pt idx="884">
                  <c:v>-64.86</c:v>
                </c:pt>
                <c:pt idx="885">
                  <c:v>-64.64</c:v>
                </c:pt>
                <c:pt idx="886">
                  <c:v>-64.489999999999895</c:v>
                </c:pt>
                <c:pt idx="887">
                  <c:v>-64.19</c:v>
                </c:pt>
                <c:pt idx="888">
                  <c:v>-63.94</c:v>
                </c:pt>
                <c:pt idx="889">
                  <c:v>-64.8</c:v>
                </c:pt>
                <c:pt idx="890">
                  <c:v>-65.55</c:v>
                </c:pt>
                <c:pt idx="891">
                  <c:v>-65.41</c:v>
                </c:pt>
                <c:pt idx="892">
                  <c:v>-65.2</c:v>
                </c:pt>
                <c:pt idx="893">
                  <c:v>-65.760000000000005</c:v>
                </c:pt>
                <c:pt idx="894">
                  <c:v>-66.84</c:v>
                </c:pt>
                <c:pt idx="895">
                  <c:v>-67.92</c:v>
                </c:pt>
                <c:pt idx="896">
                  <c:v>-68.73</c:v>
                </c:pt>
                <c:pt idx="897">
                  <c:v>-70.03</c:v>
                </c:pt>
                <c:pt idx="898">
                  <c:v>-70.53</c:v>
                </c:pt>
                <c:pt idx="899">
                  <c:v>-70.69</c:v>
                </c:pt>
                <c:pt idx="900">
                  <c:v>-70.72</c:v>
                </c:pt>
                <c:pt idx="901">
                  <c:v>-70.95</c:v>
                </c:pt>
                <c:pt idx="902">
                  <c:v>-71.27</c:v>
                </c:pt>
                <c:pt idx="903">
                  <c:v>-71.569999999999894</c:v>
                </c:pt>
                <c:pt idx="904">
                  <c:v>-71.540000000000006</c:v>
                </c:pt>
                <c:pt idx="905">
                  <c:v>-72.12</c:v>
                </c:pt>
                <c:pt idx="906">
                  <c:v>-73.45</c:v>
                </c:pt>
                <c:pt idx="907">
                  <c:v>-75.05</c:v>
                </c:pt>
                <c:pt idx="908">
                  <c:v>-74.61</c:v>
                </c:pt>
                <c:pt idx="909">
                  <c:v>-75.14</c:v>
                </c:pt>
                <c:pt idx="910">
                  <c:v>-76.95</c:v>
                </c:pt>
                <c:pt idx="911">
                  <c:v>-76.7</c:v>
                </c:pt>
                <c:pt idx="912">
                  <c:v>-75.95</c:v>
                </c:pt>
                <c:pt idx="913">
                  <c:v>-75.819999999999894</c:v>
                </c:pt>
                <c:pt idx="914">
                  <c:v>-76.12</c:v>
                </c:pt>
                <c:pt idx="915">
                  <c:v>-76</c:v>
                </c:pt>
                <c:pt idx="916">
                  <c:v>-75.900000000000006</c:v>
                </c:pt>
                <c:pt idx="917">
                  <c:v>-76.63</c:v>
                </c:pt>
                <c:pt idx="918">
                  <c:v>-77.06</c:v>
                </c:pt>
                <c:pt idx="919">
                  <c:v>-76.849999999999895</c:v>
                </c:pt>
                <c:pt idx="920">
                  <c:v>-76.819999999999894</c:v>
                </c:pt>
                <c:pt idx="921">
                  <c:v>-77.12</c:v>
                </c:pt>
                <c:pt idx="922">
                  <c:v>-76.94</c:v>
                </c:pt>
                <c:pt idx="923">
                  <c:v>-77.709999999999894</c:v>
                </c:pt>
                <c:pt idx="924">
                  <c:v>-77.78</c:v>
                </c:pt>
                <c:pt idx="925">
                  <c:v>-77.7</c:v>
                </c:pt>
                <c:pt idx="926">
                  <c:v>-77.78</c:v>
                </c:pt>
                <c:pt idx="927">
                  <c:v>-78.31</c:v>
                </c:pt>
                <c:pt idx="928">
                  <c:v>-78.650000000000006</c:v>
                </c:pt>
                <c:pt idx="929">
                  <c:v>-77.67</c:v>
                </c:pt>
                <c:pt idx="930">
                  <c:v>-80</c:v>
                </c:pt>
                <c:pt idx="931">
                  <c:v>-82.16</c:v>
                </c:pt>
                <c:pt idx="932">
                  <c:v>-81.83</c:v>
                </c:pt>
                <c:pt idx="933">
                  <c:v>-81.489999999999895</c:v>
                </c:pt>
                <c:pt idx="934">
                  <c:v>-81.849999999999895</c:v>
                </c:pt>
                <c:pt idx="935">
                  <c:v>-82.29</c:v>
                </c:pt>
                <c:pt idx="936">
                  <c:v>-81.73</c:v>
                </c:pt>
                <c:pt idx="937">
                  <c:v>-81.540000000000006</c:v>
                </c:pt>
                <c:pt idx="938">
                  <c:v>-81.680000000000007</c:v>
                </c:pt>
                <c:pt idx="939">
                  <c:v>-81.75</c:v>
                </c:pt>
                <c:pt idx="940">
                  <c:v>-81.19</c:v>
                </c:pt>
                <c:pt idx="941">
                  <c:v>-80.849999999999895</c:v>
                </c:pt>
                <c:pt idx="942">
                  <c:v>-82.07</c:v>
                </c:pt>
                <c:pt idx="943">
                  <c:v>-82.38</c:v>
                </c:pt>
                <c:pt idx="944">
                  <c:v>-82.47</c:v>
                </c:pt>
                <c:pt idx="945">
                  <c:v>-82.1</c:v>
                </c:pt>
                <c:pt idx="946">
                  <c:v>-81.31</c:v>
                </c:pt>
                <c:pt idx="947">
                  <c:v>-80.739999999999895</c:v>
                </c:pt>
                <c:pt idx="948">
                  <c:v>-80.33</c:v>
                </c:pt>
                <c:pt idx="949">
                  <c:v>-78.569999999999894</c:v>
                </c:pt>
                <c:pt idx="950">
                  <c:v>-77.16</c:v>
                </c:pt>
                <c:pt idx="951">
                  <c:v>-76.38</c:v>
                </c:pt>
                <c:pt idx="952">
                  <c:v>-76.73</c:v>
                </c:pt>
                <c:pt idx="953">
                  <c:v>-75.08</c:v>
                </c:pt>
                <c:pt idx="954">
                  <c:v>-74.58</c:v>
                </c:pt>
                <c:pt idx="955">
                  <c:v>-74.81</c:v>
                </c:pt>
                <c:pt idx="956">
                  <c:v>-79.95</c:v>
                </c:pt>
                <c:pt idx="957">
                  <c:v>-73.819999999999894</c:v>
                </c:pt>
                <c:pt idx="958">
                  <c:v>-75.88</c:v>
                </c:pt>
                <c:pt idx="959">
                  <c:v>-73.98</c:v>
                </c:pt>
                <c:pt idx="960">
                  <c:v>-73.849999999999895</c:v>
                </c:pt>
                <c:pt idx="961">
                  <c:v>-72.94</c:v>
                </c:pt>
                <c:pt idx="962">
                  <c:v>-72.989999999999895</c:v>
                </c:pt>
                <c:pt idx="963">
                  <c:v>-73.180000000000007</c:v>
                </c:pt>
                <c:pt idx="964">
                  <c:v>-72.58</c:v>
                </c:pt>
                <c:pt idx="965">
                  <c:v>-73.12</c:v>
                </c:pt>
                <c:pt idx="966">
                  <c:v>-71.98</c:v>
                </c:pt>
                <c:pt idx="967">
                  <c:v>-72.099999999999895</c:v>
                </c:pt>
                <c:pt idx="968">
                  <c:v>-71.72</c:v>
                </c:pt>
                <c:pt idx="969">
                  <c:v>-71.88</c:v>
                </c:pt>
                <c:pt idx="970">
                  <c:v>-71.8</c:v>
                </c:pt>
                <c:pt idx="971">
                  <c:v>-71.7</c:v>
                </c:pt>
                <c:pt idx="972">
                  <c:v>-70.900000000000006</c:v>
                </c:pt>
                <c:pt idx="973">
                  <c:v>-70.099999999999895</c:v>
                </c:pt>
                <c:pt idx="974">
                  <c:v>-70.02</c:v>
                </c:pt>
                <c:pt idx="975">
                  <c:v>-71.150000000000006</c:v>
                </c:pt>
                <c:pt idx="976">
                  <c:v>-71.930000000000007</c:v>
                </c:pt>
                <c:pt idx="977">
                  <c:v>-70.97</c:v>
                </c:pt>
                <c:pt idx="978">
                  <c:v>-71.98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D16-4717-8710-79E98D19C925}"/>
            </c:ext>
          </c:extLst>
        </c:ser>
        <c:ser>
          <c:idx val="1"/>
          <c:order val="1"/>
          <c:tx>
            <c:v>Simulated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3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'363836076201701'!$H$12:$H$51</c:f>
              <c:numCache>
                <c:formatCode>m/d/yyyy</c:formatCode>
                <c:ptCount val="40"/>
                <c:pt idx="0">
                  <c:v>29952</c:v>
                </c:pt>
                <c:pt idx="1">
                  <c:v>30317</c:v>
                </c:pt>
                <c:pt idx="2">
                  <c:v>30682</c:v>
                </c:pt>
                <c:pt idx="3">
                  <c:v>31048</c:v>
                </c:pt>
                <c:pt idx="4">
                  <c:v>31413</c:v>
                </c:pt>
                <c:pt idx="5">
                  <c:v>31778</c:v>
                </c:pt>
                <c:pt idx="6">
                  <c:v>32143</c:v>
                </c:pt>
                <c:pt idx="7">
                  <c:v>32509</c:v>
                </c:pt>
                <c:pt idx="8">
                  <c:v>32874</c:v>
                </c:pt>
                <c:pt idx="9">
                  <c:v>33239</c:v>
                </c:pt>
                <c:pt idx="10">
                  <c:v>33604</c:v>
                </c:pt>
                <c:pt idx="11">
                  <c:v>33970</c:v>
                </c:pt>
                <c:pt idx="12">
                  <c:v>34335</c:v>
                </c:pt>
                <c:pt idx="13">
                  <c:v>34700</c:v>
                </c:pt>
                <c:pt idx="14">
                  <c:v>35065</c:v>
                </c:pt>
                <c:pt idx="15">
                  <c:v>35431</c:v>
                </c:pt>
                <c:pt idx="16">
                  <c:v>35796</c:v>
                </c:pt>
                <c:pt idx="17">
                  <c:v>36161</c:v>
                </c:pt>
                <c:pt idx="18">
                  <c:v>36526</c:v>
                </c:pt>
                <c:pt idx="19">
                  <c:v>36892</c:v>
                </c:pt>
                <c:pt idx="20">
                  <c:v>37257</c:v>
                </c:pt>
                <c:pt idx="21">
                  <c:v>37622</c:v>
                </c:pt>
                <c:pt idx="22">
                  <c:v>37987</c:v>
                </c:pt>
                <c:pt idx="23">
                  <c:v>38353</c:v>
                </c:pt>
                <c:pt idx="24">
                  <c:v>38718</c:v>
                </c:pt>
                <c:pt idx="25">
                  <c:v>39083</c:v>
                </c:pt>
                <c:pt idx="26">
                  <c:v>39448</c:v>
                </c:pt>
                <c:pt idx="27">
                  <c:v>39814</c:v>
                </c:pt>
                <c:pt idx="28">
                  <c:v>40179</c:v>
                </c:pt>
                <c:pt idx="29">
                  <c:v>40544</c:v>
                </c:pt>
                <c:pt idx="30">
                  <c:v>40909</c:v>
                </c:pt>
                <c:pt idx="31">
                  <c:v>41275</c:v>
                </c:pt>
                <c:pt idx="32">
                  <c:v>41640</c:v>
                </c:pt>
                <c:pt idx="33">
                  <c:v>42005</c:v>
                </c:pt>
                <c:pt idx="34">
                  <c:v>42370</c:v>
                </c:pt>
                <c:pt idx="35">
                  <c:v>42736</c:v>
                </c:pt>
                <c:pt idx="36">
                  <c:v>43101</c:v>
                </c:pt>
                <c:pt idx="37">
                  <c:v>43466</c:v>
                </c:pt>
                <c:pt idx="38">
                  <c:v>43831</c:v>
                </c:pt>
                <c:pt idx="39">
                  <c:v>44197</c:v>
                </c:pt>
              </c:numCache>
            </c:numRef>
          </c:xVal>
          <c:yVal>
            <c:numRef>
              <c:f>'363836076201701'!$G$12:$G$51</c:f>
              <c:numCache>
                <c:formatCode>General</c:formatCode>
                <c:ptCount val="40"/>
                <c:pt idx="0">
                  <c:v>-43.026847839360002</c:v>
                </c:pt>
                <c:pt idx="1">
                  <c:v>-44.405349731450002</c:v>
                </c:pt>
                <c:pt idx="2">
                  <c:v>-45.950046539310001</c:v>
                </c:pt>
                <c:pt idx="3">
                  <c:v>-47.014476776119999</c:v>
                </c:pt>
                <c:pt idx="4">
                  <c:v>-48.588562011720001</c:v>
                </c:pt>
                <c:pt idx="5">
                  <c:v>-50.998420715329999</c:v>
                </c:pt>
                <c:pt idx="6">
                  <c:v>-52.404598236079998</c:v>
                </c:pt>
                <c:pt idx="7">
                  <c:v>-53.39349746704</c:v>
                </c:pt>
                <c:pt idx="8">
                  <c:v>-54.20983505249</c:v>
                </c:pt>
                <c:pt idx="9">
                  <c:v>-55.2310256958</c:v>
                </c:pt>
                <c:pt idx="10">
                  <c:v>-56.969635009770002</c:v>
                </c:pt>
                <c:pt idx="11">
                  <c:v>-58.197467803960002</c:v>
                </c:pt>
                <c:pt idx="12">
                  <c:v>-58.784191131589999</c:v>
                </c:pt>
                <c:pt idx="13">
                  <c:v>-60.40604019165</c:v>
                </c:pt>
                <c:pt idx="14">
                  <c:v>-62.034217834469999</c:v>
                </c:pt>
                <c:pt idx="15">
                  <c:v>-62.609088897710002</c:v>
                </c:pt>
                <c:pt idx="16">
                  <c:v>-63.527488708500002</c:v>
                </c:pt>
                <c:pt idx="17">
                  <c:v>-63.869148254389998</c:v>
                </c:pt>
                <c:pt idx="18">
                  <c:v>-66.10317993164</c:v>
                </c:pt>
                <c:pt idx="19">
                  <c:v>-67.53221130371</c:v>
                </c:pt>
                <c:pt idx="20">
                  <c:v>-69.59083557129</c:v>
                </c:pt>
                <c:pt idx="21">
                  <c:v>-71.620307922359999</c:v>
                </c:pt>
                <c:pt idx="22">
                  <c:v>-72.579620361330001</c:v>
                </c:pt>
                <c:pt idx="23">
                  <c:v>-73.611953735349999</c:v>
                </c:pt>
                <c:pt idx="24">
                  <c:v>-74.615036010739999</c:v>
                </c:pt>
                <c:pt idx="25">
                  <c:v>-75.603874206539999</c:v>
                </c:pt>
                <c:pt idx="26">
                  <c:v>-77.71410369873</c:v>
                </c:pt>
                <c:pt idx="27">
                  <c:v>-78.932876586909998</c:v>
                </c:pt>
                <c:pt idx="28">
                  <c:v>-79.197547912600001</c:v>
                </c:pt>
                <c:pt idx="29">
                  <c:v>-78.819198608400001</c:v>
                </c:pt>
                <c:pt idx="30">
                  <c:v>-76.90828704834</c:v>
                </c:pt>
                <c:pt idx="31">
                  <c:v>-74.178924560550001</c:v>
                </c:pt>
                <c:pt idx="32">
                  <c:v>-72.239372253420001</c:v>
                </c:pt>
                <c:pt idx="33">
                  <c:v>-71.162925720209998</c:v>
                </c:pt>
                <c:pt idx="34">
                  <c:v>-70.122444152829999</c:v>
                </c:pt>
                <c:pt idx="35">
                  <c:v>-68.906356811519998</c:v>
                </c:pt>
                <c:pt idx="36">
                  <c:v>-67.824745178219999</c:v>
                </c:pt>
                <c:pt idx="37">
                  <c:v>-66.794609069819998</c:v>
                </c:pt>
                <c:pt idx="38">
                  <c:v>-66.09610748291</c:v>
                </c:pt>
                <c:pt idx="39">
                  <c:v>-68.537887573239999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D16-4717-8710-79E98D19C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3555183"/>
        <c:axId val="613550191"/>
      </c:scatterChart>
      <c:valAx>
        <c:axId val="613555183"/>
        <c:scaling>
          <c:orientation val="minMax"/>
          <c:min val="2500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0191"/>
        <c:crossesAt val="-200"/>
        <c:crossBetween val="midCat"/>
      </c:valAx>
      <c:valAx>
        <c:axId val="613550191"/>
        <c:scaling>
          <c:orientation val="minMax"/>
          <c:max val="-3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Water Level (ft)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5183"/>
        <c:crosses val="autoZero"/>
        <c:crossBetween val="midCat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Data</c:v>
          </c:tx>
          <c:spPr>
            <a:ln w="19050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'363303076330201'!$I$14:$I$51</c:f>
              <c:numCache>
                <c:formatCode>General</c:formatCode>
                <c:ptCount val="38"/>
                <c:pt idx="0">
                  <c:v>13.71</c:v>
                </c:pt>
                <c:pt idx="1">
                  <c:v>13.71</c:v>
                </c:pt>
                <c:pt idx="2">
                  <c:v>13.01</c:v>
                </c:pt>
                <c:pt idx="3">
                  <c:v>11.73</c:v>
                </c:pt>
                <c:pt idx="4">
                  <c:v>11.15</c:v>
                </c:pt>
                <c:pt idx="5">
                  <c:v>10.55</c:v>
                </c:pt>
                <c:pt idx="6">
                  <c:v>9.66</c:v>
                </c:pt>
                <c:pt idx="7">
                  <c:v>8.52</c:v>
                </c:pt>
                <c:pt idx="8">
                  <c:v>8.26</c:v>
                </c:pt>
                <c:pt idx="9">
                  <c:v>7.65</c:v>
                </c:pt>
                <c:pt idx="10">
                  <c:v>7.33</c:v>
                </c:pt>
                <c:pt idx="11">
                  <c:v>6.67</c:v>
                </c:pt>
                <c:pt idx="12">
                  <c:v>5.82</c:v>
                </c:pt>
                <c:pt idx="13">
                  <c:v>6</c:v>
                </c:pt>
                <c:pt idx="14">
                  <c:v>4.92</c:v>
                </c:pt>
                <c:pt idx="15">
                  <c:v>4.0199999999999898</c:v>
                </c:pt>
                <c:pt idx="16">
                  <c:v>3.58</c:v>
                </c:pt>
                <c:pt idx="17">
                  <c:v>2.37</c:v>
                </c:pt>
                <c:pt idx="18">
                  <c:v>1.39</c:v>
                </c:pt>
                <c:pt idx="19">
                  <c:v>1.41</c:v>
                </c:pt>
                <c:pt idx="20">
                  <c:v>1.63</c:v>
                </c:pt>
                <c:pt idx="21">
                  <c:v>0.78</c:v>
                </c:pt>
                <c:pt idx="22">
                  <c:v>0.76</c:v>
                </c:pt>
                <c:pt idx="23">
                  <c:v>0.63</c:v>
                </c:pt>
                <c:pt idx="24">
                  <c:v>-1.07</c:v>
                </c:pt>
                <c:pt idx="25">
                  <c:v>-1.1599999999999899</c:v>
                </c:pt>
                <c:pt idx="26">
                  <c:v>-1.28</c:v>
                </c:pt>
                <c:pt idx="27">
                  <c:v>-2.06</c:v>
                </c:pt>
                <c:pt idx="28">
                  <c:v>-2.91</c:v>
                </c:pt>
                <c:pt idx="29">
                  <c:v>-3.27</c:v>
                </c:pt>
                <c:pt idx="30">
                  <c:v>-3.66</c:v>
                </c:pt>
                <c:pt idx="31">
                  <c:v>-3.65</c:v>
                </c:pt>
                <c:pt idx="32">
                  <c:v>-4.8</c:v>
                </c:pt>
                <c:pt idx="33">
                  <c:v>-4.5599999999999898</c:v>
                </c:pt>
                <c:pt idx="34">
                  <c:v>-5.56</c:v>
                </c:pt>
                <c:pt idx="35">
                  <c:v>-5.44</c:v>
                </c:pt>
                <c:pt idx="36">
                  <c:v>-4.96</c:v>
                </c:pt>
                <c:pt idx="37">
                  <c:v>-6.27</c:v>
                </c:pt>
              </c:numCache>
            </c:numRef>
          </c:xVal>
          <c:yVal>
            <c:numRef>
              <c:f>'363303076330201'!$G$14:$G$51</c:f>
              <c:numCache>
                <c:formatCode>General</c:formatCode>
                <c:ptCount val="38"/>
                <c:pt idx="0">
                  <c:v>22.008769989013999</c:v>
                </c:pt>
                <c:pt idx="1">
                  <c:v>21.444215774536001</c:v>
                </c:pt>
                <c:pt idx="2">
                  <c:v>20.862756729126001</c:v>
                </c:pt>
                <c:pt idx="3">
                  <c:v>20.263938903808999</c:v>
                </c:pt>
                <c:pt idx="4">
                  <c:v>19.648777008056999</c:v>
                </c:pt>
                <c:pt idx="5">
                  <c:v>19.016452789306999</c:v>
                </c:pt>
                <c:pt idx="6">
                  <c:v>18.371353149413999</c:v>
                </c:pt>
                <c:pt idx="7">
                  <c:v>17.712743759155</c:v>
                </c:pt>
                <c:pt idx="8">
                  <c:v>17.041677474976002</c:v>
                </c:pt>
                <c:pt idx="9">
                  <c:v>16.357341766356999</c:v>
                </c:pt>
                <c:pt idx="10">
                  <c:v>15.664533615111999</c:v>
                </c:pt>
                <c:pt idx="11">
                  <c:v>14.962400436400999</c:v>
                </c:pt>
                <c:pt idx="12">
                  <c:v>14.251900672912999</c:v>
                </c:pt>
                <c:pt idx="13">
                  <c:v>13.531883239746</c:v>
                </c:pt>
                <c:pt idx="14">
                  <c:v>12.807040214539001</c:v>
                </c:pt>
                <c:pt idx="15">
                  <c:v>12.076128005980999</c:v>
                </c:pt>
                <c:pt idx="16">
                  <c:v>11.339875221252001</c:v>
                </c:pt>
                <c:pt idx="17">
                  <c:v>10.597046852111999</c:v>
                </c:pt>
                <c:pt idx="18">
                  <c:v>9.8525590896606001</c:v>
                </c:pt>
                <c:pt idx="19">
                  <c:v>9.1051540374756001</c:v>
                </c:pt>
                <c:pt idx="20">
                  <c:v>8.3553838729858008</c:v>
                </c:pt>
                <c:pt idx="21">
                  <c:v>7.6015987396240003</c:v>
                </c:pt>
                <c:pt idx="22">
                  <c:v>6.8482661247253001</c:v>
                </c:pt>
                <c:pt idx="23">
                  <c:v>6.0936241149901997</c:v>
                </c:pt>
                <c:pt idx="24">
                  <c:v>5.3379092216492001</c:v>
                </c:pt>
                <c:pt idx="25">
                  <c:v>4.5791859626770002</c:v>
                </c:pt>
                <c:pt idx="26">
                  <c:v>3.8216350078582999</c:v>
                </c:pt>
                <c:pt idx="27">
                  <c:v>3.0632729530334002</c:v>
                </c:pt>
                <c:pt idx="28">
                  <c:v>2.3045372962952002</c:v>
                </c:pt>
                <c:pt idx="29">
                  <c:v>1.5444519519805999</c:v>
                </c:pt>
                <c:pt idx="30">
                  <c:v>0.7889520525932</c:v>
                </c:pt>
                <c:pt idx="31">
                  <c:v>3.8119539618500002E-2</c:v>
                </c:pt>
                <c:pt idx="32">
                  <c:v>-0.70584678649900001</c:v>
                </c:pt>
                <c:pt idx="33">
                  <c:v>-1.4429143667219999</c:v>
                </c:pt>
                <c:pt idx="34">
                  <c:v>-2.16725564003</c:v>
                </c:pt>
                <c:pt idx="35">
                  <c:v>-2.8793184757230001</c:v>
                </c:pt>
                <c:pt idx="36">
                  <c:v>-3.5777826309199998</c:v>
                </c:pt>
                <c:pt idx="37">
                  <c:v>-4.2634921073910004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DD7-4F93-8700-7C69579FA2C0}"/>
            </c:ext>
          </c:extLst>
        </c:ser>
        <c:ser>
          <c:idx val="1"/>
          <c:order val="1"/>
          <c:tx>
            <c:v>Y=X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'363303076330201'!$K$2:$K$3</c:f>
              <c:numCache>
                <c:formatCode>General</c:formatCode>
                <c:ptCount val="2"/>
                <c:pt idx="0">
                  <c:v>13.71</c:v>
                </c:pt>
                <c:pt idx="1">
                  <c:v>-6.64</c:v>
                </c:pt>
              </c:numCache>
            </c:numRef>
          </c:xVal>
          <c:yVal>
            <c:numRef>
              <c:f>'363303076330201'!$K$2:$K$3</c:f>
              <c:numCache>
                <c:formatCode>General</c:formatCode>
                <c:ptCount val="2"/>
                <c:pt idx="0">
                  <c:v>13.71</c:v>
                </c:pt>
                <c:pt idx="1">
                  <c:v>-6.64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DD7-4F93-8700-7C69579FA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4009151"/>
        <c:axId val="1105116095"/>
      </c:scatterChart>
      <c:valAx>
        <c:axId val="117400915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05116095"/>
        <c:crossesAt val="-150"/>
        <c:crossBetween val="midCat"/>
      </c:valAx>
      <c:valAx>
        <c:axId val="11051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74009151"/>
        <c:crossesAt val="-1500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0617632601578511"/>
          <c:y val="0.57275836614173226"/>
          <c:w val="0.38800328273086904"/>
          <c:h val="0.19412968265330471"/>
        </c:manualLayout>
      </c:layout>
      <c:overlay val="1"/>
      <c:spPr>
        <a:solidFill>
          <a:schemeClr val="bg1"/>
        </a:solidFill>
        <a:ln>
          <a:solidFill>
            <a:schemeClr val="bg1">
              <a:lumMod val="65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Data</c:v>
          </c:tx>
          <c:spPr>
            <a:ln w="19050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'363836076201701'!$I$12:$I$51</c:f>
              <c:numCache>
                <c:formatCode>General</c:formatCode>
                <c:ptCount val="40"/>
                <c:pt idx="0">
                  <c:v>-47.46</c:v>
                </c:pt>
                <c:pt idx="1">
                  <c:v>-45.79</c:v>
                </c:pt>
                <c:pt idx="2">
                  <c:v>-46.9</c:v>
                </c:pt>
                <c:pt idx="3">
                  <c:v>-47.34</c:v>
                </c:pt>
                <c:pt idx="4">
                  <c:v>-49.69</c:v>
                </c:pt>
                <c:pt idx="5">
                  <c:v>-52.65</c:v>
                </c:pt>
                <c:pt idx="6">
                  <c:v>-53.9</c:v>
                </c:pt>
                <c:pt idx="7">
                  <c:v>-55.12</c:v>
                </c:pt>
                <c:pt idx="8">
                  <c:v>-55.38</c:v>
                </c:pt>
                <c:pt idx="9">
                  <c:v>-56.82</c:v>
                </c:pt>
                <c:pt idx="10">
                  <c:v>-59.23</c:v>
                </c:pt>
                <c:pt idx="11">
                  <c:v>-60.28</c:v>
                </c:pt>
                <c:pt idx="12">
                  <c:v>-62.74</c:v>
                </c:pt>
                <c:pt idx="13">
                  <c:v>-63.76</c:v>
                </c:pt>
                <c:pt idx="14">
                  <c:v>-65.13</c:v>
                </c:pt>
                <c:pt idx="15">
                  <c:v>-64.489999999999895</c:v>
                </c:pt>
                <c:pt idx="16">
                  <c:v>-65.55</c:v>
                </c:pt>
                <c:pt idx="17">
                  <c:v>-66.84</c:v>
                </c:pt>
                <c:pt idx="18">
                  <c:v>-70.53</c:v>
                </c:pt>
                <c:pt idx="19">
                  <c:v>-71.27</c:v>
                </c:pt>
                <c:pt idx="20">
                  <c:v>-73.45</c:v>
                </c:pt>
                <c:pt idx="21">
                  <c:v>-76.95</c:v>
                </c:pt>
                <c:pt idx="22">
                  <c:v>-76.12</c:v>
                </c:pt>
                <c:pt idx="23">
                  <c:v>-77.06</c:v>
                </c:pt>
                <c:pt idx="24">
                  <c:v>-77.709999999999894</c:v>
                </c:pt>
                <c:pt idx="25">
                  <c:v>-78.31</c:v>
                </c:pt>
                <c:pt idx="26">
                  <c:v>-82.16</c:v>
                </c:pt>
                <c:pt idx="27">
                  <c:v>-82.29</c:v>
                </c:pt>
                <c:pt idx="28">
                  <c:v>-81.75</c:v>
                </c:pt>
                <c:pt idx="29">
                  <c:v>-82.47</c:v>
                </c:pt>
                <c:pt idx="30">
                  <c:v>-80.33</c:v>
                </c:pt>
                <c:pt idx="31">
                  <c:v>-76.73</c:v>
                </c:pt>
                <c:pt idx="32">
                  <c:v>-79.95</c:v>
                </c:pt>
                <c:pt idx="33">
                  <c:v>-73.849999999999895</c:v>
                </c:pt>
                <c:pt idx="34">
                  <c:v>-73.180000000000007</c:v>
                </c:pt>
                <c:pt idx="35">
                  <c:v>-72.099999999999895</c:v>
                </c:pt>
                <c:pt idx="36">
                  <c:v>-71.7</c:v>
                </c:pt>
                <c:pt idx="37">
                  <c:v>-70.900000000000006</c:v>
                </c:pt>
                <c:pt idx="38">
                  <c:v>-70.02</c:v>
                </c:pt>
                <c:pt idx="39">
                  <c:v>-71.930000000000007</c:v>
                </c:pt>
              </c:numCache>
            </c:numRef>
          </c:xVal>
          <c:yVal>
            <c:numRef>
              <c:f>'363836076201701'!$G$12:$G$51</c:f>
              <c:numCache>
                <c:formatCode>General</c:formatCode>
                <c:ptCount val="40"/>
                <c:pt idx="0">
                  <c:v>-43.026847839360002</c:v>
                </c:pt>
                <c:pt idx="1">
                  <c:v>-44.405349731450002</c:v>
                </c:pt>
                <c:pt idx="2">
                  <c:v>-45.950046539310001</c:v>
                </c:pt>
                <c:pt idx="3">
                  <c:v>-47.014476776119999</c:v>
                </c:pt>
                <c:pt idx="4">
                  <c:v>-48.588562011720001</c:v>
                </c:pt>
                <c:pt idx="5">
                  <c:v>-50.998420715329999</c:v>
                </c:pt>
                <c:pt idx="6">
                  <c:v>-52.404598236079998</c:v>
                </c:pt>
                <c:pt idx="7">
                  <c:v>-53.39349746704</c:v>
                </c:pt>
                <c:pt idx="8">
                  <c:v>-54.20983505249</c:v>
                </c:pt>
                <c:pt idx="9">
                  <c:v>-55.2310256958</c:v>
                </c:pt>
                <c:pt idx="10">
                  <c:v>-56.969635009770002</c:v>
                </c:pt>
                <c:pt idx="11">
                  <c:v>-58.197467803960002</c:v>
                </c:pt>
                <c:pt idx="12">
                  <c:v>-58.784191131589999</c:v>
                </c:pt>
                <c:pt idx="13">
                  <c:v>-60.40604019165</c:v>
                </c:pt>
                <c:pt idx="14">
                  <c:v>-62.034217834469999</c:v>
                </c:pt>
                <c:pt idx="15">
                  <c:v>-62.609088897710002</c:v>
                </c:pt>
                <c:pt idx="16">
                  <c:v>-63.527488708500002</c:v>
                </c:pt>
                <c:pt idx="17">
                  <c:v>-63.869148254389998</c:v>
                </c:pt>
                <c:pt idx="18">
                  <c:v>-66.10317993164</c:v>
                </c:pt>
                <c:pt idx="19">
                  <c:v>-67.53221130371</c:v>
                </c:pt>
                <c:pt idx="20">
                  <c:v>-69.59083557129</c:v>
                </c:pt>
                <c:pt idx="21">
                  <c:v>-71.620307922359999</c:v>
                </c:pt>
                <c:pt idx="22">
                  <c:v>-72.579620361330001</c:v>
                </c:pt>
                <c:pt idx="23">
                  <c:v>-73.611953735349999</c:v>
                </c:pt>
                <c:pt idx="24">
                  <c:v>-74.615036010739999</c:v>
                </c:pt>
                <c:pt idx="25">
                  <c:v>-75.603874206539999</c:v>
                </c:pt>
                <c:pt idx="26">
                  <c:v>-77.71410369873</c:v>
                </c:pt>
                <c:pt idx="27">
                  <c:v>-78.932876586909998</c:v>
                </c:pt>
                <c:pt idx="28">
                  <c:v>-79.197547912600001</c:v>
                </c:pt>
                <c:pt idx="29">
                  <c:v>-78.819198608400001</c:v>
                </c:pt>
                <c:pt idx="30">
                  <c:v>-76.90828704834</c:v>
                </c:pt>
                <c:pt idx="31">
                  <c:v>-74.178924560550001</c:v>
                </c:pt>
                <c:pt idx="32">
                  <c:v>-72.239372253420001</c:v>
                </c:pt>
                <c:pt idx="33">
                  <c:v>-71.162925720209998</c:v>
                </c:pt>
                <c:pt idx="34">
                  <c:v>-70.122444152829999</c:v>
                </c:pt>
                <c:pt idx="35">
                  <c:v>-68.906356811519998</c:v>
                </c:pt>
                <c:pt idx="36">
                  <c:v>-67.824745178219999</c:v>
                </c:pt>
                <c:pt idx="37">
                  <c:v>-66.794609069819998</c:v>
                </c:pt>
                <c:pt idx="38">
                  <c:v>-66.09610748291</c:v>
                </c:pt>
                <c:pt idx="39">
                  <c:v>-68.537887573239999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A97-4613-B5CC-63A07C3D7199}"/>
            </c:ext>
          </c:extLst>
        </c:ser>
        <c:ser>
          <c:idx val="1"/>
          <c:order val="1"/>
          <c:tx>
            <c:v>Y=X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'363836076201701'!$K$2:$K$3</c:f>
              <c:numCache>
                <c:formatCode>General</c:formatCode>
                <c:ptCount val="2"/>
                <c:pt idx="0">
                  <c:v>-38.9</c:v>
                </c:pt>
                <c:pt idx="1">
                  <c:v>-82.47</c:v>
                </c:pt>
              </c:numCache>
            </c:numRef>
          </c:xVal>
          <c:yVal>
            <c:numRef>
              <c:f>'363836076201701'!$K$2:$K$3</c:f>
              <c:numCache>
                <c:formatCode>General</c:formatCode>
                <c:ptCount val="2"/>
                <c:pt idx="0">
                  <c:v>-38.9</c:v>
                </c:pt>
                <c:pt idx="1">
                  <c:v>-82.47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A97-4613-B5CC-63A07C3D71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4009151"/>
        <c:axId val="1105116095"/>
      </c:scatterChart>
      <c:valAx>
        <c:axId val="1174009151"/>
        <c:scaling>
          <c:orientation val="minMax"/>
          <c:max val="-3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05116095"/>
        <c:crossesAt val="-200"/>
        <c:crossBetween val="midCat"/>
      </c:valAx>
      <c:valAx>
        <c:axId val="1105116095"/>
        <c:scaling>
          <c:orientation val="minMax"/>
          <c:max val="-3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74009151"/>
        <c:crossesAt val="-200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0617632601578511"/>
          <c:y val="0.57275836614173226"/>
          <c:w val="0.38800328273086904"/>
          <c:h val="0.19412968265330471"/>
        </c:manualLayout>
      </c:layout>
      <c:overlay val="1"/>
      <c:spPr>
        <a:solidFill>
          <a:schemeClr val="bg1"/>
        </a:solidFill>
        <a:ln>
          <a:solidFill>
            <a:schemeClr val="bg1">
              <a:lumMod val="65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sz="1400" b="0" i="0" u="none" strike="noStrike" baseline="0">
                <a:effectLst/>
              </a:rPr>
              <a:t>60B  4</a:t>
            </a:r>
            <a:r>
              <a:rPr lang="en-US" sz="1400" b="0" i="0" u="none" strike="noStrike" baseline="0"/>
              <a:t> </a:t>
            </a:r>
            <a:endParaRPr lang="en-US"/>
          </a:p>
        </c:rich>
      </c:tx>
      <c:layout>
        <c:manualLayout>
          <c:xMode val="edge"/>
          <c:yMode val="edge"/>
          <c:x val="0.36088110403397028"/>
          <c:y val="2.13675213675213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USGS Data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3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xVal>
            <c:numRef>
              <c:f>'363836076201702'!$A$2:$A$980</c:f>
              <c:numCache>
                <c:formatCode>m/d/yyyy</c:formatCode>
                <c:ptCount val="979"/>
                <c:pt idx="0">
                  <c:v>28522</c:v>
                </c:pt>
                <c:pt idx="1">
                  <c:v>28682</c:v>
                </c:pt>
                <c:pt idx="2">
                  <c:v>28768</c:v>
                </c:pt>
                <c:pt idx="3">
                  <c:v>28796</c:v>
                </c:pt>
                <c:pt idx="4">
                  <c:v>28831</c:v>
                </c:pt>
                <c:pt idx="5">
                  <c:v>28962</c:v>
                </c:pt>
                <c:pt idx="6">
                  <c:v>29005</c:v>
                </c:pt>
                <c:pt idx="7">
                  <c:v>29035</c:v>
                </c:pt>
                <c:pt idx="8">
                  <c:v>29045</c:v>
                </c:pt>
                <c:pt idx="9">
                  <c:v>29081</c:v>
                </c:pt>
                <c:pt idx="10">
                  <c:v>29117</c:v>
                </c:pt>
                <c:pt idx="11">
                  <c:v>29144</c:v>
                </c:pt>
                <c:pt idx="12">
                  <c:v>29161</c:v>
                </c:pt>
                <c:pt idx="13">
                  <c:v>29180</c:v>
                </c:pt>
                <c:pt idx="14">
                  <c:v>29216</c:v>
                </c:pt>
                <c:pt idx="15">
                  <c:v>29244</c:v>
                </c:pt>
                <c:pt idx="16">
                  <c:v>29272</c:v>
                </c:pt>
                <c:pt idx="17">
                  <c:v>29293</c:v>
                </c:pt>
                <c:pt idx="18">
                  <c:v>29341</c:v>
                </c:pt>
                <c:pt idx="19">
                  <c:v>29356</c:v>
                </c:pt>
                <c:pt idx="20">
                  <c:v>29396</c:v>
                </c:pt>
                <c:pt idx="21">
                  <c:v>29426</c:v>
                </c:pt>
                <c:pt idx="22">
                  <c:v>29461</c:v>
                </c:pt>
                <c:pt idx="23">
                  <c:v>29482</c:v>
                </c:pt>
                <c:pt idx="24">
                  <c:v>29517</c:v>
                </c:pt>
                <c:pt idx="25">
                  <c:v>29551</c:v>
                </c:pt>
                <c:pt idx="26">
                  <c:v>29573</c:v>
                </c:pt>
                <c:pt idx="27">
                  <c:v>29607</c:v>
                </c:pt>
                <c:pt idx="28">
                  <c:v>29622</c:v>
                </c:pt>
                <c:pt idx="29">
                  <c:v>29637</c:v>
                </c:pt>
                <c:pt idx="30">
                  <c:v>29670</c:v>
                </c:pt>
                <c:pt idx="31">
                  <c:v>29697</c:v>
                </c:pt>
                <c:pt idx="32">
                  <c:v>29727</c:v>
                </c:pt>
                <c:pt idx="33">
                  <c:v>29754</c:v>
                </c:pt>
                <c:pt idx="34">
                  <c:v>29788</c:v>
                </c:pt>
                <c:pt idx="35">
                  <c:v>29823</c:v>
                </c:pt>
                <c:pt idx="36">
                  <c:v>29857</c:v>
                </c:pt>
                <c:pt idx="37">
                  <c:v>29887</c:v>
                </c:pt>
                <c:pt idx="38">
                  <c:v>29915</c:v>
                </c:pt>
                <c:pt idx="39">
                  <c:v>29937</c:v>
                </c:pt>
                <c:pt idx="40">
                  <c:v>29978</c:v>
                </c:pt>
                <c:pt idx="41">
                  <c:v>29985</c:v>
                </c:pt>
                <c:pt idx="42">
                  <c:v>30035</c:v>
                </c:pt>
                <c:pt idx="43">
                  <c:v>30055</c:v>
                </c:pt>
                <c:pt idx="44">
                  <c:v>30091</c:v>
                </c:pt>
                <c:pt idx="45">
                  <c:v>30118</c:v>
                </c:pt>
                <c:pt idx="46">
                  <c:v>30154</c:v>
                </c:pt>
                <c:pt idx="47">
                  <c:v>30189</c:v>
                </c:pt>
                <c:pt idx="48">
                  <c:v>30305</c:v>
                </c:pt>
                <c:pt idx="49">
                  <c:v>30342</c:v>
                </c:pt>
                <c:pt idx="50">
                  <c:v>30370</c:v>
                </c:pt>
                <c:pt idx="51">
                  <c:v>30410</c:v>
                </c:pt>
                <c:pt idx="52">
                  <c:v>30433</c:v>
                </c:pt>
                <c:pt idx="53">
                  <c:v>30461</c:v>
                </c:pt>
                <c:pt idx="54">
                  <c:v>30494</c:v>
                </c:pt>
                <c:pt idx="55">
                  <c:v>30525</c:v>
                </c:pt>
                <c:pt idx="56">
                  <c:v>30554</c:v>
                </c:pt>
                <c:pt idx="57">
                  <c:v>30589</c:v>
                </c:pt>
                <c:pt idx="58">
                  <c:v>30609</c:v>
                </c:pt>
                <c:pt idx="59">
                  <c:v>30641</c:v>
                </c:pt>
                <c:pt idx="60">
                  <c:v>30670</c:v>
                </c:pt>
                <c:pt idx="61">
                  <c:v>30702</c:v>
                </c:pt>
                <c:pt idx="62">
                  <c:v>30718</c:v>
                </c:pt>
                <c:pt idx="63">
                  <c:v>30734</c:v>
                </c:pt>
                <c:pt idx="64">
                  <c:v>30764</c:v>
                </c:pt>
                <c:pt idx="65">
                  <c:v>30798</c:v>
                </c:pt>
                <c:pt idx="66">
                  <c:v>30824</c:v>
                </c:pt>
                <c:pt idx="67">
                  <c:v>30853</c:v>
                </c:pt>
                <c:pt idx="68">
                  <c:v>30887</c:v>
                </c:pt>
                <c:pt idx="69">
                  <c:v>30979</c:v>
                </c:pt>
                <c:pt idx="70">
                  <c:v>31001</c:v>
                </c:pt>
                <c:pt idx="71">
                  <c:v>31085</c:v>
                </c:pt>
                <c:pt idx="72">
                  <c:v>31120</c:v>
                </c:pt>
                <c:pt idx="73">
                  <c:v>31126</c:v>
                </c:pt>
                <c:pt idx="74">
                  <c:v>31155</c:v>
                </c:pt>
                <c:pt idx="75">
                  <c:v>31169</c:v>
                </c:pt>
                <c:pt idx="76">
                  <c:v>31204</c:v>
                </c:pt>
                <c:pt idx="77">
                  <c:v>31237</c:v>
                </c:pt>
                <c:pt idx="78">
                  <c:v>31282</c:v>
                </c:pt>
                <c:pt idx="79">
                  <c:v>31329</c:v>
                </c:pt>
                <c:pt idx="80">
                  <c:v>31371</c:v>
                </c:pt>
                <c:pt idx="81">
                  <c:v>31419</c:v>
                </c:pt>
                <c:pt idx="82">
                  <c:v>31468</c:v>
                </c:pt>
                <c:pt idx="83">
                  <c:v>31489</c:v>
                </c:pt>
                <c:pt idx="84">
                  <c:v>31581</c:v>
                </c:pt>
                <c:pt idx="85">
                  <c:v>31582</c:v>
                </c:pt>
                <c:pt idx="86">
                  <c:v>31610</c:v>
                </c:pt>
                <c:pt idx="87">
                  <c:v>31630</c:v>
                </c:pt>
                <c:pt idx="88">
                  <c:v>31679</c:v>
                </c:pt>
                <c:pt idx="89">
                  <c:v>31728</c:v>
                </c:pt>
                <c:pt idx="90">
                  <c:v>31769</c:v>
                </c:pt>
                <c:pt idx="91">
                  <c:v>31784</c:v>
                </c:pt>
                <c:pt idx="92">
                  <c:v>31834</c:v>
                </c:pt>
                <c:pt idx="93">
                  <c:v>31856</c:v>
                </c:pt>
                <c:pt idx="94">
                  <c:v>31896</c:v>
                </c:pt>
                <c:pt idx="95">
                  <c:v>31940</c:v>
                </c:pt>
                <c:pt idx="96">
                  <c:v>31945</c:v>
                </c:pt>
                <c:pt idx="97">
                  <c:v>32002</c:v>
                </c:pt>
                <c:pt idx="98">
                  <c:v>32022</c:v>
                </c:pt>
                <c:pt idx="99">
                  <c:v>32042</c:v>
                </c:pt>
                <c:pt idx="100">
                  <c:v>32085</c:v>
                </c:pt>
                <c:pt idx="101">
                  <c:v>32099</c:v>
                </c:pt>
                <c:pt idx="102">
                  <c:v>32155</c:v>
                </c:pt>
                <c:pt idx="103">
                  <c:v>32204</c:v>
                </c:pt>
                <c:pt idx="104">
                  <c:v>32210</c:v>
                </c:pt>
                <c:pt idx="105">
                  <c:v>32260</c:v>
                </c:pt>
                <c:pt idx="106">
                  <c:v>32315</c:v>
                </c:pt>
                <c:pt idx="107">
                  <c:v>32358</c:v>
                </c:pt>
                <c:pt idx="108">
                  <c:v>32433</c:v>
                </c:pt>
                <c:pt idx="109">
                  <c:v>32463</c:v>
                </c:pt>
                <c:pt idx="110">
                  <c:v>32496</c:v>
                </c:pt>
                <c:pt idx="111">
                  <c:v>32519</c:v>
                </c:pt>
                <c:pt idx="112">
                  <c:v>32580</c:v>
                </c:pt>
                <c:pt idx="113">
                  <c:v>32623</c:v>
                </c:pt>
                <c:pt idx="114">
                  <c:v>32680</c:v>
                </c:pt>
                <c:pt idx="115">
                  <c:v>32737</c:v>
                </c:pt>
                <c:pt idx="116">
                  <c:v>32785</c:v>
                </c:pt>
                <c:pt idx="117">
                  <c:v>32841</c:v>
                </c:pt>
                <c:pt idx="118">
                  <c:v>32883</c:v>
                </c:pt>
                <c:pt idx="119">
                  <c:v>32945</c:v>
                </c:pt>
                <c:pt idx="120">
                  <c:v>33008</c:v>
                </c:pt>
                <c:pt idx="121">
                  <c:v>33050</c:v>
                </c:pt>
                <c:pt idx="122">
                  <c:v>33092</c:v>
                </c:pt>
                <c:pt idx="123">
                  <c:v>33156</c:v>
                </c:pt>
                <c:pt idx="124">
                  <c:v>33218</c:v>
                </c:pt>
                <c:pt idx="125">
                  <c:v>33268</c:v>
                </c:pt>
                <c:pt idx="126">
                  <c:v>33296</c:v>
                </c:pt>
                <c:pt idx="127">
                  <c:v>33316</c:v>
                </c:pt>
                <c:pt idx="128">
                  <c:v>33350</c:v>
                </c:pt>
                <c:pt idx="129">
                  <c:v>33360</c:v>
                </c:pt>
                <c:pt idx="130">
                  <c:v>33371</c:v>
                </c:pt>
                <c:pt idx="131">
                  <c:v>33421</c:v>
                </c:pt>
                <c:pt idx="132">
                  <c:v>33477</c:v>
                </c:pt>
                <c:pt idx="133">
                  <c:v>33512</c:v>
                </c:pt>
                <c:pt idx="134">
                  <c:v>33546</c:v>
                </c:pt>
                <c:pt idx="135">
                  <c:v>33610</c:v>
                </c:pt>
                <c:pt idx="136">
                  <c:v>33660</c:v>
                </c:pt>
                <c:pt idx="137">
                  <c:v>33714</c:v>
                </c:pt>
                <c:pt idx="138">
                  <c:v>33778</c:v>
                </c:pt>
                <c:pt idx="139">
                  <c:v>33840</c:v>
                </c:pt>
                <c:pt idx="140">
                  <c:v>33891</c:v>
                </c:pt>
                <c:pt idx="141">
                  <c:v>33946</c:v>
                </c:pt>
                <c:pt idx="142">
                  <c:v>34008</c:v>
                </c:pt>
                <c:pt idx="143">
                  <c:v>34074</c:v>
                </c:pt>
                <c:pt idx="144">
                  <c:v>34128</c:v>
                </c:pt>
                <c:pt idx="145">
                  <c:v>34198</c:v>
                </c:pt>
                <c:pt idx="146">
                  <c:v>34255</c:v>
                </c:pt>
                <c:pt idx="147">
                  <c:v>34312</c:v>
                </c:pt>
                <c:pt idx="148">
                  <c:v>34379</c:v>
                </c:pt>
                <c:pt idx="149">
                  <c:v>34429</c:v>
                </c:pt>
                <c:pt idx="150">
                  <c:v>34498</c:v>
                </c:pt>
                <c:pt idx="151">
                  <c:v>34554</c:v>
                </c:pt>
                <c:pt idx="152">
                  <c:v>34618</c:v>
                </c:pt>
                <c:pt idx="153">
                  <c:v>34702</c:v>
                </c:pt>
                <c:pt idx="154">
                  <c:v>34764</c:v>
                </c:pt>
                <c:pt idx="155">
                  <c:v>34820</c:v>
                </c:pt>
                <c:pt idx="156">
                  <c:v>34886</c:v>
                </c:pt>
                <c:pt idx="157">
                  <c:v>34984</c:v>
                </c:pt>
                <c:pt idx="158">
                  <c:v>35087</c:v>
                </c:pt>
                <c:pt idx="159">
                  <c:v>35157</c:v>
                </c:pt>
                <c:pt idx="160">
                  <c:v>35247</c:v>
                </c:pt>
                <c:pt idx="161">
                  <c:v>35345</c:v>
                </c:pt>
                <c:pt idx="162">
                  <c:v>35436</c:v>
                </c:pt>
                <c:pt idx="163">
                  <c:v>35544</c:v>
                </c:pt>
                <c:pt idx="164">
                  <c:v>35625</c:v>
                </c:pt>
                <c:pt idx="165">
                  <c:v>35726</c:v>
                </c:pt>
                <c:pt idx="166">
                  <c:v>35801</c:v>
                </c:pt>
                <c:pt idx="167">
                  <c:v>35905</c:v>
                </c:pt>
                <c:pt idx="168">
                  <c:v>35975</c:v>
                </c:pt>
                <c:pt idx="169">
                  <c:v>36081</c:v>
                </c:pt>
                <c:pt idx="170">
                  <c:v>36165</c:v>
                </c:pt>
                <c:pt idx="171">
                  <c:v>36264</c:v>
                </c:pt>
                <c:pt idx="172">
                  <c:v>36357</c:v>
                </c:pt>
                <c:pt idx="173">
                  <c:v>36465</c:v>
                </c:pt>
                <c:pt idx="174">
                  <c:v>36536</c:v>
                </c:pt>
                <c:pt idx="175">
                  <c:v>36633</c:v>
                </c:pt>
                <c:pt idx="176">
                  <c:v>36717</c:v>
                </c:pt>
                <c:pt idx="177">
                  <c:v>36836</c:v>
                </c:pt>
                <c:pt idx="178">
                  <c:v>36936</c:v>
                </c:pt>
                <c:pt idx="179">
                  <c:v>36997</c:v>
                </c:pt>
                <c:pt idx="180">
                  <c:v>37074</c:v>
                </c:pt>
                <c:pt idx="181">
                  <c:v>37182</c:v>
                </c:pt>
                <c:pt idx="182">
                  <c:v>37270</c:v>
                </c:pt>
                <c:pt idx="183">
                  <c:v>37361</c:v>
                </c:pt>
                <c:pt idx="184">
                  <c:v>37445</c:v>
                </c:pt>
                <c:pt idx="185">
                  <c:v>37557</c:v>
                </c:pt>
                <c:pt idx="186">
                  <c:v>37627</c:v>
                </c:pt>
                <c:pt idx="187">
                  <c:v>37741</c:v>
                </c:pt>
                <c:pt idx="188">
                  <c:v>37809</c:v>
                </c:pt>
                <c:pt idx="189">
                  <c:v>37937</c:v>
                </c:pt>
                <c:pt idx="190">
                  <c:v>37999</c:v>
                </c:pt>
                <c:pt idx="191">
                  <c:v>38105</c:v>
                </c:pt>
                <c:pt idx="192">
                  <c:v>38181</c:v>
                </c:pt>
                <c:pt idx="193">
                  <c:v>38292</c:v>
                </c:pt>
                <c:pt idx="194">
                  <c:v>38379</c:v>
                </c:pt>
                <c:pt idx="195">
                  <c:v>38453</c:v>
                </c:pt>
                <c:pt idx="196">
                  <c:v>38524</c:v>
                </c:pt>
                <c:pt idx="197">
                  <c:v>38553</c:v>
                </c:pt>
                <c:pt idx="198">
                  <c:v>38637</c:v>
                </c:pt>
                <c:pt idx="199">
                  <c:v>38764</c:v>
                </c:pt>
                <c:pt idx="200">
                  <c:v>38834</c:v>
                </c:pt>
                <c:pt idx="201">
                  <c:v>38908</c:v>
                </c:pt>
                <c:pt idx="202">
                  <c:v>39036</c:v>
                </c:pt>
                <c:pt idx="203">
                  <c:v>39112</c:v>
                </c:pt>
                <c:pt idx="204">
                  <c:v>39218</c:v>
                </c:pt>
                <c:pt idx="205">
                  <c:v>39293</c:v>
                </c:pt>
                <c:pt idx="206">
                  <c:v>39391</c:v>
                </c:pt>
                <c:pt idx="207">
                  <c:v>39484</c:v>
                </c:pt>
                <c:pt idx="208">
                  <c:v>39546</c:v>
                </c:pt>
                <c:pt idx="209">
                  <c:v>39650</c:v>
                </c:pt>
                <c:pt idx="210">
                  <c:v>39742</c:v>
                </c:pt>
                <c:pt idx="211">
                  <c:v>39841</c:v>
                </c:pt>
                <c:pt idx="212">
                  <c:v>39918</c:v>
                </c:pt>
                <c:pt idx="213">
                  <c:v>40008</c:v>
                </c:pt>
                <c:pt idx="214">
                  <c:v>40106</c:v>
                </c:pt>
                <c:pt idx="215">
                  <c:v>40191</c:v>
                </c:pt>
                <c:pt idx="216">
                  <c:v>40276</c:v>
                </c:pt>
                <c:pt idx="217">
                  <c:v>40365</c:v>
                </c:pt>
                <c:pt idx="218">
                  <c:v>40396</c:v>
                </c:pt>
                <c:pt idx="219">
                  <c:v>40464</c:v>
                </c:pt>
                <c:pt idx="220">
                  <c:v>40567</c:v>
                </c:pt>
                <c:pt idx="221">
                  <c:v>40646</c:v>
                </c:pt>
                <c:pt idx="222">
                  <c:v>40731</c:v>
                </c:pt>
                <c:pt idx="223">
                  <c:v>40834</c:v>
                </c:pt>
                <c:pt idx="224">
                  <c:v>40940</c:v>
                </c:pt>
                <c:pt idx="225">
                  <c:v>41032</c:v>
                </c:pt>
                <c:pt idx="226">
                  <c:v>41135</c:v>
                </c:pt>
                <c:pt idx="227">
                  <c:v>41205</c:v>
                </c:pt>
                <c:pt idx="228">
                  <c:v>41311</c:v>
                </c:pt>
                <c:pt idx="229">
                  <c:v>41380</c:v>
                </c:pt>
                <c:pt idx="230">
                  <c:v>41470</c:v>
                </c:pt>
                <c:pt idx="231">
                  <c:v>41584</c:v>
                </c:pt>
                <c:pt idx="232">
                  <c:v>41691</c:v>
                </c:pt>
                <c:pt idx="233">
                  <c:v>41766</c:v>
                </c:pt>
                <c:pt idx="234">
                  <c:v>41842</c:v>
                </c:pt>
                <c:pt idx="235">
                  <c:v>41919</c:v>
                </c:pt>
                <c:pt idx="236">
                  <c:v>42025</c:v>
                </c:pt>
                <c:pt idx="237">
                  <c:v>42111</c:v>
                </c:pt>
                <c:pt idx="238">
                  <c:v>42186</c:v>
                </c:pt>
                <c:pt idx="239">
                  <c:v>42380</c:v>
                </c:pt>
                <c:pt idx="240">
                  <c:v>42495</c:v>
                </c:pt>
                <c:pt idx="241">
                  <c:v>42573</c:v>
                </c:pt>
                <c:pt idx="242">
                  <c:v>42690</c:v>
                </c:pt>
                <c:pt idx="243">
                  <c:v>42800</c:v>
                </c:pt>
                <c:pt idx="244">
                  <c:v>42863</c:v>
                </c:pt>
                <c:pt idx="245">
                  <c:v>42954</c:v>
                </c:pt>
                <c:pt idx="246">
                  <c:v>43073</c:v>
                </c:pt>
                <c:pt idx="247">
                  <c:v>43259</c:v>
                </c:pt>
                <c:pt idx="248">
                  <c:v>43553</c:v>
                </c:pt>
                <c:pt idx="249">
                  <c:v>43724</c:v>
                </c:pt>
                <c:pt idx="250">
                  <c:v>43871</c:v>
                </c:pt>
                <c:pt idx="251">
                  <c:v>44090</c:v>
                </c:pt>
                <c:pt idx="252">
                  <c:v>44266</c:v>
                </c:pt>
                <c:pt idx="253">
                  <c:v>44433</c:v>
                </c:pt>
              </c:numCache>
            </c:numRef>
          </c:xVal>
          <c:yVal>
            <c:numRef>
              <c:f>'363836076201702'!$D$2:$D$980</c:f>
              <c:numCache>
                <c:formatCode>General</c:formatCode>
                <c:ptCount val="979"/>
                <c:pt idx="0">
                  <c:v>17.100000000000001</c:v>
                </c:pt>
                <c:pt idx="1">
                  <c:v>16.5</c:v>
                </c:pt>
                <c:pt idx="2">
                  <c:v>16.399999999999899</c:v>
                </c:pt>
                <c:pt idx="3">
                  <c:v>15.82</c:v>
                </c:pt>
                <c:pt idx="4">
                  <c:v>16.2</c:v>
                </c:pt>
                <c:pt idx="5">
                  <c:v>16.95</c:v>
                </c:pt>
                <c:pt idx="6">
                  <c:v>17</c:v>
                </c:pt>
                <c:pt idx="7">
                  <c:v>16.61</c:v>
                </c:pt>
                <c:pt idx="8">
                  <c:v>16.510000000000002</c:v>
                </c:pt>
                <c:pt idx="9">
                  <c:v>16.16</c:v>
                </c:pt>
                <c:pt idx="10">
                  <c:v>16.64</c:v>
                </c:pt>
                <c:pt idx="11">
                  <c:v>16.68</c:v>
                </c:pt>
                <c:pt idx="12">
                  <c:v>16.61</c:v>
                </c:pt>
                <c:pt idx="13">
                  <c:v>16.690000000000001</c:v>
                </c:pt>
                <c:pt idx="14">
                  <c:v>16.73</c:v>
                </c:pt>
                <c:pt idx="15">
                  <c:v>16.86</c:v>
                </c:pt>
                <c:pt idx="16">
                  <c:v>16.8</c:v>
                </c:pt>
                <c:pt idx="17">
                  <c:v>16.95</c:v>
                </c:pt>
                <c:pt idx="18">
                  <c:v>16.649999999999899</c:v>
                </c:pt>
                <c:pt idx="19">
                  <c:v>16.34</c:v>
                </c:pt>
                <c:pt idx="20">
                  <c:v>16.11</c:v>
                </c:pt>
                <c:pt idx="21">
                  <c:v>16</c:v>
                </c:pt>
                <c:pt idx="22">
                  <c:v>15.77</c:v>
                </c:pt>
                <c:pt idx="23">
                  <c:v>15.7</c:v>
                </c:pt>
                <c:pt idx="24">
                  <c:v>15.6</c:v>
                </c:pt>
                <c:pt idx="25">
                  <c:v>15.7</c:v>
                </c:pt>
                <c:pt idx="26">
                  <c:v>15.81</c:v>
                </c:pt>
                <c:pt idx="27">
                  <c:v>15.94</c:v>
                </c:pt>
                <c:pt idx="28">
                  <c:v>15.84</c:v>
                </c:pt>
                <c:pt idx="29">
                  <c:v>16.05</c:v>
                </c:pt>
                <c:pt idx="30">
                  <c:v>15.93</c:v>
                </c:pt>
                <c:pt idx="31">
                  <c:v>15.87</c:v>
                </c:pt>
                <c:pt idx="32">
                  <c:v>15.83</c:v>
                </c:pt>
                <c:pt idx="33">
                  <c:v>15.84</c:v>
                </c:pt>
                <c:pt idx="34">
                  <c:v>15.78</c:v>
                </c:pt>
                <c:pt idx="35">
                  <c:v>15.72</c:v>
                </c:pt>
                <c:pt idx="36">
                  <c:v>15.61</c:v>
                </c:pt>
                <c:pt idx="37">
                  <c:v>15.62</c:v>
                </c:pt>
                <c:pt idx="38">
                  <c:v>15.61</c:v>
                </c:pt>
                <c:pt idx="39">
                  <c:v>15.69</c:v>
                </c:pt>
                <c:pt idx="40">
                  <c:v>15.67</c:v>
                </c:pt>
                <c:pt idx="41">
                  <c:v>15.77</c:v>
                </c:pt>
                <c:pt idx="42">
                  <c:v>15.79</c:v>
                </c:pt>
                <c:pt idx="43">
                  <c:v>15.65</c:v>
                </c:pt>
                <c:pt idx="44">
                  <c:v>15.47</c:v>
                </c:pt>
                <c:pt idx="45">
                  <c:v>15.54</c:v>
                </c:pt>
                <c:pt idx="46">
                  <c:v>15.57</c:v>
                </c:pt>
                <c:pt idx="47">
                  <c:v>15.41</c:v>
                </c:pt>
                <c:pt idx="48">
                  <c:v>15.3</c:v>
                </c:pt>
                <c:pt idx="49">
                  <c:v>15.07</c:v>
                </c:pt>
                <c:pt idx="50">
                  <c:v>15.22</c:v>
                </c:pt>
                <c:pt idx="51">
                  <c:v>14.58</c:v>
                </c:pt>
                <c:pt idx="52">
                  <c:v>14.52</c:v>
                </c:pt>
                <c:pt idx="53">
                  <c:v>14.41</c:v>
                </c:pt>
                <c:pt idx="54">
                  <c:v>14.37</c:v>
                </c:pt>
                <c:pt idx="55">
                  <c:v>13.89</c:v>
                </c:pt>
                <c:pt idx="56">
                  <c:v>13.66</c:v>
                </c:pt>
                <c:pt idx="57">
                  <c:v>13.83</c:v>
                </c:pt>
                <c:pt idx="58">
                  <c:v>13.74</c:v>
                </c:pt>
                <c:pt idx="59">
                  <c:v>13.86</c:v>
                </c:pt>
                <c:pt idx="60">
                  <c:v>13.86</c:v>
                </c:pt>
                <c:pt idx="61">
                  <c:v>13.94</c:v>
                </c:pt>
                <c:pt idx="62">
                  <c:v>15.44</c:v>
                </c:pt>
                <c:pt idx="63">
                  <c:v>13.85</c:v>
                </c:pt>
                <c:pt idx="64">
                  <c:v>13.86</c:v>
                </c:pt>
                <c:pt idx="65">
                  <c:v>13.88</c:v>
                </c:pt>
                <c:pt idx="66">
                  <c:v>13.88</c:v>
                </c:pt>
                <c:pt idx="67">
                  <c:v>13.59</c:v>
                </c:pt>
                <c:pt idx="68">
                  <c:v>13.55</c:v>
                </c:pt>
                <c:pt idx="69">
                  <c:v>14.15</c:v>
                </c:pt>
                <c:pt idx="70">
                  <c:v>13.08</c:v>
                </c:pt>
                <c:pt idx="71">
                  <c:v>13.4</c:v>
                </c:pt>
                <c:pt idx="72">
                  <c:v>13.4</c:v>
                </c:pt>
                <c:pt idx="73">
                  <c:v>13.75</c:v>
                </c:pt>
                <c:pt idx="74">
                  <c:v>13.1</c:v>
                </c:pt>
                <c:pt idx="75">
                  <c:v>13.05</c:v>
                </c:pt>
                <c:pt idx="76">
                  <c:v>13.15</c:v>
                </c:pt>
                <c:pt idx="77">
                  <c:v>12.84</c:v>
                </c:pt>
                <c:pt idx="78">
                  <c:v>12.66</c:v>
                </c:pt>
                <c:pt idx="79">
                  <c:v>12.7</c:v>
                </c:pt>
                <c:pt idx="80">
                  <c:v>13.09</c:v>
                </c:pt>
                <c:pt idx="81">
                  <c:v>12.86</c:v>
                </c:pt>
                <c:pt idx="82">
                  <c:v>12.97</c:v>
                </c:pt>
                <c:pt idx="83">
                  <c:v>13.26</c:v>
                </c:pt>
                <c:pt idx="84">
                  <c:v>12.43</c:v>
                </c:pt>
                <c:pt idx="85">
                  <c:v>12.9</c:v>
                </c:pt>
                <c:pt idx="86">
                  <c:v>12.25</c:v>
                </c:pt>
                <c:pt idx="87">
                  <c:v>12.07</c:v>
                </c:pt>
                <c:pt idx="88">
                  <c:v>12.23</c:v>
                </c:pt>
                <c:pt idx="89">
                  <c:v>12.09</c:v>
                </c:pt>
                <c:pt idx="90">
                  <c:v>12.57</c:v>
                </c:pt>
                <c:pt idx="91">
                  <c:v>12.27</c:v>
                </c:pt>
                <c:pt idx="92">
                  <c:v>12.55</c:v>
                </c:pt>
                <c:pt idx="93">
                  <c:v>12.84</c:v>
                </c:pt>
                <c:pt idx="94">
                  <c:v>12.32</c:v>
                </c:pt>
                <c:pt idx="95">
                  <c:v>12.55</c:v>
                </c:pt>
                <c:pt idx="96">
                  <c:v>12.17</c:v>
                </c:pt>
                <c:pt idx="97">
                  <c:v>11.92</c:v>
                </c:pt>
                <c:pt idx="98">
                  <c:v>12.39</c:v>
                </c:pt>
                <c:pt idx="99">
                  <c:v>11.8</c:v>
                </c:pt>
                <c:pt idx="100">
                  <c:v>12.31</c:v>
                </c:pt>
                <c:pt idx="101">
                  <c:v>11.85</c:v>
                </c:pt>
                <c:pt idx="102">
                  <c:v>11.96</c:v>
                </c:pt>
                <c:pt idx="103">
                  <c:v>12.16</c:v>
                </c:pt>
                <c:pt idx="104">
                  <c:v>12.18</c:v>
                </c:pt>
                <c:pt idx="105">
                  <c:v>12.2</c:v>
                </c:pt>
                <c:pt idx="106">
                  <c:v>12.03</c:v>
                </c:pt>
                <c:pt idx="107">
                  <c:v>11.65</c:v>
                </c:pt>
                <c:pt idx="108">
                  <c:v>11.55</c:v>
                </c:pt>
                <c:pt idx="109">
                  <c:v>11.7</c:v>
                </c:pt>
                <c:pt idx="110">
                  <c:v>11.58</c:v>
                </c:pt>
                <c:pt idx="111">
                  <c:v>11.6</c:v>
                </c:pt>
                <c:pt idx="112">
                  <c:v>11.9</c:v>
                </c:pt>
                <c:pt idx="113">
                  <c:v>11.8</c:v>
                </c:pt>
                <c:pt idx="114">
                  <c:v>11.58</c:v>
                </c:pt>
                <c:pt idx="115">
                  <c:v>11.8</c:v>
                </c:pt>
                <c:pt idx="116">
                  <c:v>11.7</c:v>
                </c:pt>
                <c:pt idx="117">
                  <c:v>11.63</c:v>
                </c:pt>
                <c:pt idx="118">
                  <c:v>11.7</c:v>
                </c:pt>
                <c:pt idx="119">
                  <c:v>11.5</c:v>
                </c:pt>
                <c:pt idx="120">
                  <c:v>11.3</c:v>
                </c:pt>
                <c:pt idx="121">
                  <c:v>11.1</c:v>
                </c:pt>
                <c:pt idx="122">
                  <c:v>10.8</c:v>
                </c:pt>
                <c:pt idx="123">
                  <c:v>10.71</c:v>
                </c:pt>
                <c:pt idx="124">
                  <c:v>10.9</c:v>
                </c:pt>
                <c:pt idx="125">
                  <c:v>11.1</c:v>
                </c:pt>
                <c:pt idx="126">
                  <c:v>10.99</c:v>
                </c:pt>
                <c:pt idx="127">
                  <c:v>11.11</c:v>
                </c:pt>
                <c:pt idx="128">
                  <c:v>11.2</c:v>
                </c:pt>
                <c:pt idx="129">
                  <c:v>11</c:v>
                </c:pt>
                <c:pt idx="130">
                  <c:v>10.91</c:v>
                </c:pt>
                <c:pt idx="131">
                  <c:v>10.63</c:v>
                </c:pt>
                <c:pt idx="132">
                  <c:v>10.75</c:v>
                </c:pt>
                <c:pt idx="133">
                  <c:v>10.53</c:v>
                </c:pt>
                <c:pt idx="134">
                  <c:v>10.62</c:v>
                </c:pt>
                <c:pt idx="135">
                  <c:v>10.72</c:v>
                </c:pt>
                <c:pt idx="136">
                  <c:v>10.77</c:v>
                </c:pt>
                <c:pt idx="137">
                  <c:v>10.43</c:v>
                </c:pt>
                <c:pt idx="138">
                  <c:v>10.27</c:v>
                </c:pt>
                <c:pt idx="139">
                  <c:v>10.33</c:v>
                </c:pt>
                <c:pt idx="140">
                  <c:v>10.23</c:v>
                </c:pt>
                <c:pt idx="141">
                  <c:v>10.3</c:v>
                </c:pt>
                <c:pt idx="142">
                  <c:v>10.32</c:v>
                </c:pt>
                <c:pt idx="143">
                  <c:v>10.210000000000001</c:v>
                </c:pt>
                <c:pt idx="144">
                  <c:v>9.98</c:v>
                </c:pt>
                <c:pt idx="145">
                  <c:v>9.49</c:v>
                </c:pt>
                <c:pt idx="146">
                  <c:v>9.34</c:v>
                </c:pt>
                <c:pt idx="147">
                  <c:v>9.35</c:v>
                </c:pt>
                <c:pt idx="148">
                  <c:v>9.68</c:v>
                </c:pt>
                <c:pt idx="149">
                  <c:v>9.69</c:v>
                </c:pt>
                <c:pt idx="150">
                  <c:v>9.35</c:v>
                </c:pt>
                <c:pt idx="151">
                  <c:v>9.43</c:v>
                </c:pt>
                <c:pt idx="152">
                  <c:v>8.98</c:v>
                </c:pt>
                <c:pt idx="153">
                  <c:v>9.16</c:v>
                </c:pt>
                <c:pt idx="154">
                  <c:v>9.24</c:v>
                </c:pt>
                <c:pt idx="155">
                  <c:v>9.1199999999999903</c:v>
                </c:pt>
                <c:pt idx="156">
                  <c:v>8.77</c:v>
                </c:pt>
                <c:pt idx="157">
                  <c:v>8.3699999999999903</c:v>
                </c:pt>
                <c:pt idx="158">
                  <c:v>8.8000000000000007</c:v>
                </c:pt>
                <c:pt idx="159">
                  <c:v>8.84</c:v>
                </c:pt>
                <c:pt idx="160">
                  <c:v>8.67</c:v>
                </c:pt>
                <c:pt idx="161">
                  <c:v>8.4600000000000009</c:v>
                </c:pt>
                <c:pt idx="162">
                  <c:v>8.6</c:v>
                </c:pt>
                <c:pt idx="163">
                  <c:v>9</c:v>
                </c:pt>
                <c:pt idx="164">
                  <c:v>7.83</c:v>
                </c:pt>
                <c:pt idx="165">
                  <c:v>7.62</c:v>
                </c:pt>
                <c:pt idx="166">
                  <c:v>7.92</c:v>
                </c:pt>
                <c:pt idx="167">
                  <c:v>7.98</c:v>
                </c:pt>
                <c:pt idx="168">
                  <c:v>7.62</c:v>
                </c:pt>
                <c:pt idx="169">
                  <c:v>7.2</c:v>
                </c:pt>
                <c:pt idx="170">
                  <c:v>7.07</c:v>
                </c:pt>
                <c:pt idx="171">
                  <c:v>6.88</c:v>
                </c:pt>
                <c:pt idx="172">
                  <c:v>6.3</c:v>
                </c:pt>
                <c:pt idx="173">
                  <c:v>6.23</c:v>
                </c:pt>
                <c:pt idx="174">
                  <c:v>6.1</c:v>
                </c:pt>
                <c:pt idx="175">
                  <c:v>5.78</c:v>
                </c:pt>
                <c:pt idx="176">
                  <c:v>5.48</c:v>
                </c:pt>
                <c:pt idx="177">
                  <c:v>4.9400000000000004</c:v>
                </c:pt>
                <c:pt idx="178">
                  <c:v>4.6399999999999899</c:v>
                </c:pt>
                <c:pt idx="179">
                  <c:v>4.6100000000000003</c:v>
                </c:pt>
                <c:pt idx="180">
                  <c:v>4.12</c:v>
                </c:pt>
                <c:pt idx="181">
                  <c:v>3.78</c:v>
                </c:pt>
                <c:pt idx="182">
                  <c:v>3.52</c:v>
                </c:pt>
                <c:pt idx="183">
                  <c:v>3.76</c:v>
                </c:pt>
                <c:pt idx="184">
                  <c:v>3.25</c:v>
                </c:pt>
                <c:pt idx="185">
                  <c:v>3.42</c:v>
                </c:pt>
                <c:pt idx="186">
                  <c:v>3.76</c:v>
                </c:pt>
                <c:pt idx="187">
                  <c:v>3.69</c:v>
                </c:pt>
                <c:pt idx="188">
                  <c:v>3.55</c:v>
                </c:pt>
                <c:pt idx="189">
                  <c:v>3.63</c:v>
                </c:pt>
                <c:pt idx="190">
                  <c:v>3.67</c:v>
                </c:pt>
                <c:pt idx="191">
                  <c:v>3.54</c:v>
                </c:pt>
                <c:pt idx="192">
                  <c:v>3.48</c:v>
                </c:pt>
                <c:pt idx="193">
                  <c:v>3.47</c:v>
                </c:pt>
                <c:pt idx="194">
                  <c:v>3.51</c:v>
                </c:pt>
                <c:pt idx="195">
                  <c:v>3.52</c:v>
                </c:pt>
                <c:pt idx="196">
                  <c:v>2.15</c:v>
                </c:pt>
                <c:pt idx="197">
                  <c:v>3.41</c:v>
                </c:pt>
                <c:pt idx="198">
                  <c:v>3.43</c:v>
                </c:pt>
                <c:pt idx="199">
                  <c:v>3.46</c:v>
                </c:pt>
                <c:pt idx="200">
                  <c:v>3.54</c:v>
                </c:pt>
                <c:pt idx="201">
                  <c:v>3.46</c:v>
                </c:pt>
                <c:pt idx="202">
                  <c:v>3.65</c:v>
                </c:pt>
                <c:pt idx="203">
                  <c:v>3.58</c:v>
                </c:pt>
                <c:pt idx="204">
                  <c:v>3.43</c:v>
                </c:pt>
                <c:pt idx="205">
                  <c:v>3.04</c:v>
                </c:pt>
                <c:pt idx="206">
                  <c:v>2.77</c:v>
                </c:pt>
                <c:pt idx="207">
                  <c:v>2.98</c:v>
                </c:pt>
                <c:pt idx="208">
                  <c:v>3.1</c:v>
                </c:pt>
                <c:pt idx="209">
                  <c:v>2.75</c:v>
                </c:pt>
                <c:pt idx="210">
                  <c:v>2.72</c:v>
                </c:pt>
                <c:pt idx="211">
                  <c:v>3.07</c:v>
                </c:pt>
                <c:pt idx="212">
                  <c:v>3.04</c:v>
                </c:pt>
                <c:pt idx="213">
                  <c:v>2.63</c:v>
                </c:pt>
                <c:pt idx="214">
                  <c:v>2.68</c:v>
                </c:pt>
                <c:pt idx="215">
                  <c:v>2.76</c:v>
                </c:pt>
                <c:pt idx="216">
                  <c:v>2.81</c:v>
                </c:pt>
                <c:pt idx="217">
                  <c:v>2.4</c:v>
                </c:pt>
                <c:pt idx="218">
                  <c:v>2.3199999999999901</c:v>
                </c:pt>
                <c:pt idx="219">
                  <c:v>2.48</c:v>
                </c:pt>
                <c:pt idx="220">
                  <c:v>2.4</c:v>
                </c:pt>
                <c:pt idx="221">
                  <c:v>2.48</c:v>
                </c:pt>
                <c:pt idx="222">
                  <c:v>1.93</c:v>
                </c:pt>
                <c:pt idx="223">
                  <c:v>2.2400000000000002</c:v>
                </c:pt>
                <c:pt idx="224">
                  <c:v>2.0699999999999901</c:v>
                </c:pt>
                <c:pt idx="225">
                  <c:v>1.8</c:v>
                </c:pt>
                <c:pt idx="226">
                  <c:v>1.54</c:v>
                </c:pt>
                <c:pt idx="227">
                  <c:v>1.27</c:v>
                </c:pt>
                <c:pt idx="228">
                  <c:v>1.18</c:v>
                </c:pt>
                <c:pt idx="229">
                  <c:v>0.92</c:v>
                </c:pt>
                <c:pt idx="230">
                  <c:v>0.56000000000000005</c:v>
                </c:pt>
                <c:pt idx="231">
                  <c:v>0.25</c:v>
                </c:pt>
                <c:pt idx="232">
                  <c:v>0.34</c:v>
                </c:pt>
                <c:pt idx="233">
                  <c:v>0.13</c:v>
                </c:pt>
                <c:pt idx="234">
                  <c:v>-0.17</c:v>
                </c:pt>
                <c:pt idx="235">
                  <c:v>-0.18</c:v>
                </c:pt>
                <c:pt idx="236">
                  <c:v>-0.13</c:v>
                </c:pt>
                <c:pt idx="237">
                  <c:v>-0.31</c:v>
                </c:pt>
                <c:pt idx="238">
                  <c:v>-0.47</c:v>
                </c:pt>
                <c:pt idx="239">
                  <c:v>-0.56999999999999895</c:v>
                </c:pt>
                <c:pt idx="240">
                  <c:v>-0.2</c:v>
                </c:pt>
                <c:pt idx="241">
                  <c:v>-0.95</c:v>
                </c:pt>
                <c:pt idx="242">
                  <c:v>-0.95</c:v>
                </c:pt>
                <c:pt idx="243">
                  <c:v>-1.18</c:v>
                </c:pt>
                <c:pt idx="244">
                  <c:v>-1.0900000000000001</c:v>
                </c:pt>
                <c:pt idx="245">
                  <c:v>-1.4</c:v>
                </c:pt>
                <c:pt idx="246">
                  <c:v>-1.61</c:v>
                </c:pt>
                <c:pt idx="247">
                  <c:v>-1.68</c:v>
                </c:pt>
                <c:pt idx="248">
                  <c:v>-1.95</c:v>
                </c:pt>
                <c:pt idx="249">
                  <c:v>-2</c:v>
                </c:pt>
                <c:pt idx="250">
                  <c:v>-2.39</c:v>
                </c:pt>
                <c:pt idx="251">
                  <c:v>-2.85</c:v>
                </c:pt>
                <c:pt idx="252">
                  <c:v>-2.89</c:v>
                </c:pt>
                <c:pt idx="253">
                  <c:v>-3.07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546-43EE-8BD5-120F632E6130}"/>
            </c:ext>
          </c:extLst>
        </c:ser>
        <c:ser>
          <c:idx val="1"/>
          <c:order val="1"/>
          <c:tx>
            <c:v>Simulated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3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'363836076201702'!$H$12:$H$51</c:f>
              <c:numCache>
                <c:formatCode>m/d/yyyy</c:formatCode>
                <c:ptCount val="40"/>
                <c:pt idx="0">
                  <c:v>29952</c:v>
                </c:pt>
                <c:pt idx="1">
                  <c:v>30317</c:v>
                </c:pt>
                <c:pt idx="2">
                  <c:v>30682</c:v>
                </c:pt>
                <c:pt idx="3">
                  <c:v>31048</c:v>
                </c:pt>
                <c:pt idx="4">
                  <c:v>31413</c:v>
                </c:pt>
                <c:pt idx="5">
                  <c:v>31778</c:v>
                </c:pt>
                <c:pt idx="6">
                  <c:v>32143</c:v>
                </c:pt>
                <c:pt idx="7">
                  <c:v>32509</c:v>
                </c:pt>
                <c:pt idx="8">
                  <c:v>32874</c:v>
                </c:pt>
                <c:pt idx="9">
                  <c:v>33239</c:v>
                </c:pt>
                <c:pt idx="10">
                  <c:v>33604</c:v>
                </c:pt>
                <c:pt idx="11">
                  <c:v>33970</c:v>
                </c:pt>
                <c:pt idx="12">
                  <c:v>34335</c:v>
                </c:pt>
                <c:pt idx="13">
                  <c:v>34700</c:v>
                </c:pt>
                <c:pt idx="14">
                  <c:v>35065</c:v>
                </c:pt>
                <c:pt idx="15">
                  <c:v>35431</c:v>
                </c:pt>
                <c:pt idx="16">
                  <c:v>35796</c:v>
                </c:pt>
                <c:pt idx="17">
                  <c:v>36161</c:v>
                </c:pt>
                <c:pt idx="18">
                  <c:v>36526</c:v>
                </c:pt>
                <c:pt idx="19">
                  <c:v>36892</c:v>
                </c:pt>
                <c:pt idx="20">
                  <c:v>37257</c:v>
                </c:pt>
                <c:pt idx="21">
                  <c:v>37622</c:v>
                </c:pt>
                <c:pt idx="22">
                  <c:v>37987</c:v>
                </c:pt>
                <c:pt idx="23">
                  <c:v>38353</c:v>
                </c:pt>
                <c:pt idx="24">
                  <c:v>38718</c:v>
                </c:pt>
                <c:pt idx="25">
                  <c:v>39083</c:v>
                </c:pt>
                <c:pt idx="26">
                  <c:v>39448</c:v>
                </c:pt>
                <c:pt idx="27">
                  <c:v>39814</c:v>
                </c:pt>
                <c:pt idx="28">
                  <c:v>40179</c:v>
                </c:pt>
                <c:pt idx="29">
                  <c:v>40544</c:v>
                </c:pt>
                <c:pt idx="30">
                  <c:v>40909</c:v>
                </c:pt>
                <c:pt idx="31">
                  <c:v>41275</c:v>
                </c:pt>
                <c:pt idx="32">
                  <c:v>41640</c:v>
                </c:pt>
                <c:pt idx="33">
                  <c:v>42005</c:v>
                </c:pt>
                <c:pt idx="34">
                  <c:v>42370</c:v>
                </c:pt>
                <c:pt idx="35">
                  <c:v>42736</c:v>
                </c:pt>
                <c:pt idx="36">
                  <c:v>43101</c:v>
                </c:pt>
                <c:pt idx="37">
                  <c:v>43466</c:v>
                </c:pt>
                <c:pt idx="38">
                  <c:v>43831</c:v>
                </c:pt>
                <c:pt idx="39">
                  <c:v>44197</c:v>
                </c:pt>
              </c:numCache>
            </c:numRef>
          </c:xVal>
          <c:yVal>
            <c:numRef>
              <c:f>'363836076201702'!$G$12:$G$51</c:f>
              <c:numCache>
                <c:formatCode>General</c:formatCode>
                <c:ptCount val="40"/>
                <c:pt idx="0">
                  <c:v>17.701457977295</c:v>
                </c:pt>
                <c:pt idx="1">
                  <c:v>17.429286956786999</c:v>
                </c:pt>
                <c:pt idx="2">
                  <c:v>17.149570465088001</c:v>
                </c:pt>
                <c:pt idx="3">
                  <c:v>16.860082626343001</c:v>
                </c:pt>
                <c:pt idx="4">
                  <c:v>16.56128692627</c:v>
                </c:pt>
                <c:pt idx="5">
                  <c:v>16.251363754271999</c:v>
                </c:pt>
                <c:pt idx="6">
                  <c:v>15.924018859863001</c:v>
                </c:pt>
                <c:pt idx="7">
                  <c:v>15.586890220641999</c:v>
                </c:pt>
                <c:pt idx="8">
                  <c:v>15.247172355651999</c:v>
                </c:pt>
                <c:pt idx="9">
                  <c:v>14.913862228394001</c:v>
                </c:pt>
                <c:pt idx="10">
                  <c:v>14.574120521545</c:v>
                </c:pt>
                <c:pt idx="11">
                  <c:v>14.221214294434001</c:v>
                </c:pt>
                <c:pt idx="12">
                  <c:v>13.863202095031999</c:v>
                </c:pt>
                <c:pt idx="13">
                  <c:v>13.499389648437999</c:v>
                </c:pt>
                <c:pt idx="14">
                  <c:v>13.132969856261999</c:v>
                </c:pt>
                <c:pt idx="15">
                  <c:v>12.760889053345</c:v>
                </c:pt>
                <c:pt idx="16">
                  <c:v>12.391331672668001</c:v>
                </c:pt>
                <c:pt idx="17">
                  <c:v>12.016321182251</c:v>
                </c:pt>
                <c:pt idx="18">
                  <c:v>11.642251968384</c:v>
                </c:pt>
                <c:pt idx="19">
                  <c:v>11.271053314209</c:v>
                </c:pt>
                <c:pt idx="20">
                  <c:v>10.893838882446</c:v>
                </c:pt>
                <c:pt idx="21">
                  <c:v>10.500324249267999</c:v>
                </c:pt>
                <c:pt idx="22">
                  <c:v>10.106650352478001</c:v>
                </c:pt>
                <c:pt idx="23">
                  <c:v>9.7284736633300994</c:v>
                </c:pt>
                <c:pt idx="24">
                  <c:v>9.3520975112915004</c:v>
                </c:pt>
                <c:pt idx="25">
                  <c:v>8.9620304107665998</c:v>
                </c:pt>
                <c:pt idx="26">
                  <c:v>8.5629606246947993</c:v>
                </c:pt>
                <c:pt idx="27">
                  <c:v>8.1505804061890004</c:v>
                </c:pt>
                <c:pt idx="28">
                  <c:v>7.7379302978515998</c:v>
                </c:pt>
                <c:pt idx="29">
                  <c:v>7.3333215713501003</c:v>
                </c:pt>
                <c:pt idx="30">
                  <c:v>6.9289999008179004</c:v>
                </c:pt>
                <c:pt idx="31">
                  <c:v>6.5230879783629998</c:v>
                </c:pt>
                <c:pt idx="32">
                  <c:v>6.1166071891784997</c:v>
                </c:pt>
                <c:pt idx="33">
                  <c:v>5.7152953147887997</c:v>
                </c:pt>
                <c:pt idx="34">
                  <c:v>5.3191142082214</c:v>
                </c:pt>
                <c:pt idx="35">
                  <c:v>4.9301767349243004</c:v>
                </c:pt>
                <c:pt idx="36">
                  <c:v>4.5512814521790004</c:v>
                </c:pt>
                <c:pt idx="37">
                  <c:v>4.1723570823668998</c:v>
                </c:pt>
                <c:pt idx="38">
                  <c:v>3.7945244312285999</c:v>
                </c:pt>
                <c:pt idx="39">
                  <c:v>3.420254945755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546-43EE-8BD5-120F632E61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3555183"/>
        <c:axId val="613550191"/>
      </c:scatterChart>
      <c:valAx>
        <c:axId val="613555183"/>
        <c:scaling>
          <c:orientation val="minMax"/>
          <c:min val="2500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0191"/>
        <c:crossesAt val="-200"/>
        <c:crossBetween val="midCat"/>
      </c:valAx>
      <c:valAx>
        <c:axId val="6135501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Water Level (ft)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5183"/>
        <c:crosses val="autoZero"/>
        <c:crossBetween val="midCat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Data</c:v>
          </c:tx>
          <c:spPr>
            <a:ln w="19050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'363836076201702'!$I$12:$I$51</c:f>
              <c:numCache>
                <c:formatCode>General</c:formatCode>
                <c:ptCount val="40"/>
                <c:pt idx="0">
                  <c:v>15.69</c:v>
                </c:pt>
                <c:pt idx="1">
                  <c:v>15.3</c:v>
                </c:pt>
                <c:pt idx="2">
                  <c:v>13.86</c:v>
                </c:pt>
                <c:pt idx="3">
                  <c:v>13.08</c:v>
                </c:pt>
                <c:pt idx="4">
                  <c:v>13.09</c:v>
                </c:pt>
                <c:pt idx="5">
                  <c:v>12.57</c:v>
                </c:pt>
                <c:pt idx="6">
                  <c:v>11.85</c:v>
                </c:pt>
                <c:pt idx="7">
                  <c:v>11.58</c:v>
                </c:pt>
                <c:pt idx="8">
                  <c:v>11.63</c:v>
                </c:pt>
                <c:pt idx="9">
                  <c:v>10.9</c:v>
                </c:pt>
                <c:pt idx="10">
                  <c:v>10.62</c:v>
                </c:pt>
                <c:pt idx="11">
                  <c:v>10.3</c:v>
                </c:pt>
                <c:pt idx="12">
                  <c:v>9.35</c:v>
                </c:pt>
                <c:pt idx="13">
                  <c:v>8.98</c:v>
                </c:pt>
                <c:pt idx="14">
                  <c:v>8.3699999999999903</c:v>
                </c:pt>
                <c:pt idx="15">
                  <c:v>8.4600000000000009</c:v>
                </c:pt>
                <c:pt idx="16">
                  <c:v>7.62</c:v>
                </c:pt>
                <c:pt idx="17">
                  <c:v>7.2</c:v>
                </c:pt>
                <c:pt idx="18">
                  <c:v>6.23</c:v>
                </c:pt>
                <c:pt idx="19">
                  <c:v>4.9400000000000004</c:v>
                </c:pt>
                <c:pt idx="20">
                  <c:v>3.78</c:v>
                </c:pt>
                <c:pt idx="21">
                  <c:v>3.42</c:v>
                </c:pt>
                <c:pt idx="22">
                  <c:v>3.63</c:v>
                </c:pt>
                <c:pt idx="23">
                  <c:v>3.47</c:v>
                </c:pt>
                <c:pt idx="24">
                  <c:v>3.43</c:v>
                </c:pt>
                <c:pt idx="25">
                  <c:v>3.65</c:v>
                </c:pt>
                <c:pt idx="26">
                  <c:v>2.77</c:v>
                </c:pt>
                <c:pt idx="27">
                  <c:v>2.72</c:v>
                </c:pt>
                <c:pt idx="28">
                  <c:v>2.68</c:v>
                </c:pt>
                <c:pt idx="29">
                  <c:v>2.48</c:v>
                </c:pt>
                <c:pt idx="30">
                  <c:v>2.2400000000000002</c:v>
                </c:pt>
                <c:pt idx="31">
                  <c:v>1.27</c:v>
                </c:pt>
                <c:pt idx="32">
                  <c:v>0.25</c:v>
                </c:pt>
                <c:pt idx="33">
                  <c:v>-0.18</c:v>
                </c:pt>
                <c:pt idx="34">
                  <c:v>-0.47</c:v>
                </c:pt>
                <c:pt idx="35">
                  <c:v>-0.95</c:v>
                </c:pt>
                <c:pt idx="36">
                  <c:v>-1.61</c:v>
                </c:pt>
                <c:pt idx="37">
                  <c:v>-1.68</c:v>
                </c:pt>
                <c:pt idx="38">
                  <c:v>-2</c:v>
                </c:pt>
                <c:pt idx="39">
                  <c:v>-2.85</c:v>
                </c:pt>
              </c:numCache>
            </c:numRef>
          </c:xVal>
          <c:yVal>
            <c:numRef>
              <c:f>'363836076201702'!$G$12:$G$51</c:f>
              <c:numCache>
                <c:formatCode>General</c:formatCode>
                <c:ptCount val="40"/>
                <c:pt idx="0">
                  <c:v>17.701457977295</c:v>
                </c:pt>
                <c:pt idx="1">
                  <c:v>17.429286956786999</c:v>
                </c:pt>
                <c:pt idx="2">
                  <c:v>17.149570465088001</c:v>
                </c:pt>
                <c:pt idx="3">
                  <c:v>16.860082626343001</c:v>
                </c:pt>
                <c:pt idx="4">
                  <c:v>16.56128692627</c:v>
                </c:pt>
                <c:pt idx="5">
                  <c:v>16.251363754271999</c:v>
                </c:pt>
                <c:pt idx="6">
                  <c:v>15.924018859863001</c:v>
                </c:pt>
                <c:pt idx="7">
                  <c:v>15.586890220641999</c:v>
                </c:pt>
                <c:pt idx="8">
                  <c:v>15.247172355651999</c:v>
                </c:pt>
                <c:pt idx="9">
                  <c:v>14.913862228394001</c:v>
                </c:pt>
                <c:pt idx="10">
                  <c:v>14.574120521545</c:v>
                </c:pt>
                <c:pt idx="11">
                  <c:v>14.221214294434001</c:v>
                </c:pt>
                <c:pt idx="12">
                  <c:v>13.863202095031999</c:v>
                </c:pt>
                <c:pt idx="13">
                  <c:v>13.499389648437999</c:v>
                </c:pt>
                <c:pt idx="14">
                  <c:v>13.132969856261999</c:v>
                </c:pt>
                <c:pt idx="15">
                  <c:v>12.760889053345</c:v>
                </c:pt>
                <c:pt idx="16">
                  <c:v>12.391331672668001</c:v>
                </c:pt>
                <c:pt idx="17">
                  <c:v>12.016321182251</c:v>
                </c:pt>
                <c:pt idx="18">
                  <c:v>11.642251968384</c:v>
                </c:pt>
                <c:pt idx="19">
                  <c:v>11.271053314209</c:v>
                </c:pt>
                <c:pt idx="20">
                  <c:v>10.893838882446</c:v>
                </c:pt>
                <c:pt idx="21">
                  <c:v>10.500324249267999</c:v>
                </c:pt>
                <c:pt idx="22">
                  <c:v>10.106650352478001</c:v>
                </c:pt>
                <c:pt idx="23">
                  <c:v>9.7284736633300994</c:v>
                </c:pt>
                <c:pt idx="24">
                  <c:v>9.3520975112915004</c:v>
                </c:pt>
                <c:pt idx="25">
                  <c:v>8.9620304107665998</c:v>
                </c:pt>
                <c:pt idx="26">
                  <c:v>8.5629606246947993</c:v>
                </c:pt>
                <c:pt idx="27">
                  <c:v>8.1505804061890004</c:v>
                </c:pt>
                <c:pt idx="28">
                  <c:v>7.7379302978515998</c:v>
                </c:pt>
                <c:pt idx="29">
                  <c:v>7.3333215713501003</c:v>
                </c:pt>
                <c:pt idx="30">
                  <c:v>6.9289999008179004</c:v>
                </c:pt>
                <c:pt idx="31">
                  <c:v>6.5230879783629998</c:v>
                </c:pt>
                <c:pt idx="32">
                  <c:v>6.1166071891784997</c:v>
                </c:pt>
                <c:pt idx="33">
                  <c:v>5.7152953147887997</c:v>
                </c:pt>
                <c:pt idx="34">
                  <c:v>5.3191142082214</c:v>
                </c:pt>
                <c:pt idx="35">
                  <c:v>4.9301767349243004</c:v>
                </c:pt>
                <c:pt idx="36">
                  <c:v>4.5512814521790004</c:v>
                </c:pt>
                <c:pt idx="37">
                  <c:v>4.1723570823668998</c:v>
                </c:pt>
                <c:pt idx="38">
                  <c:v>3.7945244312285999</c:v>
                </c:pt>
                <c:pt idx="39">
                  <c:v>3.420254945755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68B-4DFF-85B5-5157DB2D72C6}"/>
            </c:ext>
          </c:extLst>
        </c:ser>
        <c:ser>
          <c:idx val="1"/>
          <c:order val="1"/>
          <c:tx>
            <c:v>Y=X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'363836076201702'!$K$2:$K$3</c:f>
              <c:numCache>
                <c:formatCode>General</c:formatCode>
                <c:ptCount val="2"/>
                <c:pt idx="0">
                  <c:v>17.100000000000001</c:v>
                </c:pt>
                <c:pt idx="1">
                  <c:v>-3.07</c:v>
                </c:pt>
              </c:numCache>
            </c:numRef>
          </c:xVal>
          <c:yVal>
            <c:numRef>
              <c:f>'363836076201702'!$K$2:$K$3</c:f>
              <c:numCache>
                <c:formatCode>General</c:formatCode>
                <c:ptCount val="2"/>
                <c:pt idx="0">
                  <c:v>17.100000000000001</c:v>
                </c:pt>
                <c:pt idx="1">
                  <c:v>-3.07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68B-4DFF-85B5-5157DB2D72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4009151"/>
        <c:axId val="1105116095"/>
      </c:scatterChart>
      <c:valAx>
        <c:axId val="117400915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05116095"/>
        <c:crossesAt val="-200"/>
        <c:crossBetween val="midCat"/>
      </c:valAx>
      <c:valAx>
        <c:axId val="11051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74009151"/>
        <c:crossesAt val="-200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0617632601578511"/>
          <c:y val="0.57275836614173226"/>
          <c:w val="0.38800328273086904"/>
          <c:h val="0.19412968265330471"/>
        </c:manualLayout>
      </c:layout>
      <c:overlay val="1"/>
      <c:spPr>
        <a:solidFill>
          <a:schemeClr val="bg1"/>
        </a:solidFill>
        <a:ln>
          <a:solidFill>
            <a:schemeClr val="bg1">
              <a:lumMod val="65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sz="1400" b="0" i="0" u="none" strike="noStrike" baseline="0">
                <a:effectLst/>
              </a:rPr>
              <a:t>55B 65</a:t>
            </a:r>
            <a:r>
              <a:rPr lang="en-US" sz="1400" b="0" i="0" u="none" strike="noStrike" baseline="0"/>
              <a:t>  </a:t>
            </a:r>
            <a:endParaRPr lang="en-US"/>
          </a:p>
        </c:rich>
      </c:tx>
      <c:layout>
        <c:manualLayout>
          <c:xMode val="edge"/>
          <c:yMode val="edge"/>
          <c:x val="0.36088110403397028"/>
          <c:y val="2.13675213675213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USGS Data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3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xVal>
            <c:numRef>
              <c:f>'364033076562602'!$A$2:$A$980</c:f>
              <c:numCache>
                <c:formatCode>m/d/yyyy</c:formatCode>
                <c:ptCount val="979"/>
                <c:pt idx="0">
                  <c:v>40115</c:v>
                </c:pt>
                <c:pt idx="1">
                  <c:v>40354</c:v>
                </c:pt>
                <c:pt idx="2">
                  <c:v>40380</c:v>
                </c:pt>
                <c:pt idx="3">
                  <c:v>40477</c:v>
                </c:pt>
                <c:pt idx="4">
                  <c:v>40570</c:v>
                </c:pt>
                <c:pt idx="5">
                  <c:v>40652</c:v>
                </c:pt>
                <c:pt idx="6">
                  <c:v>40744</c:v>
                </c:pt>
                <c:pt idx="7">
                  <c:v>40820</c:v>
                </c:pt>
                <c:pt idx="8">
                  <c:v>40947</c:v>
                </c:pt>
                <c:pt idx="9">
                  <c:v>41010</c:v>
                </c:pt>
                <c:pt idx="10">
                  <c:v>41065</c:v>
                </c:pt>
                <c:pt idx="11">
                  <c:v>41115</c:v>
                </c:pt>
                <c:pt idx="12">
                  <c:v>41192</c:v>
                </c:pt>
                <c:pt idx="13">
                  <c:v>41253</c:v>
                </c:pt>
                <c:pt idx="14">
                  <c:v>41316</c:v>
                </c:pt>
                <c:pt idx="15">
                  <c:v>41374</c:v>
                </c:pt>
                <c:pt idx="16">
                  <c:v>41429</c:v>
                </c:pt>
                <c:pt idx="17">
                  <c:v>41485</c:v>
                </c:pt>
                <c:pt idx="18">
                  <c:v>41583</c:v>
                </c:pt>
                <c:pt idx="19">
                  <c:v>41655</c:v>
                </c:pt>
                <c:pt idx="20">
                  <c:v>41716</c:v>
                </c:pt>
                <c:pt idx="21">
                  <c:v>41834</c:v>
                </c:pt>
                <c:pt idx="22">
                  <c:v>41897</c:v>
                </c:pt>
                <c:pt idx="23">
                  <c:v>41949</c:v>
                </c:pt>
                <c:pt idx="24">
                  <c:v>42017</c:v>
                </c:pt>
                <c:pt idx="25">
                  <c:v>42075</c:v>
                </c:pt>
                <c:pt idx="26">
                  <c:v>42129</c:v>
                </c:pt>
                <c:pt idx="27">
                  <c:v>42200</c:v>
                </c:pt>
                <c:pt idx="28">
                  <c:v>42250</c:v>
                </c:pt>
                <c:pt idx="29">
                  <c:v>42306</c:v>
                </c:pt>
                <c:pt idx="30">
                  <c:v>42349</c:v>
                </c:pt>
                <c:pt idx="31">
                  <c:v>42401</c:v>
                </c:pt>
                <c:pt idx="32">
                  <c:v>42464</c:v>
                </c:pt>
                <c:pt idx="33">
                  <c:v>42515</c:v>
                </c:pt>
                <c:pt idx="34">
                  <c:v>42578</c:v>
                </c:pt>
                <c:pt idx="35">
                  <c:v>42627</c:v>
                </c:pt>
                <c:pt idx="36">
                  <c:v>42690</c:v>
                </c:pt>
                <c:pt idx="37">
                  <c:v>42744</c:v>
                </c:pt>
                <c:pt idx="38">
                  <c:v>42795</c:v>
                </c:pt>
                <c:pt idx="39">
                  <c:v>42853</c:v>
                </c:pt>
                <c:pt idx="40">
                  <c:v>42929</c:v>
                </c:pt>
                <c:pt idx="41">
                  <c:v>42983</c:v>
                </c:pt>
                <c:pt idx="42">
                  <c:v>43041</c:v>
                </c:pt>
                <c:pt idx="43">
                  <c:v>43046</c:v>
                </c:pt>
                <c:pt idx="44">
                  <c:v>43108</c:v>
                </c:pt>
                <c:pt idx="45">
                  <c:v>43166</c:v>
                </c:pt>
                <c:pt idx="46">
                  <c:v>43223</c:v>
                </c:pt>
                <c:pt idx="47">
                  <c:v>43286</c:v>
                </c:pt>
                <c:pt idx="48">
                  <c:v>43340</c:v>
                </c:pt>
                <c:pt idx="49">
                  <c:v>43404</c:v>
                </c:pt>
                <c:pt idx="50">
                  <c:v>43517</c:v>
                </c:pt>
                <c:pt idx="51">
                  <c:v>43567</c:v>
                </c:pt>
                <c:pt idx="52">
                  <c:v>43579</c:v>
                </c:pt>
                <c:pt idx="53">
                  <c:v>43662</c:v>
                </c:pt>
                <c:pt idx="54">
                  <c:v>43804</c:v>
                </c:pt>
                <c:pt idx="55">
                  <c:v>43845</c:v>
                </c:pt>
                <c:pt idx="56">
                  <c:v>44074</c:v>
                </c:pt>
                <c:pt idx="57">
                  <c:v>44083</c:v>
                </c:pt>
                <c:pt idx="58">
                  <c:v>44168</c:v>
                </c:pt>
                <c:pt idx="59">
                  <c:v>44270</c:v>
                </c:pt>
                <c:pt idx="60">
                  <c:v>44510</c:v>
                </c:pt>
                <c:pt idx="61">
                  <c:v>44579</c:v>
                </c:pt>
                <c:pt idx="62">
                  <c:v>44585</c:v>
                </c:pt>
              </c:numCache>
            </c:numRef>
          </c:xVal>
          <c:yVal>
            <c:numRef>
              <c:f>'364033076562602'!$D$2:$D$980</c:f>
              <c:numCache>
                <c:formatCode>General</c:formatCode>
                <c:ptCount val="979"/>
                <c:pt idx="0">
                  <c:v>-138.479999999999</c:v>
                </c:pt>
                <c:pt idx="1">
                  <c:v>-131.15</c:v>
                </c:pt>
                <c:pt idx="2">
                  <c:v>-128.52000000000001</c:v>
                </c:pt>
                <c:pt idx="3">
                  <c:v>-120.12</c:v>
                </c:pt>
                <c:pt idx="4">
                  <c:v>-112.49</c:v>
                </c:pt>
                <c:pt idx="5">
                  <c:v>-107.82</c:v>
                </c:pt>
                <c:pt idx="6">
                  <c:v>-104.17</c:v>
                </c:pt>
                <c:pt idx="7">
                  <c:v>-101.05</c:v>
                </c:pt>
                <c:pt idx="8">
                  <c:v>-96.13</c:v>
                </c:pt>
                <c:pt idx="9">
                  <c:v>-93.59</c:v>
                </c:pt>
                <c:pt idx="10">
                  <c:v>-92.42</c:v>
                </c:pt>
                <c:pt idx="11">
                  <c:v>-94.01</c:v>
                </c:pt>
                <c:pt idx="12">
                  <c:v>-95.41</c:v>
                </c:pt>
                <c:pt idx="13">
                  <c:v>-94.74</c:v>
                </c:pt>
                <c:pt idx="14">
                  <c:v>-93.02</c:v>
                </c:pt>
                <c:pt idx="15">
                  <c:v>-94.9</c:v>
                </c:pt>
                <c:pt idx="16">
                  <c:v>-94.82</c:v>
                </c:pt>
                <c:pt idx="17">
                  <c:v>-94.4</c:v>
                </c:pt>
                <c:pt idx="18">
                  <c:v>-94.07</c:v>
                </c:pt>
                <c:pt idx="19">
                  <c:v>-93.22</c:v>
                </c:pt>
                <c:pt idx="20">
                  <c:v>-93.46</c:v>
                </c:pt>
                <c:pt idx="21">
                  <c:v>-93.15</c:v>
                </c:pt>
                <c:pt idx="22">
                  <c:v>-92.93</c:v>
                </c:pt>
                <c:pt idx="23">
                  <c:v>-92.64</c:v>
                </c:pt>
                <c:pt idx="24">
                  <c:v>-91.96</c:v>
                </c:pt>
                <c:pt idx="25">
                  <c:v>-91.87</c:v>
                </c:pt>
                <c:pt idx="26">
                  <c:v>-92.06</c:v>
                </c:pt>
                <c:pt idx="27">
                  <c:v>-91.52</c:v>
                </c:pt>
                <c:pt idx="28">
                  <c:v>-91.61</c:v>
                </c:pt>
                <c:pt idx="29">
                  <c:v>-90.93</c:v>
                </c:pt>
                <c:pt idx="30">
                  <c:v>-90.5</c:v>
                </c:pt>
                <c:pt idx="31">
                  <c:v>-90.04</c:v>
                </c:pt>
                <c:pt idx="32">
                  <c:v>-89.92</c:v>
                </c:pt>
                <c:pt idx="33">
                  <c:v>-89.99</c:v>
                </c:pt>
                <c:pt idx="34">
                  <c:v>-89.65</c:v>
                </c:pt>
                <c:pt idx="35">
                  <c:v>-89.56</c:v>
                </c:pt>
                <c:pt idx="36">
                  <c:v>-89.49</c:v>
                </c:pt>
                <c:pt idx="37">
                  <c:v>-89.7</c:v>
                </c:pt>
                <c:pt idx="38">
                  <c:v>-89.79</c:v>
                </c:pt>
                <c:pt idx="39">
                  <c:v>-89.47</c:v>
                </c:pt>
                <c:pt idx="40">
                  <c:v>-89.21</c:v>
                </c:pt>
                <c:pt idx="41">
                  <c:v>-88.69</c:v>
                </c:pt>
                <c:pt idx="42">
                  <c:v>-88.5</c:v>
                </c:pt>
                <c:pt idx="43">
                  <c:v>-88.48</c:v>
                </c:pt>
                <c:pt idx="44">
                  <c:v>-88.29</c:v>
                </c:pt>
                <c:pt idx="45">
                  <c:v>-88.44</c:v>
                </c:pt>
                <c:pt idx="46">
                  <c:v>-87.8</c:v>
                </c:pt>
                <c:pt idx="47">
                  <c:v>-88.13</c:v>
                </c:pt>
                <c:pt idx="48">
                  <c:v>-88.61</c:v>
                </c:pt>
                <c:pt idx="49">
                  <c:v>-88.73</c:v>
                </c:pt>
                <c:pt idx="50">
                  <c:v>-87.28</c:v>
                </c:pt>
                <c:pt idx="51">
                  <c:v>-87.04</c:v>
                </c:pt>
                <c:pt idx="52">
                  <c:v>-86.92</c:v>
                </c:pt>
                <c:pt idx="53">
                  <c:v>-87.14</c:v>
                </c:pt>
                <c:pt idx="54">
                  <c:v>-86.72</c:v>
                </c:pt>
                <c:pt idx="55">
                  <c:v>-86.92</c:v>
                </c:pt>
                <c:pt idx="56">
                  <c:v>-86.73</c:v>
                </c:pt>
                <c:pt idx="57">
                  <c:v>-86.91</c:v>
                </c:pt>
                <c:pt idx="58">
                  <c:v>-86.43</c:v>
                </c:pt>
                <c:pt idx="59">
                  <c:v>-86.09</c:v>
                </c:pt>
                <c:pt idx="60">
                  <c:v>-87.26</c:v>
                </c:pt>
                <c:pt idx="61">
                  <c:v>-86.6</c:v>
                </c:pt>
                <c:pt idx="62">
                  <c:v>-86.5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272-4866-AF3B-E5B3F1D8435A}"/>
            </c:ext>
          </c:extLst>
        </c:ser>
        <c:ser>
          <c:idx val="1"/>
          <c:order val="1"/>
          <c:tx>
            <c:v>Simulated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3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'364033076562602'!$H$40:$H$51</c:f>
              <c:numCache>
                <c:formatCode>m/d/yyyy</c:formatCode>
                <c:ptCount val="12"/>
                <c:pt idx="0">
                  <c:v>40179</c:v>
                </c:pt>
                <c:pt idx="1">
                  <c:v>40544</c:v>
                </c:pt>
                <c:pt idx="2">
                  <c:v>40909</c:v>
                </c:pt>
                <c:pt idx="3">
                  <c:v>41275</c:v>
                </c:pt>
                <c:pt idx="4">
                  <c:v>41640</c:v>
                </c:pt>
                <c:pt idx="5">
                  <c:v>42005</c:v>
                </c:pt>
                <c:pt idx="6">
                  <c:v>42370</c:v>
                </c:pt>
                <c:pt idx="7">
                  <c:v>42736</c:v>
                </c:pt>
                <c:pt idx="8">
                  <c:v>43101</c:v>
                </c:pt>
                <c:pt idx="9">
                  <c:v>43466</c:v>
                </c:pt>
                <c:pt idx="10">
                  <c:v>43831</c:v>
                </c:pt>
                <c:pt idx="11">
                  <c:v>44197</c:v>
                </c:pt>
              </c:numCache>
            </c:numRef>
          </c:xVal>
          <c:yVal>
            <c:numRef>
              <c:f>'364033076562602'!$G$40:$G$51</c:f>
              <c:numCache>
                <c:formatCode>General</c:formatCode>
                <c:ptCount val="12"/>
                <c:pt idx="0">
                  <c:v>-164.457321167</c:v>
                </c:pt>
                <c:pt idx="1">
                  <c:v>-120.43728637700001</c:v>
                </c:pt>
                <c:pt idx="2">
                  <c:v>-93.040153503420001</c:v>
                </c:pt>
                <c:pt idx="3">
                  <c:v>-97.824920654300001</c:v>
                </c:pt>
                <c:pt idx="4">
                  <c:v>-108.35520935060001</c:v>
                </c:pt>
                <c:pt idx="5">
                  <c:v>-109.3302230835</c:v>
                </c:pt>
                <c:pt idx="6">
                  <c:v>-104.26243591310001</c:v>
                </c:pt>
                <c:pt idx="7">
                  <c:v>-106.2813034058</c:v>
                </c:pt>
                <c:pt idx="8">
                  <c:v>-95.810638427729998</c:v>
                </c:pt>
                <c:pt idx="9">
                  <c:v>-103.12036895750001</c:v>
                </c:pt>
                <c:pt idx="10">
                  <c:v>-99.010597228999998</c:v>
                </c:pt>
                <c:pt idx="11">
                  <c:v>-113.1422653198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272-4866-AF3B-E5B3F1D84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3555183"/>
        <c:axId val="613550191"/>
      </c:scatterChart>
      <c:valAx>
        <c:axId val="613555183"/>
        <c:scaling>
          <c:orientation val="minMax"/>
          <c:min val="4000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0191"/>
        <c:crossesAt val="-200"/>
        <c:crossBetween val="midCat"/>
      </c:valAx>
      <c:valAx>
        <c:axId val="613550191"/>
        <c:scaling>
          <c:orientation val="minMax"/>
          <c:max val="-40"/>
          <c:min val="-17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Water Level (ft)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5183"/>
        <c:crosses val="autoZero"/>
        <c:crossBetween val="midCat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Data</c:v>
          </c:tx>
          <c:spPr>
            <a:ln w="19050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'364033076562602'!$I$40:$I$51</c:f>
              <c:numCache>
                <c:formatCode>General</c:formatCode>
                <c:ptCount val="12"/>
                <c:pt idx="0">
                  <c:v>-138.479999999999</c:v>
                </c:pt>
                <c:pt idx="1">
                  <c:v>-120.12</c:v>
                </c:pt>
                <c:pt idx="2">
                  <c:v>-101.05</c:v>
                </c:pt>
                <c:pt idx="3">
                  <c:v>-94.74</c:v>
                </c:pt>
                <c:pt idx="4">
                  <c:v>-94.07</c:v>
                </c:pt>
                <c:pt idx="5">
                  <c:v>-92.64</c:v>
                </c:pt>
                <c:pt idx="6">
                  <c:v>-90.5</c:v>
                </c:pt>
                <c:pt idx="7">
                  <c:v>-89.49</c:v>
                </c:pt>
                <c:pt idx="8">
                  <c:v>-88.48</c:v>
                </c:pt>
                <c:pt idx="9">
                  <c:v>-88.73</c:v>
                </c:pt>
                <c:pt idx="10">
                  <c:v>-86.72</c:v>
                </c:pt>
                <c:pt idx="11">
                  <c:v>-86.43</c:v>
                </c:pt>
              </c:numCache>
            </c:numRef>
          </c:xVal>
          <c:yVal>
            <c:numRef>
              <c:f>'364033076562602'!$G$40:$G$51</c:f>
              <c:numCache>
                <c:formatCode>General</c:formatCode>
                <c:ptCount val="12"/>
                <c:pt idx="0">
                  <c:v>-164.457321167</c:v>
                </c:pt>
                <c:pt idx="1">
                  <c:v>-120.43728637700001</c:v>
                </c:pt>
                <c:pt idx="2">
                  <c:v>-93.040153503420001</c:v>
                </c:pt>
                <c:pt idx="3">
                  <c:v>-97.824920654300001</c:v>
                </c:pt>
                <c:pt idx="4">
                  <c:v>-108.35520935060001</c:v>
                </c:pt>
                <c:pt idx="5">
                  <c:v>-109.3302230835</c:v>
                </c:pt>
                <c:pt idx="6">
                  <c:v>-104.26243591310001</c:v>
                </c:pt>
                <c:pt idx="7">
                  <c:v>-106.2813034058</c:v>
                </c:pt>
                <c:pt idx="8">
                  <c:v>-95.810638427729998</c:v>
                </c:pt>
                <c:pt idx="9">
                  <c:v>-103.12036895750001</c:v>
                </c:pt>
                <c:pt idx="10">
                  <c:v>-99.010597228999998</c:v>
                </c:pt>
                <c:pt idx="11">
                  <c:v>-113.1422653198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DE4-4BA5-99AC-3E148E9B107F}"/>
            </c:ext>
          </c:extLst>
        </c:ser>
        <c:ser>
          <c:idx val="1"/>
          <c:order val="1"/>
          <c:tx>
            <c:v>Y=X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'364033076562602'!$K$2:$K$3</c:f>
              <c:numCache>
                <c:formatCode>General</c:formatCode>
                <c:ptCount val="2"/>
                <c:pt idx="0">
                  <c:v>-86.09</c:v>
                </c:pt>
                <c:pt idx="1">
                  <c:v>-138.479999999999</c:v>
                </c:pt>
              </c:numCache>
            </c:numRef>
          </c:xVal>
          <c:yVal>
            <c:numRef>
              <c:f>'364033076562602'!$K$2:$K$3</c:f>
              <c:numCache>
                <c:formatCode>General</c:formatCode>
                <c:ptCount val="2"/>
                <c:pt idx="0">
                  <c:v>-86.09</c:v>
                </c:pt>
                <c:pt idx="1">
                  <c:v>-138.479999999999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DE4-4BA5-99AC-3E148E9B10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4009151"/>
        <c:axId val="1105116095"/>
      </c:scatterChart>
      <c:valAx>
        <c:axId val="1174009151"/>
        <c:scaling>
          <c:orientation val="minMax"/>
          <c:max val="-5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05116095"/>
        <c:crossesAt val="-200"/>
        <c:crossBetween val="midCat"/>
      </c:valAx>
      <c:valAx>
        <c:axId val="1105116095"/>
        <c:scaling>
          <c:orientation val="minMax"/>
          <c:max val="-5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74009151"/>
        <c:crossesAt val="-200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0617632601578511"/>
          <c:y val="0.57275836614173226"/>
          <c:w val="0.38800328273086904"/>
          <c:h val="0.19412968265330471"/>
        </c:manualLayout>
      </c:layout>
      <c:overlay val="1"/>
      <c:spPr>
        <a:solidFill>
          <a:schemeClr val="bg1"/>
        </a:solidFill>
        <a:ln>
          <a:solidFill>
            <a:schemeClr val="bg1">
              <a:lumMod val="65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sz="1400" b="0" i="0" u="none" strike="noStrike" baseline="0">
                <a:effectLst/>
              </a:rPr>
              <a:t>61B  5</a:t>
            </a:r>
            <a:r>
              <a:rPr lang="en-US" sz="1400" b="0" i="0" u="none" strike="noStrike" baseline="0"/>
              <a:t>  </a:t>
            </a:r>
            <a:endParaRPr lang="en-US"/>
          </a:p>
        </c:rich>
      </c:tx>
      <c:layout>
        <c:manualLayout>
          <c:xMode val="edge"/>
          <c:yMode val="edge"/>
          <c:x val="0.36088110403397028"/>
          <c:y val="2.13675213675213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USGS Data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3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xVal>
            <c:numRef>
              <c:f>'364227076074702'!$A$33:$A$980</c:f>
              <c:numCache>
                <c:formatCode>m/d/yyyy</c:formatCode>
                <c:ptCount val="948"/>
                <c:pt idx="0">
                  <c:v>29978</c:v>
                </c:pt>
                <c:pt idx="1">
                  <c:v>30006</c:v>
                </c:pt>
                <c:pt idx="2">
                  <c:v>30035</c:v>
                </c:pt>
                <c:pt idx="3">
                  <c:v>30064</c:v>
                </c:pt>
                <c:pt idx="4">
                  <c:v>30089</c:v>
                </c:pt>
                <c:pt idx="5">
                  <c:v>30116</c:v>
                </c:pt>
                <c:pt idx="6">
                  <c:v>30154</c:v>
                </c:pt>
                <c:pt idx="7">
                  <c:v>30189</c:v>
                </c:pt>
                <c:pt idx="8">
                  <c:v>30218</c:v>
                </c:pt>
                <c:pt idx="9">
                  <c:v>30243</c:v>
                </c:pt>
                <c:pt idx="10">
                  <c:v>30278</c:v>
                </c:pt>
                <c:pt idx="11">
                  <c:v>30300</c:v>
                </c:pt>
                <c:pt idx="12">
                  <c:v>30342</c:v>
                </c:pt>
                <c:pt idx="13">
                  <c:v>30370</c:v>
                </c:pt>
                <c:pt idx="14">
                  <c:v>30410</c:v>
                </c:pt>
                <c:pt idx="15">
                  <c:v>30461</c:v>
                </c:pt>
                <c:pt idx="16">
                  <c:v>30494</c:v>
                </c:pt>
                <c:pt idx="17">
                  <c:v>30525</c:v>
                </c:pt>
                <c:pt idx="18">
                  <c:v>30554</c:v>
                </c:pt>
                <c:pt idx="19">
                  <c:v>30589</c:v>
                </c:pt>
                <c:pt idx="20">
                  <c:v>30609</c:v>
                </c:pt>
                <c:pt idx="21">
                  <c:v>30632</c:v>
                </c:pt>
                <c:pt idx="22">
                  <c:v>30670</c:v>
                </c:pt>
                <c:pt idx="23">
                  <c:v>30705</c:v>
                </c:pt>
                <c:pt idx="24">
                  <c:v>30734</c:v>
                </c:pt>
                <c:pt idx="25">
                  <c:v>30764</c:v>
                </c:pt>
                <c:pt idx="26">
                  <c:v>30798</c:v>
                </c:pt>
                <c:pt idx="27">
                  <c:v>30824</c:v>
                </c:pt>
                <c:pt idx="28">
                  <c:v>30853</c:v>
                </c:pt>
                <c:pt idx="29">
                  <c:v>30887</c:v>
                </c:pt>
                <c:pt idx="30">
                  <c:v>30925</c:v>
                </c:pt>
                <c:pt idx="31">
                  <c:v>30952</c:v>
                </c:pt>
                <c:pt idx="32">
                  <c:v>30979</c:v>
                </c:pt>
                <c:pt idx="33">
                  <c:v>31001</c:v>
                </c:pt>
                <c:pt idx="34">
                  <c:v>31085</c:v>
                </c:pt>
                <c:pt idx="35">
                  <c:v>31120</c:v>
                </c:pt>
                <c:pt idx="36">
                  <c:v>31155</c:v>
                </c:pt>
                <c:pt idx="37">
                  <c:v>31169</c:v>
                </c:pt>
                <c:pt idx="38">
                  <c:v>31204</c:v>
                </c:pt>
                <c:pt idx="39">
                  <c:v>31237</c:v>
                </c:pt>
                <c:pt idx="40">
                  <c:v>31281</c:v>
                </c:pt>
                <c:pt idx="41">
                  <c:v>31329</c:v>
                </c:pt>
                <c:pt idx="42">
                  <c:v>31371</c:v>
                </c:pt>
                <c:pt idx="43">
                  <c:v>31419</c:v>
                </c:pt>
                <c:pt idx="44">
                  <c:v>31469</c:v>
                </c:pt>
                <c:pt idx="45">
                  <c:v>31610</c:v>
                </c:pt>
                <c:pt idx="46">
                  <c:v>31630</c:v>
                </c:pt>
                <c:pt idx="47">
                  <c:v>31679</c:v>
                </c:pt>
                <c:pt idx="48">
                  <c:v>31728</c:v>
                </c:pt>
                <c:pt idx="49">
                  <c:v>31784</c:v>
                </c:pt>
                <c:pt idx="50">
                  <c:v>31834</c:v>
                </c:pt>
                <c:pt idx="51">
                  <c:v>31895</c:v>
                </c:pt>
                <c:pt idx="52">
                  <c:v>31945</c:v>
                </c:pt>
                <c:pt idx="53">
                  <c:v>32002</c:v>
                </c:pt>
                <c:pt idx="54">
                  <c:v>32042</c:v>
                </c:pt>
                <c:pt idx="55">
                  <c:v>32100</c:v>
                </c:pt>
                <c:pt idx="56">
                  <c:v>32155</c:v>
                </c:pt>
                <c:pt idx="57">
                  <c:v>32217</c:v>
                </c:pt>
                <c:pt idx="58">
                  <c:v>32273</c:v>
                </c:pt>
                <c:pt idx="59">
                  <c:v>32315</c:v>
                </c:pt>
                <c:pt idx="60">
                  <c:v>32358</c:v>
                </c:pt>
                <c:pt idx="61">
                  <c:v>32433</c:v>
                </c:pt>
                <c:pt idx="62">
                  <c:v>32463</c:v>
                </c:pt>
                <c:pt idx="63">
                  <c:v>32519</c:v>
                </c:pt>
                <c:pt idx="64">
                  <c:v>32580</c:v>
                </c:pt>
                <c:pt idx="65">
                  <c:v>32588</c:v>
                </c:pt>
                <c:pt idx="66">
                  <c:v>32618</c:v>
                </c:pt>
                <c:pt idx="67">
                  <c:v>32680</c:v>
                </c:pt>
                <c:pt idx="68">
                  <c:v>32730</c:v>
                </c:pt>
                <c:pt idx="69">
                  <c:v>32785</c:v>
                </c:pt>
                <c:pt idx="70">
                  <c:v>32841</c:v>
                </c:pt>
                <c:pt idx="71">
                  <c:v>32883</c:v>
                </c:pt>
                <c:pt idx="72">
                  <c:v>32945</c:v>
                </c:pt>
                <c:pt idx="73">
                  <c:v>33008</c:v>
                </c:pt>
                <c:pt idx="74">
                  <c:v>33050</c:v>
                </c:pt>
                <c:pt idx="75">
                  <c:v>33092</c:v>
                </c:pt>
                <c:pt idx="76">
                  <c:v>33156</c:v>
                </c:pt>
                <c:pt idx="77">
                  <c:v>33218</c:v>
                </c:pt>
                <c:pt idx="78">
                  <c:v>33268</c:v>
                </c:pt>
                <c:pt idx="79">
                  <c:v>33311</c:v>
                </c:pt>
                <c:pt idx="80">
                  <c:v>33316</c:v>
                </c:pt>
                <c:pt idx="81">
                  <c:v>33374</c:v>
                </c:pt>
                <c:pt idx="82">
                  <c:v>33421</c:v>
                </c:pt>
                <c:pt idx="83">
                  <c:v>33477</c:v>
                </c:pt>
                <c:pt idx="84">
                  <c:v>33547</c:v>
                </c:pt>
                <c:pt idx="85">
                  <c:v>33610</c:v>
                </c:pt>
                <c:pt idx="86">
                  <c:v>33660</c:v>
                </c:pt>
                <c:pt idx="87">
                  <c:v>33722</c:v>
                </c:pt>
                <c:pt idx="88">
                  <c:v>33778</c:v>
                </c:pt>
                <c:pt idx="89">
                  <c:v>33844</c:v>
                </c:pt>
                <c:pt idx="90">
                  <c:v>33892</c:v>
                </c:pt>
                <c:pt idx="91">
                  <c:v>33946</c:v>
                </c:pt>
                <c:pt idx="92">
                  <c:v>34008</c:v>
                </c:pt>
                <c:pt idx="93">
                  <c:v>34074</c:v>
                </c:pt>
                <c:pt idx="94">
                  <c:v>34129</c:v>
                </c:pt>
                <c:pt idx="95">
                  <c:v>34198</c:v>
                </c:pt>
                <c:pt idx="96">
                  <c:v>34255</c:v>
                </c:pt>
                <c:pt idx="97">
                  <c:v>34312</c:v>
                </c:pt>
                <c:pt idx="98">
                  <c:v>34379</c:v>
                </c:pt>
                <c:pt idx="99">
                  <c:v>34429</c:v>
                </c:pt>
                <c:pt idx="100">
                  <c:v>34498</c:v>
                </c:pt>
                <c:pt idx="101">
                  <c:v>34554</c:v>
                </c:pt>
                <c:pt idx="102">
                  <c:v>34639</c:v>
                </c:pt>
                <c:pt idx="103">
                  <c:v>34704</c:v>
                </c:pt>
                <c:pt idx="104">
                  <c:v>34765</c:v>
                </c:pt>
                <c:pt idx="105">
                  <c:v>34824</c:v>
                </c:pt>
                <c:pt idx="106">
                  <c:v>34886</c:v>
                </c:pt>
                <c:pt idx="107">
                  <c:v>34988</c:v>
                </c:pt>
                <c:pt idx="108">
                  <c:v>35087</c:v>
                </c:pt>
                <c:pt idx="109">
                  <c:v>35157</c:v>
                </c:pt>
                <c:pt idx="110">
                  <c:v>35269</c:v>
                </c:pt>
                <c:pt idx="111">
                  <c:v>35345</c:v>
                </c:pt>
                <c:pt idx="112">
                  <c:v>35436</c:v>
                </c:pt>
                <c:pt idx="113">
                  <c:v>35552</c:v>
                </c:pt>
                <c:pt idx="114">
                  <c:v>35627</c:v>
                </c:pt>
                <c:pt idx="115">
                  <c:v>35739</c:v>
                </c:pt>
                <c:pt idx="116">
                  <c:v>35801</c:v>
                </c:pt>
                <c:pt idx="117">
                  <c:v>35905</c:v>
                </c:pt>
                <c:pt idx="118">
                  <c:v>35990</c:v>
                </c:pt>
                <c:pt idx="119">
                  <c:v>36087</c:v>
                </c:pt>
                <c:pt idx="120">
                  <c:v>36179</c:v>
                </c:pt>
                <c:pt idx="121">
                  <c:v>36270</c:v>
                </c:pt>
                <c:pt idx="122">
                  <c:v>36367</c:v>
                </c:pt>
                <c:pt idx="123">
                  <c:v>36458</c:v>
                </c:pt>
                <c:pt idx="124">
                  <c:v>36549</c:v>
                </c:pt>
                <c:pt idx="125">
                  <c:v>36655</c:v>
                </c:pt>
                <c:pt idx="126">
                  <c:v>36732</c:v>
                </c:pt>
                <c:pt idx="127">
                  <c:v>36805</c:v>
                </c:pt>
                <c:pt idx="128">
                  <c:v>36936</c:v>
                </c:pt>
                <c:pt idx="129">
                  <c:v>36964</c:v>
                </c:pt>
                <c:pt idx="130">
                  <c:v>37000</c:v>
                </c:pt>
                <c:pt idx="131">
                  <c:v>37095</c:v>
                </c:pt>
                <c:pt idx="132">
                  <c:v>37175</c:v>
                </c:pt>
                <c:pt idx="133">
                  <c:v>37270</c:v>
                </c:pt>
                <c:pt idx="134">
                  <c:v>37365</c:v>
                </c:pt>
                <c:pt idx="135">
                  <c:v>37454</c:v>
                </c:pt>
                <c:pt idx="136">
                  <c:v>37539</c:v>
                </c:pt>
                <c:pt idx="137">
                  <c:v>37649</c:v>
                </c:pt>
                <c:pt idx="138">
                  <c:v>37746</c:v>
                </c:pt>
                <c:pt idx="139">
                  <c:v>37809</c:v>
                </c:pt>
                <c:pt idx="140">
                  <c:v>37908</c:v>
                </c:pt>
                <c:pt idx="141">
                  <c:v>37999</c:v>
                </c:pt>
                <c:pt idx="142">
                  <c:v>38105</c:v>
                </c:pt>
                <c:pt idx="143">
                  <c:v>38181</c:v>
                </c:pt>
                <c:pt idx="144">
                  <c:v>38286</c:v>
                </c:pt>
                <c:pt idx="145">
                  <c:v>38379</c:v>
                </c:pt>
                <c:pt idx="146">
                  <c:v>38453</c:v>
                </c:pt>
                <c:pt idx="147">
                  <c:v>38556</c:v>
                </c:pt>
                <c:pt idx="148">
                  <c:v>38656</c:v>
                </c:pt>
                <c:pt idx="149">
                  <c:v>38769</c:v>
                </c:pt>
                <c:pt idx="150">
                  <c:v>38832</c:v>
                </c:pt>
                <c:pt idx="151">
                  <c:v>38905</c:v>
                </c:pt>
                <c:pt idx="152">
                  <c:v>39014</c:v>
                </c:pt>
                <c:pt idx="153">
                  <c:v>39112</c:v>
                </c:pt>
                <c:pt idx="154">
                  <c:v>39218</c:v>
                </c:pt>
                <c:pt idx="155">
                  <c:v>39294</c:v>
                </c:pt>
                <c:pt idx="156">
                  <c:v>39392</c:v>
                </c:pt>
                <c:pt idx="157">
                  <c:v>39484</c:v>
                </c:pt>
                <c:pt idx="158">
                  <c:v>39562</c:v>
                </c:pt>
                <c:pt idx="159">
                  <c:v>39616</c:v>
                </c:pt>
                <c:pt idx="160">
                  <c:v>39632</c:v>
                </c:pt>
                <c:pt idx="161">
                  <c:v>39770</c:v>
                </c:pt>
                <c:pt idx="162">
                  <c:v>39861</c:v>
                </c:pt>
                <c:pt idx="163">
                  <c:v>39933</c:v>
                </c:pt>
                <c:pt idx="164">
                  <c:v>40008</c:v>
                </c:pt>
                <c:pt idx="165">
                  <c:v>40135</c:v>
                </c:pt>
                <c:pt idx="166">
                  <c:v>40220</c:v>
                </c:pt>
                <c:pt idx="167">
                  <c:v>40289</c:v>
                </c:pt>
                <c:pt idx="168">
                  <c:v>40381</c:v>
                </c:pt>
                <c:pt idx="169">
                  <c:v>40472</c:v>
                </c:pt>
                <c:pt idx="170">
                  <c:v>40568</c:v>
                </c:pt>
                <c:pt idx="171">
                  <c:v>40653</c:v>
                </c:pt>
                <c:pt idx="172">
                  <c:v>40743</c:v>
                </c:pt>
                <c:pt idx="173">
                  <c:v>40849</c:v>
                </c:pt>
                <c:pt idx="174">
                  <c:v>40932</c:v>
                </c:pt>
                <c:pt idx="175">
                  <c:v>41032</c:v>
                </c:pt>
                <c:pt idx="176">
                  <c:v>41045</c:v>
                </c:pt>
                <c:pt idx="177">
                  <c:v>41121</c:v>
                </c:pt>
                <c:pt idx="178">
                  <c:v>41221</c:v>
                </c:pt>
                <c:pt idx="179">
                  <c:v>41320</c:v>
                </c:pt>
                <c:pt idx="180">
                  <c:v>41403</c:v>
                </c:pt>
                <c:pt idx="181">
                  <c:v>41478</c:v>
                </c:pt>
                <c:pt idx="182">
                  <c:v>41578</c:v>
                </c:pt>
                <c:pt idx="183">
                  <c:v>41703</c:v>
                </c:pt>
                <c:pt idx="184">
                  <c:v>41786</c:v>
                </c:pt>
                <c:pt idx="185">
                  <c:v>41850</c:v>
                </c:pt>
                <c:pt idx="186">
                  <c:v>41919</c:v>
                </c:pt>
                <c:pt idx="187">
                  <c:v>42047</c:v>
                </c:pt>
                <c:pt idx="188">
                  <c:v>42136</c:v>
                </c:pt>
                <c:pt idx="189">
                  <c:v>42200</c:v>
                </c:pt>
                <c:pt idx="190">
                  <c:v>42314</c:v>
                </c:pt>
                <c:pt idx="191">
                  <c:v>42401</c:v>
                </c:pt>
                <c:pt idx="192">
                  <c:v>42487</c:v>
                </c:pt>
                <c:pt idx="193">
                  <c:v>42598</c:v>
                </c:pt>
                <c:pt idx="194">
                  <c:v>42669</c:v>
                </c:pt>
                <c:pt idx="195">
                  <c:v>42765</c:v>
                </c:pt>
                <c:pt idx="196">
                  <c:v>42871</c:v>
                </c:pt>
                <c:pt idx="197">
                  <c:v>42986</c:v>
                </c:pt>
                <c:pt idx="198">
                  <c:v>43040</c:v>
                </c:pt>
                <c:pt idx="199">
                  <c:v>43178</c:v>
                </c:pt>
                <c:pt idx="200">
                  <c:v>43333</c:v>
                </c:pt>
                <c:pt idx="201">
                  <c:v>43388</c:v>
                </c:pt>
                <c:pt idx="202">
                  <c:v>43501</c:v>
                </c:pt>
                <c:pt idx="203">
                  <c:v>43571</c:v>
                </c:pt>
                <c:pt idx="204">
                  <c:v>43656</c:v>
                </c:pt>
                <c:pt idx="205">
                  <c:v>43893</c:v>
                </c:pt>
                <c:pt idx="206">
                  <c:v>44105</c:v>
                </c:pt>
                <c:pt idx="207">
                  <c:v>44266</c:v>
                </c:pt>
              </c:numCache>
            </c:numRef>
          </c:xVal>
          <c:yVal>
            <c:numRef>
              <c:f>'364227076074702'!$D$33:$D$980</c:f>
              <c:numCache>
                <c:formatCode>General</c:formatCode>
                <c:ptCount val="948"/>
                <c:pt idx="0">
                  <c:v>-16.100000000000001</c:v>
                </c:pt>
                <c:pt idx="1">
                  <c:v>-16.07</c:v>
                </c:pt>
                <c:pt idx="2">
                  <c:v>-16.149999999999899</c:v>
                </c:pt>
                <c:pt idx="3">
                  <c:v>-16.61</c:v>
                </c:pt>
                <c:pt idx="4">
                  <c:v>-16.84</c:v>
                </c:pt>
                <c:pt idx="5">
                  <c:v>-16.89</c:v>
                </c:pt>
                <c:pt idx="6">
                  <c:v>-17.079999999999899</c:v>
                </c:pt>
                <c:pt idx="7">
                  <c:v>-17.34</c:v>
                </c:pt>
                <c:pt idx="8">
                  <c:v>-18.02</c:v>
                </c:pt>
                <c:pt idx="9">
                  <c:v>-18.690000000000001</c:v>
                </c:pt>
                <c:pt idx="10">
                  <c:v>-21.18</c:v>
                </c:pt>
                <c:pt idx="11">
                  <c:v>-22.13</c:v>
                </c:pt>
                <c:pt idx="12">
                  <c:v>-20.99</c:v>
                </c:pt>
                <c:pt idx="13">
                  <c:v>-21.58</c:v>
                </c:pt>
                <c:pt idx="14">
                  <c:v>-23.22</c:v>
                </c:pt>
                <c:pt idx="15">
                  <c:v>-25.98</c:v>
                </c:pt>
                <c:pt idx="16">
                  <c:v>-27.89</c:v>
                </c:pt>
                <c:pt idx="17">
                  <c:v>-29.42</c:v>
                </c:pt>
                <c:pt idx="18">
                  <c:v>-30.35</c:v>
                </c:pt>
                <c:pt idx="19">
                  <c:v>-31.25</c:v>
                </c:pt>
                <c:pt idx="20">
                  <c:v>-30.76</c:v>
                </c:pt>
                <c:pt idx="21">
                  <c:v>-30.64</c:v>
                </c:pt>
                <c:pt idx="22">
                  <c:v>-30.71</c:v>
                </c:pt>
                <c:pt idx="23">
                  <c:v>-30.95</c:v>
                </c:pt>
                <c:pt idx="24">
                  <c:v>-31.04</c:v>
                </c:pt>
                <c:pt idx="25">
                  <c:v>-31.16</c:v>
                </c:pt>
                <c:pt idx="26">
                  <c:v>-31.08</c:v>
                </c:pt>
                <c:pt idx="27">
                  <c:v>-31.31</c:v>
                </c:pt>
                <c:pt idx="28">
                  <c:v>-31.57</c:v>
                </c:pt>
                <c:pt idx="29">
                  <c:v>-31.67</c:v>
                </c:pt>
                <c:pt idx="30">
                  <c:v>-31.13</c:v>
                </c:pt>
                <c:pt idx="31">
                  <c:v>-31.37</c:v>
                </c:pt>
                <c:pt idx="32">
                  <c:v>-31.32</c:v>
                </c:pt>
                <c:pt idx="33">
                  <c:v>-31.37</c:v>
                </c:pt>
                <c:pt idx="34">
                  <c:v>-31.37</c:v>
                </c:pt>
                <c:pt idx="35">
                  <c:v>-31.57</c:v>
                </c:pt>
                <c:pt idx="36">
                  <c:v>-31.87</c:v>
                </c:pt>
                <c:pt idx="37">
                  <c:v>-31.87</c:v>
                </c:pt>
                <c:pt idx="38">
                  <c:v>-32.020000000000003</c:v>
                </c:pt>
                <c:pt idx="39">
                  <c:v>-32.369999999999898</c:v>
                </c:pt>
                <c:pt idx="40">
                  <c:v>-32.770000000000003</c:v>
                </c:pt>
                <c:pt idx="41">
                  <c:v>-32.840000000000003</c:v>
                </c:pt>
                <c:pt idx="42">
                  <c:v>-32.85</c:v>
                </c:pt>
                <c:pt idx="43">
                  <c:v>-33.01</c:v>
                </c:pt>
                <c:pt idx="44">
                  <c:v>-32.99</c:v>
                </c:pt>
                <c:pt idx="45">
                  <c:v>-33.6</c:v>
                </c:pt>
                <c:pt idx="46">
                  <c:v>-33.68</c:v>
                </c:pt>
                <c:pt idx="47">
                  <c:v>-33.85</c:v>
                </c:pt>
                <c:pt idx="48">
                  <c:v>-34.29</c:v>
                </c:pt>
                <c:pt idx="49">
                  <c:v>-35.42</c:v>
                </c:pt>
                <c:pt idx="50">
                  <c:v>-34.99</c:v>
                </c:pt>
                <c:pt idx="51">
                  <c:v>-35.15</c:v>
                </c:pt>
                <c:pt idx="52">
                  <c:v>-35.49</c:v>
                </c:pt>
                <c:pt idx="53">
                  <c:v>-35.82</c:v>
                </c:pt>
                <c:pt idx="54">
                  <c:v>-35.89</c:v>
                </c:pt>
                <c:pt idx="55">
                  <c:v>-36.19</c:v>
                </c:pt>
                <c:pt idx="56">
                  <c:v>-36.19</c:v>
                </c:pt>
                <c:pt idx="57">
                  <c:v>-36.47</c:v>
                </c:pt>
                <c:pt idx="58">
                  <c:v>-36.65</c:v>
                </c:pt>
                <c:pt idx="59">
                  <c:v>-36.83</c:v>
                </c:pt>
                <c:pt idx="60">
                  <c:v>-37.26</c:v>
                </c:pt>
                <c:pt idx="61">
                  <c:v>-37.57</c:v>
                </c:pt>
                <c:pt idx="62">
                  <c:v>-37.57</c:v>
                </c:pt>
                <c:pt idx="63">
                  <c:v>-37.57</c:v>
                </c:pt>
                <c:pt idx="64">
                  <c:v>-37.57</c:v>
                </c:pt>
                <c:pt idx="65">
                  <c:v>-34.380000000000003</c:v>
                </c:pt>
                <c:pt idx="66">
                  <c:v>-37.770000000000003</c:v>
                </c:pt>
                <c:pt idx="67">
                  <c:v>-37.97</c:v>
                </c:pt>
                <c:pt idx="68">
                  <c:v>-38.07</c:v>
                </c:pt>
                <c:pt idx="69">
                  <c:v>-38.07</c:v>
                </c:pt>
                <c:pt idx="70">
                  <c:v>-38.229999999999897</c:v>
                </c:pt>
                <c:pt idx="71">
                  <c:v>-38.17</c:v>
                </c:pt>
                <c:pt idx="72">
                  <c:v>-38.57</c:v>
                </c:pt>
                <c:pt idx="73">
                  <c:v>-38.67</c:v>
                </c:pt>
                <c:pt idx="74">
                  <c:v>-38.770000000000003</c:v>
                </c:pt>
                <c:pt idx="75">
                  <c:v>-39.07</c:v>
                </c:pt>
                <c:pt idx="76">
                  <c:v>-39.229999999999897</c:v>
                </c:pt>
                <c:pt idx="77">
                  <c:v>-39.31</c:v>
                </c:pt>
                <c:pt idx="78">
                  <c:v>-39.270000000000003</c:v>
                </c:pt>
                <c:pt idx="79">
                  <c:v>-39.28</c:v>
                </c:pt>
                <c:pt idx="80">
                  <c:v>-39.270000000000003</c:v>
                </c:pt>
                <c:pt idx="81">
                  <c:v>-39.619999999999898</c:v>
                </c:pt>
                <c:pt idx="82">
                  <c:v>-40.08</c:v>
                </c:pt>
                <c:pt idx="83">
                  <c:v>-40.11</c:v>
                </c:pt>
                <c:pt idx="84">
                  <c:v>-40.68</c:v>
                </c:pt>
                <c:pt idx="85">
                  <c:v>-40.909999999999897</c:v>
                </c:pt>
                <c:pt idx="86">
                  <c:v>-41.09</c:v>
                </c:pt>
                <c:pt idx="87">
                  <c:v>-41.56</c:v>
                </c:pt>
                <c:pt idx="88">
                  <c:v>-41.75</c:v>
                </c:pt>
                <c:pt idx="89">
                  <c:v>-41.81</c:v>
                </c:pt>
                <c:pt idx="90">
                  <c:v>-42.09</c:v>
                </c:pt>
                <c:pt idx="91">
                  <c:v>-42.15</c:v>
                </c:pt>
                <c:pt idx="92">
                  <c:v>-42.26</c:v>
                </c:pt>
                <c:pt idx="93">
                  <c:v>-42.34</c:v>
                </c:pt>
                <c:pt idx="94">
                  <c:v>-42.49</c:v>
                </c:pt>
                <c:pt idx="95">
                  <c:v>-42.99</c:v>
                </c:pt>
                <c:pt idx="96">
                  <c:v>-43.25</c:v>
                </c:pt>
                <c:pt idx="97">
                  <c:v>-43.54</c:v>
                </c:pt>
                <c:pt idx="98">
                  <c:v>-43.97</c:v>
                </c:pt>
                <c:pt idx="99">
                  <c:v>-44.22</c:v>
                </c:pt>
                <c:pt idx="100">
                  <c:v>-44.89</c:v>
                </c:pt>
                <c:pt idx="101">
                  <c:v>-45.16</c:v>
                </c:pt>
                <c:pt idx="102">
                  <c:v>-45.24</c:v>
                </c:pt>
                <c:pt idx="103">
                  <c:v>-45.65</c:v>
                </c:pt>
                <c:pt idx="104">
                  <c:v>-45.53</c:v>
                </c:pt>
                <c:pt idx="105">
                  <c:v>-45.49</c:v>
                </c:pt>
                <c:pt idx="106">
                  <c:v>-45.76</c:v>
                </c:pt>
                <c:pt idx="107">
                  <c:v>-46.36</c:v>
                </c:pt>
                <c:pt idx="108">
                  <c:v>-45.95</c:v>
                </c:pt>
                <c:pt idx="109">
                  <c:v>-46.97</c:v>
                </c:pt>
                <c:pt idx="110">
                  <c:v>-47</c:v>
                </c:pt>
                <c:pt idx="111">
                  <c:v>-47.29</c:v>
                </c:pt>
                <c:pt idx="112">
                  <c:v>-47.17</c:v>
                </c:pt>
                <c:pt idx="113">
                  <c:v>-47.28</c:v>
                </c:pt>
                <c:pt idx="114">
                  <c:v>-47.75</c:v>
                </c:pt>
                <c:pt idx="115">
                  <c:v>-48.16</c:v>
                </c:pt>
                <c:pt idx="116">
                  <c:v>-48.22</c:v>
                </c:pt>
                <c:pt idx="117">
                  <c:v>-48.13</c:v>
                </c:pt>
                <c:pt idx="118">
                  <c:v>-48.6</c:v>
                </c:pt>
                <c:pt idx="119">
                  <c:v>-49.19</c:v>
                </c:pt>
                <c:pt idx="120">
                  <c:v>-50.29</c:v>
                </c:pt>
                <c:pt idx="121">
                  <c:v>-51.13</c:v>
                </c:pt>
                <c:pt idx="122">
                  <c:v>-51.92</c:v>
                </c:pt>
                <c:pt idx="123">
                  <c:v>-52.71</c:v>
                </c:pt>
                <c:pt idx="124">
                  <c:v>-53.34</c:v>
                </c:pt>
                <c:pt idx="125">
                  <c:v>-53.57</c:v>
                </c:pt>
                <c:pt idx="126">
                  <c:v>-53.92</c:v>
                </c:pt>
                <c:pt idx="127">
                  <c:v>-53.93</c:v>
                </c:pt>
                <c:pt idx="128">
                  <c:v>-54.52</c:v>
                </c:pt>
                <c:pt idx="129">
                  <c:v>-54.47</c:v>
                </c:pt>
                <c:pt idx="130">
                  <c:v>-54.9</c:v>
                </c:pt>
                <c:pt idx="131">
                  <c:v>-55.3</c:v>
                </c:pt>
                <c:pt idx="132">
                  <c:v>-55.82</c:v>
                </c:pt>
                <c:pt idx="133">
                  <c:v>-56.47</c:v>
                </c:pt>
                <c:pt idx="134">
                  <c:v>-56.67</c:v>
                </c:pt>
                <c:pt idx="135">
                  <c:v>-57.17</c:v>
                </c:pt>
                <c:pt idx="136">
                  <c:v>-57.78</c:v>
                </c:pt>
                <c:pt idx="137">
                  <c:v>-58.37</c:v>
                </c:pt>
                <c:pt idx="138">
                  <c:v>-58.38</c:v>
                </c:pt>
                <c:pt idx="139">
                  <c:v>-58.47</c:v>
                </c:pt>
                <c:pt idx="140">
                  <c:v>-58.68</c:v>
                </c:pt>
                <c:pt idx="141">
                  <c:v>-59.05</c:v>
                </c:pt>
                <c:pt idx="142">
                  <c:v>-59.14</c:v>
                </c:pt>
                <c:pt idx="143">
                  <c:v>-59.38</c:v>
                </c:pt>
                <c:pt idx="144">
                  <c:v>-59.76</c:v>
                </c:pt>
                <c:pt idx="145">
                  <c:v>-59.85</c:v>
                </c:pt>
                <c:pt idx="146">
                  <c:v>-59.8</c:v>
                </c:pt>
                <c:pt idx="147">
                  <c:v>-59.99</c:v>
                </c:pt>
                <c:pt idx="148">
                  <c:v>-60.67</c:v>
                </c:pt>
                <c:pt idx="149">
                  <c:v>-60.81</c:v>
                </c:pt>
                <c:pt idx="150">
                  <c:v>-60.89</c:v>
                </c:pt>
                <c:pt idx="151">
                  <c:v>-60.8</c:v>
                </c:pt>
                <c:pt idx="152">
                  <c:v>-61.14</c:v>
                </c:pt>
                <c:pt idx="153">
                  <c:v>-61.46</c:v>
                </c:pt>
                <c:pt idx="154">
                  <c:v>-61.62</c:v>
                </c:pt>
                <c:pt idx="155">
                  <c:v>-62.38</c:v>
                </c:pt>
                <c:pt idx="156">
                  <c:v>-63.42</c:v>
                </c:pt>
                <c:pt idx="157">
                  <c:v>-63.49</c:v>
                </c:pt>
                <c:pt idx="158">
                  <c:v>-63.51</c:v>
                </c:pt>
                <c:pt idx="159">
                  <c:v>-63.77</c:v>
                </c:pt>
                <c:pt idx="160">
                  <c:v>-63.99</c:v>
                </c:pt>
                <c:pt idx="161">
                  <c:v>-64.209999999999894</c:v>
                </c:pt>
                <c:pt idx="162">
                  <c:v>-64.55</c:v>
                </c:pt>
                <c:pt idx="163">
                  <c:v>-64.39</c:v>
                </c:pt>
                <c:pt idx="164">
                  <c:v>-64.239999999999895</c:v>
                </c:pt>
                <c:pt idx="165">
                  <c:v>-64.09</c:v>
                </c:pt>
                <c:pt idx="166">
                  <c:v>-63.95</c:v>
                </c:pt>
                <c:pt idx="167">
                  <c:v>-64.069999999999894</c:v>
                </c:pt>
                <c:pt idx="168">
                  <c:v>-64.900000000000006</c:v>
                </c:pt>
                <c:pt idx="169">
                  <c:v>-65.19</c:v>
                </c:pt>
                <c:pt idx="170">
                  <c:v>-65.64</c:v>
                </c:pt>
                <c:pt idx="171">
                  <c:v>-65.430000000000007</c:v>
                </c:pt>
                <c:pt idx="172">
                  <c:v>-65.34</c:v>
                </c:pt>
                <c:pt idx="173">
                  <c:v>-65.11</c:v>
                </c:pt>
                <c:pt idx="174">
                  <c:v>-64.430000000000007</c:v>
                </c:pt>
                <c:pt idx="175">
                  <c:v>-63.53</c:v>
                </c:pt>
                <c:pt idx="176">
                  <c:v>-63.28</c:v>
                </c:pt>
                <c:pt idx="177">
                  <c:v>-63.01</c:v>
                </c:pt>
                <c:pt idx="178">
                  <c:v>-63.06</c:v>
                </c:pt>
                <c:pt idx="179">
                  <c:v>-61.91</c:v>
                </c:pt>
                <c:pt idx="180">
                  <c:v>-61.46</c:v>
                </c:pt>
                <c:pt idx="181">
                  <c:v>-60.61</c:v>
                </c:pt>
                <c:pt idx="182">
                  <c:v>-61.39</c:v>
                </c:pt>
                <c:pt idx="183">
                  <c:v>-61.09</c:v>
                </c:pt>
                <c:pt idx="184">
                  <c:v>-60.96</c:v>
                </c:pt>
                <c:pt idx="185">
                  <c:v>-60.87</c:v>
                </c:pt>
                <c:pt idx="186">
                  <c:v>-60.77</c:v>
                </c:pt>
                <c:pt idx="187">
                  <c:v>-60.03</c:v>
                </c:pt>
                <c:pt idx="188">
                  <c:v>-59.97</c:v>
                </c:pt>
                <c:pt idx="189">
                  <c:v>-60.14</c:v>
                </c:pt>
                <c:pt idx="190">
                  <c:v>-60.17</c:v>
                </c:pt>
                <c:pt idx="191">
                  <c:v>-59.76</c:v>
                </c:pt>
                <c:pt idx="192">
                  <c:v>-59.65</c:v>
                </c:pt>
                <c:pt idx="193">
                  <c:v>-59.83</c:v>
                </c:pt>
                <c:pt idx="194">
                  <c:v>-59.76</c:v>
                </c:pt>
                <c:pt idx="195">
                  <c:v>-59.4</c:v>
                </c:pt>
                <c:pt idx="196">
                  <c:v>-59.35</c:v>
                </c:pt>
                <c:pt idx="197">
                  <c:v>-59.29</c:v>
                </c:pt>
                <c:pt idx="198">
                  <c:v>-59.38</c:v>
                </c:pt>
                <c:pt idx="199">
                  <c:v>-58.75</c:v>
                </c:pt>
                <c:pt idx="200">
                  <c:v>-58.95</c:v>
                </c:pt>
                <c:pt idx="201">
                  <c:v>-59.18</c:v>
                </c:pt>
                <c:pt idx="202">
                  <c:v>-59.08</c:v>
                </c:pt>
                <c:pt idx="203">
                  <c:v>-59</c:v>
                </c:pt>
                <c:pt idx="204">
                  <c:v>-59.18</c:v>
                </c:pt>
                <c:pt idx="205">
                  <c:v>-59.3</c:v>
                </c:pt>
                <c:pt idx="206">
                  <c:v>-59.55</c:v>
                </c:pt>
                <c:pt idx="207">
                  <c:v>-59.32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DC1-47D3-86FF-B4EAC38D5F3B}"/>
            </c:ext>
          </c:extLst>
        </c:ser>
        <c:ser>
          <c:idx val="1"/>
          <c:order val="1"/>
          <c:tx>
            <c:v>Simulated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3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'364227076074702'!$H$12:$H$51</c:f>
              <c:numCache>
                <c:formatCode>m/d/yyyy</c:formatCode>
                <c:ptCount val="40"/>
                <c:pt idx="0">
                  <c:v>29952</c:v>
                </c:pt>
                <c:pt idx="1">
                  <c:v>30317</c:v>
                </c:pt>
                <c:pt idx="2">
                  <c:v>30682</c:v>
                </c:pt>
                <c:pt idx="3">
                  <c:v>31048</c:v>
                </c:pt>
                <c:pt idx="4">
                  <c:v>31413</c:v>
                </c:pt>
                <c:pt idx="5">
                  <c:v>31778</c:v>
                </c:pt>
                <c:pt idx="6">
                  <c:v>32143</c:v>
                </c:pt>
                <c:pt idx="7">
                  <c:v>32509</c:v>
                </c:pt>
                <c:pt idx="8">
                  <c:v>32874</c:v>
                </c:pt>
                <c:pt idx="9">
                  <c:v>33239</c:v>
                </c:pt>
                <c:pt idx="10">
                  <c:v>33604</c:v>
                </c:pt>
                <c:pt idx="11">
                  <c:v>33970</c:v>
                </c:pt>
                <c:pt idx="12">
                  <c:v>34335</c:v>
                </c:pt>
                <c:pt idx="13">
                  <c:v>34700</c:v>
                </c:pt>
                <c:pt idx="14">
                  <c:v>35065</c:v>
                </c:pt>
                <c:pt idx="15">
                  <c:v>35431</c:v>
                </c:pt>
                <c:pt idx="16">
                  <c:v>35796</c:v>
                </c:pt>
                <c:pt idx="17">
                  <c:v>36161</c:v>
                </c:pt>
                <c:pt idx="18">
                  <c:v>36526</c:v>
                </c:pt>
                <c:pt idx="19">
                  <c:v>36892</c:v>
                </c:pt>
                <c:pt idx="20">
                  <c:v>37257</c:v>
                </c:pt>
                <c:pt idx="21">
                  <c:v>37622</c:v>
                </c:pt>
                <c:pt idx="22">
                  <c:v>37987</c:v>
                </c:pt>
                <c:pt idx="23">
                  <c:v>38353</c:v>
                </c:pt>
                <c:pt idx="24">
                  <c:v>38718</c:v>
                </c:pt>
                <c:pt idx="25">
                  <c:v>39083</c:v>
                </c:pt>
                <c:pt idx="26">
                  <c:v>39448</c:v>
                </c:pt>
                <c:pt idx="27">
                  <c:v>39814</c:v>
                </c:pt>
                <c:pt idx="28">
                  <c:v>40179</c:v>
                </c:pt>
                <c:pt idx="29">
                  <c:v>40544</c:v>
                </c:pt>
                <c:pt idx="30">
                  <c:v>40909</c:v>
                </c:pt>
                <c:pt idx="31">
                  <c:v>41275</c:v>
                </c:pt>
                <c:pt idx="32">
                  <c:v>41640</c:v>
                </c:pt>
                <c:pt idx="33">
                  <c:v>42005</c:v>
                </c:pt>
                <c:pt idx="34">
                  <c:v>42370</c:v>
                </c:pt>
                <c:pt idx="35">
                  <c:v>42736</c:v>
                </c:pt>
                <c:pt idx="36">
                  <c:v>43101</c:v>
                </c:pt>
                <c:pt idx="37">
                  <c:v>43466</c:v>
                </c:pt>
                <c:pt idx="38">
                  <c:v>43831</c:v>
                </c:pt>
                <c:pt idx="39">
                  <c:v>44197</c:v>
                </c:pt>
              </c:numCache>
            </c:numRef>
          </c:xVal>
          <c:yVal>
            <c:numRef>
              <c:f>'364227076074702'!$G$12:$G$51</c:f>
              <c:numCache>
                <c:formatCode>General</c:formatCode>
                <c:ptCount val="40"/>
                <c:pt idx="0">
                  <c:v>-27.827913284299999</c:v>
                </c:pt>
                <c:pt idx="1">
                  <c:v>-29.32230758667</c:v>
                </c:pt>
                <c:pt idx="2">
                  <c:v>-30.772386550899999</c:v>
                </c:pt>
                <c:pt idx="3">
                  <c:v>-32.1422996521</c:v>
                </c:pt>
                <c:pt idx="4">
                  <c:v>-33.410465240480001</c:v>
                </c:pt>
                <c:pt idx="5">
                  <c:v>-34.93930053711</c:v>
                </c:pt>
                <c:pt idx="6">
                  <c:v>-36.461807250980002</c:v>
                </c:pt>
                <c:pt idx="7">
                  <c:v>-37.81001663208</c:v>
                </c:pt>
                <c:pt idx="8">
                  <c:v>-38.98536682129</c:v>
                </c:pt>
                <c:pt idx="9">
                  <c:v>-40.047019958500002</c:v>
                </c:pt>
                <c:pt idx="10">
                  <c:v>-41.246772766109999</c:v>
                </c:pt>
                <c:pt idx="11">
                  <c:v>-42.48376083374</c:v>
                </c:pt>
                <c:pt idx="12">
                  <c:v>-43.5941696167</c:v>
                </c:pt>
                <c:pt idx="13">
                  <c:v>-44.74712753296</c:v>
                </c:pt>
                <c:pt idx="14">
                  <c:v>-46.064945220950001</c:v>
                </c:pt>
                <c:pt idx="15">
                  <c:v>-47.15311050415</c:v>
                </c:pt>
                <c:pt idx="16">
                  <c:v>-48.085674285890001</c:v>
                </c:pt>
                <c:pt idx="17">
                  <c:v>-48.768482208249999</c:v>
                </c:pt>
                <c:pt idx="18">
                  <c:v>-50.672817230219998</c:v>
                </c:pt>
                <c:pt idx="19">
                  <c:v>-52.489303588870001</c:v>
                </c:pt>
                <c:pt idx="20">
                  <c:v>-54.046733856199999</c:v>
                </c:pt>
                <c:pt idx="21">
                  <c:v>-55.5964012146</c:v>
                </c:pt>
                <c:pt idx="22">
                  <c:v>-57.140865325930001</c:v>
                </c:pt>
                <c:pt idx="23">
                  <c:v>-58.363368988040001</c:v>
                </c:pt>
                <c:pt idx="24">
                  <c:v>-59.376640319819998</c:v>
                </c:pt>
                <c:pt idx="25">
                  <c:v>-60.236282348629999</c:v>
                </c:pt>
                <c:pt idx="26">
                  <c:v>-61.471710205080001</c:v>
                </c:pt>
                <c:pt idx="27">
                  <c:v>-62.764167785639998</c:v>
                </c:pt>
                <c:pt idx="28">
                  <c:v>-63.545230865480001</c:v>
                </c:pt>
                <c:pt idx="29">
                  <c:v>-64.22557067871</c:v>
                </c:pt>
                <c:pt idx="30">
                  <c:v>-64.201904296880002</c:v>
                </c:pt>
                <c:pt idx="31">
                  <c:v>-63.105796813959998</c:v>
                </c:pt>
                <c:pt idx="32">
                  <c:v>-61.766860961909998</c:v>
                </c:pt>
                <c:pt idx="33">
                  <c:v>-60.753215789789998</c:v>
                </c:pt>
                <c:pt idx="34">
                  <c:v>-59.862564086909998</c:v>
                </c:pt>
                <c:pt idx="35">
                  <c:v>-59.06607055664</c:v>
                </c:pt>
                <c:pt idx="36">
                  <c:v>-58.304000854489999</c:v>
                </c:pt>
                <c:pt idx="37">
                  <c:v>-57.5472946167</c:v>
                </c:pt>
                <c:pt idx="38">
                  <c:v>-56.984233856199999</c:v>
                </c:pt>
                <c:pt idx="39">
                  <c:v>-57.381370544429998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DC1-47D3-86FF-B4EAC38D5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3555183"/>
        <c:axId val="613550191"/>
      </c:scatterChart>
      <c:valAx>
        <c:axId val="613555183"/>
        <c:scaling>
          <c:orientation val="minMax"/>
          <c:min val="2900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0191"/>
        <c:crossesAt val="-200"/>
        <c:crossBetween val="midCat"/>
      </c:valAx>
      <c:valAx>
        <c:axId val="613550191"/>
        <c:scaling>
          <c:orientation val="minMax"/>
          <c:max val="-1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Water Level (ft)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5183"/>
        <c:crosses val="autoZero"/>
        <c:crossBetween val="midCat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Data</c:v>
          </c:tx>
          <c:spPr>
            <a:ln w="19050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'364227076074702'!$I$12:$I$51</c:f>
              <c:numCache>
                <c:formatCode>General</c:formatCode>
                <c:ptCount val="40"/>
                <c:pt idx="0">
                  <c:v>-16.190000000000001</c:v>
                </c:pt>
                <c:pt idx="1">
                  <c:v>-22.13</c:v>
                </c:pt>
                <c:pt idx="2">
                  <c:v>-30.71</c:v>
                </c:pt>
                <c:pt idx="3">
                  <c:v>-31.37</c:v>
                </c:pt>
                <c:pt idx="4">
                  <c:v>-32.85</c:v>
                </c:pt>
                <c:pt idx="5">
                  <c:v>-34.29</c:v>
                </c:pt>
                <c:pt idx="6">
                  <c:v>-36.19</c:v>
                </c:pt>
                <c:pt idx="7">
                  <c:v>-37.57</c:v>
                </c:pt>
                <c:pt idx="8">
                  <c:v>-38.229999999999897</c:v>
                </c:pt>
                <c:pt idx="9">
                  <c:v>-39.31</c:v>
                </c:pt>
                <c:pt idx="10">
                  <c:v>-40.68</c:v>
                </c:pt>
                <c:pt idx="11">
                  <c:v>-42.15</c:v>
                </c:pt>
                <c:pt idx="12">
                  <c:v>-43.54</c:v>
                </c:pt>
                <c:pt idx="13">
                  <c:v>-45.24</c:v>
                </c:pt>
                <c:pt idx="14">
                  <c:v>-46.36</c:v>
                </c:pt>
                <c:pt idx="15">
                  <c:v>-47.29</c:v>
                </c:pt>
                <c:pt idx="16">
                  <c:v>-48.16</c:v>
                </c:pt>
                <c:pt idx="17">
                  <c:v>-49.19</c:v>
                </c:pt>
                <c:pt idx="18">
                  <c:v>-52.71</c:v>
                </c:pt>
                <c:pt idx="19">
                  <c:v>-53.93</c:v>
                </c:pt>
                <c:pt idx="20">
                  <c:v>-55.82</c:v>
                </c:pt>
                <c:pt idx="21">
                  <c:v>-57.78</c:v>
                </c:pt>
                <c:pt idx="22">
                  <c:v>-58.68</c:v>
                </c:pt>
                <c:pt idx="23">
                  <c:v>-59.76</c:v>
                </c:pt>
                <c:pt idx="24">
                  <c:v>-60.67</c:v>
                </c:pt>
                <c:pt idx="25">
                  <c:v>-61.14</c:v>
                </c:pt>
                <c:pt idx="26">
                  <c:v>-63.42</c:v>
                </c:pt>
                <c:pt idx="27">
                  <c:v>-64.209999999999894</c:v>
                </c:pt>
                <c:pt idx="28">
                  <c:v>-64.09</c:v>
                </c:pt>
                <c:pt idx="29">
                  <c:v>-65.19</c:v>
                </c:pt>
                <c:pt idx="30">
                  <c:v>-65.11</c:v>
                </c:pt>
                <c:pt idx="31">
                  <c:v>-63.06</c:v>
                </c:pt>
                <c:pt idx="32">
                  <c:v>-61.39</c:v>
                </c:pt>
                <c:pt idx="33">
                  <c:v>-60.77</c:v>
                </c:pt>
                <c:pt idx="34">
                  <c:v>-60.17</c:v>
                </c:pt>
                <c:pt idx="35">
                  <c:v>-59.76</c:v>
                </c:pt>
                <c:pt idx="36">
                  <c:v>-59.38</c:v>
                </c:pt>
                <c:pt idx="37">
                  <c:v>-59.18</c:v>
                </c:pt>
                <c:pt idx="38">
                  <c:v>-59.18</c:v>
                </c:pt>
                <c:pt idx="39">
                  <c:v>-59.55</c:v>
                </c:pt>
              </c:numCache>
            </c:numRef>
          </c:xVal>
          <c:yVal>
            <c:numRef>
              <c:f>'364227076074702'!$G$12:$G$51</c:f>
              <c:numCache>
                <c:formatCode>General</c:formatCode>
                <c:ptCount val="40"/>
                <c:pt idx="0">
                  <c:v>-27.827913284299999</c:v>
                </c:pt>
                <c:pt idx="1">
                  <c:v>-29.32230758667</c:v>
                </c:pt>
                <c:pt idx="2">
                  <c:v>-30.772386550899999</c:v>
                </c:pt>
                <c:pt idx="3">
                  <c:v>-32.1422996521</c:v>
                </c:pt>
                <c:pt idx="4">
                  <c:v>-33.410465240480001</c:v>
                </c:pt>
                <c:pt idx="5">
                  <c:v>-34.93930053711</c:v>
                </c:pt>
                <c:pt idx="6">
                  <c:v>-36.461807250980002</c:v>
                </c:pt>
                <c:pt idx="7">
                  <c:v>-37.81001663208</c:v>
                </c:pt>
                <c:pt idx="8">
                  <c:v>-38.98536682129</c:v>
                </c:pt>
                <c:pt idx="9">
                  <c:v>-40.047019958500002</c:v>
                </c:pt>
                <c:pt idx="10">
                  <c:v>-41.246772766109999</c:v>
                </c:pt>
                <c:pt idx="11">
                  <c:v>-42.48376083374</c:v>
                </c:pt>
                <c:pt idx="12">
                  <c:v>-43.5941696167</c:v>
                </c:pt>
                <c:pt idx="13">
                  <c:v>-44.74712753296</c:v>
                </c:pt>
                <c:pt idx="14">
                  <c:v>-46.064945220950001</c:v>
                </c:pt>
                <c:pt idx="15">
                  <c:v>-47.15311050415</c:v>
                </c:pt>
                <c:pt idx="16">
                  <c:v>-48.085674285890001</c:v>
                </c:pt>
                <c:pt idx="17">
                  <c:v>-48.768482208249999</c:v>
                </c:pt>
                <c:pt idx="18">
                  <c:v>-50.672817230219998</c:v>
                </c:pt>
                <c:pt idx="19">
                  <c:v>-52.489303588870001</c:v>
                </c:pt>
                <c:pt idx="20">
                  <c:v>-54.046733856199999</c:v>
                </c:pt>
                <c:pt idx="21">
                  <c:v>-55.5964012146</c:v>
                </c:pt>
                <c:pt idx="22">
                  <c:v>-57.140865325930001</c:v>
                </c:pt>
                <c:pt idx="23">
                  <c:v>-58.363368988040001</c:v>
                </c:pt>
                <c:pt idx="24">
                  <c:v>-59.376640319819998</c:v>
                </c:pt>
                <c:pt idx="25">
                  <c:v>-60.236282348629999</c:v>
                </c:pt>
                <c:pt idx="26">
                  <c:v>-61.471710205080001</c:v>
                </c:pt>
                <c:pt idx="27">
                  <c:v>-62.764167785639998</c:v>
                </c:pt>
                <c:pt idx="28">
                  <c:v>-63.545230865480001</c:v>
                </c:pt>
                <c:pt idx="29">
                  <c:v>-64.22557067871</c:v>
                </c:pt>
                <c:pt idx="30">
                  <c:v>-64.201904296880002</c:v>
                </c:pt>
                <c:pt idx="31">
                  <c:v>-63.105796813959998</c:v>
                </c:pt>
                <c:pt idx="32">
                  <c:v>-61.766860961909998</c:v>
                </c:pt>
                <c:pt idx="33">
                  <c:v>-60.753215789789998</c:v>
                </c:pt>
                <c:pt idx="34">
                  <c:v>-59.862564086909998</c:v>
                </c:pt>
                <c:pt idx="35">
                  <c:v>-59.06607055664</c:v>
                </c:pt>
                <c:pt idx="36">
                  <c:v>-58.304000854489999</c:v>
                </c:pt>
                <c:pt idx="37">
                  <c:v>-57.5472946167</c:v>
                </c:pt>
                <c:pt idx="38">
                  <c:v>-56.984233856199999</c:v>
                </c:pt>
                <c:pt idx="39">
                  <c:v>-57.381370544429998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9BE-4026-8CE1-DBB2E7BE8800}"/>
            </c:ext>
          </c:extLst>
        </c:ser>
        <c:ser>
          <c:idx val="1"/>
          <c:order val="1"/>
          <c:tx>
            <c:v>Y=X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'364227076074702'!$K$2:$K$3</c:f>
              <c:numCache>
                <c:formatCode>General</c:formatCode>
                <c:ptCount val="2"/>
                <c:pt idx="0">
                  <c:v>-14</c:v>
                </c:pt>
                <c:pt idx="1">
                  <c:v>-65.64</c:v>
                </c:pt>
              </c:numCache>
            </c:numRef>
          </c:xVal>
          <c:yVal>
            <c:numRef>
              <c:f>'364227076074702'!$K$2:$K$3</c:f>
              <c:numCache>
                <c:formatCode>General</c:formatCode>
                <c:ptCount val="2"/>
                <c:pt idx="0">
                  <c:v>-14</c:v>
                </c:pt>
                <c:pt idx="1">
                  <c:v>-65.64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9BE-4026-8CE1-DBB2E7BE88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4009151"/>
        <c:axId val="1105116095"/>
      </c:scatterChart>
      <c:valAx>
        <c:axId val="117400915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05116095"/>
        <c:crossesAt val="-200"/>
        <c:crossBetween val="midCat"/>
      </c:valAx>
      <c:valAx>
        <c:axId val="11051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74009151"/>
        <c:crossesAt val="-200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0617632601578511"/>
          <c:y val="0.57275836614173226"/>
          <c:w val="0.38800328273086904"/>
          <c:h val="0.19412968265330471"/>
        </c:manualLayout>
      </c:layout>
      <c:overlay val="1"/>
      <c:spPr>
        <a:solidFill>
          <a:schemeClr val="bg1"/>
        </a:solidFill>
        <a:ln>
          <a:solidFill>
            <a:schemeClr val="bg1">
              <a:lumMod val="65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sz="1400" b="0" i="0" u="none" strike="noStrike" baseline="0">
                <a:effectLst/>
              </a:rPr>
              <a:t>61B  6</a:t>
            </a:r>
            <a:r>
              <a:rPr lang="en-US" sz="1400" b="0" i="0" u="none" strike="noStrike" baseline="0"/>
              <a:t>  </a:t>
            </a:r>
            <a:endParaRPr lang="en-US"/>
          </a:p>
        </c:rich>
      </c:tx>
      <c:layout>
        <c:manualLayout>
          <c:xMode val="edge"/>
          <c:yMode val="edge"/>
          <c:x val="0.36088110403397028"/>
          <c:y val="2.13675213675213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USGS Data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3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xVal>
            <c:numRef>
              <c:f>'364227076074703'!$A$33:$A$980</c:f>
              <c:numCache>
                <c:formatCode>m/d/yyyy</c:formatCode>
                <c:ptCount val="948"/>
                <c:pt idx="0">
                  <c:v>29937</c:v>
                </c:pt>
                <c:pt idx="1">
                  <c:v>29978</c:v>
                </c:pt>
                <c:pt idx="2">
                  <c:v>30006</c:v>
                </c:pt>
                <c:pt idx="3">
                  <c:v>30035</c:v>
                </c:pt>
                <c:pt idx="4">
                  <c:v>30064</c:v>
                </c:pt>
                <c:pt idx="5">
                  <c:v>30089</c:v>
                </c:pt>
                <c:pt idx="6">
                  <c:v>30116</c:v>
                </c:pt>
                <c:pt idx="7">
                  <c:v>30154</c:v>
                </c:pt>
                <c:pt idx="8">
                  <c:v>30189</c:v>
                </c:pt>
                <c:pt idx="9">
                  <c:v>30219</c:v>
                </c:pt>
                <c:pt idx="10">
                  <c:v>30243</c:v>
                </c:pt>
                <c:pt idx="11">
                  <c:v>30278</c:v>
                </c:pt>
                <c:pt idx="12">
                  <c:v>30300</c:v>
                </c:pt>
                <c:pt idx="13">
                  <c:v>30342</c:v>
                </c:pt>
                <c:pt idx="14">
                  <c:v>30370</c:v>
                </c:pt>
                <c:pt idx="15">
                  <c:v>30410</c:v>
                </c:pt>
                <c:pt idx="16">
                  <c:v>30461</c:v>
                </c:pt>
                <c:pt idx="17">
                  <c:v>30494</c:v>
                </c:pt>
                <c:pt idx="18">
                  <c:v>30525</c:v>
                </c:pt>
                <c:pt idx="19">
                  <c:v>30554</c:v>
                </c:pt>
                <c:pt idx="20">
                  <c:v>30589</c:v>
                </c:pt>
                <c:pt idx="21">
                  <c:v>30609</c:v>
                </c:pt>
                <c:pt idx="22">
                  <c:v>30641</c:v>
                </c:pt>
                <c:pt idx="23">
                  <c:v>30670</c:v>
                </c:pt>
                <c:pt idx="24">
                  <c:v>30705</c:v>
                </c:pt>
                <c:pt idx="25">
                  <c:v>30734</c:v>
                </c:pt>
                <c:pt idx="26">
                  <c:v>30764</c:v>
                </c:pt>
                <c:pt idx="27">
                  <c:v>30798</c:v>
                </c:pt>
                <c:pt idx="28">
                  <c:v>30824</c:v>
                </c:pt>
                <c:pt idx="29">
                  <c:v>30853</c:v>
                </c:pt>
                <c:pt idx="30">
                  <c:v>30887</c:v>
                </c:pt>
                <c:pt idx="31">
                  <c:v>30925</c:v>
                </c:pt>
                <c:pt idx="32">
                  <c:v>30952</c:v>
                </c:pt>
                <c:pt idx="33">
                  <c:v>30979</c:v>
                </c:pt>
                <c:pt idx="34">
                  <c:v>31001</c:v>
                </c:pt>
                <c:pt idx="35">
                  <c:v>31085</c:v>
                </c:pt>
                <c:pt idx="36">
                  <c:v>31120</c:v>
                </c:pt>
                <c:pt idx="37">
                  <c:v>31155</c:v>
                </c:pt>
                <c:pt idx="38">
                  <c:v>31169</c:v>
                </c:pt>
                <c:pt idx="39">
                  <c:v>31204</c:v>
                </c:pt>
                <c:pt idx="40">
                  <c:v>31237</c:v>
                </c:pt>
                <c:pt idx="41">
                  <c:v>31281</c:v>
                </c:pt>
                <c:pt idx="42">
                  <c:v>31329</c:v>
                </c:pt>
                <c:pt idx="43">
                  <c:v>31371</c:v>
                </c:pt>
                <c:pt idx="44">
                  <c:v>31419</c:v>
                </c:pt>
                <c:pt idx="45">
                  <c:v>31469</c:v>
                </c:pt>
                <c:pt idx="46">
                  <c:v>31610</c:v>
                </c:pt>
                <c:pt idx="47">
                  <c:v>31630</c:v>
                </c:pt>
                <c:pt idx="48">
                  <c:v>31679</c:v>
                </c:pt>
                <c:pt idx="49">
                  <c:v>31728</c:v>
                </c:pt>
                <c:pt idx="50">
                  <c:v>31784</c:v>
                </c:pt>
                <c:pt idx="51">
                  <c:v>31834</c:v>
                </c:pt>
                <c:pt idx="52">
                  <c:v>31895</c:v>
                </c:pt>
                <c:pt idx="53">
                  <c:v>31945</c:v>
                </c:pt>
                <c:pt idx="54">
                  <c:v>32002</c:v>
                </c:pt>
                <c:pt idx="55">
                  <c:v>32042</c:v>
                </c:pt>
                <c:pt idx="56">
                  <c:v>32100</c:v>
                </c:pt>
                <c:pt idx="57">
                  <c:v>32155</c:v>
                </c:pt>
                <c:pt idx="58">
                  <c:v>32217</c:v>
                </c:pt>
                <c:pt idx="59">
                  <c:v>32273</c:v>
                </c:pt>
                <c:pt idx="60">
                  <c:v>32315</c:v>
                </c:pt>
                <c:pt idx="61">
                  <c:v>32358</c:v>
                </c:pt>
                <c:pt idx="62">
                  <c:v>32433</c:v>
                </c:pt>
                <c:pt idx="63">
                  <c:v>32463</c:v>
                </c:pt>
                <c:pt idx="64">
                  <c:v>32519</c:v>
                </c:pt>
                <c:pt idx="65">
                  <c:v>32580</c:v>
                </c:pt>
                <c:pt idx="66">
                  <c:v>32589</c:v>
                </c:pt>
                <c:pt idx="67">
                  <c:v>32618</c:v>
                </c:pt>
                <c:pt idx="68">
                  <c:v>32680</c:v>
                </c:pt>
                <c:pt idx="69">
                  <c:v>32730</c:v>
                </c:pt>
                <c:pt idx="70">
                  <c:v>32785</c:v>
                </c:pt>
                <c:pt idx="71">
                  <c:v>32841</c:v>
                </c:pt>
                <c:pt idx="72">
                  <c:v>32883</c:v>
                </c:pt>
                <c:pt idx="73">
                  <c:v>32945</c:v>
                </c:pt>
                <c:pt idx="74">
                  <c:v>33008</c:v>
                </c:pt>
                <c:pt idx="75">
                  <c:v>33050</c:v>
                </c:pt>
                <c:pt idx="76">
                  <c:v>33092</c:v>
                </c:pt>
                <c:pt idx="77">
                  <c:v>33156</c:v>
                </c:pt>
                <c:pt idx="78">
                  <c:v>33218</c:v>
                </c:pt>
                <c:pt idx="79">
                  <c:v>33268</c:v>
                </c:pt>
                <c:pt idx="80">
                  <c:v>33316</c:v>
                </c:pt>
                <c:pt idx="81">
                  <c:v>33374</c:v>
                </c:pt>
                <c:pt idx="82">
                  <c:v>33421</c:v>
                </c:pt>
                <c:pt idx="83">
                  <c:v>33477</c:v>
                </c:pt>
                <c:pt idx="84">
                  <c:v>33547</c:v>
                </c:pt>
                <c:pt idx="85">
                  <c:v>33610</c:v>
                </c:pt>
                <c:pt idx="86">
                  <c:v>33660</c:v>
                </c:pt>
                <c:pt idx="87">
                  <c:v>33722</c:v>
                </c:pt>
                <c:pt idx="88">
                  <c:v>33778</c:v>
                </c:pt>
                <c:pt idx="89">
                  <c:v>33844</c:v>
                </c:pt>
                <c:pt idx="90">
                  <c:v>33892</c:v>
                </c:pt>
                <c:pt idx="91">
                  <c:v>33946</c:v>
                </c:pt>
                <c:pt idx="92">
                  <c:v>34008</c:v>
                </c:pt>
                <c:pt idx="93">
                  <c:v>34074</c:v>
                </c:pt>
                <c:pt idx="94">
                  <c:v>34129</c:v>
                </c:pt>
                <c:pt idx="95">
                  <c:v>34198</c:v>
                </c:pt>
                <c:pt idx="96">
                  <c:v>34255</c:v>
                </c:pt>
                <c:pt idx="97">
                  <c:v>34312</c:v>
                </c:pt>
                <c:pt idx="98">
                  <c:v>34379</c:v>
                </c:pt>
                <c:pt idx="99">
                  <c:v>34429</c:v>
                </c:pt>
                <c:pt idx="100">
                  <c:v>34498</c:v>
                </c:pt>
                <c:pt idx="101">
                  <c:v>34554</c:v>
                </c:pt>
                <c:pt idx="102">
                  <c:v>34639</c:v>
                </c:pt>
                <c:pt idx="103">
                  <c:v>34704</c:v>
                </c:pt>
                <c:pt idx="104">
                  <c:v>34765</c:v>
                </c:pt>
                <c:pt idx="105">
                  <c:v>34824</c:v>
                </c:pt>
                <c:pt idx="106">
                  <c:v>34886</c:v>
                </c:pt>
                <c:pt idx="107">
                  <c:v>34988</c:v>
                </c:pt>
                <c:pt idx="108">
                  <c:v>35087</c:v>
                </c:pt>
                <c:pt idx="109">
                  <c:v>35157</c:v>
                </c:pt>
                <c:pt idx="110">
                  <c:v>35269</c:v>
                </c:pt>
                <c:pt idx="111">
                  <c:v>35345</c:v>
                </c:pt>
                <c:pt idx="112">
                  <c:v>35436</c:v>
                </c:pt>
                <c:pt idx="113">
                  <c:v>35552</c:v>
                </c:pt>
                <c:pt idx="114">
                  <c:v>35627</c:v>
                </c:pt>
                <c:pt idx="115">
                  <c:v>35739</c:v>
                </c:pt>
                <c:pt idx="116">
                  <c:v>35801</c:v>
                </c:pt>
                <c:pt idx="117">
                  <c:v>35905</c:v>
                </c:pt>
                <c:pt idx="118">
                  <c:v>35908</c:v>
                </c:pt>
                <c:pt idx="119">
                  <c:v>35990</c:v>
                </c:pt>
                <c:pt idx="120">
                  <c:v>36087</c:v>
                </c:pt>
                <c:pt idx="121">
                  <c:v>36179</c:v>
                </c:pt>
                <c:pt idx="122">
                  <c:v>36270</c:v>
                </c:pt>
                <c:pt idx="123">
                  <c:v>36367</c:v>
                </c:pt>
                <c:pt idx="124">
                  <c:v>36458</c:v>
                </c:pt>
                <c:pt idx="125">
                  <c:v>36549</c:v>
                </c:pt>
                <c:pt idx="126">
                  <c:v>36655</c:v>
                </c:pt>
                <c:pt idx="127">
                  <c:v>36732</c:v>
                </c:pt>
                <c:pt idx="128">
                  <c:v>36805</c:v>
                </c:pt>
                <c:pt idx="129">
                  <c:v>36936</c:v>
                </c:pt>
                <c:pt idx="130">
                  <c:v>37000</c:v>
                </c:pt>
                <c:pt idx="131">
                  <c:v>37095</c:v>
                </c:pt>
                <c:pt idx="132">
                  <c:v>37175</c:v>
                </c:pt>
                <c:pt idx="133">
                  <c:v>37270</c:v>
                </c:pt>
                <c:pt idx="134">
                  <c:v>37365</c:v>
                </c:pt>
                <c:pt idx="135">
                  <c:v>37454</c:v>
                </c:pt>
                <c:pt idx="136">
                  <c:v>37539</c:v>
                </c:pt>
                <c:pt idx="137">
                  <c:v>37649</c:v>
                </c:pt>
                <c:pt idx="138">
                  <c:v>37746</c:v>
                </c:pt>
                <c:pt idx="139">
                  <c:v>37809</c:v>
                </c:pt>
                <c:pt idx="140">
                  <c:v>37908</c:v>
                </c:pt>
                <c:pt idx="141">
                  <c:v>37999</c:v>
                </c:pt>
                <c:pt idx="142">
                  <c:v>38105</c:v>
                </c:pt>
                <c:pt idx="143">
                  <c:v>38181</c:v>
                </c:pt>
                <c:pt idx="144">
                  <c:v>38286</c:v>
                </c:pt>
                <c:pt idx="145">
                  <c:v>38379</c:v>
                </c:pt>
                <c:pt idx="146">
                  <c:v>38453</c:v>
                </c:pt>
                <c:pt idx="147">
                  <c:v>38556</c:v>
                </c:pt>
                <c:pt idx="148">
                  <c:v>38656</c:v>
                </c:pt>
                <c:pt idx="149">
                  <c:v>38769</c:v>
                </c:pt>
                <c:pt idx="150">
                  <c:v>38832</c:v>
                </c:pt>
                <c:pt idx="151">
                  <c:v>38875</c:v>
                </c:pt>
                <c:pt idx="152">
                  <c:v>38905</c:v>
                </c:pt>
                <c:pt idx="153">
                  <c:v>39014</c:v>
                </c:pt>
                <c:pt idx="154">
                  <c:v>39112</c:v>
                </c:pt>
                <c:pt idx="155">
                  <c:v>39218</c:v>
                </c:pt>
                <c:pt idx="156">
                  <c:v>39294</c:v>
                </c:pt>
                <c:pt idx="157">
                  <c:v>39392</c:v>
                </c:pt>
                <c:pt idx="158">
                  <c:v>39484</c:v>
                </c:pt>
                <c:pt idx="159">
                  <c:v>39562</c:v>
                </c:pt>
                <c:pt idx="160">
                  <c:v>39632</c:v>
                </c:pt>
                <c:pt idx="161">
                  <c:v>39770</c:v>
                </c:pt>
                <c:pt idx="162">
                  <c:v>39861</c:v>
                </c:pt>
                <c:pt idx="163">
                  <c:v>39933</c:v>
                </c:pt>
                <c:pt idx="164">
                  <c:v>40008</c:v>
                </c:pt>
                <c:pt idx="165">
                  <c:v>40135</c:v>
                </c:pt>
                <c:pt idx="166">
                  <c:v>40220</c:v>
                </c:pt>
                <c:pt idx="167">
                  <c:v>40289</c:v>
                </c:pt>
                <c:pt idx="168">
                  <c:v>40381</c:v>
                </c:pt>
                <c:pt idx="169">
                  <c:v>40472</c:v>
                </c:pt>
                <c:pt idx="170">
                  <c:v>40568</c:v>
                </c:pt>
                <c:pt idx="171">
                  <c:v>40653</c:v>
                </c:pt>
                <c:pt idx="172">
                  <c:v>40743</c:v>
                </c:pt>
                <c:pt idx="173">
                  <c:v>40849</c:v>
                </c:pt>
                <c:pt idx="174">
                  <c:v>40932</c:v>
                </c:pt>
                <c:pt idx="175">
                  <c:v>41032</c:v>
                </c:pt>
                <c:pt idx="176">
                  <c:v>41044</c:v>
                </c:pt>
                <c:pt idx="177">
                  <c:v>41121</c:v>
                </c:pt>
                <c:pt idx="178">
                  <c:v>41221</c:v>
                </c:pt>
                <c:pt idx="179">
                  <c:v>41320</c:v>
                </c:pt>
                <c:pt idx="180">
                  <c:v>41403</c:v>
                </c:pt>
                <c:pt idx="181">
                  <c:v>41478</c:v>
                </c:pt>
                <c:pt idx="182">
                  <c:v>41578</c:v>
                </c:pt>
                <c:pt idx="183">
                  <c:v>41703</c:v>
                </c:pt>
                <c:pt idx="184">
                  <c:v>41786</c:v>
                </c:pt>
                <c:pt idx="185">
                  <c:v>41850</c:v>
                </c:pt>
                <c:pt idx="186">
                  <c:v>41919</c:v>
                </c:pt>
                <c:pt idx="187">
                  <c:v>42047</c:v>
                </c:pt>
                <c:pt idx="188">
                  <c:v>42136</c:v>
                </c:pt>
                <c:pt idx="189">
                  <c:v>42200</c:v>
                </c:pt>
                <c:pt idx="190">
                  <c:v>42314</c:v>
                </c:pt>
                <c:pt idx="191">
                  <c:v>42401</c:v>
                </c:pt>
                <c:pt idx="192">
                  <c:v>42487</c:v>
                </c:pt>
                <c:pt idx="193">
                  <c:v>42598</c:v>
                </c:pt>
                <c:pt idx="194">
                  <c:v>42669</c:v>
                </c:pt>
                <c:pt idx="195">
                  <c:v>42765</c:v>
                </c:pt>
                <c:pt idx="196">
                  <c:v>42871</c:v>
                </c:pt>
                <c:pt idx="197">
                  <c:v>42986</c:v>
                </c:pt>
                <c:pt idx="198">
                  <c:v>43040</c:v>
                </c:pt>
                <c:pt idx="199">
                  <c:v>43178</c:v>
                </c:pt>
                <c:pt idx="200">
                  <c:v>43333</c:v>
                </c:pt>
                <c:pt idx="201">
                  <c:v>43388</c:v>
                </c:pt>
                <c:pt idx="202">
                  <c:v>43501</c:v>
                </c:pt>
                <c:pt idx="203">
                  <c:v>43571</c:v>
                </c:pt>
                <c:pt idx="204">
                  <c:v>43656</c:v>
                </c:pt>
                <c:pt idx="205">
                  <c:v>43893</c:v>
                </c:pt>
                <c:pt idx="206">
                  <c:v>44105</c:v>
                </c:pt>
                <c:pt idx="207">
                  <c:v>44266</c:v>
                </c:pt>
              </c:numCache>
            </c:numRef>
          </c:xVal>
          <c:yVal>
            <c:numRef>
              <c:f>'364227076074703'!$D$33:$D$980</c:f>
              <c:numCache>
                <c:formatCode>General</c:formatCode>
                <c:ptCount val="948"/>
                <c:pt idx="0">
                  <c:v>19.25</c:v>
                </c:pt>
                <c:pt idx="1">
                  <c:v>19.170000000000002</c:v>
                </c:pt>
                <c:pt idx="2">
                  <c:v>19.34</c:v>
                </c:pt>
                <c:pt idx="3">
                  <c:v>19.29</c:v>
                </c:pt>
                <c:pt idx="4">
                  <c:v>19</c:v>
                </c:pt>
                <c:pt idx="5">
                  <c:v>19.239999999999899</c:v>
                </c:pt>
                <c:pt idx="6">
                  <c:v>19.04</c:v>
                </c:pt>
                <c:pt idx="7">
                  <c:v>19.149999999999899</c:v>
                </c:pt>
                <c:pt idx="8">
                  <c:v>19.13</c:v>
                </c:pt>
                <c:pt idx="9">
                  <c:v>19.13</c:v>
                </c:pt>
                <c:pt idx="10">
                  <c:v>18.93</c:v>
                </c:pt>
                <c:pt idx="11">
                  <c:v>19.05</c:v>
                </c:pt>
                <c:pt idx="12">
                  <c:v>19.03</c:v>
                </c:pt>
                <c:pt idx="13">
                  <c:v>19.02</c:v>
                </c:pt>
                <c:pt idx="14">
                  <c:v>19.14</c:v>
                </c:pt>
                <c:pt idx="15">
                  <c:v>19.010000000000002</c:v>
                </c:pt>
                <c:pt idx="16">
                  <c:v>18.82</c:v>
                </c:pt>
                <c:pt idx="17">
                  <c:v>18.82</c:v>
                </c:pt>
                <c:pt idx="18">
                  <c:v>18.440000000000001</c:v>
                </c:pt>
                <c:pt idx="19">
                  <c:v>18.29</c:v>
                </c:pt>
                <c:pt idx="20">
                  <c:v>18.34</c:v>
                </c:pt>
                <c:pt idx="21">
                  <c:v>18.29</c:v>
                </c:pt>
                <c:pt idx="22">
                  <c:v>18.53</c:v>
                </c:pt>
                <c:pt idx="23">
                  <c:v>18.53</c:v>
                </c:pt>
                <c:pt idx="24">
                  <c:v>18.61</c:v>
                </c:pt>
                <c:pt idx="25">
                  <c:v>18.670000000000002</c:v>
                </c:pt>
                <c:pt idx="26">
                  <c:v>18.64</c:v>
                </c:pt>
                <c:pt idx="27">
                  <c:v>18.62</c:v>
                </c:pt>
                <c:pt idx="28">
                  <c:v>18.53</c:v>
                </c:pt>
                <c:pt idx="29">
                  <c:v>18.55</c:v>
                </c:pt>
                <c:pt idx="30">
                  <c:v>18.440000000000001</c:v>
                </c:pt>
                <c:pt idx="31">
                  <c:v>18.03</c:v>
                </c:pt>
                <c:pt idx="32">
                  <c:v>17.8</c:v>
                </c:pt>
                <c:pt idx="33">
                  <c:v>17.850000000000001</c:v>
                </c:pt>
                <c:pt idx="34">
                  <c:v>17.68</c:v>
                </c:pt>
                <c:pt idx="35">
                  <c:v>17.93</c:v>
                </c:pt>
                <c:pt idx="36">
                  <c:v>17.88</c:v>
                </c:pt>
                <c:pt idx="37">
                  <c:v>17.78</c:v>
                </c:pt>
                <c:pt idx="38">
                  <c:v>17.829999999999899</c:v>
                </c:pt>
                <c:pt idx="39">
                  <c:v>18.079999999999899</c:v>
                </c:pt>
                <c:pt idx="40">
                  <c:v>17.63</c:v>
                </c:pt>
                <c:pt idx="41">
                  <c:v>17.5</c:v>
                </c:pt>
                <c:pt idx="42">
                  <c:v>17.63</c:v>
                </c:pt>
                <c:pt idx="43">
                  <c:v>17.739999999999899</c:v>
                </c:pt>
                <c:pt idx="44">
                  <c:v>17.61</c:v>
                </c:pt>
                <c:pt idx="45">
                  <c:v>17.72</c:v>
                </c:pt>
                <c:pt idx="46">
                  <c:v>17.190000000000001</c:v>
                </c:pt>
                <c:pt idx="47">
                  <c:v>17.14</c:v>
                </c:pt>
                <c:pt idx="48">
                  <c:v>17.46</c:v>
                </c:pt>
                <c:pt idx="49">
                  <c:v>17.149999999999899</c:v>
                </c:pt>
                <c:pt idx="50">
                  <c:v>17.46</c:v>
                </c:pt>
                <c:pt idx="51">
                  <c:v>17.3</c:v>
                </c:pt>
                <c:pt idx="52">
                  <c:v>17.36</c:v>
                </c:pt>
                <c:pt idx="53">
                  <c:v>16.86</c:v>
                </c:pt>
                <c:pt idx="54">
                  <c:v>16.920000000000002</c:v>
                </c:pt>
                <c:pt idx="55">
                  <c:v>17.07</c:v>
                </c:pt>
                <c:pt idx="56">
                  <c:v>16.84</c:v>
                </c:pt>
                <c:pt idx="57">
                  <c:v>16.989999999999899</c:v>
                </c:pt>
                <c:pt idx="58">
                  <c:v>17.09</c:v>
                </c:pt>
                <c:pt idx="59">
                  <c:v>17.09</c:v>
                </c:pt>
                <c:pt idx="60">
                  <c:v>16.850000000000001</c:v>
                </c:pt>
                <c:pt idx="61">
                  <c:v>16.73</c:v>
                </c:pt>
                <c:pt idx="62">
                  <c:v>16.43</c:v>
                </c:pt>
                <c:pt idx="63">
                  <c:v>16.43</c:v>
                </c:pt>
                <c:pt idx="64">
                  <c:v>16.46</c:v>
                </c:pt>
                <c:pt idx="65">
                  <c:v>16.68</c:v>
                </c:pt>
                <c:pt idx="66">
                  <c:v>8.35</c:v>
                </c:pt>
                <c:pt idx="67">
                  <c:v>16.489999999999899</c:v>
                </c:pt>
                <c:pt idx="68">
                  <c:v>16.37</c:v>
                </c:pt>
                <c:pt idx="69">
                  <c:v>16.28</c:v>
                </c:pt>
                <c:pt idx="70">
                  <c:v>16.43</c:v>
                </c:pt>
                <c:pt idx="71">
                  <c:v>16.37</c:v>
                </c:pt>
                <c:pt idx="72">
                  <c:v>16.45</c:v>
                </c:pt>
                <c:pt idx="73">
                  <c:v>16.23</c:v>
                </c:pt>
                <c:pt idx="74">
                  <c:v>16.14</c:v>
                </c:pt>
                <c:pt idx="75">
                  <c:v>15.96</c:v>
                </c:pt>
                <c:pt idx="76">
                  <c:v>15.82</c:v>
                </c:pt>
                <c:pt idx="77">
                  <c:v>15.73</c:v>
                </c:pt>
                <c:pt idx="78">
                  <c:v>16.850000000000001</c:v>
                </c:pt>
                <c:pt idx="79">
                  <c:v>15.97</c:v>
                </c:pt>
                <c:pt idx="80">
                  <c:v>15.99</c:v>
                </c:pt>
                <c:pt idx="81">
                  <c:v>15.76</c:v>
                </c:pt>
                <c:pt idx="82">
                  <c:v>15.68</c:v>
                </c:pt>
                <c:pt idx="83">
                  <c:v>15.39</c:v>
                </c:pt>
                <c:pt idx="84">
                  <c:v>15.38</c:v>
                </c:pt>
                <c:pt idx="85">
                  <c:v>14.98</c:v>
                </c:pt>
                <c:pt idx="86">
                  <c:v>14.97</c:v>
                </c:pt>
                <c:pt idx="87">
                  <c:v>15.54</c:v>
                </c:pt>
                <c:pt idx="88">
                  <c:v>15.41</c:v>
                </c:pt>
                <c:pt idx="89">
                  <c:v>15.57</c:v>
                </c:pt>
                <c:pt idx="90">
                  <c:v>15.36</c:v>
                </c:pt>
                <c:pt idx="91">
                  <c:v>15.37</c:v>
                </c:pt>
                <c:pt idx="92">
                  <c:v>15.39</c:v>
                </c:pt>
                <c:pt idx="93">
                  <c:v>15.36</c:v>
                </c:pt>
                <c:pt idx="94">
                  <c:v>15.27</c:v>
                </c:pt>
                <c:pt idx="95">
                  <c:v>14.74</c:v>
                </c:pt>
                <c:pt idx="96">
                  <c:v>14.61</c:v>
                </c:pt>
                <c:pt idx="97">
                  <c:v>14.7</c:v>
                </c:pt>
                <c:pt idx="98">
                  <c:v>14.88</c:v>
                </c:pt>
                <c:pt idx="99">
                  <c:v>14.92</c:v>
                </c:pt>
                <c:pt idx="100">
                  <c:v>14.55</c:v>
                </c:pt>
                <c:pt idx="101">
                  <c:v>14.47</c:v>
                </c:pt>
                <c:pt idx="102">
                  <c:v>14.44</c:v>
                </c:pt>
                <c:pt idx="103">
                  <c:v>14.35</c:v>
                </c:pt>
                <c:pt idx="104">
                  <c:v>14.51</c:v>
                </c:pt>
                <c:pt idx="105">
                  <c:v>14.5</c:v>
                </c:pt>
                <c:pt idx="106">
                  <c:v>14.25</c:v>
                </c:pt>
                <c:pt idx="107">
                  <c:v>14.15</c:v>
                </c:pt>
                <c:pt idx="108">
                  <c:v>14.2</c:v>
                </c:pt>
                <c:pt idx="109">
                  <c:v>14.26</c:v>
                </c:pt>
                <c:pt idx="110">
                  <c:v>14.36</c:v>
                </c:pt>
                <c:pt idx="111">
                  <c:v>13.84</c:v>
                </c:pt>
                <c:pt idx="112">
                  <c:v>14.02</c:v>
                </c:pt>
                <c:pt idx="113">
                  <c:v>13.87</c:v>
                </c:pt>
                <c:pt idx="114">
                  <c:v>13.42</c:v>
                </c:pt>
                <c:pt idx="115">
                  <c:v>13.35</c:v>
                </c:pt>
                <c:pt idx="116">
                  <c:v>13.54</c:v>
                </c:pt>
                <c:pt idx="117">
                  <c:v>13.58</c:v>
                </c:pt>
                <c:pt idx="118">
                  <c:v>13.65</c:v>
                </c:pt>
                <c:pt idx="119">
                  <c:v>13.13</c:v>
                </c:pt>
                <c:pt idx="120">
                  <c:v>13.12</c:v>
                </c:pt>
                <c:pt idx="121">
                  <c:v>13.19</c:v>
                </c:pt>
                <c:pt idx="122">
                  <c:v>13.08</c:v>
                </c:pt>
                <c:pt idx="123">
                  <c:v>12.81</c:v>
                </c:pt>
                <c:pt idx="124">
                  <c:v>12.74</c:v>
                </c:pt>
                <c:pt idx="125">
                  <c:v>12.63</c:v>
                </c:pt>
                <c:pt idx="126">
                  <c:v>12.41</c:v>
                </c:pt>
                <c:pt idx="127">
                  <c:v>12.12</c:v>
                </c:pt>
                <c:pt idx="128">
                  <c:v>12.19</c:v>
                </c:pt>
                <c:pt idx="129">
                  <c:v>11.95</c:v>
                </c:pt>
                <c:pt idx="130">
                  <c:v>11.65</c:v>
                </c:pt>
                <c:pt idx="131">
                  <c:v>11.28</c:v>
                </c:pt>
                <c:pt idx="132">
                  <c:v>11.02</c:v>
                </c:pt>
                <c:pt idx="133">
                  <c:v>11</c:v>
                </c:pt>
                <c:pt idx="134">
                  <c:v>11.03</c:v>
                </c:pt>
                <c:pt idx="135">
                  <c:v>10.55</c:v>
                </c:pt>
                <c:pt idx="136">
                  <c:v>10.33</c:v>
                </c:pt>
                <c:pt idx="137">
                  <c:v>10.5</c:v>
                </c:pt>
                <c:pt idx="138">
                  <c:v>10.51</c:v>
                </c:pt>
                <c:pt idx="139">
                  <c:v>10.42</c:v>
                </c:pt>
                <c:pt idx="140">
                  <c:v>10.39</c:v>
                </c:pt>
                <c:pt idx="141">
                  <c:v>10.37</c:v>
                </c:pt>
                <c:pt idx="142">
                  <c:v>10.18</c:v>
                </c:pt>
                <c:pt idx="143">
                  <c:v>10.210000000000001</c:v>
                </c:pt>
                <c:pt idx="144">
                  <c:v>10.0299999999999</c:v>
                </c:pt>
                <c:pt idx="145">
                  <c:v>10</c:v>
                </c:pt>
                <c:pt idx="146">
                  <c:v>10.02</c:v>
                </c:pt>
                <c:pt idx="147">
                  <c:v>9.94</c:v>
                </c:pt>
                <c:pt idx="148">
                  <c:v>9.7799999999999905</c:v>
                </c:pt>
                <c:pt idx="149">
                  <c:v>9.8000000000000007</c:v>
                </c:pt>
                <c:pt idx="150">
                  <c:v>9.74</c:v>
                </c:pt>
                <c:pt idx="151">
                  <c:v>6.68</c:v>
                </c:pt>
                <c:pt idx="152">
                  <c:v>9.5399999999999903</c:v>
                </c:pt>
                <c:pt idx="153">
                  <c:v>9.4700000000000006</c:v>
                </c:pt>
                <c:pt idx="154">
                  <c:v>9.59</c:v>
                </c:pt>
                <c:pt idx="155">
                  <c:v>9.41</c:v>
                </c:pt>
                <c:pt idx="156">
                  <c:v>9.18</c:v>
                </c:pt>
                <c:pt idx="157">
                  <c:v>8.99</c:v>
                </c:pt>
                <c:pt idx="158">
                  <c:v>8.9700000000000006</c:v>
                </c:pt>
                <c:pt idx="159">
                  <c:v>9.2799999999999905</c:v>
                </c:pt>
                <c:pt idx="160">
                  <c:v>8.8699999999999903</c:v>
                </c:pt>
                <c:pt idx="161">
                  <c:v>9.1199999999999903</c:v>
                </c:pt>
                <c:pt idx="162">
                  <c:v>8.91</c:v>
                </c:pt>
                <c:pt idx="163">
                  <c:v>8.81</c:v>
                </c:pt>
                <c:pt idx="164">
                  <c:v>8.6999999999999904</c:v>
                </c:pt>
                <c:pt idx="165">
                  <c:v>8.9</c:v>
                </c:pt>
                <c:pt idx="166">
                  <c:v>8.9499999999999904</c:v>
                </c:pt>
                <c:pt idx="167">
                  <c:v>8.69</c:v>
                </c:pt>
                <c:pt idx="168">
                  <c:v>8.3699999999999903</c:v>
                </c:pt>
                <c:pt idx="169">
                  <c:v>8.56</c:v>
                </c:pt>
                <c:pt idx="170">
                  <c:v>8.64</c:v>
                </c:pt>
                <c:pt idx="171">
                  <c:v>8.4499999999999904</c:v>
                </c:pt>
                <c:pt idx="172">
                  <c:v>8.08</c:v>
                </c:pt>
                <c:pt idx="173">
                  <c:v>8.14</c:v>
                </c:pt>
                <c:pt idx="174">
                  <c:v>8.18</c:v>
                </c:pt>
                <c:pt idx="175">
                  <c:v>8.02</c:v>
                </c:pt>
                <c:pt idx="176">
                  <c:v>8.09</c:v>
                </c:pt>
                <c:pt idx="177">
                  <c:v>8.2899999999999903</c:v>
                </c:pt>
                <c:pt idx="178">
                  <c:v>7.8</c:v>
                </c:pt>
                <c:pt idx="179">
                  <c:v>7.68</c:v>
                </c:pt>
                <c:pt idx="180">
                  <c:v>7.5</c:v>
                </c:pt>
                <c:pt idx="181">
                  <c:v>7.42</c:v>
                </c:pt>
                <c:pt idx="182">
                  <c:v>7.07</c:v>
                </c:pt>
                <c:pt idx="183">
                  <c:v>7.03</c:v>
                </c:pt>
                <c:pt idx="184">
                  <c:v>6.85</c:v>
                </c:pt>
                <c:pt idx="185">
                  <c:v>6.83</c:v>
                </c:pt>
                <c:pt idx="186">
                  <c:v>6.65</c:v>
                </c:pt>
                <c:pt idx="187">
                  <c:v>6.67</c:v>
                </c:pt>
                <c:pt idx="188">
                  <c:v>6.5</c:v>
                </c:pt>
                <c:pt idx="189">
                  <c:v>6.46</c:v>
                </c:pt>
                <c:pt idx="190">
                  <c:v>6.16</c:v>
                </c:pt>
                <c:pt idx="191">
                  <c:v>6.28</c:v>
                </c:pt>
                <c:pt idx="192">
                  <c:v>6.11</c:v>
                </c:pt>
                <c:pt idx="193">
                  <c:v>5.67</c:v>
                </c:pt>
                <c:pt idx="194">
                  <c:v>5.78</c:v>
                </c:pt>
                <c:pt idx="195">
                  <c:v>5.87</c:v>
                </c:pt>
                <c:pt idx="196">
                  <c:v>5.67</c:v>
                </c:pt>
                <c:pt idx="197">
                  <c:v>5.54</c:v>
                </c:pt>
                <c:pt idx="198">
                  <c:v>4.3600000000000003</c:v>
                </c:pt>
                <c:pt idx="199">
                  <c:v>5.38</c:v>
                </c:pt>
                <c:pt idx="200">
                  <c:v>5.26</c:v>
                </c:pt>
                <c:pt idx="201">
                  <c:v>5.05</c:v>
                </c:pt>
                <c:pt idx="202">
                  <c:v>5.0199999999999898</c:v>
                </c:pt>
                <c:pt idx="203">
                  <c:v>4.9800000000000004</c:v>
                </c:pt>
                <c:pt idx="204">
                  <c:v>4.74</c:v>
                </c:pt>
                <c:pt idx="205">
                  <c:v>4.55</c:v>
                </c:pt>
                <c:pt idx="206">
                  <c:v>4.4000000000000004</c:v>
                </c:pt>
                <c:pt idx="207">
                  <c:v>4.09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E70-4A81-A53F-C2BDF2E70B42}"/>
            </c:ext>
          </c:extLst>
        </c:ser>
        <c:ser>
          <c:idx val="1"/>
          <c:order val="1"/>
          <c:tx>
            <c:v>Simulated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3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'364227076074703'!$H$12:$H$51</c:f>
              <c:numCache>
                <c:formatCode>m/d/yyyy</c:formatCode>
                <c:ptCount val="40"/>
                <c:pt idx="0">
                  <c:v>29952</c:v>
                </c:pt>
                <c:pt idx="1">
                  <c:v>30317</c:v>
                </c:pt>
                <c:pt idx="2">
                  <c:v>30682</c:v>
                </c:pt>
                <c:pt idx="3">
                  <c:v>31048</c:v>
                </c:pt>
                <c:pt idx="4">
                  <c:v>31413</c:v>
                </c:pt>
                <c:pt idx="5">
                  <c:v>31778</c:v>
                </c:pt>
                <c:pt idx="6">
                  <c:v>32143</c:v>
                </c:pt>
                <c:pt idx="7">
                  <c:v>32509</c:v>
                </c:pt>
                <c:pt idx="8">
                  <c:v>32874</c:v>
                </c:pt>
                <c:pt idx="9">
                  <c:v>33239</c:v>
                </c:pt>
                <c:pt idx="10">
                  <c:v>33604</c:v>
                </c:pt>
                <c:pt idx="11">
                  <c:v>33970</c:v>
                </c:pt>
                <c:pt idx="12">
                  <c:v>34335</c:v>
                </c:pt>
                <c:pt idx="13">
                  <c:v>34700</c:v>
                </c:pt>
                <c:pt idx="14">
                  <c:v>35065</c:v>
                </c:pt>
                <c:pt idx="15">
                  <c:v>35431</c:v>
                </c:pt>
                <c:pt idx="16">
                  <c:v>35796</c:v>
                </c:pt>
                <c:pt idx="17">
                  <c:v>36161</c:v>
                </c:pt>
                <c:pt idx="18">
                  <c:v>36526</c:v>
                </c:pt>
                <c:pt idx="19">
                  <c:v>36892</c:v>
                </c:pt>
                <c:pt idx="20">
                  <c:v>37257</c:v>
                </c:pt>
                <c:pt idx="21">
                  <c:v>37622</c:v>
                </c:pt>
                <c:pt idx="22">
                  <c:v>37987</c:v>
                </c:pt>
                <c:pt idx="23">
                  <c:v>38353</c:v>
                </c:pt>
                <c:pt idx="24">
                  <c:v>38718</c:v>
                </c:pt>
                <c:pt idx="25">
                  <c:v>39083</c:v>
                </c:pt>
                <c:pt idx="26">
                  <c:v>39448</c:v>
                </c:pt>
                <c:pt idx="27">
                  <c:v>39814</c:v>
                </c:pt>
                <c:pt idx="28">
                  <c:v>40179</c:v>
                </c:pt>
                <c:pt idx="29">
                  <c:v>40544</c:v>
                </c:pt>
                <c:pt idx="30">
                  <c:v>40909</c:v>
                </c:pt>
                <c:pt idx="31">
                  <c:v>41275</c:v>
                </c:pt>
                <c:pt idx="32">
                  <c:v>41640</c:v>
                </c:pt>
                <c:pt idx="33">
                  <c:v>42005</c:v>
                </c:pt>
                <c:pt idx="34">
                  <c:v>42370</c:v>
                </c:pt>
                <c:pt idx="35">
                  <c:v>42736</c:v>
                </c:pt>
                <c:pt idx="36">
                  <c:v>43101</c:v>
                </c:pt>
                <c:pt idx="37">
                  <c:v>43466</c:v>
                </c:pt>
                <c:pt idx="38">
                  <c:v>43831</c:v>
                </c:pt>
                <c:pt idx="39">
                  <c:v>44197</c:v>
                </c:pt>
              </c:numCache>
            </c:numRef>
          </c:xVal>
          <c:yVal>
            <c:numRef>
              <c:f>'364227076074703'!$G$12:$G$51</c:f>
              <c:numCache>
                <c:formatCode>General</c:formatCode>
                <c:ptCount val="40"/>
                <c:pt idx="0">
                  <c:v>16.28885269165</c:v>
                </c:pt>
                <c:pt idx="1">
                  <c:v>16.042858123778998</c:v>
                </c:pt>
                <c:pt idx="2">
                  <c:v>15.788725852966</c:v>
                </c:pt>
                <c:pt idx="3">
                  <c:v>15.524709701538001</c:v>
                </c:pt>
                <c:pt idx="4">
                  <c:v>15.251587867736999</c:v>
                </c:pt>
                <c:pt idx="5">
                  <c:v>14.968559265136999</c:v>
                </c:pt>
                <c:pt idx="6">
                  <c:v>14.674020767211999</c:v>
                </c:pt>
                <c:pt idx="7">
                  <c:v>14.368414878845</c:v>
                </c:pt>
                <c:pt idx="8">
                  <c:v>14.05619430542</c:v>
                </c:pt>
                <c:pt idx="9">
                  <c:v>13.740229606628001</c:v>
                </c:pt>
                <c:pt idx="10">
                  <c:v>13.42010307312</c:v>
                </c:pt>
                <c:pt idx="11">
                  <c:v>13.09096622467</c:v>
                </c:pt>
                <c:pt idx="12">
                  <c:v>12.754632949829</c:v>
                </c:pt>
                <c:pt idx="13">
                  <c:v>12.410117149353001</c:v>
                </c:pt>
                <c:pt idx="14">
                  <c:v>12.061610221863001</c:v>
                </c:pt>
                <c:pt idx="15">
                  <c:v>11.70924282074</c:v>
                </c:pt>
                <c:pt idx="16">
                  <c:v>11.355798721313</c:v>
                </c:pt>
                <c:pt idx="17">
                  <c:v>10.999386787415</c:v>
                </c:pt>
                <c:pt idx="18">
                  <c:v>10.640064239501999</c:v>
                </c:pt>
                <c:pt idx="19">
                  <c:v>10.278955459595</c:v>
                </c:pt>
                <c:pt idx="20">
                  <c:v>9.9162206649780007</c:v>
                </c:pt>
                <c:pt idx="21">
                  <c:v>9.5463714599609002</c:v>
                </c:pt>
                <c:pt idx="22">
                  <c:v>9.1704549789428995</c:v>
                </c:pt>
                <c:pt idx="23">
                  <c:v>8.7945308685303001</c:v>
                </c:pt>
                <c:pt idx="24">
                  <c:v>8.4215211868286008</c:v>
                </c:pt>
                <c:pt idx="25">
                  <c:v>8.0443248748778995</c:v>
                </c:pt>
                <c:pt idx="26">
                  <c:v>7.6611676216125</c:v>
                </c:pt>
                <c:pt idx="27">
                  <c:v>7.2704324722290004</c:v>
                </c:pt>
                <c:pt idx="28">
                  <c:v>6.8755803108215003</c:v>
                </c:pt>
                <c:pt idx="29">
                  <c:v>6.4805674552917001</c:v>
                </c:pt>
                <c:pt idx="30">
                  <c:v>6.0860276222229004</c:v>
                </c:pt>
                <c:pt idx="31">
                  <c:v>5.6902236938476998</c:v>
                </c:pt>
                <c:pt idx="32">
                  <c:v>5.2953372001648003</c:v>
                </c:pt>
                <c:pt idx="33">
                  <c:v>4.9015793800354004</c:v>
                </c:pt>
                <c:pt idx="34">
                  <c:v>4.5101256370543998</c:v>
                </c:pt>
                <c:pt idx="35">
                  <c:v>4.1207532882690003</c:v>
                </c:pt>
                <c:pt idx="36">
                  <c:v>3.7372236251831001</c:v>
                </c:pt>
                <c:pt idx="37">
                  <c:v>3.3572123050689999</c:v>
                </c:pt>
                <c:pt idx="38">
                  <c:v>2.9796943664550999</c:v>
                </c:pt>
                <c:pt idx="39">
                  <c:v>2.6047253608704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E70-4A81-A53F-C2BDF2E70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3555183"/>
        <c:axId val="613550191"/>
      </c:scatterChart>
      <c:valAx>
        <c:axId val="613555183"/>
        <c:scaling>
          <c:orientation val="minMax"/>
          <c:min val="2800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0191"/>
        <c:crossesAt val="-200"/>
        <c:crossBetween val="midCat"/>
      </c:valAx>
      <c:valAx>
        <c:axId val="6135501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Water Level (ft)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5183"/>
        <c:crosses val="autoZero"/>
        <c:crossBetween val="midCat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Data</c:v>
          </c:tx>
          <c:spPr>
            <a:ln w="19050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'364227076074703'!$I$12:$I$51</c:f>
              <c:numCache>
                <c:formatCode>General</c:formatCode>
                <c:ptCount val="40"/>
                <c:pt idx="0">
                  <c:v>19.25</c:v>
                </c:pt>
                <c:pt idx="1">
                  <c:v>19.03</c:v>
                </c:pt>
                <c:pt idx="2">
                  <c:v>18.53</c:v>
                </c:pt>
                <c:pt idx="3">
                  <c:v>17.68</c:v>
                </c:pt>
                <c:pt idx="4">
                  <c:v>17.739999999999899</c:v>
                </c:pt>
                <c:pt idx="5">
                  <c:v>17.149999999999899</c:v>
                </c:pt>
                <c:pt idx="6">
                  <c:v>16.84</c:v>
                </c:pt>
                <c:pt idx="7">
                  <c:v>16.43</c:v>
                </c:pt>
                <c:pt idx="8">
                  <c:v>16.37</c:v>
                </c:pt>
                <c:pt idx="9">
                  <c:v>16.850000000000001</c:v>
                </c:pt>
                <c:pt idx="10">
                  <c:v>15.38</c:v>
                </c:pt>
                <c:pt idx="11">
                  <c:v>15.37</c:v>
                </c:pt>
                <c:pt idx="12">
                  <c:v>14.7</c:v>
                </c:pt>
                <c:pt idx="13">
                  <c:v>14.44</c:v>
                </c:pt>
                <c:pt idx="14">
                  <c:v>14.15</c:v>
                </c:pt>
                <c:pt idx="15">
                  <c:v>13.84</c:v>
                </c:pt>
                <c:pt idx="16">
                  <c:v>13.35</c:v>
                </c:pt>
                <c:pt idx="17">
                  <c:v>13.12</c:v>
                </c:pt>
                <c:pt idx="18">
                  <c:v>12.74</c:v>
                </c:pt>
                <c:pt idx="19">
                  <c:v>12.19</c:v>
                </c:pt>
                <c:pt idx="20">
                  <c:v>11.02</c:v>
                </c:pt>
                <c:pt idx="21">
                  <c:v>10.33</c:v>
                </c:pt>
                <c:pt idx="22">
                  <c:v>10.39</c:v>
                </c:pt>
                <c:pt idx="23">
                  <c:v>10.0299999999999</c:v>
                </c:pt>
                <c:pt idx="24">
                  <c:v>9.7799999999999905</c:v>
                </c:pt>
                <c:pt idx="25">
                  <c:v>9.4700000000000006</c:v>
                </c:pt>
                <c:pt idx="26">
                  <c:v>8.99</c:v>
                </c:pt>
                <c:pt idx="27">
                  <c:v>9.1199999999999903</c:v>
                </c:pt>
                <c:pt idx="28">
                  <c:v>8.9</c:v>
                </c:pt>
                <c:pt idx="29">
                  <c:v>8.56</c:v>
                </c:pt>
                <c:pt idx="30">
                  <c:v>8.14</c:v>
                </c:pt>
                <c:pt idx="31">
                  <c:v>7.8</c:v>
                </c:pt>
                <c:pt idx="32">
                  <c:v>7.07</c:v>
                </c:pt>
                <c:pt idx="33">
                  <c:v>6.65</c:v>
                </c:pt>
                <c:pt idx="34">
                  <c:v>6.16</c:v>
                </c:pt>
                <c:pt idx="35">
                  <c:v>5.78</c:v>
                </c:pt>
                <c:pt idx="36">
                  <c:v>4.3600000000000003</c:v>
                </c:pt>
                <c:pt idx="37">
                  <c:v>5.05</c:v>
                </c:pt>
                <c:pt idx="38">
                  <c:v>4.74</c:v>
                </c:pt>
                <c:pt idx="39">
                  <c:v>4.4000000000000004</c:v>
                </c:pt>
              </c:numCache>
            </c:numRef>
          </c:xVal>
          <c:yVal>
            <c:numRef>
              <c:f>'364227076074703'!$G$12:$G$51</c:f>
              <c:numCache>
                <c:formatCode>General</c:formatCode>
                <c:ptCount val="40"/>
                <c:pt idx="0">
                  <c:v>16.28885269165</c:v>
                </c:pt>
                <c:pt idx="1">
                  <c:v>16.042858123778998</c:v>
                </c:pt>
                <c:pt idx="2">
                  <c:v>15.788725852966</c:v>
                </c:pt>
                <c:pt idx="3">
                  <c:v>15.524709701538001</c:v>
                </c:pt>
                <c:pt idx="4">
                  <c:v>15.251587867736999</c:v>
                </c:pt>
                <c:pt idx="5">
                  <c:v>14.968559265136999</c:v>
                </c:pt>
                <c:pt idx="6">
                  <c:v>14.674020767211999</c:v>
                </c:pt>
                <c:pt idx="7">
                  <c:v>14.368414878845</c:v>
                </c:pt>
                <c:pt idx="8">
                  <c:v>14.05619430542</c:v>
                </c:pt>
                <c:pt idx="9">
                  <c:v>13.740229606628001</c:v>
                </c:pt>
                <c:pt idx="10">
                  <c:v>13.42010307312</c:v>
                </c:pt>
                <c:pt idx="11">
                  <c:v>13.09096622467</c:v>
                </c:pt>
                <c:pt idx="12">
                  <c:v>12.754632949829</c:v>
                </c:pt>
                <c:pt idx="13">
                  <c:v>12.410117149353001</c:v>
                </c:pt>
                <c:pt idx="14">
                  <c:v>12.061610221863001</c:v>
                </c:pt>
                <c:pt idx="15">
                  <c:v>11.70924282074</c:v>
                </c:pt>
                <c:pt idx="16">
                  <c:v>11.355798721313</c:v>
                </c:pt>
                <c:pt idx="17">
                  <c:v>10.999386787415</c:v>
                </c:pt>
                <c:pt idx="18">
                  <c:v>10.640064239501999</c:v>
                </c:pt>
                <c:pt idx="19">
                  <c:v>10.278955459595</c:v>
                </c:pt>
                <c:pt idx="20">
                  <c:v>9.9162206649780007</c:v>
                </c:pt>
                <c:pt idx="21">
                  <c:v>9.5463714599609002</c:v>
                </c:pt>
                <c:pt idx="22">
                  <c:v>9.1704549789428995</c:v>
                </c:pt>
                <c:pt idx="23">
                  <c:v>8.7945308685303001</c:v>
                </c:pt>
                <c:pt idx="24">
                  <c:v>8.4215211868286008</c:v>
                </c:pt>
                <c:pt idx="25">
                  <c:v>8.0443248748778995</c:v>
                </c:pt>
                <c:pt idx="26">
                  <c:v>7.6611676216125</c:v>
                </c:pt>
                <c:pt idx="27">
                  <c:v>7.2704324722290004</c:v>
                </c:pt>
                <c:pt idx="28">
                  <c:v>6.8755803108215003</c:v>
                </c:pt>
                <c:pt idx="29">
                  <c:v>6.4805674552917001</c:v>
                </c:pt>
                <c:pt idx="30">
                  <c:v>6.0860276222229004</c:v>
                </c:pt>
                <c:pt idx="31">
                  <c:v>5.6902236938476998</c:v>
                </c:pt>
                <c:pt idx="32">
                  <c:v>5.2953372001648003</c:v>
                </c:pt>
                <c:pt idx="33">
                  <c:v>4.9015793800354004</c:v>
                </c:pt>
                <c:pt idx="34">
                  <c:v>4.5101256370543998</c:v>
                </c:pt>
                <c:pt idx="35">
                  <c:v>4.1207532882690003</c:v>
                </c:pt>
                <c:pt idx="36">
                  <c:v>3.7372236251831001</c:v>
                </c:pt>
                <c:pt idx="37">
                  <c:v>3.3572123050689999</c:v>
                </c:pt>
                <c:pt idx="38">
                  <c:v>2.9796943664550999</c:v>
                </c:pt>
                <c:pt idx="39">
                  <c:v>2.6047253608704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9A6-4120-95CE-D2D87DFB2D63}"/>
            </c:ext>
          </c:extLst>
        </c:ser>
        <c:ser>
          <c:idx val="1"/>
          <c:order val="1"/>
          <c:tx>
            <c:v>Y=X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'364227076074703'!$K$2:$K$3</c:f>
              <c:numCache>
                <c:formatCode>General</c:formatCode>
                <c:ptCount val="2"/>
                <c:pt idx="0">
                  <c:v>20.2</c:v>
                </c:pt>
                <c:pt idx="1">
                  <c:v>4.09</c:v>
                </c:pt>
              </c:numCache>
            </c:numRef>
          </c:xVal>
          <c:yVal>
            <c:numRef>
              <c:f>'364227076074703'!$K$2:$K$3</c:f>
              <c:numCache>
                <c:formatCode>General</c:formatCode>
                <c:ptCount val="2"/>
                <c:pt idx="0">
                  <c:v>20.2</c:v>
                </c:pt>
                <c:pt idx="1">
                  <c:v>4.09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9A6-4120-95CE-D2D87DFB2D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4009151"/>
        <c:axId val="1105116095"/>
      </c:scatterChart>
      <c:valAx>
        <c:axId val="117400915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05116095"/>
        <c:crossesAt val="-200"/>
        <c:crossBetween val="midCat"/>
      </c:valAx>
      <c:valAx>
        <c:axId val="11051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74009151"/>
        <c:crossesAt val="-200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0617632601578511"/>
          <c:y val="0.57275836614173226"/>
          <c:w val="0.38800328273086904"/>
          <c:h val="0.19412968265330471"/>
        </c:manualLayout>
      </c:layout>
      <c:overlay val="1"/>
      <c:spPr>
        <a:solidFill>
          <a:schemeClr val="bg1"/>
        </a:solidFill>
        <a:ln>
          <a:solidFill>
            <a:schemeClr val="bg1">
              <a:lumMod val="65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sz="1400" b="0" i="0" u="none" strike="noStrike" baseline="0">
                <a:effectLst/>
              </a:rPr>
              <a:t>61B  14</a:t>
            </a:r>
            <a:r>
              <a:rPr lang="en-US" sz="1400" b="0" i="0" u="none" strike="noStrike" baseline="0"/>
              <a:t>  </a:t>
            </a:r>
            <a:endParaRPr lang="en-US"/>
          </a:p>
        </c:rich>
      </c:tx>
      <c:layout>
        <c:manualLayout>
          <c:xMode val="edge"/>
          <c:yMode val="edge"/>
          <c:x val="0.36088110403397028"/>
          <c:y val="2.13675213675213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USGS Data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3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xVal>
            <c:numRef>
              <c:f>'364227076074708'!$A$2:$A$980</c:f>
              <c:numCache>
                <c:formatCode>m/d/yyyy</c:formatCode>
                <c:ptCount val="979"/>
                <c:pt idx="0">
                  <c:v>32574</c:v>
                </c:pt>
                <c:pt idx="1">
                  <c:v>32575</c:v>
                </c:pt>
                <c:pt idx="2">
                  <c:v>32589</c:v>
                </c:pt>
                <c:pt idx="3">
                  <c:v>32618</c:v>
                </c:pt>
                <c:pt idx="4">
                  <c:v>32680</c:v>
                </c:pt>
                <c:pt idx="5">
                  <c:v>32730</c:v>
                </c:pt>
                <c:pt idx="6">
                  <c:v>32785</c:v>
                </c:pt>
                <c:pt idx="7">
                  <c:v>32841</c:v>
                </c:pt>
                <c:pt idx="8">
                  <c:v>32883</c:v>
                </c:pt>
                <c:pt idx="9">
                  <c:v>32945</c:v>
                </c:pt>
                <c:pt idx="10">
                  <c:v>33008</c:v>
                </c:pt>
                <c:pt idx="11">
                  <c:v>33050</c:v>
                </c:pt>
                <c:pt idx="12">
                  <c:v>33092</c:v>
                </c:pt>
                <c:pt idx="13">
                  <c:v>33156</c:v>
                </c:pt>
                <c:pt idx="14">
                  <c:v>33218</c:v>
                </c:pt>
                <c:pt idx="15">
                  <c:v>33268</c:v>
                </c:pt>
                <c:pt idx="16">
                  <c:v>33311</c:v>
                </c:pt>
                <c:pt idx="17">
                  <c:v>33316</c:v>
                </c:pt>
                <c:pt idx="18">
                  <c:v>33374</c:v>
                </c:pt>
                <c:pt idx="19">
                  <c:v>33421</c:v>
                </c:pt>
                <c:pt idx="20">
                  <c:v>33477</c:v>
                </c:pt>
                <c:pt idx="21">
                  <c:v>33547</c:v>
                </c:pt>
                <c:pt idx="22">
                  <c:v>33610</c:v>
                </c:pt>
                <c:pt idx="23">
                  <c:v>33660</c:v>
                </c:pt>
                <c:pt idx="24">
                  <c:v>33722</c:v>
                </c:pt>
                <c:pt idx="25">
                  <c:v>33778</c:v>
                </c:pt>
                <c:pt idx="26">
                  <c:v>33844</c:v>
                </c:pt>
                <c:pt idx="27">
                  <c:v>33892</c:v>
                </c:pt>
                <c:pt idx="28">
                  <c:v>33946</c:v>
                </c:pt>
                <c:pt idx="29">
                  <c:v>34008</c:v>
                </c:pt>
                <c:pt idx="30">
                  <c:v>34074</c:v>
                </c:pt>
                <c:pt idx="31">
                  <c:v>34129</c:v>
                </c:pt>
                <c:pt idx="32">
                  <c:v>34198</c:v>
                </c:pt>
                <c:pt idx="33">
                  <c:v>34255</c:v>
                </c:pt>
                <c:pt idx="34">
                  <c:v>34312</c:v>
                </c:pt>
                <c:pt idx="35">
                  <c:v>34379</c:v>
                </c:pt>
                <c:pt idx="36">
                  <c:v>34429</c:v>
                </c:pt>
                <c:pt idx="37">
                  <c:v>34498</c:v>
                </c:pt>
                <c:pt idx="38">
                  <c:v>34554</c:v>
                </c:pt>
                <c:pt idx="39">
                  <c:v>34639</c:v>
                </c:pt>
                <c:pt idx="40">
                  <c:v>34704</c:v>
                </c:pt>
                <c:pt idx="41">
                  <c:v>34765</c:v>
                </c:pt>
                <c:pt idx="42">
                  <c:v>34824</c:v>
                </c:pt>
                <c:pt idx="43">
                  <c:v>34886</c:v>
                </c:pt>
                <c:pt idx="44">
                  <c:v>34988</c:v>
                </c:pt>
                <c:pt idx="45">
                  <c:v>35087</c:v>
                </c:pt>
                <c:pt idx="46">
                  <c:v>35157</c:v>
                </c:pt>
                <c:pt idx="47">
                  <c:v>35269</c:v>
                </c:pt>
                <c:pt idx="48">
                  <c:v>35345</c:v>
                </c:pt>
                <c:pt idx="49">
                  <c:v>35436</c:v>
                </c:pt>
                <c:pt idx="50">
                  <c:v>35474</c:v>
                </c:pt>
                <c:pt idx="51">
                  <c:v>35476</c:v>
                </c:pt>
                <c:pt idx="52">
                  <c:v>35481</c:v>
                </c:pt>
                <c:pt idx="53">
                  <c:v>35485</c:v>
                </c:pt>
                <c:pt idx="54">
                  <c:v>35486</c:v>
                </c:pt>
                <c:pt idx="55">
                  <c:v>35489</c:v>
                </c:pt>
                <c:pt idx="56">
                  <c:v>35494</c:v>
                </c:pt>
                <c:pt idx="57">
                  <c:v>35499</c:v>
                </c:pt>
                <c:pt idx="58">
                  <c:v>35501</c:v>
                </c:pt>
                <c:pt idx="59">
                  <c:v>35504</c:v>
                </c:pt>
                <c:pt idx="60">
                  <c:v>35509</c:v>
                </c:pt>
                <c:pt idx="61">
                  <c:v>35514</c:v>
                </c:pt>
                <c:pt idx="62">
                  <c:v>35520</c:v>
                </c:pt>
                <c:pt idx="63">
                  <c:v>35525</c:v>
                </c:pt>
                <c:pt idx="64">
                  <c:v>35530</c:v>
                </c:pt>
                <c:pt idx="65">
                  <c:v>35535</c:v>
                </c:pt>
                <c:pt idx="66">
                  <c:v>35540</c:v>
                </c:pt>
                <c:pt idx="67">
                  <c:v>35545</c:v>
                </c:pt>
                <c:pt idx="68">
                  <c:v>35550</c:v>
                </c:pt>
                <c:pt idx="69">
                  <c:v>35552</c:v>
                </c:pt>
                <c:pt idx="70">
                  <c:v>35555</c:v>
                </c:pt>
                <c:pt idx="71">
                  <c:v>35560</c:v>
                </c:pt>
                <c:pt idx="72">
                  <c:v>35565</c:v>
                </c:pt>
                <c:pt idx="73">
                  <c:v>35570</c:v>
                </c:pt>
                <c:pt idx="74">
                  <c:v>35575</c:v>
                </c:pt>
                <c:pt idx="75">
                  <c:v>35581</c:v>
                </c:pt>
                <c:pt idx="76">
                  <c:v>35586</c:v>
                </c:pt>
                <c:pt idx="77">
                  <c:v>35591</c:v>
                </c:pt>
                <c:pt idx="78">
                  <c:v>35596</c:v>
                </c:pt>
                <c:pt idx="79">
                  <c:v>35601</c:v>
                </c:pt>
                <c:pt idx="80">
                  <c:v>35606</c:v>
                </c:pt>
                <c:pt idx="81">
                  <c:v>35611</c:v>
                </c:pt>
                <c:pt idx="82">
                  <c:v>35616</c:v>
                </c:pt>
                <c:pt idx="83">
                  <c:v>35621</c:v>
                </c:pt>
                <c:pt idx="84">
                  <c:v>35626</c:v>
                </c:pt>
                <c:pt idx="85">
                  <c:v>35627</c:v>
                </c:pt>
                <c:pt idx="86">
                  <c:v>35631</c:v>
                </c:pt>
                <c:pt idx="87">
                  <c:v>35636</c:v>
                </c:pt>
                <c:pt idx="88">
                  <c:v>35642</c:v>
                </c:pt>
                <c:pt idx="89">
                  <c:v>35647</c:v>
                </c:pt>
                <c:pt idx="90">
                  <c:v>35652</c:v>
                </c:pt>
                <c:pt idx="91">
                  <c:v>35657</c:v>
                </c:pt>
                <c:pt idx="92">
                  <c:v>35662</c:v>
                </c:pt>
                <c:pt idx="93">
                  <c:v>35667</c:v>
                </c:pt>
                <c:pt idx="94">
                  <c:v>35673</c:v>
                </c:pt>
                <c:pt idx="95">
                  <c:v>35678</c:v>
                </c:pt>
                <c:pt idx="96">
                  <c:v>35683</c:v>
                </c:pt>
                <c:pt idx="97">
                  <c:v>35688</c:v>
                </c:pt>
                <c:pt idx="98">
                  <c:v>35693</c:v>
                </c:pt>
                <c:pt idx="99">
                  <c:v>35698</c:v>
                </c:pt>
                <c:pt idx="100">
                  <c:v>35703</c:v>
                </c:pt>
                <c:pt idx="101">
                  <c:v>35708</c:v>
                </c:pt>
                <c:pt idx="102">
                  <c:v>35713</c:v>
                </c:pt>
                <c:pt idx="103">
                  <c:v>35718</c:v>
                </c:pt>
                <c:pt idx="104">
                  <c:v>35719</c:v>
                </c:pt>
                <c:pt idx="105">
                  <c:v>35723</c:v>
                </c:pt>
                <c:pt idx="106">
                  <c:v>35728</c:v>
                </c:pt>
                <c:pt idx="107">
                  <c:v>35734</c:v>
                </c:pt>
                <c:pt idx="108">
                  <c:v>35739</c:v>
                </c:pt>
                <c:pt idx="109">
                  <c:v>35744</c:v>
                </c:pt>
                <c:pt idx="110">
                  <c:v>35749</c:v>
                </c:pt>
                <c:pt idx="111">
                  <c:v>35754</c:v>
                </c:pt>
                <c:pt idx="112">
                  <c:v>35759</c:v>
                </c:pt>
                <c:pt idx="113">
                  <c:v>35764</c:v>
                </c:pt>
                <c:pt idx="114">
                  <c:v>35769</c:v>
                </c:pt>
                <c:pt idx="115">
                  <c:v>35774</c:v>
                </c:pt>
                <c:pt idx="116">
                  <c:v>35779</c:v>
                </c:pt>
                <c:pt idx="117">
                  <c:v>35784</c:v>
                </c:pt>
                <c:pt idx="118">
                  <c:v>35789</c:v>
                </c:pt>
                <c:pt idx="119">
                  <c:v>35795</c:v>
                </c:pt>
                <c:pt idx="120">
                  <c:v>35800</c:v>
                </c:pt>
                <c:pt idx="121">
                  <c:v>35801</c:v>
                </c:pt>
                <c:pt idx="122">
                  <c:v>35805</c:v>
                </c:pt>
                <c:pt idx="123">
                  <c:v>35810</c:v>
                </c:pt>
                <c:pt idx="124">
                  <c:v>35815</c:v>
                </c:pt>
                <c:pt idx="125">
                  <c:v>35820</c:v>
                </c:pt>
                <c:pt idx="126">
                  <c:v>35826</c:v>
                </c:pt>
                <c:pt idx="127">
                  <c:v>35831</c:v>
                </c:pt>
                <c:pt idx="128">
                  <c:v>35836</c:v>
                </c:pt>
                <c:pt idx="129">
                  <c:v>35841</c:v>
                </c:pt>
                <c:pt idx="130">
                  <c:v>35846</c:v>
                </c:pt>
                <c:pt idx="131">
                  <c:v>35851</c:v>
                </c:pt>
                <c:pt idx="132">
                  <c:v>35854</c:v>
                </c:pt>
                <c:pt idx="133">
                  <c:v>35859</c:v>
                </c:pt>
                <c:pt idx="134">
                  <c:v>35864</c:v>
                </c:pt>
                <c:pt idx="135">
                  <c:v>35869</c:v>
                </c:pt>
                <c:pt idx="136">
                  <c:v>35874</c:v>
                </c:pt>
                <c:pt idx="137">
                  <c:v>35879</c:v>
                </c:pt>
                <c:pt idx="138">
                  <c:v>35885</c:v>
                </c:pt>
                <c:pt idx="139">
                  <c:v>35890</c:v>
                </c:pt>
                <c:pt idx="140">
                  <c:v>35895</c:v>
                </c:pt>
                <c:pt idx="141">
                  <c:v>35900</c:v>
                </c:pt>
                <c:pt idx="142">
                  <c:v>35905</c:v>
                </c:pt>
                <c:pt idx="143">
                  <c:v>35910</c:v>
                </c:pt>
                <c:pt idx="144">
                  <c:v>35915</c:v>
                </c:pt>
                <c:pt idx="145">
                  <c:v>35920</c:v>
                </c:pt>
                <c:pt idx="146">
                  <c:v>35925</c:v>
                </c:pt>
                <c:pt idx="147">
                  <c:v>35930</c:v>
                </c:pt>
                <c:pt idx="148">
                  <c:v>35935</c:v>
                </c:pt>
                <c:pt idx="149">
                  <c:v>35940</c:v>
                </c:pt>
                <c:pt idx="150">
                  <c:v>35946</c:v>
                </c:pt>
                <c:pt idx="151">
                  <c:v>35951</c:v>
                </c:pt>
                <c:pt idx="152">
                  <c:v>35956</c:v>
                </c:pt>
                <c:pt idx="153">
                  <c:v>35961</c:v>
                </c:pt>
                <c:pt idx="154">
                  <c:v>35966</c:v>
                </c:pt>
                <c:pt idx="155">
                  <c:v>35971</c:v>
                </c:pt>
                <c:pt idx="156">
                  <c:v>35976</c:v>
                </c:pt>
                <c:pt idx="157">
                  <c:v>35981</c:v>
                </c:pt>
                <c:pt idx="158">
                  <c:v>35986</c:v>
                </c:pt>
                <c:pt idx="159">
                  <c:v>35990</c:v>
                </c:pt>
                <c:pt idx="160">
                  <c:v>35991</c:v>
                </c:pt>
                <c:pt idx="161">
                  <c:v>35996</c:v>
                </c:pt>
                <c:pt idx="162">
                  <c:v>36001</c:v>
                </c:pt>
                <c:pt idx="163">
                  <c:v>36007</c:v>
                </c:pt>
                <c:pt idx="164">
                  <c:v>36012</c:v>
                </c:pt>
                <c:pt idx="165">
                  <c:v>36017</c:v>
                </c:pt>
                <c:pt idx="166">
                  <c:v>36022</c:v>
                </c:pt>
                <c:pt idx="167">
                  <c:v>36027</c:v>
                </c:pt>
                <c:pt idx="168">
                  <c:v>36032</c:v>
                </c:pt>
                <c:pt idx="169">
                  <c:v>36038</c:v>
                </c:pt>
                <c:pt idx="170">
                  <c:v>36043</c:v>
                </c:pt>
                <c:pt idx="171">
                  <c:v>36048</c:v>
                </c:pt>
                <c:pt idx="172">
                  <c:v>36053</c:v>
                </c:pt>
                <c:pt idx="173">
                  <c:v>36058</c:v>
                </c:pt>
                <c:pt idx="174">
                  <c:v>36063</c:v>
                </c:pt>
                <c:pt idx="175">
                  <c:v>36068</c:v>
                </c:pt>
                <c:pt idx="176">
                  <c:v>36073</c:v>
                </c:pt>
                <c:pt idx="177">
                  <c:v>36078</c:v>
                </c:pt>
                <c:pt idx="178">
                  <c:v>36083</c:v>
                </c:pt>
                <c:pt idx="179">
                  <c:v>36087</c:v>
                </c:pt>
                <c:pt idx="180">
                  <c:v>36088</c:v>
                </c:pt>
                <c:pt idx="181">
                  <c:v>36093</c:v>
                </c:pt>
                <c:pt idx="182">
                  <c:v>36099</c:v>
                </c:pt>
                <c:pt idx="183">
                  <c:v>36104</c:v>
                </c:pt>
                <c:pt idx="184">
                  <c:v>36109</c:v>
                </c:pt>
                <c:pt idx="185">
                  <c:v>36114</c:v>
                </c:pt>
                <c:pt idx="186">
                  <c:v>36119</c:v>
                </c:pt>
                <c:pt idx="187">
                  <c:v>36124</c:v>
                </c:pt>
                <c:pt idx="188">
                  <c:v>36129</c:v>
                </c:pt>
                <c:pt idx="189">
                  <c:v>36134</c:v>
                </c:pt>
                <c:pt idx="190">
                  <c:v>36139</c:v>
                </c:pt>
                <c:pt idx="191">
                  <c:v>36144</c:v>
                </c:pt>
                <c:pt idx="192">
                  <c:v>36149</c:v>
                </c:pt>
                <c:pt idx="193">
                  <c:v>36154</c:v>
                </c:pt>
                <c:pt idx="194">
                  <c:v>36160</c:v>
                </c:pt>
                <c:pt idx="195">
                  <c:v>36165</c:v>
                </c:pt>
                <c:pt idx="196">
                  <c:v>36170</c:v>
                </c:pt>
                <c:pt idx="197">
                  <c:v>36175</c:v>
                </c:pt>
                <c:pt idx="198">
                  <c:v>36179</c:v>
                </c:pt>
                <c:pt idx="199">
                  <c:v>36180</c:v>
                </c:pt>
                <c:pt idx="200">
                  <c:v>36185</c:v>
                </c:pt>
                <c:pt idx="201">
                  <c:v>36191</c:v>
                </c:pt>
                <c:pt idx="202">
                  <c:v>36196</c:v>
                </c:pt>
                <c:pt idx="203">
                  <c:v>36201</c:v>
                </c:pt>
                <c:pt idx="204">
                  <c:v>36206</c:v>
                </c:pt>
                <c:pt idx="205">
                  <c:v>36211</c:v>
                </c:pt>
                <c:pt idx="206">
                  <c:v>36216</c:v>
                </c:pt>
                <c:pt idx="207">
                  <c:v>36219</c:v>
                </c:pt>
                <c:pt idx="208">
                  <c:v>36224</c:v>
                </c:pt>
                <c:pt idx="209">
                  <c:v>36229</c:v>
                </c:pt>
                <c:pt idx="210">
                  <c:v>36234</c:v>
                </c:pt>
                <c:pt idx="211">
                  <c:v>36239</c:v>
                </c:pt>
                <c:pt idx="212">
                  <c:v>36244</c:v>
                </c:pt>
                <c:pt idx="213">
                  <c:v>36250</c:v>
                </c:pt>
                <c:pt idx="214">
                  <c:v>36255</c:v>
                </c:pt>
                <c:pt idx="215">
                  <c:v>36260</c:v>
                </c:pt>
                <c:pt idx="216">
                  <c:v>36265</c:v>
                </c:pt>
                <c:pt idx="217">
                  <c:v>36270</c:v>
                </c:pt>
                <c:pt idx="218">
                  <c:v>36275</c:v>
                </c:pt>
                <c:pt idx="219">
                  <c:v>36280</c:v>
                </c:pt>
                <c:pt idx="220">
                  <c:v>36285</c:v>
                </c:pt>
                <c:pt idx="221">
                  <c:v>36290</c:v>
                </c:pt>
                <c:pt idx="222">
                  <c:v>36295</c:v>
                </c:pt>
                <c:pt idx="223">
                  <c:v>36300</c:v>
                </c:pt>
                <c:pt idx="224">
                  <c:v>36305</c:v>
                </c:pt>
                <c:pt idx="225">
                  <c:v>36311</c:v>
                </c:pt>
                <c:pt idx="226">
                  <c:v>36316</c:v>
                </c:pt>
                <c:pt idx="227">
                  <c:v>36321</c:v>
                </c:pt>
                <c:pt idx="228">
                  <c:v>36326</c:v>
                </c:pt>
                <c:pt idx="229">
                  <c:v>36331</c:v>
                </c:pt>
                <c:pt idx="230">
                  <c:v>36336</c:v>
                </c:pt>
                <c:pt idx="231">
                  <c:v>36341</c:v>
                </c:pt>
                <c:pt idx="232">
                  <c:v>36346</c:v>
                </c:pt>
                <c:pt idx="233">
                  <c:v>36351</c:v>
                </c:pt>
                <c:pt idx="234">
                  <c:v>36356</c:v>
                </c:pt>
                <c:pt idx="235">
                  <c:v>36361</c:v>
                </c:pt>
                <c:pt idx="236">
                  <c:v>36366</c:v>
                </c:pt>
                <c:pt idx="237">
                  <c:v>36367</c:v>
                </c:pt>
                <c:pt idx="238">
                  <c:v>36372</c:v>
                </c:pt>
                <c:pt idx="239">
                  <c:v>36377</c:v>
                </c:pt>
                <c:pt idx="240">
                  <c:v>36382</c:v>
                </c:pt>
                <c:pt idx="241">
                  <c:v>36387</c:v>
                </c:pt>
                <c:pt idx="242">
                  <c:v>36392</c:v>
                </c:pt>
                <c:pt idx="243">
                  <c:v>36397</c:v>
                </c:pt>
                <c:pt idx="244">
                  <c:v>36403</c:v>
                </c:pt>
                <c:pt idx="245">
                  <c:v>36408</c:v>
                </c:pt>
                <c:pt idx="246">
                  <c:v>36413</c:v>
                </c:pt>
                <c:pt idx="247">
                  <c:v>36418</c:v>
                </c:pt>
                <c:pt idx="248">
                  <c:v>36423</c:v>
                </c:pt>
                <c:pt idx="249">
                  <c:v>36428</c:v>
                </c:pt>
                <c:pt idx="250">
                  <c:v>36433</c:v>
                </c:pt>
                <c:pt idx="251">
                  <c:v>36438</c:v>
                </c:pt>
                <c:pt idx="252">
                  <c:v>36443</c:v>
                </c:pt>
                <c:pt idx="253">
                  <c:v>36448</c:v>
                </c:pt>
                <c:pt idx="254">
                  <c:v>36453</c:v>
                </c:pt>
                <c:pt idx="255">
                  <c:v>36458</c:v>
                </c:pt>
                <c:pt idx="256">
                  <c:v>36464</c:v>
                </c:pt>
                <c:pt idx="257">
                  <c:v>36469</c:v>
                </c:pt>
                <c:pt idx="258">
                  <c:v>36474</c:v>
                </c:pt>
                <c:pt idx="259">
                  <c:v>36479</c:v>
                </c:pt>
                <c:pt idx="260">
                  <c:v>36484</c:v>
                </c:pt>
                <c:pt idx="261">
                  <c:v>36489</c:v>
                </c:pt>
                <c:pt idx="262">
                  <c:v>36494</c:v>
                </c:pt>
                <c:pt idx="263">
                  <c:v>36499</c:v>
                </c:pt>
                <c:pt idx="264">
                  <c:v>36504</c:v>
                </c:pt>
                <c:pt idx="265">
                  <c:v>36509</c:v>
                </c:pt>
                <c:pt idx="266">
                  <c:v>36514</c:v>
                </c:pt>
                <c:pt idx="267">
                  <c:v>36519</c:v>
                </c:pt>
                <c:pt idx="268">
                  <c:v>36525</c:v>
                </c:pt>
                <c:pt idx="269">
                  <c:v>36530</c:v>
                </c:pt>
                <c:pt idx="270">
                  <c:v>36535</c:v>
                </c:pt>
                <c:pt idx="271">
                  <c:v>36540</c:v>
                </c:pt>
                <c:pt idx="272">
                  <c:v>36545</c:v>
                </c:pt>
                <c:pt idx="273">
                  <c:v>36549</c:v>
                </c:pt>
                <c:pt idx="274">
                  <c:v>36550</c:v>
                </c:pt>
                <c:pt idx="275">
                  <c:v>36556</c:v>
                </c:pt>
                <c:pt idx="276">
                  <c:v>36561</c:v>
                </c:pt>
                <c:pt idx="277">
                  <c:v>36566</c:v>
                </c:pt>
                <c:pt idx="278">
                  <c:v>36571</c:v>
                </c:pt>
                <c:pt idx="279">
                  <c:v>36576</c:v>
                </c:pt>
                <c:pt idx="280">
                  <c:v>36581</c:v>
                </c:pt>
                <c:pt idx="281">
                  <c:v>36585</c:v>
                </c:pt>
                <c:pt idx="282">
                  <c:v>36590</c:v>
                </c:pt>
                <c:pt idx="283">
                  <c:v>36595</c:v>
                </c:pt>
                <c:pt idx="284">
                  <c:v>36600</c:v>
                </c:pt>
                <c:pt idx="285">
                  <c:v>36605</c:v>
                </c:pt>
                <c:pt idx="286">
                  <c:v>36610</c:v>
                </c:pt>
                <c:pt idx="287">
                  <c:v>36616</c:v>
                </c:pt>
                <c:pt idx="288">
                  <c:v>36621</c:v>
                </c:pt>
                <c:pt idx="289">
                  <c:v>36626</c:v>
                </c:pt>
                <c:pt idx="290">
                  <c:v>36631</c:v>
                </c:pt>
                <c:pt idx="291">
                  <c:v>36636</c:v>
                </c:pt>
                <c:pt idx="292">
                  <c:v>36641</c:v>
                </c:pt>
                <c:pt idx="293">
                  <c:v>36646</c:v>
                </c:pt>
                <c:pt idx="294">
                  <c:v>36651</c:v>
                </c:pt>
                <c:pt idx="295">
                  <c:v>36655</c:v>
                </c:pt>
                <c:pt idx="296">
                  <c:v>36656</c:v>
                </c:pt>
                <c:pt idx="297">
                  <c:v>36661</c:v>
                </c:pt>
                <c:pt idx="298">
                  <c:v>36666</c:v>
                </c:pt>
                <c:pt idx="299">
                  <c:v>36671</c:v>
                </c:pt>
                <c:pt idx="300">
                  <c:v>36677</c:v>
                </c:pt>
                <c:pt idx="301">
                  <c:v>36682</c:v>
                </c:pt>
                <c:pt idx="302">
                  <c:v>36687</c:v>
                </c:pt>
                <c:pt idx="303">
                  <c:v>36692</c:v>
                </c:pt>
                <c:pt idx="304">
                  <c:v>36697</c:v>
                </c:pt>
                <c:pt idx="305">
                  <c:v>36702</c:v>
                </c:pt>
                <c:pt idx="306">
                  <c:v>36707</c:v>
                </c:pt>
                <c:pt idx="307">
                  <c:v>36712</c:v>
                </c:pt>
                <c:pt idx="308">
                  <c:v>36717</c:v>
                </c:pt>
                <c:pt idx="309">
                  <c:v>36722</c:v>
                </c:pt>
                <c:pt idx="310">
                  <c:v>36727</c:v>
                </c:pt>
                <c:pt idx="311">
                  <c:v>36732</c:v>
                </c:pt>
                <c:pt idx="312">
                  <c:v>36738</c:v>
                </c:pt>
                <c:pt idx="313">
                  <c:v>36743</c:v>
                </c:pt>
                <c:pt idx="314">
                  <c:v>36748</c:v>
                </c:pt>
                <c:pt idx="315">
                  <c:v>36753</c:v>
                </c:pt>
                <c:pt idx="316">
                  <c:v>36758</c:v>
                </c:pt>
                <c:pt idx="317">
                  <c:v>36763</c:v>
                </c:pt>
                <c:pt idx="318">
                  <c:v>36769</c:v>
                </c:pt>
                <c:pt idx="319">
                  <c:v>36774</c:v>
                </c:pt>
                <c:pt idx="320">
                  <c:v>36779</c:v>
                </c:pt>
                <c:pt idx="321">
                  <c:v>36784</c:v>
                </c:pt>
                <c:pt idx="322">
                  <c:v>36789</c:v>
                </c:pt>
                <c:pt idx="323">
                  <c:v>36794</c:v>
                </c:pt>
                <c:pt idx="324">
                  <c:v>36799</c:v>
                </c:pt>
                <c:pt idx="325">
                  <c:v>36804</c:v>
                </c:pt>
                <c:pt idx="326">
                  <c:v>36805</c:v>
                </c:pt>
                <c:pt idx="327">
                  <c:v>36809</c:v>
                </c:pt>
                <c:pt idx="328">
                  <c:v>36814</c:v>
                </c:pt>
                <c:pt idx="329">
                  <c:v>36819</c:v>
                </c:pt>
                <c:pt idx="330">
                  <c:v>36824</c:v>
                </c:pt>
                <c:pt idx="331">
                  <c:v>36830</c:v>
                </c:pt>
                <c:pt idx="332">
                  <c:v>36835</c:v>
                </c:pt>
                <c:pt idx="333">
                  <c:v>36840</c:v>
                </c:pt>
                <c:pt idx="334">
                  <c:v>36845</c:v>
                </c:pt>
                <c:pt idx="335">
                  <c:v>36850</c:v>
                </c:pt>
                <c:pt idx="336">
                  <c:v>36855</c:v>
                </c:pt>
                <c:pt idx="337">
                  <c:v>36860</c:v>
                </c:pt>
                <c:pt idx="338">
                  <c:v>36865</c:v>
                </c:pt>
                <c:pt idx="339">
                  <c:v>36870</c:v>
                </c:pt>
                <c:pt idx="340">
                  <c:v>36875</c:v>
                </c:pt>
                <c:pt idx="341">
                  <c:v>36880</c:v>
                </c:pt>
                <c:pt idx="342">
                  <c:v>36885</c:v>
                </c:pt>
                <c:pt idx="343">
                  <c:v>36891</c:v>
                </c:pt>
                <c:pt idx="344">
                  <c:v>36896</c:v>
                </c:pt>
                <c:pt idx="345">
                  <c:v>36901</c:v>
                </c:pt>
                <c:pt idx="346">
                  <c:v>36906</c:v>
                </c:pt>
                <c:pt idx="347">
                  <c:v>36911</c:v>
                </c:pt>
                <c:pt idx="348">
                  <c:v>36916</c:v>
                </c:pt>
                <c:pt idx="349">
                  <c:v>36922</c:v>
                </c:pt>
                <c:pt idx="350">
                  <c:v>36927</c:v>
                </c:pt>
                <c:pt idx="351">
                  <c:v>36932</c:v>
                </c:pt>
                <c:pt idx="352">
                  <c:v>36936</c:v>
                </c:pt>
                <c:pt idx="353">
                  <c:v>36937</c:v>
                </c:pt>
                <c:pt idx="354">
                  <c:v>36942</c:v>
                </c:pt>
                <c:pt idx="355">
                  <c:v>36947</c:v>
                </c:pt>
                <c:pt idx="356">
                  <c:v>36950</c:v>
                </c:pt>
                <c:pt idx="357">
                  <c:v>36955</c:v>
                </c:pt>
                <c:pt idx="358">
                  <c:v>36960</c:v>
                </c:pt>
                <c:pt idx="359">
                  <c:v>36965</c:v>
                </c:pt>
                <c:pt idx="360">
                  <c:v>36970</c:v>
                </c:pt>
                <c:pt idx="361">
                  <c:v>36975</c:v>
                </c:pt>
                <c:pt idx="362">
                  <c:v>36981</c:v>
                </c:pt>
                <c:pt idx="363">
                  <c:v>36986</c:v>
                </c:pt>
                <c:pt idx="364">
                  <c:v>36991</c:v>
                </c:pt>
                <c:pt idx="365">
                  <c:v>36996</c:v>
                </c:pt>
                <c:pt idx="366">
                  <c:v>37000</c:v>
                </c:pt>
                <c:pt idx="367">
                  <c:v>37001</c:v>
                </c:pt>
                <c:pt idx="368">
                  <c:v>37006</c:v>
                </c:pt>
                <c:pt idx="369">
                  <c:v>37011</c:v>
                </c:pt>
                <c:pt idx="370">
                  <c:v>37016</c:v>
                </c:pt>
                <c:pt idx="371">
                  <c:v>37021</c:v>
                </c:pt>
                <c:pt idx="372">
                  <c:v>37026</c:v>
                </c:pt>
                <c:pt idx="373">
                  <c:v>37031</c:v>
                </c:pt>
                <c:pt idx="374">
                  <c:v>37036</c:v>
                </c:pt>
                <c:pt idx="375">
                  <c:v>37042</c:v>
                </c:pt>
                <c:pt idx="376">
                  <c:v>37047</c:v>
                </c:pt>
                <c:pt idx="377">
                  <c:v>37052</c:v>
                </c:pt>
                <c:pt idx="378">
                  <c:v>37057</c:v>
                </c:pt>
                <c:pt idx="379">
                  <c:v>37062</c:v>
                </c:pt>
                <c:pt idx="380">
                  <c:v>37067</c:v>
                </c:pt>
                <c:pt idx="381">
                  <c:v>37072</c:v>
                </c:pt>
                <c:pt idx="382">
                  <c:v>37077</c:v>
                </c:pt>
                <c:pt idx="383">
                  <c:v>37082</c:v>
                </c:pt>
                <c:pt idx="384">
                  <c:v>37087</c:v>
                </c:pt>
                <c:pt idx="385">
                  <c:v>37092</c:v>
                </c:pt>
                <c:pt idx="386">
                  <c:v>37095</c:v>
                </c:pt>
                <c:pt idx="387">
                  <c:v>37097</c:v>
                </c:pt>
                <c:pt idx="388">
                  <c:v>37103</c:v>
                </c:pt>
                <c:pt idx="389">
                  <c:v>37108</c:v>
                </c:pt>
                <c:pt idx="390">
                  <c:v>37113</c:v>
                </c:pt>
                <c:pt idx="391">
                  <c:v>37118</c:v>
                </c:pt>
                <c:pt idx="392">
                  <c:v>37123</c:v>
                </c:pt>
                <c:pt idx="393">
                  <c:v>37128</c:v>
                </c:pt>
                <c:pt idx="394">
                  <c:v>37134</c:v>
                </c:pt>
                <c:pt idx="395">
                  <c:v>37139</c:v>
                </c:pt>
                <c:pt idx="396">
                  <c:v>37144</c:v>
                </c:pt>
                <c:pt idx="397">
                  <c:v>37149</c:v>
                </c:pt>
                <c:pt idx="398">
                  <c:v>37154</c:v>
                </c:pt>
                <c:pt idx="399">
                  <c:v>37159</c:v>
                </c:pt>
                <c:pt idx="400">
                  <c:v>37164</c:v>
                </c:pt>
                <c:pt idx="401">
                  <c:v>37169</c:v>
                </c:pt>
                <c:pt idx="402">
                  <c:v>37174</c:v>
                </c:pt>
                <c:pt idx="403">
                  <c:v>37175</c:v>
                </c:pt>
                <c:pt idx="404">
                  <c:v>37179</c:v>
                </c:pt>
                <c:pt idx="405">
                  <c:v>37184</c:v>
                </c:pt>
                <c:pt idx="406">
                  <c:v>37189</c:v>
                </c:pt>
                <c:pt idx="407">
                  <c:v>37195</c:v>
                </c:pt>
                <c:pt idx="408">
                  <c:v>37200</c:v>
                </c:pt>
                <c:pt idx="409">
                  <c:v>37205</c:v>
                </c:pt>
                <c:pt idx="410">
                  <c:v>37210</c:v>
                </c:pt>
                <c:pt idx="411">
                  <c:v>37215</c:v>
                </c:pt>
                <c:pt idx="412">
                  <c:v>37220</c:v>
                </c:pt>
                <c:pt idx="413">
                  <c:v>37225</c:v>
                </c:pt>
                <c:pt idx="414">
                  <c:v>37230</c:v>
                </c:pt>
                <c:pt idx="415">
                  <c:v>37235</c:v>
                </c:pt>
                <c:pt idx="416">
                  <c:v>37240</c:v>
                </c:pt>
                <c:pt idx="417">
                  <c:v>37245</c:v>
                </c:pt>
                <c:pt idx="418">
                  <c:v>37250</c:v>
                </c:pt>
                <c:pt idx="419">
                  <c:v>37256</c:v>
                </c:pt>
                <c:pt idx="420">
                  <c:v>37261</c:v>
                </c:pt>
                <c:pt idx="421">
                  <c:v>37266</c:v>
                </c:pt>
                <c:pt idx="422">
                  <c:v>37270</c:v>
                </c:pt>
                <c:pt idx="423">
                  <c:v>37271</c:v>
                </c:pt>
                <c:pt idx="424">
                  <c:v>37276</c:v>
                </c:pt>
                <c:pt idx="425">
                  <c:v>37281</c:v>
                </c:pt>
                <c:pt idx="426">
                  <c:v>37287</c:v>
                </c:pt>
                <c:pt idx="427">
                  <c:v>37292</c:v>
                </c:pt>
                <c:pt idx="428">
                  <c:v>37297</c:v>
                </c:pt>
                <c:pt idx="429">
                  <c:v>37302</c:v>
                </c:pt>
                <c:pt idx="430">
                  <c:v>37307</c:v>
                </c:pt>
                <c:pt idx="431">
                  <c:v>37312</c:v>
                </c:pt>
                <c:pt idx="432">
                  <c:v>37315</c:v>
                </c:pt>
                <c:pt idx="433">
                  <c:v>37320</c:v>
                </c:pt>
                <c:pt idx="434">
                  <c:v>37325</c:v>
                </c:pt>
                <c:pt idx="435">
                  <c:v>37330</c:v>
                </c:pt>
                <c:pt idx="436">
                  <c:v>37335</c:v>
                </c:pt>
                <c:pt idx="437">
                  <c:v>37340</c:v>
                </c:pt>
                <c:pt idx="438">
                  <c:v>37346</c:v>
                </c:pt>
                <c:pt idx="439">
                  <c:v>37351</c:v>
                </c:pt>
                <c:pt idx="440">
                  <c:v>37356</c:v>
                </c:pt>
                <c:pt idx="441">
                  <c:v>37361</c:v>
                </c:pt>
                <c:pt idx="442">
                  <c:v>37365</c:v>
                </c:pt>
                <c:pt idx="443">
                  <c:v>37366</c:v>
                </c:pt>
                <c:pt idx="444">
                  <c:v>37371</c:v>
                </c:pt>
                <c:pt idx="445">
                  <c:v>37376</c:v>
                </c:pt>
                <c:pt idx="446">
                  <c:v>37381</c:v>
                </c:pt>
                <c:pt idx="447">
                  <c:v>37386</c:v>
                </c:pt>
                <c:pt idx="448">
                  <c:v>37391</c:v>
                </c:pt>
                <c:pt idx="449">
                  <c:v>37396</c:v>
                </c:pt>
                <c:pt idx="450">
                  <c:v>37401</c:v>
                </c:pt>
                <c:pt idx="451">
                  <c:v>37407</c:v>
                </c:pt>
                <c:pt idx="452">
                  <c:v>37412</c:v>
                </c:pt>
                <c:pt idx="453">
                  <c:v>37417</c:v>
                </c:pt>
                <c:pt idx="454">
                  <c:v>37422</c:v>
                </c:pt>
                <c:pt idx="455">
                  <c:v>37427</c:v>
                </c:pt>
                <c:pt idx="456">
                  <c:v>37432</c:v>
                </c:pt>
                <c:pt idx="457">
                  <c:v>37437</c:v>
                </c:pt>
                <c:pt idx="458">
                  <c:v>37442</c:v>
                </c:pt>
                <c:pt idx="459">
                  <c:v>37447</c:v>
                </c:pt>
                <c:pt idx="460">
                  <c:v>37452</c:v>
                </c:pt>
                <c:pt idx="461">
                  <c:v>37457</c:v>
                </c:pt>
                <c:pt idx="462">
                  <c:v>37462</c:v>
                </c:pt>
                <c:pt idx="463">
                  <c:v>37468</c:v>
                </c:pt>
                <c:pt idx="464">
                  <c:v>37473</c:v>
                </c:pt>
                <c:pt idx="465">
                  <c:v>37478</c:v>
                </c:pt>
                <c:pt idx="466">
                  <c:v>37483</c:v>
                </c:pt>
                <c:pt idx="467">
                  <c:v>37488</c:v>
                </c:pt>
                <c:pt idx="468">
                  <c:v>37493</c:v>
                </c:pt>
                <c:pt idx="469">
                  <c:v>37499</c:v>
                </c:pt>
                <c:pt idx="470">
                  <c:v>37504</c:v>
                </c:pt>
                <c:pt idx="471">
                  <c:v>37509</c:v>
                </c:pt>
                <c:pt idx="472">
                  <c:v>37514</c:v>
                </c:pt>
                <c:pt idx="473">
                  <c:v>37519</c:v>
                </c:pt>
                <c:pt idx="474">
                  <c:v>37524</c:v>
                </c:pt>
                <c:pt idx="475">
                  <c:v>37529</c:v>
                </c:pt>
                <c:pt idx="476">
                  <c:v>37534</c:v>
                </c:pt>
                <c:pt idx="477">
                  <c:v>37539</c:v>
                </c:pt>
                <c:pt idx="478">
                  <c:v>37544</c:v>
                </c:pt>
                <c:pt idx="479">
                  <c:v>37549</c:v>
                </c:pt>
                <c:pt idx="480">
                  <c:v>37554</c:v>
                </c:pt>
                <c:pt idx="481">
                  <c:v>37560</c:v>
                </c:pt>
                <c:pt idx="482">
                  <c:v>37565</c:v>
                </c:pt>
                <c:pt idx="483">
                  <c:v>37570</c:v>
                </c:pt>
                <c:pt idx="484">
                  <c:v>37575</c:v>
                </c:pt>
                <c:pt idx="485">
                  <c:v>37580</c:v>
                </c:pt>
                <c:pt idx="486">
                  <c:v>37585</c:v>
                </c:pt>
                <c:pt idx="487">
                  <c:v>37590</c:v>
                </c:pt>
                <c:pt idx="488">
                  <c:v>37595</c:v>
                </c:pt>
                <c:pt idx="489">
                  <c:v>37600</c:v>
                </c:pt>
                <c:pt idx="490">
                  <c:v>37605</c:v>
                </c:pt>
                <c:pt idx="491">
                  <c:v>37610</c:v>
                </c:pt>
                <c:pt idx="492">
                  <c:v>37615</c:v>
                </c:pt>
                <c:pt idx="493">
                  <c:v>37621</c:v>
                </c:pt>
                <c:pt idx="494">
                  <c:v>37626</c:v>
                </c:pt>
                <c:pt idx="495">
                  <c:v>37631</c:v>
                </c:pt>
                <c:pt idx="496">
                  <c:v>37636</c:v>
                </c:pt>
                <c:pt idx="497">
                  <c:v>37641</c:v>
                </c:pt>
                <c:pt idx="498">
                  <c:v>37646</c:v>
                </c:pt>
                <c:pt idx="499">
                  <c:v>37652</c:v>
                </c:pt>
                <c:pt idx="500">
                  <c:v>37657</c:v>
                </c:pt>
                <c:pt idx="501">
                  <c:v>37662</c:v>
                </c:pt>
                <c:pt idx="502">
                  <c:v>37667</c:v>
                </c:pt>
                <c:pt idx="503">
                  <c:v>37672</c:v>
                </c:pt>
                <c:pt idx="504">
                  <c:v>37677</c:v>
                </c:pt>
                <c:pt idx="505">
                  <c:v>37680</c:v>
                </c:pt>
                <c:pt idx="506">
                  <c:v>37685</c:v>
                </c:pt>
                <c:pt idx="507">
                  <c:v>37690</c:v>
                </c:pt>
                <c:pt idx="508">
                  <c:v>37695</c:v>
                </c:pt>
                <c:pt idx="509">
                  <c:v>37700</c:v>
                </c:pt>
                <c:pt idx="510">
                  <c:v>37705</c:v>
                </c:pt>
                <c:pt idx="511">
                  <c:v>37711</c:v>
                </c:pt>
                <c:pt idx="512">
                  <c:v>37716</c:v>
                </c:pt>
                <c:pt idx="513">
                  <c:v>37721</c:v>
                </c:pt>
                <c:pt idx="514">
                  <c:v>37726</c:v>
                </c:pt>
                <c:pt idx="515">
                  <c:v>37731</c:v>
                </c:pt>
                <c:pt idx="516">
                  <c:v>37736</c:v>
                </c:pt>
                <c:pt idx="517">
                  <c:v>37741</c:v>
                </c:pt>
                <c:pt idx="518">
                  <c:v>37746</c:v>
                </c:pt>
                <c:pt idx="519">
                  <c:v>37751</c:v>
                </c:pt>
                <c:pt idx="520">
                  <c:v>37756</c:v>
                </c:pt>
                <c:pt idx="521">
                  <c:v>37761</c:v>
                </c:pt>
                <c:pt idx="522">
                  <c:v>37766</c:v>
                </c:pt>
                <c:pt idx="523">
                  <c:v>37772</c:v>
                </c:pt>
                <c:pt idx="524">
                  <c:v>37777</c:v>
                </c:pt>
                <c:pt idx="525">
                  <c:v>37782</c:v>
                </c:pt>
                <c:pt idx="526">
                  <c:v>37787</c:v>
                </c:pt>
                <c:pt idx="527">
                  <c:v>37792</c:v>
                </c:pt>
                <c:pt idx="528">
                  <c:v>37797</c:v>
                </c:pt>
                <c:pt idx="529">
                  <c:v>37802</c:v>
                </c:pt>
                <c:pt idx="530">
                  <c:v>37807</c:v>
                </c:pt>
                <c:pt idx="531">
                  <c:v>37812</c:v>
                </c:pt>
                <c:pt idx="532">
                  <c:v>37817</c:v>
                </c:pt>
                <c:pt idx="533">
                  <c:v>37822</c:v>
                </c:pt>
                <c:pt idx="534">
                  <c:v>37827</c:v>
                </c:pt>
                <c:pt idx="535">
                  <c:v>37833</c:v>
                </c:pt>
                <c:pt idx="536">
                  <c:v>37838</c:v>
                </c:pt>
                <c:pt idx="537">
                  <c:v>37843</c:v>
                </c:pt>
                <c:pt idx="538">
                  <c:v>37848</c:v>
                </c:pt>
                <c:pt idx="539">
                  <c:v>37853</c:v>
                </c:pt>
                <c:pt idx="540">
                  <c:v>37858</c:v>
                </c:pt>
                <c:pt idx="541">
                  <c:v>37864</c:v>
                </c:pt>
                <c:pt idx="542">
                  <c:v>37869</c:v>
                </c:pt>
                <c:pt idx="543">
                  <c:v>37874</c:v>
                </c:pt>
                <c:pt idx="544">
                  <c:v>37879</c:v>
                </c:pt>
                <c:pt idx="545">
                  <c:v>37884</c:v>
                </c:pt>
                <c:pt idx="546">
                  <c:v>37889</c:v>
                </c:pt>
                <c:pt idx="547">
                  <c:v>37894</c:v>
                </c:pt>
                <c:pt idx="548">
                  <c:v>37899</c:v>
                </c:pt>
                <c:pt idx="549">
                  <c:v>37904</c:v>
                </c:pt>
                <c:pt idx="550">
                  <c:v>37909</c:v>
                </c:pt>
                <c:pt idx="551">
                  <c:v>37914</c:v>
                </c:pt>
                <c:pt idx="552">
                  <c:v>37919</c:v>
                </c:pt>
                <c:pt idx="553">
                  <c:v>37925</c:v>
                </c:pt>
                <c:pt idx="554">
                  <c:v>37930</c:v>
                </c:pt>
                <c:pt idx="555">
                  <c:v>37935</c:v>
                </c:pt>
                <c:pt idx="556">
                  <c:v>37940</c:v>
                </c:pt>
                <c:pt idx="557">
                  <c:v>37945</c:v>
                </c:pt>
                <c:pt idx="558">
                  <c:v>37950</c:v>
                </c:pt>
                <c:pt idx="559">
                  <c:v>37955</c:v>
                </c:pt>
                <c:pt idx="560">
                  <c:v>37960</c:v>
                </c:pt>
                <c:pt idx="561">
                  <c:v>37965</c:v>
                </c:pt>
                <c:pt idx="562">
                  <c:v>37970</c:v>
                </c:pt>
                <c:pt idx="563">
                  <c:v>37975</c:v>
                </c:pt>
                <c:pt idx="564">
                  <c:v>37980</c:v>
                </c:pt>
                <c:pt idx="565">
                  <c:v>37986</c:v>
                </c:pt>
                <c:pt idx="566">
                  <c:v>37991</c:v>
                </c:pt>
                <c:pt idx="567">
                  <c:v>37996</c:v>
                </c:pt>
                <c:pt idx="568">
                  <c:v>38001</c:v>
                </c:pt>
                <c:pt idx="569">
                  <c:v>38006</c:v>
                </c:pt>
                <c:pt idx="570">
                  <c:v>38011</c:v>
                </c:pt>
                <c:pt idx="571">
                  <c:v>38017</c:v>
                </c:pt>
                <c:pt idx="572">
                  <c:v>38022</c:v>
                </c:pt>
                <c:pt idx="573">
                  <c:v>38027</c:v>
                </c:pt>
                <c:pt idx="574">
                  <c:v>38032</c:v>
                </c:pt>
                <c:pt idx="575">
                  <c:v>38037</c:v>
                </c:pt>
                <c:pt idx="576">
                  <c:v>38042</c:v>
                </c:pt>
                <c:pt idx="577">
                  <c:v>38046</c:v>
                </c:pt>
                <c:pt idx="578">
                  <c:v>38051</c:v>
                </c:pt>
                <c:pt idx="579">
                  <c:v>38056</c:v>
                </c:pt>
                <c:pt idx="580">
                  <c:v>38061</c:v>
                </c:pt>
                <c:pt idx="581">
                  <c:v>38066</c:v>
                </c:pt>
                <c:pt idx="582">
                  <c:v>38071</c:v>
                </c:pt>
                <c:pt idx="583">
                  <c:v>38077</c:v>
                </c:pt>
                <c:pt idx="584">
                  <c:v>38082</c:v>
                </c:pt>
                <c:pt idx="585">
                  <c:v>38087</c:v>
                </c:pt>
                <c:pt idx="586">
                  <c:v>38092</c:v>
                </c:pt>
                <c:pt idx="587">
                  <c:v>38097</c:v>
                </c:pt>
                <c:pt idx="588">
                  <c:v>38102</c:v>
                </c:pt>
                <c:pt idx="589">
                  <c:v>38107</c:v>
                </c:pt>
                <c:pt idx="590">
                  <c:v>38112</c:v>
                </c:pt>
                <c:pt idx="591">
                  <c:v>38117</c:v>
                </c:pt>
                <c:pt idx="592">
                  <c:v>38122</c:v>
                </c:pt>
                <c:pt idx="593">
                  <c:v>38127</c:v>
                </c:pt>
                <c:pt idx="594">
                  <c:v>38132</c:v>
                </c:pt>
                <c:pt idx="595">
                  <c:v>38138</c:v>
                </c:pt>
                <c:pt idx="596">
                  <c:v>38143</c:v>
                </c:pt>
                <c:pt idx="597">
                  <c:v>38148</c:v>
                </c:pt>
                <c:pt idx="598">
                  <c:v>38153</c:v>
                </c:pt>
                <c:pt idx="599">
                  <c:v>38158</c:v>
                </c:pt>
                <c:pt idx="600">
                  <c:v>38163</c:v>
                </c:pt>
                <c:pt idx="601">
                  <c:v>38168</c:v>
                </c:pt>
                <c:pt idx="602">
                  <c:v>38173</c:v>
                </c:pt>
                <c:pt idx="603">
                  <c:v>38178</c:v>
                </c:pt>
                <c:pt idx="604">
                  <c:v>38183</c:v>
                </c:pt>
                <c:pt idx="605">
                  <c:v>38188</c:v>
                </c:pt>
                <c:pt idx="606">
                  <c:v>38193</c:v>
                </c:pt>
                <c:pt idx="607">
                  <c:v>38199</c:v>
                </c:pt>
                <c:pt idx="608">
                  <c:v>38204</c:v>
                </c:pt>
                <c:pt idx="609">
                  <c:v>38209</c:v>
                </c:pt>
                <c:pt idx="610">
                  <c:v>38214</c:v>
                </c:pt>
                <c:pt idx="611">
                  <c:v>38219</c:v>
                </c:pt>
                <c:pt idx="612">
                  <c:v>38224</c:v>
                </c:pt>
                <c:pt idx="613">
                  <c:v>38230</c:v>
                </c:pt>
                <c:pt idx="614">
                  <c:v>38235</c:v>
                </c:pt>
                <c:pt idx="615">
                  <c:v>38240</c:v>
                </c:pt>
                <c:pt idx="616">
                  <c:v>38245</c:v>
                </c:pt>
                <c:pt idx="617">
                  <c:v>38250</c:v>
                </c:pt>
                <c:pt idx="618">
                  <c:v>38255</c:v>
                </c:pt>
                <c:pt idx="619">
                  <c:v>38260</c:v>
                </c:pt>
                <c:pt idx="620">
                  <c:v>38265</c:v>
                </c:pt>
                <c:pt idx="621">
                  <c:v>38270</c:v>
                </c:pt>
                <c:pt idx="622">
                  <c:v>38275</c:v>
                </c:pt>
                <c:pt idx="623">
                  <c:v>38280</c:v>
                </c:pt>
                <c:pt idx="624">
                  <c:v>38285</c:v>
                </c:pt>
                <c:pt idx="625">
                  <c:v>38286</c:v>
                </c:pt>
                <c:pt idx="626">
                  <c:v>38291</c:v>
                </c:pt>
                <c:pt idx="627">
                  <c:v>38296</c:v>
                </c:pt>
                <c:pt idx="628">
                  <c:v>38301</c:v>
                </c:pt>
                <c:pt idx="629">
                  <c:v>38306</c:v>
                </c:pt>
                <c:pt idx="630">
                  <c:v>38311</c:v>
                </c:pt>
                <c:pt idx="631">
                  <c:v>38316</c:v>
                </c:pt>
                <c:pt idx="632">
                  <c:v>38321</c:v>
                </c:pt>
                <c:pt idx="633">
                  <c:v>38326</c:v>
                </c:pt>
                <c:pt idx="634">
                  <c:v>38331</c:v>
                </c:pt>
                <c:pt idx="635">
                  <c:v>38336</c:v>
                </c:pt>
                <c:pt idx="636">
                  <c:v>38341</c:v>
                </c:pt>
                <c:pt idx="637">
                  <c:v>38346</c:v>
                </c:pt>
                <c:pt idx="638">
                  <c:v>38352</c:v>
                </c:pt>
                <c:pt idx="639">
                  <c:v>38357</c:v>
                </c:pt>
                <c:pt idx="640">
                  <c:v>38362</c:v>
                </c:pt>
                <c:pt idx="641">
                  <c:v>38367</c:v>
                </c:pt>
                <c:pt idx="642">
                  <c:v>38372</c:v>
                </c:pt>
                <c:pt idx="643">
                  <c:v>38377</c:v>
                </c:pt>
                <c:pt idx="644">
                  <c:v>38379</c:v>
                </c:pt>
                <c:pt idx="645">
                  <c:v>38383</c:v>
                </c:pt>
                <c:pt idx="646">
                  <c:v>38388</c:v>
                </c:pt>
                <c:pt idx="647">
                  <c:v>38393</c:v>
                </c:pt>
                <c:pt idx="648">
                  <c:v>38398</c:v>
                </c:pt>
                <c:pt idx="649">
                  <c:v>38403</c:v>
                </c:pt>
                <c:pt idx="650">
                  <c:v>38408</c:v>
                </c:pt>
                <c:pt idx="651">
                  <c:v>38411</c:v>
                </c:pt>
                <c:pt idx="652">
                  <c:v>38416</c:v>
                </c:pt>
                <c:pt idx="653">
                  <c:v>38421</c:v>
                </c:pt>
                <c:pt idx="654">
                  <c:v>38426</c:v>
                </c:pt>
                <c:pt idx="655">
                  <c:v>38431</c:v>
                </c:pt>
                <c:pt idx="656">
                  <c:v>38436</c:v>
                </c:pt>
                <c:pt idx="657">
                  <c:v>38453</c:v>
                </c:pt>
                <c:pt idx="658">
                  <c:v>38558</c:v>
                </c:pt>
                <c:pt idx="659">
                  <c:v>38656</c:v>
                </c:pt>
                <c:pt idx="660">
                  <c:v>38769</c:v>
                </c:pt>
                <c:pt idx="661">
                  <c:v>38832</c:v>
                </c:pt>
                <c:pt idx="662">
                  <c:v>38889</c:v>
                </c:pt>
                <c:pt idx="663">
                  <c:v>38889</c:v>
                </c:pt>
                <c:pt idx="664">
                  <c:v>38895</c:v>
                </c:pt>
                <c:pt idx="665">
                  <c:v>38905</c:v>
                </c:pt>
                <c:pt idx="666">
                  <c:v>39014</c:v>
                </c:pt>
                <c:pt idx="667">
                  <c:v>39112</c:v>
                </c:pt>
                <c:pt idx="668">
                  <c:v>39218</c:v>
                </c:pt>
                <c:pt idx="669">
                  <c:v>39294</c:v>
                </c:pt>
                <c:pt idx="670">
                  <c:v>39392</c:v>
                </c:pt>
                <c:pt idx="671">
                  <c:v>39484</c:v>
                </c:pt>
                <c:pt idx="672">
                  <c:v>39562</c:v>
                </c:pt>
                <c:pt idx="673">
                  <c:v>39632</c:v>
                </c:pt>
                <c:pt idx="674">
                  <c:v>39770</c:v>
                </c:pt>
                <c:pt idx="675">
                  <c:v>39861</c:v>
                </c:pt>
                <c:pt idx="676">
                  <c:v>39933</c:v>
                </c:pt>
                <c:pt idx="677">
                  <c:v>40008</c:v>
                </c:pt>
                <c:pt idx="678">
                  <c:v>40135</c:v>
                </c:pt>
                <c:pt idx="679">
                  <c:v>40220</c:v>
                </c:pt>
                <c:pt idx="680">
                  <c:v>40232</c:v>
                </c:pt>
                <c:pt idx="681">
                  <c:v>40289</c:v>
                </c:pt>
                <c:pt idx="682">
                  <c:v>40381</c:v>
                </c:pt>
                <c:pt idx="683">
                  <c:v>40472</c:v>
                </c:pt>
                <c:pt idx="684">
                  <c:v>40568</c:v>
                </c:pt>
                <c:pt idx="685">
                  <c:v>40653</c:v>
                </c:pt>
                <c:pt idx="686">
                  <c:v>40743</c:v>
                </c:pt>
                <c:pt idx="687">
                  <c:v>40849</c:v>
                </c:pt>
                <c:pt idx="688">
                  <c:v>40932</c:v>
                </c:pt>
                <c:pt idx="689">
                  <c:v>40966</c:v>
                </c:pt>
                <c:pt idx="690">
                  <c:v>41032</c:v>
                </c:pt>
                <c:pt idx="691">
                  <c:v>41038</c:v>
                </c:pt>
                <c:pt idx="692">
                  <c:v>41040</c:v>
                </c:pt>
                <c:pt idx="693">
                  <c:v>41043</c:v>
                </c:pt>
                <c:pt idx="694">
                  <c:v>41051</c:v>
                </c:pt>
                <c:pt idx="695">
                  <c:v>41121</c:v>
                </c:pt>
                <c:pt idx="696">
                  <c:v>41221</c:v>
                </c:pt>
                <c:pt idx="697">
                  <c:v>41320</c:v>
                </c:pt>
                <c:pt idx="698">
                  <c:v>41403</c:v>
                </c:pt>
                <c:pt idx="699">
                  <c:v>41478</c:v>
                </c:pt>
                <c:pt idx="700">
                  <c:v>41578</c:v>
                </c:pt>
                <c:pt idx="701">
                  <c:v>41703</c:v>
                </c:pt>
                <c:pt idx="702">
                  <c:v>41786</c:v>
                </c:pt>
                <c:pt idx="703">
                  <c:v>41850</c:v>
                </c:pt>
                <c:pt idx="704">
                  <c:v>41919</c:v>
                </c:pt>
                <c:pt idx="705">
                  <c:v>42047</c:v>
                </c:pt>
                <c:pt idx="706">
                  <c:v>42136</c:v>
                </c:pt>
                <c:pt idx="707">
                  <c:v>42200</c:v>
                </c:pt>
                <c:pt idx="708">
                  <c:v>42314</c:v>
                </c:pt>
                <c:pt idx="709">
                  <c:v>42325</c:v>
                </c:pt>
                <c:pt idx="710">
                  <c:v>42326</c:v>
                </c:pt>
                <c:pt idx="711">
                  <c:v>42401</c:v>
                </c:pt>
                <c:pt idx="712">
                  <c:v>42487</c:v>
                </c:pt>
                <c:pt idx="713">
                  <c:v>42599</c:v>
                </c:pt>
                <c:pt idx="714">
                  <c:v>42768</c:v>
                </c:pt>
                <c:pt idx="715">
                  <c:v>42871</c:v>
                </c:pt>
                <c:pt idx="716">
                  <c:v>42986</c:v>
                </c:pt>
                <c:pt idx="717">
                  <c:v>43040</c:v>
                </c:pt>
                <c:pt idx="718">
                  <c:v>43178</c:v>
                </c:pt>
                <c:pt idx="719">
                  <c:v>43333</c:v>
                </c:pt>
                <c:pt idx="720">
                  <c:v>43388</c:v>
                </c:pt>
                <c:pt idx="721">
                  <c:v>43501</c:v>
                </c:pt>
                <c:pt idx="722">
                  <c:v>43571</c:v>
                </c:pt>
                <c:pt idx="723">
                  <c:v>43656</c:v>
                </c:pt>
                <c:pt idx="724">
                  <c:v>43860</c:v>
                </c:pt>
                <c:pt idx="725">
                  <c:v>44105</c:v>
                </c:pt>
                <c:pt idx="726">
                  <c:v>44266</c:v>
                </c:pt>
              </c:numCache>
            </c:numRef>
          </c:xVal>
          <c:yVal>
            <c:numRef>
              <c:f>'364227076074708'!$D$2:$D$980</c:f>
              <c:numCache>
                <c:formatCode>General</c:formatCode>
                <c:ptCount val="979"/>
                <c:pt idx="0">
                  <c:v>-37.49</c:v>
                </c:pt>
                <c:pt idx="1">
                  <c:v>-37.49</c:v>
                </c:pt>
                <c:pt idx="2">
                  <c:v>-37.47</c:v>
                </c:pt>
                <c:pt idx="3">
                  <c:v>-37.57</c:v>
                </c:pt>
                <c:pt idx="4">
                  <c:v>-37.770000000000003</c:v>
                </c:pt>
                <c:pt idx="5">
                  <c:v>-37.869999999999898</c:v>
                </c:pt>
                <c:pt idx="6">
                  <c:v>-37.770000000000003</c:v>
                </c:pt>
                <c:pt idx="7">
                  <c:v>-38.020000000000003</c:v>
                </c:pt>
                <c:pt idx="8">
                  <c:v>-37.97</c:v>
                </c:pt>
                <c:pt idx="9">
                  <c:v>-38.369999999999898</c:v>
                </c:pt>
                <c:pt idx="10">
                  <c:v>-38.47</c:v>
                </c:pt>
                <c:pt idx="11">
                  <c:v>-38.6</c:v>
                </c:pt>
                <c:pt idx="12">
                  <c:v>-37.770000000000003</c:v>
                </c:pt>
                <c:pt idx="13">
                  <c:v>-38.07</c:v>
                </c:pt>
                <c:pt idx="14">
                  <c:v>-39.119999999999898</c:v>
                </c:pt>
                <c:pt idx="15">
                  <c:v>-39.07</c:v>
                </c:pt>
                <c:pt idx="16">
                  <c:v>-39.1</c:v>
                </c:pt>
                <c:pt idx="17">
                  <c:v>-39.07</c:v>
                </c:pt>
                <c:pt idx="18">
                  <c:v>-39.42</c:v>
                </c:pt>
                <c:pt idx="19">
                  <c:v>-39.56</c:v>
                </c:pt>
                <c:pt idx="20">
                  <c:v>-39.93</c:v>
                </c:pt>
                <c:pt idx="21">
                  <c:v>-40.49</c:v>
                </c:pt>
                <c:pt idx="22">
                  <c:v>-40.72</c:v>
                </c:pt>
                <c:pt idx="23">
                  <c:v>-40.89</c:v>
                </c:pt>
                <c:pt idx="24">
                  <c:v>-41.32</c:v>
                </c:pt>
                <c:pt idx="25">
                  <c:v>-41.51</c:v>
                </c:pt>
                <c:pt idx="26">
                  <c:v>-41.53</c:v>
                </c:pt>
                <c:pt idx="27">
                  <c:v>-41.77</c:v>
                </c:pt>
                <c:pt idx="28">
                  <c:v>-41.83</c:v>
                </c:pt>
                <c:pt idx="29">
                  <c:v>-41.93</c:v>
                </c:pt>
                <c:pt idx="30">
                  <c:v>-41.85</c:v>
                </c:pt>
                <c:pt idx="31">
                  <c:v>-42.3</c:v>
                </c:pt>
                <c:pt idx="32">
                  <c:v>-42.82</c:v>
                </c:pt>
                <c:pt idx="33">
                  <c:v>-43.03</c:v>
                </c:pt>
                <c:pt idx="34">
                  <c:v>-43.3</c:v>
                </c:pt>
                <c:pt idx="35">
                  <c:v>-43.67</c:v>
                </c:pt>
                <c:pt idx="36">
                  <c:v>-43.92</c:v>
                </c:pt>
                <c:pt idx="37">
                  <c:v>-44.6</c:v>
                </c:pt>
                <c:pt idx="38">
                  <c:v>-44.83</c:v>
                </c:pt>
                <c:pt idx="39">
                  <c:v>-44.89</c:v>
                </c:pt>
                <c:pt idx="40">
                  <c:v>-45.3</c:v>
                </c:pt>
                <c:pt idx="41">
                  <c:v>-45.15</c:v>
                </c:pt>
                <c:pt idx="42">
                  <c:v>-45.1</c:v>
                </c:pt>
                <c:pt idx="43">
                  <c:v>-45.33</c:v>
                </c:pt>
                <c:pt idx="44">
                  <c:v>-45.91</c:v>
                </c:pt>
                <c:pt idx="45">
                  <c:v>-46.44</c:v>
                </c:pt>
                <c:pt idx="46">
                  <c:v>-46.45</c:v>
                </c:pt>
                <c:pt idx="47">
                  <c:v>-46.46</c:v>
                </c:pt>
                <c:pt idx="48">
                  <c:v>-46.74</c:v>
                </c:pt>
                <c:pt idx="49">
                  <c:v>-46.67</c:v>
                </c:pt>
                <c:pt idx="50">
                  <c:v>-46.89</c:v>
                </c:pt>
                <c:pt idx="51">
                  <c:v>-46.7</c:v>
                </c:pt>
                <c:pt idx="52">
                  <c:v>-46.8</c:v>
                </c:pt>
                <c:pt idx="53">
                  <c:v>-46.85</c:v>
                </c:pt>
                <c:pt idx="54">
                  <c:v>-46.85</c:v>
                </c:pt>
                <c:pt idx="55">
                  <c:v>-46.79</c:v>
                </c:pt>
                <c:pt idx="56">
                  <c:v>-46.79</c:v>
                </c:pt>
                <c:pt idx="57">
                  <c:v>-46.87</c:v>
                </c:pt>
                <c:pt idx="58">
                  <c:v>-46.83</c:v>
                </c:pt>
                <c:pt idx="59">
                  <c:v>-46.74</c:v>
                </c:pt>
                <c:pt idx="60">
                  <c:v>-46.72</c:v>
                </c:pt>
                <c:pt idx="61">
                  <c:v>-46.87</c:v>
                </c:pt>
                <c:pt idx="62">
                  <c:v>-46.65</c:v>
                </c:pt>
                <c:pt idx="63">
                  <c:v>-46.8</c:v>
                </c:pt>
                <c:pt idx="64">
                  <c:v>-46.87</c:v>
                </c:pt>
                <c:pt idx="65">
                  <c:v>-46.85</c:v>
                </c:pt>
                <c:pt idx="66">
                  <c:v>-46.73</c:v>
                </c:pt>
                <c:pt idx="67">
                  <c:v>-47.14</c:v>
                </c:pt>
                <c:pt idx="68">
                  <c:v>-47.04</c:v>
                </c:pt>
                <c:pt idx="69">
                  <c:v>-47.07</c:v>
                </c:pt>
                <c:pt idx="70">
                  <c:v>-47.04</c:v>
                </c:pt>
                <c:pt idx="71">
                  <c:v>-47.07</c:v>
                </c:pt>
                <c:pt idx="72">
                  <c:v>-47.09</c:v>
                </c:pt>
                <c:pt idx="73">
                  <c:v>-47.17</c:v>
                </c:pt>
                <c:pt idx="74">
                  <c:v>-47.26</c:v>
                </c:pt>
                <c:pt idx="75">
                  <c:v>-47.31</c:v>
                </c:pt>
                <c:pt idx="76">
                  <c:v>-47.3</c:v>
                </c:pt>
                <c:pt idx="77">
                  <c:v>-47.33</c:v>
                </c:pt>
                <c:pt idx="78">
                  <c:v>-47.23</c:v>
                </c:pt>
                <c:pt idx="79">
                  <c:v>-47.29</c:v>
                </c:pt>
                <c:pt idx="80">
                  <c:v>-47.34</c:v>
                </c:pt>
                <c:pt idx="81">
                  <c:v>-47.37</c:v>
                </c:pt>
                <c:pt idx="82">
                  <c:v>-47.33</c:v>
                </c:pt>
                <c:pt idx="83">
                  <c:v>-47.4</c:v>
                </c:pt>
                <c:pt idx="84">
                  <c:v>-47.46</c:v>
                </c:pt>
                <c:pt idx="85">
                  <c:v>-47.55</c:v>
                </c:pt>
                <c:pt idx="86">
                  <c:v>-47.54</c:v>
                </c:pt>
                <c:pt idx="87">
                  <c:v>-47.37</c:v>
                </c:pt>
                <c:pt idx="88">
                  <c:v>-47.49</c:v>
                </c:pt>
                <c:pt idx="89">
                  <c:v>-47.45</c:v>
                </c:pt>
                <c:pt idx="90">
                  <c:v>-47.57</c:v>
                </c:pt>
                <c:pt idx="91">
                  <c:v>-47.57</c:v>
                </c:pt>
                <c:pt idx="92">
                  <c:v>-47.63</c:v>
                </c:pt>
                <c:pt idx="93">
                  <c:v>-47.64</c:v>
                </c:pt>
                <c:pt idx="94">
                  <c:v>-47.72</c:v>
                </c:pt>
                <c:pt idx="95">
                  <c:v>-47.75</c:v>
                </c:pt>
                <c:pt idx="96">
                  <c:v>-47.69</c:v>
                </c:pt>
                <c:pt idx="97">
                  <c:v>-47.76</c:v>
                </c:pt>
                <c:pt idx="98">
                  <c:v>-47.75</c:v>
                </c:pt>
                <c:pt idx="99">
                  <c:v>-47.82</c:v>
                </c:pt>
                <c:pt idx="100">
                  <c:v>-47.69</c:v>
                </c:pt>
                <c:pt idx="101">
                  <c:v>-47.82</c:v>
                </c:pt>
                <c:pt idx="102">
                  <c:v>-47.94</c:v>
                </c:pt>
                <c:pt idx="103">
                  <c:v>-47.94</c:v>
                </c:pt>
                <c:pt idx="104">
                  <c:v>-47.99</c:v>
                </c:pt>
                <c:pt idx="105">
                  <c:v>-47.85</c:v>
                </c:pt>
                <c:pt idx="106">
                  <c:v>-47.86</c:v>
                </c:pt>
                <c:pt idx="107">
                  <c:v>-47.86</c:v>
                </c:pt>
                <c:pt idx="108">
                  <c:v>-47.88</c:v>
                </c:pt>
                <c:pt idx="109">
                  <c:v>-47.72</c:v>
                </c:pt>
                <c:pt idx="110">
                  <c:v>-47.69</c:v>
                </c:pt>
                <c:pt idx="111">
                  <c:v>-47.84</c:v>
                </c:pt>
                <c:pt idx="112">
                  <c:v>-47.9</c:v>
                </c:pt>
                <c:pt idx="113">
                  <c:v>-47.87</c:v>
                </c:pt>
                <c:pt idx="114">
                  <c:v>-47.78</c:v>
                </c:pt>
                <c:pt idx="115">
                  <c:v>-47.9</c:v>
                </c:pt>
                <c:pt idx="116">
                  <c:v>-47.93</c:v>
                </c:pt>
                <c:pt idx="117">
                  <c:v>-47.95</c:v>
                </c:pt>
                <c:pt idx="118">
                  <c:v>-47.92</c:v>
                </c:pt>
                <c:pt idx="119">
                  <c:v>-47.8</c:v>
                </c:pt>
                <c:pt idx="120">
                  <c:v>-48.07</c:v>
                </c:pt>
                <c:pt idx="121">
                  <c:v>-47.91</c:v>
                </c:pt>
                <c:pt idx="122">
                  <c:v>-47.93</c:v>
                </c:pt>
                <c:pt idx="123">
                  <c:v>-48.02</c:v>
                </c:pt>
                <c:pt idx="124">
                  <c:v>-47.89</c:v>
                </c:pt>
                <c:pt idx="125">
                  <c:v>-47.9</c:v>
                </c:pt>
                <c:pt idx="126">
                  <c:v>-47.85</c:v>
                </c:pt>
                <c:pt idx="127">
                  <c:v>-47.49</c:v>
                </c:pt>
                <c:pt idx="128">
                  <c:v>-47.87</c:v>
                </c:pt>
                <c:pt idx="129">
                  <c:v>-47.9</c:v>
                </c:pt>
                <c:pt idx="130">
                  <c:v>-47.62</c:v>
                </c:pt>
                <c:pt idx="131">
                  <c:v>-47.77</c:v>
                </c:pt>
                <c:pt idx="132">
                  <c:v>-47.74</c:v>
                </c:pt>
                <c:pt idx="133">
                  <c:v>-47.82</c:v>
                </c:pt>
                <c:pt idx="134">
                  <c:v>-47.69</c:v>
                </c:pt>
                <c:pt idx="135">
                  <c:v>-47.89</c:v>
                </c:pt>
                <c:pt idx="136">
                  <c:v>-47.7</c:v>
                </c:pt>
                <c:pt idx="137">
                  <c:v>-47.97</c:v>
                </c:pt>
                <c:pt idx="138">
                  <c:v>-47.84</c:v>
                </c:pt>
                <c:pt idx="139">
                  <c:v>-47.78</c:v>
                </c:pt>
                <c:pt idx="140">
                  <c:v>-47.77</c:v>
                </c:pt>
                <c:pt idx="141">
                  <c:v>-47.82</c:v>
                </c:pt>
                <c:pt idx="142">
                  <c:v>-47.82</c:v>
                </c:pt>
                <c:pt idx="143">
                  <c:v>-47.81</c:v>
                </c:pt>
                <c:pt idx="144">
                  <c:v>-47.94</c:v>
                </c:pt>
                <c:pt idx="145">
                  <c:v>-47.79</c:v>
                </c:pt>
                <c:pt idx="146">
                  <c:v>-47.71</c:v>
                </c:pt>
                <c:pt idx="147">
                  <c:v>-47.89</c:v>
                </c:pt>
                <c:pt idx="148">
                  <c:v>-47.87</c:v>
                </c:pt>
                <c:pt idx="149">
                  <c:v>-47.89</c:v>
                </c:pt>
                <c:pt idx="150">
                  <c:v>-47.95</c:v>
                </c:pt>
                <c:pt idx="151">
                  <c:v>-47.9</c:v>
                </c:pt>
                <c:pt idx="152">
                  <c:v>-48.09</c:v>
                </c:pt>
                <c:pt idx="153">
                  <c:v>-47.92</c:v>
                </c:pt>
                <c:pt idx="154">
                  <c:v>-48.02</c:v>
                </c:pt>
                <c:pt idx="155">
                  <c:v>-48.13</c:v>
                </c:pt>
                <c:pt idx="156">
                  <c:v>-48.04</c:v>
                </c:pt>
                <c:pt idx="157">
                  <c:v>-48.09</c:v>
                </c:pt>
                <c:pt idx="158">
                  <c:v>-48.12</c:v>
                </c:pt>
                <c:pt idx="159">
                  <c:v>-48.23</c:v>
                </c:pt>
                <c:pt idx="160">
                  <c:v>-48.23</c:v>
                </c:pt>
                <c:pt idx="161">
                  <c:v>-48.07</c:v>
                </c:pt>
                <c:pt idx="162">
                  <c:v>-48.16</c:v>
                </c:pt>
                <c:pt idx="163">
                  <c:v>-48.25</c:v>
                </c:pt>
                <c:pt idx="164">
                  <c:v>-48.36</c:v>
                </c:pt>
                <c:pt idx="165">
                  <c:v>-48.45</c:v>
                </c:pt>
                <c:pt idx="166">
                  <c:v>-48.39</c:v>
                </c:pt>
                <c:pt idx="167">
                  <c:v>-48.49</c:v>
                </c:pt>
                <c:pt idx="168">
                  <c:v>-48.48</c:v>
                </c:pt>
                <c:pt idx="169">
                  <c:v>-48.25</c:v>
                </c:pt>
                <c:pt idx="170">
                  <c:v>-48.34</c:v>
                </c:pt>
                <c:pt idx="171">
                  <c:v>-48.36</c:v>
                </c:pt>
                <c:pt idx="172">
                  <c:v>-48.42</c:v>
                </c:pt>
                <c:pt idx="173">
                  <c:v>-48.42</c:v>
                </c:pt>
                <c:pt idx="174">
                  <c:v>-48.55</c:v>
                </c:pt>
                <c:pt idx="175">
                  <c:v>-48.55</c:v>
                </c:pt>
                <c:pt idx="176">
                  <c:v>-48.66</c:v>
                </c:pt>
                <c:pt idx="177">
                  <c:v>-48.67</c:v>
                </c:pt>
                <c:pt idx="178">
                  <c:v>-48.84</c:v>
                </c:pt>
                <c:pt idx="179">
                  <c:v>-48.81</c:v>
                </c:pt>
                <c:pt idx="180">
                  <c:v>-48.82</c:v>
                </c:pt>
                <c:pt idx="181">
                  <c:v>-48.97</c:v>
                </c:pt>
                <c:pt idx="182">
                  <c:v>-48.95</c:v>
                </c:pt>
                <c:pt idx="183">
                  <c:v>-48.95</c:v>
                </c:pt>
                <c:pt idx="184">
                  <c:v>-49.08</c:v>
                </c:pt>
                <c:pt idx="185">
                  <c:v>-49.05</c:v>
                </c:pt>
                <c:pt idx="186">
                  <c:v>-49.15</c:v>
                </c:pt>
                <c:pt idx="187">
                  <c:v>-49.12</c:v>
                </c:pt>
                <c:pt idx="188">
                  <c:v>-49.17</c:v>
                </c:pt>
                <c:pt idx="189">
                  <c:v>-49.18</c:v>
                </c:pt>
                <c:pt idx="190">
                  <c:v>-49.29</c:v>
                </c:pt>
                <c:pt idx="191">
                  <c:v>-49.35</c:v>
                </c:pt>
                <c:pt idx="192">
                  <c:v>-49.46</c:v>
                </c:pt>
                <c:pt idx="193">
                  <c:v>-49.55</c:v>
                </c:pt>
                <c:pt idx="194">
                  <c:v>-49.57</c:v>
                </c:pt>
                <c:pt idx="195">
                  <c:v>-49.74</c:v>
                </c:pt>
                <c:pt idx="196">
                  <c:v>-49.79</c:v>
                </c:pt>
                <c:pt idx="197">
                  <c:v>-49.87</c:v>
                </c:pt>
                <c:pt idx="198">
                  <c:v>-49.92</c:v>
                </c:pt>
                <c:pt idx="199">
                  <c:v>-49.9</c:v>
                </c:pt>
                <c:pt idx="200">
                  <c:v>-49.99</c:v>
                </c:pt>
                <c:pt idx="201">
                  <c:v>-50.27</c:v>
                </c:pt>
                <c:pt idx="202">
                  <c:v>-50.19</c:v>
                </c:pt>
                <c:pt idx="203">
                  <c:v>-50.27</c:v>
                </c:pt>
                <c:pt idx="204">
                  <c:v>-50.28</c:v>
                </c:pt>
                <c:pt idx="205">
                  <c:v>-50.14</c:v>
                </c:pt>
                <c:pt idx="206">
                  <c:v>-50.3</c:v>
                </c:pt>
                <c:pt idx="207">
                  <c:v>-50.26</c:v>
                </c:pt>
                <c:pt idx="208">
                  <c:v>-50.4</c:v>
                </c:pt>
                <c:pt idx="209">
                  <c:v>-50.33</c:v>
                </c:pt>
                <c:pt idx="210">
                  <c:v>-50.29</c:v>
                </c:pt>
                <c:pt idx="211">
                  <c:v>-50.51</c:v>
                </c:pt>
                <c:pt idx="212">
                  <c:v>-50.52</c:v>
                </c:pt>
                <c:pt idx="213">
                  <c:v>-50.7</c:v>
                </c:pt>
                <c:pt idx="214">
                  <c:v>-50.76</c:v>
                </c:pt>
                <c:pt idx="215">
                  <c:v>-50.75</c:v>
                </c:pt>
                <c:pt idx="216">
                  <c:v>-50.7</c:v>
                </c:pt>
                <c:pt idx="217">
                  <c:v>-50.74</c:v>
                </c:pt>
                <c:pt idx="218">
                  <c:v>-50.87</c:v>
                </c:pt>
                <c:pt idx="219">
                  <c:v>-50.94</c:v>
                </c:pt>
                <c:pt idx="220">
                  <c:v>-50.94</c:v>
                </c:pt>
                <c:pt idx="221">
                  <c:v>-51.04</c:v>
                </c:pt>
                <c:pt idx="222">
                  <c:v>-51.12</c:v>
                </c:pt>
                <c:pt idx="223">
                  <c:v>-51.11</c:v>
                </c:pt>
                <c:pt idx="224">
                  <c:v>-51.07</c:v>
                </c:pt>
                <c:pt idx="225">
                  <c:v>-51.27</c:v>
                </c:pt>
                <c:pt idx="226">
                  <c:v>-51.29</c:v>
                </c:pt>
                <c:pt idx="227">
                  <c:v>-51.3</c:v>
                </c:pt>
                <c:pt idx="228">
                  <c:v>-51.3</c:v>
                </c:pt>
                <c:pt idx="229">
                  <c:v>-51.39</c:v>
                </c:pt>
                <c:pt idx="230">
                  <c:v>-51.39</c:v>
                </c:pt>
                <c:pt idx="231">
                  <c:v>-51.39</c:v>
                </c:pt>
                <c:pt idx="232">
                  <c:v>-51.53</c:v>
                </c:pt>
                <c:pt idx="233">
                  <c:v>-51.57</c:v>
                </c:pt>
                <c:pt idx="234">
                  <c:v>-51.59</c:v>
                </c:pt>
                <c:pt idx="235">
                  <c:v>-51.62</c:v>
                </c:pt>
                <c:pt idx="236">
                  <c:v>-51.56</c:v>
                </c:pt>
                <c:pt idx="237">
                  <c:v>-51.51</c:v>
                </c:pt>
                <c:pt idx="238">
                  <c:v>-51.57</c:v>
                </c:pt>
                <c:pt idx="239">
                  <c:v>-51.67</c:v>
                </c:pt>
                <c:pt idx="240">
                  <c:v>-51.75</c:v>
                </c:pt>
                <c:pt idx="241">
                  <c:v>-51.77</c:v>
                </c:pt>
                <c:pt idx="242">
                  <c:v>-51.82</c:v>
                </c:pt>
                <c:pt idx="243">
                  <c:v>-51.92</c:v>
                </c:pt>
                <c:pt idx="244">
                  <c:v>-51.91</c:v>
                </c:pt>
                <c:pt idx="245">
                  <c:v>-51.67</c:v>
                </c:pt>
                <c:pt idx="246">
                  <c:v>-51.59</c:v>
                </c:pt>
                <c:pt idx="247">
                  <c:v>-51.85</c:v>
                </c:pt>
                <c:pt idx="248">
                  <c:v>-51.82</c:v>
                </c:pt>
                <c:pt idx="249">
                  <c:v>-51.89</c:v>
                </c:pt>
                <c:pt idx="250">
                  <c:v>-51.9</c:v>
                </c:pt>
                <c:pt idx="251">
                  <c:v>-52.01</c:v>
                </c:pt>
                <c:pt idx="252">
                  <c:v>-52.17</c:v>
                </c:pt>
                <c:pt idx="253">
                  <c:v>-52.17</c:v>
                </c:pt>
                <c:pt idx="254">
                  <c:v>-52.03</c:v>
                </c:pt>
                <c:pt idx="255">
                  <c:v>-52.29</c:v>
                </c:pt>
                <c:pt idx="256">
                  <c:v>-52.35</c:v>
                </c:pt>
                <c:pt idx="257">
                  <c:v>-52.45</c:v>
                </c:pt>
                <c:pt idx="258">
                  <c:v>-52.44</c:v>
                </c:pt>
                <c:pt idx="259">
                  <c:v>-52.4</c:v>
                </c:pt>
                <c:pt idx="260">
                  <c:v>-52.61</c:v>
                </c:pt>
                <c:pt idx="261">
                  <c:v>-52.63</c:v>
                </c:pt>
                <c:pt idx="262">
                  <c:v>-52.69</c:v>
                </c:pt>
                <c:pt idx="263">
                  <c:v>-52.69</c:v>
                </c:pt>
                <c:pt idx="264">
                  <c:v>-52.72</c:v>
                </c:pt>
                <c:pt idx="265">
                  <c:v>-52.67</c:v>
                </c:pt>
                <c:pt idx="266">
                  <c:v>-52.77</c:v>
                </c:pt>
                <c:pt idx="267">
                  <c:v>-52.85</c:v>
                </c:pt>
                <c:pt idx="268">
                  <c:v>-52.84</c:v>
                </c:pt>
                <c:pt idx="269">
                  <c:v>-52.95</c:v>
                </c:pt>
                <c:pt idx="270">
                  <c:v>-52.86</c:v>
                </c:pt>
                <c:pt idx="271">
                  <c:v>-53.07</c:v>
                </c:pt>
                <c:pt idx="272">
                  <c:v>-52.95</c:v>
                </c:pt>
                <c:pt idx="273">
                  <c:v>-52.87</c:v>
                </c:pt>
                <c:pt idx="274">
                  <c:v>-52.75</c:v>
                </c:pt>
                <c:pt idx="275">
                  <c:v>-52.82</c:v>
                </c:pt>
                <c:pt idx="276">
                  <c:v>-52.95</c:v>
                </c:pt>
                <c:pt idx="277">
                  <c:v>-52.99</c:v>
                </c:pt>
                <c:pt idx="278">
                  <c:v>-53.04</c:v>
                </c:pt>
                <c:pt idx="279">
                  <c:v>-53.05</c:v>
                </c:pt>
                <c:pt idx="280">
                  <c:v>-53.09</c:v>
                </c:pt>
                <c:pt idx="281">
                  <c:v>-53.05</c:v>
                </c:pt>
                <c:pt idx="282">
                  <c:v>-52.99</c:v>
                </c:pt>
                <c:pt idx="283">
                  <c:v>-52.99</c:v>
                </c:pt>
                <c:pt idx="284">
                  <c:v>-53.16</c:v>
                </c:pt>
                <c:pt idx="285">
                  <c:v>-53.22</c:v>
                </c:pt>
                <c:pt idx="286">
                  <c:v>-53.15</c:v>
                </c:pt>
                <c:pt idx="287">
                  <c:v>-53.16</c:v>
                </c:pt>
                <c:pt idx="288">
                  <c:v>-53.04</c:v>
                </c:pt>
                <c:pt idx="289">
                  <c:v>-53.12</c:v>
                </c:pt>
                <c:pt idx="290">
                  <c:v>-53.17</c:v>
                </c:pt>
                <c:pt idx="291">
                  <c:v>-52.94</c:v>
                </c:pt>
                <c:pt idx="292">
                  <c:v>-52.94</c:v>
                </c:pt>
                <c:pt idx="293">
                  <c:v>-53.02</c:v>
                </c:pt>
                <c:pt idx="294">
                  <c:v>-53.09</c:v>
                </c:pt>
                <c:pt idx="295">
                  <c:v>-53.04</c:v>
                </c:pt>
                <c:pt idx="296">
                  <c:v>-53.02</c:v>
                </c:pt>
                <c:pt idx="297">
                  <c:v>-53.17</c:v>
                </c:pt>
                <c:pt idx="298">
                  <c:v>-53.13</c:v>
                </c:pt>
                <c:pt idx="299">
                  <c:v>-53.07</c:v>
                </c:pt>
                <c:pt idx="300">
                  <c:v>-53.13</c:v>
                </c:pt>
                <c:pt idx="301">
                  <c:v>-53.15</c:v>
                </c:pt>
                <c:pt idx="302">
                  <c:v>-53.17</c:v>
                </c:pt>
                <c:pt idx="303">
                  <c:v>-53.22</c:v>
                </c:pt>
                <c:pt idx="304">
                  <c:v>-53.24</c:v>
                </c:pt>
                <c:pt idx="305">
                  <c:v>-53.24</c:v>
                </c:pt>
                <c:pt idx="306">
                  <c:v>-53.01</c:v>
                </c:pt>
                <c:pt idx="307">
                  <c:v>-53.2</c:v>
                </c:pt>
                <c:pt idx="308">
                  <c:v>-53.29</c:v>
                </c:pt>
                <c:pt idx="309">
                  <c:v>-53.35</c:v>
                </c:pt>
                <c:pt idx="310">
                  <c:v>-53.37</c:v>
                </c:pt>
                <c:pt idx="311">
                  <c:v>-53.39</c:v>
                </c:pt>
                <c:pt idx="312">
                  <c:v>-53.33</c:v>
                </c:pt>
                <c:pt idx="313">
                  <c:v>-53.23</c:v>
                </c:pt>
                <c:pt idx="314">
                  <c:v>-53.28</c:v>
                </c:pt>
                <c:pt idx="315">
                  <c:v>-53.29</c:v>
                </c:pt>
                <c:pt idx="316">
                  <c:v>-53.4</c:v>
                </c:pt>
                <c:pt idx="317">
                  <c:v>-53.45</c:v>
                </c:pt>
                <c:pt idx="318">
                  <c:v>-53.38</c:v>
                </c:pt>
                <c:pt idx="319">
                  <c:v>-53.41</c:v>
                </c:pt>
                <c:pt idx="320">
                  <c:v>-53.49</c:v>
                </c:pt>
                <c:pt idx="321">
                  <c:v>-53.47</c:v>
                </c:pt>
                <c:pt idx="322">
                  <c:v>-53.47</c:v>
                </c:pt>
                <c:pt idx="323">
                  <c:v>-53.46</c:v>
                </c:pt>
                <c:pt idx="324">
                  <c:v>-53.52</c:v>
                </c:pt>
                <c:pt idx="325">
                  <c:v>-53.42</c:v>
                </c:pt>
                <c:pt idx="326">
                  <c:v>-53.39</c:v>
                </c:pt>
                <c:pt idx="327">
                  <c:v>-53.52</c:v>
                </c:pt>
                <c:pt idx="328">
                  <c:v>-53.53</c:v>
                </c:pt>
                <c:pt idx="329">
                  <c:v>-53.57</c:v>
                </c:pt>
                <c:pt idx="330">
                  <c:v>-53.67</c:v>
                </c:pt>
                <c:pt idx="331">
                  <c:v>-53.67</c:v>
                </c:pt>
                <c:pt idx="332">
                  <c:v>-53.67</c:v>
                </c:pt>
                <c:pt idx="333">
                  <c:v>-53.59</c:v>
                </c:pt>
                <c:pt idx="334">
                  <c:v>-53.68</c:v>
                </c:pt>
                <c:pt idx="335">
                  <c:v>-53.73</c:v>
                </c:pt>
                <c:pt idx="336">
                  <c:v>-53.8</c:v>
                </c:pt>
                <c:pt idx="337">
                  <c:v>-53.7</c:v>
                </c:pt>
                <c:pt idx="338">
                  <c:v>-53.79</c:v>
                </c:pt>
                <c:pt idx="339">
                  <c:v>-53.79</c:v>
                </c:pt>
                <c:pt idx="340">
                  <c:v>-53.84</c:v>
                </c:pt>
                <c:pt idx="341">
                  <c:v>-53.8</c:v>
                </c:pt>
                <c:pt idx="342">
                  <c:v>-53.92</c:v>
                </c:pt>
                <c:pt idx="343">
                  <c:v>-53.85</c:v>
                </c:pt>
                <c:pt idx="344">
                  <c:v>-53.87</c:v>
                </c:pt>
                <c:pt idx="345">
                  <c:v>-53.92</c:v>
                </c:pt>
                <c:pt idx="346">
                  <c:v>-53.94</c:v>
                </c:pt>
                <c:pt idx="347">
                  <c:v>-53.85</c:v>
                </c:pt>
                <c:pt idx="348">
                  <c:v>-54</c:v>
                </c:pt>
                <c:pt idx="349">
                  <c:v>-53.87</c:v>
                </c:pt>
                <c:pt idx="350">
                  <c:v>-54.03</c:v>
                </c:pt>
                <c:pt idx="351">
                  <c:v>-54.05</c:v>
                </c:pt>
                <c:pt idx="352">
                  <c:v>-53.95</c:v>
                </c:pt>
                <c:pt idx="353">
                  <c:v>-53.95</c:v>
                </c:pt>
                <c:pt idx="354">
                  <c:v>-54.04</c:v>
                </c:pt>
                <c:pt idx="355">
                  <c:v>-54.09</c:v>
                </c:pt>
                <c:pt idx="356">
                  <c:v>-53.99</c:v>
                </c:pt>
                <c:pt idx="357">
                  <c:v>-53.85</c:v>
                </c:pt>
                <c:pt idx="358">
                  <c:v>-53.98</c:v>
                </c:pt>
                <c:pt idx="359">
                  <c:v>-53.95</c:v>
                </c:pt>
                <c:pt idx="360">
                  <c:v>-54.07</c:v>
                </c:pt>
                <c:pt idx="361">
                  <c:v>-53.94</c:v>
                </c:pt>
                <c:pt idx="362">
                  <c:v>-53.85</c:v>
                </c:pt>
                <c:pt idx="363">
                  <c:v>-54.06</c:v>
                </c:pt>
                <c:pt idx="364">
                  <c:v>-53.99</c:v>
                </c:pt>
                <c:pt idx="365">
                  <c:v>-53.99</c:v>
                </c:pt>
                <c:pt idx="366">
                  <c:v>-54.08</c:v>
                </c:pt>
                <c:pt idx="367">
                  <c:v>-54.09</c:v>
                </c:pt>
                <c:pt idx="368">
                  <c:v>-54.07</c:v>
                </c:pt>
                <c:pt idx="369">
                  <c:v>-54.27</c:v>
                </c:pt>
                <c:pt idx="370">
                  <c:v>-54.16</c:v>
                </c:pt>
                <c:pt idx="371">
                  <c:v>-54.24</c:v>
                </c:pt>
                <c:pt idx="372">
                  <c:v>-54.24</c:v>
                </c:pt>
                <c:pt idx="373">
                  <c:v>-54.23</c:v>
                </c:pt>
                <c:pt idx="374">
                  <c:v>-54.26</c:v>
                </c:pt>
                <c:pt idx="375">
                  <c:v>-54.27</c:v>
                </c:pt>
                <c:pt idx="376">
                  <c:v>-54.24</c:v>
                </c:pt>
                <c:pt idx="377">
                  <c:v>-54.21</c:v>
                </c:pt>
                <c:pt idx="378">
                  <c:v>-54.24</c:v>
                </c:pt>
                <c:pt idx="379">
                  <c:v>-54.31</c:v>
                </c:pt>
                <c:pt idx="380">
                  <c:v>-54.32</c:v>
                </c:pt>
                <c:pt idx="381">
                  <c:v>-54.37</c:v>
                </c:pt>
                <c:pt idx="382">
                  <c:v>-54.37</c:v>
                </c:pt>
                <c:pt idx="383">
                  <c:v>-54.38</c:v>
                </c:pt>
                <c:pt idx="384">
                  <c:v>-54.47</c:v>
                </c:pt>
                <c:pt idx="385">
                  <c:v>-54.55</c:v>
                </c:pt>
                <c:pt idx="386">
                  <c:v>-54.52</c:v>
                </c:pt>
                <c:pt idx="387">
                  <c:v>-54.52</c:v>
                </c:pt>
                <c:pt idx="388">
                  <c:v>-54.54</c:v>
                </c:pt>
                <c:pt idx="389">
                  <c:v>-54.57</c:v>
                </c:pt>
                <c:pt idx="390">
                  <c:v>-54.62</c:v>
                </c:pt>
                <c:pt idx="391">
                  <c:v>-54.65</c:v>
                </c:pt>
                <c:pt idx="392">
                  <c:v>-54.52</c:v>
                </c:pt>
                <c:pt idx="393">
                  <c:v>-54.67</c:v>
                </c:pt>
                <c:pt idx="394">
                  <c:v>-54.7</c:v>
                </c:pt>
                <c:pt idx="395">
                  <c:v>-54.8</c:v>
                </c:pt>
                <c:pt idx="396">
                  <c:v>-54.84</c:v>
                </c:pt>
                <c:pt idx="397">
                  <c:v>-54.88</c:v>
                </c:pt>
                <c:pt idx="398">
                  <c:v>-54.9</c:v>
                </c:pt>
                <c:pt idx="399">
                  <c:v>-54.82</c:v>
                </c:pt>
                <c:pt idx="400">
                  <c:v>-54.94</c:v>
                </c:pt>
                <c:pt idx="401">
                  <c:v>-54.97</c:v>
                </c:pt>
                <c:pt idx="402">
                  <c:v>-55.14</c:v>
                </c:pt>
                <c:pt idx="403">
                  <c:v>-55.01</c:v>
                </c:pt>
                <c:pt idx="404">
                  <c:v>-54.97</c:v>
                </c:pt>
                <c:pt idx="405">
                  <c:v>-55.03</c:v>
                </c:pt>
                <c:pt idx="406">
                  <c:v>-54.89</c:v>
                </c:pt>
                <c:pt idx="407">
                  <c:v>-55.27</c:v>
                </c:pt>
                <c:pt idx="408">
                  <c:v>-55.24</c:v>
                </c:pt>
                <c:pt idx="409">
                  <c:v>-55.29</c:v>
                </c:pt>
                <c:pt idx="410">
                  <c:v>-55.39</c:v>
                </c:pt>
                <c:pt idx="411">
                  <c:v>-55.39</c:v>
                </c:pt>
                <c:pt idx="412">
                  <c:v>-55.46</c:v>
                </c:pt>
                <c:pt idx="413">
                  <c:v>-55.48</c:v>
                </c:pt>
                <c:pt idx="414">
                  <c:v>-55.57</c:v>
                </c:pt>
                <c:pt idx="415">
                  <c:v>-55.59</c:v>
                </c:pt>
                <c:pt idx="416">
                  <c:v>-55.63</c:v>
                </c:pt>
                <c:pt idx="417">
                  <c:v>-55.56</c:v>
                </c:pt>
                <c:pt idx="418">
                  <c:v>-55.59</c:v>
                </c:pt>
                <c:pt idx="419">
                  <c:v>-55.66</c:v>
                </c:pt>
                <c:pt idx="420">
                  <c:v>-55.69</c:v>
                </c:pt>
                <c:pt idx="421">
                  <c:v>-55.64</c:v>
                </c:pt>
                <c:pt idx="422">
                  <c:v>-55.67</c:v>
                </c:pt>
                <c:pt idx="423">
                  <c:v>-55.65</c:v>
                </c:pt>
                <c:pt idx="424">
                  <c:v>-55.64</c:v>
                </c:pt>
                <c:pt idx="425">
                  <c:v>-55.72</c:v>
                </c:pt>
                <c:pt idx="426">
                  <c:v>-55.75</c:v>
                </c:pt>
                <c:pt idx="427">
                  <c:v>-55.88</c:v>
                </c:pt>
                <c:pt idx="428">
                  <c:v>-55.87</c:v>
                </c:pt>
                <c:pt idx="429">
                  <c:v>-55.9</c:v>
                </c:pt>
                <c:pt idx="430">
                  <c:v>-55.93</c:v>
                </c:pt>
                <c:pt idx="431">
                  <c:v>-55.98</c:v>
                </c:pt>
                <c:pt idx="432">
                  <c:v>-55.99</c:v>
                </c:pt>
                <c:pt idx="433">
                  <c:v>-56</c:v>
                </c:pt>
                <c:pt idx="434">
                  <c:v>-56</c:v>
                </c:pt>
                <c:pt idx="435">
                  <c:v>-55.89</c:v>
                </c:pt>
                <c:pt idx="436">
                  <c:v>-55.91</c:v>
                </c:pt>
                <c:pt idx="437">
                  <c:v>-55.89</c:v>
                </c:pt>
                <c:pt idx="438">
                  <c:v>-55.83</c:v>
                </c:pt>
                <c:pt idx="439">
                  <c:v>-55.84</c:v>
                </c:pt>
                <c:pt idx="440">
                  <c:v>-55.92</c:v>
                </c:pt>
                <c:pt idx="441">
                  <c:v>-55.87</c:v>
                </c:pt>
                <c:pt idx="442">
                  <c:v>-55.81</c:v>
                </c:pt>
                <c:pt idx="443">
                  <c:v>-55.77</c:v>
                </c:pt>
                <c:pt idx="444">
                  <c:v>-55.84</c:v>
                </c:pt>
                <c:pt idx="445">
                  <c:v>-55.8</c:v>
                </c:pt>
                <c:pt idx="446">
                  <c:v>-55.87</c:v>
                </c:pt>
                <c:pt idx="447">
                  <c:v>-55.8</c:v>
                </c:pt>
                <c:pt idx="448">
                  <c:v>-55.89</c:v>
                </c:pt>
                <c:pt idx="449">
                  <c:v>-55.93</c:v>
                </c:pt>
                <c:pt idx="450">
                  <c:v>-55.92</c:v>
                </c:pt>
                <c:pt idx="451">
                  <c:v>-55.9</c:v>
                </c:pt>
                <c:pt idx="452">
                  <c:v>-55.97</c:v>
                </c:pt>
                <c:pt idx="453">
                  <c:v>-55.98</c:v>
                </c:pt>
                <c:pt idx="454">
                  <c:v>-55.87</c:v>
                </c:pt>
                <c:pt idx="455">
                  <c:v>-56.14</c:v>
                </c:pt>
                <c:pt idx="456">
                  <c:v>-56.14</c:v>
                </c:pt>
                <c:pt idx="457">
                  <c:v>-56.17</c:v>
                </c:pt>
                <c:pt idx="458">
                  <c:v>-56.17</c:v>
                </c:pt>
                <c:pt idx="459">
                  <c:v>-56.32</c:v>
                </c:pt>
                <c:pt idx="460">
                  <c:v>-56.35</c:v>
                </c:pt>
                <c:pt idx="461">
                  <c:v>-56.29</c:v>
                </c:pt>
                <c:pt idx="462">
                  <c:v>-56.39</c:v>
                </c:pt>
                <c:pt idx="463">
                  <c:v>-56.37</c:v>
                </c:pt>
                <c:pt idx="464">
                  <c:v>-56.54</c:v>
                </c:pt>
                <c:pt idx="465">
                  <c:v>-56.6</c:v>
                </c:pt>
                <c:pt idx="466">
                  <c:v>-56.67</c:v>
                </c:pt>
                <c:pt idx="467">
                  <c:v>-56.7</c:v>
                </c:pt>
                <c:pt idx="468">
                  <c:v>-56.69</c:v>
                </c:pt>
                <c:pt idx="469">
                  <c:v>-56.67</c:v>
                </c:pt>
                <c:pt idx="470">
                  <c:v>-56.63</c:v>
                </c:pt>
                <c:pt idx="471">
                  <c:v>-56.69</c:v>
                </c:pt>
                <c:pt idx="472">
                  <c:v>-56.7</c:v>
                </c:pt>
                <c:pt idx="473">
                  <c:v>-56.65</c:v>
                </c:pt>
                <c:pt idx="474">
                  <c:v>-56.77</c:v>
                </c:pt>
                <c:pt idx="475">
                  <c:v>-56.8</c:v>
                </c:pt>
                <c:pt idx="476">
                  <c:v>-56.77</c:v>
                </c:pt>
                <c:pt idx="477">
                  <c:v>-56.95</c:v>
                </c:pt>
                <c:pt idx="478">
                  <c:v>-56.73</c:v>
                </c:pt>
                <c:pt idx="479">
                  <c:v>-56.76</c:v>
                </c:pt>
                <c:pt idx="480">
                  <c:v>-56.86</c:v>
                </c:pt>
                <c:pt idx="481">
                  <c:v>-56.85</c:v>
                </c:pt>
                <c:pt idx="482">
                  <c:v>-56.9</c:v>
                </c:pt>
                <c:pt idx="483">
                  <c:v>-56.9</c:v>
                </c:pt>
                <c:pt idx="484">
                  <c:v>-56.9</c:v>
                </c:pt>
                <c:pt idx="485">
                  <c:v>-56.99</c:v>
                </c:pt>
                <c:pt idx="486">
                  <c:v>-57.03</c:v>
                </c:pt>
                <c:pt idx="487">
                  <c:v>-57.03</c:v>
                </c:pt>
                <c:pt idx="488">
                  <c:v>-57.29</c:v>
                </c:pt>
                <c:pt idx="489">
                  <c:v>-57.29</c:v>
                </c:pt>
                <c:pt idx="490">
                  <c:v>-57.12</c:v>
                </c:pt>
                <c:pt idx="491">
                  <c:v>-57.23</c:v>
                </c:pt>
                <c:pt idx="492">
                  <c:v>-57.13</c:v>
                </c:pt>
                <c:pt idx="493">
                  <c:v>-57.3</c:v>
                </c:pt>
                <c:pt idx="494">
                  <c:v>-57.27</c:v>
                </c:pt>
                <c:pt idx="495">
                  <c:v>-57.2</c:v>
                </c:pt>
                <c:pt idx="496">
                  <c:v>-57.39</c:v>
                </c:pt>
                <c:pt idx="497">
                  <c:v>-57.35</c:v>
                </c:pt>
                <c:pt idx="498">
                  <c:v>-57.47</c:v>
                </c:pt>
                <c:pt idx="499">
                  <c:v>-57.39</c:v>
                </c:pt>
                <c:pt idx="500">
                  <c:v>-57.36</c:v>
                </c:pt>
                <c:pt idx="501">
                  <c:v>-57.35</c:v>
                </c:pt>
                <c:pt idx="502">
                  <c:v>-57.45</c:v>
                </c:pt>
                <c:pt idx="503">
                  <c:v>-57.46</c:v>
                </c:pt>
                <c:pt idx="504">
                  <c:v>-57.5</c:v>
                </c:pt>
                <c:pt idx="505">
                  <c:v>-57.47</c:v>
                </c:pt>
                <c:pt idx="506">
                  <c:v>-57.45</c:v>
                </c:pt>
                <c:pt idx="507">
                  <c:v>-57.47</c:v>
                </c:pt>
                <c:pt idx="508">
                  <c:v>-57.56</c:v>
                </c:pt>
                <c:pt idx="509">
                  <c:v>-57.52</c:v>
                </c:pt>
                <c:pt idx="510">
                  <c:v>-57.46</c:v>
                </c:pt>
                <c:pt idx="511">
                  <c:v>-57.47</c:v>
                </c:pt>
                <c:pt idx="512">
                  <c:v>-57.46</c:v>
                </c:pt>
                <c:pt idx="513">
                  <c:v>-57.38</c:v>
                </c:pt>
                <c:pt idx="514">
                  <c:v>-57.53</c:v>
                </c:pt>
                <c:pt idx="515">
                  <c:v>-57.54</c:v>
                </c:pt>
                <c:pt idx="516">
                  <c:v>-57.49</c:v>
                </c:pt>
                <c:pt idx="517">
                  <c:v>-57.46</c:v>
                </c:pt>
                <c:pt idx="518">
                  <c:v>-57.5</c:v>
                </c:pt>
                <c:pt idx="519">
                  <c:v>-57.39</c:v>
                </c:pt>
                <c:pt idx="520">
                  <c:v>-57.5</c:v>
                </c:pt>
                <c:pt idx="521">
                  <c:v>-57.61</c:v>
                </c:pt>
                <c:pt idx="522">
                  <c:v>-57.46</c:v>
                </c:pt>
                <c:pt idx="523">
                  <c:v>-57.37</c:v>
                </c:pt>
                <c:pt idx="524">
                  <c:v>-57.46</c:v>
                </c:pt>
                <c:pt idx="525">
                  <c:v>-57.47</c:v>
                </c:pt>
                <c:pt idx="526">
                  <c:v>-57.47</c:v>
                </c:pt>
                <c:pt idx="527">
                  <c:v>-57.4</c:v>
                </c:pt>
                <c:pt idx="528">
                  <c:v>-57.57</c:v>
                </c:pt>
                <c:pt idx="529">
                  <c:v>-57.66</c:v>
                </c:pt>
                <c:pt idx="530">
                  <c:v>-57.57</c:v>
                </c:pt>
                <c:pt idx="531">
                  <c:v>-57.56</c:v>
                </c:pt>
                <c:pt idx="532">
                  <c:v>-57.55</c:v>
                </c:pt>
                <c:pt idx="533">
                  <c:v>-57.52</c:v>
                </c:pt>
                <c:pt idx="534">
                  <c:v>-57.47</c:v>
                </c:pt>
                <c:pt idx="535">
                  <c:v>-57.57</c:v>
                </c:pt>
                <c:pt idx="536">
                  <c:v>-57.57</c:v>
                </c:pt>
                <c:pt idx="537">
                  <c:v>-57.58</c:v>
                </c:pt>
                <c:pt idx="538">
                  <c:v>-57.69</c:v>
                </c:pt>
                <c:pt idx="539">
                  <c:v>-57.65</c:v>
                </c:pt>
                <c:pt idx="540">
                  <c:v>-57.71</c:v>
                </c:pt>
                <c:pt idx="541">
                  <c:v>-57.81</c:v>
                </c:pt>
                <c:pt idx="542">
                  <c:v>-57.77</c:v>
                </c:pt>
                <c:pt idx="543">
                  <c:v>-57.89</c:v>
                </c:pt>
                <c:pt idx="544">
                  <c:v>-57.77</c:v>
                </c:pt>
                <c:pt idx="545">
                  <c:v>-57.6</c:v>
                </c:pt>
                <c:pt idx="546">
                  <c:v>-57.69</c:v>
                </c:pt>
                <c:pt idx="547">
                  <c:v>-57.79</c:v>
                </c:pt>
                <c:pt idx="548">
                  <c:v>-57.77</c:v>
                </c:pt>
                <c:pt idx="549">
                  <c:v>-57.84</c:v>
                </c:pt>
                <c:pt idx="550">
                  <c:v>-57.74</c:v>
                </c:pt>
                <c:pt idx="551">
                  <c:v>-57.82</c:v>
                </c:pt>
                <c:pt idx="552">
                  <c:v>-57.91</c:v>
                </c:pt>
                <c:pt idx="553">
                  <c:v>-57.78</c:v>
                </c:pt>
                <c:pt idx="554">
                  <c:v>-57.79</c:v>
                </c:pt>
                <c:pt idx="555">
                  <c:v>-57.98</c:v>
                </c:pt>
                <c:pt idx="556">
                  <c:v>-57.89</c:v>
                </c:pt>
                <c:pt idx="557">
                  <c:v>-57.79</c:v>
                </c:pt>
                <c:pt idx="558">
                  <c:v>-57.9</c:v>
                </c:pt>
                <c:pt idx="559">
                  <c:v>-57.9</c:v>
                </c:pt>
                <c:pt idx="560">
                  <c:v>-57.98</c:v>
                </c:pt>
                <c:pt idx="561">
                  <c:v>-57.96</c:v>
                </c:pt>
                <c:pt idx="562">
                  <c:v>-57.82</c:v>
                </c:pt>
                <c:pt idx="563">
                  <c:v>-57.98</c:v>
                </c:pt>
                <c:pt idx="564">
                  <c:v>-57.89</c:v>
                </c:pt>
                <c:pt idx="565">
                  <c:v>-58.05</c:v>
                </c:pt>
                <c:pt idx="566">
                  <c:v>-57.99</c:v>
                </c:pt>
                <c:pt idx="567">
                  <c:v>-58.15</c:v>
                </c:pt>
                <c:pt idx="568">
                  <c:v>-58.07</c:v>
                </c:pt>
                <c:pt idx="569">
                  <c:v>-58.17</c:v>
                </c:pt>
                <c:pt idx="570">
                  <c:v>-58.24</c:v>
                </c:pt>
                <c:pt idx="571">
                  <c:v>-58.09</c:v>
                </c:pt>
                <c:pt idx="572">
                  <c:v>-58.28</c:v>
                </c:pt>
                <c:pt idx="573">
                  <c:v>-58.22</c:v>
                </c:pt>
                <c:pt idx="574">
                  <c:v>-58.17</c:v>
                </c:pt>
                <c:pt idx="575">
                  <c:v>-58.13</c:v>
                </c:pt>
                <c:pt idx="576">
                  <c:v>-58.23</c:v>
                </c:pt>
                <c:pt idx="577">
                  <c:v>-58.29</c:v>
                </c:pt>
                <c:pt idx="578">
                  <c:v>-58.25</c:v>
                </c:pt>
                <c:pt idx="579">
                  <c:v>-58.2</c:v>
                </c:pt>
                <c:pt idx="580">
                  <c:v>-58.3</c:v>
                </c:pt>
                <c:pt idx="581">
                  <c:v>-58.35</c:v>
                </c:pt>
                <c:pt idx="582">
                  <c:v>-58.39</c:v>
                </c:pt>
                <c:pt idx="583">
                  <c:v>-58.34</c:v>
                </c:pt>
                <c:pt idx="584">
                  <c:v>-58.26</c:v>
                </c:pt>
                <c:pt idx="585">
                  <c:v>-58.27</c:v>
                </c:pt>
                <c:pt idx="586">
                  <c:v>-58.25</c:v>
                </c:pt>
                <c:pt idx="587">
                  <c:v>-58.23</c:v>
                </c:pt>
                <c:pt idx="588">
                  <c:v>-58.27</c:v>
                </c:pt>
                <c:pt idx="589">
                  <c:v>-58.26</c:v>
                </c:pt>
                <c:pt idx="590">
                  <c:v>-58.15</c:v>
                </c:pt>
                <c:pt idx="591">
                  <c:v>-58.26</c:v>
                </c:pt>
                <c:pt idx="592">
                  <c:v>-58.33</c:v>
                </c:pt>
                <c:pt idx="593">
                  <c:v>-58.37</c:v>
                </c:pt>
                <c:pt idx="594">
                  <c:v>-58.35</c:v>
                </c:pt>
                <c:pt idx="595">
                  <c:v>-58.37</c:v>
                </c:pt>
                <c:pt idx="596">
                  <c:v>-58.37</c:v>
                </c:pt>
                <c:pt idx="597">
                  <c:v>-58.47</c:v>
                </c:pt>
                <c:pt idx="598">
                  <c:v>-58.47</c:v>
                </c:pt>
                <c:pt idx="599">
                  <c:v>-58.5</c:v>
                </c:pt>
                <c:pt idx="600">
                  <c:v>-58.53</c:v>
                </c:pt>
                <c:pt idx="601">
                  <c:v>-58.55</c:v>
                </c:pt>
                <c:pt idx="602">
                  <c:v>-58.39</c:v>
                </c:pt>
                <c:pt idx="603">
                  <c:v>-58.51</c:v>
                </c:pt>
                <c:pt idx="604">
                  <c:v>-58.36</c:v>
                </c:pt>
                <c:pt idx="605">
                  <c:v>-58.46</c:v>
                </c:pt>
                <c:pt idx="606">
                  <c:v>-58.47</c:v>
                </c:pt>
                <c:pt idx="607">
                  <c:v>-58.56</c:v>
                </c:pt>
                <c:pt idx="608">
                  <c:v>-58.42</c:v>
                </c:pt>
                <c:pt idx="609">
                  <c:v>-58.63</c:v>
                </c:pt>
                <c:pt idx="610">
                  <c:v>-58.54</c:v>
                </c:pt>
                <c:pt idx="611">
                  <c:v>-58.66</c:v>
                </c:pt>
                <c:pt idx="612">
                  <c:v>-58.76</c:v>
                </c:pt>
                <c:pt idx="613">
                  <c:v>-58.77</c:v>
                </c:pt>
                <c:pt idx="614">
                  <c:v>-58.84</c:v>
                </c:pt>
                <c:pt idx="615">
                  <c:v>-58.8</c:v>
                </c:pt>
                <c:pt idx="616">
                  <c:v>-58.89</c:v>
                </c:pt>
                <c:pt idx="617">
                  <c:v>-58.87</c:v>
                </c:pt>
                <c:pt idx="618">
                  <c:v>-58.87</c:v>
                </c:pt>
                <c:pt idx="619">
                  <c:v>-58.79</c:v>
                </c:pt>
                <c:pt idx="620">
                  <c:v>-58.81</c:v>
                </c:pt>
                <c:pt idx="621">
                  <c:v>-58.83</c:v>
                </c:pt>
                <c:pt idx="622">
                  <c:v>-58.66</c:v>
                </c:pt>
                <c:pt idx="623">
                  <c:v>-58.72</c:v>
                </c:pt>
                <c:pt idx="624">
                  <c:v>-58.78</c:v>
                </c:pt>
                <c:pt idx="625">
                  <c:v>-58.75</c:v>
                </c:pt>
                <c:pt idx="626">
                  <c:v>-58.7</c:v>
                </c:pt>
                <c:pt idx="627">
                  <c:v>-58.7</c:v>
                </c:pt>
                <c:pt idx="628">
                  <c:v>-58.93</c:v>
                </c:pt>
                <c:pt idx="629">
                  <c:v>-58.94</c:v>
                </c:pt>
                <c:pt idx="630">
                  <c:v>-58.83</c:v>
                </c:pt>
                <c:pt idx="631">
                  <c:v>-58.74</c:v>
                </c:pt>
                <c:pt idx="632">
                  <c:v>-58.84</c:v>
                </c:pt>
                <c:pt idx="633">
                  <c:v>-58.85</c:v>
                </c:pt>
                <c:pt idx="634">
                  <c:v>-58.8</c:v>
                </c:pt>
                <c:pt idx="635">
                  <c:v>-58.94</c:v>
                </c:pt>
                <c:pt idx="636">
                  <c:v>-58.87</c:v>
                </c:pt>
                <c:pt idx="637">
                  <c:v>-58.93</c:v>
                </c:pt>
                <c:pt idx="638">
                  <c:v>-58.94</c:v>
                </c:pt>
                <c:pt idx="639">
                  <c:v>-58.85</c:v>
                </c:pt>
                <c:pt idx="640">
                  <c:v>-58.87</c:v>
                </c:pt>
                <c:pt idx="641">
                  <c:v>-58.87</c:v>
                </c:pt>
                <c:pt idx="642">
                  <c:v>-58.8</c:v>
                </c:pt>
                <c:pt idx="643">
                  <c:v>-58.78</c:v>
                </c:pt>
                <c:pt idx="644">
                  <c:v>-58.87</c:v>
                </c:pt>
                <c:pt idx="645">
                  <c:v>-58.78</c:v>
                </c:pt>
                <c:pt idx="646">
                  <c:v>-58.82</c:v>
                </c:pt>
                <c:pt idx="647">
                  <c:v>-58.65</c:v>
                </c:pt>
                <c:pt idx="648">
                  <c:v>-58.72</c:v>
                </c:pt>
                <c:pt idx="649">
                  <c:v>-58.79</c:v>
                </c:pt>
                <c:pt idx="650">
                  <c:v>-58.74</c:v>
                </c:pt>
                <c:pt idx="651">
                  <c:v>-58.73</c:v>
                </c:pt>
                <c:pt idx="652">
                  <c:v>-58.65</c:v>
                </c:pt>
                <c:pt idx="653">
                  <c:v>-58.64</c:v>
                </c:pt>
                <c:pt idx="654">
                  <c:v>-58.77</c:v>
                </c:pt>
                <c:pt idx="655">
                  <c:v>-58.77</c:v>
                </c:pt>
                <c:pt idx="656">
                  <c:v>-58.71</c:v>
                </c:pt>
                <c:pt idx="657">
                  <c:v>-58.8</c:v>
                </c:pt>
                <c:pt idx="658">
                  <c:v>-58.98</c:v>
                </c:pt>
                <c:pt idx="659">
                  <c:v>-59.62</c:v>
                </c:pt>
                <c:pt idx="660">
                  <c:v>-59.71</c:v>
                </c:pt>
                <c:pt idx="661">
                  <c:v>-59.78</c:v>
                </c:pt>
                <c:pt idx="662">
                  <c:v>-59.59</c:v>
                </c:pt>
                <c:pt idx="663">
                  <c:v>-59.91</c:v>
                </c:pt>
                <c:pt idx="664">
                  <c:v>-59.98</c:v>
                </c:pt>
                <c:pt idx="665">
                  <c:v>-60.3</c:v>
                </c:pt>
                <c:pt idx="666">
                  <c:v>-60.6</c:v>
                </c:pt>
                <c:pt idx="667">
                  <c:v>-60.89</c:v>
                </c:pt>
                <c:pt idx="668">
                  <c:v>-61.06</c:v>
                </c:pt>
                <c:pt idx="669">
                  <c:v>-61.78</c:v>
                </c:pt>
                <c:pt idx="670">
                  <c:v>-62.82</c:v>
                </c:pt>
                <c:pt idx="671">
                  <c:v>-62.89</c:v>
                </c:pt>
                <c:pt idx="672">
                  <c:v>-62.9</c:v>
                </c:pt>
                <c:pt idx="673">
                  <c:v>-63.31</c:v>
                </c:pt>
                <c:pt idx="674">
                  <c:v>-63.54</c:v>
                </c:pt>
                <c:pt idx="675">
                  <c:v>-63.85</c:v>
                </c:pt>
                <c:pt idx="676">
                  <c:v>-63.69</c:v>
                </c:pt>
                <c:pt idx="677">
                  <c:v>-63.52</c:v>
                </c:pt>
                <c:pt idx="678">
                  <c:v>-63.36</c:v>
                </c:pt>
                <c:pt idx="679">
                  <c:v>-63.22</c:v>
                </c:pt>
                <c:pt idx="680">
                  <c:v>-63.21</c:v>
                </c:pt>
                <c:pt idx="681">
                  <c:v>-63.32</c:v>
                </c:pt>
                <c:pt idx="682">
                  <c:v>-64.12</c:v>
                </c:pt>
                <c:pt idx="683">
                  <c:v>-64.41</c:v>
                </c:pt>
                <c:pt idx="684">
                  <c:v>-64.83</c:v>
                </c:pt>
                <c:pt idx="685">
                  <c:v>-64.63</c:v>
                </c:pt>
                <c:pt idx="686">
                  <c:v>-64.53</c:v>
                </c:pt>
                <c:pt idx="687">
                  <c:v>-64.239999999999895</c:v>
                </c:pt>
                <c:pt idx="688">
                  <c:v>-63.56</c:v>
                </c:pt>
                <c:pt idx="689">
                  <c:v>-63.27</c:v>
                </c:pt>
                <c:pt idx="690">
                  <c:v>-62.65</c:v>
                </c:pt>
                <c:pt idx="691">
                  <c:v>-62.48</c:v>
                </c:pt>
                <c:pt idx="692">
                  <c:v>-59.91</c:v>
                </c:pt>
                <c:pt idx="693">
                  <c:v>-63</c:v>
                </c:pt>
                <c:pt idx="694">
                  <c:v>-62.82</c:v>
                </c:pt>
                <c:pt idx="695">
                  <c:v>-62.59</c:v>
                </c:pt>
                <c:pt idx="696">
                  <c:v>-62.62</c:v>
                </c:pt>
                <c:pt idx="697">
                  <c:v>-61.45</c:v>
                </c:pt>
                <c:pt idx="698">
                  <c:v>-60.97</c:v>
                </c:pt>
                <c:pt idx="699">
                  <c:v>-61.04</c:v>
                </c:pt>
                <c:pt idx="700">
                  <c:v>-60.93</c:v>
                </c:pt>
                <c:pt idx="701">
                  <c:v>-60.56</c:v>
                </c:pt>
                <c:pt idx="702">
                  <c:v>-60.4</c:v>
                </c:pt>
                <c:pt idx="703">
                  <c:v>-60.34</c:v>
                </c:pt>
                <c:pt idx="704">
                  <c:v>-60.22</c:v>
                </c:pt>
                <c:pt idx="705">
                  <c:v>-59.46</c:v>
                </c:pt>
                <c:pt idx="706">
                  <c:v>-59.35</c:v>
                </c:pt>
                <c:pt idx="707">
                  <c:v>-59.55</c:v>
                </c:pt>
                <c:pt idx="708">
                  <c:v>-59.56</c:v>
                </c:pt>
                <c:pt idx="709">
                  <c:v>-59.57</c:v>
                </c:pt>
                <c:pt idx="710">
                  <c:v>-59.61</c:v>
                </c:pt>
                <c:pt idx="711">
                  <c:v>-59.15</c:v>
                </c:pt>
                <c:pt idx="712">
                  <c:v>-59.03</c:v>
                </c:pt>
                <c:pt idx="713">
                  <c:v>-59.2</c:v>
                </c:pt>
                <c:pt idx="714">
                  <c:v>-59.05</c:v>
                </c:pt>
                <c:pt idx="715">
                  <c:v>-58.85</c:v>
                </c:pt>
                <c:pt idx="716">
                  <c:v>-58.78</c:v>
                </c:pt>
                <c:pt idx="717">
                  <c:v>-58.88</c:v>
                </c:pt>
                <c:pt idx="718">
                  <c:v>-58.22</c:v>
                </c:pt>
                <c:pt idx="719">
                  <c:v>-58.37</c:v>
                </c:pt>
                <c:pt idx="720">
                  <c:v>-58.6</c:v>
                </c:pt>
                <c:pt idx="721">
                  <c:v>-58.47</c:v>
                </c:pt>
                <c:pt idx="722">
                  <c:v>-58.43</c:v>
                </c:pt>
                <c:pt idx="723">
                  <c:v>-58.59</c:v>
                </c:pt>
                <c:pt idx="724">
                  <c:v>-58.65</c:v>
                </c:pt>
                <c:pt idx="725">
                  <c:v>-58.92</c:v>
                </c:pt>
                <c:pt idx="726">
                  <c:v>-58.63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4CD-4871-A526-9160ED341FB2}"/>
            </c:ext>
          </c:extLst>
        </c:ser>
        <c:ser>
          <c:idx val="1"/>
          <c:order val="1"/>
          <c:tx>
            <c:v>Simulated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3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'364227076074708'!$H$20:$H$51</c:f>
              <c:numCache>
                <c:formatCode>m/d/yyyy</c:formatCode>
                <c:ptCount val="32"/>
                <c:pt idx="0">
                  <c:v>32874</c:v>
                </c:pt>
                <c:pt idx="1">
                  <c:v>33239</c:v>
                </c:pt>
                <c:pt idx="2">
                  <c:v>33604</c:v>
                </c:pt>
                <c:pt idx="3">
                  <c:v>33970</c:v>
                </c:pt>
                <c:pt idx="4">
                  <c:v>34335</c:v>
                </c:pt>
                <c:pt idx="5">
                  <c:v>34700</c:v>
                </c:pt>
                <c:pt idx="6">
                  <c:v>35065</c:v>
                </c:pt>
                <c:pt idx="7">
                  <c:v>35431</c:v>
                </c:pt>
                <c:pt idx="8">
                  <c:v>35796</c:v>
                </c:pt>
                <c:pt idx="9">
                  <c:v>36161</c:v>
                </c:pt>
                <c:pt idx="10">
                  <c:v>36526</c:v>
                </c:pt>
                <c:pt idx="11">
                  <c:v>36892</c:v>
                </c:pt>
                <c:pt idx="12">
                  <c:v>37257</c:v>
                </c:pt>
                <c:pt idx="13">
                  <c:v>37622</c:v>
                </c:pt>
                <c:pt idx="14">
                  <c:v>37987</c:v>
                </c:pt>
                <c:pt idx="15">
                  <c:v>38353</c:v>
                </c:pt>
                <c:pt idx="16">
                  <c:v>38718</c:v>
                </c:pt>
                <c:pt idx="17">
                  <c:v>39083</c:v>
                </c:pt>
                <c:pt idx="18">
                  <c:v>39448</c:v>
                </c:pt>
                <c:pt idx="19">
                  <c:v>39814</c:v>
                </c:pt>
                <c:pt idx="20">
                  <c:v>40179</c:v>
                </c:pt>
                <c:pt idx="21">
                  <c:v>40544</c:v>
                </c:pt>
                <c:pt idx="22">
                  <c:v>40909</c:v>
                </c:pt>
                <c:pt idx="23">
                  <c:v>41275</c:v>
                </c:pt>
                <c:pt idx="24">
                  <c:v>41640</c:v>
                </c:pt>
                <c:pt idx="25">
                  <c:v>42005</c:v>
                </c:pt>
                <c:pt idx="26">
                  <c:v>42370</c:v>
                </c:pt>
                <c:pt idx="27">
                  <c:v>42736</c:v>
                </c:pt>
                <c:pt idx="28">
                  <c:v>43101</c:v>
                </c:pt>
                <c:pt idx="29">
                  <c:v>43466</c:v>
                </c:pt>
                <c:pt idx="30">
                  <c:v>43831</c:v>
                </c:pt>
                <c:pt idx="31">
                  <c:v>44197</c:v>
                </c:pt>
              </c:numCache>
            </c:numRef>
          </c:xVal>
          <c:yVal>
            <c:numRef>
              <c:f>'364227076074708'!$G$20:$G$51</c:f>
              <c:numCache>
                <c:formatCode>General</c:formatCode>
                <c:ptCount val="32"/>
                <c:pt idx="0">
                  <c:v>-40.868305206300001</c:v>
                </c:pt>
                <c:pt idx="1">
                  <c:v>-41.880199432369999</c:v>
                </c:pt>
                <c:pt idx="2">
                  <c:v>-43.114025115970001</c:v>
                </c:pt>
                <c:pt idx="3">
                  <c:v>-44.322044372560001</c:v>
                </c:pt>
                <c:pt idx="4">
                  <c:v>-45.391830444340002</c:v>
                </c:pt>
                <c:pt idx="5">
                  <c:v>-46.559665679929999</c:v>
                </c:pt>
                <c:pt idx="6">
                  <c:v>-47.902126312260002</c:v>
                </c:pt>
                <c:pt idx="7">
                  <c:v>-48.910976409909999</c:v>
                </c:pt>
                <c:pt idx="8">
                  <c:v>-49.805122375490001</c:v>
                </c:pt>
                <c:pt idx="9">
                  <c:v>-50.373470306400002</c:v>
                </c:pt>
                <c:pt idx="10">
                  <c:v>-52.89112854004</c:v>
                </c:pt>
                <c:pt idx="11">
                  <c:v>-54.762451171880002</c:v>
                </c:pt>
                <c:pt idx="12">
                  <c:v>-56.330982208249999</c:v>
                </c:pt>
                <c:pt idx="13">
                  <c:v>-57.902976989750002</c:v>
                </c:pt>
                <c:pt idx="14">
                  <c:v>-59.423645019529999</c:v>
                </c:pt>
                <c:pt idx="15">
                  <c:v>-60.580806732180001</c:v>
                </c:pt>
                <c:pt idx="16">
                  <c:v>-61.514465332029999</c:v>
                </c:pt>
                <c:pt idx="17">
                  <c:v>-62.25369644165</c:v>
                </c:pt>
                <c:pt idx="18">
                  <c:v>-63.601264953609999</c:v>
                </c:pt>
                <c:pt idx="19">
                  <c:v>-64.838806152339998</c:v>
                </c:pt>
                <c:pt idx="20">
                  <c:v>-65.450401306149999</c:v>
                </c:pt>
                <c:pt idx="21">
                  <c:v>-66.090942382809999</c:v>
                </c:pt>
                <c:pt idx="22">
                  <c:v>-65.803817749019998</c:v>
                </c:pt>
                <c:pt idx="23">
                  <c:v>-64.266983032230002</c:v>
                </c:pt>
                <c:pt idx="24">
                  <c:v>-62.657875061040002</c:v>
                </c:pt>
                <c:pt idx="25">
                  <c:v>-61.550121307369999</c:v>
                </c:pt>
                <c:pt idx="26">
                  <c:v>-60.528045654300001</c:v>
                </c:pt>
                <c:pt idx="27">
                  <c:v>-59.656959533689999</c:v>
                </c:pt>
                <c:pt idx="28">
                  <c:v>-58.82148361206</c:v>
                </c:pt>
                <c:pt idx="29">
                  <c:v>-57.99174118042</c:v>
                </c:pt>
                <c:pt idx="30">
                  <c:v>-57.451667785639998</c:v>
                </c:pt>
                <c:pt idx="31">
                  <c:v>-58.210056304929999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4CD-4871-A526-9160ED341F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3555183"/>
        <c:axId val="613550191"/>
      </c:scatterChart>
      <c:valAx>
        <c:axId val="613555183"/>
        <c:scaling>
          <c:orientation val="minMax"/>
          <c:min val="3200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0191"/>
        <c:crossesAt val="-200"/>
        <c:crossBetween val="midCat"/>
      </c:valAx>
      <c:valAx>
        <c:axId val="613550191"/>
        <c:scaling>
          <c:orientation val="minMax"/>
          <c:max val="-3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Water Level (ft)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5183"/>
        <c:crosses val="autoZero"/>
        <c:crossBetween val="midCat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sz="1400" b="0" i="0" u="none" strike="noStrike" baseline="0">
                <a:effectLst/>
              </a:rPr>
              <a:t>56A 10</a:t>
            </a:r>
            <a:r>
              <a:rPr lang="en-US" sz="1400" b="0" i="0" u="none" strike="noStrike" baseline="0"/>
              <a:t> </a:t>
            </a:r>
            <a:endParaRPr lang="en-US"/>
          </a:p>
        </c:rich>
      </c:tx>
      <c:layout>
        <c:manualLayout>
          <c:xMode val="edge"/>
          <c:yMode val="edge"/>
          <c:x val="0.36088110403397028"/>
          <c:y val="2.13675213675213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USGS Data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3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xVal>
            <c:numRef>
              <c:f>'363345076470201'!$A$2:$A$542</c:f>
              <c:numCache>
                <c:formatCode>m/d/yyyy</c:formatCode>
                <c:ptCount val="541"/>
                <c:pt idx="0">
                  <c:v>28291</c:v>
                </c:pt>
                <c:pt idx="1">
                  <c:v>28292</c:v>
                </c:pt>
                <c:pt idx="2">
                  <c:v>28494</c:v>
                </c:pt>
                <c:pt idx="3">
                  <c:v>28530</c:v>
                </c:pt>
                <c:pt idx="4">
                  <c:v>28602</c:v>
                </c:pt>
                <c:pt idx="5">
                  <c:v>28612</c:v>
                </c:pt>
                <c:pt idx="6">
                  <c:v>28656</c:v>
                </c:pt>
                <c:pt idx="7">
                  <c:v>28691</c:v>
                </c:pt>
                <c:pt idx="8">
                  <c:v>28766</c:v>
                </c:pt>
                <c:pt idx="9">
                  <c:v>28796</c:v>
                </c:pt>
                <c:pt idx="10">
                  <c:v>28830</c:v>
                </c:pt>
                <c:pt idx="11">
                  <c:v>28863</c:v>
                </c:pt>
                <c:pt idx="12">
                  <c:v>28891</c:v>
                </c:pt>
                <c:pt idx="13">
                  <c:v>28919</c:v>
                </c:pt>
                <c:pt idx="14">
                  <c:v>28947</c:v>
                </c:pt>
                <c:pt idx="15">
                  <c:v>28977</c:v>
                </c:pt>
                <c:pt idx="16">
                  <c:v>29014</c:v>
                </c:pt>
                <c:pt idx="17">
                  <c:v>29076</c:v>
                </c:pt>
                <c:pt idx="18">
                  <c:v>29269</c:v>
                </c:pt>
                <c:pt idx="19">
                  <c:v>29335</c:v>
                </c:pt>
                <c:pt idx="20">
                  <c:v>29370</c:v>
                </c:pt>
                <c:pt idx="21">
                  <c:v>29402</c:v>
                </c:pt>
                <c:pt idx="22">
                  <c:v>29620</c:v>
                </c:pt>
                <c:pt idx="23">
                  <c:v>29985</c:v>
                </c:pt>
                <c:pt idx="24">
                  <c:v>30357</c:v>
                </c:pt>
                <c:pt idx="25">
                  <c:v>30715</c:v>
                </c:pt>
                <c:pt idx="26">
                  <c:v>31055</c:v>
                </c:pt>
                <c:pt idx="27">
                  <c:v>31125</c:v>
                </c:pt>
                <c:pt idx="28">
                  <c:v>31132</c:v>
                </c:pt>
                <c:pt idx="29">
                  <c:v>31210</c:v>
                </c:pt>
                <c:pt idx="30">
                  <c:v>31218</c:v>
                </c:pt>
                <c:pt idx="31">
                  <c:v>31239</c:v>
                </c:pt>
                <c:pt idx="32">
                  <c:v>31279</c:v>
                </c:pt>
                <c:pt idx="33">
                  <c:v>31307</c:v>
                </c:pt>
                <c:pt idx="34">
                  <c:v>31328</c:v>
                </c:pt>
                <c:pt idx="35">
                  <c:v>31370</c:v>
                </c:pt>
                <c:pt idx="36">
                  <c:v>31397</c:v>
                </c:pt>
                <c:pt idx="37">
                  <c:v>31420</c:v>
                </c:pt>
                <c:pt idx="38">
                  <c:v>31467</c:v>
                </c:pt>
                <c:pt idx="39">
                  <c:v>31489</c:v>
                </c:pt>
                <c:pt idx="40">
                  <c:v>31587</c:v>
                </c:pt>
                <c:pt idx="41">
                  <c:v>31616</c:v>
                </c:pt>
                <c:pt idx="42">
                  <c:v>31635</c:v>
                </c:pt>
                <c:pt idx="43">
                  <c:v>31684</c:v>
                </c:pt>
                <c:pt idx="44">
                  <c:v>31733</c:v>
                </c:pt>
                <c:pt idx="45">
                  <c:v>31764</c:v>
                </c:pt>
                <c:pt idx="46">
                  <c:v>31789</c:v>
                </c:pt>
                <c:pt idx="47">
                  <c:v>31832</c:v>
                </c:pt>
                <c:pt idx="48">
                  <c:v>31853</c:v>
                </c:pt>
                <c:pt idx="49">
                  <c:v>31903</c:v>
                </c:pt>
                <c:pt idx="50">
                  <c:v>31945</c:v>
                </c:pt>
                <c:pt idx="51">
                  <c:v>31950</c:v>
                </c:pt>
                <c:pt idx="52">
                  <c:v>31993</c:v>
                </c:pt>
                <c:pt idx="53">
                  <c:v>32021</c:v>
                </c:pt>
                <c:pt idx="54">
                  <c:v>32041</c:v>
                </c:pt>
                <c:pt idx="55">
                  <c:v>32083</c:v>
                </c:pt>
                <c:pt idx="56">
                  <c:v>32099</c:v>
                </c:pt>
                <c:pt idx="57">
                  <c:v>32154</c:v>
                </c:pt>
                <c:pt idx="58">
                  <c:v>32210</c:v>
                </c:pt>
                <c:pt idx="59">
                  <c:v>32216</c:v>
                </c:pt>
                <c:pt idx="60">
                  <c:v>32266</c:v>
                </c:pt>
                <c:pt idx="61">
                  <c:v>32324</c:v>
                </c:pt>
                <c:pt idx="62">
                  <c:v>32365</c:v>
                </c:pt>
                <c:pt idx="63">
                  <c:v>32428</c:v>
                </c:pt>
                <c:pt idx="64">
                  <c:v>32468</c:v>
                </c:pt>
                <c:pt idx="65">
                  <c:v>32490</c:v>
                </c:pt>
                <c:pt idx="66">
                  <c:v>32587</c:v>
                </c:pt>
                <c:pt idx="67">
                  <c:v>32678</c:v>
                </c:pt>
                <c:pt idx="68">
                  <c:v>32770</c:v>
                </c:pt>
                <c:pt idx="69">
                  <c:v>32846</c:v>
                </c:pt>
                <c:pt idx="70">
                  <c:v>32944</c:v>
                </c:pt>
                <c:pt idx="71">
                  <c:v>33129</c:v>
                </c:pt>
                <c:pt idx="72">
                  <c:v>33324</c:v>
                </c:pt>
                <c:pt idx="73">
                  <c:v>33521</c:v>
                </c:pt>
                <c:pt idx="74">
                  <c:v>33679</c:v>
                </c:pt>
                <c:pt idx="75">
                  <c:v>33869</c:v>
                </c:pt>
                <c:pt idx="76">
                  <c:v>33892</c:v>
                </c:pt>
                <c:pt idx="77">
                  <c:v>34023</c:v>
                </c:pt>
                <c:pt idx="78">
                  <c:v>34093</c:v>
                </c:pt>
                <c:pt idx="79">
                  <c:v>34150</c:v>
                </c:pt>
                <c:pt idx="80">
                  <c:v>34201</c:v>
                </c:pt>
                <c:pt idx="81">
                  <c:v>34276</c:v>
                </c:pt>
                <c:pt idx="82">
                  <c:v>34317</c:v>
                </c:pt>
                <c:pt idx="83">
                  <c:v>34376</c:v>
                </c:pt>
                <c:pt idx="84">
                  <c:v>34437</c:v>
                </c:pt>
                <c:pt idx="85">
                  <c:v>34505</c:v>
                </c:pt>
                <c:pt idx="86">
                  <c:v>34558</c:v>
                </c:pt>
                <c:pt idx="87">
                  <c:v>34652</c:v>
                </c:pt>
                <c:pt idx="88">
                  <c:v>34710</c:v>
                </c:pt>
                <c:pt idx="89">
                  <c:v>34772</c:v>
                </c:pt>
                <c:pt idx="90">
                  <c:v>34824</c:v>
                </c:pt>
                <c:pt idx="91">
                  <c:v>34899</c:v>
                </c:pt>
                <c:pt idx="92">
                  <c:v>34983</c:v>
                </c:pt>
                <c:pt idx="93">
                  <c:v>35074</c:v>
                </c:pt>
                <c:pt idx="94">
                  <c:v>35164</c:v>
                </c:pt>
                <c:pt idx="95">
                  <c:v>35257</c:v>
                </c:pt>
                <c:pt idx="96">
                  <c:v>35356</c:v>
                </c:pt>
                <c:pt idx="97">
                  <c:v>35457</c:v>
                </c:pt>
                <c:pt idx="98">
                  <c:v>35550</c:v>
                </c:pt>
                <c:pt idx="99">
                  <c:v>35634</c:v>
                </c:pt>
                <c:pt idx="100">
                  <c:v>35740</c:v>
                </c:pt>
                <c:pt idx="101">
                  <c:v>35816</c:v>
                </c:pt>
                <c:pt idx="102">
                  <c:v>35920</c:v>
                </c:pt>
                <c:pt idx="103">
                  <c:v>35990</c:v>
                </c:pt>
                <c:pt idx="104">
                  <c:v>36097</c:v>
                </c:pt>
                <c:pt idx="105">
                  <c:v>36165</c:v>
                </c:pt>
                <c:pt idx="106">
                  <c:v>36264</c:v>
                </c:pt>
                <c:pt idx="107">
                  <c:v>36348</c:v>
                </c:pt>
                <c:pt idx="108">
                  <c:v>36494</c:v>
                </c:pt>
                <c:pt idx="109">
                  <c:v>36536</c:v>
                </c:pt>
                <c:pt idx="110">
                  <c:v>36636</c:v>
                </c:pt>
                <c:pt idx="111">
                  <c:v>36720</c:v>
                </c:pt>
                <c:pt idx="112">
                  <c:v>36832</c:v>
                </c:pt>
                <c:pt idx="113">
                  <c:v>36948</c:v>
                </c:pt>
                <c:pt idx="114">
                  <c:v>37007</c:v>
                </c:pt>
                <c:pt idx="115">
                  <c:v>37084</c:v>
                </c:pt>
                <c:pt idx="116">
                  <c:v>37193</c:v>
                </c:pt>
                <c:pt idx="117">
                  <c:v>37279</c:v>
                </c:pt>
                <c:pt idx="118">
                  <c:v>37358</c:v>
                </c:pt>
                <c:pt idx="119">
                  <c:v>37447</c:v>
                </c:pt>
                <c:pt idx="120">
                  <c:v>37552</c:v>
                </c:pt>
                <c:pt idx="121">
                  <c:v>37630</c:v>
                </c:pt>
                <c:pt idx="122">
                  <c:v>37732</c:v>
                </c:pt>
                <c:pt idx="123">
                  <c:v>37812</c:v>
                </c:pt>
                <c:pt idx="124">
                  <c:v>37935</c:v>
                </c:pt>
                <c:pt idx="125">
                  <c:v>37998</c:v>
                </c:pt>
                <c:pt idx="126">
                  <c:v>38096</c:v>
                </c:pt>
                <c:pt idx="127">
                  <c:v>38204</c:v>
                </c:pt>
                <c:pt idx="128">
                  <c:v>38309</c:v>
                </c:pt>
                <c:pt idx="129">
                  <c:v>38373</c:v>
                </c:pt>
                <c:pt idx="130">
                  <c:v>38457</c:v>
                </c:pt>
                <c:pt idx="131">
                  <c:v>38545</c:v>
                </c:pt>
                <c:pt idx="132">
                  <c:v>38650</c:v>
                </c:pt>
                <c:pt idx="133">
                  <c:v>38727</c:v>
                </c:pt>
                <c:pt idx="134">
                  <c:v>38831</c:v>
                </c:pt>
                <c:pt idx="135">
                  <c:v>38908</c:v>
                </c:pt>
                <c:pt idx="136">
                  <c:v>39030</c:v>
                </c:pt>
                <c:pt idx="137">
                  <c:v>39091</c:v>
                </c:pt>
                <c:pt idx="138">
                  <c:v>39211</c:v>
                </c:pt>
                <c:pt idx="139">
                  <c:v>39286</c:v>
                </c:pt>
                <c:pt idx="140">
                  <c:v>39377</c:v>
                </c:pt>
                <c:pt idx="141">
                  <c:v>39470</c:v>
                </c:pt>
                <c:pt idx="142">
                  <c:v>39568</c:v>
                </c:pt>
                <c:pt idx="143">
                  <c:v>39651</c:v>
                </c:pt>
                <c:pt idx="144">
                  <c:v>39744</c:v>
                </c:pt>
                <c:pt idx="145">
                  <c:v>39868</c:v>
                </c:pt>
                <c:pt idx="146">
                  <c:v>39939</c:v>
                </c:pt>
                <c:pt idx="147">
                  <c:v>40051</c:v>
                </c:pt>
                <c:pt idx="148">
                  <c:v>40134</c:v>
                </c:pt>
                <c:pt idx="149">
                  <c:v>40245</c:v>
                </c:pt>
                <c:pt idx="150">
                  <c:v>40332</c:v>
                </c:pt>
                <c:pt idx="151">
                  <c:v>40395</c:v>
                </c:pt>
                <c:pt idx="152">
                  <c:v>40407</c:v>
                </c:pt>
                <c:pt idx="153">
                  <c:v>40490</c:v>
                </c:pt>
                <c:pt idx="154">
                  <c:v>40590</c:v>
                </c:pt>
                <c:pt idx="155">
                  <c:v>40652</c:v>
                </c:pt>
                <c:pt idx="156">
                  <c:v>40737</c:v>
                </c:pt>
                <c:pt idx="157">
                  <c:v>40841</c:v>
                </c:pt>
                <c:pt idx="158">
                  <c:v>40933</c:v>
                </c:pt>
                <c:pt idx="159">
                  <c:v>41052</c:v>
                </c:pt>
                <c:pt idx="160">
                  <c:v>41116</c:v>
                </c:pt>
                <c:pt idx="161">
                  <c:v>41219</c:v>
                </c:pt>
                <c:pt idx="162">
                  <c:v>41354</c:v>
                </c:pt>
                <c:pt idx="163">
                  <c:v>41416</c:v>
                </c:pt>
                <c:pt idx="164">
                  <c:v>41515</c:v>
                </c:pt>
                <c:pt idx="165">
                  <c:v>41569</c:v>
                </c:pt>
                <c:pt idx="166">
                  <c:v>41677</c:v>
                </c:pt>
                <c:pt idx="167">
                  <c:v>41794</c:v>
                </c:pt>
                <c:pt idx="168">
                  <c:v>41892</c:v>
                </c:pt>
                <c:pt idx="169">
                  <c:v>41962</c:v>
                </c:pt>
                <c:pt idx="170">
                  <c:v>42026</c:v>
                </c:pt>
                <c:pt idx="171">
                  <c:v>42167</c:v>
                </c:pt>
                <c:pt idx="172">
                  <c:v>42243</c:v>
                </c:pt>
                <c:pt idx="173">
                  <c:v>42349</c:v>
                </c:pt>
                <c:pt idx="174">
                  <c:v>42443</c:v>
                </c:pt>
                <c:pt idx="175">
                  <c:v>42541</c:v>
                </c:pt>
                <c:pt idx="176">
                  <c:v>42622</c:v>
                </c:pt>
                <c:pt idx="177">
                  <c:v>42684</c:v>
                </c:pt>
                <c:pt idx="178">
                  <c:v>42787</c:v>
                </c:pt>
                <c:pt idx="179">
                  <c:v>42864</c:v>
                </c:pt>
                <c:pt idx="180">
                  <c:v>42956</c:v>
                </c:pt>
                <c:pt idx="181">
                  <c:v>43069</c:v>
                </c:pt>
                <c:pt idx="182">
                  <c:v>43243</c:v>
                </c:pt>
                <c:pt idx="183">
                  <c:v>43363</c:v>
                </c:pt>
                <c:pt idx="184">
                  <c:v>43431</c:v>
                </c:pt>
                <c:pt idx="185">
                  <c:v>43515</c:v>
                </c:pt>
                <c:pt idx="186">
                  <c:v>43608</c:v>
                </c:pt>
                <c:pt idx="187">
                  <c:v>43697</c:v>
                </c:pt>
                <c:pt idx="188">
                  <c:v>43892</c:v>
                </c:pt>
                <c:pt idx="189">
                  <c:v>44048</c:v>
                </c:pt>
                <c:pt idx="190">
                  <c:v>44286</c:v>
                </c:pt>
                <c:pt idx="191">
                  <c:v>44460</c:v>
                </c:pt>
                <c:pt idx="192">
                  <c:v>44593</c:v>
                </c:pt>
              </c:numCache>
            </c:numRef>
          </c:xVal>
          <c:yVal>
            <c:numRef>
              <c:f>'363345076470201'!$D$2:$D$542</c:f>
              <c:numCache>
                <c:formatCode>General</c:formatCode>
                <c:ptCount val="541"/>
                <c:pt idx="0">
                  <c:v>-61.39</c:v>
                </c:pt>
                <c:pt idx="1">
                  <c:v>-61.39</c:v>
                </c:pt>
                <c:pt idx="2">
                  <c:v>-62.89</c:v>
                </c:pt>
                <c:pt idx="3">
                  <c:v>-62.84</c:v>
                </c:pt>
                <c:pt idx="4">
                  <c:v>-62.74</c:v>
                </c:pt>
                <c:pt idx="5">
                  <c:v>-63.33</c:v>
                </c:pt>
                <c:pt idx="6">
                  <c:v>-63.96</c:v>
                </c:pt>
                <c:pt idx="7">
                  <c:v>-64.709999999999894</c:v>
                </c:pt>
                <c:pt idx="8">
                  <c:v>-65.180000000000007</c:v>
                </c:pt>
                <c:pt idx="9">
                  <c:v>-65.489999999999895</c:v>
                </c:pt>
                <c:pt idx="10">
                  <c:v>-65.3</c:v>
                </c:pt>
                <c:pt idx="11">
                  <c:v>-65.09</c:v>
                </c:pt>
                <c:pt idx="12">
                  <c:v>-65.290000000000006</c:v>
                </c:pt>
                <c:pt idx="13">
                  <c:v>-65.290000000000006</c:v>
                </c:pt>
                <c:pt idx="14">
                  <c:v>-65.36</c:v>
                </c:pt>
                <c:pt idx="15">
                  <c:v>-65.680000000000007</c:v>
                </c:pt>
                <c:pt idx="16">
                  <c:v>-65.87</c:v>
                </c:pt>
                <c:pt idx="17">
                  <c:v>-66.52</c:v>
                </c:pt>
                <c:pt idx="18">
                  <c:v>-63.49</c:v>
                </c:pt>
                <c:pt idx="19">
                  <c:v>-67.39</c:v>
                </c:pt>
                <c:pt idx="20">
                  <c:v>-67.790000000000006</c:v>
                </c:pt>
                <c:pt idx="21">
                  <c:v>-61.09</c:v>
                </c:pt>
                <c:pt idx="22">
                  <c:v>-79.59</c:v>
                </c:pt>
                <c:pt idx="23">
                  <c:v>-80.56</c:v>
                </c:pt>
                <c:pt idx="24">
                  <c:v>-78.78</c:v>
                </c:pt>
                <c:pt idx="25">
                  <c:v>-79.67</c:v>
                </c:pt>
                <c:pt idx="26">
                  <c:v>-75.040000000000006</c:v>
                </c:pt>
                <c:pt idx="27">
                  <c:v>-80.58</c:v>
                </c:pt>
                <c:pt idx="28">
                  <c:v>-73.06</c:v>
                </c:pt>
                <c:pt idx="29">
                  <c:v>-73.53</c:v>
                </c:pt>
                <c:pt idx="30">
                  <c:v>-73.709999999999894</c:v>
                </c:pt>
                <c:pt idx="31">
                  <c:v>-73.77</c:v>
                </c:pt>
                <c:pt idx="32">
                  <c:v>-74.25</c:v>
                </c:pt>
                <c:pt idx="33">
                  <c:v>-74.8</c:v>
                </c:pt>
                <c:pt idx="34">
                  <c:v>-74.650000000000006</c:v>
                </c:pt>
                <c:pt idx="35">
                  <c:v>-74.08</c:v>
                </c:pt>
                <c:pt idx="36">
                  <c:v>-74.77</c:v>
                </c:pt>
                <c:pt idx="37">
                  <c:v>-75.040000000000006</c:v>
                </c:pt>
                <c:pt idx="38">
                  <c:v>-74.88</c:v>
                </c:pt>
                <c:pt idx="39">
                  <c:v>-75.209999999999894</c:v>
                </c:pt>
                <c:pt idx="40">
                  <c:v>-75.56</c:v>
                </c:pt>
                <c:pt idx="41">
                  <c:v>-75.61</c:v>
                </c:pt>
                <c:pt idx="42">
                  <c:v>-75.510000000000005</c:v>
                </c:pt>
                <c:pt idx="43">
                  <c:v>-75.040000000000006</c:v>
                </c:pt>
                <c:pt idx="44">
                  <c:v>-75.86</c:v>
                </c:pt>
                <c:pt idx="45">
                  <c:v>-76.040000000000006</c:v>
                </c:pt>
                <c:pt idx="46">
                  <c:v>-76.03</c:v>
                </c:pt>
                <c:pt idx="47">
                  <c:v>-76.430000000000007</c:v>
                </c:pt>
                <c:pt idx="48">
                  <c:v>-76.81</c:v>
                </c:pt>
                <c:pt idx="49">
                  <c:v>-77.180000000000007</c:v>
                </c:pt>
                <c:pt idx="50">
                  <c:v>-77.8</c:v>
                </c:pt>
                <c:pt idx="51">
                  <c:v>-77.84</c:v>
                </c:pt>
                <c:pt idx="52">
                  <c:v>-78.19</c:v>
                </c:pt>
                <c:pt idx="53">
                  <c:v>-78.66</c:v>
                </c:pt>
                <c:pt idx="54">
                  <c:v>-78.27</c:v>
                </c:pt>
                <c:pt idx="55">
                  <c:v>-78.63</c:v>
                </c:pt>
                <c:pt idx="56">
                  <c:v>-78.59</c:v>
                </c:pt>
                <c:pt idx="57">
                  <c:v>-78.489999999999895</c:v>
                </c:pt>
                <c:pt idx="58">
                  <c:v>-78.849999999999895</c:v>
                </c:pt>
                <c:pt idx="59">
                  <c:v>-78.69</c:v>
                </c:pt>
                <c:pt idx="60">
                  <c:v>-79.290000000000006</c:v>
                </c:pt>
                <c:pt idx="61">
                  <c:v>-79.69</c:v>
                </c:pt>
                <c:pt idx="62">
                  <c:v>-79.94</c:v>
                </c:pt>
                <c:pt idx="63">
                  <c:v>-80.290000000000006</c:v>
                </c:pt>
                <c:pt idx="64">
                  <c:v>-80.290000000000006</c:v>
                </c:pt>
                <c:pt idx="65">
                  <c:v>-80.27</c:v>
                </c:pt>
                <c:pt idx="66">
                  <c:v>-80.34</c:v>
                </c:pt>
                <c:pt idx="67">
                  <c:v>-80.790000000000006</c:v>
                </c:pt>
                <c:pt idx="68">
                  <c:v>-80.73</c:v>
                </c:pt>
                <c:pt idx="69">
                  <c:v>-80.87</c:v>
                </c:pt>
                <c:pt idx="70">
                  <c:v>-81.290000000000006</c:v>
                </c:pt>
                <c:pt idx="71">
                  <c:v>-82.48</c:v>
                </c:pt>
                <c:pt idx="72">
                  <c:v>-82.69</c:v>
                </c:pt>
                <c:pt idx="73">
                  <c:v>-83.52</c:v>
                </c:pt>
                <c:pt idx="74">
                  <c:v>-84.45</c:v>
                </c:pt>
                <c:pt idx="75">
                  <c:v>-85.67</c:v>
                </c:pt>
                <c:pt idx="76">
                  <c:v>-85.72</c:v>
                </c:pt>
                <c:pt idx="77">
                  <c:v>-86.09</c:v>
                </c:pt>
                <c:pt idx="78">
                  <c:v>-86.41</c:v>
                </c:pt>
                <c:pt idx="79">
                  <c:v>-86.63</c:v>
                </c:pt>
                <c:pt idx="80">
                  <c:v>-86.87</c:v>
                </c:pt>
                <c:pt idx="81">
                  <c:v>-86.99</c:v>
                </c:pt>
                <c:pt idx="82">
                  <c:v>-86.87</c:v>
                </c:pt>
                <c:pt idx="83">
                  <c:v>-86.79</c:v>
                </c:pt>
                <c:pt idx="84">
                  <c:v>-87.06</c:v>
                </c:pt>
                <c:pt idx="85">
                  <c:v>-87.75</c:v>
                </c:pt>
                <c:pt idx="86">
                  <c:v>-88.24</c:v>
                </c:pt>
                <c:pt idx="87">
                  <c:v>-88.52</c:v>
                </c:pt>
                <c:pt idx="88">
                  <c:v>-88.39</c:v>
                </c:pt>
                <c:pt idx="89">
                  <c:v>-88.26</c:v>
                </c:pt>
                <c:pt idx="90">
                  <c:v>-88.42</c:v>
                </c:pt>
                <c:pt idx="91">
                  <c:v>-88.73</c:v>
                </c:pt>
                <c:pt idx="92">
                  <c:v>-89.11</c:v>
                </c:pt>
                <c:pt idx="93">
                  <c:v>-88.72</c:v>
                </c:pt>
                <c:pt idx="94">
                  <c:v>-88.57</c:v>
                </c:pt>
                <c:pt idx="95">
                  <c:v>-89.09</c:v>
                </c:pt>
                <c:pt idx="96">
                  <c:v>-88.95</c:v>
                </c:pt>
                <c:pt idx="97">
                  <c:v>-89.13</c:v>
                </c:pt>
                <c:pt idx="98">
                  <c:v>-88.96</c:v>
                </c:pt>
                <c:pt idx="99">
                  <c:v>-89.14</c:v>
                </c:pt>
                <c:pt idx="100">
                  <c:v>-89.25</c:v>
                </c:pt>
                <c:pt idx="101">
                  <c:v>-89.08</c:v>
                </c:pt>
                <c:pt idx="102">
                  <c:v>-89.16</c:v>
                </c:pt>
                <c:pt idx="103">
                  <c:v>-89.56</c:v>
                </c:pt>
                <c:pt idx="104">
                  <c:v>-89.57</c:v>
                </c:pt>
                <c:pt idx="105">
                  <c:v>-89.45</c:v>
                </c:pt>
                <c:pt idx="106">
                  <c:v>-89.27</c:v>
                </c:pt>
                <c:pt idx="107">
                  <c:v>-89.69</c:v>
                </c:pt>
                <c:pt idx="108">
                  <c:v>-89.15</c:v>
                </c:pt>
                <c:pt idx="109">
                  <c:v>-88.65</c:v>
                </c:pt>
                <c:pt idx="110">
                  <c:v>-88.63</c:v>
                </c:pt>
                <c:pt idx="111">
                  <c:v>-88.79</c:v>
                </c:pt>
                <c:pt idx="112">
                  <c:v>-88.91</c:v>
                </c:pt>
                <c:pt idx="113">
                  <c:v>-88.89</c:v>
                </c:pt>
                <c:pt idx="114">
                  <c:v>-89.12</c:v>
                </c:pt>
                <c:pt idx="115">
                  <c:v>-89.31</c:v>
                </c:pt>
                <c:pt idx="116">
                  <c:v>-89.91</c:v>
                </c:pt>
                <c:pt idx="117">
                  <c:v>-89.84</c:v>
                </c:pt>
                <c:pt idx="118">
                  <c:v>-90.48</c:v>
                </c:pt>
                <c:pt idx="119">
                  <c:v>-91.38</c:v>
                </c:pt>
                <c:pt idx="120">
                  <c:v>-92.04</c:v>
                </c:pt>
                <c:pt idx="121">
                  <c:v>-91.95</c:v>
                </c:pt>
                <c:pt idx="122">
                  <c:v>-92.6</c:v>
                </c:pt>
                <c:pt idx="123">
                  <c:v>-92.91</c:v>
                </c:pt>
                <c:pt idx="124">
                  <c:v>-92.87</c:v>
                </c:pt>
                <c:pt idx="125">
                  <c:v>-92.68</c:v>
                </c:pt>
                <c:pt idx="126">
                  <c:v>-92.88</c:v>
                </c:pt>
                <c:pt idx="127">
                  <c:v>-92.86</c:v>
                </c:pt>
                <c:pt idx="128">
                  <c:v>-93.09</c:v>
                </c:pt>
                <c:pt idx="129">
                  <c:v>-93.11</c:v>
                </c:pt>
                <c:pt idx="130">
                  <c:v>-93.35</c:v>
                </c:pt>
                <c:pt idx="131">
                  <c:v>-93.64</c:v>
                </c:pt>
                <c:pt idx="132">
                  <c:v>-93.5</c:v>
                </c:pt>
                <c:pt idx="133">
                  <c:v>-93.65</c:v>
                </c:pt>
                <c:pt idx="134">
                  <c:v>-95.77</c:v>
                </c:pt>
                <c:pt idx="135">
                  <c:v>-93.96</c:v>
                </c:pt>
                <c:pt idx="136">
                  <c:v>-93.53</c:v>
                </c:pt>
                <c:pt idx="137">
                  <c:v>-93.74</c:v>
                </c:pt>
                <c:pt idx="138">
                  <c:v>-94.31</c:v>
                </c:pt>
                <c:pt idx="139">
                  <c:v>-94.87</c:v>
                </c:pt>
                <c:pt idx="140">
                  <c:v>-95.47</c:v>
                </c:pt>
                <c:pt idx="141">
                  <c:v>-95.48</c:v>
                </c:pt>
                <c:pt idx="142">
                  <c:v>-96.04</c:v>
                </c:pt>
                <c:pt idx="143">
                  <c:v>-96.74</c:v>
                </c:pt>
                <c:pt idx="144">
                  <c:v>-97.45</c:v>
                </c:pt>
                <c:pt idx="145">
                  <c:v>-97.53</c:v>
                </c:pt>
                <c:pt idx="146">
                  <c:v>-97.47</c:v>
                </c:pt>
                <c:pt idx="147">
                  <c:v>-97.43</c:v>
                </c:pt>
                <c:pt idx="148">
                  <c:v>-96.9</c:v>
                </c:pt>
                <c:pt idx="149">
                  <c:v>-96.78</c:v>
                </c:pt>
                <c:pt idx="150">
                  <c:v>-96.66</c:v>
                </c:pt>
                <c:pt idx="151">
                  <c:v>-103.95</c:v>
                </c:pt>
                <c:pt idx="152">
                  <c:v>-96.9</c:v>
                </c:pt>
                <c:pt idx="153">
                  <c:v>-95.21</c:v>
                </c:pt>
                <c:pt idx="154">
                  <c:v>-93.49</c:v>
                </c:pt>
                <c:pt idx="155">
                  <c:v>-92.22</c:v>
                </c:pt>
                <c:pt idx="156">
                  <c:v>-90.81</c:v>
                </c:pt>
                <c:pt idx="157">
                  <c:v>-88.54</c:v>
                </c:pt>
                <c:pt idx="158">
                  <c:v>-86.94</c:v>
                </c:pt>
                <c:pt idx="159">
                  <c:v>-84.64</c:v>
                </c:pt>
                <c:pt idx="160">
                  <c:v>-83.66</c:v>
                </c:pt>
                <c:pt idx="161">
                  <c:v>-82.38</c:v>
                </c:pt>
                <c:pt idx="162">
                  <c:v>-81.260000000000005</c:v>
                </c:pt>
                <c:pt idx="163">
                  <c:v>-81.11</c:v>
                </c:pt>
                <c:pt idx="164">
                  <c:v>-80.900000000000006</c:v>
                </c:pt>
                <c:pt idx="165">
                  <c:v>-80.59</c:v>
                </c:pt>
                <c:pt idx="166">
                  <c:v>-79.8</c:v>
                </c:pt>
                <c:pt idx="167">
                  <c:v>-79.39</c:v>
                </c:pt>
                <c:pt idx="168">
                  <c:v>-79.02</c:v>
                </c:pt>
                <c:pt idx="169">
                  <c:v>-79.11</c:v>
                </c:pt>
                <c:pt idx="170">
                  <c:v>-78.53</c:v>
                </c:pt>
                <c:pt idx="171">
                  <c:v>-78.33</c:v>
                </c:pt>
                <c:pt idx="172">
                  <c:v>-78.349999999999895</c:v>
                </c:pt>
                <c:pt idx="173">
                  <c:v>-77.8</c:v>
                </c:pt>
                <c:pt idx="174">
                  <c:v>-77.5</c:v>
                </c:pt>
                <c:pt idx="175">
                  <c:v>-77.459999999999894</c:v>
                </c:pt>
                <c:pt idx="176">
                  <c:v>-77.180000000000007</c:v>
                </c:pt>
                <c:pt idx="177">
                  <c:v>-76.95</c:v>
                </c:pt>
                <c:pt idx="178">
                  <c:v>-79.77</c:v>
                </c:pt>
                <c:pt idx="179">
                  <c:v>-76.48</c:v>
                </c:pt>
                <c:pt idx="180">
                  <c:v>-76.53</c:v>
                </c:pt>
                <c:pt idx="181">
                  <c:v>-76.569999999999894</c:v>
                </c:pt>
                <c:pt idx="182">
                  <c:v>-75.78</c:v>
                </c:pt>
                <c:pt idx="183">
                  <c:v>-75.67</c:v>
                </c:pt>
                <c:pt idx="184">
                  <c:v>-75.430000000000007</c:v>
                </c:pt>
                <c:pt idx="185">
                  <c:v>-76.53</c:v>
                </c:pt>
                <c:pt idx="186">
                  <c:v>-75.59</c:v>
                </c:pt>
                <c:pt idx="187">
                  <c:v>-76.510000000000005</c:v>
                </c:pt>
                <c:pt idx="188">
                  <c:v>-74.930000000000007</c:v>
                </c:pt>
                <c:pt idx="189">
                  <c:v>-74.84</c:v>
                </c:pt>
                <c:pt idx="190">
                  <c:v>-74.38</c:v>
                </c:pt>
                <c:pt idx="191">
                  <c:v>-74.41</c:v>
                </c:pt>
                <c:pt idx="192">
                  <c:v>-74.37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C82-409E-932C-67F1629A4278}"/>
            </c:ext>
          </c:extLst>
        </c:ser>
        <c:ser>
          <c:idx val="1"/>
          <c:order val="1"/>
          <c:tx>
            <c:v>Simulated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3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'363345076470201'!$H$11:$H$51</c:f>
              <c:numCache>
                <c:formatCode>m/d/yyyy</c:formatCode>
                <c:ptCount val="41"/>
                <c:pt idx="0">
                  <c:v>28491</c:v>
                </c:pt>
                <c:pt idx="1">
                  <c:v>29952</c:v>
                </c:pt>
                <c:pt idx="2">
                  <c:v>30317</c:v>
                </c:pt>
                <c:pt idx="3">
                  <c:v>30682</c:v>
                </c:pt>
                <c:pt idx="4">
                  <c:v>31048</c:v>
                </c:pt>
                <c:pt idx="5">
                  <c:v>31413</c:v>
                </c:pt>
                <c:pt idx="6">
                  <c:v>31778</c:v>
                </c:pt>
                <c:pt idx="7">
                  <c:v>32143</c:v>
                </c:pt>
                <c:pt idx="8">
                  <c:v>32509</c:v>
                </c:pt>
                <c:pt idx="9">
                  <c:v>32874</c:v>
                </c:pt>
                <c:pt idx="10">
                  <c:v>33239</c:v>
                </c:pt>
                <c:pt idx="11">
                  <c:v>33604</c:v>
                </c:pt>
                <c:pt idx="12">
                  <c:v>33970</c:v>
                </c:pt>
                <c:pt idx="13">
                  <c:v>34335</c:v>
                </c:pt>
                <c:pt idx="14">
                  <c:v>34700</c:v>
                </c:pt>
                <c:pt idx="15">
                  <c:v>35065</c:v>
                </c:pt>
                <c:pt idx="16">
                  <c:v>35431</c:v>
                </c:pt>
                <c:pt idx="17">
                  <c:v>35796</c:v>
                </c:pt>
                <c:pt idx="18">
                  <c:v>36161</c:v>
                </c:pt>
                <c:pt idx="19">
                  <c:v>36526</c:v>
                </c:pt>
                <c:pt idx="20">
                  <c:v>36892</c:v>
                </c:pt>
                <c:pt idx="21">
                  <c:v>37257</c:v>
                </c:pt>
                <c:pt idx="22">
                  <c:v>37622</c:v>
                </c:pt>
                <c:pt idx="23">
                  <c:v>37987</c:v>
                </c:pt>
                <c:pt idx="24">
                  <c:v>38353</c:v>
                </c:pt>
                <c:pt idx="25">
                  <c:v>38718</c:v>
                </c:pt>
                <c:pt idx="26">
                  <c:v>39083</c:v>
                </c:pt>
                <c:pt idx="27">
                  <c:v>39448</c:v>
                </c:pt>
                <c:pt idx="28">
                  <c:v>39814</c:v>
                </c:pt>
                <c:pt idx="29">
                  <c:v>40179</c:v>
                </c:pt>
                <c:pt idx="30">
                  <c:v>40544</c:v>
                </c:pt>
                <c:pt idx="31">
                  <c:v>40909</c:v>
                </c:pt>
                <c:pt idx="32">
                  <c:v>41275</c:v>
                </c:pt>
                <c:pt idx="33">
                  <c:v>41640</c:v>
                </c:pt>
                <c:pt idx="34">
                  <c:v>42005</c:v>
                </c:pt>
                <c:pt idx="35">
                  <c:v>42370</c:v>
                </c:pt>
                <c:pt idx="36">
                  <c:v>42736</c:v>
                </c:pt>
                <c:pt idx="37">
                  <c:v>43101</c:v>
                </c:pt>
                <c:pt idx="38">
                  <c:v>43466</c:v>
                </c:pt>
                <c:pt idx="39">
                  <c:v>43831</c:v>
                </c:pt>
                <c:pt idx="40">
                  <c:v>44197</c:v>
                </c:pt>
              </c:numCache>
            </c:numRef>
          </c:xVal>
          <c:yVal>
            <c:numRef>
              <c:f>'363345076470201'!$G$11:$G$51</c:f>
              <c:numCache>
                <c:formatCode>General</c:formatCode>
                <c:ptCount val="41"/>
                <c:pt idx="0">
                  <c:v>-62.85544204712</c:v>
                </c:pt>
                <c:pt idx="1">
                  <c:v>-70.978073120120001</c:v>
                </c:pt>
                <c:pt idx="2">
                  <c:v>-72.009704589839998</c:v>
                </c:pt>
                <c:pt idx="3">
                  <c:v>-73.118125915530001</c:v>
                </c:pt>
                <c:pt idx="4">
                  <c:v>-74.091438293460001</c:v>
                </c:pt>
                <c:pt idx="5">
                  <c:v>-75.47551727295</c:v>
                </c:pt>
                <c:pt idx="6">
                  <c:v>-78.216751098629999</c:v>
                </c:pt>
                <c:pt idx="7">
                  <c:v>-79.982803344730002</c:v>
                </c:pt>
                <c:pt idx="8">
                  <c:v>-81.390029907230002</c:v>
                </c:pt>
                <c:pt idx="9">
                  <c:v>-81.283401489260001</c:v>
                </c:pt>
                <c:pt idx="10">
                  <c:v>-81.139808654790002</c:v>
                </c:pt>
                <c:pt idx="11">
                  <c:v>-82.126892089839998</c:v>
                </c:pt>
                <c:pt idx="12">
                  <c:v>-84.382682800289999</c:v>
                </c:pt>
                <c:pt idx="13">
                  <c:v>-84.743705749509999</c:v>
                </c:pt>
                <c:pt idx="14">
                  <c:v>-86.64786529541</c:v>
                </c:pt>
                <c:pt idx="15">
                  <c:v>-88.025756835940001</c:v>
                </c:pt>
                <c:pt idx="16">
                  <c:v>-89.178833007809999</c:v>
                </c:pt>
                <c:pt idx="17">
                  <c:v>-89.63784790039</c:v>
                </c:pt>
                <c:pt idx="18">
                  <c:v>-89.11100769043</c:v>
                </c:pt>
                <c:pt idx="19">
                  <c:v>-87.9185256958</c:v>
                </c:pt>
                <c:pt idx="20">
                  <c:v>-88.507019042970001</c:v>
                </c:pt>
                <c:pt idx="21">
                  <c:v>-90.776336669919999</c:v>
                </c:pt>
                <c:pt idx="22">
                  <c:v>-93.379486083979998</c:v>
                </c:pt>
                <c:pt idx="23">
                  <c:v>-93.313957214360002</c:v>
                </c:pt>
                <c:pt idx="24">
                  <c:v>-94.620544433589998</c:v>
                </c:pt>
                <c:pt idx="25">
                  <c:v>-95.812034606929998</c:v>
                </c:pt>
                <c:pt idx="26">
                  <c:v>-96.793533325200002</c:v>
                </c:pt>
                <c:pt idx="27">
                  <c:v>-99.40951538086</c:v>
                </c:pt>
                <c:pt idx="28">
                  <c:v>-100.5218582153</c:v>
                </c:pt>
                <c:pt idx="29">
                  <c:v>-98.811561584469999</c:v>
                </c:pt>
                <c:pt idx="30">
                  <c:v>-89.912033081049998</c:v>
                </c:pt>
                <c:pt idx="31">
                  <c:v>-81.138732910160002</c:v>
                </c:pt>
                <c:pt idx="32">
                  <c:v>-77.96573638916</c:v>
                </c:pt>
                <c:pt idx="33">
                  <c:v>-77.875534057620001</c:v>
                </c:pt>
                <c:pt idx="34">
                  <c:v>-77.47127532959</c:v>
                </c:pt>
                <c:pt idx="35">
                  <c:v>-76.120948791499998</c:v>
                </c:pt>
                <c:pt idx="36">
                  <c:v>-75.103729248050001</c:v>
                </c:pt>
                <c:pt idx="37">
                  <c:v>-72.49942779541</c:v>
                </c:pt>
                <c:pt idx="38">
                  <c:v>-72.733940124509999</c:v>
                </c:pt>
                <c:pt idx="39">
                  <c:v>-71.396141052250002</c:v>
                </c:pt>
                <c:pt idx="40">
                  <c:v>-75.817489624019998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C82-409E-932C-67F1629A42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3555183"/>
        <c:axId val="613550191"/>
      </c:scatterChart>
      <c:valAx>
        <c:axId val="613555183"/>
        <c:scaling>
          <c:orientation val="minMax"/>
          <c:min val="2500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0191"/>
        <c:crossesAt val="-150"/>
        <c:crossBetween val="midCat"/>
      </c:valAx>
      <c:valAx>
        <c:axId val="613550191"/>
        <c:scaling>
          <c:orientation val="minMax"/>
          <c:max val="-4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Water Level (ft)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5183"/>
        <c:crosses val="autoZero"/>
        <c:crossBetween val="midCat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Data</c:v>
          </c:tx>
          <c:spPr>
            <a:ln w="19050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'364227076074708'!$I$20:$I$51</c:f>
              <c:numCache>
                <c:formatCode>General</c:formatCode>
                <c:ptCount val="32"/>
                <c:pt idx="0">
                  <c:v>-38.020000000000003</c:v>
                </c:pt>
                <c:pt idx="1">
                  <c:v>-39.119999999999898</c:v>
                </c:pt>
                <c:pt idx="2">
                  <c:v>-40.49</c:v>
                </c:pt>
                <c:pt idx="3">
                  <c:v>-41.83</c:v>
                </c:pt>
                <c:pt idx="4">
                  <c:v>-43.3</c:v>
                </c:pt>
                <c:pt idx="5">
                  <c:v>-44.89</c:v>
                </c:pt>
                <c:pt idx="6">
                  <c:v>-45.91</c:v>
                </c:pt>
                <c:pt idx="7">
                  <c:v>-46.74</c:v>
                </c:pt>
                <c:pt idx="8">
                  <c:v>-47.8</c:v>
                </c:pt>
                <c:pt idx="9">
                  <c:v>-49.57</c:v>
                </c:pt>
                <c:pt idx="10">
                  <c:v>-52.84</c:v>
                </c:pt>
                <c:pt idx="11">
                  <c:v>-53.85</c:v>
                </c:pt>
                <c:pt idx="12">
                  <c:v>-55.66</c:v>
                </c:pt>
                <c:pt idx="13">
                  <c:v>-57.3</c:v>
                </c:pt>
                <c:pt idx="14">
                  <c:v>-58.05</c:v>
                </c:pt>
                <c:pt idx="15">
                  <c:v>-58.94</c:v>
                </c:pt>
                <c:pt idx="16">
                  <c:v>-59.62</c:v>
                </c:pt>
                <c:pt idx="17">
                  <c:v>-60.6</c:v>
                </c:pt>
                <c:pt idx="18">
                  <c:v>-62.82</c:v>
                </c:pt>
                <c:pt idx="19">
                  <c:v>-63.54</c:v>
                </c:pt>
                <c:pt idx="20">
                  <c:v>-63.36</c:v>
                </c:pt>
                <c:pt idx="21">
                  <c:v>-64.41</c:v>
                </c:pt>
                <c:pt idx="22">
                  <c:v>-64.239999999999895</c:v>
                </c:pt>
                <c:pt idx="23">
                  <c:v>-62.62</c:v>
                </c:pt>
                <c:pt idx="24">
                  <c:v>-60.93</c:v>
                </c:pt>
                <c:pt idx="25">
                  <c:v>-60.22</c:v>
                </c:pt>
                <c:pt idx="26">
                  <c:v>-59.61</c:v>
                </c:pt>
                <c:pt idx="27">
                  <c:v>-59.2</c:v>
                </c:pt>
                <c:pt idx="28">
                  <c:v>-58.88</c:v>
                </c:pt>
                <c:pt idx="29">
                  <c:v>-58.6</c:v>
                </c:pt>
                <c:pt idx="30">
                  <c:v>-58.59</c:v>
                </c:pt>
                <c:pt idx="31">
                  <c:v>-58.92</c:v>
                </c:pt>
              </c:numCache>
            </c:numRef>
          </c:xVal>
          <c:yVal>
            <c:numRef>
              <c:f>'364227076074708'!$G$20:$G$51</c:f>
              <c:numCache>
                <c:formatCode>General</c:formatCode>
                <c:ptCount val="32"/>
                <c:pt idx="0">
                  <c:v>-40.868305206300001</c:v>
                </c:pt>
                <c:pt idx="1">
                  <c:v>-41.880199432369999</c:v>
                </c:pt>
                <c:pt idx="2">
                  <c:v>-43.114025115970001</c:v>
                </c:pt>
                <c:pt idx="3">
                  <c:v>-44.322044372560001</c:v>
                </c:pt>
                <c:pt idx="4">
                  <c:v>-45.391830444340002</c:v>
                </c:pt>
                <c:pt idx="5">
                  <c:v>-46.559665679929999</c:v>
                </c:pt>
                <c:pt idx="6">
                  <c:v>-47.902126312260002</c:v>
                </c:pt>
                <c:pt idx="7">
                  <c:v>-48.910976409909999</c:v>
                </c:pt>
                <c:pt idx="8">
                  <c:v>-49.805122375490001</c:v>
                </c:pt>
                <c:pt idx="9">
                  <c:v>-50.373470306400002</c:v>
                </c:pt>
                <c:pt idx="10">
                  <c:v>-52.89112854004</c:v>
                </c:pt>
                <c:pt idx="11">
                  <c:v>-54.762451171880002</c:v>
                </c:pt>
                <c:pt idx="12">
                  <c:v>-56.330982208249999</c:v>
                </c:pt>
                <c:pt idx="13">
                  <c:v>-57.902976989750002</c:v>
                </c:pt>
                <c:pt idx="14">
                  <c:v>-59.423645019529999</c:v>
                </c:pt>
                <c:pt idx="15">
                  <c:v>-60.580806732180001</c:v>
                </c:pt>
                <c:pt idx="16">
                  <c:v>-61.514465332029999</c:v>
                </c:pt>
                <c:pt idx="17">
                  <c:v>-62.25369644165</c:v>
                </c:pt>
                <c:pt idx="18">
                  <c:v>-63.601264953609999</c:v>
                </c:pt>
                <c:pt idx="19">
                  <c:v>-64.838806152339998</c:v>
                </c:pt>
                <c:pt idx="20">
                  <c:v>-65.450401306149999</c:v>
                </c:pt>
                <c:pt idx="21">
                  <c:v>-66.090942382809999</c:v>
                </c:pt>
                <c:pt idx="22">
                  <c:v>-65.803817749019998</c:v>
                </c:pt>
                <c:pt idx="23">
                  <c:v>-64.266983032230002</c:v>
                </c:pt>
                <c:pt idx="24">
                  <c:v>-62.657875061040002</c:v>
                </c:pt>
                <c:pt idx="25">
                  <c:v>-61.550121307369999</c:v>
                </c:pt>
                <c:pt idx="26">
                  <c:v>-60.528045654300001</c:v>
                </c:pt>
                <c:pt idx="27">
                  <c:v>-59.656959533689999</c:v>
                </c:pt>
                <c:pt idx="28">
                  <c:v>-58.82148361206</c:v>
                </c:pt>
                <c:pt idx="29">
                  <c:v>-57.99174118042</c:v>
                </c:pt>
                <c:pt idx="30">
                  <c:v>-57.451667785639998</c:v>
                </c:pt>
                <c:pt idx="31">
                  <c:v>-58.210056304929999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7E0-4F94-AF76-9D5E1003C60A}"/>
            </c:ext>
          </c:extLst>
        </c:ser>
        <c:ser>
          <c:idx val="1"/>
          <c:order val="1"/>
          <c:tx>
            <c:v>Y=X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'364227076074708'!$K$2:$K$3</c:f>
              <c:numCache>
                <c:formatCode>General</c:formatCode>
                <c:ptCount val="2"/>
                <c:pt idx="0">
                  <c:v>-37.47</c:v>
                </c:pt>
                <c:pt idx="1">
                  <c:v>-64.83</c:v>
                </c:pt>
              </c:numCache>
            </c:numRef>
          </c:xVal>
          <c:yVal>
            <c:numRef>
              <c:f>'364227076074708'!$K$2:$K$3</c:f>
              <c:numCache>
                <c:formatCode>General</c:formatCode>
                <c:ptCount val="2"/>
                <c:pt idx="0">
                  <c:v>-37.47</c:v>
                </c:pt>
                <c:pt idx="1">
                  <c:v>-64.83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7E0-4F94-AF76-9D5E1003C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4009151"/>
        <c:axId val="1105116095"/>
      </c:scatterChart>
      <c:valAx>
        <c:axId val="1174009151"/>
        <c:scaling>
          <c:orientation val="minMax"/>
          <c:max val="-3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05116095"/>
        <c:crossesAt val="-200"/>
        <c:crossBetween val="midCat"/>
      </c:valAx>
      <c:valAx>
        <c:axId val="1105116095"/>
        <c:scaling>
          <c:orientation val="minMax"/>
          <c:max val="-3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74009151"/>
        <c:crossesAt val="-200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0617632601578511"/>
          <c:y val="0.57275836614173226"/>
          <c:w val="0.38800328273086904"/>
          <c:h val="0.19412968265330471"/>
        </c:manualLayout>
      </c:layout>
      <c:overlay val="1"/>
      <c:spPr>
        <a:solidFill>
          <a:schemeClr val="bg1"/>
        </a:solidFill>
        <a:ln>
          <a:solidFill>
            <a:schemeClr val="bg1">
              <a:lumMod val="65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sz="1400" b="0" i="0" u="none" strike="noStrike" baseline="0">
                <a:effectLst/>
              </a:rPr>
              <a:t>61B  15</a:t>
            </a:r>
            <a:r>
              <a:rPr lang="en-US" sz="1400" b="0" i="0" u="none" strike="noStrike" baseline="0"/>
              <a:t>  </a:t>
            </a:r>
            <a:endParaRPr lang="en-US"/>
          </a:p>
        </c:rich>
      </c:tx>
      <c:layout>
        <c:manualLayout>
          <c:xMode val="edge"/>
          <c:yMode val="edge"/>
          <c:x val="0.36088110403397028"/>
          <c:y val="2.13675213675213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USGS Data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3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xVal>
            <c:numRef>
              <c:f>'364227076074709'!$A$2:$A$980</c:f>
              <c:numCache>
                <c:formatCode>m/d/yyyy</c:formatCode>
                <c:ptCount val="979"/>
                <c:pt idx="0">
                  <c:v>32580</c:v>
                </c:pt>
                <c:pt idx="1">
                  <c:v>32618</c:v>
                </c:pt>
                <c:pt idx="2">
                  <c:v>32680</c:v>
                </c:pt>
                <c:pt idx="3">
                  <c:v>32730</c:v>
                </c:pt>
                <c:pt idx="4">
                  <c:v>32785</c:v>
                </c:pt>
                <c:pt idx="5">
                  <c:v>32841</c:v>
                </c:pt>
                <c:pt idx="6">
                  <c:v>32883</c:v>
                </c:pt>
                <c:pt idx="7">
                  <c:v>32945</c:v>
                </c:pt>
                <c:pt idx="8">
                  <c:v>33008</c:v>
                </c:pt>
                <c:pt idx="9">
                  <c:v>33050</c:v>
                </c:pt>
                <c:pt idx="10">
                  <c:v>33092</c:v>
                </c:pt>
                <c:pt idx="11">
                  <c:v>33156</c:v>
                </c:pt>
                <c:pt idx="12">
                  <c:v>33218</c:v>
                </c:pt>
                <c:pt idx="13">
                  <c:v>33268</c:v>
                </c:pt>
                <c:pt idx="14">
                  <c:v>33316</c:v>
                </c:pt>
                <c:pt idx="15">
                  <c:v>33374</c:v>
                </c:pt>
                <c:pt idx="16">
                  <c:v>33421</c:v>
                </c:pt>
                <c:pt idx="17">
                  <c:v>33477</c:v>
                </c:pt>
                <c:pt idx="18">
                  <c:v>33547</c:v>
                </c:pt>
                <c:pt idx="19">
                  <c:v>33610</c:v>
                </c:pt>
                <c:pt idx="20">
                  <c:v>33660</c:v>
                </c:pt>
                <c:pt idx="21">
                  <c:v>33722</c:v>
                </c:pt>
                <c:pt idx="22">
                  <c:v>33778</c:v>
                </c:pt>
                <c:pt idx="23">
                  <c:v>33844</c:v>
                </c:pt>
                <c:pt idx="24">
                  <c:v>33892</c:v>
                </c:pt>
                <c:pt idx="25">
                  <c:v>33946</c:v>
                </c:pt>
                <c:pt idx="26">
                  <c:v>34008</c:v>
                </c:pt>
                <c:pt idx="27">
                  <c:v>34074</c:v>
                </c:pt>
                <c:pt idx="28">
                  <c:v>34129</c:v>
                </c:pt>
                <c:pt idx="29">
                  <c:v>34198</c:v>
                </c:pt>
                <c:pt idx="30">
                  <c:v>34255</c:v>
                </c:pt>
                <c:pt idx="31">
                  <c:v>34312</c:v>
                </c:pt>
                <c:pt idx="32">
                  <c:v>34379</c:v>
                </c:pt>
                <c:pt idx="33">
                  <c:v>34429</c:v>
                </c:pt>
                <c:pt idx="34">
                  <c:v>34498</c:v>
                </c:pt>
                <c:pt idx="35">
                  <c:v>34554</c:v>
                </c:pt>
                <c:pt idx="36">
                  <c:v>34639</c:v>
                </c:pt>
                <c:pt idx="37">
                  <c:v>34704</c:v>
                </c:pt>
                <c:pt idx="38">
                  <c:v>34765</c:v>
                </c:pt>
                <c:pt idx="39">
                  <c:v>34824</c:v>
                </c:pt>
                <c:pt idx="40">
                  <c:v>34886</c:v>
                </c:pt>
                <c:pt idx="41">
                  <c:v>34988</c:v>
                </c:pt>
                <c:pt idx="42">
                  <c:v>35087</c:v>
                </c:pt>
                <c:pt idx="43">
                  <c:v>35157</c:v>
                </c:pt>
                <c:pt idx="44">
                  <c:v>35269</c:v>
                </c:pt>
                <c:pt idx="45">
                  <c:v>35345</c:v>
                </c:pt>
                <c:pt idx="46">
                  <c:v>35436</c:v>
                </c:pt>
                <c:pt idx="47">
                  <c:v>35552</c:v>
                </c:pt>
                <c:pt idx="48">
                  <c:v>35627</c:v>
                </c:pt>
                <c:pt idx="49">
                  <c:v>35739</c:v>
                </c:pt>
                <c:pt idx="50">
                  <c:v>35801</c:v>
                </c:pt>
                <c:pt idx="51">
                  <c:v>35905</c:v>
                </c:pt>
                <c:pt idx="52">
                  <c:v>35990</c:v>
                </c:pt>
                <c:pt idx="53">
                  <c:v>36087</c:v>
                </c:pt>
                <c:pt idx="54">
                  <c:v>36179</c:v>
                </c:pt>
                <c:pt idx="55">
                  <c:v>36270</c:v>
                </c:pt>
                <c:pt idx="56">
                  <c:v>36367</c:v>
                </c:pt>
                <c:pt idx="57">
                  <c:v>36458</c:v>
                </c:pt>
                <c:pt idx="58">
                  <c:v>36549</c:v>
                </c:pt>
                <c:pt idx="59">
                  <c:v>36655</c:v>
                </c:pt>
                <c:pt idx="60">
                  <c:v>36732</c:v>
                </c:pt>
                <c:pt idx="61">
                  <c:v>36805</c:v>
                </c:pt>
                <c:pt idx="62">
                  <c:v>36936</c:v>
                </c:pt>
                <c:pt idx="63">
                  <c:v>36963</c:v>
                </c:pt>
                <c:pt idx="64">
                  <c:v>37000</c:v>
                </c:pt>
                <c:pt idx="65">
                  <c:v>37095</c:v>
                </c:pt>
                <c:pt idx="66">
                  <c:v>37175</c:v>
                </c:pt>
                <c:pt idx="67">
                  <c:v>37270</c:v>
                </c:pt>
                <c:pt idx="68">
                  <c:v>37365</c:v>
                </c:pt>
                <c:pt idx="69">
                  <c:v>37454</c:v>
                </c:pt>
                <c:pt idx="70">
                  <c:v>37539</c:v>
                </c:pt>
                <c:pt idx="71">
                  <c:v>37649</c:v>
                </c:pt>
                <c:pt idx="72">
                  <c:v>37746</c:v>
                </c:pt>
                <c:pt idx="73">
                  <c:v>37809</c:v>
                </c:pt>
                <c:pt idx="74">
                  <c:v>37908</c:v>
                </c:pt>
                <c:pt idx="75">
                  <c:v>37999</c:v>
                </c:pt>
                <c:pt idx="76">
                  <c:v>38105</c:v>
                </c:pt>
                <c:pt idx="77">
                  <c:v>38181</c:v>
                </c:pt>
                <c:pt idx="78">
                  <c:v>38286</c:v>
                </c:pt>
                <c:pt idx="79">
                  <c:v>38379</c:v>
                </c:pt>
                <c:pt idx="80">
                  <c:v>38453</c:v>
                </c:pt>
                <c:pt idx="81">
                  <c:v>38556</c:v>
                </c:pt>
                <c:pt idx="82">
                  <c:v>38656</c:v>
                </c:pt>
                <c:pt idx="83">
                  <c:v>38769</c:v>
                </c:pt>
                <c:pt idx="84">
                  <c:v>38832</c:v>
                </c:pt>
                <c:pt idx="85">
                  <c:v>38875</c:v>
                </c:pt>
                <c:pt idx="86">
                  <c:v>38905</c:v>
                </c:pt>
                <c:pt idx="87">
                  <c:v>39014</c:v>
                </c:pt>
                <c:pt idx="88">
                  <c:v>39112</c:v>
                </c:pt>
                <c:pt idx="89">
                  <c:v>39218</c:v>
                </c:pt>
                <c:pt idx="90">
                  <c:v>39294</c:v>
                </c:pt>
                <c:pt idx="91">
                  <c:v>39392</c:v>
                </c:pt>
                <c:pt idx="92">
                  <c:v>39484</c:v>
                </c:pt>
                <c:pt idx="93">
                  <c:v>39562</c:v>
                </c:pt>
                <c:pt idx="94">
                  <c:v>39632</c:v>
                </c:pt>
                <c:pt idx="95">
                  <c:v>39770</c:v>
                </c:pt>
                <c:pt idx="96">
                  <c:v>39861</c:v>
                </c:pt>
                <c:pt idx="97">
                  <c:v>39933</c:v>
                </c:pt>
                <c:pt idx="98">
                  <c:v>40008</c:v>
                </c:pt>
                <c:pt idx="99">
                  <c:v>40135</c:v>
                </c:pt>
                <c:pt idx="100">
                  <c:v>40220</c:v>
                </c:pt>
                <c:pt idx="101">
                  <c:v>40289</c:v>
                </c:pt>
                <c:pt idx="102">
                  <c:v>40381</c:v>
                </c:pt>
                <c:pt idx="103">
                  <c:v>40472</c:v>
                </c:pt>
                <c:pt idx="104">
                  <c:v>40568</c:v>
                </c:pt>
                <c:pt idx="105">
                  <c:v>40653</c:v>
                </c:pt>
                <c:pt idx="106">
                  <c:v>40743</c:v>
                </c:pt>
                <c:pt idx="107">
                  <c:v>40849</c:v>
                </c:pt>
                <c:pt idx="108">
                  <c:v>40932</c:v>
                </c:pt>
                <c:pt idx="109">
                  <c:v>41032</c:v>
                </c:pt>
                <c:pt idx="110">
                  <c:v>41046</c:v>
                </c:pt>
                <c:pt idx="111">
                  <c:v>41121</c:v>
                </c:pt>
                <c:pt idx="112">
                  <c:v>41221</c:v>
                </c:pt>
                <c:pt idx="113">
                  <c:v>41320</c:v>
                </c:pt>
                <c:pt idx="114">
                  <c:v>41403</c:v>
                </c:pt>
                <c:pt idx="115">
                  <c:v>41478</c:v>
                </c:pt>
                <c:pt idx="116">
                  <c:v>41578</c:v>
                </c:pt>
                <c:pt idx="117">
                  <c:v>41703</c:v>
                </c:pt>
                <c:pt idx="118">
                  <c:v>41786</c:v>
                </c:pt>
                <c:pt idx="119">
                  <c:v>41850</c:v>
                </c:pt>
                <c:pt idx="120">
                  <c:v>41919</c:v>
                </c:pt>
                <c:pt idx="121">
                  <c:v>42047</c:v>
                </c:pt>
                <c:pt idx="122">
                  <c:v>42136</c:v>
                </c:pt>
                <c:pt idx="123">
                  <c:v>42200</c:v>
                </c:pt>
                <c:pt idx="124">
                  <c:v>42314</c:v>
                </c:pt>
                <c:pt idx="125">
                  <c:v>42401</c:v>
                </c:pt>
                <c:pt idx="126">
                  <c:v>42487</c:v>
                </c:pt>
                <c:pt idx="127">
                  <c:v>42598</c:v>
                </c:pt>
                <c:pt idx="128">
                  <c:v>42669</c:v>
                </c:pt>
                <c:pt idx="129">
                  <c:v>42765</c:v>
                </c:pt>
                <c:pt idx="130">
                  <c:v>42871</c:v>
                </c:pt>
                <c:pt idx="131">
                  <c:v>42986</c:v>
                </c:pt>
                <c:pt idx="132">
                  <c:v>43040</c:v>
                </c:pt>
                <c:pt idx="133">
                  <c:v>43178</c:v>
                </c:pt>
                <c:pt idx="134">
                  <c:v>43333</c:v>
                </c:pt>
                <c:pt idx="135">
                  <c:v>43388</c:v>
                </c:pt>
                <c:pt idx="136">
                  <c:v>43501</c:v>
                </c:pt>
                <c:pt idx="137">
                  <c:v>43571</c:v>
                </c:pt>
                <c:pt idx="138">
                  <c:v>43656</c:v>
                </c:pt>
                <c:pt idx="139">
                  <c:v>43893</c:v>
                </c:pt>
                <c:pt idx="140">
                  <c:v>44105</c:v>
                </c:pt>
                <c:pt idx="141">
                  <c:v>44266</c:v>
                </c:pt>
              </c:numCache>
            </c:numRef>
          </c:xVal>
          <c:yVal>
            <c:numRef>
              <c:f>'364227076074709'!$D$2:$D$980</c:f>
              <c:numCache>
                <c:formatCode>General</c:formatCode>
                <c:ptCount val="979"/>
                <c:pt idx="0">
                  <c:v>17.53</c:v>
                </c:pt>
                <c:pt idx="1">
                  <c:v>17.579999999999899</c:v>
                </c:pt>
                <c:pt idx="2">
                  <c:v>17.48</c:v>
                </c:pt>
                <c:pt idx="3">
                  <c:v>17.23</c:v>
                </c:pt>
                <c:pt idx="4">
                  <c:v>17.53</c:v>
                </c:pt>
                <c:pt idx="5">
                  <c:v>17.440000000000001</c:v>
                </c:pt>
                <c:pt idx="6">
                  <c:v>17.559999999999899</c:v>
                </c:pt>
                <c:pt idx="7">
                  <c:v>17.25</c:v>
                </c:pt>
                <c:pt idx="8">
                  <c:v>17.23</c:v>
                </c:pt>
                <c:pt idx="9">
                  <c:v>17.010000000000002</c:v>
                </c:pt>
                <c:pt idx="10">
                  <c:v>16.88</c:v>
                </c:pt>
                <c:pt idx="11">
                  <c:v>16.739999999999899</c:v>
                </c:pt>
                <c:pt idx="12">
                  <c:v>16.88</c:v>
                </c:pt>
                <c:pt idx="13">
                  <c:v>17.03</c:v>
                </c:pt>
                <c:pt idx="14">
                  <c:v>17.04</c:v>
                </c:pt>
                <c:pt idx="15">
                  <c:v>16.829999999999899</c:v>
                </c:pt>
                <c:pt idx="16">
                  <c:v>16.809999999999899</c:v>
                </c:pt>
                <c:pt idx="17">
                  <c:v>16.739999999999899</c:v>
                </c:pt>
                <c:pt idx="18">
                  <c:v>16.68</c:v>
                </c:pt>
                <c:pt idx="19">
                  <c:v>16.8</c:v>
                </c:pt>
                <c:pt idx="20">
                  <c:v>16.88</c:v>
                </c:pt>
                <c:pt idx="21">
                  <c:v>16.600000000000001</c:v>
                </c:pt>
                <c:pt idx="22">
                  <c:v>16.489999999999899</c:v>
                </c:pt>
                <c:pt idx="23">
                  <c:v>16.63</c:v>
                </c:pt>
                <c:pt idx="24">
                  <c:v>16.43</c:v>
                </c:pt>
                <c:pt idx="25">
                  <c:v>16.43</c:v>
                </c:pt>
                <c:pt idx="26">
                  <c:v>16.440000000000001</c:v>
                </c:pt>
                <c:pt idx="27">
                  <c:v>16.420000000000002</c:v>
                </c:pt>
                <c:pt idx="28">
                  <c:v>16.23</c:v>
                </c:pt>
                <c:pt idx="29">
                  <c:v>15.85</c:v>
                </c:pt>
                <c:pt idx="30">
                  <c:v>15.71</c:v>
                </c:pt>
                <c:pt idx="31">
                  <c:v>15.79</c:v>
                </c:pt>
                <c:pt idx="32">
                  <c:v>15.99</c:v>
                </c:pt>
                <c:pt idx="33">
                  <c:v>16.010000000000002</c:v>
                </c:pt>
                <c:pt idx="34">
                  <c:v>15.65</c:v>
                </c:pt>
                <c:pt idx="35">
                  <c:v>15.67</c:v>
                </c:pt>
                <c:pt idx="36">
                  <c:v>15.65</c:v>
                </c:pt>
                <c:pt idx="37">
                  <c:v>15.42</c:v>
                </c:pt>
                <c:pt idx="38">
                  <c:v>15.59</c:v>
                </c:pt>
                <c:pt idx="39">
                  <c:v>15.59</c:v>
                </c:pt>
                <c:pt idx="40">
                  <c:v>15.34</c:v>
                </c:pt>
                <c:pt idx="41">
                  <c:v>15.19</c:v>
                </c:pt>
                <c:pt idx="42">
                  <c:v>15.25</c:v>
                </c:pt>
                <c:pt idx="43">
                  <c:v>15.32</c:v>
                </c:pt>
                <c:pt idx="44">
                  <c:v>15.24</c:v>
                </c:pt>
                <c:pt idx="45">
                  <c:v>15.01</c:v>
                </c:pt>
                <c:pt idx="46">
                  <c:v>15.14</c:v>
                </c:pt>
                <c:pt idx="47">
                  <c:v>14.97</c:v>
                </c:pt>
                <c:pt idx="48">
                  <c:v>14.54</c:v>
                </c:pt>
                <c:pt idx="49">
                  <c:v>14.44</c:v>
                </c:pt>
                <c:pt idx="50">
                  <c:v>14.63</c:v>
                </c:pt>
                <c:pt idx="51">
                  <c:v>14.67</c:v>
                </c:pt>
                <c:pt idx="52">
                  <c:v>14.29</c:v>
                </c:pt>
                <c:pt idx="53">
                  <c:v>14.24</c:v>
                </c:pt>
                <c:pt idx="54">
                  <c:v>14.31</c:v>
                </c:pt>
                <c:pt idx="55">
                  <c:v>14.2</c:v>
                </c:pt>
                <c:pt idx="56">
                  <c:v>13.94</c:v>
                </c:pt>
                <c:pt idx="57">
                  <c:v>13.86</c:v>
                </c:pt>
                <c:pt idx="58">
                  <c:v>13.73</c:v>
                </c:pt>
                <c:pt idx="59">
                  <c:v>13.51</c:v>
                </c:pt>
                <c:pt idx="60">
                  <c:v>13.29</c:v>
                </c:pt>
                <c:pt idx="61">
                  <c:v>13.28</c:v>
                </c:pt>
                <c:pt idx="62">
                  <c:v>12.88</c:v>
                </c:pt>
                <c:pt idx="63">
                  <c:v>13.04</c:v>
                </c:pt>
                <c:pt idx="64">
                  <c:v>12.59</c:v>
                </c:pt>
                <c:pt idx="65">
                  <c:v>12.27</c:v>
                </c:pt>
                <c:pt idx="66">
                  <c:v>11.98</c:v>
                </c:pt>
                <c:pt idx="67">
                  <c:v>11.92</c:v>
                </c:pt>
                <c:pt idx="68">
                  <c:v>12</c:v>
                </c:pt>
                <c:pt idx="69">
                  <c:v>11.52</c:v>
                </c:pt>
                <c:pt idx="70">
                  <c:v>11.28</c:v>
                </c:pt>
                <c:pt idx="71">
                  <c:v>11.46</c:v>
                </c:pt>
                <c:pt idx="72">
                  <c:v>11.49</c:v>
                </c:pt>
                <c:pt idx="73">
                  <c:v>11.39</c:v>
                </c:pt>
                <c:pt idx="74">
                  <c:v>11.36</c:v>
                </c:pt>
                <c:pt idx="75">
                  <c:v>11.33</c:v>
                </c:pt>
                <c:pt idx="76">
                  <c:v>11.15</c:v>
                </c:pt>
                <c:pt idx="77">
                  <c:v>11.17</c:v>
                </c:pt>
                <c:pt idx="78">
                  <c:v>11.05</c:v>
                </c:pt>
                <c:pt idx="79">
                  <c:v>10.92</c:v>
                </c:pt>
                <c:pt idx="80">
                  <c:v>10.96</c:v>
                </c:pt>
                <c:pt idx="81">
                  <c:v>10.91</c:v>
                </c:pt>
                <c:pt idx="82">
                  <c:v>10.69</c:v>
                </c:pt>
                <c:pt idx="83">
                  <c:v>11.06</c:v>
                </c:pt>
                <c:pt idx="84">
                  <c:v>10.68</c:v>
                </c:pt>
                <c:pt idx="85">
                  <c:v>10.53</c:v>
                </c:pt>
                <c:pt idx="86">
                  <c:v>10.6</c:v>
                </c:pt>
                <c:pt idx="87">
                  <c:v>10.49</c:v>
                </c:pt>
                <c:pt idx="88">
                  <c:v>10.62</c:v>
                </c:pt>
                <c:pt idx="89">
                  <c:v>10.41</c:v>
                </c:pt>
                <c:pt idx="90">
                  <c:v>10.130000000000001</c:v>
                </c:pt>
                <c:pt idx="91">
                  <c:v>10</c:v>
                </c:pt>
                <c:pt idx="92">
                  <c:v>10.050000000000001</c:v>
                </c:pt>
                <c:pt idx="93">
                  <c:v>10.28</c:v>
                </c:pt>
                <c:pt idx="94">
                  <c:v>9.8699999999999903</c:v>
                </c:pt>
                <c:pt idx="95">
                  <c:v>10.11</c:v>
                </c:pt>
                <c:pt idx="96">
                  <c:v>9.92</c:v>
                </c:pt>
                <c:pt idx="97">
                  <c:v>9.81</c:v>
                </c:pt>
                <c:pt idx="98">
                  <c:v>9.7100000000000009</c:v>
                </c:pt>
                <c:pt idx="99">
                  <c:v>9.8800000000000008</c:v>
                </c:pt>
                <c:pt idx="100">
                  <c:v>9.9600000000000009</c:v>
                </c:pt>
                <c:pt idx="101">
                  <c:v>9.74</c:v>
                </c:pt>
                <c:pt idx="102">
                  <c:v>9.41</c:v>
                </c:pt>
                <c:pt idx="103">
                  <c:v>9.59</c:v>
                </c:pt>
                <c:pt idx="104">
                  <c:v>9.4600000000000009</c:v>
                </c:pt>
                <c:pt idx="105">
                  <c:v>9.49</c:v>
                </c:pt>
                <c:pt idx="106">
                  <c:v>9.11</c:v>
                </c:pt>
                <c:pt idx="107">
                  <c:v>9.17</c:v>
                </c:pt>
                <c:pt idx="108">
                  <c:v>9.4</c:v>
                </c:pt>
                <c:pt idx="109">
                  <c:v>9.0399999999999903</c:v>
                </c:pt>
                <c:pt idx="110">
                  <c:v>9.2100000000000009</c:v>
                </c:pt>
                <c:pt idx="111">
                  <c:v>8.92</c:v>
                </c:pt>
                <c:pt idx="112">
                  <c:v>8.85</c:v>
                </c:pt>
                <c:pt idx="113">
                  <c:v>9.75</c:v>
                </c:pt>
                <c:pt idx="114">
                  <c:v>8.52</c:v>
                </c:pt>
                <c:pt idx="115">
                  <c:v>8.39</c:v>
                </c:pt>
                <c:pt idx="116">
                  <c:v>8.09</c:v>
                </c:pt>
                <c:pt idx="117">
                  <c:v>8.06</c:v>
                </c:pt>
                <c:pt idx="118">
                  <c:v>7.88</c:v>
                </c:pt>
                <c:pt idx="119">
                  <c:v>7.84</c:v>
                </c:pt>
                <c:pt idx="120">
                  <c:v>7.67</c:v>
                </c:pt>
                <c:pt idx="121">
                  <c:v>7.69</c:v>
                </c:pt>
                <c:pt idx="122">
                  <c:v>7.52</c:v>
                </c:pt>
                <c:pt idx="123">
                  <c:v>7.49</c:v>
                </c:pt>
                <c:pt idx="124">
                  <c:v>7.16</c:v>
                </c:pt>
                <c:pt idx="125">
                  <c:v>7.29</c:v>
                </c:pt>
                <c:pt idx="126">
                  <c:v>7.13</c:v>
                </c:pt>
                <c:pt idx="127">
                  <c:v>6.79</c:v>
                </c:pt>
                <c:pt idx="128">
                  <c:v>6.82</c:v>
                </c:pt>
                <c:pt idx="129">
                  <c:v>6.9</c:v>
                </c:pt>
                <c:pt idx="130">
                  <c:v>6.72</c:v>
                </c:pt>
                <c:pt idx="131">
                  <c:v>6.54</c:v>
                </c:pt>
                <c:pt idx="132">
                  <c:v>6.35</c:v>
                </c:pt>
                <c:pt idx="133">
                  <c:v>6.41</c:v>
                </c:pt>
                <c:pt idx="134">
                  <c:v>6.26</c:v>
                </c:pt>
                <c:pt idx="135">
                  <c:v>6.05</c:v>
                </c:pt>
                <c:pt idx="136">
                  <c:v>6.03</c:v>
                </c:pt>
                <c:pt idx="137">
                  <c:v>5.98</c:v>
                </c:pt>
                <c:pt idx="138">
                  <c:v>5.7</c:v>
                </c:pt>
                <c:pt idx="139">
                  <c:v>5.54</c:v>
                </c:pt>
                <c:pt idx="140">
                  <c:v>5.39</c:v>
                </c:pt>
                <c:pt idx="141">
                  <c:v>5.07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569-44EE-B024-0AF4F98A1B40}"/>
            </c:ext>
          </c:extLst>
        </c:ser>
        <c:ser>
          <c:idx val="1"/>
          <c:order val="1"/>
          <c:tx>
            <c:v>Simulated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3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'364227076074709'!$H$20:$H$51</c:f>
              <c:numCache>
                <c:formatCode>m/d/yyyy</c:formatCode>
                <c:ptCount val="32"/>
                <c:pt idx="0">
                  <c:v>32874</c:v>
                </c:pt>
                <c:pt idx="1">
                  <c:v>33239</c:v>
                </c:pt>
                <c:pt idx="2">
                  <c:v>33604</c:v>
                </c:pt>
                <c:pt idx="3">
                  <c:v>33970</c:v>
                </c:pt>
                <c:pt idx="4">
                  <c:v>34335</c:v>
                </c:pt>
                <c:pt idx="5">
                  <c:v>34700</c:v>
                </c:pt>
                <c:pt idx="6">
                  <c:v>35065</c:v>
                </c:pt>
                <c:pt idx="7">
                  <c:v>35431</c:v>
                </c:pt>
                <c:pt idx="8">
                  <c:v>35796</c:v>
                </c:pt>
                <c:pt idx="9">
                  <c:v>36161</c:v>
                </c:pt>
                <c:pt idx="10">
                  <c:v>36526</c:v>
                </c:pt>
                <c:pt idx="11">
                  <c:v>36892</c:v>
                </c:pt>
                <c:pt idx="12">
                  <c:v>37257</c:v>
                </c:pt>
                <c:pt idx="13">
                  <c:v>37622</c:v>
                </c:pt>
                <c:pt idx="14">
                  <c:v>37987</c:v>
                </c:pt>
                <c:pt idx="15">
                  <c:v>38353</c:v>
                </c:pt>
                <c:pt idx="16">
                  <c:v>38718</c:v>
                </c:pt>
                <c:pt idx="17">
                  <c:v>39083</c:v>
                </c:pt>
                <c:pt idx="18">
                  <c:v>39448</c:v>
                </c:pt>
                <c:pt idx="19">
                  <c:v>39814</c:v>
                </c:pt>
                <c:pt idx="20">
                  <c:v>40179</c:v>
                </c:pt>
                <c:pt idx="21">
                  <c:v>40544</c:v>
                </c:pt>
                <c:pt idx="22">
                  <c:v>40909</c:v>
                </c:pt>
                <c:pt idx="23">
                  <c:v>41275</c:v>
                </c:pt>
                <c:pt idx="24">
                  <c:v>41640</c:v>
                </c:pt>
                <c:pt idx="25">
                  <c:v>42005</c:v>
                </c:pt>
                <c:pt idx="26">
                  <c:v>42370</c:v>
                </c:pt>
                <c:pt idx="27">
                  <c:v>42736</c:v>
                </c:pt>
                <c:pt idx="28">
                  <c:v>43101</c:v>
                </c:pt>
                <c:pt idx="29">
                  <c:v>43466</c:v>
                </c:pt>
                <c:pt idx="30">
                  <c:v>43831</c:v>
                </c:pt>
                <c:pt idx="31">
                  <c:v>44197</c:v>
                </c:pt>
              </c:numCache>
            </c:numRef>
          </c:xVal>
          <c:yVal>
            <c:numRef>
              <c:f>'364227076074709'!$G$20:$G$51</c:f>
              <c:numCache>
                <c:formatCode>General</c:formatCode>
                <c:ptCount val="32"/>
                <c:pt idx="0">
                  <c:v>14.844780921936</c:v>
                </c:pt>
                <c:pt idx="1">
                  <c:v>14.529037475586</c:v>
                </c:pt>
                <c:pt idx="2">
                  <c:v>14.20724773407</c:v>
                </c:pt>
                <c:pt idx="3">
                  <c:v>13.877393722534</c:v>
                </c:pt>
                <c:pt idx="4">
                  <c:v>13.54098033905</c:v>
                </c:pt>
                <c:pt idx="5">
                  <c:v>13.197264671326</c:v>
                </c:pt>
                <c:pt idx="6">
                  <c:v>12.847435951233001</c:v>
                </c:pt>
                <c:pt idx="7">
                  <c:v>12.491596221924</c:v>
                </c:pt>
                <c:pt idx="8">
                  <c:v>12.132528305054</c:v>
                </c:pt>
                <c:pt idx="9">
                  <c:v>11.769642829895</c:v>
                </c:pt>
                <c:pt idx="10">
                  <c:v>11.403001785278001</c:v>
                </c:pt>
                <c:pt idx="11">
                  <c:v>11.032667160034</c:v>
                </c:pt>
                <c:pt idx="12">
                  <c:v>10.660623550415</c:v>
                </c:pt>
                <c:pt idx="13">
                  <c:v>10.28405380249</c:v>
                </c:pt>
                <c:pt idx="14">
                  <c:v>9.9023723602294993</c:v>
                </c:pt>
                <c:pt idx="15">
                  <c:v>9.5171251296996999</c:v>
                </c:pt>
                <c:pt idx="16">
                  <c:v>9.1321630477905007</c:v>
                </c:pt>
                <c:pt idx="17">
                  <c:v>8.7446880340575994</c:v>
                </c:pt>
                <c:pt idx="18">
                  <c:v>8.3531560897827006</c:v>
                </c:pt>
                <c:pt idx="19">
                  <c:v>7.9558277130126998</c:v>
                </c:pt>
                <c:pt idx="20">
                  <c:v>7.5548353195190003</c:v>
                </c:pt>
                <c:pt idx="21">
                  <c:v>7.1510796546936</c:v>
                </c:pt>
                <c:pt idx="22">
                  <c:v>6.7458209991454998</c:v>
                </c:pt>
                <c:pt idx="23">
                  <c:v>6.3380889892578001</c:v>
                </c:pt>
                <c:pt idx="24">
                  <c:v>5.9303493499756001</c:v>
                </c:pt>
                <c:pt idx="25">
                  <c:v>5.5221757888793999</c:v>
                </c:pt>
                <c:pt idx="26">
                  <c:v>5.1146073341370002</c:v>
                </c:pt>
                <c:pt idx="27">
                  <c:v>4.7074451446532999</c:v>
                </c:pt>
                <c:pt idx="28">
                  <c:v>4.3042325973511</c:v>
                </c:pt>
                <c:pt idx="29">
                  <c:v>3.9042649269103999</c:v>
                </c:pt>
                <c:pt idx="30">
                  <c:v>3.5073726177215998</c:v>
                </c:pt>
                <c:pt idx="31">
                  <c:v>3.1130459308624001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569-44EE-B024-0AF4F98A1B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3555183"/>
        <c:axId val="613550191"/>
      </c:scatterChart>
      <c:valAx>
        <c:axId val="613555183"/>
        <c:scaling>
          <c:orientation val="minMax"/>
          <c:min val="3200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0191"/>
        <c:crossesAt val="-200"/>
        <c:crossBetween val="midCat"/>
      </c:valAx>
      <c:valAx>
        <c:axId val="6135501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Water Level (ft)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5183"/>
        <c:crosses val="autoZero"/>
        <c:crossBetween val="midCat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Data</c:v>
          </c:tx>
          <c:spPr>
            <a:ln w="19050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'364227076074709'!$I$20:$I$51</c:f>
              <c:numCache>
                <c:formatCode>General</c:formatCode>
                <c:ptCount val="32"/>
                <c:pt idx="0">
                  <c:v>17.440000000000001</c:v>
                </c:pt>
                <c:pt idx="1">
                  <c:v>16.88</c:v>
                </c:pt>
                <c:pt idx="2">
                  <c:v>16.68</c:v>
                </c:pt>
                <c:pt idx="3">
                  <c:v>16.43</c:v>
                </c:pt>
                <c:pt idx="4">
                  <c:v>15.79</c:v>
                </c:pt>
                <c:pt idx="5">
                  <c:v>15.65</c:v>
                </c:pt>
                <c:pt idx="6">
                  <c:v>15.19</c:v>
                </c:pt>
                <c:pt idx="7">
                  <c:v>15.01</c:v>
                </c:pt>
                <c:pt idx="8">
                  <c:v>14.44</c:v>
                </c:pt>
                <c:pt idx="9">
                  <c:v>14.24</c:v>
                </c:pt>
                <c:pt idx="10">
                  <c:v>13.86</c:v>
                </c:pt>
                <c:pt idx="11">
                  <c:v>13.28</c:v>
                </c:pt>
                <c:pt idx="12">
                  <c:v>11.98</c:v>
                </c:pt>
                <c:pt idx="13">
                  <c:v>11.28</c:v>
                </c:pt>
                <c:pt idx="14">
                  <c:v>11.36</c:v>
                </c:pt>
                <c:pt idx="15">
                  <c:v>11.05</c:v>
                </c:pt>
                <c:pt idx="16">
                  <c:v>10.69</c:v>
                </c:pt>
                <c:pt idx="17">
                  <c:v>10.49</c:v>
                </c:pt>
                <c:pt idx="18">
                  <c:v>10</c:v>
                </c:pt>
                <c:pt idx="19">
                  <c:v>10.11</c:v>
                </c:pt>
                <c:pt idx="20">
                  <c:v>9.8800000000000008</c:v>
                </c:pt>
                <c:pt idx="21">
                  <c:v>9.59</c:v>
                </c:pt>
                <c:pt idx="22">
                  <c:v>9.17</c:v>
                </c:pt>
                <c:pt idx="23">
                  <c:v>8.85</c:v>
                </c:pt>
                <c:pt idx="24">
                  <c:v>8.09</c:v>
                </c:pt>
                <c:pt idx="25">
                  <c:v>7.67</c:v>
                </c:pt>
                <c:pt idx="26">
                  <c:v>7.16</c:v>
                </c:pt>
                <c:pt idx="27">
                  <c:v>6.82</c:v>
                </c:pt>
                <c:pt idx="28">
                  <c:v>6.35</c:v>
                </c:pt>
                <c:pt idx="29">
                  <c:v>6.05</c:v>
                </c:pt>
                <c:pt idx="30">
                  <c:v>5.7</c:v>
                </c:pt>
                <c:pt idx="31">
                  <c:v>5.39</c:v>
                </c:pt>
              </c:numCache>
            </c:numRef>
          </c:xVal>
          <c:yVal>
            <c:numRef>
              <c:f>'364227076074709'!$G$20:$G$51</c:f>
              <c:numCache>
                <c:formatCode>General</c:formatCode>
                <c:ptCount val="32"/>
                <c:pt idx="0">
                  <c:v>14.844780921936</c:v>
                </c:pt>
                <c:pt idx="1">
                  <c:v>14.529037475586</c:v>
                </c:pt>
                <c:pt idx="2">
                  <c:v>14.20724773407</c:v>
                </c:pt>
                <c:pt idx="3">
                  <c:v>13.877393722534</c:v>
                </c:pt>
                <c:pt idx="4">
                  <c:v>13.54098033905</c:v>
                </c:pt>
                <c:pt idx="5">
                  <c:v>13.197264671326</c:v>
                </c:pt>
                <c:pt idx="6">
                  <c:v>12.847435951233001</c:v>
                </c:pt>
                <c:pt idx="7">
                  <c:v>12.491596221924</c:v>
                </c:pt>
                <c:pt idx="8">
                  <c:v>12.132528305054</c:v>
                </c:pt>
                <c:pt idx="9">
                  <c:v>11.769642829895</c:v>
                </c:pt>
                <c:pt idx="10">
                  <c:v>11.403001785278001</c:v>
                </c:pt>
                <c:pt idx="11">
                  <c:v>11.032667160034</c:v>
                </c:pt>
                <c:pt idx="12">
                  <c:v>10.660623550415</c:v>
                </c:pt>
                <c:pt idx="13">
                  <c:v>10.28405380249</c:v>
                </c:pt>
                <c:pt idx="14">
                  <c:v>9.9023723602294993</c:v>
                </c:pt>
                <c:pt idx="15">
                  <c:v>9.5171251296996999</c:v>
                </c:pt>
                <c:pt idx="16">
                  <c:v>9.1321630477905007</c:v>
                </c:pt>
                <c:pt idx="17">
                  <c:v>8.7446880340575994</c:v>
                </c:pt>
                <c:pt idx="18">
                  <c:v>8.3531560897827006</c:v>
                </c:pt>
                <c:pt idx="19">
                  <c:v>7.9558277130126998</c:v>
                </c:pt>
                <c:pt idx="20">
                  <c:v>7.5548353195190003</c:v>
                </c:pt>
                <c:pt idx="21">
                  <c:v>7.1510796546936</c:v>
                </c:pt>
                <c:pt idx="22">
                  <c:v>6.7458209991454998</c:v>
                </c:pt>
                <c:pt idx="23">
                  <c:v>6.3380889892578001</c:v>
                </c:pt>
                <c:pt idx="24">
                  <c:v>5.9303493499756001</c:v>
                </c:pt>
                <c:pt idx="25">
                  <c:v>5.5221757888793999</c:v>
                </c:pt>
                <c:pt idx="26">
                  <c:v>5.1146073341370002</c:v>
                </c:pt>
                <c:pt idx="27">
                  <c:v>4.7074451446532999</c:v>
                </c:pt>
                <c:pt idx="28">
                  <c:v>4.3042325973511</c:v>
                </c:pt>
                <c:pt idx="29">
                  <c:v>3.9042649269103999</c:v>
                </c:pt>
                <c:pt idx="30">
                  <c:v>3.5073726177215998</c:v>
                </c:pt>
                <c:pt idx="31">
                  <c:v>3.1130459308624001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E89-45F6-BBA9-7CA2B6784D1F}"/>
            </c:ext>
          </c:extLst>
        </c:ser>
        <c:ser>
          <c:idx val="1"/>
          <c:order val="1"/>
          <c:tx>
            <c:v>Y=X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'364227076074709'!$K$2:$K$3</c:f>
              <c:numCache>
                <c:formatCode>General</c:formatCode>
                <c:ptCount val="2"/>
                <c:pt idx="0">
                  <c:v>17.579999999999899</c:v>
                </c:pt>
                <c:pt idx="1">
                  <c:v>5.07</c:v>
                </c:pt>
              </c:numCache>
            </c:numRef>
          </c:xVal>
          <c:yVal>
            <c:numRef>
              <c:f>'364227076074709'!$K$2:$K$3</c:f>
              <c:numCache>
                <c:formatCode>General</c:formatCode>
                <c:ptCount val="2"/>
                <c:pt idx="0">
                  <c:v>17.579999999999899</c:v>
                </c:pt>
                <c:pt idx="1">
                  <c:v>5.07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E89-45F6-BBA9-7CA2B6784D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4009151"/>
        <c:axId val="1105116095"/>
      </c:scatterChart>
      <c:valAx>
        <c:axId val="117400915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05116095"/>
        <c:crossesAt val="-200"/>
        <c:crossBetween val="midCat"/>
      </c:valAx>
      <c:valAx>
        <c:axId val="11051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74009151"/>
        <c:crossesAt val="-200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0617632601578511"/>
          <c:y val="0.57275836614173226"/>
          <c:w val="0.38800328273086904"/>
          <c:h val="0.19412968265330471"/>
        </c:manualLayout>
      </c:layout>
      <c:overlay val="1"/>
      <c:spPr>
        <a:solidFill>
          <a:schemeClr val="bg1"/>
        </a:solidFill>
        <a:ln>
          <a:solidFill>
            <a:schemeClr val="bg1">
              <a:lumMod val="65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sz="1400" b="0" i="0" u="none" strike="noStrike" baseline="0">
                <a:effectLst/>
              </a:rPr>
              <a:t>61B  16</a:t>
            </a:r>
            <a:r>
              <a:rPr lang="en-US" sz="1400" b="0" i="0" u="none" strike="noStrike" baseline="0"/>
              <a:t>  </a:t>
            </a:r>
            <a:endParaRPr lang="en-US"/>
          </a:p>
        </c:rich>
      </c:tx>
      <c:layout>
        <c:manualLayout>
          <c:xMode val="edge"/>
          <c:yMode val="edge"/>
          <c:x val="0.36088110403397028"/>
          <c:y val="2.13675213675213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USGS Data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3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xVal>
            <c:numRef>
              <c:f>'364227076074709'!$A$2:$A$980</c:f>
              <c:numCache>
                <c:formatCode>m/d/yyyy</c:formatCode>
                <c:ptCount val="979"/>
                <c:pt idx="0">
                  <c:v>32580</c:v>
                </c:pt>
                <c:pt idx="1">
                  <c:v>32618</c:v>
                </c:pt>
                <c:pt idx="2">
                  <c:v>32680</c:v>
                </c:pt>
                <c:pt idx="3">
                  <c:v>32730</c:v>
                </c:pt>
                <c:pt idx="4">
                  <c:v>32785</c:v>
                </c:pt>
                <c:pt idx="5">
                  <c:v>32841</c:v>
                </c:pt>
                <c:pt idx="6">
                  <c:v>32883</c:v>
                </c:pt>
                <c:pt idx="7">
                  <c:v>32945</c:v>
                </c:pt>
                <c:pt idx="8">
                  <c:v>33008</c:v>
                </c:pt>
                <c:pt idx="9">
                  <c:v>33050</c:v>
                </c:pt>
                <c:pt idx="10">
                  <c:v>33092</c:v>
                </c:pt>
                <c:pt idx="11">
                  <c:v>33156</c:v>
                </c:pt>
                <c:pt idx="12">
                  <c:v>33218</c:v>
                </c:pt>
                <c:pt idx="13">
                  <c:v>33268</c:v>
                </c:pt>
                <c:pt idx="14">
                  <c:v>33316</c:v>
                </c:pt>
                <c:pt idx="15">
                  <c:v>33374</c:v>
                </c:pt>
                <c:pt idx="16">
                  <c:v>33421</c:v>
                </c:pt>
                <c:pt idx="17">
                  <c:v>33477</c:v>
                </c:pt>
                <c:pt idx="18">
                  <c:v>33547</c:v>
                </c:pt>
                <c:pt idx="19">
                  <c:v>33610</c:v>
                </c:pt>
                <c:pt idx="20">
                  <c:v>33660</c:v>
                </c:pt>
                <c:pt idx="21">
                  <c:v>33722</c:v>
                </c:pt>
                <c:pt idx="22">
                  <c:v>33778</c:v>
                </c:pt>
                <c:pt idx="23">
                  <c:v>33844</c:v>
                </c:pt>
                <c:pt idx="24">
                  <c:v>33892</c:v>
                </c:pt>
                <c:pt idx="25">
                  <c:v>33946</c:v>
                </c:pt>
                <c:pt idx="26">
                  <c:v>34008</c:v>
                </c:pt>
                <c:pt idx="27">
                  <c:v>34074</c:v>
                </c:pt>
                <c:pt idx="28">
                  <c:v>34129</c:v>
                </c:pt>
                <c:pt idx="29">
                  <c:v>34198</c:v>
                </c:pt>
                <c:pt idx="30">
                  <c:v>34255</c:v>
                </c:pt>
                <c:pt idx="31">
                  <c:v>34312</c:v>
                </c:pt>
                <c:pt idx="32">
                  <c:v>34379</c:v>
                </c:pt>
                <c:pt idx="33">
                  <c:v>34429</c:v>
                </c:pt>
                <c:pt idx="34">
                  <c:v>34498</c:v>
                </c:pt>
                <c:pt idx="35">
                  <c:v>34554</c:v>
                </c:pt>
                <c:pt idx="36">
                  <c:v>34639</c:v>
                </c:pt>
                <c:pt idx="37">
                  <c:v>34704</c:v>
                </c:pt>
                <c:pt idx="38">
                  <c:v>34765</c:v>
                </c:pt>
                <c:pt idx="39">
                  <c:v>34824</c:v>
                </c:pt>
                <c:pt idx="40">
                  <c:v>34886</c:v>
                </c:pt>
                <c:pt idx="41">
                  <c:v>34988</c:v>
                </c:pt>
                <c:pt idx="42">
                  <c:v>35087</c:v>
                </c:pt>
                <c:pt idx="43">
                  <c:v>35157</c:v>
                </c:pt>
                <c:pt idx="44">
                  <c:v>35269</c:v>
                </c:pt>
                <c:pt idx="45">
                  <c:v>35345</c:v>
                </c:pt>
                <c:pt idx="46">
                  <c:v>35436</c:v>
                </c:pt>
                <c:pt idx="47">
                  <c:v>35552</c:v>
                </c:pt>
                <c:pt idx="48">
                  <c:v>35627</c:v>
                </c:pt>
                <c:pt idx="49">
                  <c:v>35739</c:v>
                </c:pt>
                <c:pt idx="50">
                  <c:v>35801</c:v>
                </c:pt>
                <c:pt idx="51">
                  <c:v>35905</c:v>
                </c:pt>
                <c:pt idx="52">
                  <c:v>35990</c:v>
                </c:pt>
                <c:pt idx="53">
                  <c:v>36087</c:v>
                </c:pt>
                <c:pt idx="54">
                  <c:v>36179</c:v>
                </c:pt>
                <c:pt idx="55">
                  <c:v>36270</c:v>
                </c:pt>
                <c:pt idx="56">
                  <c:v>36367</c:v>
                </c:pt>
                <c:pt idx="57">
                  <c:v>36458</c:v>
                </c:pt>
                <c:pt idx="58">
                  <c:v>36549</c:v>
                </c:pt>
                <c:pt idx="59">
                  <c:v>36655</c:v>
                </c:pt>
                <c:pt idx="60">
                  <c:v>36732</c:v>
                </c:pt>
                <c:pt idx="61">
                  <c:v>36805</c:v>
                </c:pt>
                <c:pt idx="62">
                  <c:v>36936</c:v>
                </c:pt>
                <c:pt idx="63">
                  <c:v>36963</c:v>
                </c:pt>
                <c:pt idx="64">
                  <c:v>37000</c:v>
                </c:pt>
                <c:pt idx="65">
                  <c:v>37095</c:v>
                </c:pt>
                <c:pt idx="66">
                  <c:v>37175</c:v>
                </c:pt>
                <c:pt idx="67">
                  <c:v>37270</c:v>
                </c:pt>
                <c:pt idx="68">
                  <c:v>37365</c:v>
                </c:pt>
                <c:pt idx="69">
                  <c:v>37454</c:v>
                </c:pt>
                <c:pt idx="70">
                  <c:v>37539</c:v>
                </c:pt>
                <c:pt idx="71">
                  <c:v>37649</c:v>
                </c:pt>
                <c:pt idx="72">
                  <c:v>37746</c:v>
                </c:pt>
                <c:pt idx="73">
                  <c:v>37809</c:v>
                </c:pt>
                <c:pt idx="74">
                  <c:v>37908</c:v>
                </c:pt>
                <c:pt idx="75">
                  <c:v>37999</c:v>
                </c:pt>
                <c:pt idx="76">
                  <c:v>38105</c:v>
                </c:pt>
                <c:pt idx="77">
                  <c:v>38181</c:v>
                </c:pt>
                <c:pt idx="78">
                  <c:v>38286</c:v>
                </c:pt>
                <c:pt idx="79">
                  <c:v>38379</c:v>
                </c:pt>
                <c:pt idx="80">
                  <c:v>38453</c:v>
                </c:pt>
                <c:pt idx="81">
                  <c:v>38556</c:v>
                </c:pt>
                <c:pt idx="82">
                  <c:v>38656</c:v>
                </c:pt>
                <c:pt idx="83">
                  <c:v>38769</c:v>
                </c:pt>
                <c:pt idx="84">
                  <c:v>38832</c:v>
                </c:pt>
                <c:pt idx="85">
                  <c:v>38875</c:v>
                </c:pt>
                <c:pt idx="86">
                  <c:v>38905</c:v>
                </c:pt>
                <c:pt idx="87">
                  <c:v>39014</c:v>
                </c:pt>
                <c:pt idx="88">
                  <c:v>39112</c:v>
                </c:pt>
                <c:pt idx="89">
                  <c:v>39218</c:v>
                </c:pt>
                <c:pt idx="90">
                  <c:v>39294</c:v>
                </c:pt>
                <c:pt idx="91">
                  <c:v>39392</c:v>
                </c:pt>
                <c:pt idx="92">
                  <c:v>39484</c:v>
                </c:pt>
                <c:pt idx="93">
                  <c:v>39562</c:v>
                </c:pt>
                <c:pt idx="94">
                  <c:v>39632</c:v>
                </c:pt>
                <c:pt idx="95">
                  <c:v>39770</c:v>
                </c:pt>
                <c:pt idx="96">
                  <c:v>39861</c:v>
                </c:pt>
                <c:pt idx="97">
                  <c:v>39933</c:v>
                </c:pt>
                <c:pt idx="98">
                  <c:v>40008</c:v>
                </c:pt>
                <c:pt idx="99">
                  <c:v>40135</c:v>
                </c:pt>
                <c:pt idx="100">
                  <c:v>40220</c:v>
                </c:pt>
                <c:pt idx="101">
                  <c:v>40289</c:v>
                </c:pt>
                <c:pt idx="102">
                  <c:v>40381</c:v>
                </c:pt>
                <c:pt idx="103">
                  <c:v>40472</c:v>
                </c:pt>
                <c:pt idx="104">
                  <c:v>40568</c:v>
                </c:pt>
                <c:pt idx="105">
                  <c:v>40653</c:v>
                </c:pt>
                <c:pt idx="106">
                  <c:v>40743</c:v>
                </c:pt>
                <c:pt idx="107">
                  <c:v>40849</c:v>
                </c:pt>
                <c:pt idx="108">
                  <c:v>40932</c:v>
                </c:pt>
                <c:pt idx="109">
                  <c:v>41032</c:v>
                </c:pt>
                <c:pt idx="110">
                  <c:v>41046</c:v>
                </c:pt>
                <c:pt idx="111">
                  <c:v>41121</c:v>
                </c:pt>
                <c:pt idx="112">
                  <c:v>41221</c:v>
                </c:pt>
                <c:pt idx="113">
                  <c:v>41320</c:v>
                </c:pt>
                <c:pt idx="114">
                  <c:v>41403</c:v>
                </c:pt>
                <c:pt idx="115">
                  <c:v>41478</c:v>
                </c:pt>
                <c:pt idx="116">
                  <c:v>41578</c:v>
                </c:pt>
                <c:pt idx="117">
                  <c:v>41703</c:v>
                </c:pt>
                <c:pt idx="118">
                  <c:v>41786</c:v>
                </c:pt>
                <c:pt idx="119">
                  <c:v>41850</c:v>
                </c:pt>
                <c:pt idx="120">
                  <c:v>41919</c:v>
                </c:pt>
                <c:pt idx="121">
                  <c:v>42047</c:v>
                </c:pt>
                <c:pt idx="122">
                  <c:v>42136</c:v>
                </c:pt>
                <c:pt idx="123">
                  <c:v>42200</c:v>
                </c:pt>
                <c:pt idx="124">
                  <c:v>42314</c:v>
                </c:pt>
                <c:pt idx="125">
                  <c:v>42401</c:v>
                </c:pt>
                <c:pt idx="126">
                  <c:v>42487</c:v>
                </c:pt>
                <c:pt idx="127">
                  <c:v>42598</c:v>
                </c:pt>
                <c:pt idx="128">
                  <c:v>42669</c:v>
                </c:pt>
                <c:pt idx="129">
                  <c:v>42765</c:v>
                </c:pt>
                <c:pt idx="130">
                  <c:v>42871</c:v>
                </c:pt>
                <c:pt idx="131">
                  <c:v>42986</c:v>
                </c:pt>
                <c:pt idx="132">
                  <c:v>43040</c:v>
                </c:pt>
                <c:pt idx="133">
                  <c:v>43178</c:v>
                </c:pt>
                <c:pt idx="134">
                  <c:v>43333</c:v>
                </c:pt>
                <c:pt idx="135">
                  <c:v>43388</c:v>
                </c:pt>
                <c:pt idx="136">
                  <c:v>43501</c:v>
                </c:pt>
                <c:pt idx="137">
                  <c:v>43571</c:v>
                </c:pt>
                <c:pt idx="138">
                  <c:v>43656</c:v>
                </c:pt>
                <c:pt idx="139">
                  <c:v>43893</c:v>
                </c:pt>
                <c:pt idx="140">
                  <c:v>44105</c:v>
                </c:pt>
                <c:pt idx="141">
                  <c:v>44266</c:v>
                </c:pt>
              </c:numCache>
            </c:numRef>
          </c:xVal>
          <c:yVal>
            <c:numRef>
              <c:f>'364227076074709'!$D$2:$D$980</c:f>
              <c:numCache>
                <c:formatCode>General</c:formatCode>
                <c:ptCount val="979"/>
                <c:pt idx="0">
                  <c:v>17.53</c:v>
                </c:pt>
                <c:pt idx="1">
                  <c:v>17.579999999999899</c:v>
                </c:pt>
                <c:pt idx="2">
                  <c:v>17.48</c:v>
                </c:pt>
                <c:pt idx="3">
                  <c:v>17.23</c:v>
                </c:pt>
                <c:pt idx="4">
                  <c:v>17.53</c:v>
                </c:pt>
                <c:pt idx="5">
                  <c:v>17.440000000000001</c:v>
                </c:pt>
                <c:pt idx="6">
                  <c:v>17.559999999999899</c:v>
                </c:pt>
                <c:pt idx="7">
                  <c:v>17.25</c:v>
                </c:pt>
                <c:pt idx="8">
                  <c:v>17.23</c:v>
                </c:pt>
                <c:pt idx="9">
                  <c:v>17.010000000000002</c:v>
                </c:pt>
                <c:pt idx="10">
                  <c:v>16.88</c:v>
                </c:pt>
                <c:pt idx="11">
                  <c:v>16.739999999999899</c:v>
                </c:pt>
                <c:pt idx="12">
                  <c:v>16.88</c:v>
                </c:pt>
                <c:pt idx="13">
                  <c:v>17.03</c:v>
                </c:pt>
                <c:pt idx="14">
                  <c:v>17.04</c:v>
                </c:pt>
                <c:pt idx="15">
                  <c:v>16.829999999999899</c:v>
                </c:pt>
                <c:pt idx="16">
                  <c:v>16.809999999999899</c:v>
                </c:pt>
                <c:pt idx="17">
                  <c:v>16.739999999999899</c:v>
                </c:pt>
                <c:pt idx="18">
                  <c:v>16.68</c:v>
                </c:pt>
                <c:pt idx="19">
                  <c:v>16.8</c:v>
                </c:pt>
                <c:pt idx="20">
                  <c:v>16.88</c:v>
                </c:pt>
                <c:pt idx="21">
                  <c:v>16.600000000000001</c:v>
                </c:pt>
                <c:pt idx="22">
                  <c:v>16.489999999999899</c:v>
                </c:pt>
                <c:pt idx="23">
                  <c:v>16.63</c:v>
                </c:pt>
                <c:pt idx="24">
                  <c:v>16.43</c:v>
                </c:pt>
                <c:pt idx="25">
                  <c:v>16.43</c:v>
                </c:pt>
                <c:pt idx="26">
                  <c:v>16.440000000000001</c:v>
                </c:pt>
                <c:pt idx="27">
                  <c:v>16.420000000000002</c:v>
                </c:pt>
                <c:pt idx="28">
                  <c:v>16.23</c:v>
                </c:pt>
                <c:pt idx="29">
                  <c:v>15.85</c:v>
                </c:pt>
                <c:pt idx="30">
                  <c:v>15.71</c:v>
                </c:pt>
                <c:pt idx="31">
                  <c:v>15.79</c:v>
                </c:pt>
                <c:pt idx="32">
                  <c:v>15.99</c:v>
                </c:pt>
                <c:pt idx="33">
                  <c:v>16.010000000000002</c:v>
                </c:pt>
                <c:pt idx="34">
                  <c:v>15.65</c:v>
                </c:pt>
                <c:pt idx="35">
                  <c:v>15.67</c:v>
                </c:pt>
                <c:pt idx="36">
                  <c:v>15.65</c:v>
                </c:pt>
                <c:pt idx="37">
                  <c:v>15.42</c:v>
                </c:pt>
                <c:pt idx="38">
                  <c:v>15.59</c:v>
                </c:pt>
                <c:pt idx="39">
                  <c:v>15.59</c:v>
                </c:pt>
                <c:pt idx="40">
                  <c:v>15.34</c:v>
                </c:pt>
                <c:pt idx="41">
                  <c:v>15.19</c:v>
                </c:pt>
                <c:pt idx="42">
                  <c:v>15.25</c:v>
                </c:pt>
                <c:pt idx="43">
                  <c:v>15.32</c:v>
                </c:pt>
                <c:pt idx="44">
                  <c:v>15.24</c:v>
                </c:pt>
                <c:pt idx="45">
                  <c:v>15.01</c:v>
                </c:pt>
                <c:pt idx="46">
                  <c:v>15.14</c:v>
                </c:pt>
                <c:pt idx="47">
                  <c:v>14.97</c:v>
                </c:pt>
                <c:pt idx="48">
                  <c:v>14.54</c:v>
                </c:pt>
                <c:pt idx="49">
                  <c:v>14.44</c:v>
                </c:pt>
                <c:pt idx="50">
                  <c:v>14.63</c:v>
                </c:pt>
                <c:pt idx="51">
                  <c:v>14.67</c:v>
                </c:pt>
                <c:pt idx="52">
                  <c:v>14.29</c:v>
                </c:pt>
                <c:pt idx="53">
                  <c:v>14.24</c:v>
                </c:pt>
                <c:pt idx="54">
                  <c:v>14.31</c:v>
                </c:pt>
                <c:pt idx="55">
                  <c:v>14.2</c:v>
                </c:pt>
                <c:pt idx="56">
                  <c:v>13.94</c:v>
                </c:pt>
                <c:pt idx="57">
                  <c:v>13.86</c:v>
                </c:pt>
                <c:pt idx="58">
                  <c:v>13.73</c:v>
                </c:pt>
                <c:pt idx="59">
                  <c:v>13.51</c:v>
                </c:pt>
                <c:pt idx="60">
                  <c:v>13.29</c:v>
                </c:pt>
                <c:pt idx="61">
                  <c:v>13.28</c:v>
                </c:pt>
                <c:pt idx="62">
                  <c:v>12.88</c:v>
                </c:pt>
                <c:pt idx="63">
                  <c:v>13.04</c:v>
                </c:pt>
                <c:pt idx="64">
                  <c:v>12.59</c:v>
                </c:pt>
                <c:pt idx="65">
                  <c:v>12.27</c:v>
                </c:pt>
                <c:pt idx="66">
                  <c:v>11.98</c:v>
                </c:pt>
                <c:pt idx="67">
                  <c:v>11.92</c:v>
                </c:pt>
                <c:pt idx="68">
                  <c:v>12</c:v>
                </c:pt>
                <c:pt idx="69">
                  <c:v>11.52</c:v>
                </c:pt>
                <c:pt idx="70">
                  <c:v>11.28</c:v>
                </c:pt>
                <c:pt idx="71">
                  <c:v>11.46</c:v>
                </c:pt>
                <c:pt idx="72">
                  <c:v>11.49</c:v>
                </c:pt>
                <c:pt idx="73">
                  <c:v>11.39</c:v>
                </c:pt>
                <c:pt idx="74">
                  <c:v>11.36</c:v>
                </c:pt>
                <c:pt idx="75">
                  <c:v>11.33</c:v>
                </c:pt>
                <c:pt idx="76">
                  <c:v>11.15</c:v>
                </c:pt>
                <c:pt idx="77">
                  <c:v>11.17</c:v>
                </c:pt>
                <c:pt idx="78">
                  <c:v>11.05</c:v>
                </c:pt>
                <c:pt idx="79">
                  <c:v>10.92</c:v>
                </c:pt>
                <c:pt idx="80">
                  <c:v>10.96</c:v>
                </c:pt>
                <c:pt idx="81">
                  <c:v>10.91</c:v>
                </c:pt>
                <c:pt idx="82">
                  <c:v>10.69</c:v>
                </c:pt>
                <c:pt idx="83">
                  <c:v>11.06</c:v>
                </c:pt>
                <c:pt idx="84">
                  <c:v>10.68</c:v>
                </c:pt>
                <c:pt idx="85">
                  <c:v>10.53</c:v>
                </c:pt>
                <c:pt idx="86">
                  <c:v>10.6</c:v>
                </c:pt>
                <c:pt idx="87">
                  <c:v>10.49</c:v>
                </c:pt>
                <c:pt idx="88">
                  <c:v>10.62</c:v>
                </c:pt>
                <c:pt idx="89">
                  <c:v>10.41</c:v>
                </c:pt>
                <c:pt idx="90">
                  <c:v>10.130000000000001</c:v>
                </c:pt>
                <c:pt idx="91">
                  <c:v>10</c:v>
                </c:pt>
                <c:pt idx="92">
                  <c:v>10.050000000000001</c:v>
                </c:pt>
                <c:pt idx="93">
                  <c:v>10.28</c:v>
                </c:pt>
                <c:pt idx="94">
                  <c:v>9.8699999999999903</c:v>
                </c:pt>
                <c:pt idx="95">
                  <c:v>10.11</c:v>
                </c:pt>
                <c:pt idx="96">
                  <c:v>9.92</c:v>
                </c:pt>
                <c:pt idx="97">
                  <c:v>9.81</c:v>
                </c:pt>
                <c:pt idx="98">
                  <c:v>9.7100000000000009</c:v>
                </c:pt>
                <c:pt idx="99">
                  <c:v>9.8800000000000008</c:v>
                </c:pt>
                <c:pt idx="100">
                  <c:v>9.9600000000000009</c:v>
                </c:pt>
                <c:pt idx="101">
                  <c:v>9.74</c:v>
                </c:pt>
                <c:pt idx="102">
                  <c:v>9.41</c:v>
                </c:pt>
                <c:pt idx="103">
                  <c:v>9.59</c:v>
                </c:pt>
                <c:pt idx="104">
                  <c:v>9.4600000000000009</c:v>
                </c:pt>
                <c:pt idx="105">
                  <c:v>9.49</c:v>
                </c:pt>
                <c:pt idx="106">
                  <c:v>9.11</c:v>
                </c:pt>
                <c:pt idx="107">
                  <c:v>9.17</c:v>
                </c:pt>
                <c:pt idx="108">
                  <c:v>9.4</c:v>
                </c:pt>
                <c:pt idx="109">
                  <c:v>9.0399999999999903</c:v>
                </c:pt>
                <c:pt idx="110">
                  <c:v>9.2100000000000009</c:v>
                </c:pt>
                <c:pt idx="111">
                  <c:v>8.92</c:v>
                </c:pt>
                <c:pt idx="112">
                  <c:v>8.85</c:v>
                </c:pt>
                <c:pt idx="113">
                  <c:v>9.75</c:v>
                </c:pt>
                <c:pt idx="114">
                  <c:v>8.52</c:v>
                </c:pt>
                <c:pt idx="115">
                  <c:v>8.39</c:v>
                </c:pt>
                <c:pt idx="116">
                  <c:v>8.09</c:v>
                </c:pt>
                <c:pt idx="117">
                  <c:v>8.06</c:v>
                </c:pt>
                <c:pt idx="118">
                  <c:v>7.88</c:v>
                </c:pt>
                <c:pt idx="119">
                  <c:v>7.84</c:v>
                </c:pt>
                <c:pt idx="120">
                  <c:v>7.67</c:v>
                </c:pt>
                <c:pt idx="121">
                  <c:v>7.69</c:v>
                </c:pt>
                <c:pt idx="122">
                  <c:v>7.52</c:v>
                </c:pt>
                <c:pt idx="123">
                  <c:v>7.49</c:v>
                </c:pt>
                <c:pt idx="124">
                  <c:v>7.16</c:v>
                </c:pt>
                <c:pt idx="125">
                  <c:v>7.29</c:v>
                </c:pt>
                <c:pt idx="126">
                  <c:v>7.13</c:v>
                </c:pt>
                <c:pt idx="127">
                  <c:v>6.79</c:v>
                </c:pt>
                <c:pt idx="128">
                  <c:v>6.82</c:v>
                </c:pt>
                <c:pt idx="129">
                  <c:v>6.9</c:v>
                </c:pt>
                <c:pt idx="130">
                  <c:v>6.72</c:v>
                </c:pt>
                <c:pt idx="131">
                  <c:v>6.54</c:v>
                </c:pt>
                <c:pt idx="132">
                  <c:v>6.35</c:v>
                </c:pt>
                <c:pt idx="133">
                  <c:v>6.41</c:v>
                </c:pt>
                <c:pt idx="134">
                  <c:v>6.26</c:v>
                </c:pt>
                <c:pt idx="135">
                  <c:v>6.05</c:v>
                </c:pt>
                <c:pt idx="136">
                  <c:v>6.03</c:v>
                </c:pt>
                <c:pt idx="137">
                  <c:v>5.98</c:v>
                </c:pt>
                <c:pt idx="138">
                  <c:v>5.7</c:v>
                </c:pt>
                <c:pt idx="139">
                  <c:v>5.54</c:v>
                </c:pt>
                <c:pt idx="140">
                  <c:v>5.39</c:v>
                </c:pt>
                <c:pt idx="141">
                  <c:v>5.07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8F1-4300-AC7D-8C9867D8FCF1}"/>
            </c:ext>
          </c:extLst>
        </c:ser>
        <c:ser>
          <c:idx val="1"/>
          <c:order val="1"/>
          <c:tx>
            <c:v>Simulated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3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'364227076074709'!$H$20:$H$51</c:f>
              <c:numCache>
                <c:formatCode>m/d/yyyy</c:formatCode>
                <c:ptCount val="32"/>
                <c:pt idx="0">
                  <c:v>32874</c:v>
                </c:pt>
                <c:pt idx="1">
                  <c:v>33239</c:v>
                </c:pt>
                <c:pt idx="2">
                  <c:v>33604</c:v>
                </c:pt>
                <c:pt idx="3">
                  <c:v>33970</c:v>
                </c:pt>
                <c:pt idx="4">
                  <c:v>34335</c:v>
                </c:pt>
                <c:pt idx="5">
                  <c:v>34700</c:v>
                </c:pt>
                <c:pt idx="6">
                  <c:v>35065</c:v>
                </c:pt>
                <c:pt idx="7">
                  <c:v>35431</c:v>
                </c:pt>
                <c:pt idx="8">
                  <c:v>35796</c:v>
                </c:pt>
                <c:pt idx="9">
                  <c:v>36161</c:v>
                </c:pt>
                <c:pt idx="10">
                  <c:v>36526</c:v>
                </c:pt>
                <c:pt idx="11">
                  <c:v>36892</c:v>
                </c:pt>
                <c:pt idx="12">
                  <c:v>37257</c:v>
                </c:pt>
                <c:pt idx="13">
                  <c:v>37622</c:v>
                </c:pt>
                <c:pt idx="14">
                  <c:v>37987</c:v>
                </c:pt>
                <c:pt idx="15">
                  <c:v>38353</c:v>
                </c:pt>
                <c:pt idx="16">
                  <c:v>38718</c:v>
                </c:pt>
                <c:pt idx="17">
                  <c:v>39083</c:v>
                </c:pt>
                <c:pt idx="18">
                  <c:v>39448</c:v>
                </c:pt>
                <c:pt idx="19">
                  <c:v>39814</c:v>
                </c:pt>
                <c:pt idx="20">
                  <c:v>40179</c:v>
                </c:pt>
                <c:pt idx="21">
                  <c:v>40544</c:v>
                </c:pt>
                <c:pt idx="22">
                  <c:v>40909</c:v>
                </c:pt>
                <c:pt idx="23">
                  <c:v>41275</c:v>
                </c:pt>
                <c:pt idx="24">
                  <c:v>41640</c:v>
                </c:pt>
                <c:pt idx="25">
                  <c:v>42005</c:v>
                </c:pt>
                <c:pt idx="26">
                  <c:v>42370</c:v>
                </c:pt>
                <c:pt idx="27">
                  <c:v>42736</c:v>
                </c:pt>
                <c:pt idx="28">
                  <c:v>43101</c:v>
                </c:pt>
                <c:pt idx="29">
                  <c:v>43466</c:v>
                </c:pt>
                <c:pt idx="30">
                  <c:v>43831</c:v>
                </c:pt>
                <c:pt idx="31">
                  <c:v>44197</c:v>
                </c:pt>
              </c:numCache>
            </c:numRef>
          </c:xVal>
          <c:yVal>
            <c:numRef>
              <c:f>'364227076074709'!$G$20:$G$51</c:f>
              <c:numCache>
                <c:formatCode>General</c:formatCode>
                <c:ptCount val="32"/>
                <c:pt idx="0">
                  <c:v>14.844780921936</c:v>
                </c:pt>
                <c:pt idx="1">
                  <c:v>14.529037475586</c:v>
                </c:pt>
                <c:pt idx="2">
                  <c:v>14.20724773407</c:v>
                </c:pt>
                <c:pt idx="3">
                  <c:v>13.877393722534</c:v>
                </c:pt>
                <c:pt idx="4">
                  <c:v>13.54098033905</c:v>
                </c:pt>
                <c:pt idx="5">
                  <c:v>13.197264671326</c:v>
                </c:pt>
                <c:pt idx="6">
                  <c:v>12.847435951233001</c:v>
                </c:pt>
                <c:pt idx="7">
                  <c:v>12.491596221924</c:v>
                </c:pt>
                <c:pt idx="8">
                  <c:v>12.132528305054</c:v>
                </c:pt>
                <c:pt idx="9">
                  <c:v>11.769642829895</c:v>
                </c:pt>
                <c:pt idx="10">
                  <c:v>11.403001785278001</c:v>
                </c:pt>
                <c:pt idx="11">
                  <c:v>11.032667160034</c:v>
                </c:pt>
                <c:pt idx="12">
                  <c:v>10.660623550415</c:v>
                </c:pt>
                <c:pt idx="13">
                  <c:v>10.28405380249</c:v>
                </c:pt>
                <c:pt idx="14">
                  <c:v>9.9023723602294993</c:v>
                </c:pt>
                <c:pt idx="15">
                  <c:v>9.5171251296996999</c:v>
                </c:pt>
                <c:pt idx="16">
                  <c:v>9.1321630477905007</c:v>
                </c:pt>
                <c:pt idx="17">
                  <c:v>8.7446880340575994</c:v>
                </c:pt>
                <c:pt idx="18">
                  <c:v>8.3531560897827006</c:v>
                </c:pt>
                <c:pt idx="19">
                  <c:v>7.9558277130126998</c:v>
                </c:pt>
                <c:pt idx="20">
                  <c:v>7.5548353195190003</c:v>
                </c:pt>
                <c:pt idx="21">
                  <c:v>7.1510796546936</c:v>
                </c:pt>
                <c:pt idx="22">
                  <c:v>6.7458209991454998</c:v>
                </c:pt>
                <c:pt idx="23">
                  <c:v>6.3380889892578001</c:v>
                </c:pt>
                <c:pt idx="24">
                  <c:v>5.9303493499756001</c:v>
                </c:pt>
                <c:pt idx="25">
                  <c:v>5.5221757888793999</c:v>
                </c:pt>
                <c:pt idx="26">
                  <c:v>5.1146073341370002</c:v>
                </c:pt>
                <c:pt idx="27">
                  <c:v>4.7074451446532999</c:v>
                </c:pt>
                <c:pt idx="28">
                  <c:v>4.3042325973511</c:v>
                </c:pt>
                <c:pt idx="29">
                  <c:v>3.9042649269103999</c:v>
                </c:pt>
                <c:pt idx="30">
                  <c:v>3.5073726177215998</c:v>
                </c:pt>
                <c:pt idx="31">
                  <c:v>3.1130459308624001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8F1-4300-AC7D-8C9867D8FC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3555183"/>
        <c:axId val="613550191"/>
      </c:scatterChart>
      <c:valAx>
        <c:axId val="613555183"/>
        <c:scaling>
          <c:orientation val="minMax"/>
          <c:min val="3200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0191"/>
        <c:crossesAt val="-200"/>
        <c:crossBetween val="midCat"/>
      </c:valAx>
      <c:valAx>
        <c:axId val="6135501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Water Level (ft)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5183"/>
        <c:crosses val="autoZero"/>
        <c:crossBetween val="midCat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Data</c:v>
          </c:tx>
          <c:spPr>
            <a:ln w="19050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'364227076074709'!$I$20:$I$51</c:f>
              <c:numCache>
                <c:formatCode>General</c:formatCode>
                <c:ptCount val="32"/>
                <c:pt idx="0">
                  <c:v>17.440000000000001</c:v>
                </c:pt>
                <c:pt idx="1">
                  <c:v>16.88</c:v>
                </c:pt>
                <c:pt idx="2">
                  <c:v>16.68</c:v>
                </c:pt>
                <c:pt idx="3">
                  <c:v>16.43</c:v>
                </c:pt>
                <c:pt idx="4">
                  <c:v>15.79</c:v>
                </c:pt>
                <c:pt idx="5">
                  <c:v>15.65</c:v>
                </c:pt>
                <c:pt idx="6">
                  <c:v>15.19</c:v>
                </c:pt>
                <c:pt idx="7">
                  <c:v>15.01</c:v>
                </c:pt>
                <c:pt idx="8">
                  <c:v>14.44</c:v>
                </c:pt>
                <c:pt idx="9">
                  <c:v>14.24</c:v>
                </c:pt>
                <c:pt idx="10">
                  <c:v>13.86</c:v>
                </c:pt>
                <c:pt idx="11">
                  <c:v>13.28</c:v>
                </c:pt>
                <c:pt idx="12">
                  <c:v>11.98</c:v>
                </c:pt>
                <c:pt idx="13">
                  <c:v>11.28</c:v>
                </c:pt>
                <c:pt idx="14">
                  <c:v>11.36</c:v>
                </c:pt>
                <c:pt idx="15">
                  <c:v>11.05</c:v>
                </c:pt>
                <c:pt idx="16">
                  <c:v>10.69</c:v>
                </c:pt>
                <c:pt idx="17">
                  <c:v>10.49</c:v>
                </c:pt>
                <c:pt idx="18">
                  <c:v>10</c:v>
                </c:pt>
                <c:pt idx="19">
                  <c:v>10.11</c:v>
                </c:pt>
                <c:pt idx="20">
                  <c:v>9.8800000000000008</c:v>
                </c:pt>
                <c:pt idx="21">
                  <c:v>9.59</c:v>
                </c:pt>
                <c:pt idx="22">
                  <c:v>9.17</c:v>
                </c:pt>
                <c:pt idx="23">
                  <c:v>8.85</c:v>
                </c:pt>
                <c:pt idx="24">
                  <c:v>8.09</c:v>
                </c:pt>
                <c:pt idx="25">
                  <c:v>7.67</c:v>
                </c:pt>
                <c:pt idx="26">
                  <c:v>7.16</c:v>
                </c:pt>
                <c:pt idx="27">
                  <c:v>6.82</c:v>
                </c:pt>
                <c:pt idx="28">
                  <c:v>6.35</c:v>
                </c:pt>
                <c:pt idx="29">
                  <c:v>6.05</c:v>
                </c:pt>
                <c:pt idx="30">
                  <c:v>5.7</c:v>
                </c:pt>
                <c:pt idx="31">
                  <c:v>5.39</c:v>
                </c:pt>
              </c:numCache>
            </c:numRef>
          </c:xVal>
          <c:yVal>
            <c:numRef>
              <c:f>'364227076074709'!$G$20:$G$51</c:f>
              <c:numCache>
                <c:formatCode>General</c:formatCode>
                <c:ptCount val="32"/>
                <c:pt idx="0">
                  <c:v>14.844780921936</c:v>
                </c:pt>
                <c:pt idx="1">
                  <c:v>14.529037475586</c:v>
                </c:pt>
                <c:pt idx="2">
                  <c:v>14.20724773407</c:v>
                </c:pt>
                <c:pt idx="3">
                  <c:v>13.877393722534</c:v>
                </c:pt>
                <c:pt idx="4">
                  <c:v>13.54098033905</c:v>
                </c:pt>
                <c:pt idx="5">
                  <c:v>13.197264671326</c:v>
                </c:pt>
                <c:pt idx="6">
                  <c:v>12.847435951233001</c:v>
                </c:pt>
                <c:pt idx="7">
                  <c:v>12.491596221924</c:v>
                </c:pt>
                <c:pt idx="8">
                  <c:v>12.132528305054</c:v>
                </c:pt>
                <c:pt idx="9">
                  <c:v>11.769642829895</c:v>
                </c:pt>
                <c:pt idx="10">
                  <c:v>11.403001785278001</c:v>
                </c:pt>
                <c:pt idx="11">
                  <c:v>11.032667160034</c:v>
                </c:pt>
                <c:pt idx="12">
                  <c:v>10.660623550415</c:v>
                </c:pt>
                <c:pt idx="13">
                  <c:v>10.28405380249</c:v>
                </c:pt>
                <c:pt idx="14">
                  <c:v>9.9023723602294993</c:v>
                </c:pt>
                <c:pt idx="15">
                  <c:v>9.5171251296996999</c:v>
                </c:pt>
                <c:pt idx="16">
                  <c:v>9.1321630477905007</c:v>
                </c:pt>
                <c:pt idx="17">
                  <c:v>8.7446880340575994</c:v>
                </c:pt>
                <c:pt idx="18">
                  <c:v>8.3531560897827006</c:v>
                </c:pt>
                <c:pt idx="19">
                  <c:v>7.9558277130126998</c:v>
                </c:pt>
                <c:pt idx="20">
                  <c:v>7.5548353195190003</c:v>
                </c:pt>
                <c:pt idx="21">
                  <c:v>7.1510796546936</c:v>
                </c:pt>
                <c:pt idx="22">
                  <c:v>6.7458209991454998</c:v>
                </c:pt>
                <c:pt idx="23">
                  <c:v>6.3380889892578001</c:v>
                </c:pt>
                <c:pt idx="24">
                  <c:v>5.9303493499756001</c:v>
                </c:pt>
                <c:pt idx="25">
                  <c:v>5.5221757888793999</c:v>
                </c:pt>
                <c:pt idx="26">
                  <c:v>5.1146073341370002</c:v>
                </c:pt>
                <c:pt idx="27">
                  <c:v>4.7074451446532999</c:v>
                </c:pt>
                <c:pt idx="28">
                  <c:v>4.3042325973511</c:v>
                </c:pt>
                <c:pt idx="29">
                  <c:v>3.9042649269103999</c:v>
                </c:pt>
                <c:pt idx="30">
                  <c:v>3.5073726177215998</c:v>
                </c:pt>
                <c:pt idx="31">
                  <c:v>3.1130459308624001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6FB-467B-BACD-865A4412D260}"/>
            </c:ext>
          </c:extLst>
        </c:ser>
        <c:ser>
          <c:idx val="1"/>
          <c:order val="1"/>
          <c:tx>
            <c:v>Y=X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'364227076074709'!$K$2:$K$3</c:f>
              <c:numCache>
                <c:formatCode>General</c:formatCode>
                <c:ptCount val="2"/>
                <c:pt idx="0">
                  <c:v>17.579999999999899</c:v>
                </c:pt>
                <c:pt idx="1">
                  <c:v>5.07</c:v>
                </c:pt>
              </c:numCache>
            </c:numRef>
          </c:xVal>
          <c:yVal>
            <c:numRef>
              <c:f>'364227076074709'!$K$2:$K$3</c:f>
              <c:numCache>
                <c:formatCode>General</c:formatCode>
                <c:ptCount val="2"/>
                <c:pt idx="0">
                  <c:v>17.579999999999899</c:v>
                </c:pt>
                <c:pt idx="1">
                  <c:v>5.07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6FB-467B-BACD-865A4412D2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4009151"/>
        <c:axId val="1105116095"/>
      </c:scatterChart>
      <c:valAx>
        <c:axId val="117400915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05116095"/>
        <c:crossesAt val="-200"/>
        <c:crossBetween val="midCat"/>
      </c:valAx>
      <c:valAx>
        <c:axId val="11051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74009151"/>
        <c:crossesAt val="-200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0617632601578511"/>
          <c:y val="0.57275836614173226"/>
          <c:w val="0.38800328273086904"/>
          <c:h val="0.19412968265330471"/>
        </c:manualLayout>
      </c:layout>
      <c:overlay val="1"/>
      <c:spPr>
        <a:solidFill>
          <a:schemeClr val="bg1"/>
        </a:solidFill>
        <a:ln>
          <a:solidFill>
            <a:schemeClr val="bg1">
              <a:lumMod val="65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sz="1400" b="0" i="0" u="none" strike="noStrike" baseline="0">
                <a:effectLst/>
              </a:rPr>
              <a:t>58B271</a:t>
            </a:r>
            <a:r>
              <a:rPr lang="en-US" sz="1400" b="0" i="0" u="none" strike="noStrike" baseline="0"/>
              <a:t>   </a:t>
            </a:r>
            <a:endParaRPr lang="en-US"/>
          </a:p>
        </c:rich>
      </c:tx>
      <c:layout>
        <c:manualLayout>
          <c:xMode val="edge"/>
          <c:yMode val="edge"/>
          <c:x val="0.36088110403397028"/>
          <c:y val="2.13675213675213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USGS Data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3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xVal>
            <c:numRef>
              <c:f>'364317076363501'!$A$2:$A$980</c:f>
              <c:numCache>
                <c:formatCode>m/d/yyyy</c:formatCode>
                <c:ptCount val="979"/>
                <c:pt idx="0">
                  <c:v>30411</c:v>
                </c:pt>
                <c:pt idx="1">
                  <c:v>31236</c:v>
                </c:pt>
                <c:pt idx="2">
                  <c:v>31279</c:v>
                </c:pt>
                <c:pt idx="3">
                  <c:v>31328</c:v>
                </c:pt>
                <c:pt idx="4">
                  <c:v>31370</c:v>
                </c:pt>
                <c:pt idx="5">
                  <c:v>31420</c:v>
                </c:pt>
                <c:pt idx="6">
                  <c:v>31468</c:v>
                </c:pt>
                <c:pt idx="7">
                  <c:v>31616</c:v>
                </c:pt>
                <c:pt idx="8">
                  <c:v>31636</c:v>
                </c:pt>
                <c:pt idx="9">
                  <c:v>31685</c:v>
                </c:pt>
                <c:pt idx="10">
                  <c:v>31712</c:v>
                </c:pt>
                <c:pt idx="11">
                  <c:v>31716</c:v>
                </c:pt>
                <c:pt idx="12">
                  <c:v>31721</c:v>
                </c:pt>
                <c:pt idx="13">
                  <c:v>31726</c:v>
                </c:pt>
                <c:pt idx="14">
                  <c:v>31731</c:v>
                </c:pt>
                <c:pt idx="15">
                  <c:v>31733</c:v>
                </c:pt>
                <c:pt idx="16">
                  <c:v>31736</c:v>
                </c:pt>
                <c:pt idx="17">
                  <c:v>31741</c:v>
                </c:pt>
                <c:pt idx="18">
                  <c:v>31746</c:v>
                </c:pt>
                <c:pt idx="19">
                  <c:v>31751</c:v>
                </c:pt>
                <c:pt idx="20">
                  <c:v>31756</c:v>
                </c:pt>
                <c:pt idx="21">
                  <c:v>31761</c:v>
                </c:pt>
                <c:pt idx="22">
                  <c:v>31766</c:v>
                </c:pt>
                <c:pt idx="23">
                  <c:v>31769</c:v>
                </c:pt>
                <c:pt idx="24">
                  <c:v>31770</c:v>
                </c:pt>
                <c:pt idx="25">
                  <c:v>31771</c:v>
                </c:pt>
                <c:pt idx="26">
                  <c:v>31777</c:v>
                </c:pt>
                <c:pt idx="27">
                  <c:v>31782</c:v>
                </c:pt>
                <c:pt idx="28">
                  <c:v>31787</c:v>
                </c:pt>
                <c:pt idx="29">
                  <c:v>31789</c:v>
                </c:pt>
                <c:pt idx="30">
                  <c:v>31792</c:v>
                </c:pt>
                <c:pt idx="31">
                  <c:v>31797</c:v>
                </c:pt>
                <c:pt idx="32">
                  <c:v>31802</c:v>
                </c:pt>
                <c:pt idx="33">
                  <c:v>31808</c:v>
                </c:pt>
                <c:pt idx="34">
                  <c:v>31813</c:v>
                </c:pt>
                <c:pt idx="35">
                  <c:v>31818</c:v>
                </c:pt>
                <c:pt idx="36">
                  <c:v>31823</c:v>
                </c:pt>
                <c:pt idx="37">
                  <c:v>31828</c:v>
                </c:pt>
                <c:pt idx="38">
                  <c:v>31832</c:v>
                </c:pt>
                <c:pt idx="39">
                  <c:v>31833</c:v>
                </c:pt>
                <c:pt idx="40">
                  <c:v>31836</c:v>
                </c:pt>
                <c:pt idx="41">
                  <c:v>31841</c:v>
                </c:pt>
                <c:pt idx="42">
                  <c:v>31846</c:v>
                </c:pt>
                <c:pt idx="43">
                  <c:v>31851</c:v>
                </c:pt>
                <c:pt idx="44">
                  <c:v>31856</c:v>
                </c:pt>
                <c:pt idx="45">
                  <c:v>31861</c:v>
                </c:pt>
                <c:pt idx="46">
                  <c:v>31867</c:v>
                </c:pt>
                <c:pt idx="47">
                  <c:v>31872</c:v>
                </c:pt>
                <c:pt idx="48">
                  <c:v>31877</c:v>
                </c:pt>
                <c:pt idx="49">
                  <c:v>31882</c:v>
                </c:pt>
                <c:pt idx="50">
                  <c:v>31887</c:v>
                </c:pt>
                <c:pt idx="51">
                  <c:v>31892</c:v>
                </c:pt>
                <c:pt idx="52">
                  <c:v>31902</c:v>
                </c:pt>
                <c:pt idx="53">
                  <c:v>31903</c:v>
                </c:pt>
                <c:pt idx="54">
                  <c:v>31907</c:v>
                </c:pt>
                <c:pt idx="55">
                  <c:v>31912</c:v>
                </c:pt>
                <c:pt idx="56">
                  <c:v>31917</c:v>
                </c:pt>
                <c:pt idx="57">
                  <c:v>31922</c:v>
                </c:pt>
                <c:pt idx="58">
                  <c:v>31928</c:v>
                </c:pt>
                <c:pt idx="59">
                  <c:v>31933</c:v>
                </c:pt>
                <c:pt idx="60">
                  <c:v>31938</c:v>
                </c:pt>
                <c:pt idx="61">
                  <c:v>31943</c:v>
                </c:pt>
                <c:pt idx="62">
                  <c:v>31948</c:v>
                </c:pt>
                <c:pt idx="63">
                  <c:v>31950</c:v>
                </c:pt>
                <c:pt idx="64">
                  <c:v>31953</c:v>
                </c:pt>
                <c:pt idx="65">
                  <c:v>31958</c:v>
                </c:pt>
                <c:pt idx="66">
                  <c:v>31963</c:v>
                </c:pt>
                <c:pt idx="67">
                  <c:v>31968</c:v>
                </c:pt>
                <c:pt idx="68">
                  <c:v>31973</c:v>
                </c:pt>
                <c:pt idx="69">
                  <c:v>31978</c:v>
                </c:pt>
                <c:pt idx="70">
                  <c:v>31983</c:v>
                </c:pt>
                <c:pt idx="71">
                  <c:v>31989</c:v>
                </c:pt>
                <c:pt idx="72">
                  <c:v>31993</c:v>
                </c:pt>
                <c:pt idx="73">
                  <c:v>31994</c:v>
                </c:pt>
                <c:pt idx="74">
                  <c:v>31999</c:v>
                </c:pt>
                <c:pt idx="75">
                  <c:v>32004</c:v>
                </c:pt>
                <c:pt idx="76">
                  <c:v>32009</c:v>
                </c:pt>
                <c:pt idx="77">
                  <c:v>32014</c:v>
                </c:pt>
                <c:pt idx="78">
                  <c:v>32020</c:v>
                </c:pt>
                <c:pt idx="79">
                  <c:v>32025</c:v>
                </c:pt>
                <c:pt idx="80">
                  <c:v>32030</c:v>
                </c:pt>
                <c:pt idx="81">
                  <c:v>32035</c:v>
                </c:pt>
                <c:pt idx="82">
                  <c:v>32038</c:v>
                </c:pt>
                <c:pt idx="83">
                  <c:v>32040</c:v>
                </c:pt>
                <c:pt idx="84">
                  <c:v>32042</c:v>
                </c:pt>
                <c:pt idx="85">
                  <c:v>32045</c:v>
                </c:pt>
                <c:pt idx="86">
                  <c:v>32050</c:v>
                </c:pt>
                <c:pt idx="87">
                  <c:v>32055</c:v>
                </c:pt>
                <c:pt idx="88">
                  <c:v>32057</c:v>
                </c:pt>
                <c:pt idx="89">
                  <c:v>32060</c:v>
                </c:pt>
                <c:pt idx="90">
                  <c:v>32065</c:v>
                </c:pt>
                <c:pt idx="91">
                  <c:v>32070</c:v>
                </c:pt>
                <c:pt idx="92">
                  <c:v>32075</c:v>
                </c:pt>
                <c:pt idx="93">
                  <c:v>32081</c:v>
                </c:pt>
                <c:pt idx="94">
                  <c:v>32086</c:v>
                </c:pt>
                <c:pt idx="95">
                  <c:v>32091</c:v>
                </c:pt>
                <c:pt idx="96">
                  <c:v>32096</c:v>
                </c:pt>
                <c:pt idx="97">
                  <c:v>32097</c:v>
                </c:pt>
                <c:pt idx="98">
                  <c:v>32101</c:v>
                </c:pt>
                <c:pt idx="99">
                  <c:v>32106</c:v>
                </c:pt>
                <c:pt idx="100">
                  <c:v>32111</c:v>
                </c:pt>
                <c:pt idx="101">
                  <c:v>32116</c:v>
                </c:pt>
                <c:pt idx="102">
                  <c:v>32121</c:v>
                </c:pt>
                <c:pt idx="103">
                  <c:v>32126</c:v>
                </c:pt>
                <c:pt idx="104">
                  <c:v>32131</c:v>
                </c:pt>
                <c:pt idx="105">
                  <c:v>32136</c:v>
                </c:pt>
                <c:pt idx="106">
                  <c:v>32142</c:v>
                </c:pt>
                <c:pt idx="107">
                  <c:v>32154</c:v>
                </c:pt>
                <c:pt idx="108">
                  <c:v>32157</c:v>
                </c:pt>
                <c:pt idx="109">
                  <c:v>32162</c:v>
                </c:pt>
                <c:pt idx="110">
                  <c:v>32167</c:v>
                </c:pt>
                <c:pt idx="111">
                  <c:v>32173</c:v>
                </c:pt>
                <c:pt idx="112">
                  <c:v>32178</c:v>
                </c:pt>
                <c:pt idx="113">
                  <c:v>32183</c:v>
                </c:pt>
                <c:pt idx="114">
                  <c:v>32188</c:v>
                </c:pt>
                <c:pt idx="115">
                  <c:v>32193</c:v>
                </c:pt>
                <c:pt idx="116">
                  <c:v>32198</c:v>
                </c:pt>
                <c:pt idx="117">
                  <c:v>32202</c:v>
                </c:pt>
                <c:pt idx="118">
                  <c:v>32207</c:v>
                </c:pt>
                <c:pt idx="119">
                  <c:v>32212</c:v>
                </c:pt>
                <c:pt idx="120">
                  <c:v>32217</c:v>
                </c:pt>
                <c:pt idx="121">
                  <c:v>32218</c:v>
                </c:pt>
                <c:pt idx="122">
                  <c:v>32222</c:v>
                </c:pt>
                <c:pt idx="123">
                  <c:v>32227</c:v>
                </c:pt>
                <c:pt idx="124">
                  <c:v>32233</c:v>
                </c:pt>
                <c:pt idx="125">
                  <c:v>32238</c:v>
                </c:pt>
                <c:pt idx="126">
                  <c:v>32243</c:v>
                </c:pt>
                <c:pt idx="127">
                  <c:v>32248</c:v>
                </c:pt>
                <c:pt idx="128">
                  <c:v>32253</c:v>
                </c:pt>
                <c:pt idx="129">
                  <c:v>32258</c:v>
                </c:pt>
                <c:pt idx="130">
                  <c:v>32263</c:v>
                </c:pt>
                <c:pt idx="131">
                  <c:v>32266</c:v>
                </c:pt>
                <c:pt idx="132">
                  <c:v>32268</c:v>
                </c:pt>
                <c:pt idx="133">
                  <c:v>32273</c:v>
                </c:pt>
                <c:pt idx="134">
                  <c:v>32278</c:v>
                </c:pt>
                <c:pt idx="135">
                  <c:v>32283</c:v>
                </c:pt>
                <c:pt idx="136">
                  <c:v>32288</c:v>
                </c:pt>
                <c:pt idx="137">
                  <c:v>32294</c:v>
                </c:pt>
                <c:pt idx="138">
                  <c:v>32299</c:v>
                </c:pt>
                <c:pt idx="139">
                  <c:v>32304</c:v>
                </c:pt>
                <c:pt idx="140">
                  <c:v>32309</c:v>
                </c:pt>
                <c:pt idx="141">
                  <c:v>32314</c:v>
                </c:pt>
                <c:pt idx="142">
                  <c:v>32319</c:v>
                </c:pt>
                <c:pt idx="143">
                  <c:v>32324</c:v>
                </c:pt>
                <c:pt idx="144">
                  <c:v>32329</c:v>
                </c:pt>
                <c:pt idx="145">
                  <c:v>32334</c:v>
                </c:pt>
                <c:pt idx="146">
                  <c:v>32339</c:v>
                </c:pt>
                <c:pt idx="147">
                  <c:v>32344</c:v>
                </c:pt>
                <c:pt idx="148">
                  <c:v>32349</c:v>
                </c:pt>
                <c:pt idx="149">
                  <c:v>32355</c:v>
                </c:pt>
                <c:pt idx="150">
                  <c:v>32360</c:v>
                </c:pt>
                <c:pt idx="151">
                  <c:v>32365</c:v>
                </c:pt>
                <c:pt idx="152">
                  <c:v>32370</c:v>
                </c:pt>
                <c:pt idx="153">
                  <c:v>32375</c:v>
                </c:pt>
                <c:pt idx="154">
                  <c:v>32380</c:v>
                </c:pt>
                <c:pt idx="155">
                  <c:v>32386</c:v>
                </c:pt>
                <c:pt idx="156">
                  <c:v>32391</c:v>
                </c:pt>
                <c:pt idx="157">
                  <c:v>32396</c:v>
                </c:pt>
                <c:pt idx="158">
                  <c:v>32401</c:v>
                </c:pt>
                <c:pt idx="159">
                  <c:v>32406</c:v>
                </c:pt>
                <c:pt idx="160">
                  <c:v>32411</c:v>
                </c:pt>
                <c:pt idx="161">
                  <c:v>32416</c:v>
                </c:pt>
                <c:pt idx="162">
                  <c:v>32421</c:v>
                </c:pt>
                <c:pt idx="163">
                  <c:v>32426</c:v>
                </c:pt>
                <c:pt idx="164">
                  <c:v>32431</c:v>
                </c:pt>
                <c:pt idx="165">
                  <c:v>32434</c:v>
                </c:pt>
                <c:pt idx="166">
                  <c:v>32436</c:v>
                </c:pt>
                <c:pt idx="167">
                  <c:v>32441</c:v>
                </c:pt>
                <c:pt idx="168">
                  <c:v>32447</c:v>
                </c:pt>
                <c:pt idx="169">
                  <c:v>32452</c:v>
                </c:pt>
                <c:pt idx="170">
                  <c:v>32457</c:v>
                </c:pt>
                <c:pt idx="171">
                  <c:v>32462</c:v>
                </c:pt>
                <c:pt idx="172">
                  <c:v>32467</c:v>
                </c:pt>
                <c:pt idx="173">
                  <c:v>32469</c:v>
                </c:pt>
                <c:pt idx="174">
                  <c:v>32472</c:v>
                </c:pt>
                <c:pt idx="175">
                  <c:v>32477</c:v>
                </c:pt>
                <c:pt idx="176">
                  <c:v>32482</c:v>
                </c:pt>
                <c:pt idx="177">
                  <c:v>32487</c:v>
                </c:pt>
                <c:pt idx="178">
                  <c:v>32492</c:v>
                </c:pt>
                <c:pt idx="179">
                  <c:v>32497</c:v>
                </c:pt>
                <c:pt idx="180">
                  <c:v>32502</c:v>
                </c:pt>
                <c:pt idx="181">
                  <c:v>32508</c:v>
                </c:pt>
                <c:pt idx="182">
                  <c:v>32513</c:v>
                </c:pt>
                <c:pt idx="183">
                  <c:v>32518</c:v>
                </c:pt>
                <c:pt idx="184">
                  <c:v>32523</c:v>
                </c:pt>
                <c:pt idx="185">
                  <c:v>32526</c:v>
                </c:pt>
                <c:pt idx="186">
                  <c:v>32528</c:v>
                </c:pt>
                <c:pt idx="187">
                  <c:v>32533</c:v>
                </c:pt>
                <c:pt idx="188">
                  <c:v>32539</c:v>
                </c:pt>
                <c:pt idx="189">
                  <c:v>32544</c:v>
                </c:pt>
                <c:pt idx="190">
                  <c:v>32549</c:v>
                </c:pt>
                <c:pt idx="191">
                  <c:v>32554</c:v>
                </c:pt>
                <c:pt idx="192">
                  <c:v>32559</c:v>
                </c:pt>
                <c:pt idx="193">
                  <c:v>32564</c:v>
                </c:pt>
                <c:pt idx="194">
                  <c:v>32567</c:v>
                </c:pt>
                <c:pt idx="195">
                  <c:v>32572</c:v>
                </c:pt>
                <c:pt idx="196">
                  <c:v>32577</c:v>
                </c:pt>
                <c:pt idx="197">
                  <c:v>32582</c:v>
                </c:pt>
                <c:pt idx="198">
                  <c:v>32587</c:v>
                </c:pt>
                <c:pt idx="199">
                  <c:v>32592</c:v>
                </c:pt>
                <c:pt idx="200">
                  <c:v>32598</c:v>
                </c:pt>
                <c:pt idx="201">
                  <c:v>32603</c:v>
                </c:pt>
                <c:pt idx="202">
                  <c:v>32608</c:v>
                </c:pt>
                <c:pt idx="203">
                  <c:v>32613</c:v>
                </c:pt>
                <c:pt idx="204">
                  <c:v>32618</c:v>
                </c:pt>
                <c:pt idx="205">
                  <c:v>32622</c:v>
                </c:pt>
                <c:pt idx="206">
                  <c:v>32623</c:v>
                </c:pt>
                <c:pt idx="207">
                  <c:v>32628</c:v>
                </c:pt>
                <c:pt idx="208">
                  <c:v>32633</c:v>
                </c:pt>
                <c:pt idx="209">
                  <c:v>32638</c:v>
                </c:pt>
                <c:pt idx="210">
                  <c:v>32643</c:v>
                </c:pt>
                <c:pt idx="211">
                  <c:v>32648</c:v>
                </c:pt>
                <c:pt idx="212">
                  <c:v>32653</c:v>
                </c:pt>
                <c:pt idx="213">
                  <c:v>32659</c:v>
                </c:pt>
                <c:pt idx="214">
                  <c:v>32664</c:v>
                </c:pt>
                <c:pt idx="215">
                  <c:v>32669</c:v>
                </c:pt>
                <c:pt idx="216">
                  <c:v>32672</c:v>
                </c:pt>
                <c:pt idx="217">
                  <c:v>32674</c:v>
                </c:pt>
                <c:pt idx="218">
                  <c:v>32679</c:v>
                </c:pt>
                <c:pt idx="219">
                  <c:v>32684</c:v>
                </c:pt>
                <c:pt idx="220">
                  <c:v>32687</c:v>
                </c:pt>
                <c:pt idx="221">
                  <c:v>32689</c:v>
                </c:pt>
                <c:pt idx="222">
                  <c:v>32694</c:v>
                </c:pt>
                <c:pt idx="223">
                  <c:v>32699</c:v>
                </c:pt>
                <c:pt idx="224">
                  <c:v>32704</c:v>
                </c:pt>
                <c:pt idx="225">
                  <c:v>32709</c:v>
                </c:pt>
                <c:pt idx="226">
                  <c:v>32714</c:v>
                </c:pt>
                <c:pt idx="227">
                  <c:v>32720</c:v>
                </c:pt>
                <c:pt idx="228">
                  <c:v>32725</c:v>
                </c:pt>
                <c:pt idx="229">
                  <c:v>32730</c:v>
                </c:pt>
                <c:pt idx="230">
                  <c:v>32735</c:v>
                </c:pt>
                <c:pt idx="231">
                  <c:v>32740</c:v>
                </c:pt>
                <c:pt idx="232">
                  <c:v>32745</c:v>
                </c:pt>
                <c:pt idx="233">
                  <c:v>32751</c:v>
                </c:pt>
                <c:pt idx="234">
                  <c:v>32756</c:v>
                </c:pt>
                <c:pt idx="235">
                  <c:v>32761</c:v>
                </c:pt>
                <c:pt idx="236">
                  <c:v>32766</c:v>
                </c:pt>
                <c:pt idx="237">
                  <c:v>32771</c:v>
                </c:pt>
                <c:pt idx="238">
                  <c:v>32776</c:v>
                </c:pt>
                <c:pt idx="239">
                  <c:v>32781</c:v>
                </c:pt>
                <c:pt idx="240">
                  <c:v>32784</c:v>
                </c:pt>
                <c:pt idx="241">
                  <c:v>32786</c:v>
                </c:pt>
                <c:pt idx="242">
                  <c:v>32791</c:v>
                </c:pt>
                <c:pt idx="243">
                  <c:v>32794</c:v>
                </c:pt>
                <c:pt idx="244">
                  <c:v>32796</c:v>
                </c:pt>
                <c:pt idx="245">
                  <c:v>32801</c:v>
                </c:pt>
                <c:pt idx="246">
                  <c:v>32806</c:v>
                </c:pt>
                <c:pt idx="247">
                  <c:v>32812</c:v>
                </c:pt>
                <c:pt idx="248">
                  <c:v>32817</c:v>
                </c:pt>
                <c:pt idx="249">
                  <c:v>32822</c:v>
                </c:pt>
                <c:pt idx="250">
                  <c:v>32827</c:v>
                </c:pt>
                <c:pt idx="251">
                  <c:v>32828</c:v>
                </c:pt>
                <c:pt idx="252">
                  <c:v>32832</c:v>
                </c:pt>
                <c:pt idx="253">
                  <c:v>32837</c:v>
                </c:pt>
                <c:pt idx="254">
                  <c:v>32842</c:v>
                </c:pt>
                <c:pt idx="255">
                  <c:v>32847</c:v>
                </c:pt>
                <c:pt idx="256">
                  <c:v>32852</c:v>
                </c:pt>
                <c:pt idx="257">
                  <c:v>32853</c:v>
                </c:pt>
                <c:pt idx="258">
                  <c:v>32857</c:v>
                </c:pt>
                <c:pt idx="259">
                  <c:v>32862</c:v>
                </c:pt>
                <c:pt idx="260">
                  <c:v>32867</c:v>
                </c:pt>
                <c:pt idx="261">
                  <c:v>32873</c:v>
                </c:pt>
                <c:pt idx="262">
                  <c:v>32878</c:v>
                </c:pt>
                <c:pt idx="263">
                  <c:v>32883</c:v>
                </c:pt>
                <c:pt idx="264">
                  <c:v>32888</c:v>
                </c:pt>
                <c:pt idx="265">
                  <c:v>32893</c:v>
                </c:pt>
                <c:pt idx="266">
                  <c:v>32898</c:v>
                </c:pt>
                <c:pt idx="267">
                  <c:v>32904</c:v>
                </c:pt>
                <c:pt idx="268">
                  <c:v>32909</c:v>
                </c:pt>
                <c:pt idx="269">
                  <c:v>32914</c:v>
                </c:pt>
                <c:pt idx="270">
                  <c:v>32919</c:v>
                </c:pt>
                <c:pt idx="271">
                  <c:v>32924</c:v>
                </c:pt>
                <c:pt idx="272">
                  <c:v>32929</c:v>
                </c:pt>
                <c:pt idx="273">
                  <c:v>32932</c:v>
                </c:pt>
                <c:pt idx="274">
                  <c:v>32937</c:v>
                </c:pt>
                <c:pt idx="275">
                  <c:v>32939</c:v>
                </c:pt>
                <c:pt idx="276">
                  <c:v>32942</c:v>
                </c:pt>
                <c:pt idx="277">
                  <c:v>32947</c:v>
                </c:pt>
                <c:pt idx="278">
                  <c:v>32952</c:v>
                </c:pt>
                <c:pt idx="279">
                  <c:v>32957</c:v>
                </c:pt>
                <c:pt idx="280">
                  <c:v>32963</c:v>
                </c:pt>
                <c:pt idx="281">
                  <c:v>32968</c:v>
                </c:pt>
                <c:pt idx="282">
                  <c:v>32973</c:v>
                </c:pt>
                <c:pt idx="283">
                  <c:v>32978</c:v>
                </c:pt>
                <c:pt idx="284">
                  <c:v>32983</c:v>
                </c:pt>
                <c:pt idx="285">
                  <c:v>32988</c:v>
                </c:pt>
                <c:pt idx="286">
                  <c:v>32993</c:v>
                </c:pt>
                <c:pt idx="287">
                  <c:v>32995</c:v>
                </c:pt>
                <c:pt idx="288">
                  <c:v>32998</c:v>
                </c:pt>
                <c:pt idx="289">
                  <c:v>33003</c:v>
                </c:pt>
                <c:pt idx="290">
                  <c:v>33008</c:v>
                </c:pt>
                <c:pt idx="291">
                  <c:v>33013</c:v>
                </c:pt>
                <c:pt idx="292">
                  <c:v>33018</c:v>
                </c:pt>
                <c:pt idx="293">
                  <c:v>33024</c:v>
                </c:pt>
                <c:pt idx="294">
                  <c:v>33029</c:v>
                </c:pt>
                <c:pt idx="295">
                  <c:v>33034</c:v>
                </c:pt>
                <c:pt idx="296">
                  <c:v>33039</c:v>
                </c:pt>
                <c:pt idx="297">
                  <c:v>33044</c:v>
                </c:pt>
                <c:pt idx="298">
                  <c:v>33049</c:v>
                </c:pt>
                <c:pt idx="299">
                  <c:v>33054</c:v>
                </c:pt>
                <c:pt idx="300">
                  <c:v>33059</c:v>
                </c:pt>
                <c:pt idx="301">
                  <c:v>33064</c:v>
                </c:pt>
                <c:pt idx="302">
                  <c:v>33069</c:v>
                </c:pt>
                <c:pt idx="303">
                  <c:v>33074</c:v>
                </c:pt>
                <c:pt idx="304">
                  <c:v>33079</c:v>
                </c:pt>
                <c:pt idx="305">
                  <c:v>33085</c:v>
                </c:pt>
                <c:pt idx="306">
                  <c:v>33090</c:v>
                </c:pt>
                <c:pt idx="307">
                  <c:v>33095</c:v>
                </c:pt>
                <c:pt idx="308">
                  <c:v>33100</c:v>
                </c:pt>
                <c:pt idx="309">
                  <c:v>33105</c:v>
                </c:pt>
                <c:pt idx="310">
                  <c:v>33110</c:v>
                </c:pt>
                <c:pt idx="311">
                  <c:v>33116</c:v>
                </c:pt>
                <c:pt idx="312">
                  <c:v>33121</c:v>
                </c:pt>
                <c:pt idx="313">
                  <c:v>33126</c:v>
                </c:pt>
                <c:pt idx="314">
                  <c:v>33131</c:v>
                </c:pt>
                <c:pt idx="315">
                  <c:v>33136</c:v>
                </c:pt>
                <c:pt idx="316">
                  <c:v>33141</c:v>
                </c:pt>
                <c:pt idx="317">
                  <c:v>33146</c:v>
                </c:pt>
                <c:pt idx="318">
                  <c:v>33151</c:v>
                </c:pt>
                <c:pt idx="319">
                  <c:v>33155</c:v>
                </c:pt>
                <c:pt idx="320">
                  <c:v>33156</c:v>
                </c:pt>
                <c:pt idx="321">
                  <c:v>33161</c:v>
                </c:pt>
                <c:pt idx="322">
                  <c:v>33166</c:v>
                </c:pt>
                <c:pt idx="323">
                  <c:v>33171</c:v>
                </c:pt>
                <c:pt idx="324">
                  <c:v>33177</c:v>
                </c:pt>
                <c:pt idx="325">
                  <c:v>33182</c:v>
                </c:pt>
                <c:pt idx="326">
                  <c:v>33187</c:v>
                </c:pt>
                <c:pt idx="327">
                  <c:v>33192</c:v>
                </c:pt>
                <c:pt idx="328">
                  <c:v>33197</c:v>
                </c:pt>
                <c:pt idx="329">
                  <c:v>33202</c:v>
                </c:pt>
                <c:pt idx="330">
                  <c:v>33205</c:v>
                </c:pt>
                <c:pt idx="331">
                  <c:v>33207</c:v>
                </c:pt>
                <c:pt idx="332">
                  <c:v>33212</c:v>
                </c:pt>
                <c:pt idx="333">
                  <c:v>33217</c:v>
                </c:pt>
                <c:pt idx="334">
                  <c:v>33222</c:v>
                </c:pt>
                <c:pt idx="335">
                  <c:v>33227</c:v>
                </c:pt>
                <c:pt idx="336">
                  <c:v>33232</c:v>
                </c:pt>
                <c:pt idx="337">
                  <c:v>33238</c:v>
                </c:pt>
                <c:pt idx="338">
                  <c:v>33243</c:v>
                </c:pt>
                <c:pt idx="339">
                  <c:v>33248</c:v>
                </c:pt>
                <c:pt idx="340">
                  <c:v>33253</c:v>
                </c:pt>
                <c:pt idx="341">
                  <c:v>33258</c:v>
                </c:pt>
                <c:pt idx="342">
                  <c:v>33263</c:v>
                </c:pt>
                <c:pt idx="343">
                  <c:v>33268</c:v>
                </c:pt>
                <c:pt idx="344">
                  <c:v>33269</c:v>
                </c:pt>
                <c:pt idx="345">
                  <c:v>33274</c:v>
                </c:pt>
                <c:pt idx="346">
                  <c:v>33279</c:v>
                </c:pt>
                <c:pt idx="347">
                  <c:v>33284</c:v>
                </c:pt>
                <c:pt idx="348">
                  <c:v>33289</c:v>
                </c:pt>
                <c:pt idx="349">
                  <c:v>33294</c:v>
                </c:pt>
                <c:pt idx="350">
                  <c:v>33297</c:v>
                </c:pt>
                <c:pt idx="351">
                  <c:v>33302</c:v>
                </c:pt>
                <c:pt idx="352">
                  <c:v>33307</c:v>
                </c:pt>
                <c:pt idx="353">
                  <c:v>33312</c:v>
                </c:pt>
                <c:pt idx="354">
                  <c:v>33317</c:v>
                </c:pt>
                <c:pt idx="355">
                  <c:v>33322</c:v>
                </c:pt>
                <c:pt idx="356">
                  <c:v>33328</c:v>
                </c:pt>
                <c:pt idx="357">
                  <c:v>33333</c:v>
                </c:pt>
                <c:pt idx="358">
                  <c:v>33338</c:v>
                </c:pt>
                <c:pt idx="359">
                  <c:v>33343</c:v>
                </c:pt>
                <c:pt idx="360">
                  <c:v>33348</c:v>
                </c:pt>
                <c:pt idx="361">
                  <c:v>33350</c:v>
                </c:pt>
                <c:pt idx="362">
                  <c:v>33353</c:v>
                </c:pt>
                <c:pt idx="363">
                  <c:v>33358</c:v>
                </c:pt>
                <c:pt idx="364">
                  <c:v>33360</c:v>
                </c:pt>
                <c:pt idx="365">
                  <c:v>33363</c:v>
                </c:pt>
                <c:pt idx="366">
                  <c:v>33368</c:v>
                </c:pt>
                <c:pt idx="367">
                  <c:v>33373</c:v>
                </c:pt>
                <c:pt idx="368">
                  <c:v>33375</c:v>
                </c:pt>
                <c:pt idx="369">
                  <c:v>33378</c:v>
                </c:pt>
                <c:pt idx="370">
                  <c:v>33383</c:v>
                </c:pt>
                <c:pt idx="371">
                  <c:v>33389</c:v>
                </c:pt>
                <c:pt idx="372">
                  <c:v>33394</c:v>
                </c:pt>
                <c:pt idx="373">
                  <c:v>33399</c:v>
                </c:pt>
                <c:pt idx="374">
                  <c:v>33404</c:v>
                </c:pt>
                <c:pt idx="375">
                  <c:v>33406</c:v>
                </c:pt>
                <c:pt idx="376">
                  <c:v>33409</c:v>
                </c:pt>
                <c:pt idx="377">
                  <c:v>33414</c:v>
                </c:pt>
                <c:pt idx="378">
                  <c:v>33419</c:v>
                </c:pt>
                <c:pt idx="379">
                  <c:v>33424</c:v>
                </c:pt>
                <c:pt idx="380">
                  <c:v>33428</c:v>
                </c:pt>
                <c:pt idx="381">
                  <c:v>33429</c:v>
                </c:pt>
                <c:pt idx="382">
                  <c:v>33434</c:v>
                </c:pt>
                <c:pt idx="383">
                  <c:v>33439</c:v>
                </c:pt>
                <c:pt idx="384">
                  <c:v>33444</c:v>
                </c:pt>
                <c:pt idx="385">
                  <c:v>33450</c:v>
                </c:pt>
                <c:pt idx="386">
                  <c:v>33455</c:v>
                </c:pt>
                <c:pt idx="387">
                  <c:v>33460</c:v>
                </c:pt>
                <c:pt idx="388">
                  <c:v>33465</c:v>
                </c:pt>
                <c:pt idx="389">
                  <c:v>33470</c:v>
                </c:pt>
                <c:pt idx="390">
                  <c:v>33475</c:v>
                </c:pt>
                <c:pt idx="391">
                  <c:v>33480</c:v>
                </c:pt>
                <c:pt idx="392">
                  <c:v>33484</c:v>
                </c:pt>
                <c:pt idx="393">
                  <c:v>33486</c:v>
                </c:pt>
                <c:pt idx="394">
                  <c:v>33491</c:v>
                </c:pt>
                <c:pt idx="395">
                  <c:v>33496</c:v>
                </c:pt>
                <c:pt idx="396">
                  <c:v>33501</c:v>
                </c:pt>
                <c:pt idx="397">
                  <c:v>33506</c:v>
                </c:pt>
                <c:pt idx="398">
                  <c:v>33511</c:v>
                </c:pt>
                <c:pt idx="399">
                  <c:v>33512</c:v>
                </c:pt>
                <c:pt idx="400">
                  <c:v>33516</c:v>
                </c:pt>
                <c:pt idx="401">
                  <c:v>33521</c:v>
                </c:pt>
                <c:pt idx="402">
                  <c:v>33526</c:v>
                </c:pt>
                <c:pt idx="403">
                  <c:v>33531</c:v>
                </c:pt>
                <c:pt idx="404">
                  <c:v>33536</c:v>
                </c:pt>
                <c:pt idx="405">
                  <c:v>33542</c:v>
                </c:pt>
                <c:pt idx="406">
                  <c:v>33547</c:v>
                </c:pt>
                <c:pt idx="407">
                  <c:v>33552</c:v>
                </c:pt>
                <c:pt idx="408">
                  <c:v>33557</c:v>
                </c:pt>
                <c:pt idx="409">
                  <c:v>33562</c:v>
                </c:pt>
                <c:pt idx="410">
                  <c:v>33567</c:v>
                </c:pt>
                <c:pt idx="411">
                  <c:v>33572</c:v>
                </c:pt>
                <c:pt idx="412">
                  <c:v>33577</c:v>
                </c:pt>
                <c:pt idx="413">
                  <c:v>33582</c:v>
                </c:pt>
                <c:pt idx="414">
                  <c:v>33587</c:v>
                </c:pt>
                <c:pt idx="415">
                  <c:v>33592</c:v>
                </c:pt>
                <c:pt idx="416">
                  <c:v>33597</c:v>
                </c:pt>
                <c:pt idx="417">
                  <c:v>33603</c:v>
                </c:pt>
                <c:pt idx="418">
                  <c:v>33608</c:v>
                </c:pt>
                <c:pt idx="419">
                  <c:v>33613</c:v>
                </c:pt>
                <c:pt idx="420">
                  <c:v>33616</c:v>
                </c:pt>
                <c:pt idx="421">
                  <c:v>33618</c:v>
                </c:pt>
                <c:pt idx="422">
                  <c:v>33623</c:v>
                </c:pt>
                <c:pt idx="423">
                  <c:v>33628</c:v>
                </c:pt>
                <c:pt idx="424">
                  <c:v>33634</c:v>
                </c:pt>
                <c:pt idx="425">
                  <c:v>33639</c:v>
                </c:pt>
                <c:pt idx="426">
                  <c:v>33644</c:v>
                </c:pt>
                <c:pt idx="427">
                  <c:v>33649</c:v>
                </c:pt>
                <c:pt idx="428">
                  <c:v>33654</c:v>
                </c:pt>
                <c:pt idx="429">
                  <c:v>33659</c:v>
                </c:pt>
                <c:pt idx="430">
                  <c:v>33663</c:v>
                </c:pt>
                <c:pt idx="431">
                  <c:v>33668</c:v>
                </c:pt>
                <c:pt idx="432">
                  <c:v>33669</c:v>
                </c:pt>
                <c:pt idx="433">
                  <c:v>33673</c:v>
                </c:pt>
                <c:pt idx="434">
                  <c:v>33678</c:v>
                </c:pt>
                <c:pt idx="435">
                  <c:v>33683</c:v>
                </c:pt>
                <c:pt idx="436">
                  <c:v>33688</c:v>
                </c:pt>
                <c:pt idx="437">
                  <c:v>33694</c:v>
                </c:pt>
                <c:pt idx="438">
                  <c:v>33699</c:v>
                </c:pt>
                <c:pt idx="439">
                  <c:v>33704</c:v>
                </c:pt>
                <c:pt idx="440">
                  <c:v>33709</c:v>
                </c:pt>
                <c:pt idx="441">
                  <c:v>33722</c:v>
                </c:pt>
                <c:pt idx="442">
                  <c:v>33724</c:v>
                </c:pt>
                <c:pt idx="443">
                  <c:v>33729</c:v>
                </c:pt>
                <c:pt idx="444">
                  <c:v>33734</c:v>
                </c:pt>
                <c:pt idx="445">
                  <c:v>33739</c:v>
                </c:pt>
                <c:pt idx="446">
                  <c:v>33744</c:v>
                </c:pt>
                <c:pt idx="447">
                  <c:v>33749</c:v>
                </c:pt>
                <c:pt idx="448">
                  <c:v>33754</c:v>
                </c:pt>
                <c:pt idx="449">
                  <c:v>33760</c:v>
                </c:pt>
                <c:pt idx="450">
                  <c:v>33765</c:v>
                </c:pt>
                <c:pt idx="451">
                  <c:v>33770</c:v>
                </c:pt>
                <c:pt idx="452">
                  <c:v>33775</c:v>
                </c:pt>
                <c:pt idx="453">
                  <c:v>33780</c:v>
                </c:pt>
                <c:pt idx="454">
                  <c:v>33785</c:v>
                </c:pt>
                <c:pt idx="455">
                  <c:v>33787</c:v>
                </c:pt>
                <c:pt idx="456">
                  <c:v>33790</c:v>
                </c:pt>
                <c:pt idx="457">
                  <c:v>33795</c:v>
                </c:pt>
                <c:pt idx="458">
                  <c:v>33800</c:v>
                </c:pt>
                <c:pt idx="459">
                  <c:v>33805</c:v>
                </c:pt>
                <c:pt idx="460">
                  <c:v>33810</c:v>
                </c:pt>
                <c:pt idx="461">
                  <c:v>33816</c:v>
                </c:pt>
                <c:pt idx="462">
                  <c:v>33821</c:v>
                </c:pt>
                <c:pt idx="463">
                  <c:v>33826</c:v>
                </c:pt>
                <c:pt idx="464">
                  <c:v>33831</c:v>
                </c:pt>
                <c:pt idx="465">
                  <c:v>33836</c:v>
                </c:pt>
                <c:pt idx="466">
                  <c:v>33841</c:v>
                </c:pt>
                <c:pt idx="467">
                  <c:v>33847</c:v>
                </c:pt>
                <c:pt idx="468">
                  <c:v>33848</c:v>
                </c:pt>
                <c:pt idx="469">
                  <c:v>33852</c:v>
                </c:pt>
                <c:pt idx="470">
                  <c:v>33857</c:v>
                </c:pt>
                <c:pt idx="471">
                  <c:v>33862</c:v>
                </c:pt>
                <c:pt idx="472">
                  <c:v>33867</c:v>
                </c:pt>
                <c:pt idx="473">
                  <c:v>33872</c:v>
                </c:pt>
                <c:pt idx="474">
                  <c:v>33877</c:v>
                </c:pt>
                <c:pt idx="475">
                  <c:v>33882</c:v>
                </c:pt>
                <c:pt idx="476">
                  <c:v>33887</c:v>
                </c:pt>
                <c:pt idx="477">
                  <c:v>33892</c:v>
                </c:pt>
                <c:pt idx="478">
                  <c:v>33897</c:v>
                </c:pt>
                <c:pt idx="479">
                  <c:v>33900</c:v>
                </c:pt>
                <c:pt idx="480">
                  <c:v>33902</c:v>
                </c:pt>
                <c:pt idx="481">
                  <c:v>33903</c:v>
                </c:pt>
                <c:pt idx="482">
                  <c:v>33908</c:v>
                </c:pt>
                <c:pt idx="483">
                  <c:v>33913</c:v>
                </c:pt>
                <c:pt idx="484">
                  <c:v>33918</c:v>
                </c:pt>
                <c:pt idx="485">
                  <c:v>33923</c:v>
                </c:pt>
                <c:pt idx="486">
                  <c:v>33928</c:v>
                </c:pt>
                <c:pt idx="487">
                  <c:v>33933</c:v>
                </c:pt>
                <c:pt idx="488">
                  <c:v>33938</c:v>
                </c:pt>
                <c:pt idx="489">
                  <c:v>33943</c:v>
                </c:pt>
                <c:pt idx="490">
                  <c:v>33948</c:v>
                </c:pt>
                <c:pt idx="491">
                  <c:v>33953</c:v>
                </c:pt>
                <c:pt idx="492">
                  <c:v>33958</c:v>
                </c:pt>
                <c:pt idx="493">
                  <c:v>33963</c:v>
                </c:pt>
                <c:pt idx="494">
                  <c:v>33969</c:v>
                </c:pt>
                <c:pt idx="495">
                  <c:v>33974</c:v>
                </c:pt>
                <c:pt idx="496">
                  <c:v>33979</c:v>
                </c:pt>
                <c:pt idx="497">
                  <c:v>33981</c:v>
                </c:pt>
                <c:pt idx="498">
                  <c:v>33984</c:v>
                </c:pt>
                <c:pt idx="499">
                  <c:v>33989</c:v>
                </c:pt>
                <c:pt idx="500">
                  <c:v>33994</c:v>
                </c:pt>
                <c:pt idx="501">
                  <c:v>34000</c:v>
                </c:pt>
                <c:pt idx="502">
                  <c:v>34005</c:v>
                </c:pt>
                <c:pt idx="503">
                  <c:v>34010</c:v>
                </c:pt>
                <c:pt idx="504">
                  <c:v>34015</c:v>
                </c:pt>
                <c:pt idx="505">
                  <c:v>34017</c:v>
                </c:pt>
                <c:pt idx="506">
                  <c:v>34020</c:v>
                </c:pt>
                <c:pt idx="507">
                  <c:v>34025</c:v>
                </c:pt>
                <c:pt idx="508">
                  <c:v>34028</c:v>
                </c:pt>
                <c:pt idx="509">
                  <c:v>34033</c:v>
                </c:pt>
                <c:pt idx="510">
                  <c:v>34038</c:v>
                </c:pt>
                <c:pt idx="511">
                  <c:v>34041</c:v>
                </c:pt>
                <c:pt idx="512">
                  <c:v>34043</c:v>
                </c:pt>
                <c:pt idx="513">
                  <c:v>34048</c:v>
                </c:pt>
                <c:pt idx="514">
                  <c:v>34053</c:v>
                </c:pt>
                <c:pt idx="515">
                  <c:v>34059</c:v>
                </c:pt>
                <c:pt idx="516">
                  <c:v>34064</c:v>
                </c:pt>
                <c:pt idx="517">
                  <c:v>34069</c:v>
                </c:pt>
                <c:pt idx="518">
                  <c:v>34074</c:v>
                </c:pt>
                <c:pt idx="519">
                  <c:v>34079</c:v>
                </c:pt>
                <c:pt idx="520">
                  <c:v>34084</c:v>
                </c:pt>
                <c:pt idx="521">
                  <c:v>34086</c:v>
                </c:pt>
                <c:pt idx="522">
                  <c:v>34089</c:v>
                </c:pt>
                <c:pt idx="523">
                  <c:v>34094</c:v>
                </c:pt>
                <c:pt idx="524">
                  <c:v>34099</c:v>
                </c:pt>
                <c:pt idx="525">
                  <c:v>34104</c:v>
                </c:pt>
                <c:pt idx="526">
                  <c:v>34109</c:v>
                </c:pt>
                <c:pt idx="527">
                  <c:v>34114</c:v>
                </c:pt>
                <c:pt idx="528">
                  <c:v>34120</c:v>
                </c:pt>
                <c:pt idx="529">
                  <c:v>34125</c:v>
                </c:pt>
                <c:pt idx="530">
                  <c:v>34130</c:v>
                </c:pt>
                <c:pt idx="531">
                  <c:v>34135</c:v>
                </c:pt>
                <c:pt idx="532">
                  <c:v>34140</c:v>
                </c:pt>
                <c:pt idx="533">
                  <c:v>34145</c:v>
                </c:pt>
                <c:pt idx="534">
                  <c:v>34150</c:v>
                </c:pt>
                <c:pt idx="535">
                  <c:v>34155</c:v>
                </c:pt>
                <c:pt idx="536">
                  <c:v>34160</c:v>
                </c:pt>
                <c:pt idx="537">
                  <c:v>34165</c:v>
                </c:pt>
                <c:pt idx="538">
                  <c:v>34170</c:v>
                </c:pt>
                <c:pt idx="539">
                  <c:v>34175</c:v>
                </c:pt>
                <c:pt idx="540">
                  <c:v>34181</c:v>
                </c:pt>
                <c:pt idx="541">
                  <c:v>34186</c:v>
                </c:pt>
                <c:pt idx="542">
                  <c:v>34191</c:v>
                </c:pt>
                <c:pt idx="543">
                  <c:v>34196</c:v>
                </c:pt>
                <c:pt idx="544">
                  <c:v>34201</c:v>
                </c:pt>
                <c:pt idx="545">
                  <c:v>34206</c:v>
                </c:pt>
                <c:pt idx="546">
                  <c:v>34207</c:v>
                </c:pt>
                <c:pt idx="547">
                  <c:v>34212</c:v>
                </c:pt>
                <c:pt idx="548">
                  <c:v>34217</c:v>
                </c:pt>
                <c:pt idx="549">
                  <c:v>34257</c:v>
                </c:pt>
                <c:pt idx="550">
                  <c:v>34262</c:v>
                </c:pt>
                <c:pt idx="551">
                  <c:v>34267</c:v>
                </c:pt>
                <c:pt idx="552">
                  <c:v>34273</c:v>
                </c:pt>
                <c:pt idx="553">
                  <c:v>34278</c:v>
                </c:pt>
                <c:pt idx="554">
                  <c:v>34283</c:v>
                </c:pt>
                <c:pt idx="555">
                  <c:v>34288</c:v>
                </c:pt>
                <c:pt idx="556">
                  <c:v>34293</c:v>
                </c:pt>
                <c:pt idx="557">
                  <c:v>34298</c:v>
                </c:pt>
                <c:pt idx="558">
                  <c:v>34303</c:v>
                </c:pt>
                <c:pt idx="559">
                  <c:v>34308</c:v>
                </c:pt>
                <c:pt idx="560">
                  <c:v>34339</c:v>
                </c:pt>
                <c:pt idx="561">
                  <c:v>34344</c:v>
                </c:pt>
                <c:pt idx="562">
                  <c:v>34345</c:v>
                </c:pt>
                <c:pt idx="563">
                  <c:v>34349</c:v>
                </c:pt>
                <c:pt idx="564">
                  <c:v>34354</c:v>
                </c:pt>
                <c:pt idx="565">
                  <c:v>34359</c:v>
                </c:pt>
                <c:pt idx="566">
                  <c:v>34365</c:v>
                </c:pt>
                <c:pt idx="567">
                  <c:v>34370</c:v>
                </c:pt>
                <c:pt idx="568">
                  <c:v>34375</c:v>
                </c:pt>
                <c:pt idx="569">
                  <c:v>34380</c:v>
                </c:pt>
                <c:pt idx="570">
                  <c:v>34385</c:v>
                </c:pt>
                <c:pt idx="571">
                  <c:v>34390</c:v>
                </c:pt>
                <c:pt idx="572">
                  <c:v>34393</c:v>
                </c:pt>
                <c:pt idx="573">
                  <c:v>34398</c:v>
                </c:pt>
                <c:pt idx="574">
                  <c:v>34403</c:v>
                </c:pt>
                <c:pt idx="575">
                  <c:v>34408</c:v>
                </c:pt>
                <c:pt idx="576">
                  <c:v>34413</c:v>
                </c:pt>
                <c:pt idx="577">
                  <c:v>34418</c:v>
                </c:pt>
                <c:pt idx="578">
                  <c:v>34424</c:v>
                </c:pt>
                <c:pt idx="579">
                  <c:v>34429</c:v>
                </c:pt>
                <c:pt idx="580">
                  <c:v>34434</c:v>
                </c:pt>
                <c:pt idx="581">
                  <c:v>34439</c:v>
                </c:pt>
                <c:pt idx="582">
                  <c:v>34442</c:v>
                </c:pt>
                <c:pt idx="583">
                  <c:v>34444</c:v>
                </c:pt>
                <c:pt idx="584">
                  <c:v>34449</c:v>
                </c:pt>
                <c:pt idx="585">
                  <c:v>34454</c:v>
                </c:pt>
                <c:pt idx="586">
                  <c:v>34459</c:v>
                </c:pt>
                <c:pt idx="587">
                  <c:v>34464</c:v>
                </c:pt>
                <c:pt idx="588">
                  <c:v>34469</c:v>
                </c:pt>
                <c:pt idx="589">
                  <c:v>34474</c:v>
                </c:pt>
                <c:pt idx="590">
                  <c:v>34479</c:v>
                </c:pt>
                <c:pt idx="591">
                  <c:v>34485</c:v>
                </c:pt>
                <c:pt idx="592">
                  <c:v>34490</c:v>
                </c:pt>
                <c:pt idx="593">
                  <c:v>34495</c:v>
                </c:pt>
                <c:pt idx="594">
                  <c:v>34500</c:v>
                </c:pt>
                <c:pt idx="595">
                  <c:v>34505</c:v>
                </c:pt>
                <c:pt idx="596">
                  <c:v>34510</c:v>
                </c:pt>
                <c:pt idx="597">
                  <c:v>34512</c:v>
                </c:pt>
                <c:pt idx="598">
                  <c:v>34515</c:v>
                </c:pt>
                <c:pt idx="599">
                  <c:v>34520</c:v>
                </c:pt>
                <c:pt idx="600">
                  <c:v>34525</c:v>
                </c:pt>
                <c:pt idx="601">
                  <c:v>34530</c:v>
                </c:pt>
                <c:pt idx="602">
                  <c:v>34535</c:v>
                </c:pt>
                <c:pt idx="603">
                  <c:v>34540</c:v>
                </c:pt>
                <c:pt idx="604">
                  <c:v>34546</c:v>
                </c:pt>
                <c:pt idx="605">
                  <c:v>34551</c:v>
                </c:pt>
                <c:pt idx="606">
                  <c:v>34556</c:v>
                </c:pt>
                <c:pt idx="607">
                  <c:v>34561</c:v>
                </c:pt>
                <c:pt idx="608">
                  <c:v>34564</c:v>
                </c:pt>
                <c:pt idx="609">
                  <c:v>34566</c:v>
                </c:pt>
                <c:pt idx="610">
                  <c:v>34571</c:v>
                </c:pt>
                <c:pt idx="611">
                  <c:v>34577</c:v>
                </c:pt>
                <c:pt idx="612">
                  <c:v>34582</c:v>
                </c:pt>
                <c:pt idx="613">
                  <c:v>34587</c:v>
                </c:pt>
                <c:pt idx="614">
                  <c:v>34592</c:v>
                </c:pt>
                <c:pt idx="615">
                  <c:v>34597</c:v>
                </c:pt>
                <c:pt idx="616">
                  <c:v>34602</c:v>
                </c:pt>
                <c:pt idx="617">
                  <c:v>34607</c:v>
                </c:pt>
                <c:pt idx="618">
                  <c:v>34612</c:v>
                </c:pt>
                <c:pt idx="619">
                  <c:v>34617</c:v>
                </c:pt>
                <c:pt idx="620">
                  <c:v>34619</c:v>
                </c:pt>
                <c:pt idx="621">
                  <c:v>34622</c:v>
                </c:pt>
                <c:pt idx="622">
                  <c:v>34627</c:v>
                </c:pt>
                <c:pt idx="623">
                  <c:v>34632</c:v>
                </c:pt>
                <c:pt idx="624">
                  <c:v>34638</c:v>
                </c:pt>
                <c:pt idx="625">
                  <c:v>34643</c:v>
                </c:pt>
                <c:pt idx="626">
                  <c:v>34648</c:v>
                </c:pt>
                <c:pt idx="627">
                  <c:v>34653</c:v>
                </c:pt>
                <c:pt idx="628">
                  <c:v>34658</c:v>
                </c:pt>
                <c:pt idx="629">
                  <c:v>34663</c:v>
                </c:pt>
                <c:pt idx="630">
                  <c:v>34668</c:v>
                </c:pt>
                <c:pt idx="631">
                  <c:v>34673</c:v>
                </c:pt>
                <c:pt idx="632">
                  <c:v>34678</c:v>
                </c:pt>
                <c:pt idx="633">
                  <c:v>34683</c:v>
                </c:pt>
                <c:pt idx="634">
                  <c:v>34688</c:v>
                </c:pt>
                <c:pt idx="635">
                  <c:v>34693</c:v>
                </c:pt>
                <c:pt idx="636">
                  <c:v>34699</c:v>
                </c:pt>
                <c:pt idx="637">
                  <c:v>34704</c:v>
                </c:pt>
                <c:pt idx="638">
                  <c:v>34709</c:v>
                </c:pt>
                <c:pt idx="639">
                  <c:v>34710</c:v>
                </c:pt>
                <c:pt idx="640">
                  <c:v>34714</c:v>
                </c:pt>
                <c:pt idx="641">
                  <c:v>34719</c:v>
                </c:pt>
                <c:pt idx="642">
                  <c:v>34724</c:v>
                </c:pt>
                <c:pt idx="643">
                  <c:v>34730</c:v>
                </c:pt>
                <c:pt idx="644">
                  <c:v>34735</c:v>
                </c:pt>
                <c:pt idx="645">
                  <c:v>34740</c:v>
                </c:pt>
                <c:pt idx="646">
                  <c:v>34745</c:v>
                </c:pt>
                <c:pt idx="647">
                  <c:v>34750</c:v>
                </c:pt>
                <c:pt idx="648">
                  <c:v>34755</c:v>
                </c:pt>
                <c:pt idx="649">
                  <c:v>34758</c:v>
                </c:pt>
                <c:pt idx="650">
                  <c:v>34763</c:v>
                </c:pt>
                <c:pt idx="651">
                  <c:v>34768</c:v>
                </c:pt>
                <c:pt idx="652">
                  <c:v>34773</c:v>
                </c:pt>
                <c:pt idx="653">
                  <c:v>34774</c:v>
                </c:pt>
                <c:pt idx="654">
                  <c:v>34778</c:v>
                </c:pt>
                <c:pt idx="655">
                  <c:v>34783</c:v>
                </c:pt>
                <c:pt idx="656">
                  <c:v>34789</c:v>
                </c:pt>
                <c:pt idx="657">
                  <c:v>34794</c:v>
                </c:pt>
                <c:pt idx="658">
                  <c:v>34799</c:v>
                </c:pt>
                <c:pt idx="659">
                  <c:v>34804</c:v>
                </c:pt>
                <c:pt idx="660">
                  <c:v>34809</c:v>
                </c:pt>
                <c:pt idx="661">
                  <c:v>34814</c:v>
                </c:pt>
                <c:pt idx="662">
                  <c:v>34819</c:v>
                </c:pt>
                <c:pt idx="663">
                  <c:v>34824</c:v>
                </c:pt>
                <c:pt idx="664">
                  <c:v>34827</c:v>
                </c:pt>
                <c:pt idx="665">
                  <c:v>34829</c:v>
                </c:pt>
                <c:pt idx="666">
                  <c:v>34834</c:v>
                </c:pt>
                <c:pt idx="667">
                  <c:v>34839</c:v>
                </c:pt>
                <c:pt idx="668">
                  <c:v>34844</c:v>
                </c:pt>
                <c:pt idx="669">
                  <c:v>34850</c:v>
                </c:pt>
                <c:pt idx="670">
                  <c:v>34855</c:v>
                </c:pt>
                <c:pt idx="671">
                  <c:v>34860</c:v>
                </c:pt>
                <c:pt idx="672">
                  <c:v>34865</c:v>
                </c:pt>
                <c:pt idx="673">
                  <c:v>34870</c:v>
                </c:pt>
                <c:pt idx="674">
                  <c:v>34875</c:v>
                </c:pt>
                <c:pt idx="675">
                  <c:v>34880</c:v>
                </c:pt>
                <c:pt idx="676">
                  <c:v>34885</c:v>
                </c:pt>
                <c:pt idx="677">
                  <c:v>34890</c:v>
                </c:pt>
                <c:pt idx="678">
                  <c:v>34895</c:v>
                </c:pt>
                <c:pt idx="679">
                  <c:v>34899</c:v>
                </c:pt>
                <c:pt idx="680">
                  <c:v>34900</c:v>
                </c:pt>
                <c:pt idx="681">
                  <c:v>34905</c:v>
                </c:pt>
                <c:pt idx="682">
                  <c:v>34911</c:v>
                </c:pt>
                <c:pt idx="683">
                  <c:v>34916</c:v>
                </c:pt>
                <c:pt idx="684">
                  <c:v>34921</c:v>
                </c:pt>
                <c:pt idx="685">
                  <c:v>34926</c:v>
                </c:pt>
                <c:pt idx="686">
                  <c:v>34931</c:v>
                </c:pt>
                <c:pt idx="687">
                  <c:v>34936</c:v>
                </c:pt>
                <c:pt idx="688">
                  <c:v>34942</c:v>
                </c:pt>
                <c:pt idx="689">
                  <c:v>34947</c:v>
                </c:pt>
                <c:pt idx="690">
                  <c:v>34952</c:v>
                </c:pt>
                <c:pt idx="691">
                  <c:v>34957</c:v>
                </c:pt>
                <c:pt idx="692">
                  <c:v>34962</c:v>
                </c:pt>
                <c:pt idx="693">
                  <c:v>34967</c:v>
                </c:pt>
                <c:pt idx="694">
                  <c:v>34972</c:v>
                </c:pt>
                <c:pt idx="695">
                  <c:v>34977</c:v>
                </c:pt>
                <c:pt idx="696">
                  <c:v>34982</c:v>
                </c:pt>
                <c:pt idx="697">
                  <c:v>34983</c:v>
                </c:pt>
                <c:pt idx="698">
                  <c:v>34987</c:v>
                </c:pt>
                <c:pt idx="699">
                  <c:v>34992</c:v>
                </c:pt>
                <c:pt idx="700">
                  <c:v>34997</c:v>
                </c:pt>
                <c:pt idx="701">
                  <c:v>35003</c:v>
                </c:pt>
                <c:pt idx="702">
                  <c:v>35008</c:v>
                </c:pt>
                <c:pt idx="703">
                  <c:v>35013</c:v>
                </c:pt>
                <c:pt idx="704">
                  <c:v>35018</c:v>
                </c:pt>
                <c:pt idx="705">
                  <c:v>35023</c:v>
                </c:pt>
                <c:pt idx="706">
                  <c:v>35028</c:v>
                </c:pt>
                <c:pt idx="707">
                  <c:v>35033</c:v>
                </c:pt>
                <c:pt idx="708">
                  <c:v>35038</c:v>
                </c:pt>
                <c:pt idx="709">
                  <c:v>35043</c:v>
                </c:pt>
                <c:pt idx="710">
                  <c:v>35048</c:v>
                </c:pt>
                <c:pt idx="711">
                  <c:v>35053</c:v>
                </c:pt>
                <c:pt idx="712">
                  <c:v>35058</c:v>
                </c:pt>
                <c:pt idx="713">
                  <c:v>35064</c:v>
                </c:pt>
                <c:pt idx="714">
                  <c:v>35069</c:v>
                </c:pt>
                <c:pt idx="715">
                  <c:v>35074</c:v>
                </c:pt>
                <c:pt idx="716">
                  <c:v>35080</c:v>
                </c:pt>
                <c:pt idx="717">
                  <c:v>35089</c:v>
                </c:pt>
                <c:pt idx="718">
                  <c:v>35095</c:v>
                </c:pt>
                <c:pt idx="719">
                  <c:v>35100</c:v>
                </c:pt>
                <c:pt idx="720">
                  <c:v>35105</c:v>
                </c:pt>
                <c:pt idx="721">
                  <c:v>35110</c:v>
                </c:pt>
                <c:pt idx="722">
                  <c:v>35115</c:v>
                </c:pt>
                <c:pt idx="723">
                  <c:v>35120</c:v>
                </c:pt>
                <c:pt idx="724">
                  <c:v>35124</c:v>
                </c:pt>
                <c:pt idx="725">
                  <c:v>35129</c:v>
                </c:pt>
                <c:pt idx="726">
                  <c:v>35134</c:v>
                </c:pt>
                <c:pt idx="727">
                  <c:v>35139</c:v>
                </c:pt>
                <c:pt idx="728">
                  <c:v>35144</c:v>
                </c:pt>
                <c:pt idx="729">
                  <c:v>35149</c:v>
                </c:pt>
                <c:pt idx="730">
                  <c:v>35160</c:v>
                </c:pt>
                <c:pt idx="731">
                  <c:v>35164</c:v>
                </c:pt>
                <c:pt idx="732">
                  <c:v>35165</c:v>
                </c:pt>
                <c:pt idx="733">
                  <c:v>35170</c:v>
                </c:pt>
                <c:pt idx="734">
                  <c:v>35175</c:v>
                </c:pt>
                <c:pt idx="735">
                  <c:v>35180</c:v>
                </c:pt>
                <c:pt idx="736">
                  <c:v>35185</c:v>
                </c:pt>
                <c:pt idx="737">
                  <c:v>35190</c:v>
                </c:pt>
                <c:pt idx="738">
                  <c:v>35195</c:v>
                </c:pt>
                <c:pt idx="739">
                  <c:v>35200</c:v>
                </c:pt>
                <c:pt idx="740">
                  <c:v>35205</c:v>
                </c:pt>
                <c:pt idx="741">
                  <c:v>35210</c:v>
                </c:pt>
                <c:pt idx="742">
                  <c:v>35216</c:v>
                </c:pt>
                <c:pt idx="743">
                  <c:v>35221</c:v>
                </c:pt>
                <c:pt idx="744">
                  <c:v>35226</c:v>
                </c:pt>
                <c:pt idx="745">
                  <c:v>35231</c:v>
                </c:pt>
                <c:pt idx="746">
                  <c:v>35236</c:v>
                </c:pt>
                <c:pt idx="747">
                  <c:v>35241</c:v>
                </c:pt>
                <c:pt idx="748">
                  <c:v>35246</c:v>
                </c:pt>
                <c:pt idx="749">
                  <c:v>35251</c:v>
                </c:pt>
                <c:pt idx="750">
                  <c:v>35256</c:v>
                </c:pt>
                <c:pt idx="751">
                  <c:v>35257</c:v>
                </c:pt>
                <c:pt idx="752">
                  <c:v>35261</c:v>
                </c:pt>
                <c:pt idx="753">
                  <c:v>35266</c:v>
                </c:pt>
                <c:pt idx="754">
                  <c:v>35271</c:v>
                </c:pt>
                <c:pt idx="755">
                  <c:v>35277</c:v>
                </c:pt>
                <c:pt idx="756">
                  <c:v>35282</c:v>
                </c:pt>
                <c:pt idx="757">
                  <c:v>35287</c:v>
                </c:pt>
                <c:pt idx="758">
                  <c:v>35292</c:v>
                </c:pt>
                <c:pt idx="759">
                  <c:v>35297</c:v>
                </c:pt>
                <c:pt idx="760">
                  <c:v>35302</c:v>
                </c:pt>
                <c:pt idx="761">
                  <c:v>35308</c:v>
                </c:pt>
                <c:pt idx="762">
                  <c:v>35313</c:v>
                </c:pt>
                <c:pt idx="763">
                  <c:v>35318</c:v>
                </c:pt>
                <c:pt idx="764">
                  <c:v>35323</c:v>
                </c:pt>
                <c:pt idx="765">
                  <c:v>35328</c:v>
                </c:pt>
                <c:pt idx="766">
                  <c:v>35333</c:v>
                </c:pt>
                <c:pt idx="767">
                  <c:v>35338</c:v>
                </c:pt>
                <c:pt idx="768">
                  <c:v>35343</c:v>
                </c:pt>
                <c:pt idx="769">
                  <c:v>35348</c:v>
                </c:pt>
                <c:pt idx="770">
                  <c:v>35353</c:v>
                </c:pt>
                <c:pt idx="771">
                  <c:v>35358</c:v>
                </c:pt>
                <c:pt idx="772">
                  <c:v>35362</c:v>
                </c:pt>
                <c:pt idx="773">
                  <c:v>35363</c:v>
                </c:pt>
                <c:pt idx="774">
                  <c:v>35369</c:v>
                </c:pt>
                <c:pt idx="775">
                  <c:v>35374</c:v>
                </c:pt>
                <c:pt idx="776">
                  <c:v>35379</c:v>
                </c:pt>
                <c:pt idx="777">
                  <c:v>35384</c:v>
                </c:pt>
                <c:pt idx="778">
                  <c:v>35389</c:v>
                </c:pt>
                <c:pt idx="779">
                  <c:v>35394</c:v>
                </c:pt>
                <c:pt idx="780">
                  <c:v>35399</c:v>
                </c:pt>
                <c:pt idx="781">
                  <c:v>35404</c:v>
                </c:pt>
                <c:pt idx="782">
                  <c:v>35409</c:v>
                </c:pt>
                <c:pt idx="783">
                  <c:v>35414</c:v>
                </c:pt>
                <c:pt idx="784">
                  <c:v>35419</c:v>
                </c:pt>
                <c:pt idx="785">
                  <c:v>35424</c:v>
                </c:pt>
                <c:pt idx="786">
                  <c:v>35430</c:v>
                </c:pt>
                <c:pt idx="787">
                  <c:v>35435</c:v>
                </c:pt>
                <c:pt idx="788">
                  <c:v>35440</c:v>
                </c:pt>
                <c:pt idx="789">
                  <c:v>35445</c:v>
                </c:pt>
                <c:pt idx="790">
                  <c:v>35450</c:v>
                </c:pt>
                <c:pt idx="791">
                  <c:v>35455</c:v>
                </c:pt>
                <c:pt idx="792">
                  <c:v>35744</c:v>
                </c:pt>
                <c:pt idx="793">
                  <c:v>35879</c:v>
                </c:pt>
                <c:pt idx="794">
                  <c:v>36083</c:v>
                </c:pt>
                <c:pt idx="795">
                  <c:v>36451</c:v>
                </c:pt>
                <c:pt idx="796">
                  <c:v>36838</c:v>
                </c:pt>
                <c:pt idx="797">
                  <c:v>37186</c:v>
                </c:pt>
                <c:pt idx="798">
                  <c:v>37566</c:v>
                </c:pt>
                <c:pt idx="799">
                  <c:v>37938</c:v>
                </c:pt>
                <c:pt idx="800">
                  <c:v>38362</c:v>
                </c:pt>
                <c:pt idx="801">
                  <c:v>38656</c:v>
                </c:pt>
                <c:pt idx="802">
                  <c:v>39030</c:v>
                </c:pt>
                <c:pt idx="803">
                  <c:v>39387</c:v>
                </c:pt>
                <c:pt idx="804">
                  <c:v>40135</c:v>
                </c:pt>
                <c:pt idx="805">
                  <c:v>40490</c:v>
                </c:pt>
                <c:pt idx="806">
                  <c:v>40841</c:v>
                </c:pt>
                <c:pt idx="807">
                  <c:v>41219</c:v>
                </c:pt>
                <c:pt idx="808">
                  <c:v>41584</c:v>
                </c:pt>
                <c:pt idx="809">
                  <c:v>41946</c:v>
                </c:pt>
                <c:pt idx="810">
                  <c:v>42403</c:v>
                </c:pt>
                <c:pt idx="811">
                  <c:v>42804</c:v>
                </c:pt>
                <c:pt idx="812">
                  <c:v>43201</c:v>
                </c:pt>
                <c:pt idx="813">
                  <c:v>43515</c:v>
                </c:pt>
                <c:pt idx="814">
                  <c:v>43892</c:v>
                </c:pt>
                <c:pt idx="815">
                  <c:v>44267</c:v>
                </c:pt>
                <c:pt idx="816">
                  <c:v>44588</c:v>
                </c:pt>
              </c:numCache>
            </c:numRef>
          </c:xVal>
          <c:yVal>
            <c:numRef>
              <c:f>'364317076363501'!$D$2:$D$980</c:f>
              <c:numCache>
                <c:formatCode>General</c:formatCode>
                <c:ptCount val="979"/>
                <c:pt idx="0">
                  <c:v>-79.41</c:v>
                </c:pt>
                <c:pt idx="1">
                  <c:v>-88.71</c:v>
                </c:pt>
                <c:pt idx="2">
                  <c:v>-84.44</c:v>
                </c:pt>
                <c:pt idx="3">
                  <c:v>-83.47</c:v>
                </c:pt>
                <c:pt idx="4">
                  <c:v>-81.8</c:v>
                </c:pt>
                <c:pt idx="5">
                  <c:v>-81.06</c:v>
                </c:pt>
                <c:pt idx="6">
                  <c:v>-80.11</c:v>
                </c:pt>
                <c:pt idx="7">
                  <c:v>-90.04</c:v>
                </c:pt>
                <c:pt idx="8">
                  <c:v>-92.74</c:v>
                </c:pt>
                <c:pt idx="9">
                  <c:v>-94.95</c:v>
                </c:pt>
                <c:pt idx="10">
                  <c:v>-96.32</c:v>
                </c:pt>
                <c:pt idx="11">
                  <c:v>-96.79</c:v>
                </c:pt>
                <c:pt idx="12">
                  <c:v>-96.96</c:v>
                </c:pt>
                <c:pt idx="13">
                  <c:v>-97.39</c:v>
                </c:pt>
                <c:pt idx="14">
                  <c:v>-97.59</c:v>
                </c:pt>
                <c:pt idx="15">
                  <c:v>-97.39</c:v>
                </c:pt>
                <c:pt idx="16">
                  <c:v>-97.64</c:v>
                </c:pt>
                <c:pt idx="17">
                  <c:v>-111.61</c:v>
                </c:pt>
                <c:pt idx="18">
                  <c:v>-116.07</c:v>
                </c:pt>
                <c:pt idx="19">
                  <c:v>-117.5</c:v>
                </c:pt>
                <c:pt idx="20">
                  <c:v>-118.3</c:v>
                </c:pt>
                <c:pt idx="21">
                  <c:v>-119</c:v>
                </c:pt>
                <c:pt idx="22">
                  <c:v>-119.47</c:v>
                </c:pt>
                <c:pt idx="23">
                  <c:v>-119.71</c:v>
                </c:pt>
                <c:pt idx="24">
                  <c:v>-119.71</c:v>
                </c:pt>
                <c:pt idx="25">
                  <c:v>-119.62</c:v>
                </c:pt>
                <c:pt idx="26">
                  <c:v>-101.08</c:v>
                </c:pt>
                <c:pt idx="27">
                  <c:v>-99.49</c:v>
                </c:pt>
                <c:pt idx="28">
                  <c:v>-98.77</c:v>
                </c:pt>
                <c:pt idx="29">
                  <c:v>-98.44</c:v>
                </c:pt>
                <c:pt idx="30">
                  <c:v>-98.53</c:v>
                </c:pt>
                <c:pt idx="31">
                  <c:v>-97.81</c:v>
                </c:pt>
                <c:pt idx="32">
                  <c:v>-97.57</c:v>
                </c:pt>
                <c:pt idx="33">
                  <c:v>-96.71</c:v>
                </c:pt>
                <c:pt idx="34">
                  <c:v>-96.13</c:v>
                </c:pt>
                <c:pt idx="35">
                  <c:v>-95.41</c:v>
                </c:pt>
                <c:pt idx="36">
                  <c:v>-94.79</c:v>
                </c:pt>
                <c:pt idx="37">
                  <c:v>-94.42</c:v>
                </c:pt>
                <c:pt idx="38">
                  <c:v>-93.94</c:v>
                </c:pt>
                <c:pt idx="39">
                  <c:v>-93.98</c:v>
                </c:pt>
                <c:pt idx="40">
                  <c:v>-93.77</c:v>
                </c:pt>
                <c:pt idx="41">
                  <c:v>-93.36</c:v>
                </c:pt>
                <c:pt idx="42">
                  <c:v>-92.83</c:v>
                </c:pt>
                <c:pt idx="43">
                  <c:v>-92.64</c:v>
                </c:pt>
                <c:pt idx="44">
                  <c:v>-92.39</c:v>
                </c:pt>
                <c:pt idx="45">
                  <c:v>-92.59</c:v>
                </c:pt>
                <c:pt idx="46">
                  <c:v>-91.82</c:v>
                </c:pt>
                <c:pt idx="47">
                  <c:v>-91.71</c:v>
                </c:pt>
                <c:pt idx="48">
                  <c:v>-91.61</c:v>
                </c:pt>
                <c:pt idx="49">
                  <c:v>-91.62</c:v>
                </c:pt>
                <c:pt idx="50">
                  <c:v>-91.27</c:v>
                </c:pt>
                <c:pt idx="51">
                  <c:v>-91.29</c:v>
                </c:pt>
                <c:pt idx="52">
                  <c:v>-91.05</c:v>
                </c:pt>
                <c:pt idx="53">
                  <c:v>-90.72</c:v>
                </c:pt>
                <c:pt idx="54">
                  <c:v>-90.72</c:v>
                </c:pt>
                <c:pt idx="55">
                  <c:v>-90.68</c:v>
                </c:pt>
                <c:pt idx="56">
                  <c:v>-90.6</c:v>
                </c:pt>
                <c:pt idx="57">
                  <c:v>-90.53</c:v>
                </c:pt>
                <c:pt idx="58">
                  <c:v>-90.5</c:v>
                </c:pt>
                <c:pt idx="59">
                  <c:v>-90.29</c:v>
                </c:pt>
                <c:pt idx="60">
                  <c:v>-90.29</c:v>
                </c:pt>
                <c:pt idx="61">
                  <c:v>-90.59</c:v>
                </c:pt>
                <c:pt idx="62">
                  <c:v>-90.33</c:v>
                </c:pt>
                <c:pt idx="63">
                  <c:v>-90.2</c:v>
                </c:pt>
                <c:pt idx="64">
                  <c:v>-90.21</c:v>
                </c:pt>
                <c:pt idx="65">
                  <c:v>-90.24</c:v>
                </c:pt>
                <c:pt idx="66">
                  <c:v>-90.27</c:v>
                </c:pt>
                <c:pt idx="67">
                  <c:v>-90.31</c:v>
                </c:pt>
                <c:pt idx="68">
                  <c:v>-90.22</c:v>
                </c:pt>
                <c:pt idx="69">
                  <c:v>-90.39</c:v>
                </c:pt>
                <c:pt idx="70">
                  <c:v>-90.55</c:v>
                </c:pt>
                <c:pt idx="71">
                  <c:v>-90.75</c:v>
                </c:pt>
                <c:pt idx="72">
                  <c:v>-90.53</c:v>
                </c:pt>
                <c:pt idx="73">
                  <c:v>-90.55</c:v>
                </c:pt>
                <c:pt idx="74">
                  <c:v>-90.71</c:v>
                </c:pt>
                <c:pt idx="75">
                  <c:v>-90.77</c:v>
                </c:pt>
                <c:pt idx="76">
                  <c:v>-90.49</c:v>
                </c:pt>
                <c:pt idx="77">
                  <c:v>-90.6</c:v>
                </c:pt>
                <c:pt idx="78">
                  <c:v>-90.6</c:v>
                </c:pt>
                <c:pt idx="79">
                  <c:v>-90.61</c:v>
                </c:pt>
                <c:pt idx="80">
                  <c:v>-90.32</c:v>
                </c:pt>
                <c:pt idx="81">
                  <c:v>-90.13</c:v>
                </c:pt>
                <c:pt idx="82">
                  <c:v>-89.91</c:v>
                </c:pt>
                <c:pt idx="83">
                  <c:v>-90.11</c:v>
                </c:pt>
                <c:pt idx="84">
                  <c:v>-90.03</c:v>
                </c:pt>
                <c:pt idx="85">
                  <c:v>-90.19</c:v>
                </c:pt>
                <c:pt idx="86">
                  <c:v>-90.19</c:v>
                </c:pt>
                <c:pt idx="87">
                  <c:v>-90.19</c:v>
                </c:pt>
                <c:pt idx="88">
                  <c:v>-89.99</c:v>
                </c:pt>
                <c:pt idx="89">
                  <c:v>-90.29</c:v>
                </c:pt>
                <c:pt idx="90">
                  <c:v>-90.71</c:v>
                </c:pt>
                <c:pt idx="91">
                  <c:v>-101.5</c:v>
                </c:pt>
                <c:pt idx="92">
                  <c:v>-91.71</c:v>
                </c:pt>
                <c:pt idx="93">
                  <c:v>-92.23</c:v>
                </c:pt>
                <c:pt idx="94">
                  <c:v>-92.61</c:v>
                </c:pt>
                <c:pt idx="95">
                  <c:v>-93.03</c:v>
                </c:pt>
                <c:pt idx="96">
                  <c:v>-93.53</c:v>
                </c:pt>
                <c:pt idx="97">
                  <c:v>-93.4</c:v>
                </c:pt>
                <c:pt idx="98">
                  <c:v>-93.66</c:v>
                </c:pt>
                <c:pt idx="99">
                  <c:v>-94.11</c:v>
                </c:pt>
                <c:pt idx="100">
                  <c:v>-94.11</c:v>
                </c:pt>
                <c:pt idx="101">
                  <c:v>-94.63</c:v>
                </c:pt>
                <c:pt idx="102">
                  <c:v>-94.71</c:v>
                </c:pt>
                <c:pt idx="103">
                  <c:v>-95.05</c:v>
                </c:pt>
                <c:pt idx="104">
                  <c:v>-95.38</c:v>
                </c:pt>
                <c:pt idx="105">
                  <c:v>-95.61</c:v>
                </c:pt>
                <c:pt idx="106">
                  <c:v>-95.89</c:v>
                </c:pt>
                <c:pt idx="107">
                  <c:v>-96.31</c:v>
                </c:pt>
                <c:pt idx="108">
                  <c:v>-96.53</c:v>
                </c:pt>
                <c:pt idx="109">
                  <c:v>-96.27</c:v>
                </c:pt>
                <c:pt idx="110">
                  <c:v>-95.9</c:v>
                </c:pt>
                <c:pt idx="111">
                  <c:v>-95.6</c:v>
                </c:pt>
                <c:pt idx="112">
                  <c:v>-95.01</c:v>
                </c:pt>
                <c:pt idx="113">
                  <c:v>-94.72</c:v>
                </c:pt>
                <c:pt idx="114">
                  <c:v>-94.34</c:v>
                </c:pt>
                <c:pt idx="115">
                  <c:v>-93.98</c:v>
                </c:pt>
                <c:pt idx="116">
                  <c:v>-93.81</c:v>
                </c:pt>
                <c:pt idx="117">
                  <c:v>-93.67</c:v>
                </c:pt>
                <c:pt idx="118">
                  <c:v>-93.5</c:v>
                </c:pt>
                <c:pt idx="119">
                  <c:v>-93.18</c:v>
                </c:pt>
                <c:pt idx="120">
                  <c:v>-93.01</c:v>
                </c:pt>
                <c:pt idx="121">
                  <c:v>-92.88</c:v>
                </c:pt>
                <c:pt idx="122">
                  <c:v>-92.74</c:v>
                </c:pt>
                <c:pt idx="123">
                  <c:v>-92.7</c:v>
                </c:pt>
                <c:pt idx="124">
                  <c:v>-92.45</c:v>
                </c:pt>
                <c:pt idx="125">
                  <c:v>-90.79</c:v>
                </c:pt>
                <c:pt idx="126">
                  <c:v>-91.61</c:v>
                </c:pt>
                <c:pt idx="127">
                  <c:v>-91.68</c:v>
                </c:pt>
                <c:pt idx="128">
                  <c:v>-91.65</c:v>
                </c:pt>
                <c:pt idx="129">
                  <c:v>-91.65</c:v>
                </c:pt>
                <c:pt idx="130">
                  <c:v>-91.62</c:v>
                </c:pt>
                <c:pt idx="131">
                  <c:v>-102.11</c:v>
                </c:pt>
                <c:pt idx="132">
                  <c:v>-91.5</c:v>
                </c:pt>
                <c:pt idx="133">
                  <c:v>-91.4</c:v>
                </c:pt>
                <c:pt idx="134">
                  <c:v>-91.35</c:v>
                </c:pt>
                <c:pt idx="135">
                  <c:v>-91.2</c:v>
                </c:pt>
                <c:pt idx="136">
                  <c:v>-91.11</c:v>
                </c:pt>
                <c:pt idx="137">
                  <c:v>-91.15</c:v>
                </c:pt>
                <c:pt idx="138">
                  <c:v>-91.06</c:v>
                </c:pt>
                <c:pt idx="139">
                  <c:v>-91.02</c:v>
                </c:pt>
                <c:pt idx="140">
                  <c:v>-91.06</c:v>
                </c:pt>
                <c:pt idx="141">
                  <c:v>-91.05</c:v>
                </c:pt>
                <c:pt idx="142">
                  <c:v>-91.3</c:v>
                </c:pt>
                <c:pt idx="143">
                  <c:v>-91.16</c:v>
                </c:pt>
                <c:pt idx="144">
                  <c:v>-91.11</c:v>
                </c:pt>
                <c:pt idx="145">
                  <c:v>-91.11</c:v>
                </c:pt>
                <c:pt idx="146">
                  <c:v>-91.22</c:v>
                </c:pt>
                <c:pt idx="147">
                  <c:v>-91.04</c:v>
                </c:pt>
                <c:pt idx="148">
                  <c:v>-91.02</c:v>
                </c:pt>
                <c:pt idx="149">
                  <c:v>-91.04</c:v>
                </c:pt>
                <c:pt idx="150">
                  <c:v>-91.14</c:v>
                </c:pt>
                <c:pt idx="151">
                  <c:v>-91.1</c:v>
                </c:pt>
                <c:pt idx="152">
                  <c:v>-91.07</c:v>
                </c:pt>
                <c:pt idx="153">
                  <c:v>-90.96</c:v>
                </c:pt>
                <c:pt idx="154">
                  <c:v>-90.98</c:v>
                </c:pt>
                <c:pt idx="155">
                  <c:v>-91.11</c:v>
                </c:pt>
                <c:pt idx="156">
                  <c:v>-91.01</c:v>
                </c:pt>
                <c:pt idx="157">
                  <c:v>-91.02</c:v>
                </c:pt>
                <c:pt idx="158">
                  <c:v>-91.1</c:v>
                </c:pt>
                <c:pt idx="159">
                  <c:v>-101.39</c:v>
                </c:pt>
                <c:pt idx="160">
                  <c:v>-90.98</c:v>
                </c:pt>
                <c:pt idx="161">
                  <c:v>-91.01</c:v>
                </c:pt>
                <c:pt idx="162">
                  <c:v>-90.92</c:v>
                </c:pt>
                <c:pt idx="163">
                  <c:v>-90.89</c:v>
                </c:pt>
                <c:pt idx="164">
                  <c:v>-90.87</c:v>
                </c:pt>
                <c:pt idx="165">
                  <c:v>-90.86</c:v>
                </c:pt>
                <c:pt idx="166">
                  <c:v>-90.96</c:v>
                </c:pt>
                <c:pt idx="167">
                  <c:v>-90.85</c:v>
                </c:pt>
                <c:pt idx="168">
                  <c:v>-90.89</c:v>
                </c:pt>
                <c:pt idx="169">
                  <c:v>-90.66</c:v>
                </c:pt>
                <c:pt idx="170">
                  <c:v>-90.72</c:v>
                </c:pt>
                <c:pt idx="171">
                  <c:v>-101.13</c:v>
                </c:pt>
                <c:pt idx="172">
                  <c:v>-90.6</c:v>
                </c:pt>
                <c:pt idx="173">
                  <c:v>-90.51</c:v>
                </c:pt>
                <c:pt idx="174">
                  <c:v>-90.54</c:v>
                </c:pt>
                <c:pt idx="175">
                  <c:v>-90.55</c:v>
                </c:pt>
                <c:pt idx="176">
                  <c:v>-90.59</c:v>
                </c:pt>
                <c:pt idx="177">
                  <c:v>-90.47</c:v>
                </c:pt>
                <c:pt idx="178">
                  <c:v>-90.52</c:v>
                </c:pt>
                <c:pt idx="179">
                  <c:v>-90.6</c:v>
                </c:pt>
                <c:pt idx="180">
                  <c:v>-90.53</c:v>
                </c:pt>
                <c:pt idx="181">
                  <c:v>-90.28</c:v>
                </c:pt>
                <c:pt idx="182">
                  <c:v>-90.21</c:v>
                </c:pt>
                <c:pt idx="183">
                  <c:v>-90.31</c:v>
                </c:pt>
                <c:pt idx="184">
                  <c:v>-90.23</c:v>
                </c:pt>
                <c:pt idx="185">
                  <c:v>-90.31</c:v>
                </c:pt>
                <c:pt idx="186">
                  <c:v>-90.26</c:v>
                </c:pt>
                <c:pt idx="187">
                  <c:v>-90.4</c:v>
                </c:pt>
                <c:pt idx="188">
                  <c:v>-90.4</c:v>
                </c:pt>
                <c:pt idx="189">
                  <c:v>-90.57</c:v>
                </c:pt>
                <c:pt idx="190">
                  <c:v>-90.41</c:v>
                </c:pt>
                <c:pt idx="191">
                  <c:v>-90.53</c:v>
                </c:pt>
                <c:pt idx="192">
                  <c:v>-90.51</c:v>
                </c:pt>
                <c:pt idx="193">
                  <c:v>-90.43</c:v>
                </c:pt>
                <c:pt idx="194">
                  <c:v>-90.42</c:v>
                </c:pt>
                <c:pt idx="195">
                  <c:v>-90.51</c:v>
                </c:pt>
                <c:pt idx="196">
                  <c:v>-90.44</c:v>
                </c:pt>
                <c:pt idx="197">
                  <c:v>-90.36</c:v>
                </c:pt>
                <c:pt idx="198">
                  <c:v>-90.42</c:v>
                </c:pt>
                <c:pt idx="199">
                  <c:v>-87.91</c:v>
                </c:pt>
                <c:pt idx="200">
                  <c:v>-87.01</c:v>
                </c:pt>
                <c:pt idx="201">
                  <c:v>-86.63</c:v>
                </c:pt>
                <c:pt idx="202">
                  <c:v>-86.26</c:v>
                </c:pt>
                <c:pt idx="203">
                  <c:v>-86.13</c:v>
                </c:pt>
                <c:pt idx="204">
                  <c:v>-85.89</c:v>
                </c:pt>
                <c:pt idx="205">
                  <c:v>-85.71</c:v>
                </c:pt>
                <c:pt idx="206">
                  <c:v>-85.71</c:v>
                </c:pt>
                <c:pt idx="207">
                  <c:v>-85.59</c:v>
                </c:pt>
                <c:pt idx="208">
                  <c:v>-85.52</c:v>
                </c:pt>
                <c:pt idx="209">
                  <c:v>-85.38</c:v>
                </c:pt>
                <c:pt idx="210">
                  <c:v>-85.29</c:v>
                </c:pt>
                <c:pt idx="211">
                  <c:v>-85.31</c:v>
                </c:pt>
                <c:pt idx="212">
                  <c:v>-85.19</c:v>
                </c:pt>
                <c:pt idx="213">
                  <c:v>-85.31</c:v>
                </c:pt>
                <c:pt idx="214">
                  <c:v>-85.41</c:v>
                </c:pt>
                <c:pt idx="215">
                  <c:v>-85.3</c:v>
                </c:pt>
                <c:pt idx="216">
                  <c:v>-85.31</c:v>
                </c:pt>
                <c:pt idx="217">
                  <c:v>-85.3</c:v>
                </c:pt>
                <c:pt idx="218">
                  <c:v>-85.31</c:v>
                </c:pt>
                <c:pt idx="219">
                  <c:v>-85.13</c:v>
                </c:pt>
                <c:pt idx="220">
                  <c:v>-85</c:v>
                </c:pt>
                <c:pt idx="221">
                  <c:v>-85.14</c:v>
                </c:pt>
                <c:pt idx="222">
                  <c:v>-85.21</c:v>
                </c:pt>
                <c:pt idx="223">
                  <c:v>-85.21</c:v>
                </c:pt>
                <c:pt idx="224">
                  <c:v>-85.21</c:v>
                </c:pt>
                <c:pt idx="225">
                  <c:v>-85.27</c:v>
                </c:pt>
                <c:pt idx="226">
                  <c:v>-85.31</c:v>
                </c:pt>
                <c:pt idx="227">
                  <c:v>-85.46</c:v>
                </c:pt>
                <c:pt idx="228">
                  <c:v>-85.46</c:v>
                </c:pt>
                <c:pt idx="229">
                  <c:v>-86.7</c:v>
                </c:pt>
                <c:pt idx="230">
                  <c:v>-88.01</c:v>
                </c:pt>
                <c:pt idx="231">
                  <c:v>-88.59</c:v>
                </c:pt>
                <c:pt idx="232">
                  <c:v>-88.89</c:v>
                </c:pt>
                <c:pt idx="233">
                  <c:v>-89.32</c:v>
                </c:pt>
                <c:pt idx="234">
                  <c:v>-89.61</c:v>
                </c:pt>
                <c:pt idx="235">
                  <c:v>-89.75</c:v>
                </c:pt>
                <c:pt idx="236">
                  <c:v>-89.93</c:v>
                </c:pt>
                <c:pt idx="237">
                  <c:v>-89.84</c:v>
                </c:pt>
                <c:pt idx="238">
                  <c:v>-90.04</c:v>
                </c:pt>
                <c:pt idx="239">
                  <c:v>-90.08</c:v>
                </c:pt>
                <c:pt idx="240">
                  <c:v>-89.91</c:v>
                </c:pt>
                <c:pt idx="241">
                  <c:v>-90.11</c:v>
                </c:pt>
                <c:pt idx="242">
                  <c:v>-90.22</c:v>
                </c:pt>
                <c:pt idx="243">
                  <c:v>-98.83</c:v>
                </c:pt>
                <c:pt idx="244">
                  <c:v>-90.31</c:v>
                </c:pt>
                <c:pt idx="245">
                  <c:v>-90.19</c:v>
                </c:pt>
                <c:pt idx="246">
                  <c:v>-90.41</c:v>
                </c:pt>
                <c:pt idx="247">
                  <c:v>-90.37</c:v>
                </c:pt>
                <c:pt idx="248">
                  <c:v>-90.41</c:v>
                </c:pt>
                <c:pt idx="249">
                  <c:v>-90.41</c:v>
                </c:pt>
                <c:pt idx="250">
                  <c:v>-90.65</c:v>
                </c:pt>
                <c:pt idx="251">
                  <c:v>-90.01</c:v>
                </c:pt>
                <c:pt idx="252">
                  <c:v>-90.32</c:v>
                </c:pt>
                <c:pt idx="253">
                  <c:v>-90.34</c:v>
                </c:pt>
                <c:pt idx="254">
                  <c:v>-90.41</c:v>
                </c:pt>
                <c:pt idx="255">
                  <c:v>-90.39</c:v>
                </c:pt>
                <c:pt idx="256">
                  <c:v>-89.6</c:v>
                </c:pt>
                <c:pt idx="257">
                  <c:v>-88.63</c:v>
                </c:pt>
                <c:pt idx="258">
                  <c:v>-90.16</c:v>
                </c:pt>
                <c:pt idx="259">
                  <c:v>-90.47</c:v>
                </c:pt>
                <c:pt idx="260">
                  <c:v>-90.59</c:v>
                </c:pt>
                <c:pt idx="261">
                  <c:v>-90.99</c:v>
                </c:pt>
                <c:pt idx="262">
                  <c:v>-90.86</c:v>
                </c:pt>
                <c:pt idx="263">
                  <c:v>-90.89</c:v>
                </c:pt>
                <c:pt idx="264">
                  <c:v>-91.03</c:v>
                </c:pt>
                <c:pt idx="265">
                  <c:v>-91.04</c:v>
                </c:pt>
                <c:pt idx="266">
                  <c:v>-90.98</c:v>
                </c:pt>
                <c:pt idx="267">
                  <c:v>-91.02</c:v>
                </c:pt>
                <c:pt idx="268">
                  <c:v>-91.01</c:v>
                </c:pt>
                <c:pt idx="269">
                  <c:v>-90.9</c:v>
                </c:pt>
                <c:pt idx="270">
                  <c:v>-90.94</c:v>
                </c:pt>
                <c:pt idx="271">
                  <c:v>-90.9</c:v>
                </c:pt>
                <c:pt idx="272">
                  <c:v>-91.06</c:v>
                </c:pt>
                <c:pt idx="273">
                  <c:v>-90.97</c:v>
                </c:pt>
                <c:pt idx="274">
                  <c:v>-90.96</c:v>
                </c:pt>
                <c:pt idx="275">
                  <c:v>-90.99</c:v>
                </c:pt>
                <c:pt idx="276">
                  <c:v>-91</c:v>
                </c:pt>
                <c:pt idx="277">
                  <c:v>-91.01</c:v>
                </c:pt>
                <c:pt idx="278">
                  <c:v>-90.97</c:v>
                </c:pt>
                <c:pt idx="279">
                  <c:v>-91.03</c:v>
                </c:pt>
                <c:pt idx="280">
                  <c:v>-90.94</c:v>
                </c:pt>
                <c:pt idx="281">
                  <c:v>-90.83</c:v>
                </c:pt>
                <c:pt idx="282">
                  <c:v>-90.99</c:v>
                </c:pt>
                <c:pt idx="283">
                  <c:v>-90.85</c:v>
                </c:pt>
                <c:pt idx="284">
                  <c:v>-91.03</c:v>
                </c:pt>
                <c:pt idx="285">
                  <c:v>-90.86</c:v>
                </c:pt>
                <c:pt idx="286">
                  <c:v>-90.93</c:v>
                </c:pt>
                <c:pt idx="287">
                  <c:v>-90.89</c:v>
                </c:pt>
                <c:pt idx="288">
                  <c:v>-90.87</c:v>
                </c:pt>
                <c:pt idx="289">
                  <c:v>-90.9</c:v>
                </c:pt>
                <c:pt idx="290">
                  <c:v>-90.9</c:v>
                </c:pt>
                <c:pt idx="291">
                  <c:v>-91.01</c:v>
                </c:pt>
                <c:pt idx="292">
                  <c:v>-91.31</c:v>
                </c:pt>
                <c:pt idx="293">
                  <c:v>-91.57</c:v>
                </c:pt>
                <c:pt idx="294">
                  <c:v>-91.62</c:v>
                </c:pt>
                <c:pt idx="295">
                  <c:v>-91.63</c:v>
                </c:pt>
                <c:pt idx="296">
                  <c:v>-91.7</c:v>
                </c:pt>
                <c:pt idx="297">
                  <c:v>-91.84</c:v>
                </c:pt>
                <c:pt idx="298">
                  <c:v>-91.79</c:v>
                </c:pt>
                <c:pt idx="299">
                  <c:v>-92.39</c:v>
                </c:pt>
                <c:pt idx="300">
                  <c:v>-92.71</c:v>
                </c:pt>
                <c:pt idx="301">
                  <c:v>-92.85</c:v>
                </c:pt>
                <c:pt idx="302">
                  <c:v>-92.8</c:v>
                </c:pt>
                <c:pt idx="303">
                  <c:v>-92.74</c:v>
                </c:pt>
                <c:pt idx="304">
                  <c:v>-92.85</c:v>
                </c:pt>
                <c:pt idx="305">
                  <c:v>-92.86</c:v>
                </c:pt>
                <c:pt idx="306">
                  <c:v>-92.96</c:v>
                </c:pt>
                <c:pt idx="307">
                  <c:v>-92.92</c:v>
                </c:pt>
                <c:pt idx="308">
                  <c:v>-92.88</c:v>
                </c:pt>
                <c:pt idx="309">
                  <c:v>-92.67</c:v>
                </c:pt>
                <c:pt idx="310">
                  <c:v>-92.54</c:v>
                </c:pt>
                <c:pt idx="311">
                  <c:v>-92.59</c:v>
                </c:pt>
                <c:pt idx="312">
                  <c:v>-92.63</c:v>
                </c:pt>
                <c:pt idx="313">
                  <c:v>-92.64</c:v>
                </c:pt>
                <c:pt idx="314">
                  <c:v>-92.41</c:v>
                </c:pt>
                <c:pt idx="315">
                  <c:v>-92.58</c:v>
                </c:pt>
                <c:pt idx="316">
                  <c:v>-92.55</c:v>
                </c:pt>
                <c:pt idx="317">
                  <c:v>-92.6</c:v>
                </c:pt>
                <c:pt idx="318">
                  <c:v>-92.61</c:v>
                </c:pt>
                <c:pt idx="319">
                  <c:v>-92.46</c:v>
                </c:pt>
                <c:pt idx="320">
                  <c:v>-92.51</c:v>
                </c:pt>
                <c:pt idx="321">
                  <c:v>-92.53</c:v>
                </c:pt>
                <c:pt idx="322">
                  <c:v>-92.53</c:v>
                </c:pt>
                <c:pt idx="323">
                  <c:v>-91.81</c:v>
                </c:pt>
                <c:pt idx="324">
                  <c:v>-92.35</c:v>
                </c:pt>
                <c:pt idx="325">
                  <c:v>-92.34</c:v>
                </c:pt>
                <c:pt idx="326">
                  <c:v>-92.24</c:v>
                </c:pt>
                <c:pt idx="327">
                  <c:v>-92.37</c:v>
                </c:pt>
                <c:pt idx="328">
                  <c:v>-92.31</c:v>
                </c:pt>
                <c:pt idx="329">
                  <c:v>-92.23</c:v>
                </c:pt>
                <c:pt idx="330">
                  <c:v>-92.15</c:v>
                </c:pt>
                <c:pt idx="331">
                  <c:v>-92.38</c:v>
                </c:pt>
                <c:pt idx="332">
                  <c:v>-92.22</c:v>
                </c:pt>
                <c:pt idx="333">
                  <c:v>-92.13</c:v>
                </c:pt>
                <c:pt idx="334">
                  <c:v>-92.21</c:v>
                </c:pt>
                <c:pt idx="335">
                  <c:v>-92.19</c:v>
                </c:pt>
                <c:pt idx="336">
                  <c:v>-92.18</c:v>
                </c:pt>
                <c:pt idx="337">
                  <c:v>-92.16</c:v>
                </c:pt>
                <c:pt idx="338">
                  <c:v>-92.11</c:v>
                </c:pt>
                <c:pt idx="339">
                  <c:v>-92.02</c:v>
                </c:pt>
                <c:pt idx="340">
                  <c:v>-91.94</c:v>
                </c:pt>
                <c:pt idx="341">
                  <c:v>-91.7</c:v>
                </c:pt>
                <c:pt idx="342">
                  <c:v>-91.87</c:v>
                </c:pt>
                <c:pt idx="343">
                  <c:v>-91.71</c:v>
                </c:pt>
                <c:pt idx="344">
                  <c:v>-91.93</c:v>
                </c:pt>
                <c:pt idx="345">
                  <c:v>-96.62</c:v>
                </c:pt>
                <c:pt idx="346">
                  <c:v>-91.75</c:v>
                </c:pt>
                <c:pt idx="347">
                  <c:v>-91.8</c:v>
                </c:pt>
                <c:pt idx="348">
                  <c:v>-91.84</c:v>
                </c:pt>
                <c:pt idx="349">
                  <c:v>-91.86</c:v>
                </c:pt>
                <c:pt idx="350">
                  <c:v>-92.08</c:v>
                </c:pt>
                <c:pt idx="351">
                  <c:v>-93.56</c:v>
                </c:pt>
                <c:pt idx="352">
                  <c:v>-92.58</c:v>
                </c:pt>
                <c:pt idx="353">
                  <c:v>-92.87</c:v>
                </c:pt>
                <c:pt idx="354">
                  <c:v>-93.03</c:v>
                </c:pt>
                <c:pt idx="355">
                  <c:v>-93.37</c:v>
                </c:pt>
                <c:pt idx="356">
                  <c:v>-93.63</c:v>
                </c:pt>
                <c:pt idx="357">
                  <c:v>-93.81</c:v>
                </c:pt>
                <c:pt idx="358">
                  <c:v>-93.8</c:v>
                </c:pt>
                <c:pt idx="359">
                  <c:v>-93.77</c:v>
                </c:pt>
                <c:pt idx="360">
                  <c:v>-93.6</c:v>
                </c:pt>
                <c:pt idx="361">
                  <c:v>-93.13</c:v>
                </c:pt>
                <c:pt idx="362">
                  <c:v>-93.31</c:v>
                </c:pt>
                <c:pt idx="363">
                  <c:v>-93.23</c:v>
                </c:pt>
                <c:pt idx="364">
                  <c:v>-93.08</c:v>
                </c:pt>
                <c:pt idx="365">
                  <c:v>-93.18</c:v>
                </c:pt>
                <c:pt idx="366">
                  <c:v>-93.21</c:v>
                </c:pt>
                <c:pt idx="367">
                  <c:v>-93.11</c:v>
                </c:pt>
                <c:pt idx="368">
                  <c:v>-92.99</c:v>
                </c:pt>
                <c:pt idx="369">
                  <c:v>-93.09</c:v>
                </c:pt>
                <c:pt idx="370">
                  <c:v>-93.01</c:v>
                </c:pt>
                <c:pt idx="371">
                  <c:v>-93.01</c:v>
                </c:pt>
                <c:pt idx="372">
                  <c:v>-98.01</c:v>
                </c:pt>
                <c:pt idx="373">
                  <c:v>-93.22</c:v>
                </c:pt>
                <c:pt idx="374">
                  <c:v>-93.36</c:v>
                </c:pt>
                <c:pt idx="375">
                  <c:v>-93.35</c:v>
                </c:pt>
                <c:pt idx="376">
                  <c:v>-93.57</c:v>
                </c:pt>
                <c:pt idx="377">
                  <c:v>-94.17</c:v>
                </c:pt>
                <c:pt idx="378">
                  <c:v>-94.82</c:v>
                </c:pt>
                <c:pt idx="379">
                  <c:v>-95.28</c:v>
                </c:pt>
                <c:pt idx="380">
                  <c:v>-95.49</c:v>
                </c:pt>
                <c:pt idx="381">
                  <c:v>-95.7</c:v>
                </c:pt>
                <c:pt idx="382">
                  <c:v>-96.15</c:v>
                </c:pt>
                <c:pt idx="383">
                  <c:v>-97.41</c:v>
                </c:pt>
                <c:pt idx="384">
                  <c:v>-97.09</c:v>
                </c:pt>
                <c:pt idx="385">
                  <c:v>-96.98</c:v>
                </c:pt>
                <c:pt idx="386">
                  <c:v>-97.17</c:v>
                </c:pt>
                <c:pt idx="387">
                  <c:v>-96.12</c:v>
                </c:pt>
                <c:pt idx="388">
                  <c:v>-95.6</c:v>
                </c:pt>
                <c:pt idx="389">
                  <c:v>-108.94</c:v>
                </c:pt>
                <c:pt idx="390">
                  <c:v>-96.16</c:v>
                </c:pt>
                <c:pt idx="391">
                  <c:v>-96.31</c:v>
                </c:pt>
                <c:pt idx="392">
                  <c:v>-96.06</c:v>
                </c:pt>
                <c:pt idx="393">
                  <c:v>-95.93</c:v>
                </c:pt>
                <c:pt idx="394">
                  <c:v>-110.51</c:v>
                </c:pt>
                <c:pt idx="395">
                  <c:v>-96.83</c:v>
                </c:pt>
                <c:pt idx="396">
                  <c:v>-96.82</c:v>
                </c:pt>
                <c:pt idx="397">
                  <c:v>-96.81</c:v>
                </c:pt>
                <c:pt idx="398">
                  <c:v>-97.01</c:v>
                </c:pt>
                <c:pt idx="399">
                  <c:v>-97.03</c:v>
                </c:pt>
                <c:pt idx="400">
                  <c:v>-97.27</c:v>
                </c:pt>
                <c:pt idx="401">
                  <c:v>-97.41</c:v>
                </c:pt>
                <c:pt idx="402">
                  <c:v>-97.31</c:v>
                </c:pt>
                <c:pt idx="403">
                  <c:v>-97.83</c:v>
                </c:pt>
                <c:pt idx="404">
                  <c:v>-97.41</c:v>
                </c:pt>
                <c:pt idx="405">
                  <c:v>-96.17</c:v>
                </c:pt>
                <c:pt idx="406">
                  <c:v>-95.86</c:v>
                </c:pt>
                <c:pt idx="407">
                  <c:v>-94.15</c:v>
                </c:pt>
                <c:pt idx="408">
                  <c:v>-109.57</c:v>
                </c:pt>
                <c:pt idx="409">
                  <c:v>-111.21</c:v>
                </c:pt>
                <c:pt idx="410">
                  <c:v>-95.63</c:v>
                </c:pt>
                <c:pt idx="411">
                  <c:v>-95.72</c:v>
                </c:pt>
                <c:pt idx="412">
                  <c:v>-95.89</c:v>
                </c:pt>
                <c:pt idx="413">
                  <c:v>-95.95</c:v>
                </c:pt>
                <c:pt idx="414">
                  <c:v>-95.85</c:v>
                </c:pt>
                <c:pt idx="415">
                  <c:v>-98.05</c:v>
                </c:pt>
                <c:pt idx="416">
                  <c:v>-96.61</c:v>
                </c:pt>
                <c:pt idx="417">
                  <c:v>-96.79</c:v>
                </c:pt>
                <c:pt idx="418">
                  <c:v>-96.64</c:v>
                </c:pt>
                <c:pt idx="419">
                  <c:v>-96.81</c:v>
                </c:pt>
                <c:pt idx="420">
                  <c:v>-96.9</c:v>
                </c:pt>
                <c:pt idx="421">
                  <c:v>-97.03</c:v>
                </c:pt>
                <c:pt idx="422">
                  <c:v>-97.22</c:v>
                </c:pt>
                <c:pt idx="423">
                  <c:v>-98.11</c:v>
                </c:pt>
                <c:pt idx="424">
                  <c:v>-97.61</c:v>
                </c:pt>
                <c:pt idx="425">
                  <c:v>-97.1</c:v>
                </c:pt>
                <c:pt idx="426">
                  <c:v>-96.98</c:v>
                </c:pt>
                <c:pt idx="427">
                  <c:v>-98.77</c:v>
                </c:pt>
                <c:pt idx="428">
                  <c:v>-97.23</c:v>
                </c:pt>
                <c:pt idx="429">
                  <c:v>-97.01</c:v>
                </c:pt>
                <c:pt idx="430">
                  <c:v>-97.12</c:v>
                </c:pt>
                <c:pt idx="431">
                  <c:v>-96.9</c:v>
                </c:pt>
                <c:pt idx="432">
                  <c:v>-96.73</c:v>
                </c:pt>
                <c:pt idx="433">
                  <c:v>-96.59</c:v>
                </c:pt>
                <c:pt idx="434">
                  <c:v>-96.69</c:v>
                </c:pt>
                <c:pt idx="435">
                  <c:v>-97.08</c:v>
                </c:pt>
                <c:pt idx="436">
                  <c:v>-112.29</c:v>
                </c:pt>
                <c:pt idx="437">
                  <c:v>-98.04</c:v>
                </c:pt>
                <c:pt idx="438">
                  <c:v>-97.45</c:v>
                </c:pt>
                <c:pt idx="439">
                  <c:v>-97.58</c:v>
                </c:pt>
                <c:pt idx="440">
                  <c:v>-113.21</c:v>
                </c:pt>
                <c:pt idx="441">
                  <c:v>-98.64</c:v>
                </c:pt>
                <c:pt idx="442">
                  <c:v>-98.65</c:v>
                </c:pt>
                <c:pt idx="443">
                  <c:v>-98.51</c:v>
                </c:pt>
                <c:pt idx="444">
                  <c:v>-98.4</c:v>
                </c:pt>
                <c:pt idx="445">
                  <c:v>-98.36</c:v>
                </c:pt>
                <c:pt idx="446">
                  <c:v>-113.33</c:v>
                </c:pt>
                <c:pt idx="447">
                  <c:v>-99.32</c:v>
                </c:pt>
                <c:pt idx="448">
                  <c:v>-98.56</c:v>
                </c:pt>
                <c:pt idx="449">
                  <c:v>-98.29</c:v>
                </c:pt>
                <c:pt idx="450">
                  <c:v>-98.19</c:v>
                </c:pt>
                <c:pt idx="451">
                  <c:v>-98.19</c:v>
                </c:pt>
                <c:pt idx="452">
                  <c:v>-99.87</c:v>
                </c:pt>
                <c:pt idx="453">
                  <c:v>-98.82</c:v>
                </c:pt>
                <c:pt idx="454">
                  <c:v>-98.59</c:v>
                </c:pt>
                <c:pt idx="455">
                  <c:v>-98.35</c:v>
                </c:pt>
                <c:pt idx="456">
                  <c:v>-98.34</c:v>
                </c:pt>
                <c:pt idx="457">
                  <c:v>-98.28</c:v>
                </c:pt>
                <c:pt idx="458">
                  <c:v>-114.25</c:v>
                </c:pt>
                <c:pt idx="459">
                  <c:v>-99.25</c:v>
                </c:pt>
                <c:pt idx="460">
                  <c:v>-98.72</c:v>
                </c:pt>
                <c:pt idx="461">
                  <c:v>-98.52</c:v>
                </c:pt>
                <c:pt idx="462">
                  <c:v>-98.38</c:v>
                </c:pt>
                <c:pt idx="463">
                  <c:v>-98.14</c:v>
                </c:pt>
                <c:pt idx="464">
                  <c:v>-97.93</c:v>
                </c:pt>
                <c:pt idx="465">
                  <c:v>-97.84</c:v>
                </c:pt>
                <c:pt idx="466">
                  <c:v>-97.87</c:v>
                </c:pt>
                <c:pt idx="467">
                  <c:v>-97.85</c:v>
                </c:pt>
                <c:pt idx="468">
                  <c:v>-97.87</c:v>
                </c:pt>
                <c:pt idx="469">
                  <c:v>-97.92</c:v>
                </c:pt>
                <c:pt idx="470">
                  <c:v>-97.73</c:v>
                </c:pt>
                <c:pt idx="471">
                  <c:v>-97.47</c:v>
                </c:pt>
                <c:pt idx="472">
                  <c:v>-97.61</c:v>
                </c:pt>
                <c:pt idx="473">
                  <c:v>-99.02</c:v>
                </c:pt>
                <c:pt idx="474">
                  <c:v>-97.66</c:v>
                </c:pt>
                <c:pt idx="475">
                  <c:v>-98.46</c:v>
                </c:pt>
                <c:pt idx="476">
                  <c:v>-98.99</c:v>
                </c:pt>
                <c:pt idx="477">
                  <c:v>-112.56</c:v>
                </c:pt>
                <c:pt idx="478">
                  <c:v>-113.56</c:v>
                </c:pt>
                <c:pt idx="479">
                  <c:v>-113.81</c:v>
                </c:pt>
                <c:pt idx="480">
                  <c:v>-113.71</c:v>
                </c:pt>
                <c:pt idx="481">
                  <c:v>-113.67</c:v>
                </c:pt>
                <c:pt idx="482">
                  <c:v>-113.01</c:v>
                </c:pt>
                <c:pt idx="483">
                  <c:v>-97.9</c:v>
                </c:pt>
                <c:pt idx="484">
                  <c:v>-97.18</c:v>
                </c:pt>
                <c:pt idx="485">
                  <c:v>-96.61</c:v>
                </c:pt>
                <c:pt idx="486">
                  <c:v>-96.39</c:v>
                </c:pt>
                <c:pt idx="487">
                  <c:v>-111.03</c:v>
                </c:pt>
                <c:pt idx="488">
                  <c:v>-112.28</c:v>
                </c:pt>
                <c:pt idx="489">
                  <c:v>-98.67</c:v>
                </c:pt>
                <c:pt idx="490">
                  <c:v>-96.76</c:v>
                </c:pt>
                <c:pt idx="491">
                  <c:v>-95.75</c:v>
                </c:pt>
                <c:pt idx="492">
                  <c:v>-96.03</c:v>
                </c:pt>
                <c:pt idx="493">
                  <c:v>-96.16</c:v>
                </c:pt>
                <c:pt idx="494">
                  <c:v>-96.21</c:v>
                </c:pt>
                <c:pt idx="495">
                  <c:v>-96.09</c:v>
                </c:pt>
                <c:pt idx="496">
                  <c:v>-95.83</c:v>
                </c:pt>
                <c:pt idx="497">
                  <c:v>-95.5</c:v>
                </c:pt>
                <c:pt idx="498">
                  <c:v>-95.6</c:v>
                </c:pt>
                <c:pt idx="499">
                  <c:v>-95.59</c:v>
                </c:pt>
                <c:pt idx="500">
                  <c:v>-109.29</c:v>
                </c:pt>
                <c:pt idx="501">
                  <c:v>-96.21</c:v>
                </c:pt>
                <c:pt idx="502">
                  <c:v>-95.76</c:v>
                </c:pt>
                <c:pt idx="503">
                  <c:v>-95.54</c:v>
                </c:pt>
                <c:pt idx="504">
                  <c:v>-95.33</c:v>
                </c:pt>
                <c:pt idx="505">
                  <c:v>-95.08</c:v>
                </c:pt>
                <c:pt idx="506">
                  <c:v>-95.18</c:v>
                </c:pt>
                <c:pt idx="507">
                  <c:v>-107.76</c:v>
                </c:pt>
                <c:pt idx="508">
                  <c:v>-95.91</c:v>
                </c:pt>
                <c:pt idx="509">
                  <c:v>-95.19</c:v>
                </c:pt>
                <c:pt idx="510">
                  <c:v>-95.16</c:v>
                </c:pt>
                <c:pt idx="511">
                  <c:v>-94.44</c:v>
                </c:pt>
                <c:pt idx="512">
                  <c:v>-95.1</c:v>
                </c:pt>
                <c:pt idx="513">
                  <c:v>-94.98</c:v>
                </c:pt>
                <c:pt idx="514">
                  <c:v>-94.86</c:v>
                </c:pt>
                <c:pt idx="515">
                  <c:v>-96.55</c:v>
                </c:pt>
                <c:pt idx="516">
                  <c:v>-95.71</c:v>
                </c:pt>
                <c:pt idx="517">
                  <c:v>-95.09</c:v>
                </c:pt>
                <c:pt idx="518">
                  <c:v>-94.9</c:v>
                </c:pt>
                <c:pt idx="519">
                  <c:v>-109.81</c:v>
                </c:pt>
                <c:pt idx="520">
                  <c:v>-95.99</c:v>
                </c:pt>
                <c:pt idx="521">
                  <c:v>-95.41</c:v>
                </c:pt>
                <c:pt idx="522">
                  <c:v>-95.29</c:v>
                </c:pt>
                <c:pt idx="523">
                  <c:v>-95.11</c:v>
                </c:pt>
                <c:pt idx="524">
                  <c:v>-94.93</c:v>
                </c:pt>
                <c:pt idx="525">
                  <c:v>-94.88</c:v>
                </c:pt>
                <c:pt idx="526">
                  <c:v>-96.94</c:v>
                </c:pt>
                <c:pt idx="527">
                  <c:v>-95.66</c:v>
                </c:pt>
                <c:pt idx="528">
                  <c:v>-95.23</c:v>
                </c:pt>
                <c:pt idx="529">
                  <c:v>-94.91</c:v>
                </c:pt>
                <c:pt idx="530">
                  <c:v>-94.97</c:v>
                </c:pt>
                <c:pt idx="531">
                  <c:v>-95.18</c:v>
                </c:pt>
                <c:pt idx="532">
                  <c:v>-95.25</c:v>
                </c:pt>
                <c:pt idx="533">
                  <c:v>-97.19</c:v>
                </c:pt>
                <c:pt idx="534">
                  <c:v>-96.05</c:v>
                </c:pt>
                <c:pt idx="535">
                  <c:v>-95.76</c:v>
                </c:pt>
                <c:pt idx="536">
                  <c:v>-95.79</c:v>
                </c:pt>
                <c:pt idx="537">
                  <c:v>-95.98</c:v>
                </c:pt>
                <c:pt idx="538">
                  <c:v>-96.1</c:v>
                </c:pt>
                <c:pt idx="539">
                  <c:v>-96.16</c:v>
                </c:pt>
                <c:pt idx="540">
                  <c:v>-99.21</c:v>
                </c:pt>
                <c:pt idx="541">
                  <c:v>-97.24</c:v>
                </c:pt>
                <c:pt idx="542">
                  <c:v>-96.72</c:v>
                </c:pt>
                <c:pt idx="543">
                  <c:v>-96.53</c:v>
                </c:pt>
                <c:pt idx="544">
                  <c:v>-112.48</c:v>
                </c:pt>
                <c:pt idx="545">
                  <c:v>-97.45</c:v>
                </c:pt>
                <c:pt idx="546">
                  <c:v>-97.15</c:v>
                </c:pt>
                <c:pt idx="547">
                  <c:v>-97.05</c:v>
                </c:pt>
                <c:pt idx="548">
                  <c:v>-97.26</c:v>
                </c:pt>
                <c:pt idx="549">
                  <c:v>-109.46</c:v>
                </c:pt>
                <c:pt idx="550">
                  <c:v>-122.66</c:v>
                </c:pt>
                <c:pt idx="551">
                  <c:v>-123.64</c:v>
                </c:pt>
                <c:pt idx="552">
                  <c:v>-109.59</c:v>
                </c:pt>
                <c:pt idx="553">
                  <c:v>-122.45</c:v>
                </c:pt>
                <c:pt idx="554">
                  <c:v>-123.5</c:v>
                </c:pt>
                <c:pt idx="555">
                  <c:v>-123.68</c:v>
                </c:pt>
                <c:pt idx="556">
                  <c:v>-125.44</c:v>
                </c:pt>
                <c:pt idx="557">
                  <c:v>-128.13999999999899</c:v>
                </c:pt>
                <c:pt idx="558">
                  <c:v>-129.24</c:v>
                </c:pt>
                <c:pt idx="559">
                  <c:v>-129.37</c:v>
                </c:pt>
                <c:pt idx="560">
                  <c:v>-109.88</c:v>
                </c:pt>
                <c:pt idx="561">
                  <c:v>-108.48</c:v>
                </c:pt>
                <c:pt idx="562">
                  <c:v>-108.27</c:v>
                </c:pt>
                <c:pt idx="563">
                  <c:v>-106.89</c:v>
                </c:pt>
                <c:pt idx="564">
                  <c:v>-107.51</c:v>
                </c:pt>
                <c:pt idx="565">
                  <c:v>-106.86</c:v>
                </c:pt>
                <c:pt idx="566">
                  <c:v>-107.11</c:v>
                </c:pt>
                <c:pt idx="567">
                  <c:v>-107.11</c:v>
                </c:pt>
                <c:pt idx="568">
                  <c:v>-107.25</c:v>
                </c:pt>
                <c:pt idx="569">
                  <c:v>-122.01</c:v>
                </c:pt>
                <c:pt idx="570">
                  <c:v>-108.26</c:v>
                </c:pt>
                <c:pt idx="571">
                  <c:v>-107.74</c:v>
                </c:pt>
                <c:pt idx="572">
                  <c:v>-107.68</c:v>
                </c:pt>
                <c:pt idx="573">
                  <c:v>-107.04</c:v>
                </c:pt>
                <c:pt idx="574">
                  <c:v>-106.55</c:v>
                </c:pt>
                <c:pt idx="575">
                  <c:v>-105.73</c:v>
                </c:pt>
                <c:pt idx="576">
                  <c:v>-105.41</c:v>
                </c:pt>
                <c:pt idx="577">
                  <c:v>-104.67</c:v>
                </c:pt>
                <c:pt idx="578">
                  <c:v>-104.02</c:v>
                </c:pt>
                <c:pt idx="579">
                  <c:v>-103.51</c:v>
                </c:pt>
                <c:pt idx="580">
                  <c:v>-103.16</c:v>
                </c:pt>
                <c:pt idx="581">
                  <c:v>-104.89</c:v>
                </c:pt>
                <c:pt idx="582">
                  <c:v>-103.23</c:v>
                </c:pt>
                <c:pt idx="583">
                  <c:v>-103.11</c:v>
                </c:pt>
                <c:pt idx="584">
                  <c:v>-102.41</c:v>
                </c:pt>
                <c:pt idx="585">
                  <c:v>-102.18</c:v>
                </c:pt>
                <c:pt idx="586">
                  <c:v>-101.76</c:v>
                </c:pt>
                <c:pt idx="587">
                  <c:v>-101.35</c:v>
                </c:pt>
                <c:pt idx="588">
                  <c:v>-101.24</c:v>
                </c:pt>
                <c:pt idx="589">
                  <c:v>-100.97</c:v>
                </c:pt>
                <c:pt idx="590">
                  <c:v>-115.68</c:v>
                </c:pt>
                <c:pt idx="591">
                  <c:v>-101.64</c:v>
                </c:pt>
                <c:pt idx="592">
                  <c:v>-101.25</c:v>
                </c:pt>
                <c:pt idx="593">
                  <c:v>-100.88</c:v>
                </c:pt>
                <c:pt idx="594">
                  <c:v>-100.76</c:v>
                </c:pt>
                <c:pt idx="595">
                  <c:v>-100.73</c:v>
                </c:pt>
                <c:pt idx="596">
                  <c:v>-102.38</c:v>
                </c:pt>
                <c:pt idx="597">
                  <c:v>-101.57</c:v>
                </c:pt>
                <c:pt idx="598">
                  <c:v>-101.35</c:v>
                </c:pt>
                <c:pt idx="599">
                  <c:v>-101.04</c:v>
                </c:pt>
                <c:pt idx="600">
                  <c:v>-100.96</c:v>
                </c:pt>
                <c:pt idx="601">
                  <c:v>-100.91</c:v>
                </c:pt>
                <c:pt idx="602">
                  <c:v>-115.09</c:v>
                </c:pt>
                <c:pt idx="603">
                  <c:v>-101.18</c:v>
                </c:pt>
                <c:pt idx="604">
                  <c:v>-100.66</c:v>
                </c:pt>
                <c:pt idx="605">
                  <c:v>-100.41</c:v>
                </c:pt>
                <c:pt idx="606">
                  <c:v>-100.24</c:v>
                </c:pt>
                <c:pt idx="607">
                  <c:v>-100.14</c:v>
                </c:pt>
                <c:pt idx="608">
                  <c:v>-100.03</c:v>
                </c:pt>
                <c:pt idx="609">
                  <c:v>-100.02</c:v>
                </c:pt>
                <c:pt idx="610">
                  <c:v>-102.61</c:v>
                </c:pt>
                <c:pt idx="611">
                  <c:v>-100.59</c:v>
                </c:pt>
                <c:pt idx="612">
                  <c:v>-100.21</c:v>
                </c:pt>
                <c:pt idx="613">
                  <c:v>-100.01</c:v>
                </c:pt>
                <c:pt idx="614">
                  <c:v>-99.79</c:v>
                </c:pt>
                <c:pt idx="615">
                  <c:v>-99.72</c:v>
                </c:pt>
                <c:pt idx="616">
                  <c:v>-99.47</c:v>
                </c:pt>
                <c:pt idx="617">
                  <c:v>-101.18</c:v>
                </c:pt>
                <c:pt idx="618">
                  <c:v>-99.97</c:v>
                </c:pt>
                <c:pt idx="619">
                  <c:v>-99.65</c:v>
                </c:pt>
                <c:pt idx="620">
                  <c:v>-99.6</c:v>
                </c:pt>
                <c:pt idx="621">
                  <c:v>-99.14</c:v>
                </c:pt>
                <c:pt idx="622">
                  <c:v>-99.14</c:v>
                </c:pt>
                <c:pt idx="623">
                  <c:v>-112.58</c:v>
                </c:pt>
                <c:pt idx="624">
                  <c:v>-99.85</c:v>
                </c:pt>
                <c:pt idx="625">
                  <c:v>-99.33</c:v>
                </c:pt>
                <c:pt idx="626">
                  <c:v>-99.11</c:v>
                </c:pt>
                <c:pt idx="627">
                  <c:v>-111.11</c:v>
                </c:pt>
                <c:pt idx="628">
                  <c:v>-97.8</c:v>
                </c:pt>
                <c:pt idx="629">
                  <c:v>-96.33</c:v>
                </c:pt>
                <c:pt idx="630">
                  <c:v>-95.19</c:v>
                </c:pt>
                <c:pt idx="631">
                  <c:v>-94.61</c:v>
                </c:pt>
                <c:pt idx="632">
                  <c:v>-94.12</c:v>
                </c:pt>
                <c:pt idx="633">
                  <c:v>-93.81</c:v>
                </c:pt>
                <c:pt idx="634">
                  <c:v>-93.58</c:v>
                </c:pt>
                <c:pt idx="635">
                  <c:v>-93.24</c:v>
                </c:pt>
                <c:pt idx="636">
                  <c:v>-94.73</c:v>
                </c:pt>
                <c:pt idx="637">
                  <c:v>-93.61</c:v>
                </c:pt>
                <c:pt idx="638">
                  <c:v>-93.25</c:v>
                </c:pt>
                <c:pt idx="639">
                  <c:v>-93.13</c:v>
                </c:pt>
                <c:pt idx="640">
                  <c:v>-92.96</c:v>
                </c:pt>
                <c:pt idx="641">
                  <c:v>-92.64</c:v>
                </c:pt>
                <c:pt idx="642">
                  <c:v>-106.16</c:v>
                </c:pt>
                <c:pt idx="643">
                  <c:v>-93.37</c:v>
                </c:pt>
                <c:pt idx="644">
                  <c:v>-92.73</c:v>
                </c:pt>
                <c:pt idx="645">
                  <c:v>-92.64</c:v>
                </c:pt>
                <c:pt idx="646">
                  <c:v>-92.59</c:v>
                </c:pt>
                <c:pt idx="647">
                  <c:v>-92.26</c:v>
                </c:pt>
                <c:pt idx="648">
                  <c:v>-93.76</c:v>
                </c:pt>
                <c:pt idx="649">
                  <c:v>-92.96</c:v>
                </c:pt>
                <c:pt idx="650">
                  <c:v>-92.47</c:v>
                </c:pt>
                <c:pt idx="651">
                  <c:v>-92.21</c:v>
                </c:pt>
                <c:pt idx="652">
                  <c:v>-92.13</c:v>
                </c:pt>
                <c:pt idx="653">
                  <c:v>-92.06</c:v>
                </c:pt>
                <c:pt idx="654">
                  <c:v>-92.01</c:v>
                </c:pt>
                <c:pt idx="655">
                  <c:v>-91.83</c:v>
                </c:pt>
                <c:pt idx="656">
                  <c:v>-107.9</c:v>
                </c:pt>
                <c:pt idx="657">
                  <c:v>-92.51</c:v>
                </c:pt>
                <c:pt idx="658">
                  <c:v>-92.47</c:v>
                </c:pt>
                <c:pt idx="659">
                  <c:v>-93.04</c:v>
                </c:pt>
                <c:pt idx="660">
                  <c:v>-93.12</c:v>
                </c:pt>
                <c:pt idx="661">
                  <c:v>-107.01</c:v>
                </c:pt>
                <c:pt idx="662">
                  <c:v>-94.85</c:v>
                </c:pt>
                <c:pt idx="663">
                  <c:v>-94.81</c:v>
                </c:pt>
                <c:pt idx="664">
                  <c:v>-94.64</c:v>
                </c:pt>
                <c:pt idx="665">
                  <c:v>-94.29</c:v>
                </c:pt>
                <c:pt idx="666">
                  <c:v>-94.5</c:v>
                </c:pt>
                <c:pt idx="667">
                  <c:v>-94.01</c:v>
                </c:pt>
                <c:pt idx="668">
                  <c:v>-95.21</c:v>
                </c:pt>
                <c:pt idx="669">
                  <c:v>-110.12</c:v>
                </c:pt>
                <c:pt idx="670">
                  <c:v>-96.19</c:v>
                </c:pt>
                <c:pt idx="671">
                  <c:v>-96.21</c:v>
                </c:pt>
                <c:pt idx="672">
                  <c:v>-95.88</c:v>
                </c:pt>
                <c:pt idx="673">
                  <c:v>-108.86</c:v>
                </c:pt>
                <c:pt idx="674">
                  <c:v>-95.78</c:v>
                </c:pt>
                <c:pt idx="675">
                  <c:v>-95.11</c:v>
                </c:pt>
                <c:pt idx="676">
                  <c:v>-95.7</c:v>
                </c:pt>
                <c:pt idx="677">
                  <c:v>-95.61</c:v>
                </c:pt>
                <c:pt idx="678">
                  <c:v>-96.31</c:v>
                </c:pt>
                <c:pt idx="679">
                  <c:v>-96.45</c:v>
                </c:pt>
                <c:pt idx="680">
                  <c:v>-96.79</c:v>
                </c:pt>
                <c:pt idx="681">
                  <c:v>-111.08</c:v>
                </c:pt>
                <c:pt idx="682">
                  <c:v>-98.67</c:v>
                </c:pt>
                <c:pt idx="683">
                  <c:v>-98.65</c:v>
                </c:pt>
                <c:pt idx="684">
                  <c:v>-98.44</c:v>
                </c:pt>
                <c:pt idx="685">
                  <c:v>-98.7</c:v>
                </c:pt>
                <c:pt idx="686">
                  <c:v>-98.93</c:v>
                </c:pt>
                <c:pt idx="687">
                  <c:v>-102.74</c:v>
                </c:pt>
                <c:pt idx="688">
                  <c:v>-104</c:v>
                </c:pt>
                <c:pt idx="689">
                  <c:v>-105.01</c:v>
                </c:pt>
                <c:pt idx="690">
                  <c:v>-105.21</c:v>
                </c:pt>
                <c:pt idx="691">
                  <c:v>-119.08</c:v>
                </c:pt>
                <c:pt idx="692">
                  <c:v>-120.01</c:v>
                </c:pt>
                <c:pt idx="693">
                  <c:v>-119.98</c:v>
                </c:pt>
                <c:pt idx="694">
                  <c:v>-107.52</c:v>
                </c:pt>
                <c:pt idx="695">
                  <c:v>-106.97</c:v>
                </c:pt>
                <c:pt idx="696">
                  <c:v>-107.19</c:v>
                </c:pt>
                <c:pt idx="697">
                  <c:v>-107.26</c:v>
                </c:pt>
                <c:pt idx="698">
                  <c:v>-107.16</c:v>
                </c:pt>
                <c:pt idx="699">
                  <c:v>-121.28</c:v>
                </c:pt>
                <c:pt idx="700">
                  <c:v>-121.67</c:v>
                </c:pt>
                <c:pt idx="701">
                  <c:v>-121.56</c:v>
                </c:pt>
                <c:pt idx="702">
                  <c:v>-121.1</c:v>
                </c:pt>
                <c:pt idx="703">
                  <c:v>-107.79</c:v>
                </c:pt>
                <c:pt idx="704">
                  <c:v>-104.66</c:v>
                </c:pt>
                <c:pt idx="705">
                  <c:v>-102.73</c:v>
                </c:pt>
                <c:pt idx="706">
                  <c:v>-101.96</c:v>
                </c:pt>
                <c:pt idx="707">
                  <c:v>-101.76</c:v>
                </c:pt>
                <c:pt idx="708">
                  <c:v>-101.01</c:v>
                </c:pt>
                <c:pt idx="709">
                  <c:v>-100.46</c:v>
                </c:pt>
                <c:pt idx="710">
                  <c:v>-100.78</c:v>
                </c:pt>
                <c:pt idx="711">
                  <c:v>-103.53</c:v>
                </c:pt>
                <c:pt idx="712">
                  <c:v>-105.11</c:v>
                </c:pt>
                <c:pt idx="713">
                  <c:v>-119.28</c:v>
                </c:pt>
                <c:pt idx="714">
                  <c:v>-119.79</c:v>
                </c:pt>
                <c:pt idx="715">
                  <c:v>-119.86</c:v>
                </c:pt>
                <c:pt idx="716">
                  <c:v>-103.26</c:v>
                </c:pt>
                <c:pt idx="717">
                  <c:v>-100.41</c:v>
                </c:pt>
                <c:pt idx="718">
                  <c:v>-98.89</c:v>
                </c:pt>
                <c:pt idx="719">
                  <c:v>-98.38</c:v>
                </c:pt>
                <c:pt idx="720">
                  <c:v>-98.89</c:v>
                </c:pt>
                <c:pt idx="721">
                  <c:v>-98.71</c:v>
                </c:pt>
                <c:pt idx="722">
                  <c:v>-99.11</c:v>
                </c:pt>
                <c:pt idx="723">
                  <c:v>-98.13</c:v>
                </c:pt>
                <c:pt idx="724">
                  <c:v>-98.03</c:v>
                </c:pt>
                <c:pt idx="725">
                  <c:v>-97.51</c:v>
                </c:pt>
                <c:pt idx="726">
                  <c:v>-97.29</c:v>
                </c:pt>
                <c:pt idx="727">
                  <c:v>-96.55</c:v>
                </c:pt>
                <c:pt idx="728">
                  <c:v>-96.32</c:v>
                </c:pt>
                <c:pt idx="729">
                  <c:v>-96.15</c:v>
                </c:pt>
                <c:pt idx="730">
                  <c:v>-96.37</c:v>
                </c:pt>
                <c:pt idx="731">
                  <c:v>-95.53</c:v>
                </c:pt>
                <c:pt idx="732">
                  <c:v>-95.88</c:v>
                </c:pt>
                <c:pt idx="733">
                  <c:v>-95.46</c:v>
                </c:pt>
                <c:pt idx="734">
                  <c:v>-95.73</c:v>
                </c:pt>
                <c:pt idx="735">
                  <c:v>-95.99</c:v>
                </c:pt>
                <c:pt idx="736">
                  <c:v>-95.94</c:v>
                </c:pt>
                <c:pt idx="737">
                  <c:v>-96.52</c:v>
                </c:pt>
                <c:pt idx="738">
                  <c:v>-96.09</c:v>
                </c:pt>
                <c:pt idx="739">
                  <c:v>-96.32</c:v>
                </c:pt>
                <c:pt idx="740">
                  <c:v>-96.18</c:v>
                </c:pt>
                <c:pt idx="741">
                  <c:v>-97.38</c:v>
                </c:pt>
                <c:pt idx="742">
                  <c:v>-96.57</c:v>
                </c:pt>
                <c:pt idx="743">
                  <c:v>-96.72</c:v>
                </c:pt>
                <c:pt idx="744">
                  <c:v>-97.18</c:v>
                </c:pt>
                <c:pt idx="745">
                  <c:v>-97.01</c:v>
                </c:pt>
                <c:pt idx="746">
                  <c:v>-97.31</c:v>
                </c:pt>
                <c:pt idx="747">
                  <c:v>-97.01</c:v>
                </c:pt>
                <c:pt idx="748">
                  <c:v>-96.83</c:v>
                </c:pt>
                <c:pt idx="749">
                  <c:v>-96.83</c:v>
                </c:pt>
                <c:pt idx="750">
                  <c:v>-97.97</c:v>
                </c:pt>
                <c:pt idx="751">
                  <c:v>-97.68</c:v>
                </c:pt>
                <c:pt idx="752">
                  <c:v>-97.41</c:v>
                </c:pt>
                <c:pt idx="753">
                  <c:v>-97.05</c:v>
                </c:pt>
                <c:pt idx="754">
                  <c:v>-96.69</c:v>
                </c:pt>
                <c:pt idx="755">
                  <c:v>-97.01</c:v>
                </c:pt>
                <c:pt idx="756">
                  <c:v>-96.72</c:v>
                </c:pt>
                <c:pt idx="757">
                  <c:v>-97.18</c:v>
                </c:pt>
                <c:pt idx="758">
                  <c:v>-97.19</c:v>
                </c:pt>
                <c:pt idx="759">
                  <c:v>-97.34</c:v>
                </c:pt>
                <c:pt idx="760">
                  <c:v>-97.21</c:v>
                </c:pt>
                <c:pt idx="761">
                  <c:v>-96.09</c:v>
                </c:pt>
                <c:pt idx="762">
                  <c:v>-95.79</c:v>
                </c:pt>
                <c:pt idx="763">
                  <c:v>-96.32</c:v>
                </c:pt>
                <c:pt idx="764">
                  <c:v>-97.06</c:v>
                </c:pt>
                <c:pt idx="765">
                  <c:v>-97.01</c:v>
                </c:pt>
                <c:pt idx="766">
                  <c:v>-96.09</c:v>
                </c:pt>
                <c:pt idx="767">
                  <c:v>-96.28</c:v>
                </c:pt>
                <c:pt idx="768">
                  <c:v>-96.46</c:v>
                </c:pt>
                <c:pt idx="769">
                  <c:v>-96</c:v>
                </c:pt>
                <c:pt idx="770">
                  <c:v>-95.99</c:v>
                </c:pt>
                <c:pt idx="771">
                  <c:v>-96.17</c:v>
                </c:pt>
                <c:pt idx="772">
                  <c:v>-95.44</c:v>
                </c:pt>
                <c:pt idx="773">
                  <c:v>-95.36</c:v>
                </c:pt>
                <c:pt idx="774">
                  <c:v>-95.36</c:v>
                </c:pt>
                <c:pt idx="775">
                  <c:v>-95.65</c:v>
                </c:pt>
                <c:pt idx="776">
                  <c:v>-95.23</c:v>
                </c:pt>
                <c:pt idx="777">
                  <c:v>-95.96</c:v>
                </c:pt>
                <c:pt idx="778">
                  <c:v>-95.58</c:v>
                </c:pt>
                <c:pt idx="779">
                  <c:v>-95.16</c:v>
                </c:pt>
                <c:pt idx="780">
                  <c:v>-95.54</c:v>
                </c:pt>
                <c:pt idx="781">
                  <c:v>-95.02</c:v>
                </c:pt>
                <c:pt idx="782">
                  <c:v>-95.12</c:v>
                </c:pt>
                <c:pt idx="783">
                  <c:v>-94.89</c:v>
                </c:pt>
                <c:pt idx="784">
                  <c:v>-94.56</c:v>
                </c:pt>
                <c:pt idx="785">
                  <c:v>-94.29</c:v>
                </c:pt>
                <c:pt idx="786">
                  <c:v>-94.13</c:v>
                </c:pt>
                <c:pt idx="787">
                  <c:v>-93.94</c:v>
                </c:pt>
                <c:pt idx="788">
                  <c:v>-91.91</c:v>
                </c:pt>
                <c:pt idx="789">
                  <c:v>-90.16</c:v>
                </c:pt>
                <c:pt idx="790">
                  <c:v>-92.4</c:v>
                </c:pt>
                <c:pt idx="791">
                  <c:v>-93.13</c:v>
                </c:pt>
                <c:pt idx="792">
                  <c:v>-101.43</c:v>
                </c:pt>
                <c:pt idx="793">
                  <c:v>-97.64</c:v>
                </c:pt>
                <c:pt idx="794">
                  <c:v>-101.61</c:v>
                </c:pt>
                <c:pt idx="795">
                  <c:v>-98.24</c:v>
                </c:pt>
                <c:pt idx="796">
                  <c:v>-97.27</c:v>
                </c:pt>
                <c:pt idx="797">
                  <c:v>-122.01</c:v>
                </c:pt>
                <c:pt idx="798">
                  <c:v>-135.43</c:v>
                </c:pt>
                <c:pt idx="799">
                  <c:v>-99.9</c:v>
                </c:pt>
                <c:pt idx="800">
                  <c:v>-105.26</c:v>
                </c:pt>
                <c:pt idx="801">
                  <c:v>-107.66</c:v>
                </c:pt>
                <c:pt idx="802">
                  <c:v>-106.01</c:v>
                </c:pt>
                <c:pt idx="803">
                  <c:v>-118.26</c:v>
                </c:pt>
                <c:pt idx="804">
                  <c:v>-107.31</c:v>
                </c:pt>
                <c:pt idx="805">
                  <c:v>-105.6</c:v>
                </c:pt>
                <c:pt idx="806">
                  <c:v>-99.28</c:v>
                </c:pt>
                <c:pt idx="807">
                  <c:v>-94.79</c:v>
                </c:pt>
                <c:pt idx="808">
                  <c:v>-92.99</c:v>
                </c:pt>
                <c:pt idx="809">
                  <c:v>-92.56</c:v>
                </c:pt>
                <c:pt idx="810">
                  <c:v>-89.66</c:v>
                </c:pt>
                <c:pt idx="811">
                  <c:v>-88.74</c:v>
                </c:pt>
                <c:pt idx="812">
                  <c:v>-87.79</c:v>
                </c:pt>
                <c:pt idx="813">
                  <c:v>-87.81</c:v>
                </c:pt>
                <c:pt idx="814">
                  <c:v>-87.44</c:v>
                </c:pt>
                <c:pt idx="815">
                  <c:v>-85.58</c:v>
                </c:pt>
                <c:pt idx="816">
                  <c:v>-88.09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33A-4E7A-B490-131FABE41F3B}"/>
            </c:ext>
          </c:extLst>
        </c:ser>
        <c:ser>
          <c:idx val="1"/>
          <c:order val="1"/>
          <c:tx>
            <c:v>Simulated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3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'364317076363501'!$H$14:$H$51</c:f>
              <c:numCache>
                <c:formatCode>m/d/yyyy</c:formatCode>
                <c:ptCount val="38"/>
                <c:pt idx="0">
                  <c:v>30682</c:v>
                </c:pt>
                <c:pt idx="1">
                  <c:v>31048</c:v>
                </c:pt>
                <c:pt idx="2">
                  <c:v>31413</c:v>
                </c:pt>
                <c:pt idx="3">
                  <c:v>31778</c:v>
                </c:pt>
                <c:pt idx="4">
                  <c:v>32143</c:v>
                </c:pt>
                <c:pt idx="5">
                  <c:v>32509</c:v>
                </c:pt>
                <c:pt idx="6">
                  <c:v>32874</c:v>
                </c:pt>
                <c:pt idx="7">
                  <c:v>33239</c:v>
                </c:pt>
                <c:pt idx="8">
                  <c:v>33604</c:v>
                </c:pt>
                <c:pt idx="9">
                  <c:v>33970</c:v>
                </c:pt>
                <c:pt idx="10">
                  <c:v>34335</c:v>
                </c:pt>
                <c:pt idx="11">
                  <c:v>34700</c:v>
                </c:pt>
                <c:pt idx="12">
                  <c:v>35065</c:v>
                </c:pt>
                <c:pt idx="13">
                  <c:v>35431</c:v>
                </c:pt>
                <c:pt idx="14">
                  <c:v>35796</c:v>
                </c:pt>
                <c:pt idx="15">
                  <c:v>36161</c:v>
                </c:pt>
                <c:pt idx="16">
                  <c:v>36526</c:v>
                </c:pt>
                <c:pt idx="17">
                  <c:v>36892</c:v>
                </c:pt>
                <c:pt idx="18">
                  <c:v>37257</c:v>
                </c:pt>
                <c:pt idx="19">
                  <c:v>37622</c:v>
                </c:pt>
                <c:pt idx="20">
                  <c:v>37987</c:v>
                </c:pt>
                <c:pt idx="21">
                  <c:v>38353</c:v>
                </c:pt>
                <c:pt idx="22">
                  <c:v>38718</c:v>
                </c:pt>
                <c:pt idx="23">
                  <c:v>39083</c:v>
                </c:pt>
                <c:pt idx="24">
                  <c:v>39448</c:v>
                </c:pt>
                <c:pt idx="25">
                  <c:v>39814</c:v>
                </c:pt>
                <c:pt idx="26">
                  <c:v>40179</c:v>
                </c:pt>
                <c:pt idx="27">
                  <c:v>40544</c:v>
                </c:pt>
                <c:pt idx="28">
                  <c:v>40909</c:v>
                </c:pt>
                <c:pt idx="29">
                  <c:v>41275</c:v>
                </c:pt>
                <c:pt idx="30">
                  <c:v>41640</c:v>
                </c:pt>
                <c:pt idx="31">
                  <c:v>42005</c:v>
                </c:pt>
                <c:pt idx="32">
                  <c:v>42370</c:v>
                </c:pt>
                <c:pt idx="33">
                  <c:v>42736</c:v>
                </c:pt>
                <c:pt idx="34">
                  <c:v>43101</c:v>
                </c:pt>
                <c:pt idx="35">
                  <c:v>43466</c:v>
                </c:pt>
                <c:pt idx="36">
                  <c:v>43831</c:v>
                </c:pt>
                <c:pt idx="37">
                  <c:v>44197</c:v>
                </c:pt>
              </c:numCache>
            </c:numRef>
          </c:xVal>
          <c:yVal>
            <c:numRef>
              <c:f>'364317076363501'!$G$14:$G$51</c:f>
              <c:numCache>
                <c:formatCode>General</c:formatCode>
                <c:ptCount val="38"/>
                <c:pt idx="0">
                  <c:v>-81.628227233890001</c:v>
                </c:pt>
                <c:pt idx="1">
                  <c:v>-79.522102355960001</c:v>
                </c:pt>
                <c:pt idx="2">
                  <c:v>-82.992225646969999</c:v>
                </c:pt>
                <c:pt idx="3">
                  <c:v>-91.199142456049998</c:v>
                </c:pt>
                <c:pt idx="4">
                  <c:v>-89.85799407959</c:v>
                </c:pt>
                <c:pt idx="5">
                  <c:v>-88.651237487789999</c:v>
                </c:pt>
                <c:pt idx="6">
                  <c:v>-86.745498657230002</c:v>
                </c:pt>
                <c:pt idx="7">
                  <c:v>-89.303039550779999</c:v>
                </c:pt>
                <c:pt idx="8">
                  <c:v>-94.071411132809999</c:v>
                </c:pt>
                <c:pt idx="9">
                  <c:v>-95.991874694819998</c:v>
                </c:pt>
                <c:pt idx="10">
                  <c:v>-86.38230895996</c:v>
                </c:pt>
                <c:pt idx="11">
                  <c:v>-97.085144042970001</c:v>
                </c:pt>
                <c:pt idx="12">
                  <c:v>-97.663551330570002</c:v>
                </c:pt>
                <c:pt idx="13">
                  <c:v>-95.652717590329999</c:v>
                </c:pt>
                <c:pt idx="14">
                  <c:v>-96.505729675289999</c:v>
                </c:pt>
                <c:pt idx="15">
                  <c:v>-97.298698425289999</c:v>
                </c:pt>
                <c:pt idx="16">
                  <c:v>-96.181365966800001</c:v>
                </c:pt>
                <c:pt idx="17">
                  <c:v>-95.86157989502</c:v>
                </c:pt>
                <c:pt idx="18">
                  <c:v>-102.8154373169</c:v>
                </c:pt>
                <c:pt idx="19">
                  <c:v>-109.25718688960001</c:v>
                </c:pt>
                <c:pt idx="20">
                  <c:v>-99.749374389650001</c:v>
                </c:pt>
                <c:pt idx="21">
                  <c:v>-103.225227356</c:v>
                </c:pt>
                <c:pt idx="22">
                  <c:v>-104.29386901860001</c:v>
                </c:pt>
                <c:pt idx="23">
                  <c:v>-104.87674713129999</c:v>
                </c:pt>
                <c:pt idx="24">
                  <c:v>-111.22100067140001</c:v>
                </c:pt>
                <c:pt idx="25">
                  <c:v>-109.0242233276</c:v>
                </c:pt>
                <c:pt idx="26">
                  <c:v>-106.9794006348</c:v>
                </c:pt>
                <c:pt idx="27">
                  <c:v>-101.6089477539</c:v>
                </c:pt>
                <c:pt idx="28">
                  <c:v>-94.349464416499998</c:v>
                </c:pt>
                <c:pt idx="29">
                  <c:v>-89.49015045166</c:v>
                </c:pt>
                <c:pt idx="30">
                  <c:v>-89.20329284668</c:v>
                </c:pt>
                <c:pt idx="31">
                  <c:v>-89.433052062990001</c:v>
                </c:pt>
                <c:pt idx="32">
                  <c:v>-88.575950622560001</c:v>
                </c:pt>
                <c:pt idx="33">
                  <c:v>-84.76471710205</c:v>
                </c:pt>
                <c:pt idx="34">
                  <c:v>-82.855018615719999</c:v>
                </c:pt>
                <c:pt idx="35">
                  <c:v>-82.254341125490001</c:v>
                </c:pt>
                <c:pt idx="36">
                  <c:v>-80.917297363279999</c:v>
                </c:pt>
                <c:pt idx="37">
                  <c:v>-101.2009048462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33A-4E7A-B490-131FABE41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3555183"/>
        <c:axId val="613550191"/>
      </c:scatterChart>
      <c:valAx>
        <c:axId val="613555183"/>
        <c:scaling>
          <c:orientation val="minMax"/>
          <c:min val="3000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0191"/>
        <c:crossesAt val="-200"/>
        <c:crossBetween val="midCat"/>
      </c:valAx>
      <c:valAx>
        <c:axId val="613550191"/>
        <c:scaling>
          <c:orientation val="minMax"/>
          <c:max val="-5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Water Level (ft)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5183"/>
        <c:crosses val="autoZero"/>
        <c:crossBetween val="midCat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Data</c:v>
          </c:tx>
          <c:spPr>
            <a:ln w="19050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'364317076363501'!$I$14:$I$51</c:f>
              <c:numCache>
                <c:formatCode>General</c:formatCode>
                <c:ptCount val="38"/>
                <c:pt idx="0">
                  <c:v>-79.41</c:v>
                </c:pt>
                <c:pt idx="1">
                  <c:v>-79.41</c:v>
                </c:pt>
                <c:pt idx="2">
                  <c:v>-81.8</c:v>
                </c:pt>
                <c:pt idx="3">
                  <c:v>-101.08</c:v>
                </c:pt>
                <c:pt idx="4">
                  <c:v>-95.89</c:v>
                </c:pt>
                <c:pt idx="5">
                  <c:v>-90.28</c:v>
                </c:pt>
                <c:pt idx="6">
                  <c:v>-90.99</c:v>
                </c:pt>
                <c:pt idx="7">
                  <c:v>-92.16</c:v>
                </c:pt>
                <c:pt idx="8">
                  <c:v>-96.79</c:v>
                </c:pt>
                <c:pt idx="9">
                  <c:v>-96.21</c:v>
                </c:pt>
                <c:pt idx="10">
                  <c:v>-129.37</c:v>
                </c:pt>
                <c:pt idx="11">
                  <c:v>-94.73</c:v>
                </c:pt>
                <c:pt idx="12">
                  <c:v>-119.28</c:v>
                </c:pt>
                <c:pt idx="13">
                  <c:v>-94.13</c:v>
                </c:pt>
                <c:pt idx="14">
                  <c:v>-101.43</c:v>
                </c:pt>
                <c:pt idx="15">
                  <c:v>-101.61</c:v>
                </c:pt>
                <c:pt idx="16">
                  <c:v>-98.24</c:v>
                </c:pt>
                <c:pt idx="17">
                  <c:v>-97.27</c:v>
                </c:pt>
                <c:pt idx="18">
                  <c:v>-122.01</c:v>
                </c:pt>
                <c:pt idx="19">
                  <c:v>-135.43</c:v>
                </c:pt>
                <c:pt idx="20">
                  <c:v>-99.9</c:v>
                </c:pt>
                <c:pt idx="21">
                  <c:v>-99.9</c:v>
                </c:pt>
                <c:pt idx="22">
                  <c:v>-107.66</c:v>
                </c:pt>
                <c:pt idx="23">
                  <c:v>-106.01</c:v>
                </c:pt>
                <c:pt idx="24">
                  <c:v>-118.26</c:v>
                </c:pt>
                <c:pt idx="25">
                  <c:v>-118.26</c:v>
                </c:pt>
                <c:pt idx="26">
                  <c:v>-107.31</c:v>
                </c:pt>
                <c:pt idx="27">
                  <c:v>-105.6</c:v>
                </c:pt>
                <c:pt idx="28">
                  <c:v>-99.28</c:v>
                </c:pt>
                <c:pt idx="29">
                  <c:v>-94.79</c:v>
                </c:pt>
                <c:pt idx="30">
                  <c:v>-92.99</c:v>
                </c:pt>
                <c:pt idx="31">
                  <c:v>-92.56</c:v>
                </c:pt>
                <c:pt idx="32">
                  <c:v>-92.56</c:v>
                </c:pt>
                <c:pt idx="33">
                  <c:v>-89.66</c:v>
                </c:pt>
                <c:pt idx="34">
                  <c:v>-88.74</c:v>
                </c:pt>
                <c:pt idx="35">
                  <c:v>-87.79</c:v>
                </c:pt>
                <c:pt idx="36">
                  <c:v>-87.81</c:v>
                </c:pt>
                <c:pt idx="37">
                  <c:v>-87.44</c:v>
                </c:pt>
              </c:numCache>
            </c:numRef>
          </c:xVal>
          <c:yVal>
            <c:numRef>
              <c:f>'364317076363501'!$G$14:$G$51</c:f>
              <c:numCache>
                <c:formatCode>General</c:formatCode>
                <c:ptCount val="38"/>
                <c:pt idx="0">
                  <c:v>-81.628227233890001</c:v>
                </c:pt>
                <c:pt idx="1">
                  <c:v>-79.522102355960001</c:v>
                </c:pt>
                <c:pt idx="2">
                  <c:v>-82.992225646969999</c:v>
                </c:pt>
                <c:pt idx="3">
                  <c:v>-91.199142456049998</c:v>
                </c:pt>
                <c:pt idx="4">
                  <c:v>-89.85799407959</c:v>
                </c:pt>
                <c:pt idx="5">
                  <c:v>-88.651237487789999</c:v>
                </c:pt>
                <c:pt idx="6">
                  <c:v>-86.745498657230002</c:v>
                </c:pt>
                <c:pt idx="7">
                  <c:v>-89.303039550779999</c:v>
                </c:pt>
                <c:pt idx="8">
                  <c:v>-94.071411132809999</c:v>
                </c:pt>
                <c:pt idx="9">
                  <c:v>-95.991874694819998</c:v>
                </c:pt>
                <c:pt idx="10">
                  <c:v>-86.38230895996</c:v>
                </c:pt>
                <c:pt idx="11">
                  <c:v>-97.085144042970001</c:v>
                </c:pt>
                <c:pt idx="12">
                  <c:v>-97.663551330570002</c:v>
                </c:pt>
                <c:pt idx="13">
                  <c:v>-95.652717590329999</c:v>
                </c:pt>
                <c:pt idx="14">
                  <c:v>-96.505729675289999</c:v>
                </c:pt>
                <c:pt idx="15">
                  <c:v>-97.298698425289999</c:v>
                </c:pt>
                <c:pt idx="16">
                  <c:v>-96.181365966800001</c:v>
                </c:pt>
                <c:pt idx="17">
                  <c:v>-95.86157989502</c:v>
                </c:pt>
                <c:pt idx="18">
                  <c:v>-102.8154373169</c:v>
                </c:pt>
                <c:pt idx="19">
                  <c:v>-109.25718688960001</c:v>
                </c:pt>
                <c:pt idx="20">
                  <c:v>-99.749374389650001</c:v>
                </c:pt>
                <c:pt idx="21">
                  <c:v>-103.225227356</c:v>
                </c:pt>
                <c:pt idx="22">
                  <c:v>-104.29386901860001</c:v>
                </c:pt>
                <c:pt idx="23">
                  <c:v>-104.87674713129999</c:v>
                </c:pt>
                <c:pt idx="24">
                  <c:v>-111.22100067140001</c:v>
                </c:pt>
                <c:pt idx="25">
                  <c:v>-109.0242233276</c:v>
                </c:pt>
                <c:pt idx="26">
                  <c:v>-106.9794006348</c:v>
                </c:pt>
                <c:pt idx="27">
                  <c:v>-101.6089477539</c:v>
                </c:pt>
                <c:pt idx="28">
                  <c:v>-94.349464416499998</c:v>
                </c:pt>
                <c:pt idx="29">
                  <c:v>-89.49015045166</c:v>
                </c:pt>
                <c:pt idx="30">
                  <c:v>-89.20329284668</c:v>
                </c:pt>
                <c:pt idx="31">
                  <c:v>-89.433052062990001</c:v>
                </c:pt>
                <c:pt idx="32">
                  <c:v>-88.575950622560001</c:v>
                </c:pt>
                <c:pt idx="33">
                  <c:v>-84.76471710205</c:v>
                </c:pt>
                <c:pt idx="34">
                  <c:v>-82.855018615719999</c:v>
                </c:pt>
                <c:pt idx="35">
                  <c:v>-82.254341125490001</c:v>
                </c:pt>
                <c:pt idx="36">
                  <c:v>-80.917297363279999</c:v>
                </c:pt>
                <c:pt idx="37">
                  <c:v>-101.2009048462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890-4E17-BA59-5E88A92BD1C1}"/>
            </c:ext>
          </c:extLst>
        </c:ser>
        <c:ser>
          <c:idx val="1"/>
          <c:order val="1"/>
          <c:tx>
            <c:v>Y=X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'364317076363501'!$K$2:$K$3</c:f>
              <c:numCache>
                <c:formatCode>General</c:formatCode>
                <c:ptCount val="2"/>
                <c:pt idx="0">
                  <c:v>-79.41</c:v>
                </c:pt>
                <c:pt idx="1">
                  <c:v>-135.43</c:v>
                </c:pt>
              </c:numCache>
            </c:numRef>
          </c:xVal>
          <c:yVal>
            <c:numRef>
              <c:f>'364317076363501'!$K$2:$K$3</c:f>
              <c:numCache>
                <c:formatCode>General</c:formatCode>
                <c:ptCount val="2"/>
                <c:pt idx="0">
                  <c:v>-79.41</c:v>
                </c:pt>
                <c:pt idx="1">
                  <c:v>-135.43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890-4E17-BA59-5E88A92BD1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4009151"/>
        <c:axId val="1105116095"/>
      </c:scatterChart>
      <c:valAx>
        <c:axId val="1174009151"/>
        <c:scaling>
          <c:orientation val="minMax"/>
          <c:max val="-70"/>
          <c:min val="-14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05116095"/>
        <c:crossesAt val="-200"/>
        <c:crossBetween val="midCat"/>
      </c:valAx>
      <c:valAx>
        <c:axId val="1105116095"/>
        <c:scaling>
          <c:orientation val="minMax"/>
          <c:max val="-70"/>
          <c:min val="-14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74009151"/>
        <c:crossesAt val="-200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0617632601578511"/>
          <c:y val="0.57275836614173226"/>
          <c:w val="0.38800328273086904"/>
          <c:h val="0.19412968265330471"/>
        </c:manualLayout>
      </c:layout>
      <c:overlay val="1"/>
      <c:spPr>
        <a:solidFill>
          <a:schemeClr val="bg1"/>
        </a:solidFill>
        <a:ln>
          <a:solidFill>
            <a:schemeClr val="bg1">
              <a:lumMod val="65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sz="1400" b="0" i="0" u="none" strike="noStrike" baseline="0">
                <a:effectLst/>
              </a:rPr>
              <a:t>58B271</a:t>
            </a:r>
            <a:r>
              <a:rPr lang="en-US" sz="1400" b="0" i="0" u="none" strike="noStrike" baseline="0"/>
              <a:t>   </a:t>
            </a:r>
            <a:endParaRPr lang="en-US"/>
          </a:p>
        </c:rich>
      </c:tx>
      <c:layout>
        <c:manualLayout>
          <c:xMode val="edge"/>
          <c:yMode val="edge"/>
          <c:x val="0.36088110403397028"/>
          <c:y val="2.13675213675213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USGS Data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square"/>
            <c:size val="3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xVal>
            <c:numRef>
              <c:f>'364317076363501'!$H$14:$H$51</c:f>
              <c:numCache>
                <c:formatCode>m/d/yyyy</c:formatCode>
                <c:ptCount val="38"/>
                <c:pt idx="0">
                  <c:v>30682</c:v>
                </c:pt>
                <c:pt idx="1">
                  <c:v>31048</c:v>
                </c:pt>
                <c:pt idx="2">
                  <c:v>31413</c:v>
                </c:pt>
                <c:pt idx="3">
                  <c:v>31778</c:v>
                </c:pt>
                <c:pt idx="4">
                  <c:v>32143</c:v>
                </c:pt>
                <c:pt idx="5">
                  <c:v>32509</c:v>
                </c:pt>
                <c:pt idx="6">
                  <c:v>32874</c:v>
                </c:pt>
                <c:pt idx="7">
                  <c:v>33239</c:v>
                </c:pt>
                <c:pt idx="8">
                  <c:v>33604</c:v>
                </c:pt>
                <c:pt idx="9">
                  <c:v>33970</c:v>
                </c:pt>
                <c:pt idx="10">
                  <c:v>34335</c:v>
                </c:pt>
                <c:pt idx="11">
                  <c:v>34700</c:v>
                </c:pt>
                <c:pt idx="12">
                  <c:v>35065</c:v>
                </c:pt>
                <c:pt idx="13">
                  <c:v>35431</c:v>
                </c:pt>
                <c:pt idx="14">
                  <c:v>35796</c:v>
                </c:pt>
                <c:pt idx="15">
                  <c:v>36161</c:v>
                </c:pt>
                <c:pt idx="16">
                  <c:v>36526</c:v>
                </c:pt>
                <c:pt idx="17">
                  <c:v>36892</c:v>
                </c:pt>
                <c:pt idx="18">
                  <c:v>37257</c:v>
                </c:pt>
                <c:pt idx="19">
                  <c:v>37622</c:v>
                </c:pt>
                <c:pt idx="20">
                  <c:v>37987</c:v>
                </c:pt>
                <c:pt idx="21">
                  <c:v>38353</c:v>
                </c:pt>
                <c:pt idx="22">
                  <c:v>38718</c:v>
                </c:pt>
                <c:pt idx="23">
                  <c:v>39083</c:v>
                </c:pt>
                <c:pt idx="24">
                  <c:v>39448</c:v>
                </c:pt>
                <c:pt idx="25">
                  <c:v>39814</c:v>
                </c:pt>
                <c:pt idx="26">
                  <c:v>40179</c:v>
                </c:pt>
                <c:pt idx="27">
                  <c:v>40544</c:v>
                </c:pt>
                <c:pt idx="28">
                  <c:v>40909</c:v>
                </c:pt>
                <c:pt idx="29">
                  <c:v>41275</c:v>
                </c:pt>
                <c:pt idx="30">
                  <c:v>41640</c:v>
                </c:pt>
                <c:pt idx="31">
                  <c:v>42005</c:v>
                </c:pt>
                <c:pt idx="32">
                  <c:v>42370</c:v>
                </c:pt>
                <c:pt idx="33">
                  <c:v>42736</c:v>
                </c:pt>
                <c:pt idx="34">
                  <c:v>43101</c:v>
                </c:pt>
                <c:pt idx="35">
                  <c:v>43466</c:v>
                </c:pt>
                <c:pt idx="36">
                  <c:v>43831</c:v>
                </c:pt>
                <c:pt idx="37">
                  <c:v>44197</c:v>
                </c:pt>
              </c:numCache>
            </c:numRef>
          </c:xVal>
          <c:yVal>
            <c:numRef>
              <c:f>'364317076363501'!$I$14:$I$51</c:f>
              <c:numCache>
                <c:formatCode>General</c:formatCode>
                <c:ptCount val="38"/>
                <c:pt idx="0">
                  <c:v>-79.41</c:v>
                </c:pt>
                <c:pt idx="1">
                  <c:v>-79.41</c:v>
                </c:pt>
                <c:pt idx="2">
                  <c:v>-81.8</c:v>
                </c:pt>
                <c:pt idx="3">
                  <c:v>-101.08</c:v>
                </c:pt>
                <c:pt idx="4">
                  <c:v>-95.89</c:v>
                </c:pt>
                <c:pt idx="5">
                  <c:v>-90.28</c:v>
                </c:pt>
                <c:pt idx="6">
                  <c:v>-90.99</c:v>
                </c:pt>
                <c:pt idx="7">
                  <c:v>-92.16</c:v>
                </c:pt>
                <c:pt idx="8">
                  <c:v>-96.79</c:v>
                </c:pt>
                <c:pt idx="9">
                  <c:v>-96.21</c:v>
                </c:pt>
                <c:pt idx="10">
                  <c:v>-129.37</c:v>
                </c:pt>
                <c:pt idx="11">
                  <c:v>-94.73</c:v>
                </c:pt>
                <c:pt idx="12">
                  <c:v>-119.28</c:v>
                </c:pt>
                <c:pt idx="13">
                  <c:v>-94.13</c:v>
                </c:pt>
                <c:pt idx="14">
                  <c:v>-101.43</c:v>
                </c:pt>
                <c:pt idx="15">
                  <c:v>-101.61</c:v>
                </c:pt>
                <c:pt idx="16">
                  <c:v>-98.24</c:v>
                </c:pt>
                <c:pt idx="17">
                  <c:v>-97.27</c:v>
                </c:pt>
                <c:pt idx="18">
                  <c:v>-122.01</c:v>
                </c:pt>
                <c:pt idx="19">
                  <c:v>-135.43</c:v>
                </c:pt>
                <c:pt idx="20">
                  <c:v>-99.9</c:v>
                </c:pt>
                <c:pt idx="21">
                  <c:v>-99.9</c:v>
                </c:pt>
                <c:pt idx="22">
                  <c:v>-107.66</c:v>
                </c:pt>
                <c:pt idx="23">
                  <c:v>-106.01</c:v>
                </c:pt>
                <c:pt idx="24">
                  <c:v>-118.26</c:v>
                </c:pt>
                <c:pt idx="25">
                  <c:v>-118.26</c:v>
                </c:pt>
                <c:pt idx="26">
                  <c:v>-107.31</c:v>
                </c:pt>
                <c:pt idx="27">
                  <c:v>-105.6</c:v>
                </c:pt>
                <c:pt idx="28">
                  <c:v>-99.28</c:v>
                </c:pt>
                <c:pt idx="29">
                  <c:v>-94.79</c:v>
                </c:pt>
                <c:pt idx="30">
                  <c:v>-92.99</c:v>
                </c:pt>
                <c:pt idx="31">
                  <c:v>-92.56</c:v>
                </c:pt>
                <c:pt idx="32">
                  <c:v>-92.56</c:v>
                </c:pt>
                <c:pt idx="33">
                  <c:v>-89.66</c:v>
                </c:pt>
                <c:pt idx="34">
                  <c:v>-88.74</c:v>
                </c:pt>
                <c:pt idx="35">
                  <c:v>-87.79</c:v>
                </c:pt>
                <c:pt idx="36">
                  <c:v>-87.81</c:v>
                </c:pt>
                <c:pt idx="37">
                  <c:v>-87.44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E9D-4A02-96D8-8FDEA0065EB1}"/>
            </c:ext>
          </c:extLst>
        </c:ser>
        <c:ser>
          <c:idx val="1"/>
          <c:order val="1"/>
          <c:tx>
            <c:v>Simulated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3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'364317076363501'!$H$14:$H$51</c:f>
              <c:numCache>
                <c:formatCode>m/d/yyyy</c:formatCode>
                <c:ptCount val="38"/>
                <c:pt idx="0">
                  <c:v>30682</c:v>
                </c:pt>
                <c:pt idx="1">
                  <c:v>31048</c:v>
                </c:pt>
                <c:pt idx="2">
                  <c:v>31413</c:v>
                </c:pt>
                <c:pt idx="3">
                  <c:v>31778</c:v>
                </c:pt>
                <c:pt idx="4">
                  <c:v>32143</c:v>
                </c:pt>
                <c:pt idx="5">
                  <c:v>32509</c:v>
                </c:pt>
                <c:pt idx="6">
                  <c:v>32874</c:v>
                </c:pt>
                <c:pt idx="7">
                  <c:v>33239</c:v>
                </c:pt>
                <c:pt idx="8">
                  <c:v>33604</c:v>
                </c:pt>
                <c:pt idx="9">
                  <c:v>33970</c:v>
                </c:pt>
                <c:pt idx="10">
                  <c:v>34335</c:v>
                </c:pt>
                <c:pt idx="11">
                  <c:v>34700</c:v>
                </c:pt>
                <c:pt idx="12">
                  <c:v>35065</c:v>
                </c:pt>
                <c:pt idx="13">
                  <c:v>35431</c:v>
                </c:pt>
                <c:pt idx="14">
                  <c:v>35796</c:v>
                </c:pt>
                <c:pt idx="15">
                  <c:v>36161</c:v>
                </c:pt>
                <c:pt idx="16">
                  <c:v>36526</c:v>
                </c:pt>
                <c:pt idx="17">
                  <c:v>36892</c:v>
                </c:pt>
                <c:pt idx="18">
                  <c:v>37257</c:v>
                </c:pt>
                <c:pt idx="19">
                  <c:v>37622</c:v>
                </c:pt>
                <c:pt idx="20">
                  <c:v>37987</c:v>
                </c:pt>
                <c:pt idx="21">
                  <c:v>38353</c:v>
                </c:pt>
                <c:pt idx="22">
                  <c:v>38718</c:v>
                </c:pt>
                <c:pt idx="23">
                  <c:v>39083</c:v>
                </c:pt>
                <c:pt idx="24">
                  <c:v>39448</c:v>
                </c:pt>
                <c:pt idx="25">
                  <c:v>39814</c:v>
                </c:pt>
                <c:pt idx="26">
                  <c:v>40179</c:v>
                </c:pt>
                <c:pt idx="27">
                  <c:v>40544</c:v>
                </c:pt>
                <c:pt idx="28">
                  <c:v>40909</c:v>
                </c:pt>
                <c:pt idx="29">
                  <c:v>41275</c:v>
                </c:pt>
                <c:pt idx="30">
                  <c:v>41640</c:v>
                </c:pt>
                <c:pt idx="31">
                  <c:v>42005</c:v>
                </c:pt>
                <c:pt idx="32">
                  <c:v>42370</c:v>
                </c:pt>
                <c:pt idx="33">
                  <c:v>42736</c:v>
                </c:pt>
                <c:pt idx="34">
                  <c:v>43101</c:v>
                </c:pt>
                <c:pt idx="35">
                  <c:v>43466</c:v>
                </c:pt>
                <c:pt idx="36">
                  <c:v>43831</c:v>
                </c:pt>
                <c:pt idx="37">
                  <c:v>44197</c:v>
                </c:pt>
              </c:numCache>
            </c:numRef>
          </c:xVal>
          <c:yVal>
            <c:numRef>
              <c:f>'364317076363501'!$G$14:$G$51</c:f>
              <c:numCache>
                <c:formatCode>General</c:formatCode>
                <c:ptCount val="38"/>
                <c:pt idx="0">
                  <c:v>-81.628227233890001</c:v>
                </c:pt>
                <c:pt idx="1">
                  <c:v>-79.522102355960001</c:v>
                </c:pt>
                <c:pt idx="2">
                  <c:v>-82.992225646969999</c:v>
                </c:pt>
                <c:pt idx="3">
                  <c:v>-91.199142456049998</c:v>
                </c:pt>
                <c:pt idx="4">
                  <c:v>-89.85799407959</c:v>
                </c:pt>
                <c:pt idx="5">
                  <c:v>-88.651237487789999</c:v>
                </c:pt>
                <c:pt idx="6">
                  <c:v>-86.745498657230002</c:v>
                </c:pt>
                <c:pt idx="7">
                  <c:v>-89.303039550779999</c:v>
                </c:pt>
                <c:pt idx="8">
                  <c:v>-94.071411132809999</c:v>
                </c:pt>
                <c:pt idx="9">
                  <c:v>-95.991874694819998</c:v>
                </c:pt>
                <c:pt idx="10">
                  <c:v>-86.38230895996</c:v>
                </c:pt>
                <c:pt idx="11">
                  <c:v>-97.085144042970001</c:v>
                </c:pt>
                <c:pt idx="12">
                  <c:v>-97.663551330570002</c:v>
                </c:pt>
                <c:pt idx="13">
                  <c:v>-95.652717590329999</c:v>
                </c:pt>
                <c:pt idx="14">
                  <c:v>-96.505729675289999</c:v>
                </c:pt>
                <c:pt idx="15">
                  <c:v>-97.298698425289999</c:v>
                </c:pt>
                <c:pt idx="16">
                  <c:v>-96.181365966800001</c:v>
                </c:pt>
                <c:pt idx="17">
                  <c:v>-95.86157989502</c:v>
                </c:pt>
                <c:pt idx="18">
                  <c:v>-102.8154373169</c:v>
                </c:pt>
                <c:pt idx="19">
                  <c:v>-109.25718688960001</c:v>
                </c:pt>
                <c:pt idx="20">
                  <c:v>-99.749374389650001</c:v>
                </c:pt>
                <c:pt idx="21">
                  <c:v>-103.225227356</c:v>
                </c:pt>
                <c:pt idx="22">
                  <c:v>-104.29386901860001</c:v>
                </c:pt>
                <c:pt idx="23">
                  <c:v>-104.87674713129999</c:v>
                </c:pt>
                <c:pt idx="24">
                  <c:v>-111.22100067140001</c:v>
                </c:pt>
                <c:pt idx="25">
                  <c:v>-109.0242233276</c:v>
                </c:pt>
                <c:pt idx="26">
                  <c:v>-106.9794006348</c:v>
                </c:pt>
                <c:pt idx="27">
                  <c:v>-101.6089477539</c:v>
                </c:pt>
                <c:pt idx="28">
                  <c:v>-94.349464416499998</c:v>
                </c:pt>
                <c:pt idx="29">
                  <c:v>-89.49015045166</c:v>
                </c:pt>
                <c:pt idx="30">
                  <c:v>-89.20329284668</c:v>
                </c:pt>
                <c:pt idx="31">
                  <c:v>-89.433052062990001</c:v>
                </c:pt>
                <c:pt idx="32">
                  <c:v>-88.575950622560001</c:v>
                </c:pt>
                <c:pt idx="33">
                  <c:v>-84.76471710205</c:v>
                </c:pt>
                <c:pt idx="34">
                  <c:v>-82.855018615719999</c:v>
                </c:pt>
                <c:pt idx="35">
                  <c:v>-82.254341125490001</c:v>
                </c:pt>
                <c:pt idx="36">
                  <c:v>-80.917297363279999</c:v>
                </c:pt>
                <c:pt idx="37">
                  <c:v>-101.2009048462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E9D-4A02-96D8-8FDEA0065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3555183"/>
        <c:axId val="613550191"/>
      </c:scatterChart>
      <c:valAx>
        <c:axId val="613555183"/>
        <c:scaling>
          <c:orientation val="minMax"/>
          <c:min val="2500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0191"/>
        <c:crossesAt val="-200"/>
        <c:crossBetween val="midCat"/>
      </c:valAx>
      <c:valAx>
        <c:axId val="6135501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Water Level (ft)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5183"/>
        <c:crosses val="autoZero"/>
        <c:crossBetween val="midCat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Data</c:v>
          </c:tx>
          <c:spPr>
            <a:ln w="19050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'364317076363501'!$I$14:$I$51</c:f>
              <c:numCache>
                <c:formatCode>General</c:formatCode>
                <c:ptCount val="38"/>
                <c:pt idx="0">
                  <c:v>-79.41</c:v>
                </c:pt>
                <c:pt idx="1">
                  <c:v>-79.41</c:v>
                </c:pt>
                <c:pt idx="2">
                  <c:v>-81.8</c:v>
                </c:pt>
                <c:pt idx="3">
                  <c:v>-101.08</c:v>
                </c:pt>
                <c:pt idx="4">
                  <c:v>-95.89</c:v>
                </c:pt>
                <c:pt idx="5">
                  <c:v>-90.28</c:v>
                </c:pt>
                <c:pt idx="6">
                  <c:v>-90.99</c:v>
                </c:pt>
                <c:pt idx="7">
                  <c:v>-92.16</c:v>
                </c:pt>
                <c:pt idx="8">
                  <c:v>-96.79</c:v>
                </c:pt>
                <c:pt idx="9">
                  <c:v>-96.21</c:v>
                </c:pt>
                <c:pt idx="10">
                  <c:v>-129.37</c:v>
                </c:pt>
                <c:pt idx="11">
                  <c:v>-94.73</c:v>
                </c:pt>
                <c:pt idx="12">
                  <c:v>-119.28</c:v>
                </c:pt>
                <c:pt idx="13">
                  <c:v>-94.13</c:v>
                </c:pt>
                <c:pt idx="14">
                  <c:v>-101.43</c:v>
                </c:pt>
                <c:pt idx="15">
                  <c:v>-101.61</c:v>
                </c:pt>
                <c:pt idx="16">
                  <c:v>-98.24</c:v>
                </c:pt>
                <c:pt idx="17">
                  <c:v>-97.27</c:v>
                </c:pt>
                <c:pt idx="18">
                  <c:v>-122.01</c:v>
                </c:pt>
                <c:pt idx="19">
                  <c:v>-135.43</c:v>
                </c:pt>
                <c:pt idx="20">
                  <c:v>-99.9</c:v>
                </c:pt>
                <c:pt idx="21">
                  <c:v>-99.9</c:v>
                </c:pt>
                <c:pt idx="22">
                  <c:v>-107.66</c:v>
                </c:pt>
                <c:pt idx="23">
                  <c:v>-106.01</c:v>
                </c:pt>
                <c:pt idx="24">
                  <c:v>-118.26</c:v>
                </c:pt>
                <c:pt idx="25">
                  <c:v>-118.26</c:v>
                </c:pt>
                <c:pt idx="26">
                  <c:v>-107.31</c:v>
                </c:pt>
                <c:pt idx="27">
                  <c:v>-105.6</c:v>
                </c:pt>
                <c:pt idx="28">
                  <c:v>-99.28</c:v>
                </c:pt>
                <c:pt idx="29">
                  <c:v>-94.79</c:v>
                </c:pt>
                <c:pt idx="30">
                  <c:v>-92.99</c:v>
                </c:pt>
                <c:pt idx="31">
                  <c:v>-92.56</c:v>
                </c:pt>
                <c:pt idx="32">
                  <c:v>-92.56</c:v>
                </c:pt>
                <c:pt idx="33">
                  <c:v>-89.66</c:v>
                </c:pt>
                <c:pt idx="34">
                  <c:v>-88.74</c:v>
                </c:pt>
                <c:pt idx="35">
                  <c:v>-87.79</c:v>
                </c:pt>
                <c:pt idx="36">
                  <c:v>-87.81</c:v>
                </c:pt>
                <c:pt idx="37">
                  <c:v>-87.44</c:v>
                </c:pt>
              </c:numCache>
            </c:numRef>
          </c:xVal>
          <c:yVal>
            <c:numRef>
              <c:f>'364317076363501'!$G$14:$G$51</c:f>
              <c:numCache>
                <c:formatCode>General</c:formatCode>
                <c:ptCount val="38"/>
                <c:pt idx="0">
                  <c:v>-81.628227233890001</c:v>
                </c:pt>
                <c:pt idx="1">
                  <c:v>-79.522102355960001</c:v>
                </c:pt>
                <c:pt idx="2">
                  <c:v>-82.992225646969999</c:v>
                </c:pt>
                <c:pt idx="3">
                  <c:v>-91.199142456049998</c:v>
                </c:pt>
                <c:pt idx="4">
                  <c:v>-89.85799407959</c:v>
                </c:pt>
                <c:pt idx="5">
                  <c:v>-88.651237487789999</c:v>
                </c:pt>
                <c:pt idx="6">
                  <c:v>-86.745498657230002</c:v>
                </c:pt>
                <c:pt idx="7">
                  <c:v>-89.303039550779999</c:v>
                </c:pt>
                <c:pt idx="8">
                  <c:v>-94.071411132809999</c:v>
                </c:pt>
                <c:pt idx="9">
                  <c:v>-95.991874694819998</c:v>
                </c:pt>
                <c:pt idx="10">
                  <c:v>-86.38230895996</c:v>
                </c:pt>
                <c:pt idx="11">
                  <c:v>-97.085144042970001</c:v>
                </c:pt>
                <c:pt idx="12">
                  <c:v>-97.663551330570002</c:v>
                </c:pt>
                <c:pt idx="13">
                  <c:v>-95.652717590329999</c:v>
                </c:pt>
                <c:pt idx="14">
                  <c:v>-96.505729675289999</c:v>
                </c:pt>
                <c:pt idx="15">
                  <c:v>-97.298698425289999</c:v>
                </c:pt>
                <c:pt idx="16">
                  <c:v>-96.181365966800001</c:v>
                </c:pt>
                <c:pt idx="17">
                  <c:v>-95.86157989502</c:v>
                </c:pt>
                <c:pt idx="18">
                  <c:v>-102.8154373169</c:v>
                </c:pt>
                <c:pt idx="19">
                  <c:v>-109.25718688960001</c:v>
                </c:pt>
                <c:pt idx="20">
                  <c:v>-99.749374389650001</c:v>
                </c:pt>
                <c:pt idx="21">
                  <c:v>-103.225227356</c:v>
                </c:pt>
                <c:pt idx="22">
                  <c:v>-104.29386901860001</c:v>
                </c:pt>
                <c:pt idx="23">
                  <c:v>-104.87674713129999</c:v>
                </c:pt>
                <c:pt idx="24">
                  <c:v>-111.22100067140001</c:v>
                </c:pt>
                <c:pt idx="25">
                  <c:v>-109.0242233276</c:v>
                </c:pt>
                <c:pt idx="26">
                  <c:v>-106.9794006348</c:v>
                </c:pt>
                <c:pt idx="27">
                  <c:v>-101.6089477539</c:v>
                </c:pt>
                <c:pt idx="28">
                  <c:v>-94.349464416499998</c:v>
                </c:pt>
                <c:pt idx="29">
                  <c:v>-89.49015045166</c:v>
                </c:pt>
                <c:pt idx="30">
                  <c:v>-89.20329284668</c:v>
                </c:pt>
                <c:pt idx="31">
                  <c:v>-89.433052062990001</c:v>
                </c:pt>
                <c:pt idx="32">
                  <c:v>-88.575950622560001</c:v>
                </c:pt>
                <c:pt idx="33">
                  <c:v>-84.76471710205</c:v>
                </c:pt>
                <c:pt idx="34">
                  <c:v>-82.855018615719999</c:v>
                </c:pt>
                <c:pt idx="35">
                  <c:v>-82.254341125490001</c:v>
                </c:pt>
                <c:pt idx="36">
                  <c:v>-80.917297363279999</c:v>
                </c:pt>
                <c:pt idx="37">
                  <c:v>-101.2009048462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EE8-4049-A235-D11796FD99D0}"/>
            </c:ext>
          </c:extLst>
        </c:ser>
        <c:ser>
          <c:idx val="1"/>
          <c:order val="1"/>
          <c:tx>
            <c:v>Y=X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'364317076363501'!$K$2:$K$3</c:f>
              <c:numCache>
                <c:formatCode>General</c:formatCode>
                <c:ptCount val="2"/>
                <c:pt idx="0">
                  <c:v>-79.41</c:v>
                </c:pt>
                <c:pt idx="1">
                  <c:v>-135.43</c:v>
                </c:pt>
              </c:numCache>
            </c:numRef>
          </c:xVal>
          <c:yVal>
            <c:numRef>
              <c:f>'364317076363501'!$K$2:$K$3</c:f>
              <c:numCache>
                <c:formatCode>General</c:formatCode>
                <c:ptCount val="2"/>
                <c:pt idx="0">
                  <c:v>-79.41</c:v>
                </c:pt>
                <c:pt idx="1">
                  <c:v>-135.43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EE8-4049-A235-D11796FD99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4009151"/>
        <c:axId val="1105116095"/>
      </c:scatterChart>
      <c:valAx>
        <c:axId val="117400915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05116095"/>
        <c:crossesAt val="-200"/>
        <c:crossBetween val="midCat"/>
      </c:valAx>
      <c:valAx>
        <c:axId val="11051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74009151"/>
        <c:crossesAt val="-200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0617632601578511"/>
          <c:y val="0.57275836614173226"/>
          <c:w val="0.38800328273086904"/>
          <c:h val="0.19412968265330471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sz="1400" b="0" i="0" u="none" strike="noStrike" baseline="0">
                <a:effectLst/>
              </a:rPr>
              <a:t>58B269</a:t>
            </a:r>
            <a:r>
              <a:rPr lang="en-US" sz="1400" b="0" i="0" u="none" strike="noStrike" baseline="0"/>
              <a:t>   </a:t>
            </a:r>
            <a:endParaRPr lang="en-US"/>
          </a:p>
        </c:rich>
      </c:tx>
      <c:layout>
        <c:manualLayout>
          <c:xMode val="edge"/>
          <c:yMode val="edge"/>
          <c:x val="0.36088110403397028"/>
          <c:y val="2.13675213675213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USGS Data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3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xVal>
            <c:numRef>
              <c:f>'364318076365502'!$A$2:$A$980</c:f>
              <c:numCache>
                <c:formatCode>m/d/yyyy</c:formatCode>
                <c:ptCount val="979"/>
                <c:pt idx="0">
                  <c:v>30468</c:v>
                </c:pt>
                <c:pt idx="1">
                  <c:v>31236</c:v>
                </c:pt>
                <c:pt idx="2">
                  <c:v>31279</c:v>
                </c:pt>
                <c:pt idx="3">
                  <c:v>31328</c:v>
                </c:pt>
                <c:pt idx="4">
                  <c:v>31370</c:v>
                </c:pt>
                <c:pt idx="5">
                  <c:v>31420</c:v>
                </c:pt>
                <c:pt idx="6">
                  <c:v>31468</c:v>
                </c:pt>
                <c:pt idx="7">
                  <c:v>31616</c:v>
                </c:pt>
                <c:pt idx="8">
                  <c:v>31636</c:v>
                </c:pt>
                <c:pt idx="9">
                  <c:v>31685</c:v>
                </c:pt>
                <c:pt idx="10">
                  <c:v>31712</c:v>
                </c:pt>
                <c:pt idx="11">
                  <c:v>31733</c:v>
                </c:pt>
                <c:pt idx="12">
                  <c:v>31789</c:v>
                </c:pt>
                <c:pt idx="13">
                  <c:v>31832</c:v>
                </c:pt>
                <c:pt idx="14">
                  <c:v>31903</c:v>
                </c:pt>
                <c:pt idx="15">
                  <c:v>31950</c:v>
                </c:pt>
                <c:pt idx="16">
                  <c:v>31993</c:v>
                </c:pt>
                <c:pt idx="17">
                  <c:v>32042</c:v>
                </c:pt>
                <c:pt idx="18">
                  <c:v>32097</c:v>
                </c:pt>
                <c:pt idx="19">
                  <c:v>32154</c:v>
                </c:pt>
                <c:pt idx="20">
                  <c:v>32218</c:v>
                </c:pt>
                <c:pt idx="21">
                  <c:v>32266</c:v>
                </c:pt>
                <c:pt idx="22">
                  <c:v>32324</c:v>
                </c:pt>
                <c:pt idx="23">
                  <c:v>32365</c:v>
                </c:pt>
                <c:pt idx="24">
                  <c:v>32434</c:v>
                </c:pt>
                <c:pt idx="25">
                  <c:v>32469</c:v>
                </c:pt>
                <c:pt idx="26">
                  <c:v>32526</c:v>
                </c:pt>
                <c:pt idx="27">
                  <c:v>32582</c:v>
                </c:pt>
                <c:pt idx="28">
                  <c:v>32622</c:v>
                </c:pt>
                <c:pt idx="29">
                  <c:v>32672</c:v>
                </c:pt>
                <c:pt idx="30">
                  <c:v>32730</c:v>
                </c:pt>
                <c:pt idx="31">
                  <c:v>32784</c:v>
                </c:pt>
                <c:pt idx="32">
                  <c:v>32828</c:v>
                </c:pt>
                <c:pt idx="33">
                  <c:v>32883</c:v>
                </c:pt>
                <c:pt idx="34">
                  <c:v>32939</c:v>
                </c:pt>
                <c:pt idx="35">
                  <c:v>32995</c:v>
                </c:pt>
                <c:pt idx="36">
                  <c:v>33049</c:v>
                </c:pt>
                <c:pt idx="37">
                  <c:v>33100</c:v>
                </c:pt>
                <c:pt idx="38">
                  <c:v>33155</c:v>
                </c:pt>
                <c:pt idx="39">
                  <c:v>33205</c:v>
                </c:pt>
                <c:pt idx="40">
                  <c:v>33268</c:v>
                </c:pt>
                <c:pt idx="41">
                  <c:v>33294</c:v>
                </c:pt>
                <c:pt idx="42">
                  <c:v>33322</c:v>
                </c:pt>
                <c:pt idx="43">
                  <c:v>33350</c:v>
                </c:pt>
                <c:pt idx="44">
                  <c:v>33360</c:v>
                </c:pt>
                <c:pt idx="45">
                  <c:v>33375</c:v>
                </c:pt>
                <c:pt idx="46">
                  <c:v>33428</c:v>
                </c:pt>
                <c:pt idx="47">
                  <c:v>33484</c:v>
                </c:pt>
                <c:pt idx="48">
                  <c:v>33512</c:v>
                </c:pt>
                <c:pt idx="49">
                  <c:v>33562</c:v>
                </c:pt>
                <c:pt idx="50">
                  <c:v>33616</c:v>
                </c:pt>
                <c:pt idx="51">
                  <c:v>33669</c:v>
                </c:pt>
                <c:pt idx="52">
                  <c:v>33722</c:v>
                </c:pt>
                <c:pt idx="53">
                  <c:v>33787</c:v>
                </c:pt>
                <c:pt idx="54">
                  <c:v>33848</c:v>
                </c:pt>
                <c:pt idx="55">
                  <c:v>33903</c:v>
                </c:pt>
                <c:pt idx="56">
                  <c:v>33981</c:v>
                </c:pt>
                <c:pt idx="57">
                  <c:v>34017</c:v>
                </c:pt>
                <c:pt idx="58">
                  <c:v>34086</c:v>
                </c:pt>
                <c:pt idx="59">
                  <c:v>34150</c:v>
                </c:pt>
                <c:pt idx="60">
                  <c:v>34207</c:v>
                </c:pt>
                <c:pt idx="61">
                  <c:v>34257</c:v>
                </c:pt>
                <c:pt idx="62">
                  <c:v>34345</c:v>
                </c:pt>
                <c:pt idx="63">
                  <c:v>34390</c:v>
                </c:pt>
                <c:pt idx="64">
                  <c:v>34442</c:v>
                </c:pt>
                <c:pt idx="65">
                  <c:v>34512</c:v>
                </c:pt>
                <c:pt idx="66">
                  <c:v>34564</c:v>
                </c:pt>
                <c:pt idx="67">
                  <c:v>34619</c:v>
                </c:pt>
                <c:pt idx="68">
                  <c:v>34710</c:v>
                </c:pt>
                <c:pt idx="69">
                  <c:v>34774</c:v>
                </c:pt>
                <c:pt idx="70">
                  <c:v>34827</c:v>
                </c:pt>
                <c:pt idx="71">
                  <c:v>34899</c:v>
                </c:pt>
                <c:pt idx="72">
                  <c:v>34983</c:v>
                </c:pt>
                <c:pt idx="73">
                  <c:v>35080</c:v>
                </c:pt>
                <c:pt idx="74">
                  <c:v>35164</c:v>
                </c:pt>
                <c:pt idx="75">
                  <c:v>35257</c:v>
                </c:pt>
                <c:pt idx="76">
                  <c:v>35362</c:v>
                </c:pt>
                <c:pt idx="77">
                  <c:v>35457</c:v>
                </c:pt>
                <c:pt idx="78">
                  <c:v>35550</c:v>
                </c:pt>
                <c:pt idx="79">
                  <c:v>35634</c:v>
                </c:pt>
                <c:pt idx="80">
                  <c:v>35744</c:v>
                </c:pt>
                <c:pt idx="81">
                  <c:v>35816</c:v>
                </c:pt>
                <c:pt idx="82">
                  <c:v>35908</c:v>
                </c:pt>
                <c:pt idx="83">
                  <c:v>35985</c:v>
                </c:pt>
                <c:pt idx="84">
                  <c:v>36083</c:v>
                </c:pt>
                <c:pt idx="85">
                  <c:v>36174</c:v>
                </c:pt>
                <c:pt idx="86">
                  <c:v>36264</c:v>
                </c:pt>
                <c:pt idx="87">
                  <c:v>36356</c:v>
                </c:pt>
                <c:pt idx="88">
                  <c:v>36451</c:v>
                </c:pt>
                <c:pt idx="89">
                  <c:v>36531</c:v>
                </c:pt>
                <c:pt idx="90">
                  <c:v>36655</c:v>
                </c:pt>
                <c:pt idx="91">
                  <c:v>36732</c:v>
                </c:pt>
                <c:pt idx="92">
                  <c:v>36838</c:v>
                </c:pt>
                <c:pt idx="93">
                  <c:v>36942</c:v>
                </c:pt>
                <c:pt idx="94">
                  <c:v>37000</c:v>
                </c:pt>
                <c:pt idx="95">
                  <c:v>37090</c:v>
                </c:pt>
                <c:pt idx="96">
                  <c:v>37186</c:v>
                </c:pt>
                <c:pt idx="97">
                  <c:v>37286</c:v>
                </c:pt>
                <c:pt idx="98">
                  <c:v>37375</c:v>
                </c:pt>
                <c:pt idx="99">
                  <c:v>37459</c:v>
                </c:pt>
                <c:pt idx="100">
                  <c:v>37524</c:v>
                </c:pt>
                <c:pt idx="101">
                  <c:v>37566</c:v>
                </c:pt>
                <c:pt idx="102">
                  <c:v>37648</c:v>
                </c:pt>
                <c:pt idx="103">
                  <c:v>37740</c:v>
                </c:pt>
                <c:pt idx="104">
                  <c:v>37819</c:v>
                </c:pt>
                <c:pt idx="105">
                  <c:v>37938</c:v>
                </c:pt>
                <c:pt idx="106">
                  <c:v>38008</c:v>
                </c:pt>
                <c:pt idx="107">
                  <c:v>38106</c:v>
                </c:pt>
                <c:pt idx="108">
                  <c:v>38190</c:v>
                </c:pt>
                <c:pt idx="109">
                  <c:v>38362</c:v>
                </c:pt>
                <c:pt idx="110">
                  <c:v>38413</c:v>
                </c:pt>
                <c:pt idx="111">
                  <c:v>38469</c:v>
                </c:pt>
                <c:pt idx="112">
                  <c:v>38547</c:v>
                </c:pt>
                <c:pt idx="113">
                  <c:v>38656</c:v>
                </c:pt>
                <c:pt idx="114">
                  <c:v>38729</c:v>
                </c:pt>
                <c:pt idx="115">
                  <c:v>38834</c:v>
                </c:pt>
                <c:pt idx="116">
                  <c:v>38916</c:v>
                </c:pt>
                <c:pt idx="117">
                  <c:v>39030</c:v>
                </c:pt>
                <c:pt idx="118">
                  <c:v>39142</c:v>
                </c:pt>
                <c:pt idx="119">
                  <c:v>39237</c:v>
                </c:pt>
                <c:pt idx="120">
                  <c:v>39317</c:v>
                </c:pt>
                <c:pt idx="121">
                  <c:v>39387</c:v>
                </c:pt>
                <c:pt idx="122">
                  <c:v>39510</c:v>
                </c:pt>
                <c:pt idx="123">
                  <c:v>39583</c:v>
                </c:pt>
                <c:pt idx="124">
                  <c:v>39660</c:v>
                </c:pt>
                <c:pt idx="125">
                  <c:v>39770</c:v>
                </c:pt>
                <c:pt idx="126">
                  <c:v>39868</c:v>
                </c:pt>
                <c:pt idx="127">
                  <c:v>39940</c:v>
                </c:pt>
                <c:pt idx="128">
                  <c:v>40050</c:v>
                </c:pt>
                <c:pt idx="129">
                  <c:v>40135</c:v>
                </c:pt>
                <c:pt idx="130">
                  <c:v>40220</c:v>
                </c:pt>
                <c:pt idx="131">
                  <c:v>40296</c:v>
                </c:pt>
                <c:pt idx="132">
                  <c:v>40385</c:v>
                </c:pt>
                <c:pt idx="133">
                  <c:v>40490</c:v>
                </c:pt>
                <c:pt idx="134">
                  <c:v>40568</c:v>
                </c:pt>
                <c:pt idx="135">
                  <c:v>40651</c:v>
                </c:pt>
                <c:pt idx="136">
                  <c:v>40743</c:v>
                </c:pt>
                <c:pt idx="137">
                  <c:v>40841</c:v>
                </c:pt>
                <c:pt idx="138">
                  <c:v>40938</c:v>
                </c:pt>
                <c:pt idx="139">
                  <c:v>41031</c:v>
                </c:pt>
                <c:pt idx="140">
                  <c:v>41122</c:v>
                </c:pt>
                <c:pt idx="141">
                  <c:v>41219</c:v>
                </c:pt>
                <c:pt idx="142">
                  <c:v>41337</c:v>
                </c:pt>
                <c:pt idx="143">
                  <c:v>41409</c:v>
                </c:pt>
                <c:pt idx="144">
                  <c:v>41507</c:v>
                </c:pt>
                <c:pt idx="145">
                  <c:v>41585</c:v>
                </c:pt>
                <c:pt idx="146">
                  <c:v>41689</c:v>
                </c:pt>
                <c:pt idx="147">
                  <c:v>41780</c:v>
                </c:pt>
                <c:pt idx="148">
                  <c:v>41863</c:v>
                </c:pt>
                <c:pt idx="149">
                  <c:v>41946</c:v>
                </c:pt>
                <c:pt idx="150">
                  <c:v>42034</c:v>
                </c:pt>
                <c:pt idx="151">
                  <c:v>42138</c:v>
                </c:pt>
                <c:pt idx="152">
                  <c:v>42200</c:v>
                </c:pt>
                <c:pt idx="153">
                  <c:v>42403</c:v>
                </c:pt>
                <c:pt idx="154">
                  <c:v>42506</c:v>
                </c:pt>
                <c:pt idx="155">
                  <c:v>42611</c:v>
                </c:pt>
                <c:pt idx="156">
                  <c:v>42684</c:v>
                </c:pt>
                <c:pt idx="157">
                  <c:v>42804</c:v>
                </c:pt>
                <c:pt idx="158">
                  <c:v>42866</c:v>
                </c:pt>
                <c:pt idx="159">
                  <c:v>42996</c:v>
                </c:pt>
                <c:pt idx="160">
                  <c:v>43056</c:v>
                </c:pt>
                <c:pt idx="161">
                  <c:v>43201</c:v>
                </c:pt>
                <c:pt idx="162">
                  <c:v>43361</c:v>
                </c:pt>
                <c:pt idx="163">
                  <c:v>43412</c:v>
                </c:pt>
                <c:pt idx="164">
                  <c:v>43515</c:v>
                </c:pt>
                <c:pt idx="165">
                  <c:v>43606</c:v>
                </c:pt>
                <c:pt idx="166">
                  <c:v>43692</c:v>
                </c:pt>
                <c:pt idx="167">
                  <c:v>43892</c:v>
                </c:pt>
                <c:pt idx="168">
                  <c:v>44036</c:v>
                </c:pt>
                <c:pt idx="169">
                  <c:v>44267</c:v>
                </c:pt>
                <c:pt idx="170">
                  <c:v>44392</c:v>
                </c:pt>
                <c:pt idx="171">
                  <c:v>44588</c:v>
                </c:pt>
              </c:numCache>
            </c:numRef>
          </c:xVal>
          <c:yVal>
            <c:numRef>
              <c:f>'364318076365502'!$D$2:$D$980</c:f>
              <c:numCache>
                <c:formatCode>General</c:formatCode>
                <c:ptCount val="979"/>
                <c:pt idx="0">
                  <c:v>-1.74</c:v>
                </c:pt>
                <c:pt idx="1">
                  <c:v>-9.4700000000000006</c:v>
                </c:pt>
                <c:pt idx="2">
                  <c:v>-10.0299999999999</c:v>
                </c:pt>
                <c:pt idx="3">
                  <c:v>-9.7100000000000009</c:v>
                </c:pt>
                <c:pt idx="4">
                  <c:v>-9.82</c:v>
                </c:pt>
                <c:pt idx="5">
                  <c:v>-9.86</c:v>
                </c:pt>
                <c:pt idx="6">
                  <c:v>-9.91</c:v>
                </c:pt>
                <c:pt idx="7">
                  <c:v>-11.13</c:v>
                </c:pt>
                <c:pt idx="8">
                  <c:v>-11.19</c:v>
                </c:pt>
                <c:pt idx="9">
                  <c:v>-11.52</c:v>
                </c:pt>
                <c:pt idx="10">
                  <c:v>-11.03</c:v>
                </c:pt>
                <c:pt idx="11">
                  <c:v>-11.98</c:v>
                </c:pt>
                <c:pt idx="12">
                  <c:v>-12.46</c:v>
                </c:pt>
                <c:pt idx="13">
                  <c:v>-11.93</c:v>
                </c:pt>
                <c:pt idx="14">
                  <c:v>-12.17</c:v>
                </c:pt>
                <c:pt idx="15">
                  <c:v>-12.53</c:v>
                </c:pt>
                <c:pt idx="16">
                  <c:v>-13.37</c:v>
                </c:pt>
                <c:pt idx="17">
                  <c:v>-12.85</c:v>
                </c:pt>
                <c:pt idx="18">
                  <c:v>-13.24</c:v>
                </c:pt>
                <c:pt idx="19">
                  <c:v>-13.13</c:v>
                </c:pt>
                <c:pt idx="20">
                  <c:v>-13.39</c:v>
                </c:pt>
                <c:pt idx="21">
                  <c:v>-13.51</c:v>
                </c:pt>
                <c:pt idx="22">
                  <c:v>-13.91</c:v>
                </c:pt>
                <c:pt idx="23">
                  <c:v>-14.21</c:v>
                </c:pt>
                <c:pt idx="24">
                  <c:v>-14.51</c:v>
                </c:pt>
                <c:pt idx="25">
                  <c:v>-14.31</c:v>
                </c:pt>
                <c:pt idx="26">
                  <c:v>-14.51</c:v>
                </c:pt>
                <c:pt idx="27">
                  <c:v>-14.41</c:v>
                </c:pt>
                <c:pt idx="28">
                  <c:v>-14.51</c:v>
                </c:pt>
                <c:pt idx="29">
                  <c:v>-14.91</c:v>
                </c:pt>
                <c:pt idx="30">
                  <c:v>-15.11</c:v>
                </c:pt>
                <c:pt idx="31">
                  <c:v>-15.21</c:v>
                </c:pt>
                <c:pt idx="32">
                  <c:v>-15.37</c:v>
                </c:pt>
                <c:pt idx="33">
                  <c:v>-15.31</c:v>
                </c:pt>
                <c:pt idx="34">
                  <c:v>-15.54</c:v>
                </c:pt>
                <c:pt idx="35">
                  <c:v>-15.81</c:v>
                </c:pt>
                <c:pt idx="36">
                  <c:v>-16.170000000000002</c:v>
                </c:pt>
                <c:pt idx="37">
                  <c:v>-16.66</c:v>
                </c:pt>
                <c:pt idx="38">
                  <c:v>-16.809999999999899</c:v>
                </c:pt>
                <c:pt idx="39">
                  <c:v>-17.010000000000002</c:v>
                </c:pt>
                <c:pt idx="40">
                  <c:v>-16.88</c:v>
                </c:pt>
                <c:pt idx="41">
                  <c:v>-17.11</c:v>
                </c:pt>
                <c:pt idx="42">
                  <c:v>-17.149999999999899</c:v>
                </c:pt>
                <c:pt idx="43">
                  <c:v>-17.010000000000002</c:v>
                </c:pt>
                <c:pt idx="44">
                  <c:v>-17.14</c:v>
                </c:pt>
                <c:pt idx="45">
                  <c:v>-17.34</c:v>
                </c:pt>
                <c:pt idx="46">
                  <c:v>-17.66</c:v>
                </c:pt>
                <c:pt idx="47">
                  <c:v>-17.86</c:v>
                </c:pt>
                <c:pt idx="48">
                  <c:v>-17.989999999999899</c:v>
                </c:pt>
                <c:pt idx="49">
                  <c:v>-17.98</c:v>
                </c:pt>
                <c:pt idx="50">
                  <c:v>-18.28</c:v>
                </c:pt>
                <c:pt idx="51">
                  <c:v>-18.46</c:v>
                </c:pt>
                <c:pt idx="52">
                  <c:v>-18.649999999999899</c:v>
                </c:pt>
                <c:pt idx="53">
                  <c:v>-19.100000000000001</c:v>
                </c:pt>
                <c:pt idx="54">
                  <c:v>-18.95</c:v>
                </c:pt>
                <c:pt idx="55">
                  <c:v>-19.36</c:v>
                </c:pt>
                <c:pt idx="56">
                  <c:v>-18.989999999999899</c:v>
                </c:pt>
                <c:pt idx="57">
                  <c:v>-19.690000000000001</c:v>
                </c:pt>
                <c:pt idx="58">
                  <c:v>-19.71</c:v>
                </c:pt>
                <c:pt idx="59">
                  <c:v>-20.23</c:v>
                </c:pt>
                <c:pt idx="60">
                  <c:v>-20.69</c:v>
                </c:pt>
                <c:pt idx="61">
                  <c:v>-22.08</c:v>
                </c:pt>
                <c:pt idx="62">
                  <c:v>-22.47</c:v>
                </c:pt>
                <c:pt idx="63">
                  <c:v>-21.94</c:v>
                </c:pt>
                <c:pt idx="64">
                  <c:v>-21.75</c:v>
                </c:pt>
                <c:pt idx="65">
                  <c:v>-22.05</c:v>
                </c:pt>
                <c:pt idx="66">
                  <c:v>-22.13</c:v>
                </c:pt>
                <c:pt idx="67">
                  <c:v>-22.68</c:v>
                </c:pt>
                <c:pt idx="68">
                  <c:v>-22.68</c:v>
                </c:pt>
                <c:pt idx="69">
                  <c:v>-22.58</c:v>
                </c:pt>
                <c:pt idx="70">
                  <c:v>-22.89</c:v>
                </c:pt>
                <c:pt idx="71">
                  <c:v>-23.47</c:v>
                </c:pt>
                <c:pt idx="72">
                  <c:v>-25.11</c:v>
                </c:pt>
                <c:pt idx="73">
                  <c:v>-24.71</c:v>
                </c:pt>
                <c:pt idx="74">
                  <c:v>-24.36</c:v>
                </c:pt>
                <c:pt idx="75">
                  <c:v>-24.59</c:v>
                </c:pt>
                <c:pt idx="76">
                  <c:v>-24.71</c:v>
                </c:pt>
                <c:pt idx="77">
                  <c:v>-24.86</c:v>
                </c:pt>
                <c:pt idx="78">
                  <c:v>-25.1</c:v>
                </c:pt>
                <c:pt idx="79">
                  <c:v>-26.6</c:v>
                </c:pt>
                <c:pt idx="80">
                  <c:v>-26.02</c:v>
                </c:pt>
                <c:pt idx="81">
                  <c:v>-25.95</c:v>
                </c:pt>
                <c:pt idx="82">
                  <c:v>-29.49</c:v>
                </c:pt>
                <c:pt idx="83">
                  <c:v>-27.23</c:v>
                </c:pt>
                <c:pt idx="84">
                  <c:v>-26.83</c:v>
                </c:pt>
                <c:pt idx="85">
                  <c:v>-27.11</c:v>
                </c:pt>
                <c:pt idx="86">
                  <c:v>-27.24</c:v>
                </c:pt>
                <c:pt idx="87">
                  <c:v>-27.57</c:v>
                </c:pt>
                <c:pt idx="88">
                  <c:v>-27.65</c:v>
                </c:pt>
                <c:pt idx="89">
                  <c:v>-27.69</c:v>
                </c:pt>
                <c:pt idx="90">
                  <c:v>-30.17</c:v>
                </c:pt>
                <c:pt idx="91">
                  <c:v>-28.24</c:v>
                </c:pt>
                <c:pt idx="92">
                  <c:v>-28.92</c:v>
                </c:pt>
                <c:pt idx="93">
                  <c:v>-29.21</c:v>
                </c:pt>
                <c:pt idx="94">
                  <c:v>-29.01</c:v>
                </c:pt>
                <c:pt idx="95">
                  <c:v>-29.21</c:v>
                </c:pt>
                <c:pt idx="96">
                  <c:v>-29.95</c:v>
                </c:pt>
                <c:pt idx="97">
                  <c:v>-31.11</c:v>
                </c:pt>
                <c:pt idx="98">
                  <c:v>-30.73</c:v>
                </c:pt>
                <c:pt idx="99">
                  <c:v>-31.2</c:v>
                </c:pt>
                <c:pt idx="100">
                  <c:v>-31.73</c:v>
                </c:pt>
                <c:pt idx="101">
                  <c:v>-32.46</c:v>
                </c:pt>
                <c:pt idx="102">
                  <c:v>-32.369999999999898</c:v>
                </c:pt>
                <c:pt idx="103">
                  <c:v>-31.64</c:v>
                </c:pt>
                <c:pt idx="104">
                  <c:v>-31.32</c:v>
                </c:pt>
                <c:pt idx="105">
                  <c:v>-31.67</c:v>
                </c:pt>
                <c:pt idx="106">
                  <c:v>-31.68</c:v>
                </c:pt>
                <c:pt idx="107">
                  <c:v>-31.69</c:v>
                </c:pt>
                <c:pt idx="108">
                  <c:v>-31.66</c:v>
                </c:pt>
                <c:pt idx="109">
                  <c:v>-32.49</c:v>
                </c:pt>
                <c:pt idx="110">
                  <c:v>-32.53</c:v>
                </c:pt>
                <c:pt idx="111">
                  <c:v>-32.65</c:v>
                </c:pt>
                <c:pt idx="112">
                  <c:v>-32.880000000000003</c:v>
                </c:pt>
                <c:pt idx="113">
                  <c:v>-33.229999999999897</c:v>
                </c:pt>
                <c:pt idx="114">
                  <c:v>-33.32</c:v>
                </c:pt>
                <c:pt idx="115">
                  <c:v>-33.520000000000003</c:v>
                </c:pt>
                <c:pt idx="116">
                  <c:v>-33.450000000000003</c:v>
                </c:pt>
                <c:pt idx="117">
                  <c:v>-33.68</c:v>
                </c:pt>
                <c:pt idx="118">
                  <c:v>-34.04</c:v>
                </c:pt>
                <c:pt idx="119">
                  <c:v>-34.26</c:v>
                </c:pt>
                <c:pt idx="120">
                  <c:v>-34.74</c:v>
                </c:pt>
                <c:pt idx="121">
                  <c:v>-35.450000000000003</c:v>
                </c:pt>
                <c:pt idx="122">
                  <c:v>-35.61</c:v>
                </c:pt>
                <c:pt idx="123">
                  <c:v>-35.33</c:v>
                </c:pt>
                <c:pt idx="124">
                  <c:v>-35.340000000000003</c:v>
                </c:pt>
                <c:pt idx="125">
                  <c:v>-36.06</c:v>
                </c:pt>
                <c:pt idx="126">
                  <c:v>-36.11</c:v>
                </c:pt>
                <c:pt idx="127">
                  <c:v>-35.9</c:v>
                </c:pt>
                <c:pt idx="128">
                  <c:v>-35.9</c:v>
                </c:pt>
                <c:pt idx="129">
                  <c:v>-36.229999999999897</c:v>
                </c:pt>
                <c:pt idx="130">
                  <c:v>-36.25</c:v>
                </c:pt>
                <c:pt idx="131">
                  <c:v>-36.36</c:v>
                </c:pt>
                <c:pt idx="132">
                  <c:v>-36.770000000000003</c:v>
                </c:pt>
                <c:pt idx="133">
                  <c:v>-36.99</c:v>
                </c:pt>
                <c:pt idx="134">
                  <c:v>-37.1</c:v>
                </c:pt>
                <c:pt idx="135">
                  <c:v>-37.03</c:v>
                </c:pt>
                <c:pt idx="136">
                  <c:v>-37.159999999999897</c:v>
                </c:pt>
                <c:pt idx="137">
                  <c:v>-37.369999999999898</c:v>
                </c:pt>
                <c:pt idx="138">
                  <c:v>-37.28</c:v>
                </c:pt>
                <c:pt idx="139">
                  <c:v>-37.090000000000003</c:v>
                </c:pt>
                <c:pt idx="140">
                  <c:v>-36.83</c:v>
                </c:pt>
                <c:pt idx="141">
                  <c:v>-36.97</c:v>
                </c:pt>
                <c:pt idx="142">
                  <c:v>-36.99</c:v>
                </c:pt>
                <c:pt idx="143">
                  <c:v>-36.96</c:v>
                </c:pt>
                <c:pt idx="144">
                  <c:v>-36.82</c:v>
                </c:pt>
                <c:pt idx="145">
                  <c:v>-37.049999999999898</c:v>
                </c:pt>
                <c:pt idx="146">
                  <c:v>-36.83</c:v>
                </c:pt>
                <c:pt idx="147">
                  <c:v>-36.19</c:v>
                </c:pt>
                <c:pt idx="148">
                  <c:v>-36.69</c:v>
                </c:pt>
                <c:pt idx="149">
                  <c:v>-37.08</c:v>
                </c:pt>
                <c:pt idx="150">
                  <c:v>-36.64</c:v>
                </c:pt>
                <c:pt idx="151">
                  <c:v>-37.020000000000003</c:v>
                </c:pt>
                <c:pt idx="152">
                  <c:v>-36.729999999999897</c:v>
                </c:pt>
                <c:pt idx="153">
                  <c:v>-36.96</c:v>
                </c:pt>
                <c:pt idx="154">
                  <c:v>-36.71</c:v>
                </c:pt>
                <c:pt idx="155">
                  <c:v>-36.72</c:v>
                </c:pt>
                <c:pt idx="156">
                  <c:v>-36.39</c:v>
                </c:pt>
                <c:pt idx="157">
                  <c:v>-37.06</c:v>
                </c:pt>
                <c:pt idx="158">
                  <c:v>-36.950000000000003</c:v>
                </c:pt>
                <c:pt idx="159">
                  <c:v>-36.840000000000003</c:v>
                </c:pt>
                <c:pt idx="160">
                  <c:v>-37.4</c:v>
                </c:pt>
                <c:pt idx="161">
                  <c:v>-37.020000000000003</c:v>
                </c:pt>
                <c:pt idx="162">
                  <c:v>-36.770000000000003</c:v>
                </c:pt>
                <c:pt idx="163">
                  <c:v>-37.25</c:v>
                </c:pt>
                <c:pt idx="164">
                  <c:v>-36.82</c:v>
                </c:pt>
                <c:pt idx="165">
                  <c:v>-36.69</c:v>
                </c:pt>
                <c:pt idx="166">
                  <c:v>-36.72</c:v>
                </c:pt>
                <c:pt idx="167">
                  <c:v>-36.880000000000003</c:v>
                </c:pt>
                <c:pt idx="168">
                  <c:v>-36.76</c:v>
                </c:pt>
                <c:pt idx="169">
                  <c:v>-36.28</c:v>
                </c:pt>
                <c:pt idx="170">
                  <c:v>-36.409999999999897</c:v>
                </c:pt>
                <c:pt idx="171">
                  <c:v>-36.770000000000003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0AB-4E42-A5A2-96069416090B}"/>
            </c:ext>
          </c:extLst>
        </c:ser>
        <c:ser>
          <c:idx val="1"/>
          <c:order val="1"/>
          <c:tx>
            <c:v>Simulated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3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'364318076365502'!$H$14:$H$51</c:f>
              <c:numCache>
                <c:formatCode>m/d/yyyy</c:formatCode>
                <c:ptCount val="38"/>
                <c:pt idx="0">
                  <c:v>30682</c:v>
                </c:pt>
                <c:pt idx="1">
                  <c:v>31048</c:v>
                </c:pt>
                <c:pt idx="2">
                  <c:v>31413</c:v>
                </c:pt>
                <c:pt idx="3">
                  <c:v>31778</c:v>
                </c:pt>
                <c:pt idx="4">
                  <c:v>32143</c:v>
                </c:pt>
                <c:pt idx="5">
                  <c:v>32509</c:v>
                </c:pt>
                <c:pt idx="6">
                  <c:v>32874</c:v>
                </c:pt>
                <c:pt idx="7">
                  <c:v>33239</c:v>
                </c:pt>
                <c:pt idx="8">
                  <c:v>33604</c:v>
                </c:pt>
                <c:pt idx="9">
                  <c:v>33970</c:v>
                </c:pt>
                <c:pt idx="10">
                  <c:v>34335</c:v>
                </c:pt>
                <c:pt idx="11">
                  <c:v>34700</c:v>
                </c:pt>
                <c:pt idx="12">
                  <c:v>35065</c:v>
                </c:pt>
                <c:pt idx="13">
                  <c:v>35431</c:v>
                </c:pt>
                <c:pt idx="14">
                  <c:v>35796</c:v>
                </c:pt>
                <c:pt idx="15">
                  <c:v>36161</c:v>
                </c:pt>
                <c:pt idx="16">
                  <c:v>36526</c:v>
                </c:pt>
                <c:pt idx="17">
                  <c:v>36892</c:v>
                </c:pt>
                <c:pt idx="18">
                  <c:v>37257</c:v>
                </c:pt>
                <c:pt idx="19">
                  <c:v>37622</c:v>
                </c:pt>
                <c:pt idx="20">
                  <c:v>37987</c:v>
                </c:pt>
                <c:pt idx="21">
                  <c:v>38353</c:v>
                </c:pt>
                <c:pt idx="22">
                  <c:v>38718</c:v>
                </c:pt>
                <c:pt idx="23">
                  <c:v>39083</c:v>
                </c:pt>
                <c:pt idx="24">
                  <c:v>39448</c:v>
                </c:pt>
                <c:pt idx="25">
                  <c:v>39814</c:v>
                </c:pt>
                <c:pt idx="26">
                  <c:v>40179</c:v>
                </c:pt>
                <c:pt idx="27">
                  <c:v>40544</c:v>
                </c:pt>
                <c:pt idx="28">
                  <c:v>40909</c:v>
                </c:pt>
                <c:pt idx="29">
                  <c:v>41275</c:v>
                </c:pt>
                <c:pt idx="30">
                  <c:v>41640</c:v>
                </c:pt>
                <c:pt idx="31">
                  <c:v>42005</c:v>
                </c:pt>
                <c:pt idx="32">
                  <c:v>42370</c:v>
                </c:pt>
                <c:pt idx="33">
                  <c:v>42736</c:v>
                </c:pt>
                <c:pt idx="34">
                  <c:v>43101</c:v>
                </c:pt>
                <c:pt idx="35">
                  <c:v>43466</c:v>
                </c:pt>
                <c:pt idx="36">
                  <c:v>43831</c:v>
                </c:pt>
                <c:pt idx="37">
                  <c:v>44197</c:v>
                </c:pt>
              </c:numCache>
            </c:numRef>
          </c:xVal>
          <c:yVal>
            <c:numRef>
              <c:f>'364318076365502'!$G$14:$G$51</c:f>
              <c:numCache>
                <c:formatCode>General</c:formatCode>
                <c:ptCount val="38"/>
                <c:pt idx="0">
                  <c:v>10.355591773986999</c:v>
                </c:pt>
                <c:pt idx="1">
                  <c:v>9.2822704315186009</c:v>
                </c:pt>
                <c:pt idx="2">
                  <c:v>8.2010726928711009</c:v>
                </c:pt>
                <c:pt idx="3">
                  <c:v>7.1130561828612997</c:v>
                </c:pt>
                <c:pt idx="4">
                  <c:v>6.0201220512390003</c:v>
                </c:pt>
                <c:pt idx="5">
                  <c:v>4.9209613800048997</c:v>
                </c:pt>
                <c:pt idx="6">
                  <c:v>3.8246717453003001</c:v>
                </c:pt>
                <c:pt idx="7">
                  <c:v>2.7325916290282999</c:v>
                </c:pt>
                <c:pt idx="8">
                  <c:v>1.6486662626266</c:v>
                </c:pt>
                <c:pt idx="9">
                  <c:v>0.57145774364470003</c:v>
                </c:pt>
                <c:pt idx="10">
                  <c:v>-0.49280950427100001</c:v>
                </c:pt>
                <c:pt idx="11">
                  <c:v>-1.5465747117999999</c:v>
                </c:pt>
                <c:pt idx="12">
                  <c:v>-2.5896489620210001</c:v>
                </c:pt>
                <c:pt idx="13">
                  <c:v>-3.624583482742</c:v>
                </c:pt>
                <c:pt idx="14">
                  <c:v>-4.6447620391850002</c:v>
                </c:pt>
                <c:pt idx="15">
                  <c:v>-5.6518192291259997</c:v>
                </c:pt>
                <c:pt idx="16">
                  <c:v>-6.6437416076659996</c:v>
                </c:pt>
                <c:pt idx="17">
                  <c:v>-7.6206974983220004</c:v>
                </c:pt>
                <c:pt idx="18">
                  <c:v>-8.5762224197390005</c:v>
                </c:pt>
                <c:pt idx="19">
                  <c:v>-9.5144443511959995</c:v>
                </c:pt>
                <c:pt idx="20">
                  <c:v>-10.43842029572</c:v>
                </c:pt>
                <c:pt idx="21">
                  <c:v>-11.352185249330001</c:v>
                </c:pt>
                <c:pt idx="22">
                  <c:v>-12.251139640810001</c:v>
                </c:pt>
                <c:pt idx="23">
                  <c:v>-13.138780593870001</c:v>
                </c:pt>
                <c:pt idx="24">
                  <c:v>-14.01632976532</c:v>
                </c:pt>
                <c:pt idx="25">
                  <c:v>-14.88842964172</c:v>
                </c:pt>
                <c:pt idx="26">
                  <c:v>-15.75237369537</c:v>
                </c:pt>
                <c:pt idx="27">
                  <c:v>-16.610103607180001</c:v>
                </c:pt>
                <c:pt idx="28">
                  <c:v>-17.457374572749998</c:v>
                </c:pt>
                <c:pt idx="29">
                  <c:v>-18.287979125980002</c:v>
                </c:pt>
                <c:pt idx="30">
                  <c:v>-19.087739944460001</c:v>
                </c:pt>
                <c:pt idx="31">
                  <c:v>-19.851419448849999</c:v>
                </c:pt>
                <c:pt idx="32">
                  <c:v>-20.574577331539999</c:v>
                </c:pt>
                <c:pt idx="33">
                  <c:v>-21.256896972660002</c:v>
                </c:pt>
                <c:pt idx="34">
                  <c:v>-21.893617630000001</c:v>
                </c:pt>
                <c:pt idx="35">
                  <c:v>-22.486530303959999</c:v>
                </c:pt>
                <c:pt idx="36">
                  <c:v>-23.036266326900002</c:v>
                </c:pt>
                <c:pt idx="37">
                  <c:v>-23.547760009769998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0AB-4E42-A5A2-9606941609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3555183"/>
        <c:axId val="613550191"/>
      </c:scatterChart>
      <c:valAx>
        <c:axId val="613555183"/>
        <c:scaling>
          <c:orientation val="minMax"/>
          <c:min val="3000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0191"/>
        <c:crossesAt val="-200"/>
        <c:crossBetween val="midCat"/>
      </c:valAx>
      <c:valAx>
        <c:axId val="6135501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Water Level (ft)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5183"/>
        <c:crosses val="autoZero"/>
        <c:crossBetween val="midCat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Data</c:v>
          </c:tx>
          <c:spPr>
            <a:ln w="19050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'363345076470201'!$I$11:$I$51</c:f>
              <c:numCache>
                <c:formatCode>General</c:formatCode>
                <c:ptCount val="41"/>
                <c:pt idx="0">
                  <c:v>-61.39</c:v>
                </c:pt>
                <c:pt idx="1">
                  <c:v>-79.59</c:v>
                </c:pt>
                <c:pt idx="2">
                  <c:v>-80.56</c:v>
                </c:pt>
                <c:pt idx="3">
                  <c:v>-78.78</c:v>
                </c:pt>
                <c:pt idx="4">
                  <c:v>-79.67</c:v>
                </c:pt>
                <c:pt idx="5">
                  <c:v>-74.77</c:v>
                </c:pt>
                <c:pt idx="6">
                  <c:v>-76.040000000000006</c:v>
                </c:pt>
                <c:pt idx="7">
                  <c:v>-78.59</c:v>
                </c:pt>
                <c:pt idx="8">
                  <c:v>-80.27</c:v>
                </c:pt>
                <c:pt idx="9">
                  <c:v>-80.87</c:v>
                </c:pt>
                <c:pt idx="10">
                  <c:v>-82.48</c:v>
                </c:pt>
                <c:pt idx="11">
                  <c:v>-83.52</c:v>
                </c:pt>
                <c:pt idx="12">
                  <c:v>-85.72</c:v>
                </c:pt>
                <c:pt idx="13">
                  <c:v>-86.87</c:v>
                </c:pt>
                <c:pt idx="14">
                  <c:v>-88.52</c:v>
                </c:pt>
                <c:pt idx="15">
                  <c:v>-89.11</c:v>
                </c:pt>
                <c:pt idx="16">
                  <c:v>-88.95</c:v>
                </c:pt>
                <c:pt idx="17">
                  <c:v>-89.25</c:v>
                </c:pt>
                <c:pt idx="18">
                  <c:v>-89.57</c:v>
                </c:pt>
                <c:pt idx="19">
                  <c:v>-89.15</c:v>
                </c:pt>
                <c:pt idx="20">
                  <c:v>-88.91</c:v>
                </c:pt>
                <c:pt idx="21">
                  <c:v>-89.91</c:v>
                </c:pt>
                <c:pt idx="22">
                  <c:v>-92.04</c:v>
                </c:pt>
                <c:pt idx="23">
                  <c:v>-92.87</c:v>
                </c:pt>
                <c:pt idx="24">
                  <c:v>-93.09</c:v>
                </c:pt>
                <c:pt idx="25">
                  <c:v>-93.5</c:v>
                </c:pt>
                <c:pt idx="26">
                  <c:v>-93.53</c:v>
                </c:pt>
                <c:pt idx="27">
                  <c:v>-95.47</c:v>
                </c:pt>
                <c:pt idx="28">
                  <c:v>-97.45</c:v>
                </c:pt>
                <c:pt idx="29">
                  <c:v>-96.9</c:v>
                </c:pt>
                <c:pt idx="30">
                  <c:v>-95.21</c:v>
                </c:pt>
                <c:pt idx="31">
                  <c:v>-88.54</c:v>
                </c:pt>
                <c:pt idx="32">
                  <c:v>-82.38</c:v>
                </c:pt>
                <c:pt idx="33">
                  <c:v>-80.59</c:v>
                </c:pt>
                <c:pt idx="34">
                  <c:v>-79.11</c:v>
                </c:pt>
                <c:pt idx="35">
                  <c:v>-77.8</c:v>
                </c:pt>
                <c:pt idx="36">
                  <c:v>-76.95</c:v>
                </c:pt>
                <c:pt idx="37">
                  <c:v>-76.569999999999894</c:v>
                </c:pt>
                <c:pt idx="38">
                  <c:v>-75.430000000000007</c:v>
                </c:pt>
                <c:pt idx="39">
                  <c:v>-76.510000000000005</c:v>
                </c:pt>
                <c:pt idx="40">
                  <c:v>-74.84</c:v>
                </c:pt>
              </c:numCache>
            </c:numRef>
          </c:xVal>
          <c:yVal>
            <c:numRef>
              <c:f>'363345076470201'!$G$11:$G$51</c:f>
              <c:numCache>
                <c:formatCode>General</c:formatCode>
                <c:ptCount val="41"/>
                <c:pt idx="0">
                  <c:v>-62.85544204712</c:v>
                </c:pt>
                <c:pt idx="1">
                  <c:v>-70.978073120120001</c:v>
                </c:pt>
                <c:pt idx="2">
                  <c:v>-72.009704589839998</c:v>
                </c:pt>
                <c:pt idx="3">
                  <c:v>-73.118125915530001</c:v>
                </c:pt>
                <c:pt idx="4">
                  <c:v>-74.091438293460001</c:v>
                </c:pt>
                <c:pt idx="5">
                  <c:v>-75.47551727295</c:v>
                </c:pt>
                <c:pt idx="6">
                  <c:v>-78.216751098629999</c:v>
                </c:pt>
                <c:pt idx="7">
                  <c:v>-79.982803344730002</c:v>
                </c:pt>
                <c:pt idx="8">
                  <c:v>-81.390029907230002</c:v>
                </c:pt>
                <c:pt idx="9">
                  <c:v>-81.283401489260001</c:v>
                </c:pt>
                <c:pt idx="10">
                  <c:v>-81.139808654790002</c:v>
                </c:pt>
                <c:pt idx="11">
                  <c:v>-82.126892089839998</c:v>
                </c:pt>
                <c:pt idx="12">
                  <c:v>-84.382682800289999</c:v>
                </c:pt>
                <c:pt idx="13">
                  <c:v>-84.743705749509999</c:v>
                </c:pt>
                <c:pt idx="14">
                  <c:v>-86.64786529541</c:v>
                </c:pt>
                <c:pt idx="15">
                  <c:v>-88.025756835940001</c:v>
                </c:pt>
                <c:pt idx="16">
                  <c:v>-89.178833007809999</c:v>
                </c:pt>
                <c:pt idx="17">
                  <c:v>-89.63784790039</c:v>
                </c:pt>
                <c:pt idx="18">
                  <c:v>-89.11100769043</c:v>
                </c:pt>
                <c:pt idx="19">
                  <c:v>-87.9185256958</c:v>
                </c:pt>
                <c:pt idx="20">
                  <c:v>-88.507019042970001</c:v>
                </c:pt>
                <c:pt idx="21">
                  <c:v>-90.776336669919999</c:v>
                </c:pt>
                <c:pt idx="22">
                  <c:v>-93.379486083979998</c:v>
                </c:pt>
                <c:pt idx="23">
                  <c:v>-93.313957214360002</c:v>
                </c:pt>
                <c:pt idx="24">
                  <c:v>-94.620544433589998</c:v>
                </c:pt>
                <c:pt idx="25">
                  <c:v>-95.812034606929998</c:v>
                </c:pt>
                <c:pt idx="26">
                  <c:v>-96.793533325200002</c:v>
                </c:pt>
                <c:pt idx="27">
                  <c:v>-99.40951538086</c:v>
                </c:pt>
                <c:pt idx="28">
                  <c:v>-100.5218582153</c:v>
                </c:pt>
                <c:pt idx="29">
                  <c:v>-98.811561584469999</c:v>
                </c:pt>
                <c:pt idx="30">
                  <c:v>-89.912033081049998</c:v>
                </c:pt>
                <c:pt idx="31">
                  <c:v>-81.138732910160002</c:v>
                </c:pt>
                <c:pt idx="32">
                  <c:v>-77.96573638916</c:v>
                </c:pt>
                <c:pt idx="33">
                  <c:v>-77.875534057620001</c:v>
                </c:pt>
                <c:pt idx="34">
                  <c:v>-77.47127532959</c:v>
                </c:pt>
                <c:pt idx="35">
                  <c:v>-76.120948791499998</c:v>
                </c:pt>
                <c:pt idx="36">
                  <c:v>-75.103729248050001</c:v>
                </c:pt>
                <c:pt idx="37">
                  <c:v>-72.49942779541</c:v>
                </c:pt>
                <c:pt idx="38">
                  <c:v>-72.733940124509999</c:v>
                </c:pt>
                <c:pt idx="39">
                  <c:v>-71.396141052250002</c:v>
                </c:pt>
                <c:pt idx="40">
                  <c:v>-75.817489624019998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45B-4724-8112-C361C91730B1}"/>
            </c:ext>
          </c:extLst>
        </c:ser>
        <c:ser>
          <c:idx val="1"/>
          <c:order val="1"/>
          <c:tx>
            <c:v>Y=X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'363345076470201'!$K$2:$K$3</c:f>
              <c:numCache>
                <c:formatCode>General</c:formatCode>
                <c:ptCount val="2"/>
                <c:pt idx="0">
                  <c:v>-61.09</c:v>
                </c:pt>
                <c:pt idx="1">
                  <c:v>-103.95</c:v>
                </c:pt>
              </c:numCache>
            </c:numRef>
          </c:xVal>
          <c:yVal>
            <c:numRef>
              <c:f>'363345076470201'!$K$2:$K$3</c:f>
              <c:numCache>
                <c:formatCode>General</c:formatCode>
                <c:ptCount val="2"/>
                <c:pt idx="0">
                  <c:v>-61.09</c:v>
                </c:pt>
                <c:pt idx="1">
                  <c:v>-103.95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45B-4724-8112-C361C91730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4009151"/>
        <c:axId val="1105116095"/>
      </c:scatterChart>
      <c:valAx>
        <c:axId val="1174009151"/>
        <c:scaling>
          <c:orientation val="minMax"/>
          <c:max val="-5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05116095"/>
        <c:crossesAt val="-150"/>
        <c:crossBetween val="midCat"/>
      </c:valAx>
      <c:valAx>
        <c:axId val="1105116095"/>
        <c:scaling>
          <c:orientation val="minMax"/>
          <c:max val="-5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74009151"/>
        <c:crossesAt val="-1500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0617632601578511"/>
          <c:y val="0.57275836614173226"/>
          <c:w val="0.38800328273086904"/>
          <c:h val="0.19412968265330471"/>
        </c:manualLayout>
      </c:layout>
      <c:overlay val="1"/>
      <c:spPr>
        <a:solidFill>
          <a:schemeClr val="bg1"/>
        </a:solidFill>
        <a:ln>
          <a:solidFill>
            <a:schemeClr val="bg1">
              <a:lumMod val="65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Data</c:v>
          </c:tx>
          <c:spPr>
            <a:ln w="19050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'364318076365502'!$I$14:$I$51</c:f>
              <c:numCache>
                <c:formatCode>General</c:formatCode>
                <c:ptCount val="38"/>
                <c:pt idx="0">
                  <c:v>-1.74</c:v>
                </c:pt>
                <c:pt idx="1">
                  <c:v>-1.74</c:v>
                </c:pt>
                <c:pt idx="2">
                  <c:v>-9.82</c:v>
                </c:pt>
                <c:pt idx="3">
                  <c:v>-11.98</c:v>
                </c:pt>
                <c:pt idx="4">
                  <c:v>-13.24</c:v>
                </c:pt>
                <c:pt idx="5">
                  <c:v>-14.31</c:v>
                </c:pt>
                <c:pt idx="6">
                  <c:v>-15.37</c:v>
                </c:pt>
                <c:pt idx="7">
                  <c:v>-17.010000000000002</c:v>
                </c:pt>
                <c:pt idx="8">
                  <c:v>-17.98</c:v>
                </c:pt>
                <c:pt idx="9">
                  <c:v>-19.36</c:v>
                </c:pt>
                <c:pt idx="10">
                  <c:v>-22.08</c:v>
                </c:pt>
                <c:pt idx="11">
                  <c:v>-22.68</c:v>
                </c:pt>
                <c:pt idx="12">
                  <c:v>-25.11</c:v>
                </c:pt>
                <c:pt idx="13">
                  <c:v>-24.71</c:v>
                </c:pt>
                <c:pt idx="14">
                  <c:v>-26.02</c:v>
                </c:pt>
                <c:pt idx="15">
                  <c:v>-26.83</c:v>
                </c:pt>
                <c:pt idx="16">
                  <c:v>-27.65</c:v>
                </c:pt>
                <c:pt idx="17">
                  <c:v>-28.92</c:v>
                </c:pt>
                <c:pt idx="18">
                  <c:v>-29.95</c:v>
                </c:pt>
                <c:pt idx="19">
                  <c:v>-32.46</c:v>
                </c:pt>
                <c:pt idx="20">
                  <c:v>-31.67</c:v>
                </c:pt>
                <c:pt idx="21">
                  <c:v>-31.66</c:v>
                </c:pt>
                <c:pt idx="22">
                  <c:v>-33.229999999999897</c:v>
                </c:pt>
                <c:pt idx="23">
                  <c:v>-33.68</c:v>
                </c:pt>
                <c:pt idx="24">
                  <c:v>-35.450000000000003</c:v>
                </c:pt>
                <c:pt idx="25">
                  <c:v>-36.06</c:v>
                </c:pt>
                <c:pt idx="26">
                  <c:v>-36.229999999999897</c:v>
                </c:pt>
                <c:pt idx="27">
                  <c:v>-36.99</c:v>
                </c:pt>
                <c:pt idx="28">
                  <c:v>-37.369999999999898</c:v>
                </c:pt>
                <c:pt idx="29">
                  <c:v>-36.97</c:v>
                </c:pt>
                <c:pt idx="30">
                  <c:v>-37.049999999999898</c:v>
                </c:pt>
                <c:pt idx="31">
                  <c:v>-37.08</c:v>
                </c:pt>
                <c:pt idx="32">
                  <c:v>-36.729999999999897</c:v>
                </c:pt>
                <c:pt idx="33">
                  <c:v>-36.39</c:v>
                </c:pt>
                <c:pt idx="34">
                  <c:v>-37.4</c:v>
                </c:pt>
                <c:pt idx="35">
                  <c:v>-37.25</c:v>
                </c:pt>
                <c:pt idx="36">
                  <c:v>-36.72</c:v>
                </c:pt>
                <c:pt idx="37">
                  <c:v>-36.76</c:v>
                </c:pt>
              </c:numCache>
            </c:numRef>
          </c:xVal>
          <c:yVal>
            <c:numRef>
              <c:f>'364318076365502'!$G$14:$G$51</c:f>
              <c:numCache>
                <c:formatCode>General</c:formatCode>
                <c:ptCount val="38"/>
                <c:pt idx="0">
                  <c:v>10.355591773986999</c:v>
                </c:pt>
                <c:pt idx="1">
                  <c:v>9.2822704315186009</c:v>
                </c:pt>
                <c:pt idx="2">
                  <c:v>8.2010726928711009</c:v>
                </c:pt>
                <c:pt idx="3">
                  <c:v>7.1130561828612997</c:v>
                </c:pt>
                <c:pt idx="4">
                  <c:v>6.0201220512390003</c:v>
                </c:pt>
                <c:pt idx="5">
                  <c:v>4.9209613800048997</c:v>
                </c:pt>
                <c:pt idx="6">
                  <c:v>3.8246717453003001</c:v>
                </c:pt>
                <c:pt idx="7">
                  <c:v>2.7325916290282999</c:v>
                </c:pt>
                <c:pt idx="8">
                  <c:v>1.6486662626266</c:v>
                </c:pt>
                <c:pt idx="9">
                  <c:v>0.57145774364470003</c:v>
                </c:pt>
                <c:pt idx="10">
                  <c:v>-0.49280950427100001</c:v>
                </c:pt>
                <c:pt idx="11">
                  <c:v>-1.5465747117999999</c:v>
                </c:pt>
                <c:pt idx="12">
                  <c:v>-2.5896489620210001</c:v>
                </c:pt>
                <c:pt idx="13">
                  <c:v>-3.624583482742</c:v>
                </c:pt>
                <c:pt idx="14">
                  <c:v>-4.6447620391850002</c:v>
                </c:pt>
                <c:pt idx="15">
                  <c:v>-5.6518192291259997</c:v>
                </c:pt>
                <c:pt idx="16">
                  <c:v>-6.6437416076659996</c:v>
                </c:pt>
                <c:pt idx="17">
                  <c:v>-7.6206974983220004</c:v>
                </c:pt>
                <c:pt idx="18">
                  <c:v>-8.5762224197390005</c:v>
                </c:pt>
                <c:pt idx="19">
                  <c:v>-9.5144443511959995</c:v>
                </c:pt>
                <c:pt idx="20">
                  <c:v>-10.43842029572</c:v>
                </c:pt>
                <c:pt idx="21">
                  <c:v>-11.352185249330001</c:v>
                </c:pt>
                <c:pt idx="22">
                  <c:v>-12.251139640810001</c:v>
                </c:pt>
                <c:pt idx="23">
                  <c:v>-13.138780593870001</c:v>
                </c:pt>
                <c:pt idx="24">
                  <c:v>-14.01632976532</c:v>
                </c:pt>
                <c:pt idx="25">
                  <c:v>-14.88842964172</c:v>
                </c:pt>
                <c:pt idx="26">
                  <c:v>-15.75237369537</c:v>
                </c:pt>
                <c:pt idx="27">
                  <c:v>-16.610103607180001</c:v>
                </c:pt>
                <c:pt idx="28">
                  <c:v>-17.457374572749998</c:v>
                </c:pt>
                <c:pt idx="29">
                  <c:v>-18.287979125980002</c:v>
                </c:pt>
                <c:pt idx="30">
                  <c:v>-19.087739944460001</c:v>
                </c:pt>
                <c:pt idx="31">
                  <c:v>-19.851419448849999</c:v>
                </c:pt>
                <c:pt idx="32">
                  <c:v>-20.574577331539999</c:v>
                </c:pt>
                <c:pt idx="33">
                  <c:v>-21.256896972660002</c:v>
                </c:pt>
                <c:pt idx="34">
                  <c:v>-21.893617630000001</c:v>
                </c:pt>
                <c:pt idx="35">
                  <c:v>-22.486530303959999</c:v>
                </c:pt>
                <c:pt idx="36">
                  <c:v>-23.036266326900002</c:v>
                </c:pt>
                <c:pt idx="37">
                  <c:v>-23.547760009769998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ABD-4220-8D27-43912E6D3202}"/>
            </c:ext>
          </c:extLst>
        </c:ser>
        <c:ser>
          <c:idx val="1"/>
          <c:order val="1"/>
          <c:tx>
            <c:v>Y=X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'364318076365502'!$K$2:$K$3</c:f>
              <c:numCache>
                <c:formatCode>General</c:formatCode>
                <c:ptCount val="2"/>
                <c:pt idx="0">
                  <c:v>-1.74</c:v>
                </c:pt>
                <c:pt idx="1">
                  <c:v>-37.4</c:v>
                </c:pt>
              </c:numCache>
            </c:numRef>
          </c:xVal>
          <c:yVal>
            <c:numRef>
              <c:f>'364318076365502'!$K$2:$K$3</c:f>
              <c:numCache>
                <c:formatCode>General</c:formatCode>
                <c:ptCount val="2"/>
                <c:pt idx="0">
                  <c:v>-1.74</c:v>
                </c:pt>
                <c:pt idx="1">
                  <c:v>-37.4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ABD-4220-8D27-43912E6D3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4009151"/>
        <c:axId val="1105116095"/>
      </c:scatterChart>
      <c:valAx>
        <c:axId val="117400915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05116095"/>
        <c:crossesAt val="-200"/>
        <c:crossBetween val="midCat"/>
      </c:valAx>
      <c:valAx>
        <c:axId val="11051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74009151"/>
        <c:crossesAt val="-200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0617632601578511"/>
          <c:y val="0.57275836614173226"/>
          <c:w val="0.38800328273086904"/>
          <c:h val="0.19412968265330471"/>
        </c:manualLayout>
      </c:layout>
      <c:overlay val="1"/>
      <c:spPr>
        <a:solidFill>
          <a:schemeClr val="bg1"/>
        </a:solidFill>
        <a:ln>
          <a:solidFill>
            <a:schemeClr val="bg1">
              <a:lumMod val="65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sz="1400" b="0" i="0" u="none" strike="noStrike" baseline="0">
                <a:effectLst/>
              </a:rPr>
              <a:t>58B270</a:t>
            </a:r>
            <a:r>
              <a:rPr lang="en-US" sz="1400" b="0" i="0" u="none" strike="noStrike" baseline="0"/>
              <a:t>   </a:t>
            </a:r>
            <a:endParaRPr lang="en-US"/>
          </a:p>
        </c:rich>
      </c:tx>
      <c:layout>
        <c:manualLayout>
          <c:xMode val="edge"/>
          <c:yMode val="edge"/>
          <c:x val="0.36088110403397028"/>
          <c:y val="2.13675213675213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USGS Data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3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xVal>
            <c:numRef>
              <c:f>'364318076365503'!$A$2:$A$980</c:f>
              <c:numCache>
                <c:formatCode>m/d/yyyy</c:formatCode>
                <c:ptCount val="979"/>
                <c:pt idx="0">
                  <c:v>30468</c:v>
                </c:pt>
                <c:pt idx="1">
                  <c:v>31236</c:v>
                </c:pt>
                <c:pt idx="2">
                  <c:v>31279</c:v>
                </c:pt>
                <c:pt idx="3">
                  <c:v>31328</c:v>
                </c:pt>
                <c:pt idx="4">
                  <c:v>31370</c:v>
                </c:pt>
                <c:pt idx="5">
                  <c:v>31420</c:v>
                </c:pt>
                <c:pt idx="6">
                  <c:v>31468</c:v>
                </c:pt>
                <c:pt idx="7">
                  <c:v>31616</c:v>
                </c:pt>
                <c:pt idx="8">
                  <c:v>31636</c:v>
                </c:pt>
                <c:pt idx="9">
                  <c:v>31685</c:v>
                </c:pt>
                <c:pt idx="10">
                  <c:v>31712</c:v>
                </c:pt>
                <c:pt idx="11">
                  <c:v>31733</c:v>
                </c:pt>
                <c:pt idx="12">
                  <c:v>31789</c:v>
                </c:pt>
                <c:pt idx="13">
                  <c:v>31832</c:v>
                </c:pt>
                <c:pt idx="14">
                  <c:v>31903</c:v>
                </c:pt>
                <c:pt idx="15">
                  <c:v>31950</c:v>
                </c:pt>
                <c:pt idx="16">
                  <c:v>31993</c:v>
                </c:pt>
                <c:pt idx="17">
                  <c:v>32042</c:v>
                </c:pt>
                <c:pt idx="18">
                  <c:v>32097</c:v>
                </c:pt>
                <c:pt idx="19">
                  <c:v>32154</c:v>
                </c:pt>
                <c:pt idx="20">
                  <c:v>32218</c:v>
                </c:pt>
                <c:pt idx="21">
                  <c:v>32266</c:v>
                </c:pt>
                <c:pt idx="22">
                  <c:v>32324</c:v>
                </c:pt>
                <c:pt idx="23">
                  <c:v>32365</c:v>
                </c:pt>
                <c:pt idx="24">
                  <c:v>32434</c:v>
                </c:pt>
                <c:pt idx="25">
                  <c:v>32469</c:v>
                </c:pt>
                <c:pt idx="26">
                  <c:v>32526</c:v>
                </c:pt>
                <c:pt idx="27">
                  <c:v>32582</c:v>
                </c:pt>
                <c:pt idx="28">
                  <c:v>32622</c:v>
                </c:pt>
                <c:pt idx="29">
                  <c:v>32672</c:v>
                </c:pt>
                <c:pt idx="30">
                  <c:v>32730</c:v>
                </c:pt>
                <c:pt idx="31">
                  <c:v>32783</c:v>
                </c:pt>
                <c:pt idx="32">
                  <c:v>32828</c:v>
                </c:pt>
                <c:pt idx="33">
                  <c:v>32883</c:v>
                </c:pt>
                <c:pt idx="34">
                  <c:v>32939</c:v>
                </c:pt>
                <c:pt idx="35">
                  <c:v>32995</c:v>
                </c:pt>
                <c:pt idx="36">
                  <c:v>33049</c:v>
                </c:pt>
                <c:pt idx="37">
                  <c:v>33100</c:v>
                </c:pt>
                <c:pt idx="38">
                  <c:v>33155</c:v>
                </c:pt>
                <c:pt idx="39">
                  <c:v>33205</c:v>
                </c:pt>
                <c:pt idx="40">
                  <c:v>33268</c:v>
                </c:pt>
                <c:pt idx="41">
                  <c:v>33294</c:v>
                </c:pt>
                <c:pt idx="42">
                  <c:v>33322</c:v>
                </c:pt>
                <c:pt idx="43">
                  <c:v>33350</c:v>
                </c:pt>
                <c:pt idx="44">
                  <c:v>33360</c:v>
                </c:pt>
                <c:pt idx="45">
                  <c:v>33375</c:v>
                </c:pt>
                <c:pt idx="46">
                  <c:v>33428</c:v>
                </c:pt>
                <c:pt idx="47">
                  <c:v>33484</c:v>
                </c:pt>
                <c:pt idx="48">
                  <c:v>33512</c:v>
                </c:pt>
                <c:pt idx="49">
                  <c:v>33562</c:v>
                </c:pt>
                <c:pt idx="50">
                  <c:v>33616</c:v>
                </c:pt>
                <c:pt idx="51">
                  <c:v>33669</c:v>
                </c:pt>
                <c:pt idx="52">
                  <c:v>33722</c:v>
                </c:pt>
                <c:pt idx="53">
                  <c:v>33787</c:v>
                </c:pt>
                <c:pt idx="54">
                  <c:v>33848</c:v>
                </c:pt>
                <c:pt idx="55">
                  <c:v>33903</c:v>
                </c:pt>
                <c:pt idx="56">
                  <c:v>33981</c:v>
                </c:pt>
                <c:pt idx="57">
                  <c:v>34017</c:v>
                </c:pt>
                <c:pt idx="58">
                  <c:v>34086</c:v>
                </c:pt>
                <c:pt idx="59">
                  <c:v>34150</c:v>
                </c:pt>
                <c:pt idx="60">
                  <c:v>34207</c:v>
                </c:pt>
                <c:pt idx="61">
                  <c:v>34257</c:v>
                </c:pt>
                <c:pt idx="62">
                  <c:v>34345</c:v>
                </c:pt>
                <c:pt idx="63">
                  <c:v>34390</c:v>
                </c:pt>
                <c:pt idx="64">
                  <c:v>34442</c:v>
                </c:pt>
                <c:pt idx="65">
                  <c:v>34512</c:v>
                </c:pt>
                <c:pt idx="66">
                  <c:v>34564</c:v>
                </c:pt>
                <c:pt idx="67">
                  <c:v>34619</c:v>
                </c:pt>
                <c:pt idx="68">
                  <c:v>34710</c:v>
                </c:pt>
                <c:pt idx="69">
                  <c:v>34774</c:v>
                </c:pt>
                <c:pt idx="70">
                  <c:v>34827</c:v>
                </c:pt>
                <c:pt idx="71">
                  <c:v>34899</c:v>
                </c:pt>
                <c:pt idx="72">
                  <c:v>34983</c:v>
                </c:pt>
                <c:pt idx="73">
                  <c:v>35080</c:v>
                </c:pt>
                <c:pt idx="74">
                  <c:v>35164</c:v>
                </c:pt>
                <c:pt idx="75">
                  <c:v>35257</c:v>
                </c:pt>
                <c:pt idx="76">
                  <c:v>35362</c:v>
                </c:pt>
                <c:pt idx="77">
                  <c:v>35457</c:v>
                </c:pt>
                <c:pt idx="78">
                  <c:v>35550</c:v>
                </c:pt>
                <c:pt idx="79">
                  <c:v>35634</c:v>
                </c:pt>
                <c:pt idx="80">
                  <c:v>35744</c:v>
                </c:pt>
                <c:pt idx="81">
                  <c:v>35816</c:v>
                </c:pt>
                <c:pt idx="82">
                  <c:v>35878</c:v>
                </c:pt>
                <c:pt idx="83">
                  <c:v>35908</c:v>
                </c:pt>
                <c:pt idx="84">
                  <c:v>35985</c:v>
                </c:pt>
                <c:pt idx="85">
                  <c:v>36083</c:v>
                </c:pt>
                <c:pt idx="86">
                  <c:v>36174</c:v>
                </c:pt>
                <c:pt idx="87">
                  <c:v>36264</c:v>
                </c:pt>
                <c:pt idx="88">
                  <c:v>36356</c:v>
                </c:pt>
                <c:pt idx="89">
                  <c:v>36451</c:v>
                </c:pt>
                <c:pt idx="90">
                  <c:v>36531</c:v>
                </c:pt>
                <c:pt idx="91">
                  <c:v>36655</c:v>
                </c:pt>
                <c:pt idx="92">
                  <c:v>36732</c:v>
                </c:pt>
                <c:pt idx="93">
                  <c:v>36838</c:v>
                </c:pt>
                <c:pt idx="94">
                  <c:v>36942</c:v>
                </c:pt>
                <c:pt idx="95">
                  <c:v>37000</c:v>
                </c:pt>
                <c:pt idx="96">
                  <c:v>37090</c:v>
                </c:pt>
                <c:pt idx="97">
                  <c:v>37186</c:v>
                </c:pt>
                <c:pt idx="98">
                  <c:v>37286</c:v>
                </c:pt>
                <c:pt idx="99">
                  <c:v>37375</c:v>
                </c:pt>
                <c:pt idx="100">
                  <c:v>37459</c:v>
                </c:pt>
                <c:pt idx="101">
                  <c:v>37524</c:v>
                </c:pt>
                <c:pt idx="102">
                  <c:v>37566</c:v>
                </c:pt>
                <c:pt idx="103">
                  <c:v>37648</c:v>
                </c:pt>
                <c:pt idx="104">
                  <c:v>37740</c:v>
                </c:pt>
                <c:pt idx="105">
                  <c:v>37819</c:v>
                </c:pt>
                <c:pt idx="106">
                  <c:v>37938</c:v>
                </c:pt>
                <c:pt idx="107">
                  <c:v>38008</c:v>
                </c:pt>
                <c:pt idx="108">
                  <c:v>38106</c:v>
                </c:pt>
                <c:pt idx="109">
                  <c:v>38190</c:v>
                </c:pt>
                <c:pt idx="110">
                  <c:v>38362</c:v>
                </c:pt>
                <c:pt idx="111">
                  <c:v>38413</c:v>
                </c:pt>
                <c:pt idx="112">
                  <c:v>38469</c:v>
                </c:pt>
                <c:pt idx="113">
                  <c:v>38547</c:v>
                </c:pt>
                <c:pt idx="114">
                  <c:v>38656</c:v>
                </c:pt>
                <c:pt idx="115">
                  <c:v>38729</c:v>
                </c:pt>
                <c:pt idx="116">
                  <c:v>38834</c:v>
                </c:pt>
                <c:pt idx="117">
                  <c:v>38916</c:v>
                </c:pt>
                <c:pt idx="118">
                  <c:v>39030</c:v>
                </c:pt>
                <c:pt idx="119">
                  <c:v>39142</c:v>
                </c:pt>
                <c:pt idx="120">
                  <c:v>39237</c:v>
                </c:pt>
                <c:pt idx="121">
                  <c:v>39317</c:v>
                </c:pt>
                <c:pt idx="122">
                  <c:v>39387</c:v>
                </c:pt>
                <c:pt idx="123">
                  <c:v>39510</c:v>
                </c:pt>
                <c:pt idx="124">
                  <c:v>39583</c:v>
                </c:pt>
                <c:pt idx="125">
                  <c:v>39660</c:v>
                </c:pt>
                <c:pt idx="126">
                  <c:v>39770</c:v>
                </c:pt>
                <c:pt idx="127">
                  <c:v>39868</c:v>
                </c:pt>
                <c:pt idx="128">
                  <c:v>39940</c:v>
                </c:pt>
                <c:pt idx="129">
                  <c:v>40050</c:v>
                </c:pt>
                <c:pt idx="130">
                  <c:v>40135</c:v>
                </c:pt>
                <c:pt idx="131">
                  <c:v>40220</c:v>
                </c:pt>
                <c:pt idx="132">
                  <c:v>40296</c:v>
                </c:pt>
                <c:pt idx="133">
                  <c:v>40385</c:v>
                </c:pt>
                <c:pt idx="134">
                  <c:v>40490</c:v>
                </c:pt>
                <c:pt idx="135">
                  <c:v>40568</c:v>
                </c:pt>
                <c:pt idx="136">
                  <c:v>40651</c:v>
                </c:pt>
                <c:pt idx="137">
                  <c:v>40743</c:v>
                </c:pt>
                <c:pt idx="138">
                  <c:v>40841</c:v>
                </c:pt>
                <c:pt idx="139">
                  <c:v>40938</c:v>
                </c:pt>
                <c:pt idx="140">
                  <c:v>41031</c:v>
                </c:pt>
                <c:pt idx="141">
                  <c:v>41122</c:v>
                </c:pt>
                <c:pt idx="142">
                  <c:v>41219</c:v>
                </c:pt>
                <c:pt idx="143">
                  <c:v>41337</c:v>
                </c:pt>
                <c:pt idx="144">
                  <c:v>41409</c:v>
                </c:pt>
                <c:pt idx="145">
                  <c:v>41507</c:v>
                </c:pt>
                <c:pt idx="146">
                  <c:v>41584</c:v>
                </c:pt>
                <c:pt idx="147">
                  <c:v>41689</c:v>
                </c:pt>
                <c:pt idx="148">
                  <c:v>41780</c:v>
                </c:pt>
                <c:pt idx="149">
                  <c:v>41863</c:v>
                </c:pt>
                <c:pt idx="150">
                  <c:v>41946</c:v>
                </c:pt>
                <c:pt idx="151">
                  <c:v>42034</c:v>
                </c:pt>
                <c:pt idx="152">
                  <c:v>42138</c:v>
                </c:pt>
                <c:pt idx="153">
                  <c:v>42200</c:v>
                </c:pt>
                <c:pt idx="154">
                  <c:v>42403</c:v>
                </c:pt>
                <c:pt idx="155">
                  <c:v>42506</c:v>
                </c:pt>
                <c:pt idx="156">
                  <c:v>42611</c:v>
                </c:pt>
                <c:pt idx="157">
                  <c:v>42684</c:v>
                </c:pt>
                <c:pt idx="158">
                  <c:v>42804</c:v>
                </c:pt>
                <c:pt idx="159">
                  <c:v>42866</c:v>
                </c:pt>
                <c:pt idx="160">
                  <c:v>42996</c:v>
                </c:pt>
                <c:pt idx="161">
                  <c:v>43056</c:v>
                </c:pt>
                <c:pt idx="162">
                  <c:v>43201</c:v>
                </c:pt>
                <c:pt idx="163">
                  <c:v>43361</c:v>
                </c:pt>
                <c:pt idx="164">
                  <c:v>43412</c:v>
                </c:pt>
                <c:pt idx="165">
                  <c:v>43515</c:v>
                </c:pt>
                <c:pt idx="166">
                  <c:v>43606</c:v>
                </c:pt>
                <c:pt idx="167">
                  <c:v>43692</c:v>
                </c:pt>
                <c:pt idx="168">
                  <c:v>43892</c:v>
                </c:pt>
                <c:pt idx="169">
                  <c:v>44036</c:v>
                </c:pt>
                <c:pt idx="170">
                  <c:v>44267</c:v>
                </c:pt>
                <c:pt idx="171">
                  <c:v>44392</c:v>
                </c:pt>
                <c:pt idx="172">
                  <c:v>44588</c:v>
                </c:pt>
              </c:numCache>
            </c:numRef>
          </c:xVal>
          <c:yVal>
            <c:numRef>
              <c:f>'364318076365503'!$D$2:$D$980</c:f>
              <c:numCache>
                <c:formatCode>General</c:formatCode>
                <c:ptCount val="979"/>
                <c:pt idx="0">
                  <c:v>-78.7</c:v>
                </c:pt>
                <c:pt idx="1">
                  <c:v>-86.67</c:v>
                </c:pt>
                <c:pt idx="2">
                  <c:v>-81.400000000000006</c:v>
                </c:pt>
                <c:pt idx="3">
                  <c:v>-79.98</c:v>
                </c:pt>
                <c:pt idx="4">
                  <c:v>-80.34</c:v>
                </c:pt>
                <c:pt idx="5">
                  <c:v>-79.760000000000005</c:v>
                </c:pt>
                <c:pt idx="6">
                  <c:v>-79</c:v>
                </c:pt>
                <c:pt idx="7">
                  <c:v>-82.53</c:v>
                </c:pt>
                <c:pt idx="8">
                  <c:v>-92.39</c:v>
                </c:pt>
                <c:pt idx="9">
                  <c:v>-94.81</c:v>
                </c:pt>
                <c:pt idx="10">
                  <c:v>-95.99</c:v>
                </c:pt>
                <c:pt idx="11">
                  <c:v>-96.51</c:v>
                </c:pt>
                <c:pt idx="12">
                  <c:v>-98.31</c:v>
                </c:pt>
                <c:pt idx="13">
                  <c:v>-94.05</c:v>
                </c:pt>
                <c:pt idx="14">
                  <c:v>-91.02</c:v>
                </c:pt>
                <c:pt idx="15">
                  <c:v>-90.88</c:v>
                </c:pt>
                <c:pt idx="16">
                  <c:v>-91.03</c:v>
                </c:pt>
                <c:pt idx="17">
                  <c:v>-90.39</c:v>
                </c:pt>
                <c:pt idx="18">
                  <c:v>-93.26</c:v>
                </c:pt>
                <c:pt idx="19">
                  <c:v>-95.41</c:v>
                </c:pt>
                <c:pt idx="20">
                  <c:v>-93.09</c:v>
                </c:pt>
                <c:pt idx="21">
                  <c:v>-93.09</c:v>
                </c:pt>
                <c:pt idx="22">
                  <c:v>-91.21</c:v>
                </c:pt>
                <c:pt idx="23">
                  <c:v>-91.16</c:v>
                </c:pt>
                <c:pt idx="24">
                  <c:v>-90.81</c:v>
                </c:pt>
                <c:pt idx="25">
                  <c:v>-90.31</c:v>
                </c:pt>
                <c:pt idx="26">
                  <c:v>-89.51</c:v>
                </c:pt>
                <c:pt idx="27">
                  <c:v>-90.71</c:v>
                </c:pt>
                <c:pt idx="28">
                  <c:v>-83.01</c:v>
                </c:pt>
                <c:pt idx="29">
                  <c:v>-82.61</c:v>
                </c:pt>
                <c:pt idx="30">
                  <c:v>-83.61</c:v>
                </c:pt>
                <c:pt idx="31">
                  <c:v>-90.21</c:v>
                </c:pt>
                <c:pt idx="32">
                  <c:v>-90.64</c:v>
                </c:pt>
                <c:pt idx="33">
                  <c:v>-91.07</c:v>
                </c:pt>
                <c:pt idx="34">
                  <c:v>-91.29</c:v>
                </c:pt>
                <c:pt idx="35">
                  <c:v>-91.23</c:v>
                </c:pt>
                <c:pt idx="36">
                  <c:v>-91.34</c:v>
                </c:pt>
                <c:pt idx="37">
                  <c:v>-93.06</c:v>
                </c:pt>
                <c:pt idx="38">
                  <c:v>-92.62</c:v>
                </c:pt>
                <c:pt idx="39">
                  <c:v>-92.23</c:v>
                </c:pt>
                <c:pt idx="40">
                  <c:v>-91.81</c:v>
                </c:pt>
                <c:pt idx="41">
                  <c:v>-91.91</c:v>
                </c:pt>
                <c:pt idx="42">
                  <c:v>-93.25</c:v>
                </c:pt>
                <c:pt idx="43">
                  <c:v>-93.21</c:v>
                </c:pt>
                <c:pt idx="44">
                  <c:v>-93.16</c:v>
                </c:pt>
                <c:pt idx="45">
                  <c:v>-93.11</c:v>
                </c:pt>
                <c:pt idx="46">
                  <c:v>-125.41</c:v>
                </c:pt>
                <c:pt idx="47">
                  <c:v>-96.1</c:v>
                </c:pt>
                <c:pt idx="48">
                  <c:v>-97.01</c:v>
                </c:pt>
                <c:pt idx="49">
                  <c:v>-103.21</c:v>
                </c:pt>
                <c:pt idx="50">
                  <c:v>-96.67</c:v>
                </c:pt>
                <c:pt idx="51">
                  <c:v>-96.53</c:v>
                </c:pt>
                <c:pt idx="52">
                  <c:v>-99.55</c:v>
                </c:pt>
                <c:pt idx="53">
                  <c:v>-99.34</c:v>
                </c:pt>
                <c:pt idx="54">
                  <c:v>-98.74</c:v>
                </c:pt>
                <c:pt idx="55">
                  <c:v>-108.52</c:v>
                </c:pt>
                <c:pt idx="56">
                  <c:v>-95.29</c:v>
                </c:pt>
                <c:pt idx="57">
                  <c:v>-94.79</c:v>
                </c:pt>
                <c:pt idx="58">
                  <c:v>-95.17</c:v>
                </c:pt>
                <c:pt idx="59">
                  <c:v>-95.8</c:v>
                </c:pt>
                <c:pt idx="60">
                  <c:v>-97.19</c:v>
                </c:pt>
                <c:pt idx="61">
                  <c:v>-112.62</c:v>
                </c:pt>
                <c:pt idx="62">
                  <c:v>-108.42</c:v>
                </c:pt>
                <c:pt idx="63">
                  <c:v>-107.88</c:v>
                </c:pt>
                <c:pt idx="64">
                  <c:v>-103.26</c:v>
                </c:pt>
                <c:pt idx="65">
                  <c:v>-101.71</c:v>
                </c:pt>
                <c:pt idx="66">
                  <c:v>-99.9</c:v>
                </c:pt>
                <c:pt idx="67">
                  <c:v>-99.33</c:v>
                </c:pt>
                <c:pt idx="68">
                  <c:v>-89.68</c:v>
                </c:pt>
                <c:pt idx="69">
                  <c:v>-88.58</c:v>
                </c:pt>
                <c:pt idx="70">
                  <c:v>-93.35</c:v>
                </c:pt>
                <c:pt idx="71">
                  <c:v>-95.96</c:v>
                </c:pt>
                <c:pt idx="72">
                  <c:v>-110.65</c:v>
                </c:pt>
                <c:pt idx="73">
                  <c:v>-103.06</c:v>
                </c:pt>
                <c:pt idx="74">
                  <c:v>-93.87</c:v>
                </c:pt>
                <c:pt idx="75">
                  <c:v>-97.48</c:v>
                </c:pt>
                <c:pt idx="76">
                  <c:v>-93.96</c:v>
                </c:pt>
                <c:pt idx="77">
                  <c:v>-91.36</c:v>
                </c:pt>
                <c:pt idx="78">
                  <c:v>-95.31</c:v>
                </c:pt>
                <c:pt idx="79">
                  <c:v>-103.36</c:v>
                </c:pt>
                <c:pt idx="80">
                  <c:v>-100.77</c:v>
                </c:pt>
                <c:pt idx="81">
                  <c:v>-97.6</c:v>
                </c:pt>
                <c:pt idx="82">
                  <c:v>-98.23</c:v>
                </c:pt>
                <c:pt idx="83">
                  <c:v>-98.37</c:v>
                </c:pt>
                <c:pt idx="84">
                  <c:v>-101.92</c:v>
                </c:pt>
                <c:pt idx="85">
                  <c:v>-100.18</c:v>
                </c:pt>
                <c:pt idx="86">
                  <c:v>-98.41</c:v>
                </c:pt>
                <c:pt idx="87">
                  <c:v>-95.6</c:v>
                </c:pt>
                <c:pt idx="88">
                  <c:v>-100.53</c:v>
                </c:pt>
                <c:pt idx="89">
                  <c:v>-95.97</c:v>
                </c:pt>
                <c:pt idx="90">
                  <c:v>-94.9</c:v>
                </c:pt>
                <c:pt idx="91">
                  <c:v>-92.46</c:v>
                </c:pt>
                <c:pt idx="92">
                  <c:v>-97.33</c:v>
                </c:pt>
                <c:pt idx="93">
                  <c:v>-95.09</c:v>
                </c:pt>
                <c:pt idx="94">
                  <c:v>-98.06</c:v>
                </c:pt>
                <c:pt idx="95">
                  <c:v>-99.09</c:v>
                </c:pt>
                <c:pt idx="96">
                  <c:v>-99.26</c:v>
                </c:pt>
                <c:pt idx="97">
                  <c:v>-117.43</c:v>
                </c:pt>
                <c:pt idx="98">
                  <c:v>-103.51</c:v>
                </c:pt>
                <c:pt idx="99">
                  <c:v>-103.4</c:v>
                </c:pt>
                <c:pt idx="100">
                  <c:v>-116.57</c:v>
                </c:pt>
                <c:pt idx="101">
                  <c:v>-136.21</c:v>
                </c:pt>
                <c:pt idx="102">
                  <c:v>-136.4</c:v>
                </c:pt>
                <c:pt idx="103">
                  <c:v>-111.81</c:v>
                </c:pt>
                <c:pt idx="104">
                  <c:v>-98.92</c:v>
                </c:pt>
                <c:pt idx="105">
                  <c:v>-102.08</c:v>
                </c:pt>
                <c:pt idx="106">
                  <c:v>-96.13</c:v>
                </c:pt>
                <c:pt idx="107">
                  <c:v>-97.19</c:v>
                </c:pt>
                <c:pt idx="108">
                  <c:v>-102.18</c:v>
                </c:pt>
                <c:pt idx="109">
                  <c:v>-106.13</c:v>
                </c:pt>
                <c:pt idx="110">
                  <c:v>-104.28</c:v>
                </c:pt>
                <c:pt idx="111">
                  <c:v>-103.74</c:v>
                </c:pt>
                <c:pt idx="112">
                  <c:v>-102.95</c:v>
                </c:pt>
                <c:pt idx="113">
                  <c:v>-106.73</c:v>
                </c:pt>
                <c:pt idx="114">
                  <c:v>-107.22</c:v>
                </c:pt>
                <c:pt idx="115">
                  <c:v>-103.52</c:v>
                </c:pt>
                <c:pt idx="116">
                  <c:v>-105.83</c:v>
                </c:pt>
                <c:pt idx="117">
                  <c:v>-104.82</c:v>
                </c:pt>
                <c:pt idx="118">
                  <c:v>-106.13</c:v>
                </c:pt>
                <c:pt idx="119">
                  <c:v>-104.66</c:v>
                </c:pt>
                <c:pt idx="120">
                  <c:v>-105.09</c:v>
                </c:pt>
                <c:pt idx="121">
                  <c:v>-116.41</c:v>
                </c:pt>
                <c:pt idx="122">
                  <c:v>-115.96</c:v>
                </c:pt>
                <c:pt idx="123">
                  <c:v>-110.41</c:v>
                </c:pt>
                <c:pt idx="124">
                  <c:v>-108.28</c:v>
                </c:pt>
                <c:pt idx="125">
                  <c:v>-110.45</c:v>
                </c:pt>
                <c:pt idx="126">
                  <c:v>-108.61</c:v>
                </c:pt>
                <c:pt idx="127">
                  <c:v>-106.86</c:v>
                </c:pt>
                <c:pt idx="128">
                  <c:v>-105.96</c:v>
                </c:pt>
                <c:pt idx="129">
                  <c:v>-108.46</c:v>
                </c:pt>
                <c:pt idx="130">
                  <c:v>-104.82</c:v>
                </c:pt>
                <c:pt idx="131">
                  <c:v>-106.14</c:v>
                </c:pt>
                <c:pt idx="132">
                  <c:v>-104.31</c:v>
                </c:pt>
                <c:pt idx="133">
                  <c:v>-109.53</c:v>
                </c:pt>
                <c:pt idx="134">
                  <c:v>-103.21</c:v>
                </c:pt>
                <c:pt idx="135">
                  <c:v>-101.31</c:v>
                </c:pt>
                <c:pt idx="136">
                  <c:v>-94.88</c:v>
                </c:pt>
                <c:pt idx="137">
                  <c:v>-100.34</c:v>
                </c:pt>
                <c:pt idx="138">
                  <c:v>-97.06</c:v>
                </c:pt>
                <c:pt idx="139">
                  <c:v>-95.68</c:v>
                </c:pt>
                <c:pt idx="140">
                  <c:v>-92.59</c:v>
                </c:pt>
                <c:pt idx="141">
                  <c:v>-88.82</c:v>
                </c:pt>
                <c:pt idx="142">
                  <c:v>-93.12</c:v>
                </c:pt>
                <c:pt idx="143">
                  <c:v>-92.77</c:v>
                </c:pt>
                <c:pt idx="144">
                  <c:v>-91.37</c:v>
                </c:pt>
                <c:pt idx="145">
                  <c:v>-93.13</c:v>
                </c:pt>
                <c:pt idx="146">
                  <c:v>-90.9</c:v>
                </c:pt>
                <c:pt idx="147">
                  <c:v>-92.03</c:v>
                </c:pt>
                <c:pt idx="148">
                  <c:v>-92.7</c:v>
                </c:pt>
                <c:pt idx="149">
                  <c:v>-92.31</c:v>
                </c:pt>
                <c:pt idx="150">
                  <c:v>-90.86</c:v>
                </c:pt>
                <c:pt idx="151">
                  <c:v>-93.2</c:v>
                </c:pt>
                <c:pt idx="152">
                  <c:v>-92.24</c:v>
                </c:pt>
                <c:pt idx="153">
                  <c:v>-91.66</c:v>
                </c:pt>
                <c:pt idx="154">
                  <c:v>-86.2</c:v>
                </c:pt>
                <c:pt idx="155">
                  <c:v>-86.7</c:v>
                </c:pt>
                <c:pt idx="156">
                  <c:v>-90.12</c:v>
                </c:pt>
                <c:pt idx="157">
                  <c:v>-86.36</c:v>
                </c:pt>
                <c:pt idx="158">
                  <c:v>-86.71</c:v>
                </c:pt>
                <c:pt idx="159">
                  <c:v>-85.89</c:v>
                </c:pt>
                <c:pt idx="160">
                  <c:v>-86.8</c:v>
                </c:pt>
                <c:pt idx="161">
                  <c:v>-86.46</c:v>
                </c:pt>
                <c:pt idx="162">
                  <c:v>-84.24</c:v>
                </c:pt>
                <c:pt idx="163">
                  <c:v>-86.44</c:v>
                </c:pt>
                <c:pt idx="164">
                  <c:v>-86.62</c:v>
                </c:pt>
                <c:pt idx="165">
                  <c:v>-85.46</c:v>
                </c:pt>
                <c:pt idx="166">
                  <c:v>-82.59</c:v>
                </c:pt>
                <c:pt idx="167">
                  <c:v>-82.71</c:v>
                </c:pt>
                <c:pt idx="168">
                  <c:v>-83.87</c:v>
                </c:pt>
                <c:pt idx="169">
                  <c:v>-83.66</c:v>
                </c:pt>
                <c:pt idx="170">
                  <c:v>-82.08</c:v>
                </c:pt>
                <c:pt idx="171">
                  <c:v>-83.23</c:v>
                </c:pt>
                <c:pt idx="172">
                  <c:v>-84.6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23D-49C9-AC31-23436964F6BF}"/>
            </c:ext>
          </c:extLst>
        </c:ser>
        <c:ser>
          <c:idx val="1"/>
          <c:order val="1"/>
          <c:tx>
            <c:v>Simulated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3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'364318076365503'!$H$14:$H$51</c:f>
              <c:numCache>
                <c:formatCode>m/d/yyyy</c:formatCode>
                <c:ptCount val="38"/>
                <c:pt idx="0">
                  <c:v>30682</c:v>
                </c:pt>
                <c:pt idx="1">
                  <c:v>31048</c:v>
                </c:pt>
                <c:pt idx="2">
                  <c:v>31413</c:v>
                </c:pt>
                <c:pt idx="3">
                  <c:v>31778</c:v>
                </c:pt>
                <c:pt idx="4">
                  <c:v>32143</c:v>
                </c:pt>
                <c:pt idx="5">
                  <c:v>32509</c:v>
                </c:pt>
                <c:pt idx="6">
                  <c:v>32874</c:v>
                </c:pt>
                <c:pt idx="7">
                  <c:v>33239</c:v>
                </c:pt>
                <c:pt idx="8">
                  <c:v>33604</c:v>
                </c:pt>
                <c:pt idx="9">
                  <c:v>33970</c:v>
                </c:pt>
                <c:pt idx="10">
                  <c:v>34335</c:v>
                </c:pt>
                <c:pt idx="11">
                  <c:v>34700</c:v>
                </c:pt>
                <c:pt idx="12">
                  <c:v>35065</c:v>
                </c:pt>
                <c:pt idx="13">
                  <c:v>35431</c:v>
                </c:pt>
                <c:pt idx="14">
                  <c:v>35796</c:v>
                </c:pt>
                <c:pt idx="15">
                  <c:v>36161</c:v>
                </c:pt>
                <c:pt idx="16">
                  <c:v>36526</c:v>
                </c:pt>
                <c:pt idx="17">
                  <c:v>36892</c:v>
                </c:pt>
                <c:pt idx="18">
                  <c:v>37257</c:v>
                </c:pt>
                <c:pt idx="19">
                  <c:v>37622</c:v>
                </c:pt>
                <c:pt idx="20">
                  <c:v>37987</c:v>
                </c:pt>
                <c:pt idx="21">
                  <c:v>38353</c:v>
                </c:pt>
                <c:pt idx="22">
                  <c:v>38718</c:v>
                </c:pt>
                <c:pt idx="23">
                  <c:v>39083</c:v>
                </c:pt>
                <c:pt idx="24">
                  <c:v>39448</c:v>
                </c:pt>
                <c:pt idx="25">
                  <c:v>39814</c:v>
                </c:pt>
                <c:pt idx="26">
                  <c:v>40179</c:v>
                </c:pt>
                <c:pt idx="27">
                  <c:v>40544</c:v>
                </c:pt>
                <c:pt idx="28">
                  <c:v>40909</c:v>
                </c:pt>
                <c:pt idx="29">
                  <c:v>41275</c:v>
                </c:pt>
                <c:pt idx="30">
                  <c:v>41640</c:v>
                </c:pt>
                <c:pt idx="31">
                  <c:v>42005</c:v>
                </c:pt>
                <c:pt idx="32">
                  <c:v>42370</c:v>
                </c:pt>
                <c:pt idx="33">
                  <c:v>42736</c:v>
                </c:pt>
                <c:pt idx="34">
                  <c:v>43101</c:v>
                </c:pt>
                <c:pt idx="35">
                  <c:v>43466</c:v>
                </c:pt>
                <c:pt idx="36">
                  <c:v>43831</c:v>
                </c:pt>
                <c:pt idx="37">
                  <c:v>44197</c:v>
                </c:pt>
              </c:numCache>
            </c:numRef>
          </c:xVal>
          <c:yVal>
            <c:numRef>
              <c:f>'364318076365503'!$G$14:$G$51</c:f>
              <c:numCache>
                <c:formatCode>General</c:formatCode>
                <c:ptCount val="38"/>
                <c:pt idx="0">
                  <c:v>-85.066268920900001</c:v>
                </c:pt>
                <c:pt idx="1">
                  <c:v>-82.34693145752</c:v>
                </c:pt>
                <c:pt idx="2">
                  <c:v>-86.763366699220001</c:v>
                </c:pt>
                <c:pt idx="3">
                  <c:v>-94.03929901123</c:v>
                </c:pt>
                <c:pt idx="4">
                  <c:v>-93.728141784670001</c:v>
                </c:pt>
                <c:pt idx="5">
                  <c:v>-92.003242492680002</c:v>
                </c:pt>
                <c:pt idx="6">
                  <c:v>-90.217643737789999</c:v>
                </c:pt>
                <c:pt idx="7">
                  <c:v>-92.252502441410002</c:v>
                </c:pt>
                <c:pt idx="8">
                  <c:v>-96.70719909668</c:v>
                </c:pt>
                <c:pt idx="9">
                  <c:v>-98.543533325200002</c:v>
                </c:pt>
                <c:pt idx="10">
                  <c:v>-88.396835327150001</c:v>
                </c:pt>
                <c:pt idx="11">
                  <c:v>-99.957069396969999</c:v>
                </c:pt>
                <c:pt idx="12">
                  <c:v>-99.92261505127</c:v>
                </c:pt>
                <c:pt idx="13">
                  <c:v>-97.876579284670001</c:v>
                </c:pt>
                <c:pt idx="14">
                  <c:v>-98.241157531740001</c:v>
                </c:pt>
                <c:pt idx="15">
                  <c:v>-99.818893432620001</c:v>
                </c:pt>
                <c:pt idx="16">
                  <c:v>-98.537567138669999</c:v>
                </c:pt>
                <c:pt idx="17">
                  <c:v>-98.30995941162</c:v>
                </c:pt>
                <c:pt idx="18">
                  <c:v>-105.12449646</c:v>
                </c:pt>
                <c:pt idx="19">
                  <c:v>-111.3249664307</c:v>
                </c:pt>
                <c:pt idx="20">
                  <c:v>-103.4316940308</c:v>
                </c:pt>
                <c:pt idx="21">
                  <c:v>-107.51537322999999</c:v>
                </c:pt>
                <c:pt idx="22">
                  <c:v>-108.46143341059999</c:v>
                </c:pt>
                <c:pt idx="23">
                  <c:v>-108.7813491821</c:v>
                </c:pt>
                <c:pt idx="24">
                  <c:v>-115.3554153442</c:v>
                </c:pt>
                <c:pt idx="25">
                  <c:v>-112.65241241459999</c:v>
                </c:pt>
                <c:pt idx="26">
                  <c:v>-110.29936218260001</c:v>
                </c:pt>
                <c:pt idx="27">
                  <c:v>-104.7978820801</c:v>
                </c:pt>
                <c:pt idx="28">
                  <c:v>-97.387336730960001</c:v>
                </c:pt>
                <c:pt idx="29">
                  <c:v>-92.201431274409998</c:v>
                </c:pt>
                <c:pt idx="30">
                  <c:v>-92.0620803833</c:v>
                </c:pt>
                <c:pt idx="31">
                  <c:v>-92.464752197270002</c:v>
                </c:pt>
                <c:pt idx="32">
                  <c:v>-91.614463806149999</c:v>
                </c:pt>
                <c:pt idx="33">
                  <c:v>-87.174011230470001</c:v>
                </c:pt>
                <c:pt idx="34">
                  <c:v>-85.134384155269998</c:v>
                </c:pt>
                <c:pt idx="35">
                  <c:v>-84.617645263669999</c:v>
                </c:pt>
                <c:pt idx="36">
                  <c:v>-83.33228302002</c:v>
                </c:pt>
                <c:pt idx="37">
                  <c:v>-106.92105865480001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23D-49C9-AC31-23436964F6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3555183"/>
        <c:axId val="613550191"/>
      </c:scatterChart>
      <c:valAx>
        <c:axId val="613555183"/>
        <c:scaling>
          <c:orientation val="minMax"/>
          <c:min val="3000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0191"/>
        <c:crossesAt val="-200"/>
        <c:crossBetween val="midCat"/>
      </c:valAx>
      <c:valAx>
        <c:axId val="613550191"/>
        <c:scaling>
          <c:orientation val="minMax"/>
          <c:max val="-5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Water Level (ft)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5183"/>
        <c:crosses val="autoZero"/>
        <c:crossBetween val="midCat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Data</c:v>
          </c:tx>
          <c:spPr>
            <a:ln w="19050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'364318076365503'!$I$14:$I$51</c:f>
              <c:numCache>
                <c:formatCode>General</c:formatCode>
                <c:ptCount val="38"/>
                <c:pt idx="0">
                  <c:v>-78.7</c:v>
                </c:pt>
                <c:pt idx="1">
                  <c:v>-78.7</c:v>
                </c:pt>
                <c:pt idx="2">
                  <c:v>-80.34</c:v>
                </c:pt>
                <c:pt idx="3">
                  <c:v>-96.51</c:v>
                </c:pt>
                <c:pt idx="4">
                  <c:v>-93.26</c:v>
                </c:pt>
                <c:pt idx="5">
                  <c:v>-90.31</c:v>
                </c:pt>
                <c:pt idx="6">
                  <c:v>-90.64</c:v>
                </c:pt>
                <c:pt idx="7">
                  <c:v>-92.23</c:v>
                </c:pt>
                <c:pt idx="8">
                  <c:v>-103.21</c:v>
                </c:pt>
                <c:pt idx="9">
                  <c:v>-108.52</c:v>
                </c:pt>
                <c:pt idx="10">
                  <c:v>-112.62</c:v>
                </c:pt>
                <c:pt idx="11">
                  <c:v>-99.33</c:v>
                </c:pt>
                <c:pt idx="12">
                  <c:v>-110.65</c:v>
                </c:pt>
                <c:pt idx="13">
                  <c:v>-93.96</c:v>
                </c:pt>
                <c:pt idx="14">
                  <c:v>-100.77</c:v>
                </c:pt>
                <c:pt idx="15">
                  <c:v>-100.18</c:v>
                </c:pt>
                <c:pt idx="16">
                  <c:v>-95.97</c:v>
                </c:pt>
                <c:pt idx="17">
                  <c:v>-95.09</c:v>
                </c:pt>
                <c:pt idx="18">
                  <c:v>-117.43</c:v>
                </c:pt>
                <c:pt idx="19">
                  <c:v>-136.4</c:v>
                </c:pt>
                <c:pt idx="20">
                  <c:v>-96.13</c:v>
                </c:pt>
                <c:pt idx="21">
                  <c:v>-106.13</c:v>
                </c:pt>
                <c:pt idx="22">
                  <c:v>-107.22</c:v>
                </c:pt>
                <c:pt idx="23">
                  <c:v>-106.13</c:v>
                </c:pt>
                <c:pt idx="24">
                  <c:v>-115.96</c:v>
                </c:pt>
                <c:pt idx="25">
                  <c:v>-108.61</c:v>
                </c:pt>
                <c:pt idx="26">
                  <c:v>-104.82</c:v>
                </c:pt>
                <c:pt idx="27">
                  <c:v>-103.21</c:v>
                </c:pt>
                <c:pt idx="28">
                  <c:v>-97.06</c:v>
                </c:pt>
                <c:pt idx="29">
                  <c:v>-93.12</c:v>
                </c:pt>
                <c:pt idx="30">
                  <c:v>-90.9</c:v>
                </c:pt>
                <c:pt idx="31">
                  <c:v>-90.86</c:v>
                </c:pt>
                <c:pt idx="32">
                  <c:v>-91.66</c:v>
                </c:pt>
                <c:pt idx="33">
                  <c:v>-86.36</c:v>
                </c:pt>
                <c:pt idx="34">
                  <c:v>-86.46</c:v>
                </c:pt>
                <c:pt idx="35">
                  <c:v>-86.62</c:v>
                </c:pt>
                <c:pt idx="36">
                  <c:v>-82.71</c:v>
                </c:pt>
                <c:pt idx="37">
                  <c:v>-83.66</c:v>
                </c:pt>
              </c:numCache>
            </c:numRef>
          </c:xVal>
          <c:yVal>
            <c:numRef>
              <c:f>'364318076365503'!$G$14:$G$51</c:f>
              <c:numCache>
                <c:formatCode>General</c:formatCode>
                <c:ptCount val="38"/>
                <c:pt idx="0">
                  <c:v>-85.066268920900001</c:v>
                </c:pt>
                <c:pt idx="1">
                  <c:v>-82.34693145752</c:v>
                </c:pt>
                <c:pt idx="2">
                  <c:v>-86.763366699220001</c:v>
                </c:pt>
                <c:pt idx="3">
                  <c:v>-94.03929901123</c:v>
                </c:pt>
                <c:pt idx="4">
                  <c:v>-93.728141784670001</c:v>
                </c:pt>
                <c:pt idx="5">
                  <c:v>-92.003242492680002</c:v>
                </c:pt>
                <c:pt idx="6">
                  <c:v>-90.217643737789999</c:v>
                </c:pt>
                <c:pt idx="7">
                  <c:v>-92.252502441410002</c:v>
                </c:pt>
                <c:pt idx="8">
                  <c:v>-96.70719909668</c:v>
                </c:pt>
                <c:pt idx="9">
                  <c:v>-98.543533325200002</c:v>
                </c:pt>
                <c:pt idx="10">
                  <c:v>-88.396835327150001</c:v>
                </c:pt>
                <c:pt idx="11">
                  <c:v>-99.957069396969999</c:v>
                </c:pt>
                <c:pt idx="12">
                  <c:v>-99.92261505127</c:v>
                </c:pt>
                <c:pt idx="13">
                  <c:v>-97.876579284670001</c:v>
                </c:pt>
                <c:pt idx="14">
                  <c:v>-98.241157531740001</c:v>
                </c:pt>
                <c:pt idx="15">
                  <c:v>-99.818893432620001</c:v>
                </c:pt>
                <c:pt idx="16">
                  <c:v>-98.537567138669999</c:v>
                </c:pt>
                <c:pt idx="17">
                  <c:v>-98.30995941162</c:v>
                </c:pt>
                <c:pt idx="18">
                  <c:v>-105.12449646</c:v>
                </c:pt>
                <c:pt idx="19">
                  <c:v>-111.3249664307</c:v>
                </c:pt>
                <c:pt idx="20">
                  <c:v>-103.4316940308</c:v>
                </c:pt>
                <c:pt idx="21">
                  <c:v>-107.51537322999999</c:v>
                </c:pt>
                <c:pt idx="22">
                  <c:v>-108.46143341059999</c:v>
                </c:pt>
                <c:pt idx="23">
                  <c:v>-108.7813491821</c:v>
                </c:pt>
                <c:pt idx="24">
                  <c:v>-115.3554153442</c:v>
                </c:pt>
                <c:pt idx="25">
                  <c:v>-112.65241241459999</c:v>
                </c:pt>
                <c:pt idx="26">
                  <c:v>-110.29936218260001</c:v>
                </c:pt>
                <c:pt idx="27">
                  <c:v>-104.7978820801</c:v>
                </c:pt>
                <c:pt idx="28">
                  <c:v>-97.387336730960001</c:v>
                </c:pt>
                <c:pt idx="29">
                  <c:v>-92.201431274409998</c:v>
                </c:pt>
                <c:pt idx="30">
                  <c:v>-92.0620803833</c:v>
                </c:pt>
                <c:pt idx="31">
                  <c:v>-92.464752197270002</c:v>
                </c:pt>
                <c:pt idx="32">
                  <c:v>-91.614463806149999</c:v>
                </c:pt>
                <c:pt idx="33">
                  <c:v>-87.174011230470001</c:v>
                </c:pt>
                <c:pt idx="34">
                  <c:v>-85.134384155269998</c:v>
                </c:pt>
                <c:pt idx="35">
                  <c:v>-84.617645263669999</c:v>
                </c:pt>
                <c:pt idx="36">
                  <c:v>-83.33228302002</c:v>
                </c:pt>
                <c:pt idx="37">
                  <c:v>-106.92105865480001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660-4631-B8EE-D617E6E87908}"/>
            </c:ext>
          </c:extLst>
        </c:ser>
        <c:ser>
          <c:idx val="1"/>
          <c:order val="1"/>
          <c:tx>
            <c:v>Y=X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'364318076365503'!$K$2:$K$3</c:f>
              <c:numCache>
                <c:formatCode>General</c:formatCode>
                <c:ptCount val="2"/>
                <c:pt idx="0">
                  <c:v>-78.7</c:v>
                </c:pt>
                <c:pt idx="1">
                  <c:v>-136.4</c:v>
                </c:pt>
              </c:numCache>
            </c:numRef>
          </c:xVal>
          <c:yVal>
            <c:numRef>
              <c:f>'364318076365503'!$K$2:$K$3</c:f>
              <c:numCache>
                <c:formatCode>General</c:formatCode>
                <c:ptCount val="2"/>
                <c:pt idx="0">
                  <c:v>-78.7</c:v>
                </c:pt>
                <c:pt idx="1">
                  <c:v>-136.4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660-4631-B8EE-D617E6E87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4009151"/>
        <c:axId val="1105116095"/>
      </c:scatterChart>
      <c:valAx>
        <c:axId val="1174009151"/>
        <c:scaling>
          <c:orientation val="minMax"/>
          <c:max val="-7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05116095"/>
        <c:crossesAt val="-200"/>
        <c:crossBetween val="midCat"/>
      </c:valAx>
      <c:valAx>
        <c:axId val="1105116095"/>
        <c:scaling>
          <c:orientation val="minMax"/>
          <c:max val="-7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74009151"/>
        <c:crossesAt val="-200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0617632601578511"/>
          <c:y val="0.57275836614173226"/>
          <c:w val="0.38800328273086904"/>
          <c:h val="0.19412968265330471"/>
        </c:manualLayout>
      </c:layout>
      <c:overlay val="1"/>
      <c:spPr>
        <a:solidFill>
          <a:schemeClr val="bg1"/>
        </a:solidFill>
        <a:ln>
          <a:solidFill>
            <a:schemeClr val="bg1">
              <a:lumMod val="65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sz="1400" b="0" i="0" u="none" strike="noStrike" baseline="0">
                <a:effectLst/>
              </a:rPr>
              <a:t>58B273</a:t>
            </a:r>
            <a:r>
              <a:rPr lang="en-US" sz="1400" b="0" i="0" u="none" strike="noStrike" baseline="0"/>
              <a:t>   </a:t>
            </a:r>
            <a:endParaRPr lang="en-US"/>
          </a:p>
        </c:rich>
      </c:tx>
      <c:layout>
        <c:manualLayout>
          <c:xMode val="edge"/>
          <c:yMode val="edge"/>
          <c:x val="0.36088110403397028"/>
          <c:y val="2.13675213675213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USGS Data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3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xVal>
            <c:numRef>
              <c:f>'364348076363201'!$A$2:$A$980</c:f>
              <c:numCache>
                <c:formatCode>m/d/yyyy</c:formatCode>
                <c:ptCount val="979"/>
                <c:pt idx="0">
                  <c:v>30461</c:v>
                </c:pt>
                <c:pt idx="1">
                  <c:v>31236</c:v>
                </c:pt>
                <c:pt idx="2">
                  <c:v>31279</c:v>
                </c:pt>
                <c:pt idx="3">
                  <c:v>31328</c:v>
                </c:pt>
                <c:pt idx="4">
                  <c:v>31370</c:v>
                </c:pt>
                <c:pt idx="5">
                  <c:v>31420</c:v>
                </c:pt>
                <c:pt idx="6">
                  <c:v>31468</c:v>
                </c:pt>
                <c:pt idx="7">
                  <c:v>31616</c:v>
                </c:pt>
                <c:pt idx="8">
                  <c:v>31636</c:v>
                </c:pt>
                <c:pt idx="9">
                  <c:v>31685</c:v>
                </c:pt>
                <c:pt idx="10">
                  <c:v>31712</c:v>
                </c:pt>
                <c:pt idx="11">
                  <c:v>31716</c:v>
                </c:pt>
                <c:pt idx="12">
                  <c:v>31721</c:v>
                </c:pt>
                <c:pt idx="13">
                  <c:v>31726</c:v>
                </c:pt>
                <c:pt idx="14">
                  <c:v>31731</c:v>
                </c:pt>
                <c:pt idx="15">
                  <c:v>31733</c:v>
                </c:pt>
                <c:pt idx="16">
                  <c:v>31736</c:v>
                </c:pt>
                <c:pt idx="17">
                  <c:v>31741</c:v>
                </c:pt>
                <c:pt idx="18">
                  <c:v>31746</c:v>
                </c:pt>
                <c:pt idx="19">
                  <c:v>31751</c:v>
                </c:pt>
                <c:pt idx="20">
                  <c:v>31756</c:v>
                </c:pt>
                <c:pt idx="21">
                  <c:v>31761</c:v>
                </c:pt>
                <c:pt idx="22">
                  <c:v>31766</c:v>
                </c:pt>
                <c:pt idx="23">
                  <c:v>31770</c:v>
                </c:pt>
                <c:pt idx="24">
                  <c:v>31771</c:v>
                </c:pt>
                <c:pt idx="25">
                  <c:v>31789</c:v>
                </c:pt>
                <c:pt idx="26">
                  <c:v>31792</c:v>
                </c:pt>
                <c:pt idx="27">
                  <c:v>31797</c:v>
                </c:pt>
                <c:pt idx="28">
                  <c:v>31802</c:v>
                </c:pt>
                <c:pt idx="29">
                  <c:v>31808</c:v>
                </c:pt>
                <c:pt idx="30">
                  <c:v>31813</c:v>
                </c:pt>
                <c:pt idx="31">
                  <c:v>31818</c:v>
                </c:pt>
                <c:pt idx="32">
                  <c:v>31823</c:v>
                </c:pt>
                <c:pt idx="33">
                  <c:v>31828</c:v>
                </c:pt>
                <c:pt idx="34">
                  <c:v>31832</c:v>
                </c:pt>
                <c:pt idx="35">
                  <c:v>31833</c:v>
                </c:pt>
                <c:pt idx="36">
                  <c:v>31836</c:v>
                </c:pt>
                <c:pt idx="37">
                  <c:v>31841</c:v>
                </c:pt>
                <c:pt idx="38">
                  <c:v>31846</c:v>
                </c:pt>
                <c:pt idx="39">
                  <c:v>31851</c:v>
                </c:pt>
                <c:pt idx="40">
                  <c:v>31856</c:v>
                </c:pt>
                <c:pt idx="41">
                  <c:v>31861</c:v>
                </c:pt>
                <c:pt idx="42">
                  <c:v>31867</c:v>
                </c:pt>
                <c:pt idx="43">
                  <c:v>31872</c:v>
                </c:pt>
                <c:pt idx="44">
                  <c:v>31877</c:v>
                </c:pt>
                <c:pt idx="45">
                  <c:v>31882</c:v>
                </c:pt>
                <c:pt idx="46">
                  <c:v>31887</c:v>
                </c:pt>
                <c:pt idx="47">
                  <c:v>31892</c:v>
                </c:pt>
                <c:pt idx="48">
                  <c:v>31903</c:v>
                </c:pt>
                <c:pt idx="49">
                  <c:v>31907</c:v>
                </c:pt>
                <c:pt idx="50">
                  <c:v>31912</c:v>
                </c:pt>
                <c:pt idx="51">
                  <c:v>31917</c:v>
                </c:pt>
                <c:pt idx="52">
                  <c:v>31922</c:v>
                </c:pt>
                <c:pt idx="53">
                  <c:v>31928</c:v>
                </c:pt>
                <c:pt idx="54">
                  <c:v>31932</c:v>
                </c:pt>
                <c:pt idx="55">
                  <c:v>31933</c:v>
                </c:pt>
                <c:pt idx="56">
                  <c:v>31938</c:v>
                </c:pt>
                <c:pt idx="57">
                  <c:v>31943</c:v>
                </c:pt>
                <c:pt idx="58">
                  <c:v>31948</c:v>
                </c:pt>
                <c:pt idx="59">
                  <c:v>31950</c:v>
                </c:pt>
                <c:pt idx="60">
                  <c:v>31953</c:v>
                </c:pt>
                <c:pt idx="61">
                  <c:v>31958</c:v>
                </c:pt>
                <c:pt idx="62">
                  <c:v>31963</c:v>
                </c:pt>
                <c:pt idx="63">
                  <c:v>31968</c:v>
                </c:pt>
                <c:pt idx="64">
                  <c:v>31973</c:v>
                </c:pt>
                <c:pt idx="65">
                  <c:v>31978</c:v>
                </c:pt>
                <c:pt idx="66">
                  <c:v>31983</c:v>
                </c:pt>
                <c:pt idx="67">
                  <c:v>31989</c:v>
                </c:pt>
                <c:pt idx="68">
                  <c:v>31993</c:v>
                </c:pt>
                <c:pt idx="69">
                  <c:v>31994</c:v>
                </c:pt>
                <c:pt idx="70">
                  <c:v>31999</c:v>
                </c:pt>
                <c:pt idx="71">
                  <c:v>32004</c:v>
                </c:pt>
                <c:pt idx="72">
                  <c:v>32009</c:v>
                </c:pt>
                <c:pt idx="73">
                  <c:v>32014</c:v>
                </c:pt>
                <c:pt idx="74">
                  <c:v>32020</c:v>
                </c:pt>
                <c:pt idx="75">
                  <c:v>32025</c:v>
                </c:pt>
                <c:pt idx="76">
                  <c:v>32030</c:v>
                </c:pt>
                <c:pt idx="77">
                  <c:v>32035</c:v>
                </c:pt>
                <c:pt idx="78">
                  <c:v>32040</c:v>
                </c:pt>
                <c:pt idx="79">
                  <c:v>32042</c:v>
                </c:pt>
                <c:pt idx="80">
                  <c:v>32045</c:v>
                </c:pt>
                <c:pt idx="81">
                  <c:v>32050</c:v>
                </c:pt>
                <c:pt idx="82">
                  <c:v>32055</c:v>
                </c:pt>
                <c:pt idx="83">
                  <c:v>32060</c:v>
                </c:pt>
                <c:pt idx="84">
                  <c:v>32065</c:v>
                </c:pt>
                <c:pt idx="85">
                  <c:v>32070</c:v>
                </c:pt>
                <c:pt idx="86">
                  <c:v>32097</c:v>
                </c:pt>
                <c:pt idx="87">
                  <c:v>32101</c:v>
                </c:pt>
                <c:pt idx="88">
                  <c:v>32106</c:v>
                </c:pt>
                <c:pt idx="89">
                  <c:v>32111</c:v>
                </c:pt>
                <c:pt idx="90">
                  <c:v>32116</c:v>
                </c:pt>
                <c:pt idx="91">
                  <c:v>32121</c:v>
                </c:pt>
                <c:pt idx="92">
                  <c:v>32126</c:v>
                </c:pt>
                <c:pt idx="93">
                  <c:v>32131</c:v>
                </c:pt>
                <c:pt idx="94">
                  <c:v>32136</c:v>
                </c:pt>
                <c:pt idx="95">
                  <c:v>32142</c:v>
                </c:pt>
                <c:pt idx="96">
                  <c:v>32147</c:v>
                </c:pt>
                <c:pt idx="97">
                  <c:v>32152</c:v>
                </c:pt>
                <c:pt idx="98">
                  <c:v>32154</c:v>
                </c:pt>
                <c:pt idx="99">
                  <c:v>32157</c:v>
                </c:pt>
                <c:pt idx="100">
                  <c:v>32162</c:v>
                </c:pt>
                <c:pt idx="101">
                  <c:v>32167</c:v>
                </c:pt>
                <c:pt idx="102">
                  <c:v>32173</c:v>
                </c:pt>
                <c:pt idx="103">
                  <c:v>32178</c:v>
                </c:pt>
                <c:pt idx="104">
                  <c:v>32183</c:v>
                </c:pt>
                <c:pt idx="105">
                  <c:v>32188</c:v>
                </c:pt>
                <c:pt idx="106">
                  <c:v>32193</c:v>
                </c:pt>
                <c:pt idx="107">
                  <c:v>32198</c:v>
                </c:pt>
                <c:pt idx="108">
                  <c:v>32202</c:v>
                </c:pt>
                <c:pt idx="109">
                  <c:v>32207</c:v>
                </c:pt>
                <c:pt idx="110">
                  <c:v>32212</c:v>
                </c:pt>
                <c:pt idx="111">
                  <c:v>32217</c:v>
                </c:pt>
                <c:pt idx="112">
                  <c:v>32218</c:v>
                </c:pt>
                <c:pt idx="113">
                  <c:v>32222</c:v>
                </c:pt>
                <c:pt idx="114">
                  <c:v>32227</c:v>
                </c:pt>
                <c:pt idx="115">
                  <c:v>32233</c:v>
                </c:pt>
                <c:pt idx="116">
                  <c:v>32238</c:v>
                </c:pt>
                <c:pt idx="117">
                  <c:v>32238</c:v>
                </c:pt>
                <c:pt idx="118">
                  <c:v>32243</c:v>
                </c:pt>
                <c:pt idx="119">
                  <c:v>32248</c:v>
                </c:pt>
                <c:pt idx="120">
                  <c:v>32253</c:v>
                </c:pt>
                <c:pt idx="121">
                  <c:v>32258</c:v>
                </c:pt>
                <c:pt idx="122">
                  <c:v>32263</c:v>
                </c:pt>
                <c:pt idx="123">
                  <c:v>32266</c:v>
                </c:pt>
                <c:pt idx="124">
                  <c:v>32268</c:v>
                </c:pt>
                <c:pt idx="125">
                  <c:v>32273</c:v>
                </c:pt>
                <c:pt idx="126">
                  <c:v>32278</c:v>
                </c:pt>
                <c:pt idx="127">
                  <c:v>32283</c:v>
                </c:pt>
                <c:pt idx="128">
                  <c:v>32288</c:v>
                </c:pt>
                <c:pt idx="129">
                  <c:v>32294</c:v>
                </c:pt>
                <c:pt idx="130">
                  <c:v>32299</c:v>
                </c:pt>
                <c:pt idx="131">
                  <c:v>32304</c:v>
                </c:pt>
                <c:pt idx="132">
                  <c:v>32309</c:v>
                </c:pt>
                <c:pt idx="133">
                  <c:v>32314</c:v>
                </c:pt>
                <c:pt idx="134">
                  <c:v>32319</c:v>
                </c:pt>
                <c:pt idx="135">
                  <c:v>32324</c:v>
                </c:pt>
                <c:pt idx="136">
                  <c:v>32329</c:v>
                </c:pt>
                <c:pt idx="137">
                  <c:v>32334</c:v>
                </c:pt>
                <c:pt idx="138">
                  <c:v>32339</c:v>
                </c:pt>
                <c:pt idx="139">
                  <c:v>32344</c:v>
                </c:pt>
                <c:pt idx="140">
                  <c:v>32349</c:v>
                </c:pt>
                <c:pt idx="141">
                  <c:v>32355</c:v>
                </c:pt>
                <c:pt idx="142">
                  <c:v>32360</c:v>
                </c:pt>
                <c:pt idx="143">
                  <c:v>32365</c:v>
                </c:pt>
                <c:pt idx="144">
                  <c:v>32370</c:v>
                </c:pt>
                <c:pt idx="145">
                  <c:v>32375</c:v>
                </c:pt>
                <c:pt idx="146">
                  <c:v>32380</c:v>
                </c:pt>
                <c:pt idx="147">
                  <c:v>32386</c:v>
                </c:pt>
                <c:pt idx="148">
                  <c:v>32391</c:v>
                </c:pt>
                <c:pt idx="149">
                  <c:v>32396</c:v>
                </c:pt>
                <c:pt idx="150">
                  <c:v>32401</c:v>
                </c:pt>
                <c:pt idx="151">
                  <c:v>32406</c:v>
                </c:pt>
                <c:pt idx="152">
                  <c:v>32411</c:v>
                </c:pt>
                <c:pt idx="153">
                  <c:v>32416</c:v>
                </c:pt>
                <c:pt idx="154">
                  <c:v>32417</c:v>
                </c:pt>
                <c:pt idx="155">
                  <c:v>32421</c:v>
                </c:pt>
                <c:pt idx="156">
                  <c:v>32426</c:v>
                </c:pt>
                <c:pt idx="157">
                  <c:v>32428</c:v>
                </c:pt>
                <c:pt idx="158">
                  <c:v>32431</c:v>
                </c:pt>
                <c:pt idx="159">
                  <c:v>32436</c:v>
                </c:pt>
                <c:pt idx="160">
                  <c:v>32441</c:v>
                </c:pt>
                <c:pt idx="161">
                  <c:v>32447</c:v>
                </c:pt>
                <c:pt idx="162">
                  <c:v>32452</c:v>
                </c:pt>
                <c:pt idx="163">
                  <c:v>32457</c:v>
                </c:pt>
                <c:pt idx="164">
                  <c:v>32462</c:v>
                </c:pt>
                <c:pt idx="165">
                  <c:v>32467</c:v>
                </c:pt>
                <c:pt idx="166">
                  <c:v>32469</c:v>
                </c:pt>
                <c:pt idx="167">
                  <c:v>32472</c:v>
                </c:pt>
                <c:pt idx="168">
                  <c:v>32477</c:v>
                </c:pt>
                <c:pt idx="169">
                  <c:v>32482</c:v>
                </c:pt>
                <c:pt idx="170">
                  <c:v>32487</c:v>
                </c:pt>
                <c:pt idx="171">
                  <c:v>32492</c:v>
                </c:pt>
                <c:pt idx="172">
                  <c:v>32497</c:v>
                </c:pt>
                <c:pt idx="173">
                  <c:v>32502</c:v>
                </c:pt>
                <c:pt idx="174">
                  <c:v>32508</c:v>
                </c:pt>
                <c:pt idx="175">
                  <c:v>32513</c:v>
                </c:pt>
                <c:pt idx="176">
                  <c:v>32518</c:v>
                </c:pt>
                <c:pt idx="177">
                  <c:v>32523</c:v>
                </c:pt>
                <c:pt idx="178">
                  <c:v>32526</c:v>
                </c:pt>
                <c:pt idx="179">
                  <c:v>32528</c:v>
                </c:pt>
                <c:pt idx="180">
                  <c:v>32533</c:v>
                </c:pt>
                <c:pt idx="181">
                  <c:v>32539</c:v>
                </c:pt>
                <c:pt idx="182">
                  <c:v>32544</c:v>
                </c:pt>
                <c:pt idx="183">
                  <c:v>32549</c:v>
                </c:pt>
                <c:pt idx="184">
                  <c:v>32554</c:v>
                </c:pt>
                <c:pt idx="185">
                  <c:v>32559</c:v>
                </c:pt>
                <c:pt idx="186">
                  <c:v>32564</c:v>
                </c:pt>
                <c:pt idx="187">
                  <c:v>32567</c:v>
                </c:pt>
                <c:pt idx="188">
                  <c:v>32572</c:v>
                </c:pt>
                <c:pt idx="189">
                  <c:v>32577</c:v>
                </c:pt>
                <c:pt idx="190">
                  <c:v>32582</c:v>
                </c:pt>
                <c:pt idx="191">
                  <c:v>32587</c:v>
                </c:pt>
                <c:pt idx="192">
                  <c:v>32592</c:v>
                </c:pt>
                <c:pt idx="193">
                  <c:v>32598</c:v>
                </c:pt>
                <c:pt idx="194">
                  <c:v>32603</c:v>
                </c:pt>
                <c:pt idx="195">
                  <c:v>32608</c:v>
                </c:pt>
                <c:pt idx="196">
                  <c:v>32613</c:v>
                </c:pt>
                <c:pt idx="197">
                  <c:v>32618</c:v>
                </c:pt>
                <c:pt idx="198">
                  <c:v>32622</c:v>
                </c:pt>
                <c:pt idx="199">
                  <c:v>32623</c:v>
                </c:pt>
                <c:pt idx="200">
                  <c:v>32628</c:v>
                </c:pt>
                <c:pt idx="201">
                  <c:v>32633</c:v>
                </c:pt>
                <c:pt idx="202">
                  <c:v>32638</c:v>
                </c:pt>
                <c:pt idx="203">
                  <c:v>32643</c:v>
                </c:pt>
                <c:pt idx="204">
                  <c:v>32644</c:v>
                </c:pt>
                <c:pt idx="205">
                  <c:v>32648</c:v>
                </c:pt>
                <c:pt idx="206">
                  <c:v>32653</c:v>
                </c:pt>
                <c:pt idx="207">
                  <c:v>32659</c:v>
                </c:pt>
                <c:pt idx="208">
                  <c:v>32664</c:v>
                </c:pt>
                <c:pt idx="209">
                  <c:v>32669</c:v>
                </c:pt>
                <c:pt idx="210">
                  <c:v>32672</c:v>
                </c:pt>
                <c:pt idx="211">
                  <c:v>32674</c:v>
                </c:pt>
                <c:pt idx="212">
                  <c:v>32679</c:v>
                </c:pt>
                <c:pt idx="213">
                  <c:v>32684</c:v>
                </c:pt>
                <c:pt idx="214">
                  <c:v>32685</c:v>
                </c:pt>
                <c:pt idx="215">
                  <c:v>32689</c:v>
                </c:pt>
                <c:pt idx="216">
                  <c:v>32694</c:v>
                </c:pt>
                <c:pt idx="217">
                  <c:v>32699</c:v>
                </c:pt>
                <c:pt idx="218">
                  <c:v>32704</c:v>
                </c:pt>
                <c:pt idx="219">
                  <c:v>32709</c:v>
                </c:pt>
                <c:pt idx="220">
                  <c:v>32714</c:v>
                </c:pt>
                <c:pt idx="221">
                  <c:v>32720</c:v>
                </c:pt>
                <c:pt idx="222">
                  <c:v>32725</c:v>
                </c:pt>
                <c:pt idx="223">
                  <c:v>32730</c:v>
                </c:pt>
                <c:pt idx="224">
                  <c:v>32735</c:v>
                </c:pt>
                <c:pt idx="225">
                  <c:v>32740</c:v>
                </c:pt>
                <c:pt idx="226">
                  <c:v>32745</c:v>
                </c:pt>
                <c:pt idx="227">
                  <c:v>32751</c:v>
                </c:pt>
                <c:pt idx="228">
                  <c:v>32756</c:v>
                </c:pt>
                <c:pt idx="229">
                  <c:v>32761</c:v>
                </c:pt>
                <c:pt idx="230">
                  <c:v>32766</c:v>
                </c:pt>
                <c:pt idx="231">
                  <c:v>32771</c:v>
                </c:pt>
                <c:pt idx="232">
                  <c:v>32776</c:v>
                </c:pt>
                <c:pt idx="233">
                  <c:v>32781</c:v>
                </c:pt>
                <c:pt idx="234">
                  <c:v>32783</c:v>
                </c:pt>
                <c:pt idx="235">
                  <c:v>32786</c:v>
                </c:pt>
                <c:pt idx="236">
                  <c:v>32791</c:v>
                </c:pt>
                <c:pt idx="237">
                  <c:v>32793</c:v>
                </c:pt>
                <c:pt idx="238">
                  <c:v>32796</c:v>
                </c:pt>
                <c:pt idx="239">
                  <c:v>32801</c:v>
                </c:pt>
                <c:pt idx="240">
                  <c:v>32806</c:v>
                </c:pt>
                <c:pt idx="241">
                  <c:v>32812</c:v>
                </c:pt>
                <c:pt idx="242">
                  <c:v>32817</c:v>
                </c:pt>
                <c:pt idx="243">
                  <c:v>32822</c:v>
                </c:pt>
                <c:pt idx="244">
                  <c:v>32827</c:v>
                </c:pt>
                <c:pt idx="245">
                  <c:v>32828</c:v>
                </c:pt>
                <c:pt idx="246">
                  <c:v>32832</c:v>
                </c:pt>
                <c:pt idx="247">
                  <c:v>32837</c:v>
                </c:pt>
                <c:pt idx="248">
                  <c:v>32842</c:v>
                </c:pt>
                <c:pt idx="249">
                  <c:v>32847</c:v>
                </c:pt>
                <c:pt idx="250">
                  <c:v>32852</c:v>
                </c:pt>
                <c:pt idx="251">
                  <c:v>32857</c:v>
                </c:pt>
                <c:pt idx="252">
                  <c:v>32862</c:v>
                </c:pt>
                <c:pt idx="253">
                  <c:v>32867</c:v>
                </c:pt>
                <c:pt idx="254">
                  <c:v>32873</c:v>
                </c:pt>
                <c:pt idx="255">
                  <c:v>32878</c:v>
                </c:pt>
                <c:pt idx="256">
                  <c:v>32883</c:v>
                </c:pt>
                <c:pt idx="257">
                  <c:v>32888</c:v>
                </c:pt>
                <c:pt idx="258">
                  <c:v>32893</c:v>
                </c:pt>
                <c:pt idx="259">
                  <c:v>32898</c:v>
                </c:pt>
                <c:pt idx="260">
                  <c:v>32904</c:v>
                </c:pt>
                <c:pt idx="261">
                  <c:v>32909</c:v>
                </c:pt>
                <c:pt idx="262">
                  <c:v>32914</c:v>
                </c:pt>
                <c:pt idx="263">
                  <c:v>32919</c:v>
                </c:pt>
                <c:pt idx="264">
                  <c:v>32924</c:v>
                </c:pt>
                <c:pt idx="265">
                  <c:v>32929</c:v>
                </c:pt>
                <c:pt idx="266">
                  <c:v>32932</c:v>
                </c:pt>
                <c:pt idx="267">
                  <c:v>32937</c:v>
                </c:pt>
                <c:pt idx="268">
                  <c:v>32939</c:v>
                </c:pt>
                <c:pt idx="269">
                  <c:v>32942</c:v>
                </c:pt>
                <c:pt idx="270">
                  <c:v>32947</c:v>
                </c:pt>
                <c:pt idx="271">
                  <c:v>32952</c:v>
                </c:pt>
                <c:pt idx="272">
                  <c:v>32957</c:v>
                </c:pt>
                <c:pt idx="273">
                  <c:v>32963</c:v>
                </c:pt>
                <c:pt idx="274">
                  <c:v>32968</c:v>
                </c:pt>
                <c:pt idx="275">
                  <c:v>32973</c:v>
                </c:pt>
                <c:pt idx="276">
                  <c:v>32978</c:v>
                </c:pt>
                <c:pt idx="277">
                  <c:v>32983</c:v>
                </c:pt>
                <c:pt idx="278">
                  <c:v>32988</c:v>
                </c:pt>
                <c:pt idx="279">
                  <c:v>32993</c:v>
                </c:pt>
                <c:pt idx="280">
                  <c:v>32995</c:v>
                </c:pt>
                <c:pt idx="281">
                  <c:v>32998</c:v>
                </c:pt>
                <c:pt idx="282">
                  <c:v>33003</c:v>
                </c:pt>
                <c:pt idx="283">
                  <c:v>33008</c:v>
                </c:pt>
                <c:pt idx="284">
                  <c:v>33013</c:v>
                </c:pt>
                <c:pt idx="285">
                  <c:v>33018</c:v>
                </c:pt>
                <c:pt idx="286">
                  <c:v>33024</c:v>
                </c:pt>
                <c:pt idx="287">
                  <c:v>33029</c:v>
                </c:pt>
                <c:pt idx="288">
                  <c:v>33034</c:v>
                </c:pt>
                <c:pt idx="289">
                  <c:v>33039</c:v>
                </c:pt>
                <c:pt idx="290">
                  <c:v>33044</c:v>
                </c:pt>
                <c:pt idx="291">
                  <c:v>33049</c:v>
                </c:pt>
                <c:pt idx="292">
                  <c:v>33054</c:v>
                </c:pt>
                <c:pt idx="293">
                  <c:v>33059</c:v>
                </c:pt>
                <c:pt idx="294">
                  <c:v>33064</c:v>
                </c:pt>
                <c:pt idx="295">
                  <c:v>33085</c:v>
                </c:pt>
                <c:pt idx="296">
                  <c:v>33090</c:v>
                </c:pt>
                <c:pt idx="297">
                  <c:v>33095</c:v>
                </c:pt>
                <c:pt idx="298">
                  <c:v>33100</c:v>
                </c:pt>
                <c:pt idx="299">
                  <c:v>33105</c:v>
                </c:pt>
                <c:pt idx="300">
                  <c:v>33110</c:v>
                </c:pt>
                <c:pt idx="301">
                  <c:v>33116</c:v>
                </c:pt>
                <c:pt idx="302">
                  <c:v>33121</c:v>
                </c:pt>
                <c:pt idx="303">
                  <c:v>33126</c:v>
                </c:pt>
                <c:pt idx="304">
                  <c:v>33131</c:v>
                </c:pt>
                <c:pt idx="305">
                  <c:v>33136</c:v>
                </c:pt>
                <c:pt idx="306">
                  <c:v>33141</c:v>
                </c:pt>
                <c:pt idx="307">
                  <c:v>33146</c:v>
                </c:pt>
                <c:pt idx="308">
                  <c:v>33151</c:v>
                </c:pt>
                <c:pt idx="309">
                  <c:v>33155</c:v>
                </c:pt>
                <c:pt idx="310">
                  <c:v>33156</c:v>
                </c:pt>
                <c:pt idx="311">
                  <c:v>33161</c:v>
                </c:pt>
                <c:pt idx="312">
                  <c:v>33166</c:v>
                </c:pt>
                <c:pt idx="313">
                  <c:v>33171</c:v>
                </c:pt>
                <c:pt idx="314">
                  <c:v>33177</c:v>
                </c:pt>
                <c:pt idx="315">
                  <c:v>33182</c:v>
                </c:pt>
                <c:pt idx="316">
                  <c:v>33187</c:v>
                </c:pt>
                <c:pt idx="317">
                  <c:v>33192</c:v>
                </c:pt>
                <c:pt idx="318">
                  <c:v>33197</c:v>
                </c:pt>
                <c:pt idx="319">
                  <c:v>33202</c:v>
                </c:pt>
                <c:pt idx="320">
                  <c:v>33205</c:v>
                </c:pt>
                <c:pt idx="321">
                  <c:v>33207</c:v>
                </c:pt>
                <c:pt idx="322">
                  <c:v>33217</c:v>
                </c:pt>
                <c:pt idx="323">
                  <c:v>33222</c:v>
                </c:pt>
                <c:pt idx="324">
                  <c:v>33227</c:v>
                </c:pt>
                <c:pt idx="325">
                  <c:v>33232</c:v>
                </c:pt>
                <c:pt idx="326">
                  <c:v>33238</c:v>
                </c:pt>
                <c:pt idx="327">
                  <c:v>33243</c:v>
                </c:pt>
                <c:pt idx="328">
                  <c:v>33248</c:v>
                </c:pt>
                <c:pt idx="329">
                  <c:v>33253</c:v>
                </c:pt>
                <c:pt idx="330">
                  <c:v>33258</c:v>
                </c:pt>
                <c:pt idx="331">
                  <c:v>33263</c:v>
                </c:pt>
                <c:pt idx="332">
                  <c:v>33268</c:v>
                </c:pt>
                <c:pt idx="333">
                  <c:v>33269</c:v>
                </c:pt>
                <c:pt idx="334">
                  <c:v>33274</c:v>
                </c:pt>
                <c:pt idx="335">
                  <c:v>33279</c:v>
                </c:pt>
                <c:pt idx="336">
                  <c:v>33284</c:v>
                </c:pt>
                <c:pt idx="337">
                  <c:v>33289</c:v>
                </c:pt>
                <c:pt idx="338">
                  <c:v>33294</c:v>
                </c:pt>
                <c:pt idx="339">
                  <c:v>33296</c:v>
                </c:pt>
                <c:pt idx="340">
                  <c:v>33297</c:v>
                </c:pt>
                <c:pt idx="341">
                  <c:v>33302</c:v>
                </c:pt>
                <c:pt idx="342">
                  <c:v>33307</c:v>
                </c:pt>
                <c:pt idx="343">
                  <c:v>33312</c:v>
                </c:pt>
                <c:pt idx="344">
                  <c:v>33317</c:v>
                </c:pt>
                <c:pt idx="345">
                  <c:v>33322</c:v>
                </c:pt>
                <c:pt idx="346">
                  <c:v>33328</c:v>
                </c:pt>
                <c:pt idx="347">
                  <c:v>33333</c:v>
                </c:pt>
                <c:pt idx="348">
                  <c:v>33338</c:v>
                </c:pt>
                <c:pt idx="349">
                  <c:v>33343</c:v>
                </c:pt>
                <c:pt idx="350">
                  <c:v>33348</c:v>
                </c:pt>
                <c:pt idx="351">
                  <c:v>33350</c:v>
                </c:pt>
                <c:pt idx="352">
                  <c:v>33353</c:v>
                </c:pt>
                <c:pt idx="353">
                  <c:v>33358</c:v>
                </c:pt>
                <c:pt idx="354">
                  <c:v>33360</c:v>
                </c:pt>
                <c:pt idx="355">
                  <c:v>33363</c:v>
                </c:pt>
                <c:pt idx="356">
                  <c:v>33368</c:v>
                </c:pt>
                <c:pt idx="357">
                  <c:v>33373</c:v>
                </c:pt>
                <c:pt idx="358">
                  <c:v>33375</c:v>
                </c:pt>
                <c:pt idx="359">
                  <c:v>33378</c:v>
                </c:pt>
                <c:pt idx="360">
                  <c:v>33383</c:v>
                </c:pt>
                <c:pt idx="361">
                  <c:v>33389</c:v>
                </c:pt>
                <c:pt idx="362">
                  <c:v>33394</c:v>
                </c:pt>
                <c:pt idx="363">
                  <c:v>33399</c:v>
                </c:pt>
                <c:pt idx="364">
                  <c:v>33404</c:v>
                </c:pt>
                <c:pt idx="365">
                  <c:v>33406</c:v>
                </c:pt>
                <c:pt idx="366">
                  <c:v>33409</c:v>
                </c:pt>
                <c:pt idx="367">
                  <c:v>33414</c:v>
                </c:pt>
                <c:pt idx="368">
                  <c:v>33419</c:v>
                </c:pt>
                <c:pt idx="369">
                  <c:v>33424</c:v>
                </c:pt>
                <c:pt idx="370">
                  <c:v>33428</c:v>
                </c:pt>
                <c:pt idx="371">
                  <c:v>33429</c:v>
                </c:pt>
                <c:pt idx="372">
                  <c:v>33437</c:v>
                </c:pt>
                <c:pt idx="373">
                  <c:v>33455</c:v>
                </c:pt>
                <c:pt idx="374">
                  <c:v>33460</c:v>
                </c:pt>
                <c:pt idx="375">
                  <c:v>33465</c:v>
                </c:pt>
                <c:pt idx="376">
                  <c:v>33470</c:v>
                </c:pt>
                <c:pt idx="377">
                  <c:v>33475</c:v>
                </c:pt>
                <c:pt idx="378">
                  <c:v>33484</c:v>
                </c:pt>
                <c:pt idx="379">
                  <c:v>33486</c:v>
                </c:pt>
                <c:pt idx="380">
                  <c:v>33491</c:v>
                </c:pt>
                <c:pt idx="381">
                  <c:v>33496</c:v>
                </c:pt>
                <c:pt idx="382">
                  <c:v>33501</c:v>
                </c:pt>
                <c:pt idx="383">
                  <c:v>33506</c:v>
                </c:pt>
                <c:pt idx="384">
                  <c:v>33511</c:v>
                </c:pt>
                <c:pt idx="385">
                  <c:v>33512</c:v>
                </c:pt>
                <c:pt idx="386">
                  <c:v>33516</c:v>
                </c:pt>
                <c:pt idx="387">
                  <c:v>33521</c:v>
                </c:pt>
                <c:pt idx="388">
                  <c:v>33526</c:v>
                </c:pt>
                <c:pt idx="389">
                  <c:v>33531</c:v>
                </c:pt>
                <c:pt idx="390">
                  <c:v>33536</c:v>
                </c:pt>
                <c:pt idx="391">
                  <c:v>33542</c:v>
                </c:pt>
                <c:pt idx="392">
                  <c:v>33547</c:v>
                </c:pt>
                <c:pt idx="393">
                  <c:v>33552</c:v>
                </c:pt>
                <c:pt idx="394">
                  <c:v>33557</c:v>
                </c:pt>
                <c:pt idx="395">
                  <c:v>33562</c:v>
                </c:pt>
                <c:pt idx="396">
                  <c:v>33572</c:v>
                </c:pt>
                <c:pt idx="397">
                  <c:v>33577</c:v>
                </c:pt>
                <c:pt idx="398">
                  <c:v>33582</c:v>
                </c:pt>
                <c:pt idx="399">
                  <c:v>33587</c:v>
                </c:pt>
                <c:pt idx="400">
                  <c:v>33592</c:v>
                </c:pt>
                <c:pt idx="401">
                  <c:v>33597</c:v>
                </c:pt>
                <c:pt idx="402">
                  <c:v>33603</c:v>
                </c:pt>
                <c:pt idx="403">
                  <c:v>33608</c:v>
                </c:pt>
                <c:pt idx="404">
                  <c:v>33613</c:v>
                </c:pt>
                <c:pt idx="405">
                  <c:v>33616</c:v>
                </c:pt>
                <c:pt idx="406">
                  <c:v>33618</c:v>
                </c:pt>
                <c:pt idx="407">
                  <c:v>33623</c:v>
                </c:pt>
                <c:pt idx="408">
                  <c:v>33634</c:v>
                </c:pt>
                <c:pt idx="409">
                  <c:v>33639</c:v>
                </c:pt>
                <c:pt idx="410">
                  <c:v>33644</c:v>
                </c:pt>
                <c:pt idx="411">
                  <c:v>33669</c:v>
                </c:pt>
                <c:pt idx="412">
                  <c:v>33673</c:v>
                </c:pt>
                <c:pt idx="413">
                  <c:v>33678</c:v>
                </c:pt>
                <c:pt idx="414">
                  <c:v>33683</c:v>
                </c:pt>
                <c:pt idx="415">
                  <c:v>33688</c:v>
                </c:pt>
                <c:pt idx="416">
                  <c:v>33704</c:v>
                </c:pt>
                <c:pt idx="417">
                  <c:v>33709</c:v>
                </c:pt>
                <c:pt idx="418">
                  <c:v>33714</c:v>
                </c:pt>
                <c:pt idx="419">
                  <c:v>33719</c:v>
                </c:pt>
                <c:pt idx="420">
                  <c:v>33722</c:v>
                </c:pt>
                <c:pt idx="421">
                  <c:v>33724</c:v>
                </c:pt>
                <c:pt idx="422">
                  <c:v>33729</c:v>
                </c:pt>
                <c:pt idx="423">
                  <c:v>33734</c:v>
                </c:pt>
                <c:pt idx="424">
                  <c:v>33739</c:v>
                </c:pt>
                <c:pt idx="425">
                  <c:v>33744</c:v>
                </c:pt>
                <c:pt idx="426">
                  <c:v>33749</c:v>
                </c:pt>
                <c:pt idx="427">
                  <c:v>33755</c:v>
                </c:pt>
                <c:pt idx="428">
                  <c:v>33760</c:v>
                </c:pt>
                <c:pt idx="429">
                  <c:v>33765</c:v>
                </c:pt>
                <c:pt idx="430">
                  <c:v>33770</c:v>
                </c:pt>
                <c:pt idx="431">
                  <c:v>33775</c:v>
                </c:pt>
                <c:pt idx="432">
                  <c:v>33780</c:v>
                </c:pt>
                <c:pt idx="433">
                  <c:v>33785</c:v>
                </c:pt>
                <c:pt idx="434">
                  <c:v>33787</c:v>
                </c:pt>
                <c:pt idx="435">
                  <c:v>33790</c:v>
                </c:pt>
                <c:pt idx="436">
                  <c:v>33795</c:v>
                </c:pt>
                <c:pt idx="437">
                  <c:v>33800</c:v>
                </c:pt>
                <c:pt idx="438">
                  <c:v>33805</c:v>
                </c:pt>
                <c:pt idx="439">
                  <c:v>33810</c:v>
                </c:pt>
                <c:pt idx="440">
                  <c:v>33816</c:v>
                </c:pt>
                <c:pt idx="441">
                  <c:v>33821</c:v>
                </c:pt>
                <c:pt idx="442">
                  <c:v>33826</c:v>
                </c:pt>
                <c:pt idx="443">
                  <c:v>33831</c:v>
                </c:pt>
                <c:pt idx="444">
                  <c:v>33836</c:v>
                </c:pt>
                <c:pt idx="445">
                  <c:v>33841</c:v>
                </c:pt>
                <c:pt idx="446">
                  <c:v>33847</c:v>
                </c:pt>
                <c:pt idx="447">
                  <c:v>33848</c:v>
                </c:pt>
                <c:pt idx="448">
                  <c:v>33903</c:v>
                </c:pt>
                <c:pt idx="449">
                  <c:v>33908</c:v>
                </c:pt>
                <c:pt idx="450">
                  <c:v>33913</c:v>
                </c:pt>
                <c:pt idx="451">
                  <c:v>33918</c:v>
                </c:pt>
                <c:pt idx="452">
                  <c:v>33923</c:v>
                </c:pt>
                <c:pt idx="453">
                  <c:v>33928</c:v>
                </c:pt>
                <c:pt idx="454">
                  <c:v>33981</c:v>
                </c:pt>
                <c:pt idx="455">
                  <c:v>34017</c:v>
                </c:pt>
                <c:pt idx="456">
                  <c:v>34086</c:v>
                </c:pt>
                <c:pt idx="457">
                  <c:v>34150</c:v>
                </c:pt>
                <c:pt idx="458">
                  <c:v>34207</c:v>
                </c:pt>
                <c:pt idx="459">
                  <c:v>34257</c:v>
                </c:pt>
                <c:pt idx="460">
                  <c:v>34345</c:v>
                </c:pt>
                <c:pt idx="461">
                  <c:v>34390</c:v>
                </c:pt>
                <c:pt idx="462">
                  <c:v>34442</c:v>
                </c:pt>
                <c:pt idx="463">
                  <c:v>34512</c:v>
                </c:pt>
                <c:pt idx="464">
                  <c:v>34564</c:v>
                </c:pt>
                <c:pt idx="465">
                  <c:v>34619</c:v>
                </c:pt>
                <c:pt idx="466">
                  <c:v>34710</c:v>
                </c:pt>
                <c:pt idx="467">
                  <c:v>34774</c:v>
                </c:pt>
                <c:pt idx="468">
                  <c:v>34827</c:v>
                </c:pt>
                <c:pt idx="469">
                  <c:v>34899</c:v>
                </c:pt>
                <c:pt idx="470">
                  <c:v>34983</c:v>
                </c:pt>
                <c:pt idx="471">
                  <c:v>35080</c:v>
                </c:pt>
                <c:pt idx="472">
                  <c:v>35164</c:v>
                </c:pt>
                <c:pt idx="473">
                  <c:v>35257</c:v>
                </c:pt>
                <c:pt idx="474">
                  <c:v>35362</c:v>
                </c:pt>
                <c:pt idx="475">
                  <c:v>35457</c:v>
                </c:pt>
                <c:pt idx="476">
                  <c:v>35550</c:v>
                </c:pt>
                <c:pt idx="477">
                  <c:v>35634</c:v>
                </c:pt>
                <c:pt idx="478">
                  <c:v>35744</c:v>
                </c:pt>
                <c:pt idx="479">
                  <c:v>35816</c:v>
                </c:pt>
                <c:pt idx="480">
                  <c:v>35878</c:v>
                </c:pt>
                <c:pt idx="481">
                  <c:v>35908</c:v>
                </c:pt>
                <c:pt idx="482">
                  <c:v>35985</c:v>
                </c:pt>
                <c:pt idx="483">
                  <c:v>36083</c:v>
                </c:pt>
                <c:pt idx="484">
                  <c:v>36174</c:v>
                </c:pt>
                <c:pt idx="485">
                  <c:v>36264</c:v>
                </c:pt>
                <c:pt idx="486">
                  <c:v>36356</c:v>
                </c:pt>
                <c:pt idx="487">
                  <c:v>36451</c:v>
                </c:pt>
                <c:pt idx="488">
                  <c:v>36531</c:v>
                </c:pt>
                <c:pt idx="489">
                  <c:v>36655</c:v>
                </c:pt>
                <c:pt idx="490">
                  <c:v>36732</c:v>
                </c:pt>
                <c:pt idx="491">
                  <c:v>36838</c:v>
                </c:pt>
                <c:pt idx="492">
                  <c:v>36942</c:v>
                </c:pt>
                <c:pt idx="493">
                  <c:v>37000</c:v>
                </c:pt>
                <c:pt idx="494">
                  <c:v>37090</c:v>
                </c:pt>
                <c:pt idx="495">
                  <c:v>37186</c:v>
                </c:pt>
                <c:pt idx="496">
                  <c:v>37286</c:v>
                </c:pt>
                <c:pt idx="497">
                  <c:v>37376</c:v>
                </c:pt>
                <c:pt idx="498">
                  <c:v>37459</c:v>
                </c:pt>
                <c:pt idx="499">
                  <c:v>37524</c:v>
                </c:pt>
                <c:pt idx="500">
                  <c:v>37566</c:v>
                </c:pt>
                <c:pt idx="501">
                  <c:v>37648</c:v>
                </c:pt>
                <c:pt idx="502">
                  <c:v>37740</c:v>
                </c:pt>
                <c:pt idx="503">
                  <c:v>37819</c:v>
                </c:pt>
                <c:pt idx="504">
                  <c:v>37938</c:v>
                </c:pt>
                <c:pt idx="505">
                  <c:v>38001</c:v>
                </c:pt>
                <c:pt idx="506">
                  <c:v>38106</c:v>
                </c:pt>
                <c:pt idx="507">
                  <c:v>38190</c:v>
                </c:pt>
                <c:pt idx="508">
                  <c:v>38362</c:v>
                </c:pt>
                <c:pt idx="509">
                  <c:v>38413</c:v>
                </c:pt>
                <c:pt idx="510">
                  <c:v>38469</c:v>
                </c:pt>
                <c:pt idx="511">
                  <c:v>38547</c:v>
                </c:pt>
                <c:pt idx="512">
                  <c:v>38656</c:v>
                </c:pt>
                <c:pt idx="513">
                  <c:v>38729</c:v>
                </c:pt>
                <c:pt idx="514">
                  <c:v>38834</c:v>
                </c:pt>
                <c:pt idx="515">
                  <c:v>38916</c:v>
                </c:pt>
                <c:pt idx="516">
                  <c:v>39030</c:v>
                </c:pt>
                <c:pt idx="517">
                  <c:v>39142</c:v>
                </c:pt>
                <c:pt idx="518">
                  <c:v>39237</c:v>
                </c:pt>
                <c:pt idx="519">
                  <c:v>39317</c:v>
                </c:pt>
                <c:pt idx="520">
                  <c:v>39387</c:v>
                </c:pt>
                <c:pt idx="521">
                  <c:v>39510</c:v>
                </c:pt>
                <c:pt idx="522">
                  <c:v>39583</c:v>
                </c:pt>
                <c:pt idx="523">
                  <c:v>39660</c:v>
                </c:pt>
                <c:pt idx="524">
                  <c:v>39770</c:v>
                </c:pt>
                <c:pt idx="525">
                  <c:v>39868</c:v>
                </c:pt>
                <c:pt idx="526">
                  <c:v>39940</c:v>
                </c:pt>
                <c:pt idx="527">
                  <c:v>40050</c:v>
                </c:pt>
                <c:pt idx="528">
                  <c:v>40135</c:v>
                </c:pt>
                <c:pt idx="529">
                  <c:v>40210</c:v>
                </c:pt>
                <c:pt idx="530">
                  <c:v>40296</c:v>
                </c:pt>
                <c:pt idx="531">
                  <c:v>40385</c:v>
                </c:pt>
                <c:pt idx="532">
                  <c:v>40490</c:v>
                </c:pt>
                <c:pt idx="533">
                  <c:v>40568</c:v>
                </c:pt>
                <c:pt idx="534">
                  <c:v>40651</c:v>
                </c:pt>
                <c:pt idx="535">
                  <c:v>40743</c:v>
                </c:pt>
                <c:pt idx="536">
                  <c:v>40841</c:v>
                </c:pt>
                <c:pt idx="537">
                  <c:v>40938</c:v>
                </c:pt>
                <c:pt idx="538">
                  <c:v>41031</c:v>
                </c:pt>
                <c:pt idx="539">
                  <c:v>41122</c:v>
                </c:pt>
                <c:pt idx="540">
                  <c:v>41219</c:v>
                </c:pt>
                <c:pt idx="541">
                  <c:v>41337</c:v>
                </c:pt>
                <c:pt idx="542">
                  <c:v>41409</c:v>
                </c:pt>
                <c:pt idx="543">
                  <c:v>41507</c:v>
                </c:pt>
                <c:pt idx="544">
                  <c:v>41584</c:v>
                </c:pt>
                <c:pt idx="545">
                  <c:v>41689</c:v>
                </c:pt>
                <c:pt idx="546">
                  <c:v>41780</c:v>
                </c:pt>
                <c:pt idx="547">
                  <c:v>41863</c:v>
                </c:pt>
                <c:pt idx="548">
                  <c:v>41946</c:v>
                </c:pt>
                <c:pt idx="549">
                  <c:v>42034</c:v>
                </c:pt>
                <c:pt idx="550">
                  <c:v>42138</c:v>
                </c:pt>
                <c:pt idx="551">
                  <c:v>42200</c:v>
                </c:pt>
                <c:pt idx="552">
                  <c:v>42403</c:v>
                </c:pt>
                <c:pt idx="553">
                  <c:v>42506</c:v>
                </c:pt>
                <c:pt idx="554">
                  <c:v>42611</c:v>
                </c:pt>
                <c:pt idx="555">
                  <c:v>42684</c:v>
                </c:pt>
                <c:pt idx="556">
                  <c:v>42804</c:v>
                </c:pt>
                <c:pt idx="557">
                  <c:v>42866</c:v>
                </c:pt>
                <c:pt idx="558">
                  <c:v>42996</c:v>
                </c:pt>
                <c:pt idx="559">
                  <c:v>43056</c:v>
                </c:pt>
                <c:pt idx="560">
                  <c:v>43201</c:v>
                </c:pt>
                <c:pt idx="561">
                  <c:v>43361</c:v>
                </c:pt>
                <c:pt idx="562">
                  <c:v>43412</c:v>
                </c:pt>
                <c:pt idx="563">
                  <c:v>43515</c:v>
                </c:pt>
                <c:pt idx="564">
                  <c:v>43606</c:v>
                </c:pt>
                <c:pt idx="565">
                  <c:v>43692</c:v>
                </c:pt>
                <c:pt idx="566">
                  <c:v>43892</c:v>
                </c:pt>
                <c:pt idx="567">
                  <c:v>44036</c:v>
                </c:pt>
                <c:pt idx="568">
                  <c:v>44267</c:v>
                </c:pt>
                <c:pt idx="569">
                  <c:v>44392</c:v>
                </c:pt>
                <c:pt idx="570">
                  <c:v>44588</c:v>
                </c:pt>
              </c:numCache>
            </c:numRef>
          </c:xVal>
          <c:yVal>
            <c:numRef>
              <c:f>'364348076363201'!$D$2:$D$980</c:f>
              <c:numCache>
                <c:formatCode>General</c:formatCode>
                <c:ptCount val="979"/>
                <c:pt idx="0">
                  <c:v>-86.38</c:v>
                </c:pt>
                <c:pt idx="1">
                  <c:v>-87.03</c:v>
                </c:pt>
                <c:pt idx="2">
                  <c:v>-87</c:v>
                </c:pt>
                <c:pt idx="3">
                  <c:v>-87.13</c:v>
                </c:pt>
                <c:pt idx="4">
                  <c:v>-87.46</c:v>
                </c:pt>
                <c:pt idx="5">
                  <c:v>-88.06</c:v>
                </c:pt>
                <c:pt idx="6">
                  <c:v>-86.92</c:v>
                </c:pt>
                <c:pt idx="7">
                  <c:v>-101.93</c:v>
                </c:pt>
                <c:pt idx="8">
                  <c:v>-101.97</c:v>
                </c:pt>
                <c:pt idx="9">
                  <c:v>-106.79</c:v>
                </c:pt>
                <c:pt idx="10">
                  <c:v>-108.09</c:v>
                </c:pt>
                <c:pt idx="11">
                  <c:v>-108.6</c:v>
                </c:pt>
                <c:pt idx="12">
                  <c:v>-108.76</c:v>
                </c:pt>
                <c:pt idx="13">
                  <c:v>-109.2</c:v>
                </c:pt>
                <c:pt idx="14">
                  <c:v>-109.38</c:v>
                </c:pt>
                <c:pt idx="15">
                  <c:v>-109.28</c:v>
                </c:pt>
                <c:pt idx="16">
                  <c:v>-109.49</c:v>
                </c:pt>
                <c:pt idx="17">
                  <c:v>-112.78</c:v>
                </c:pt>
                <c:pt idx="18">
                  <c:v>-117.7</c:v>
                </c:pt>
                <c:pt idx="19">
                  <c:v>-119.23</c:v>
                </c:pt>
                <c:pt idx="20">
                  <c:v>-120</c:v>
                </c:pt>
                <c:pt idx="21">
                  <c:v>-120.77</c:v>
                </c:pt>
                <c:pt idx="22">
                  <c:v>-121.26</c:v>
                </c:pt>
                <c:pt idx="23">
                  <c:v>-121.49</c:v>
                </c:pt>
                <c:pt idx="24">
                  <c:v>-121.48</c:v>
                </c:pt>
                <c:pt idx="25">
                  <c:v>-110.66</c:v>
                </c:pt>
                <c:pt idx="26">
                  <c:v>-110.61</c:v>
                </c:pt>
                <c:pt idx="27">
                  <c:v>-110.1</c:v>
                </c:pt>
                <c:pt idx="28">
                  <c:v>-109.84</c:v>
                </c:pt>
                <c:pt idx="29">
                  <c:v>-108.89</c:v>
                </c:pt>
                <c:pt idx="30">
                  <c:v>-108.28</c:v>
                </c:pt>
                <c:pt idx="31">
                  <c:v>-107.39</c:v>
                </c:pt>
                <c:pt idx="32">
                  <c:v>-106.78</c:v>
                </c:pt>
                <c:pt idx="33">
                  <c:v>-106.46</c:v>
                </c:pt>
                <c:pt idx="34">
                  <c:v>-105.45</c:v>
                </c:pt>
                <c:pt idx="35">
                  <c:v>-105.94</c:v>
                </c:pt>
                <c:pt idx="36">
                  <c:v>-105.73</c:v>
                </c:pt>
                <c:pt idx="37">
                  <c:v>-105.33</c:v>
                </c:pt>
                <c:pt idx="38">
                  <c:v>-104.79</c:v>
                </c:pt>
                <c:pt idx="39">
                  <c:v>-104.6</c:v>
                </c:pt>
                <c:pt idx="40">
                  <c:v>-104.3</c:v>
                </c:pt>
                <c:pt idx="41">
                  <c:v>-104.08</c:v>
                </c:pt>
                <c:pt idx="42">
                  <c:v>-103.56</c:v>
                </c:pt>
                <c:pt idx="43">
                  <c:v>-103.58</c:v>
                </c:pt>
                <c:pt idx="44">
                  <c:v>-103.36</c:v>
                </c:pt>
                <c:pt idx="45">
                  <c:v>-103.28</c:v>
                </c:pt>
                <c:pt idx="46">
                  <c:v>-103.08</c:v>
                </c:pt>
                <c:pt idx="47">
                  <c:v>-102.93</c:v>
                </c:pt>
                <c:pt idx="48">
                  <c:v>-103.06</c:v>
                </c:pt>
                <c:pt idx="49">
                  <c:v>-102.68</c:v>
                </c:pt>
                <c:pt idx="50">
                  <c:v>-102.58</c:v>
                </c:pt>
                <c:pt idx="51">
                  <c:v>-102.52</c:v>
                </c:pt>
                <c:pt idx="52">
                  <c:v>-102.43</c:v>
                </c:pt>
                <c:pt idx="53">
                  <c:v>-102.5</c:v>
                </c:pt>
                <c:pt idx="54">
                  <c:v>-99.07</c:v>
                </c:pt>
                <c:pt idx="55">
                  <c:v>-102.08</c:v>
                </c:pt>
                <c:pt idx="56">
                  <c:v>-102.2</c:v>
                </c:pt>
                <c:pt idx="57">
                  <c:v>-102.11</c:v>
                </c:pt>
                <c:pt idx="58">
                  <c:v>-102.28</c:v>
                </c:pt>
                <c:pt idx="59">
                  <c:v>-102.06</c:v>
                </c:pt>
                <c:pt idx="60">
                  <c:v>-102.17</c:v>
                </c:pt>
                <c:pt idx="61">
                  <c:v>-102.38</c:v>
                </c:pt>
                <c:pt idx="62">
                  <c:v>-102.28</c:v>
                </c:pt>
                <c:pt idx="63">
                  <c:v>-102.18</c:v>
                </c:pt>
                <c:pt idx="64">
                  <c:v>-102.04</c:v>
                </c:pt>
                <c:pt idx="65">
                  <c:v>-102.14</c:v>
                </c:pt>
                <c:pt idx="66">
                  <c:v>-102.89</c:v>
                </c:pt>
                <c:pt idx="67">
                  <c:v>-102.88</c:v>
                </c:pt>
                <c:pt idx="68">
                  <c:v>-102.63</c:v>
                </c:pt>
                <c:pt idx="69">
                  <c:v>-102.56</c:v>
                </c:pt>
                <c:pt idx="70">
                  <c:v>-103.03</c:v>
                </c:pt>
                <c:pt idx="71">
                  <c:v>-102.98</c:v>
                </c:pt>
                <c:pt idx="72">
                  <c:v>-102.6</c:v>
                </c:pt>
                <c:pt idx="73">
                  <c:v>-102.78</c:v>
                </c:pt>
                <c:pt idx="74">
                  <c:v>-102.78</c:v>
                </c:pt>
                <c:pt idx="75">
                  <c:v>-102.6</c:v>
                </c:pt>
                <c:pt idx="76">
                  <c:v>-102.58</c:v>
                </c:pt>
                <c:pt idx="77">
                  <c:v>-102.26</c:v>
                </c:pt>
                <c:pt idx="78">
                  <c:v>-102.21</c:v>
                </c:pt>
                <c:pt idx="79">
                  <c:v>-101.43</c:v>
                </c:pt>
                <c:pt idx="80">
                  <c:v>-102.1</c:v>
                </c:pt>
                <c:pt idx="81">
                  <c:v>-102.08</c:v>
                </c:pt>
                <c:pt idx="82">
                  <c:v>-102.11</c:v>
                </c:pt>
                <c:pt idx="83">
                  <c:v>-102.28</c:v>
                </c:pt>
                <c:pt idx="84">
                  <c:v>-102.77</c:v>
                </c:pt>
                <c:pt idx="85">
                  <c:v>-103.71</c:v>
                </c:pt>
                <c:pt idx="86">
                  <c:v>-105.2</c:v>
                </c:pt>
                <c:pt idx="87">
                  <c:v>-106.05</c:v>
                </c:pt>
                <c:pt idx="88">
                  <c:v>-106.53</c:v>
                </c:pt>
                <c:pt idx="89">
                  <c:v>-106.51</c:v>
                </c:pt>
                <c:pt idx="90">
                  <c:v>-107.08</c:v>
                </c:pt>
                <c:pt idx="91">
                  <c:v>-106.98</c:v>
                </c:pt>
                <c:pt idx="92">
                  <c:v>-107.41</c:v>
                </c:pt>
                <c:pt idx="93">
                  <c:v>-107.72</c:v>
                </c:pt>
                <c:pt idx="94">
                  <c:v>-107.92</c:v>
                </c:pt>
                <c:pt idx="95">
                  <c:v>-108.23</c:v>
                </c:pt>
                <c:pt idx="96">
                  <c:v>-118.96</c:v>
                </c:pt>
                <c:pt idx="97">
                  <c:v>-108.7</c:v>
                </c:pt>
                <c:pt idx="98">
                  <c:v>-108.28</c:v>
                </c:pt>
                <c:pt idx="99">
                  <c:v>-108.81</c:v>
                </c:pt>
                <c:pt idx="100">
                  <c:v>-108.46</c:v>
                </c:pt>
                <c:pt idx="101">
                  <c:v>-108.02</c:v>
                </c:pt>
                <c:pt idx="102">
                  <c:v>-107.61</c:v>
                </c:pt>
                <c:pt idx="103">
                  <c:v>-106.97</c:v>
                </c:pt>
                <c:pt idx="104">
                  <c:v>-106.66</c:v>
                </c:pt>
                <c:pt idx="105">
                  <c:v>-106.2</c:v>
                </c:pt>
                <c:pt idx="106">
                  <c:v>-105.8</c:v>
                </c:pt>
                <c:pt idx="107">
                  <c:v>-105.68</c:v>
                </c:pt>
                <c:pt idx="108">
                  <c:v>-105.48</c:v>
                </c:pt>
                <c:pt idx="109">
                  <c:v>-105.15</c:v>
                </c:pt>
                <c:pt idx="110">
                  <c:v>-104.79</c:v>
                </c:pt>
                <c:pt idx="111">
                  <c:v>-104.65</c:v>
                </c:pt>
                <c:pt idx="112">
                  <c:v>-104.2</c:v>
                </c:pt>
                <c:pt idx="113">
                  <c:v>-104.58</c:v>
                </c:pt>
                <c:pt idx="114">
                  <c:v>-104.48</c:v>
                </c:pt>
                <c:pt idx="115">
                  <c:v>-104.23</c:v>
                </c:pt>
                <c:pt idx="116">
                  <c:v>-104.38</c:v>
                </c:pt>
                <c:pt idx="117">
                  <c:v>-98.25</c:v>
                </c:pt>
                <c:pt idx="118">
                  <c:v>-103.08</c:v>
                </c:pt>
                <c:pt idx="119">
                  <c:v>-103.28</c:v>
                </c:pt>
                <c:pt idx="120">
                  <c:v>-103.28</c:v>
                </c:pt>
                <c:pt idx="121">
                  <c:v>-103.36</c:v>
                </c:pt>
                <c:pt idx="122">
                  <c:v>-103.28</c:v>
                </c:pt>
                <c:pt idx="123">
                  <c:v>-102.73</c:v>
                </c:pt>
                <c:pt idx="124">
                  <c:v>-102.88</c:v>
                </c:pt>
                <c:pt idx="125">
                  <c:v>-102.98</c:v>
                </c:pt>
                <c:pt idx="126">
                  <c:v>-102.91</c:v>
                </c:pt>
                <c:pt idx="127">
                  <c:v>-102.61</c:v>
                </c:pt>
                <c:pt idx="128">
                  <c:v>-102.67</c:v>
                </c:pt>
                <c:pt idx="129">
                  <c:v>-102.64</c:v>
                </c:pt>
                <c:pt idx="130">
                  <c:v>-102.45</c:v>
                </c:pt>
                <c:pt idx="131">
                  <c:v>-102.5</c:v>
                </c:pt>
                <c:pt idx="132">
                  <c:v>-102.49</c:v>
                </c:pt>
                <c:pt idx="133">
                  <c:v>-102.5</c:v>
                </c:pt>
                <c:pt idx="134">
                  <c:v>-103.21</c:v>
                </c:pt>
                <c:pt idx="135">
                  <c:v>-102.53</c:v>
                </c:pt>
                <c:pt idx="136">
                  <c:v>-102.97</c:v>
                </c:pt>
                <c:pt idx="137">
                  <c:v>-103.01</c:v>
                </c:pt>
                <c:pt idx="138">
                  <c:v>-102.76</c:v>
                </c:pt>
                <c:pt idx="139">
                  <c:v>-102.42</c:v>
                </c:pt>
                <c:pt idx="140">
                  <c:v>-102.5</c:v>
                </c:pt>
                <c:pt idx="141">
                  <c:v>-102.5</c:v>
                </c:pt>
                <c:pt idx="142">
                  <c:v>-102.57</c:v>
                </c:pt>
                <c:pt idx="143">
                  <c:v>-102.58</c:v>
                </c:pt>
                <c:pt idx="144">
                  <c:v>-102.6</c:v>
                </c:pt>
                <c:pt idx="145">
                  <c:v>-102.11</c:v>
                </c:pt>
                <c:pt idx="146">
                  <c:v>-102.5</c:v>
                </c:pt>
                <c:pt idx="147">
                  <c:v>-102.62</c:v>
                </c:pt>
                <c:pt idx="148">
                  <c:v>-102.53</c:v>
                </c:pt>
                <c:pt idx="149">
                  <c:v>-102.52</c:v>
                </c:pt>
                <c:pt idx="150">
                  <c:v>-102.57</c:v>
                </c:pt>
                <c:pt idx="151">
                  <c:v>-102.98</c:v>
                </c:pt>
                <c:pt idx="152">
                  <c:v>-102.41</c:v>
                </c:pt>
                <c:pt idx="153">
                  <c:v>-102.48</c:v>
                </c:pt>
                <c:pt idx="154">
                  <c:v>-102.48</c:v>
                </c:pt>
                <c:pt idx="155">
                  <c:v>-102.28</c:v>
                </c:pt>
                <c:pt idx="156">
                  <c:v>-102.26</c:v>
                </c:pt>
                <c:pt idx="157">
                  <c:v>-101.54</c:v>
                </c:pt>
                <c:pt idx="158">
                  <c:v>-102.33</c:v>
                </c:pt>
                <c:pt idx="159">
                  <c:v>-102.28</c:v>
                </c:pt>
                <c:pt idx="160">
                  <c:v>-102.19</c:v>
                </c:pt>
                <c:pt idx="161">
                  <c:v>-102.19</c:v>
                </c:pt>
                <c:pt idx="162">
                  <c:v>-101.98</c:v>
                </c:pt>
                <c:pt idx="163">
                  <c:v>-102.06</c:v>
                </c:pt>
                <c:pt idx="164">
                  <c:v>-102.39</c:v>
                </c:pt>
                <c:pt idx="165">
                  <c:v>-101.83</c:v>
                </c:pt>
                <c:pt idx="166">
                  <c:v>-101.18</c:v>
                </c:pt>
                <c:pt idx="167">
                  <c:v>-101.88</c:v>
                </c:pt>
                <c:pt idx="168">
                  <c:v>-101.88</c:v>
                </c:pt>
                <c:pt idx="169">
                  <c:v>-101.89</c:v>
                </c:pt>
                <c:pt idx="170">
                  <c:v>-101.77</c:v>
                </c:pt>
                <c:pt idx="171">
                  <c:v>-101.8</c:v>
                </c:pt>
                <c:pt idx="172">
                  <c:v>-101.88</c:v>
                </c:pt>
                <c:pt idx="173">
                  <c:v>-101.77</c:v>
                </c:pt>
                <c:pt idx="174">
                  <c:v>-101.17</c:v>
                </c:pt>
                <c:pt idx="175">
                  <c:v>-101.09</c:v>
                </c:pt>
                <c:pt idx="176">
                  <c:v>-101.24</c:v>
                </c:pt>
                <c:pt idx="177">
                  <c:v>-101.19</c:v>
                </c:pt>
                <c:pt idx="178">
                  <c:v>-101.18</c:v>
                </c:pt>
                <c:pt idx="179">
                  <c:v>-101.11</c:v>
                </c:pt>
                <c:pt idx="180">
                  <c:v>-101.3</c:v>
                </c:pt>
                <c:pt idx="181">
                  <c:v>-101.33</c:v>
                </c:pt>
                <c:pt idx="182">
                  <c:v>-101.61</c:v>
                </c:pt>
                <c:pt idx="183">
                  <c:v>-101.48</c:v>
                </c:pt>
                <c:pt idx="184">
                  <c:v>-101.53</c:v>
                </c:pt>
                <c:pt idx="185">
                  <c:v>-101.58</c:v>
                </c:pt>
                <c:pt idx="186">
                  <c:v>-101.6</c:v>
                </c:pt>
                <c:pt idx="187">
                  <c:v>-101.6</c:v>
                </c:pt>
                <c:pt idx="188">
                  <c:v>-101.63</c:v>
                </c:pt>
                <c:pt idx="189">
                  <c:v>-101.62</c:v>
                </c:pt>
                <c:pt idx="190">
                  <c:v>-101.52</c:v>
                </c:pt>
                <c:pt idx="191">
                  <c:v>-101.58</c:v>
                </c:pt>
                <c:pt idx="192">
                  <c:v>-95.66</c:v>
                </c:pt>
                <c:pt idx="193">
                  <c:v>-94.53</c:v>
                </c:pt>
                <c:pt idx="194">
                  <c:v>-94.08</c:v>
                </c:pt>
                <c:pt idx="195">
                  <c:v>-93.69</c:v>
                </c:pt>
                <c:pt idx="196">
                  <c:v>-93.58</c:v>
                </c:pt>
                <c:pt idx="197">
                  <c:v>-93.29</c:v>
                </c:pt>
                <c:pt idx="198">
                  <c:v>-93.23</c:v>
                </c:pt>
                <c:pt idx="199">
                  <c:v>-93.22</c:v>
                </c:pt>
                <c:pt idx="200">
                  <c:v>-93.08</c:v>
                </c:pt>
                <c:pt idx="201">
                  <c:v>-93.05</c:v>
                </c:pt>
                <c:pt idx="202">
                  <c:v>-92.86</c:v>
                </c:pt>
                <c:pt idx="203">
                  <c:v>-92.73</c:v>
                </c:pt>
                <c:pt idx="204">
                  <c:v>-91.41</c:v>
                </c:pt>
                <c:pt idx="205">
                  <c:v>-92.78</c:v>
                </c:pt>
                <c:pt idx="206">
                  <c:v>-92.67</c:v>
                </c:pt>
                <c:pt idx="207">
                  <c:v>-92.88</c:v>
                </c:pt>
                <c:pt idx="208">
                  <c:v>-92.98</c:v>
                </c:pt>
                <c:pt idx="209">
                  <c:v>-92.81</c:v>
                </c:pt>
                <c:pt idx="210">
                  <c:v>-92.78</c:v>
                </c:pt>
                <c:pt idx="211">
                  <c:v>-92.77</c:v>
                </c:pt>
                <c:pt idx="212">
                  <c:v>-92.76</c:v>
                </c:pt>
                <c:pt idx="213">
                  <c:v>-92.57</c:v>
                </c:pt>
                <c:pt idx="214">
                  <c:v>-92.58</c:v>
                </c:pt>
                <c:pt idx="215">
                  <c:v>-92.56</c:v>
                </c:pt>
                <c:pt idx="216">
                  <c:v>-92.56</c:v>
                </c:pt>
                <c:pt idx="217">
                  <c:v>-92.58</c:v>
                </c:pt>
                <c:pt idx="218">
                  <c:v>-92.57</c:v>
                </c:pt>
                <c:pt idx="219">
                  <c:v>-92.56</c:v>
                </c:pt>
                <c:pt idx="220">
                  <c:v>-92.57</c:v>
                </c:pt>
                <c:pt idx="221">
                  <c:v>-92.99</c:v>
                </c:pt>
                <c:pt idx="222">
                  <c:v>-93.03</c:v>
                </c:pt>
                <c:pt idx="223">
                  <c:v>-97.63</c:v>
                </c:pt>
                <c:pt idx="224">
                  <c:v>-99.47</c:v>
                </c:pt>
                <c:pt idx="225">
                  <c:v>-100.18</c:v>
                </c:pt>
                <c:pt idx="226">
                  <c:v>-100.5</c:v>
                </c:pt>
                <c:pt idx="227">
                  <c:v>-100.92</c:v>
                </c:pt>
                <c:pt idx="228">
                  <c:v>-101.27</c:v>
                </c:pt>
                <c:pt idx="229">
                  <c:v>-101.49</c:v>
                </c:pt>
                <c:pt idx="230">
                  <c:v>-101.64</c:v>
                </c:pt>
                <c:pt idx="231">
                  <c:v>-101.53</c:v>
                </c:pt>
                <c:pt idx="232">
                  <c:v>-101.6</c:v>
                </c:pt>
                <c:pt idx="233">
                  <c:v>-101.77</c:v>
                </c:pt>
                <c:pt idx="234">
                  <c:v>-100.53</c:v>
                </c:pt>
                <c:pt idx="235">
                  <c:v>-101.62</c:v>
                </c:pt>
                <c:pt idx="236">
                  <c:v>-101.68</c:v>
                </c:pt>
                <c:pt idx="237">
                  <c:v>-111.89</c:v>
                </c:pt>
                <c:pt idx="238">
                  <c:v>-101.83</c:v>
                </c:pt>
                <c:pt idx="239">
                  <c:v>-101.78</c:v>
                </c:pt>
                <c:pt idx="240">
                  <c:v>-101.96</c:v>
                </c:pt>
                <c:pt idx="241">
                  <c:v>-101.92</c:v>
                </c:pt>
                <c:pt idx="242">
                  <c:v>-101.98</c:v>
                </c:pt>
                <c:pt idx="243">
                  <c:v>-101.94</c:v>
                </c:pt>
                <c:pt idx="244">
                  <c:v>-101.76</c:v>
                </c:pt>
                <c:pt idx="245">
                  <c:v>-100.69</c:v>
                </c:pt>
                <c:pt idx="246">
                  <c:v>-101.98</c:v>
                </c:pt>
                <c:pt idx="247">
                  <c:v>-101.99</c:v>
                </c:pt>
                <c:pt idx="248">
                  <c:v>-102.05</c:v>
                </c:pt>
                <c:pt idx="249">
                  <c:v>-102.08</c:v>
                </c:pt>
                <c:pt idx="250">
                  <c:v>-97.75</c:v>
                </c:pt>
                <c:pt idx="251">
                  <c:v>-101.76</c:v>
                </c:pt>
                <c:pt idx="252">
                  <c:v>-102.11</c:v>
                </c:pt>
                <c:pt idx="253">
                  <c:v>-102.28</c:v>
                </c:pt>
                <c:pt idx="254">
                  <c:v>-102.43</c:v>
                </c:pt>
                <c:pt idx="255">
                  <c:v>-102.53</c:v>
                </c:pt>
                <c:pt idx="256">
                  <c:v>-102.56</c:v>
                </c:pt>
                <c:pt idx="257">
                  <c:v>-102.67</c:v>
                </c:pt>
                <c:pt idx="258">
                  <c:v>-102.66</c:v>
                </c:pt>
                <c:pt idx="259">
                  <c:v>-102.6</c:v>
                </c:pt>
                <c:pt idx="260">
                  <c:v>-102.61</c:v>
                </c:pt>
                <c:pt idx="261">
                  <c:v>-102.55</c:v>
                </c:pt>
                <c:pt idx="262">
                  <c:v>-102.4</c:v>
                </c:pt>
                <c:pt idx="263">
                  <c:v>-102.43</c:v>
                </c:pt>
                <c:pt idx="264">
                  <c:v>-102.58</c:v>
                </c:pt>
                <c:pt idx="265">
                  <c:v>-102.67</c:v>
                </c:pt>
                <c:pt idx="266">
                  <c:v>-102.57</c:v>
                </c:pt>
                <c:pt idx="267">
                  <c:v>-102.55</c:v>
                </c:pt>
                <c:pt idx="268">
                  <c:v>-102.38</c:v>
                </c:pt>
                <c:pt idx="269">
                  <c:v>-102.64</c:v>
                </c:pt>
                <c:pt idx="270">
                  <c:v>-102.65</c:v>
                </c:pt>
                <c:pt idx="271">
                  <c:v>-102.59</c:v>
                </c:pt>
                <c:pt idx="272">
                  <c:v>-102.62</c:v>
                </c:pt>
                <c:pt idx="273">
                  <c:v>-102.57</c:v>
                </c:pt>
                <c:pt idx="274">
                  <c:v>-102.48</c:v>
                </c:pt>
                <c:pt idx="275">
                  <c:v>-102.45</c:v>
                </c:pt>
                <c:pt idx="276">
                  <c:v>-102.44</c:v>
                </c:pt>
                <c:pt idx="277">
                  <c:v>-102.57</c:v>
                </c:pt>
                <c:pt idx="278">
                  <c:v>-102.49</c:v>
                </c:pt>
                <c:pt idx="279">
                  <c:v>-102.49</c:v>
                </c:pt>
                <c:pt idx="280">
                  <c:v>-101.92</c:v>
                </c:pt>
                <c:pt idx="281">
                  <c:v>-102.56</c:v>
                </c:pt>
                <c:pt idx="282">
                  <c:v>-102.5</c:v>
                </c:pt>
                <c:pt idx="283">
                  <c:v>-102.55</c:v>
                </c:pt>
                <c:pt idx="284">
                  <c:v>-102.68</c:v>
                </c:pt>
                <c:pt idx="285">
                  <c:v>-103.12</c:v>
                </c:pt>
                <c:pt idx="286">
                  <c:v>-103.33</c:v>
                </c:pt>
                <c:pt idx="287">
                  <c:v>-103.33</c:v>
                </c:pt>
                <c:pt idx="288">
                  <c:v>-103.37</c:v>
                </c:pt>
                <c:pt idx="289">
                  <c:v>-103.41</c:v>
                </c:pt>
                <c:pt idx="290">
                  <c:v>-103.53</c:v>
                </c:pt>
                <c:pt idx="291">
                  <c:v>-103.45</c:v>
                </c:pt>
                <c:pt idx="292">
                  <c:v>-104.2</c:v>
                </c:pt>
                <c:pt idx="293">
                  <c:v>-104.43</c:v>
                </c:pt>
                <c:pt idx="294">
                  <c:v>-104.48</c:v>
                </c:pt>
                <c:pt idx="295">
                  <c:v>-104.5</c:v>
                </c:pt>
                <c:pt idx="296">
                  <c:v>-104.64</c:v>
                </c:pt>
                <c:pt idx="297">
                  <c:v>-104.52</c:v>
                </c:pt>
                <c:pt idx="298">
                  <c:v>-104.42</c:v>
                </c:pt>
                <c:pt idx="299">
                  <c:v>-104.14</c:v>
                </c:pt>
                <c:pt idx="300">
                  <c:v>-104.04</c:v>
                </c:pt>
                <c:pt idx="301">
                  <c:v>-104.08</c:v>
                </c:pt>
                <c:pt idx="302">
                  <c:v>-104.08</c:v>
                </c:pt>
                <c:pt idx="303">
                  <c:v>-104.13</c:v>
                </c:pt>
                <c:pt idx="304">
                  <c:v>-103.93</c:v>
                </c:pt>
                <c:pt idx="305">
                  <c:v>-104.07</c:v>
                </c:pt>
                <c:pt idx="306">
                  <c:v>-104.03</c:v>
                </c:pt>
                <c:pt idx="307">
                  <c:v>-104.07</c:v>
                </c:pt>
                <c:pt idx="308">
                  <c:v>-104.11</c:v>
                </c:pt>
                <c:pt idx="309">
                  <c:v>-103.56</c:v>
                </c:pt>
                <c:pt idx="310">
                  <c:v>-103.91</c:v>
                </c:pt>
                <c:pt idx="311">
                  <c:v>-103.97</c:v>
                </c:pt>
                <c:pt idx="312">
                  <c:v>-103.91</c:v>
                </c:pt>
                <c:pt idx="313">
                  <c:v>-103.6</c:v>
                </c:pt>
                <c:pt idx="314">
                  <c:v>-103.73</c:v>
                </c:pt>
                <c:pt idx="315">
                  <c:v>-103.71</c:v>
                </c:pt>
                <c:pt idx="316">
                  <c:v>-103.61</c:v>
                </c:pt>
                <c:pt idx="317">
                  <c:v>-103.76</c:v>
                </c:pt>
                <c:pt idx="318">
                  <c:v>-103.65</c:v>
                </c:pt>
                <c:pt idx="319">
                  <c:v>-103.59</c:v>
                </c:pt>
                <c:pt idx="320">
                  <c:v>-102.95</c:v>
                </c:pt>
                <c:pt idx="321">
                  <c:v>-104.05</c:v>
                </c:pt>
                <c:pt idx="322">
                  <c:v>-103.97</c:v>
                </c:pt>
                <c:pt idx="323">
                  <c:v>-104.01</c:v>
                </c:pt>
                <c:pt idx="324">
                  <c:v>-103.96</c:v>
                </c:pt>
                <c:pt idx="325">
                  <c:v>-103.95</c:v>
                </c:pt>
                <c:pt idx="326">
                  <c:v>-103.93</c:v>
                </c:pt>
                <c:pt idx="327">
                  <c:v>-103.88</c:v>
                </c:pt>
                <c:pt idx="328">
                  <c:v>-103.76</c:v>
                </c:pt>
                <c:pt idx="329">
                  <c:v>-103.68</c:v>
                </c:pt>
                <c:pt idx="330">
                  <c:v>-103.38</c:v>
                </c:pt>
                <c:pt idx="331">
                  <c:v>-103.65</c:v>
                </c:pt>
                <c:pt idx="332">
                  <c:v>-102.63</c:v>
                </c:pt>
                <c:pt idx="333">
                  <c:v>-103.31</c:v>
                </c:pt>
                <c:pt idx="334">
                  <c:v>-108.32</c:v>
                </c:pt>
                <c:pt idx="335">
                  <c:v>-103.16</c:v>
                </c:pt>
                <c:pt idx="336">
                  <c:v>-103.18</c:v>
                </c:pt>
                <c:pt idx="337">
                  <c:v>-103.26</c:v>
                </c:pt>
                <c:pt idx="338">
                  <c:v>-103.23</c:v>
                </c:pt>
                <c:pt idx="339">
                  <c:v>-102.58</c:v>
                </c:pt>
                <c:pt idx="340">
                  <c:v>-103.48</c:v>
                </c:pt>
                <c:pt idx="341">
                  <c:v>-109.72</c:v>
                </c:pt>
                <c:pt idx="342">
                  <c:v>-104.12</c:v>
                </c:pt>
                <c:pt idx="343">
                  <c:v>-104.38</c:v>
                </c:pt>
                <c:pt idx="344">
                  <c:v>-104.54</c:v>
                </c:pt>
                <c:pt idx="345">
                  <c:v>-104.9</c:v>
                </c:pt>
                <c:pt idx="346">
                  <c:v>-105.1</c:v>
                </c:pt>
                <c:pt idx="347">
                  <c:v>-105.27</c:v>
                </c:pt>
                <c:pt idx="348">
                  <c:v>-105.26</c:v>
                </c:pt>
                <c:pt idx="349">
                  <c:v>-105.13</c:v>
                </c:pt>
                <c:pt idx="350">
                  <c:v>-104.98</c:v>
                </c:pt>
                <c:pt idx="351">
                  <c:v>-103.95</c:v>
                </c:pt>
                <c:pt idx="352">
                  <c:v>-104.68</c:v>
                </c:pt>
                <c:pt idx="353">
                  <c:v>-104.55</c:v>
                </c:pt>
                <c:pt idx="354">
                  <c:v>-104.07</c:v>
                </c:pt>
                <c:pt idx="355">
                  <c:v>-104.47</c:v>
                </c:pt>
                <c:pt idx="356">
                  <c:v>-104.53</c:v>
                </c:pt>
                <c:pt idx="357">
                  <c:v>-104.44</c:v>
                </c:pt>
                <c:pt idx="358">
                  <c:v>-103.91</c:v>
                </c:pt>
                <c:pt idx="359">
                  <c:v>-104.44</c:v>
                </c:pt>
                <c:pt idx="360">
                  <c:v>-104.38</c:v>
                </c:pt>
                <c:pt idx="361">
                  <c:v>-104.37</c:v>
                </c:pt>
                <c:pt idx="362">
                  <c:v>-110.04</c:v>
                </c:pt>
                <c:pt idx="363">
                  <c:v>-104.72</c:v>
                </c:pt>
                <c:pt idx="364">
                  <c:v>-104.81</c:v>
                </c:pt>
                <c:pt idx="365">
                  <c:v>-104.43</c:v>
                </c:pt>
                <c:pt idx="366">
                  <c:v>-104.64</c:v>
                </c:pt>
                <c:pt idx="367">
                  <c:v>-105.63</c:v>
                </c:pt>
                <c:pt idx="368">
                  <c:v>-106.37</c:v>
                </c:pt>
                <c:pt idx="369">
                  <c:v>-106.8</c:v>
                </c:pt>
                <c:pt idx="370">
                  <c:v>-106.42</c:v>
                </c:pt>
                <c:pt idx="371">
                  <c:v>-107.62</c:v>
                </c:pt>
                <c:pt idx="372">
                  <c:v>-86.38</c:v>
                </c:pt>
                <c:pt idx="373">
                  <c:v>-108.25</c:v>
                </c:pt>
                <c:pt idx="374">
                  <c:v>-111.98</c:v>
                </c:pt>
                <c:pt idx="375">
                  <c:v>-112.25</c:v>
                </c:pt>
                <c:pt idx="376">
                  <c:v>-112.08</c:v>
                </c:pt>
                <c:pt idx="377">
                  <c:v>-111.29</c:v>
                </c:pt>
                <c:pt idx="378">
                  <c:v>-107.39</c:v>
                </c:pt>
                <c:pt idx="379">
                  <c:v>-107.57</c:v>
                </c:pt>
                <c:pt idx="380">
                  <c:v>-111.27</c:v>
                </c:pt>
                <c:pt idx="381">
                  <c:v>-108.89</c:v>
                </c:pt>
                <c:pt idx="382">
                  <c:v>-108.94</c:v>
                </c:pt>
                <c:pt idx="383">
                  <c:v>-108.72</c:v>
                </c:pt>
                <c:pt idx="384">
                  <c:v>-109.09</c:v>
                </c:pt>
                <c:pt idx="385">
                  <c:v>-108.51</c:v>
                </c:pt>
                <c:pt idx="386">
                  <c:v>-108.78</c:v>
                </c:pt>
                <c:pt idx="387">
                  <c:v>-108.93</c:v>
                </c:pt>
                <c:pt idx="388">
                  <c:v>-108.85</c:v>
                </c:pt>
                <c:pt idx="389">
                  <c:v>-109.26</c:v>
                </c:pt>
                <c:pt idx="390">
                  <c:v>-108.94</c:v>
                </c:pt>
                <c:pt idx="391">
                  <c:v>-107.36</c:v>
                </c:pt>
                <c:pt idx="392">
                  <c:v>-101.59</c:v>
                </c:pt>
                <c:pt idx="393">
                  <c:v>-100.29</c:v>
                </c:pt>
                <c:pt idx="394">
                  <c:v>-104.83</c:v>
                </c:pt>
                <c:pt idx="395">
                  <c:v>-106.32</c:v>
                </c:pt>
                <c:pt idx="396">
                  <c:v>-106.42</c:v>
                </c:pt>
                <c:pt idx="397">
                  <c:v>-106.67</c:v>
                </c:pt>
                <c:pt idx="398">
                  <c:v>-117.59</c:v>
                </c:pt>
                <c:pt idx="399">
                  <c:v>-106.71</c:v>
                </c:pt>
                <c:pt idx="400">
                  <c:v>-109.18</c:v>
                </c:pt>
                <c:pt idx="401">
                  <c:v>-107.58</c:v>
                </c:pt>
                <c:pt idx="402">
                  <c:v>-107.73</c:v>
                </c:pt>
                <c:pt idx="403">
                  <c:v>-107.71</c:v>
                </c:pt>
                <c:pt idx="404">
                  <c:v>-107.9</c:v>
                </c:pt>
                <c:pt idx="405">
                  <c:v>-107.16</c:v>
                </c:pt>
                <c:pt idx="406">
                  <c:v>-107.76</c:v>
                </c:pt>
                <c:pt idx="407">
                  <c:v>-107.97</c:v>
                </c:pt>
                <c:pt idx="408">
                  <c:v>-108.08</c:v>
                </c:pt>
                <c:pt idx="409">
                  <c:v>-107.77</c:v>
                </c:pt>
                <c:pt idx="410">
                  <c:v>-107.68</c:v>
                </c:pt>
                <c:pt idx="411">
                  <c:v>-106.24</c:v>
                </c:pt>
                <c:pt idx="412">
                  <c:v>-106.25</c:v>
                </c:pt>
                <c:pt idx="413">
                  <c:v>-106.4</c:v>
                </c:pt>
                <c:pt idx="414">
                  <c:v>-106.88</c:v>
                </c:pt>
                <c:pt idx="415">
                  <c:v>-126.5</c:v>
                </c:pt>
                <c:pt idx="416">
                  <c:v>-109.76</c:v>
                </c:pt>
                <c:pt idx="417">
                  <c:v>-131.07</c:v>
                </c:pt>
                <c:pt idx="418">
                  <c:v>-112.16</c:v>
                </c:pt>
                <c:pt idx="419">
                  <c:v>-111.48</c:v>
                </c:pt>
                <c:pt idx="420">
                  <c:v>-111.53</c:v>
                </c:pt>
                <c:pt idx="421">
                  <c:v>-111.34</c:v>
                </c:pt>
                <c:pt idx="422">
                  <c:v>-111.13</c:v>
                </c:pt>
                <c:pt idx="423">
                  <c:v>-110.98</c:v>
                </c:pt>
                <c:pt idx="424">
                  <c:v>-110.92</c:v>
                </c:pt>
                <c:pt idx="425">
                  <c:v>-131.08000000000001</c:v>
                </c:pt>
                <c:pt idx="426">
                  <c:v>-111.88</c:v>
                </c:pt>
                <c:pt idx="427">
                  <c:v>-111.14</c:v>
                </c:pt>
                <c:pt idx="428">
                  <c:v>-110.78</c:v>
                </c:pt>
                <c:pt idx="429">
                  <c:v>-110.8</c:v>
                </c:pt>
                <c:pt idx="430">
                  <c:v>-110.76</c:v>
                </c:pt>
                <c:pt idx="431">
                  <c:v>-112.58</c:v>
                </c:pt>
                <c:pt idx="432">
                  <c:v>-111.33</c:v>
                </c:pt>
                <c:pt idx="433">
                  <c:v>-111.16</c:v>
                </c:pt>
                <c:pt idx="434">
                  <c:v>-111.01</c:v>
                </c:pt>
                <c:pt idx="435">
                  <c:v>-111.01</c:v>
                </c:pt>
                <c:pt idx="436">
                  <c:v>-110.68</c:v>
                </c:pt>
                <c:pt idx="437">
                  <c:v>-117.09</c:v>
                </c:pt>
                <c:pt idx="438">
                  <c:v>-111.45</c:v>
                </c:pt>
                <c:pt idx="439">
                  <c:v>-111.16</c:v>
                </c:pt>
                <c:pt idx="440">
                  <c:v>-110.79</c:v>
                </c:pt>
                <c:pt idx="441">
                  <c:v>-110.1</c:v>
                </c:pt>
                <c:pt idx="442">
                  <c:v>-110.3</c:v>
                </c:pt>
                <c:pt idx="443">
                  <c:v>-110.23</c:v>
                </c:pt>
                <c:pt idx="444">
                  <c:v>-110.11</c:v>
                </c:pt>
                <c:pt idx="445">
                  <c:v>-110.11</c:v>
                </c:pt>
                <c:pt idx="446">
                  <c:v>-110.12</c:v>
                </c:pt>
                <c:pt idx="447">
                  <c:v>-110.25</c:v>
                </c:pt>
                <c:pt idx="448">
                  <c:v>-109.67</c:v>
                </c:pt>
                <c:pt idx="449">
                  <c:v>-110.88</c:v>
                </c:pt>
                <c:pt idx="450">
                  <c:v>-109.78</c:v>
                </c:pt>
                <c:pt idx="451">
                  <c:v>-108.63</c:v>
                </c:pt>
                <c:pt idx="452">
                  <c:v>-108.03</c:v>
                </c:pt>
                <c:pt idx="453">
                  <c:v>-107.7</c:v>
                </c:pt>
                <c:pt idx="454">
                  <c:v>-106.16</c:v>
                </c:pt>
                <c:pt idx="455">
                  <c:v>-105.37</c:v>
                </c:pt>
                <c:pt idx="456">
                  <c:v>-105.77</c:v>
                </c:pt>
                <c:pt idx="457">
                  <c:v>-106.52</c:v>
                </c:pt>
                <c:pt idx="458">
                  <c:v>-107.94</c:v>
                </c:pt>
                <c:pt idx="459">
                  <c:v>-138.37</c:v>
                </c:pt>
                <c:pt idx="460">
                  <c:v>-119.9</c:v>
                </c:pt>
                <c:pt idx="461">
                  <c:v>-119.78</c:v>
                </c:pt>
                <c:pt idx="462">
                  <c:v>-113.98</c:v>
                </c:pt>
                <c:pt idx="463">
                  <c:v>-112.76</c:v>
                </c:pt>
                <c:pt idx="464">
                  <c:v>-110.42</c:v>
                </c:pt>
                <c:pt idx="465">
                  <c:v>-109.52</c:v>
                </c:pt>
                <c:pt idx="466">
                  <c:v>-99.06</c:v>
                </c:pt>
                <c:pt idx="467">
                  <c:v>-97.96</c:v>
                </c:pt>
                <c:pt idx="468">
                  <c:v>-101.08</c:v>
                </c:pt>
                <c:pt idx="469">
                  <c:v>-105.16</c:v>
                </c:pt>
                <c:pt idx="470">
                  <c:v>-135.68</c:v>
                </c:pt>
                <c:pt idx="471">
                  <c:v>-113.43</c:v>
                </c:pt>
                <c:pt idx="472">
                  <c:v>-103.58</c:v>
                </c:pt>
                <c:pt idx="473">
                  <c:v>-105.43</c:v>
                </c:pt>
                <c:pt idx="474">
                  <c:v>-101.71</c:v>
                </c:pt>
                <c:pt idx="475">
                  <c:v>-99.21</c:v>
                </c:pt>
                <c:pt idx="476">
                  <c:v>-104.95</c:v>
                </c:pt>
                <c:pt idx="477">
                  <c:v>-126.64</c:v>
                </c:pt>
                <c:pt idx="478">
                  <c:v>-108.22</c:v>
                </c:pt>
                <c:pt idx="479">
                  <c:v>-108.98</c:v>
                </c:pt>
                <c:pt idx="480">
                  <c:v>-109.17</c:v>
                </c:pt>
                <c:pt idx="481">
                  <c:v>-107.86</c:v>
                </c:pt>
                <c:pt idx="482">
                  <c:v>-112.99</c:v>
                </c:pt>
                <c:pt idx="483">
                  <c:v>-111.16</c:v>
                </c:pt>
                <c:pt idx="484">
                  <c:v>-108.08</c:v>
                </c:pt>
                <c:pt idx="485">
                  <c:v>-105.88</c:v>
                </c:pt>
                <c:pt idx="486">
                  <c:v>-111.63</c:v>
                </c:pt>
                <c:pt idx="487">
                  <c:v>-103.77</c:v>
                </c:pt>
                <c:pt idx="488">
                  <c:v>-102.76</c:v>
                </c:pt>
                <c:pt idx="489">
                  <c:v>-100.18</c:v>
                </c:pt>
                <c:pt idx="490">
                  <c:v>-105.08</c:v>
                </c:pt>
                <c:pt idx="491">
                  <c:v>-102.73</c:v>
                </c:pt>
                <c:pt idx="492">
                  <c:v>-108.74</c:v>
                </c:pt>
                <c:pt idx="493">
                  <c:v>-107.21</c:v>
                </c:pt>
                <c:pt idx="494">
                  <c:v>-110.16</c:v>
                </c:pt>
                <c:pt idx="495">
                  <c:v>-121.6</c:v>
                </c:pt>
                <c:pt idx="496">
                  <c:v>-115.52</c:v>
                </c:pt>
                <c:pt idx="497">
                  <c:v>-113.37</c:v>
                </c:pt>
                <c:pt idx="498">
                  <c:v>-113.37</c:v>
                </c:pt>
                <c:pt idx="499">
                  <c:v>-155.81</c:v>
                </c:pt>
                <c:pt idx="500">
                  <c:v>-153.1</c:v>
                </c:pt>
                <c:pt idx="501">
                  <c:v>-116.47</c:v>
                </c:pt>
                <c:pt idx="502">
                  <c:v>-106.57</c:v>
                </c:pt>
                <c:pt idx="503">
                  <c:v>-112.91</c:v>
                </c:pt>
                <c:pt idx="504">
                  <c:v>-105.71</c:v>
                </c:pt>
                <c:pt idx="505">
                  <c:v>-105.7</c:v>
                </c:pt>
                <c:pt idx="506">
                  <c:v>-112.41</c:v>
                </c:pt>
                <c:pt idx="507">
                  <c:v>-119.3</c:v>
                </c:pt>
                <c:pt idx="508">
                  <c:v>-114.85</c:v>
                </c:pt>
                <c:pt idx="509">
                  <c:v>-114.52</c:v>
                </c:pt>
                <c:pt idx="510">
                  <c:v>-114.52</c:v>
                </c:pt>
                <c:pt idx="511">
                  <c:v>-118.23</c:v>
                </c:pt>
                <c:pt idx="512">
                  <c:v>-117.95</c:v>
                </c:pt>
                <c:pt idx="513">
                  <c:v>-113.82</c:v>
                </c:pt>
                <c:pt idx="514">
                  <c:v>-113.63</c:v>
                </c:pt>
                <c:pt idx="515">
                  <c:v>-115.69</c:v>
                </c:pt>
                <c:pt idx="516">
                  <c:v>-115.12</c:v>
                </c:pt>
                <c:pt idx="517">
                  <c:v>-112.38</c:v>
                </c:pt>
                <c:pt idx="518">
                  <c:v>-115.48</c:v>
                </c:pt>
                <c:pt idx="519">
                  <c:v>-132.68</c:v>
                </c:pt>
                <c:pt idx="520">
                  <c:v>-125.1</c:v>
                </c:pt>
                <c:pt idx="521">
                  <c:v>-119.63</c:v>
                </c:pt>
                <c:pt idx="522">
                  <c:v>-116.14</c:v>
                </c:pt>
                <c:pt idx="523">
                  <c:v>-121.33</c:v>
                </c:pt>
                <c:pt idx="524">
                  <c:v>-116.34</c:v>
                </c:pt>
                <c:pt idx="525">
                  <c:v>-115.11</c:v>
                </c:pt>
                <c:pt idx="526">
                  <c:v>-113.63</c:v>
                </c:pt>
                <c:pt idx="527">
                  <c:v>-116.46</c:v>
                </c:pt>
                <c:pt idx="528">
                  <c:v>-112.67</c:v>
                </c:pt>
                <c:pt idx="529">
                  <c:v>-114.11</c:v>
                </c:pt>
                <c:pt idx="530">
                  <c:v>-111.41</c:v>
                </c:pt>
                <c:pt idx="531">
                  <c:v>-119.88</c:v>
                </c:pt>
                <c:pt idx="532">
                  <c:v>-111.29</c:v>
                </c:pt>
                <c:pt idx="533">
                  <c:v>-109.43</c:v>
                </c:pt>
                <c:pt idx="534">
                  <c:v>-109.27</c:v>
                </c:pt>
                <c:pt idx="535">
                  <c:v>-112</c:v>
                </c:pt>
                <c:pt idx="536">
                  <c:v>-105.08</c:v>
                </c:pt>
                <c:pt idx="537">
                  <c:v>-104.08</c:v>
                </c:pt>
                <c:pt idx="538">
                  <c:v>-101.46</c:v>
                </c:pt>
                <c:pt idx="539">
                  <c:v>-99</c:v>
                </c:pt>
                <c:pt idx="540">
                  <c:v>-101.23</c:v>
                </c:pt>
                <c:pt idx="541">
                  <c:v>-101.27</c:v>
                </c:pt>
                <c:pt idx="542">
                  <c:v>-102.08</c:v>
                </c:pt>
                <c:pt idx="543">
                  <c:v>-102.51</c:v>
                </c:pt>
                <c:pt idx="544">
                  <c:v>-98.92</c:v>
                </c:pt>
                <c:pt idx="545">
                  <c:v>-102.47</c:v>
                </c:pt>
                <c:pt idx="546">
                  <c:v>-103.81</c:v>
                </c:pt>
                <c:pt idx="547">
                  <c:v>-101.15</c:v>
                </c:pt>
                <c:pt idx="548">
                  <c:v>-99.08</c:v>
                </c:pt>
                <c:pt idx="549">
                  <c:v>-102.16</c:v>
                </c:pt>
                <c:pt idx="550">
                  <c:v>-100.98</c:v>
                </c:pt>
                <c:pt idx="551">
                  <c:v>-102.1</c:v>
                </c:pt>
                <c:pt idx="552">
                  <c:v>-96.03</c:v>
                </c:pt>
                <c:pt idx="553">
                  <c:v>-114.72</c:v>
                </c:pt>
                <c:pt idx="554">
                  <c:v>-101.41</c:v>
                </c:pt>
                <c:pt idx="555">
                  <c:v>-94.77</c:v>
                </c:pt>
                <c:pt idx="556">
                  <c:v>-97.42</c:v>
                </c:pt>
                <c:pt idx="557">
                  <c:v>-93.99</c:v>
                </c:pt>
                <c:pt idx="558">
                  <c:v>-94.94</c:v>
                </c:pt>
                <c:pt idx="559">
                  <c:v>-95.74</c:v>
                </c:pt>
                <c:pt idx="560">
                  <c:v>-94.22</c:v>
                </c:pt>
                <c:pt idx="561">
                  <c:v>-96.22</c:v>
                </c:pt>
                <c:pt idx="562">
                  <c:v>-96.31</c:v>
                </c:pt>
                <c:pt idx="563">
                  <c:v>-93.52</c:v>
                </c:pt>
                <c:pt idx="564">
                  <c:v>-93.58</c:v>
                </c:pt>
                <c:pt idx="565">
                  <c:v>-93.69</c:v>
                </c:pt>
                <c:pt idx="566">
                  <c:v>-93.9</c:v>
                </c:pt>
                <c:pt idx="567">
                  <c:v>-93.62</c:v>
                </c:pt>
                <c:pt idx="568">
                  <c:v>-91.93</c:v>
                </c:pt>
                <c:pt idx="569">
                  <c:v>-93.19</c:v>
                </c:pt>
                <c:pt idx="570">
                  <c:v>-94.66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FE9-40C8-93CC-BE4750E7EC78}"/>
            </c:ext>
          </c:extLst>
        </c:ser>
        <c:ser>
          <c:idx val="1"/>
          <c:order val="1"/>
          <c:tx>
            <c:v>Simulated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3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'364348076363201'!$H$14:$H$51</c:f>
              <c:numCache>
                <c:formatCode>m/d/yyyy</c:formatCode>
                <c:ptCount val="38"/>
                <c:pt idx="0">
                  <c:v>30682</c:v>
                </c:pt>
                <c:pt idx="1">
                  <c:v>31048</c:v>
                </c:pt>
                <c:pt idx="2">
                  <c:v>31413</c:v>
                </c:pt>
                <c:pt idx="3">
                  <c:v>31778</c:v>
                </c:pt>
                <c:pt idx="4">
                  <c:v>32143</c:v>
                </c:pt>
                <c:pt idx="5">
                  <c:v>32509</c:v>
                </c:pt>
                <c:pt idx="6">
                  <c:v>32874</c:v>
                </c:pt>
                <c:pt idx="7">
                  <c:v>33239</c:v>
                </c:pt>
                <c:pt idx="8">
                  <c:v>33604</c:v>
                </c:pt>
                <c:pt idx="9">
                  <c:v>33970</c:v>
                </c:pt>
                <c:pt idx="10">
                  <c:v>34335</c:v>
                </c:pt>
                <c:pt idx="11">
                  <c:v>34700</c:v>
                </c:pt>
                <c:pt idx="12">
                  <c:v>35065</c:v>
                </c:pt>
                <c:pt idx="13">
                  <c:v>35431</c:v>
                </c:pt>
                <c:pt idx="14">
                  <c:v>35796</c:v>
                </c:pt>
                <c:pt idx="15">
                  <c:v>36161</c:v>
                </c:pt>
                <c:pt idx="16">
                  <c:v>36526</c:v>
                </c:pt>
                <c:pt idx="17">
                  <c:v>36892</c:v>
                </c:pt>
                <c:pt idx="18">
                  <c:v>37257</c:v>
                </c:pt>
                <c:pt idx="19">
                  <c:v>37622</c:v>
                </c:pt>
                <c:pt idx="20">
                  <c:v>37987</c:v>
                </c:pt>
                <c:pt idx="21">
                  <c:v>38353</c:v>
                </c:pt>
                <c:pt idx="22">
                  <c:v>38718</c:v>
                </c:pt>
                <c:pt idx="23">
                  <c:v>39083</c:v>
                </c:pt>
                <c:pt idx="24">
                  <c:v>39448</c:v>
                </c:pt>
                <c:pt idx="25">
                  <c:v>39814</c:v>
                </c:pt>
                <c:pt idx="26">
                  <c:v>40179</c:v>
                </c:pt>
                <c:pt idx="27">
                  <c:v>40544</c:v>
                </c:pt>
                <c:pt idx="28">
                  <c:v>40909</c:v>
                </c:pt>
                <c:pt idx="29">
                  <c:v>41275</c:v>
                </c:pt>
                <c:pt idx="30">
                  <c:v>41640</c:v>
                </c:pt>
                <c:pt idx="31">
                  <c:v>42005</c:v>
                </c:pt>
                <c:pt idx="32">
                  <c:v>42370</c:v>
                </c:pt>
                <c:pt idx="33">
                  <c:v>42736</c:v>
                </c:pt>
                <c:pt idx="34">
                  <c:v>43101</c:v>
                </c:pt>
                <c:pt idx="35">
                  <c:v>43466</c:v>
                </c:pt>
                <c:pt idx="36">
                  <c:v>43831</c:v>
                </c:pt>
                <c:pt idx="37">
                  <c:v>44197</c:v>
                </c:pt>
              </c:numCache>
            </c:numRef>
          </c:xVal>
          <c:yVal>
            <c:numRef>
              <c:f>'364348076363201'!$G$14:$G$51</c:f>
              <c:numCache>
                <c:formatCode>General</c:formatCode>
                <c:ptCount val="38"/>
                <c:pt idx="0">
                  <c:v>-82.423377990719999</c:v>
                </c:pt>
                <c:pt idx="1">
                  <c:v>-80.077026367190001</c:v>
                </c:pt>
                <c:pt idx="2">
                  <c:v>-84.282356262210001</c:v>
                </c:pt>
                <c:pt idx="3">
                  <c:v>-91.832145690920001</c:v>
                </c:pt>
                <c:pt idx="4">
                  <c:v>-90.694931030269998</c:v>
                </c:pt>
                <c:pt idx="5">
                  <c:v>-88.327590942379999</c:v>
                </c:pt>
                <c:pt idx="6">
                  <c:v>-86.515167236330001</c:v>
                </c:pt>
                <c:pt idx="7">
                  <c:v>-88.855514526370001</c:v>
                </c:pt>
                <c:pt idx="8">
                  <c:v>-94.389953613279999</c:v>
                </c:pt>
                <c:pt idx="9">
                  <c:v>-95.87156677246</c:v>
                </c:pt>
                <c:pt idx="10">
                  <c:v>-87.010276794429998</c:v>
                </c:pt>
                <c:pt idx="11">
                  <c:v>-97.271789550779999</c:v>
                </c:pt>
                <c:pt idx="12">
                  <c:v>-97.453285217290002</c:v>
                </c:pt>
                <c:pt idx="13">
                  <c:v>-95.550048828130002</c:v>
                </c:pt>
                <c:pt idx="14">
                  <c:v>-96.868293762210001</c:v>
                </c:pt>
                <c:pt idx="15">
                  <c:v>-97.117897033689999</c:v>
                </c:pt>
                <c:pt idx="16">
                  <c:v>-96.079940795900001</c:v>
                </c:pt>
                <c:pt idx="17">
                  <c:v>-95.878379821780001</c:v>
                </c:pt>
                <c:pt idx="18">
                  <c:v>-102.6486587524</c:v>
                </c:pt>
                <c:pt idx="19">
                  <c:v>-108.9123382568</c:v>
                </c:pt>
                <c:pt idx="20">
                  <c:v>-107.1169662476</c:v>
                </c:pt>
                <c:pt idx="21">
                  <c:v>-111.30307769780001</c:v>
                </c:pt>
                <c:pt idx="22">
                  <c:v>-113.9359512329</c:v>
                </c:pt>
                <c:pt idx="23">
                  <c:v>-114.390007019</c:v>
                </c:pt>
                <c:pt idx="24">
                  <c:v>-120.9054641724</c:v>
                </c:pt>
                <c:pt idx="25">
                  <c:v>-117.7309799194</c:v>
                </c:pt>
                <c:pt idx="26">
                  <c:v>-115.24997711180001</c:v>
                </c:pt>
                <c:pt idx="27">
                  <c:v>-109.93138122560001</c:v>
                </c:pt>
                <c:pt idx="28">
                  <c:v>-100.5706787109</c:v>
                </c:pt>
                <c:pt idx="29">
                  <c:v>-96.89582824707</c:v>
                </c:pt>
                <c:pt idx="30">
                  <c:v>-97.830345153810001</c:v>
                </c:pt>
                <c:pt idx="31">
                  <c:v>-98.37606048584</c:v>
                </c:pt>
                <c:pt idx="32">
                  <c:v>-97.583320617680002</c:v>
                </c:pt>
                <c:pt idx="33">
                  <c:v>-90.23715209961</c:v>
                </c:pt>
                <c:pt idx="34">
                  <c:v>-88.396461486820002</c:v>
                </c:pt>
                <c:pt idx="35">
                  <c:v>-87.621559143070002</c:v>
                </c:pt>
                <c:pt idx="36">
                  <c:v>-86.873168945309999</c:v>
                </c:pt>
                <c:pt idx="37">
                  <c:v>-113.7178268433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FE9-40C8-93CC-BE4750E7EC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3555183"/>
        <c:axId val="613550191"/>
      </c:scatterChart>
      <c:valAx>
        <c:axId val="613555183"/>
        <c:scaling>
          <c:orientation val="minMax"/>
          <c:min val="3000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0191"/>
        <c:crossesAt val="-200"/>
        <c:crossBetween val="midCat"/>
      </c:valAx>
      <c:valAx>
        <c:axId val="613550191"/>
        <c:scaling>
          <c:orientation val="minMax"/>
          <c:max val="-50"/>
          <c:min val="-16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Water Level (ft)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5183"/>
        <c:crosses val="autoZero"/>
        <c:crossBetween val="midCat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Data</c:v>
          </c:tx>
          <c:spPr>
            <a:ln w="19050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'364348076363201'!$I$14:$I$51</c:f>
              <c:numCache>
                <c:formatCode>General</c:formatCode>
                <c:ptCount val="38"/>
                <c:pt idx="0">
                  <c:v>-86.38</c:v>
                </c:pt>
                <c:pt idx="1">
                  <c:v>-86.38</c:v>
                </c:pt>
                <c:pt idx="2">
                  <c:v>-87.46</c:v>
                </c:pt>
                <c:pt idx="3">
                  <c:v>-121.48</c:v>
                </c:pt>
                <c:pt idx="4">
                  <c:v>-108.23</c:v>
                </c:pt>
                <c:pt idx="5">
                  <c:v>-101.17</c:v>
                </c:pt>
                <c:pt idx="6">
                  <c:v>-102.43</c:v>
                </c:pt>
                <c:pt idx="7">
                  <c:v>-103.93</c:v>
                </c:pt>
                <c:pt idx="8">
                  <c:v>-107.73</c:v>
                </c:pt>
                <c:pt idx="9">
                  <c:v>-107.7</c:v>
                </c:pt>
                <c:pt idx="10">
                  <c:v>-138.37</c:v>
                </c:pt>
                <c:pt idx="11">
                  <c:v>-109.52</c:v>
                </c:pt>
                <c:pt idx="12">
                  <c:v>-135.68</c:v>
                </c:pt>
                <c:pt idx="13">
                  <c:v>-101.71</c:v>
                </c:pt>
                <c:pt idx="14">
                  <c:v>-108.22</c:v>
                </c:pt>
                <c:pt idx="15">
                  <c:v>-111.16</c:v>
                </c:pt>
                <c:pt idx="16">
                  <c:v>-103.77</c:v>
                </c:pt>
                <c:pt idx="17">
                  <c:v>-102.73</c:v>
                </c:pt>
                <c:pt idx="18">
                  <c:v>-121.6</c:v>
                </c:pt>
                <c:pt idx="19">
                  <c:v>-153.1</c:v>
                </c:pt>
                <c:pt idx="20">
                  <c:v>-105.71</c:v>
                </c:pt>
                <c:pt idx="21">
                  <c:v>-119.3</c:v>
                </c:pt>
                <c:pt idx="22">
                  <c:v>-117.95</c:v>
                </c:pt>
                <c:pt idx="23">
                  <c:v>-115.12</c:v>
                </c:pt>
                <c:pt idx="24">
                  <c:v>-125.1</c:v>
                </c:pt>
                <c:pt idx="25">
                  <c:v>-116.34</c:v>
                </c:pt>
                <c:pt idx="26">
                  <c:v>-112.67</c:v>
                </c:pt>
                <c:pt idx="27">
                  <c:v>-111.29</c:v>
                </c:pt>
                <c:pt idx="28">
                  <c:v>-105.08</c:v>
                </c:pt>
                <c:pt idx="29">
                  <c:v>-101.23</c:v>
                </c:pt>
                <c:pt idx="30">
                  <c:v>-98.92</c:v>
                </c:pt>
                <c:pt idx="31">
                  <c:v>-99.08</c:v>
                </c:pt>
                <c:pt idx="32">
                  <c:v>-102.1</c:v>
                </c:pt>
                <c:pt idx="33">
                  <c:v>-94.77</c:v>
                </c:pt>
                <c:pt idx="34">
                  <c:v>-95.74</c:v>
                </c:pt>
                <c:pt idx="35">
                  <c:v>-96.31</c:v>
                </c:pt>
                <c:pt idx="36">
                  <c:v>-93.69</c:v>
                </c:pt>
                <c:pt idx="37">
                  <c:v>-93.62</c:v>
                </c:pt>
              </c:numCache>
            </c:numRef>
          </c:xVal>
          <c:yVal>
            <c:numRef>
              <c:f>'364348076363201'!$G$14:$G$51</c:f>
              <c:numCache>
                <c:formatCode>General</c:formatCode>
                <c:ptCount val="38"/>
                <c:pt idx="0">
                  <c:v>-82.423377990719999</c:v>
                </c:pt>
                <c:pt idx="1">
                  <c:v>-80.077026367190001</c:v>
                </c:pt>
                <c:pt idx="2">
                  <c:v>-84.282356262210001</c:v>
                </c:pt>
                <c:pt idx="3">
                  <c:v>-91.832145690920001</c:v>
                </c:pt>
                <c:pt idx="4">
                  <c:v>-90.694931030269998</c:v>
                </c:pt>
                <c:pt idx="5">
                  <c:v>-88.327590942379999</c:v>
                </c:pt>
                <c:pt idx="6">
                  <c:v>-86.515167236330001</c:v>
                </c:pt>
                <c:pt idx="7">
                  <c:v>-88.855514526370001</c:v>
                </c:pt>
                <c:pt idx="8">
                  <c:v>-94.389953613279999</c:v>
                </c:pt>
                <c:pt idx="9">
                  <c:v>-95.87156677246</c:v>
                </c:pt>
                <c:pt idx="10">
                  <c:v>-87.010276794429998</c:v>
                </c:pt>
                <c:pt idx="11">
                  <c:v>-97.271789550779999</c:v>
                </c:pt>
                <c:pt idx="12">
                  <c:v>-97.453285217290002</c:v>
                </c:pt>
                <c:pt idx="13">
                  <c:v>-95.550048828130002</c:v>
                </c:pt>
                <c:pt idx="14">
                  <c:v>-96.868293762210001</c:v>
                </c:pt>
                <c:pt idx="15">
                  <c:v>-97.117897033689999</c:v>
                </c:pt>
                <c:pt idx="16">
                  <c:v>-96.079940795900001</c:v>
                </c:pt>
                <c:pt idx="17">
                  <c:v>-95.878379821780001</c:v>
                </c:pt>
                <c:pt idx="18">
                  <c:v>-102.6486587524</c:v>
                </c:pt>
                <c:pt idx="19">
                  <c:v>-108.9123382568</c:v>
                </c:pt>
                <c:pt idx="20">
                  <c:v>-107.1169662476</c:v>
                </c:pt>
                <c:pt idx="21">
                  <c:v>-111.30307769780001</c:v>
                </c:pt>
                <c:pt idx="22">
                  <c:v>-113.9359512329</c:v>
                </c:pt>
                <c:pt idx="23">
                  <c:v>-114.390007019</c:v>
                </c:pt>
                <c:pt idx="24">
                  <c:v>-120.9054641724</c:v>
                </c:pt>
                <c:pt idx="25">
                  <c:v>-117.7309799194</c:v>
                </c:pt>
                <c:pt idx="26">
                  <c:v>-115.24997711180001</c:v>
                </c:pt>
                <c:pt idx="27">
                  <c:v>-109.93138122560001</c:v>
                </c:pt>
                <c:pt idx="28">
                  <c:v>-100.5706787109</c:v>
                </c:pt>
                <c:pt idx="29">
                  <c:v>-96.89582824707</c:v>
                </c:pt>
                <c:pt idx="30">
                  <c:v>-97.830345153810001</c:v>
                </c:pt>
                <c:pt idx="31">
                  <c:v>-98.37606048584</c:v>
                </c:pt>
                <c:pt idx="32">
                  <c:v>-97.583320617680002</c:v>
                </c:pt>
                <c:pt idx="33">
                  <c:v>-90.23715209961</c:v>
                </c:pt>
                <c:pt idx="34">
                  <c:v>-88.396461486820002</c:v>
                </c:pt>
                <c:pt idx="35">
                  <c:v>-87.621559143070002</c:v>
                </c:pt>
                <c:pt idx="36">
                  <c:v>-86.873168945309999</c:v>
                </c:pt>
                <c:pt idx="37">
                  <c:v>-113.7178268433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ACD-43CB-953C-630CC123C999}"/>
            </c:ext>
          </c:extLst>
        </c:ser>
        <c:ser>
          <c:idx val="1"/>
          <c:order val="1"/>
          <c:tx>
            <c:v>Y=X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'364348076363201'!$K$2:$K$3</c:f>
              <c:numCache>
                <c:formatCode>General</c:formatCode>
                <c:ptCount val="2"/>
                <c:pt idx="0">
                  <c:v>-86.38</c:v>
                </c:pt>
                <c:pt idx="1">
                  <c:v>-155.81</c:v>
                </c:pt>
              </c:numCache>
            </c:numRef>
          </c:xVal>
          <c:yVal>
            <c:numRef>
              <c:f>'364348076363201'!$K$2:$K$3</c:f>
              <c:numCache>
                <c:formatCode>General</c:formatCode>
                <c:ptCount val="2"/>
                <c:pt idx="0">
                  <c:v>-86.38</c:v>
                </c:pt>
                <c:pt idx="1">
                  <c:v>-155.81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ACD-43CB-953C-630CC123C9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4009151"/>
        <c:axId val="1105116095"/>
      </c:scatterChart>
      <c:valAx>
        <c:axId val="117400915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05116095"/>
        <c:crossesAt val="-200"/>
        <c:crossBetween val="midCat"/>
      </c:valAx>
      <c:valAx>
        <c:axId val="11051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74009151"/>
        <c:crossesAt val="-200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0617632601578511"/>
          <c:y val="0.57275836614173226"/>
          <c:w val="0.38800328273086904"/>
          <c:h val="0.19412968265330471"/>
        </c:manualLayout>
      </c:layout>
      <c:overlay val="1"/>
      <c:spPr>
        <a:solidFill>
          <a:schemeClr val="bg1"/>
        </a:solidFill>
        <a:ln>
          <a:solidFill>
            <a:schemeClr val="bg1">
              <a:lumMod val="65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sz="1400" b="0" i="0" u="none" strike="noStrike" baseline="0">
                <a:effectLst/>
              </a:rPr>
              <a:t>60C 41</a:t>
            </a:r>
            <a:r>
              <a:rPr lang="en-US" sz="1400" b="0" i="0" u="none" strike="noStrike" baseline="0"/>
              <a:t>    </a:t>
            </a:r>
            <a:endParaRPr lang="en-US"/>
          </a:p>
        </c:rich>
      </c:tx>
      <c:layout>
        <c:manualLayout>
          <c:xMode val="edge"/>
          <c:yMode val="edge"/>
          <c:x val="0.36088110403397028"/>
          <c:y val="2.13675213675213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USGS Data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3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xVal>
            <c:numRef>
              <c:f>'364615076182101'!$A$2:$A$980</c:f>
              <c:numCache>
                <c:formatCode>m/d/yyyy</c:formatCode>
                <c:ptCount val="979"/>
                <c:pt idx="0">
                  <c:v>29870</c:v>
                </c:pt>
                <c:pt idx="1">
                  <c:v>30006</c:v>
                </c:pt>
                <c:pt idx="2">
                  <c:v>30035</c:v>
                </c:pt>
                <c:pt idx="3">
                  <c:v>30055</c:v>
                </c:pt>
                <c:pt idx="4">
                  <c:v>30091</c:v>
                </c:pt>
                <c:pt idx="5">
                  <c:v>30118</c:v>
                </c:pt>
                <c:pt idx="6">
                  <c:v>30154</c:v>
                </c:pt>
                <c:pt idx="7">
                  <c:v>30189</c:v>
                </c:pt>
                <c:pt idx="8">
                  <c:v>30218</c:v>
                </c:pt>
                <c:pt idx="9">
                  <c:v>30243</c:v>
                </c:pt>
                <c:pt idx="10">
                  <c:v>30278</c:v>
                </c:pt>
                <c:pt idx="11">
                  <c:v>30280</c:v>
                </c:pt>
                <c:pt idx="12">
                  <c:v>30285</c:v>
                </c:pt>
                <c:pt idx="13">
                  <c:v>30290</c:v>
                </c:pt>
                <c:pt idx="14">
                  <c:v>30295</c:v>
                </c:pt>
                <c:pt idx="15">
                  <c:v>30300</c:v>
                </c:pt>
                <c:pt idx="16">
                  <c:v>30305</c:v>
                </c:pt>
                <c:pt idx="17">
                  <c:v>30310</c:v>
                </c:pt>
                <c:pt idx="18">
                  <c:v>30316</c:v>
                </c:pt>
                <c:pt idx="19">
                  <c:v>30321</c:v>
                </c:pt>
                <c:pt idx="20">
                  <c:v>30326</c:v>
                </c:pt>
                <c:pt idx="21">
                  <c:v>30331</c:v>
                </c:pt>
                <c:pt idx="22">
                  <c:v>30336</c:v>
                </c:pt>
                <c:pt idx="23">
                  <c:v>30341</c:v>
                </c:pt>
                <c:pt idx="24">
                  <c:v>30375</c:v>
                </c:pt>
                <c:pt idx="25">
                  <c:v>30380</c:v>
                </c:pt>
                <c:pt idx="26">
                  <c:v>30385</c:v>
                </c:pt>
                <c:pt idx="27">
                  <c:v>30390</c:v>
                </c:pt>
                <c:pt idx="28">
                  <c:v>30395</c:v>
                </c:pt>
                <c:pt idx="29">
                  <c:v>30400</c:v>
                </c:pt>
                <c:pt idx="30">
                  <c:v>30411</c:v>
                </c:pt>
                <c:pt idx="31">
                  <c:v>30416</c:v>
                </c:pt>
                <c:pt idx="32">
                  <c:v>30436</c:v>
                </c:pt>
                <c:pt idx="33">
                  <c:v>30441</c:v>
                </c:pt>
                <c:pt idx="34">
                  <c:v>30446</c:v>
                </c:pt>
                <c:pt idx="35">
                  <c:v>30451</c:v>
                </c:pt>
                <c:pt idx="36">
                  <c:v>30456</c:v>
                </c:pt>
                <c:pt idx="37">
                  <c:v>30461</c:v>
                </c:pt>
                <c:pt idx="38">
                  <c:v>30466</c:v>
                </c:pt>
                <c:pt idx="39">
                  <c:v>30497</c:v>
                </c:pt>
                <c:pt idx="40">
                  <c:v>30502</c:v>
                </c:pt>
                <c:pt idx="41">
                  <c:v>30507</c:v>
                </c:pt>
                <c:pt idx="42">
                  <c:v>30512</c:v>
                </c:pt>
                <c:pt idx="43">
                  <c:v>30517</c:v>
                </c:pt>
                <c:pt idx="44">
                  <c:v>30522</c:v>
                </c:pt>
                <c:pt idx="45">
                  <c:v>30527</c:v>
                </c:pt>
                <c:pt idx="46">
                  <c:v>30538</c:v>
                </c:pt>
                <c:pt idx="47">
                  <c:v>30564</c:v>
                </c:pt>
                <c:pt idx="48">
                  <c:v>30569</c:v>
                </c:pt>
                <c:pt idx="49">
                  <c:v>30584</c:v>
                </c:pt>
                <c:pt idx="50">
                  <c:v>30588</c:v>
                </c:pt>
                <c:pt idx="51">
                  <c:v>30594</c:v>
                </c:pt>
                <c:pt idx="52">
                  <c:v>30599</c:v>
                </c:pt>
                <c:pt idx="53">
                  <c:v>30604</c:v>
                </c:pt>
                <c:pt idx="54">
                  <c:v>30609</c:v>
                </c:pt>
                <c:pt idx="55">
                  <c:v>30665</c:v>
                </c:pt>
                <c:pt idx="56">
                  <c:v>30670</c:v>
                </c:pt>
                <c:pt idx="57">
                  <c:v>30675</c:v>
                </c:pt>
                <c:pt idx="58">
                  <c:v>30681</c:v>
                </c:pt>
                <c:pt idx="59">
                  <c:v>30696</c:v>
                </c:pt>
                <c:pt idx="60">
                  <c:v>30701</c:v>
                </c:pt>
                <c:pt idx="61">
                  <c:v>30706</c:v>
                </c:pt>
                <c:pt idx="62">
                  <c:v>30712</c:v>
                </c:pt>
                <c:pt idx="63">
                  <c:v>30722</c:v>
                </c:pt>
                <c:pt idx="64">
                  <c:v>30741</c:v>
                </c:pt>
                <c:pt idx="65">
                  <c:v>30766</c:v>
                </c:pt>
                <c:pt idx="66">
                  <c:v>30772</c:v>
                </c:pt>
                <c:pt idx="67">
                  <c:v>30792</c:v>
                </c:pt>
                <c:pt idx="68">
                  <c:v>30802</c:v>
                </c:pt>
                <c:pt idx="69">
                  <c:v>30807</c:v>
                </c:pt>
                <c:pt idx="70">
                  <c:v>30812</c:v>
                </c:pt>
                <c:pt idx="71">
                  <c:v>30822</c:v>
                </c:pt>
                <c:pt idx="72">
                  <c:v>30853</c:v>
                </c:pt>
                <c:pt idx="73">
                  <c:v>30887</c:v>
                </c:pt>
                <c:pt idx="74">
                  <c:v>30925</c:v>
                </c:pt>
                <c:pt idx="75">
                  <c:v>30952</c:v>
                </c:pt>
                <c:pt idx="76">
                  <c:v>30979</c:v>
                </c:pt>
                <c:pt idx="77">
                  <c:v>31001</c:v>
                </c:pt>
                <c:pt idx="78">
                  <c:v>31085</c:v>
                </c:pt>
                <c:pt idx="79">
                  <c:v>31120</c:v>
                </c:pt>
                <c:pt idx="80">
                  <c:v>31155</c:v>
                </c:pt>
                <c:pt idx="81">
                  <c:v>31169</c:v>
                </c:pt>
                <c:pt idx="82">
                  <c:v>31204</c:v>
                </c:pt>
                <c:pt idx="83">
                  <c:v>31237</c:v>
                </c:pt>
                <c:pt idx="84">
                  <c:v>31238</c:v>
                </c:pt>
                <c:pt idx="85">
                  <c:v>31243</c:v>
                </c:pt>
                <c:pt idx="86">
                  <c:v>31248</c:v>
                </c:pt>
                <c:pt idx="87">
                  <c:v>31253</c:v>
                </c:pt>
                <c:pt idx="88">
                  <c:v>31274</c:v>
                </c:pt>
                <c:pt idx="89">
                  <c:v>31279</c:v>
                </c:pt>
                <c:pt idx="90">
                  <c:v>31280</c:v>
                </c:pt>
                <c:pt idx="91">
                  <c:v>31284</c:v>
                </c:pt>
                <c:pt idx="92">
                  <c:v>31290</c:v>
                </c:pt>
                <c:pt idx="93">
                  <c:v>31295</c:v>
                </c:pt>
                <c:pt idx="94">
                  <c:v>31300</c:v>
                </c:pt>
                <c:pt idx="95">
                  <c:v>31305</c:v>
                </c:pt>
                <c:pt idx="96">
                  <c:v>31310</c:v>
                </c:pt>
                <c:pt idx="97">
                  <c:v>31315</c:v>
                </c:pt>
                <c:pt idx="98">
                  <c:v>31320</c:v>
                </c:pt>
                <c:pt idx="99">
                  <c:v>31325</c:v>
                </c:pt>
                <c:pt idx="100">
                  <c:v>31329</c:v>
                </c:pt>
                <c:pt idx="101">
                  <c:v>31345</c:v>
                </c:pt>
                <c:pt idx="102">
                  <c:v>31351</c:v>
                </c:pt>
                <c:pt idx="103">
                  <c:v>31356</c:v>
                </c:pt>
                <c:pt idx="104">
                  <c:v>31361</c:v>
                </c:pt>
                <c:pt idx="105">
                  <c:v>31365</c:v>
                </c:pt>
                <c:pt idx="106">
                  <c:v>31366</c:v>
                </c:pt>
                <c:pt idx="107">
                  <c:v>31371</c:v>
                </c:pt>
                <c:pt idx="108">
                  <c:v>31376</c:v>
                </c:pt>
                <c:pt idx="109">
                  <c:v>31381</c:v>
                </c:pt>
                <c:pt idx="110">
                  <c:v>31386</c:v>
                </c:pt>
                <c:pt idx="111">
                  <c:v>31391</c:v>
                </c:pt>
                <c:pt idx="112">
                  <c:v>31394</c:v>
                </c:pt>
                <c:pt idx="113">
                  <c:v>31396</c:v>
                </c:pt>
                <c:pt idx="114">
                  <c:v>31399</c:v>
                </c:pt>
                <c:pt idx="115">
                  <c:v>31401</c:v>
                </c:pt>
                <c:pt idx="116">
                  <c:v>31406</c:v>
                </c:pt>
                <c:pt idx="117">
                  <c:v>31412</c:v>
                </c:pt>
                <c:pt idx="118">
                  <c:v>31417</c:v>
                </c:pt>
                <c:pt idx="119">
                  <c:v>31419</c:v>
                </c:pt>
                <c:pt idx="120">
                  <c:v>31422</c:v>
                </c:pt>
                <c:pt idx="121">
                  <c:v>31427</c:v>
                </c:pt>
                <c:pt idx="122">
                  <c:v>31432</c:v>
                </c:pt>
                <c:pt idx="123">
                  <c:v>31437</c:v>
                </c:pt>
                <c:pt idx="124">
                  <c:v>31443</c:v>
                </c:pt>
                <c:pt idx="125">
                  <c:v>31448</c:v>
                </c:pt>
                <c:pt idx="126">
                  <c:v>31453</c:v>
                </c:pt>
                <c:pt idx="127">
                  <c:v>31458</c:v>
                </c:pt>
                <c:pt idx="128">
                  <c:v>31463</c:v>
                </c:pt>
                <c:pt idx="129">
                  <c:v>31468</c:v>
                </c:pt>
                <c:pt idx="130">
                  <c:v>31469</c:v>
                </c:pt>
                <c:pt idx="131">
                  <c:v>31471</c:v>
                </c:pt>
                <c:pt idx="132">
                  <c:v>31476</c:v>
                </c:pt>
                <c:pt idx="133">
                  <c:v>31481</c:v>
                </c:pt>
                <c:pt idx="134">
                  <c:v>31486</c:v>
                </c:pt>
                <c:pt idx="135">
                  <c:v>31491</c:v>
                </c:pt>
                <c:pt idx="136">
                  <c:v>31496</c:v>
                </c:pt>
                <c:pt idx="137">
                  <c:v>31502</c:v>
                </c:pt>
                <c:pt idx="138">
                  <c:v>31507</c:v>
                </c:pt>
                <c:pt idx="139">
                  <c:v>31512</c:v>
                </c:pt>
                <c:pt idx="140">
                  <c:v>31517</c:v>
                </c:pt>
                <c:pt idx="141">
                  <c:v>31522</c:v>
                </c:pt>
                <c:pt idx="142">
                  <c:v>31527</c:v>
                </c:pt>
                <c:pt idx="143">
                  <c:v>31532</c:v>
                </c:pt>
                <c:pt idx="144">
                  <c:v>31537</c:v>
                </c:pt>
                <c:pt idx="145">
                  <c:v>31542</c:v>
                </c:pt>
                <c:pt idx="146">
                  <c:v>31547</c:v>
                </c:pt>
                <c:pt idx="147">
                  <c:v>31552</c:v>
                </c:pt>
                <c:pt idx="148">
                  <c:v>31557</c:v>
                </c:pt>
                <c:pt idx="149">
                  <c:v>31563</c:v>
                </c:pt>
                <c:pt idx="150">
                  <c:v>31568</c:v>
                </c:pt>
                <c:pt idx="151">
                  <c:v>31573</c:v>
                </c:pt>
                <c:pt idx="152">
                  <c:v>31578</c:v>
                </c:pt>
                <c:pt idx="153">
                  <c:v>31581</c:v>
                </c:pt>
                <c:pt idx="154">
                  <c:v>31583</c:v>
                </c:pt>
                <c:pt idx="155">
                  <c:v>31588</c:v>
                </c:pt>
                <c:pt idx="156">
                  <c:v>31593</c:v>
                </c:pt>
                <c:pt idx="157">
                  <c:v>31598</c:v>
                </c:pt>
                <c:pt idx="158">
                  <c:v>31603</c:v>
                </c:pt>
                <c:pt idx="159">
                  <c:v>31608</c:v>
                </c:pt>
                <c:pt idx="160">
                  <c:v>31611</c:v>
                </c:pt>
                <c:pt idx="161">
                  <c:v>31613</c:v>
                </c:pt>
                <c:pt idx="162">
                  <c:v>31618</c:v>
                </c:pt>
                <c:pt idx="163">
                  <c:v>31624</c:v>
                </c:pt>
                <c:pt idx="164">
                  <c:v>31629</c:v>
                </c:pt>
                <c:pt idx="165">
                  <c:v>31631</c:v>
                </c:pt>
                <c:pt idx="166">
                  <c:v>31634</c:v>
                </c:pt>
                <c:pt idx="167">
                  <c:v>31639</c:v>
                </c:pt>
                <c:pt idx="168">
                  <c:v>31644</c:v>
                </c:pt>
                <c:pt idx="169">
                  <c:v>31649</c:v>
                </c:pt>
                <c:pt idx="170">
                  <c:v>31655</c:v>
                </c:pt>
                <c:pt idx="171">
                  <c:v>31660</c:v>
                </c:pt>
                <c:pt idx="172">
                  <c:v>31665</c:v>
                </c:pt>
                <c:pt idx="173">
                  <c:v>31670</c:v>
                </c:pt>
                <c:pt idx="174">
                  <c:v>31675</c:v>
                </c:pt>
                <c:pt idx="175">
                  <c:v>31679</c:v>
                </c:pt>
                <c:pt idx="176">
                  <c:v>31680</c:v>
                </c:pt>
                <c:pt idx="177">
                  <c:v>31685</c:v>
                </c:pt>
                <c:pt idx="178">
                  <c:v>31690</c:v>
                </c:pt>
                <c:pt idx="179">
                  <c:v>31690</c:v>
                </c:pt>
                <c:pt idx="180">
                  <c:v>31695</c:v>
                </c:pt>
                <c:pt idx="181">
                  <c:v>31700</c:v>
                </c:pt>
                <c:pt idx="182">
                  <c:v>31705</c:v>
                </c:pt>
                <c:pt idx="183">
                  <c:v>31710</c:v>
                </c:pt>
                <c:pt idx="184">
                  <c:v>31716</c:v>
                </c:pt>
                <c:pt idx="185">
                  <c:v>31721</c:v>
                </c:pt>
                <c:pt idx="186">
                  <c:v>31726</c:v>
                </c:pt>
                <c:pt idx="187">
                  <c:v>31728</c:v>
                </c:pt>
                <c:pt idx="188">
                  <c:v>31731</c:v>
                </c:pt>
                <c:pt idx="189">
                  <c:v>31736</c:v>
                </c:pt>
                <c:pt idx="190">
                  <c:v>31741</c:v>
                </c:pt>
                <c:pt idx="191">
                  <c:v>31746</c:v>
                </c:pt>
                <c:pt idx="192">
                  <c:v>31751</c:v>
                </c:pt>
                <c:pt idx="193">
                  <c:v>31756</c:v>
                </c:pt>
                <c:pt idx="194">
                  <c:v>31761</c:v>
                </c:pt>
                <c:pt idx="195">
                  <c:v>31766</c:v>
                </c:pt>
                <c:pt idx="196">
                  <c:v>31771</c:v>
                </c:pt>
                <c:pt idx="197">
                  <c:v>31777</c:v>
                </c:pt>
                <c:pt idx="198">
                  <c:v>31782</c:v>
                </c:pt>
                <c:pt idx="199">
                  <c:v>31784</c:v>
                </c:pt>
                <c:pt idx="200">
                  <c:v>31787</c:v>
                </c:pt>
                <c:pt idx="201">
                  <c:v>31792</c:v>
                </c:pt>
                <c:pt idx="202">
                  <c:v>31797</c:v>
                </c:pt>
                <c:pt idx="203">
                  <c:v>31802</c:v>
                </c:pt>
                <c:pt idx="204">
                  <c:v>31808</c:v>
                </c:pt>
                <c:pt idx="205">
                  <c:v>31813</c:v>
                </c:pt>
                <c:pt idx="206">
                  <c:v>31818</c:v>
                </c:pt>
                <c:pt idx="207">
                  <c:v>31823</c:v>
                </c:pt>
                <c:pt idx="208">
                  <c:v>31828</c:v>
                </c:pt>
                <c:pt idx="209">
                  <c:v>31833</c:v>
                </c:pt>
                <c:pt idx="210">
                  <c:v>31836</c:v>
                </c:pt>
                <c:pt idx="211">
                  <c:v>31841</c:v>
                </c:pt>
                <c:pt idx="212">
                  <c:v>31846</c:v>
                </c:pt>
                <c:pt idx="213">
                  <c:v>31851</c:v>
                </c:pt>
                <c:pt idx="214">
                  <c:v>31856</c:v>
                </c:pt>
                <c:pt idx="215">
                  <c:v>31861</c:v>
                </c:pt>
                <c:pt idx="216">
                  <c:v>31867</c:v>
                </c:pt>
                <c:pt idx="217">
                  <c:v>31872</c:v>
                </c:pt>
                <c:pt idx="218">
                  <c:v>31877</c:v>
                </c:pt>
                <c:pt idx="219">
                  <c:v>31882</c:v>
                </c:pt>
                <c:pt idx="220">
                  <c:v>31887</c:v>
                </c:pt>
                <c:pt idx="221">
                  <c:v>31892</c:v>
                </c:pt>
                <c:pt idx="222">
                  <c:v>31896</c:v>
                </c:pt>
                <c:pt idx="223">
                  <c:v>31897</c:v>
                </c:pt>
                <c:pt idx="224">
                  <c:v>31902</c:v>
                </c:pt>
                <c:pt idx="225">
                  <c:v>31907</c:v>
                </c:pt>
                <c:pt idx="226">
                  <c:v>31912</c:v>
                </c:pt>
                <c:pt idx="227">
                  <c:v>31917</c:v>
                </c:pt>
                <c:pt idx="228">
                  <c:v>31922</c:v>
                </c:pt>
                <c:pt idx="229">
                  <c:v>31928</c:v>
                </c:pt>
                <c:pt idx="230">
                  <c:v>31933</c:v>
                </c:pt>
                <c:pt idx="231">
                  <c:v>31938</c:v>
                </c:pt>
                <c:pt idx="232">
                  <c:v>31943</c:v>
                </c:pt>
                <c:pt idx="233">
                  <c:v>31945</c:v>
                </c:pt>
                <c:pt idx="234">
                  <c:v>31948</c:v>
                </c:pt>
                <c:pt idx="235">
                  <c:v>31953</c:v>
                </c:pt>
                <c:pt idx="236">
                  <c:v>31958</c:v>
                </c:pt>
                <c:pt idx="237">
                  <c:v>31963</c:v>
                </c:pt>
                <c:pt idx="238">
                  <c:v>31968</c:v>
                </c:pt>
                <c:pt idx="239">
                  <c:v>31973</c:v>
                </c:pt>
                <c:pt idx="240">
                  <c:v>31978</c:v>
                </c:pt>
                <c:pt idx="241">
                  <c:v>31983</c:v>
                </c:pt>
                <c:pt idx="242">
                  <c:v>31989</c:v>
                </c:pt>
                <c:pt idx="243">
                  <c:v>31994</c:v>
                </c:pt>
                <c:pt idx="244">
                  <c:v>31999</c:v>
                </c:pt>
                <c:pt idx="245">
                  <c:v>32000</c:v>
                </c:pt>
                <c:pt idx="246">
                  <c:v>32001</c:v>
                </c:pt>
                <c:pt idx="247">
                  <c:v>32004</c:v>
                </c:pt>
                <c:pt idx="248">
                  <c:v>32009</c:v>
                </c:pt>
                <c:pt idx="249">
                  <c:v>32014</c:v>
                </c:pt>
                <c:pt idx="250">
                  <c:v>32020</c:v>
                </c:pt>
                <c:pt idx="251">
                  <c:v>32025</c:v>
                </c:pt>
                <c:pt idx="252">
                  <c:v>32030</c:v>
                </c:pt>
                <c:pt idx="253">
                  <c:v>32035</c:v>
                </c:pt>
                <c:pt idx="254">
                  <c:v>32040</c:v>
                </c:pt>
                <c:pt idx="255">
                  <c:v>32042</c:v>
                </c:pt>
                <c:pt idx="256">
                  <c:v>32045</c:v>
                </c:pt>
                <c:pt idx="257">
                  <c:v>32099</c:v>
                </c:pt>
                <c:pt idx="258">
                  <c:v>32101</c:v>
                </c:pt>
                <c:pt idx="259">
                  <c:v>32106</c:v>
                </c:pt>
                <c:pt idx="260">
                  <c:v>32111</c:v>
                </c:pt>
                <c:pt idx="261">
                  <c:v>32112</c:v>
                </c:pt>
                <c:pt idx="262">
                  <c:v>32116</c:v>
                </c:pt>
                <c:pt idx="263">
                  <c:v>32121</c:v>
                </c:pt>
                <c:pt idx="264">
                  <c:v>32126</c:v>
                </c:pt>
                <c:pt idx="265">
                  <c:v>32131</c:v>
                </c:pt>
                <c:pt idx="266">
                  <c:v>32136</c:v>
                </c:pt>
                <c:pt idx="267">
                  <c:v>32142</c:v>
                </c:pt>
                <c:pt idx="268">
                  <c:v>32147</c:v>
                </c:pt>
                <c:pt idx="269">
                  <c:v>32152</c:v>
                </c:pt>
                <c:pt idx="270">
                  <c:v>32154</c:v>
                </c:pt>
                <c:pt idx="271">
                  <c:v>32157</c:v>
                </c:pt>
                <c:pt idx="272">
                  <c:v>32162</c:v>
                </c:pt>
                <c:pt idx="273">
                  <c:v>32167</c:v>
                </c:pt>
                <c:pt idx="274">
                  <c:v>32173</c:v>
                </c:pt>
                <c:pt idx="275">
                  <c:v>32178</c:v>
                </c:pt>
                <c:pt idx="276">
                  <c:v>32183</c:v>
                </c:pt>
                <c:pt idx="277">
                  <c:v>32188</c:v>
                </c:pt>
                <c:pt idx="278">
                  <c:v>32193</c:v>
                </c:pt>
                <c:pt idx="279">
                  <c:v>32198</c:v>
                </c:pt>
                <c:pt idx="280">
                  <c:v>32202</c:v>
                </c:pt>
                <c:pt idx="281">
                  <c:v>32207</c:v>
                </c:pt>
                <c:pt idx="282">
                  <c:v>32212</c:v>
                </c:pt>
                <c:pt idx="283">
                  <c:v>32217</c:v>
                </c:pt>
                <c:pt idx="284">
                  <c:v>32222</c:v>
                </c:pt>
                <c:pt idx="285">
                  <c:v>32227</c:v>
                </c:pt>
                <c:pt idx="286">
                  <c:v>32233</c:v>
                </c:pt>
                <c:pt idx="287">
                  <c:v>32238</c:v>
                </c:pt>
                <c:pt idx="288">
                  <c:v>32243</c:v>
                </c:pt>
                <c:pt idx="289">
                  <c:v>32248</c:v>
                </c:pt>
                <c:pt idx="290">
                  <c:v>32253</c:v>
                </c:pt>
                <c:pt idx="291">
                  <c:v>32258</c:v>
                </c:pt>
                <c:pt idx="292">
                  <c:v>32263</c:v>
                </c:pt>
                <c:pt idx="293">
                  <c:v>32268</c:v>
                </c:pt>
                <c:pt idx="294">
                  <c:v>32273</c:v>
                </c:pt>
                <c:pt idx="295">
                  <c:v>32278</c:v>
                </c:pt>
                <c:pt idx="296">
                  <c:v>32283</c:v>
                </c:pt>
                <c:pt idx="297">
                  <c:v>32288</c:v>
                </c:pt>
                <c:pt idx="298">
                  <c:v>32294</c:v>
                </c:pt>
                <c:pt idx="299">
                  <c:v>32299</c:v>
                </c:pt>
                <c:pt idx="300">
                  <c:v>32304</c:v>
                </c:pt>
                <c:pt idx="301">
                  <c:v>32309</c:v>
                </c:pt>
                <c:pt idx="302">
                  <c:v>32314</c:v>
                </c:pt>
                <c:pt idx="303">
                  <c:v>32315</c:v>
                </c:pt>
                <c:pt idx="304">
                  <c:v>32319</c:v>
                </c:pt>
                <c:pt idx="305">
                  <c:v>32324</c:v>
                </c:pt>
                <c:pt idx="306">
                  <c:v>32329</c:v>
                </c:pt>
                <c:pt idx="307">
                  <c:v>32334</c:v>
                </c:pt>
                <c:pt idx="308">
                  <c:v>32339</c:v>
                </c:pt>
                <c:pt idx="309">
                  <c:v>32344</c:v>
                </c:pt>
                <c:pt idx="310">
                  <c:v>32349</c:v>
                </c:pt>
                <c:pt idx="311">
                  <c:v>32355</c:v>
                </c:pt>
                <c:pt idx="312">
                  <c:v>32358</c:v>
                </c:pt>
                <c:pt idx="313">
                  <c:v>32360</c:v>
                </c:pt>
                <c:pt idx="314">
                  <c:v>32365</c:v>
                </c:pt>
                <c:pt idx="315">
                  <c:v>32370</c:v>
                </c:pt>
                <c:pt idx="316">
                  <c:v>32375</c:v>
                </c:pt>
                <c:pt idx="317">
                  <c:v>32380</c:v>
                </c:pt>
                <c:pt idx="318">
                  <c:v>32386</c:v>
                </c:pt>
                <c:pt idx="319">
                  <c:v>32391</c:v>
                </c:pt>
                <c:pt idx="320">
                  <c:v>32396</c:v>
                </c:pt>
                <c:pt idx="321">
                  <c:v>32401</c:v>
                </c:pt>
                <c:pt idx="322">
                  <c:v>32406</c:v>
                </c:pt>
                <c:pt idx="323">
                  <c:v>32411</c:v>
                </c:pt>
                <c:pt idx="324">
                  <c:v>32416</c:v>
                </c:pt>
                <c:pt idx="325">
                  <c:v>32421</c:v>
                </c:pt>
                <c:pt idx="326">
                  <c:v>32426</c:v>
                </c:pt>
                <c:pt idx="327">
                  <c:v>32431</c:v>
                </c:pt>
                <c:pt idx="328">
                  <c:v>32434</c:v>
                </c:pt>
                <c:pt idx="329">
                  <c:v>32436</c:v>
                </c:pt>
                <c:pt idx="330">
                  <c:v>32441</c:v>
                </c:pt>
                <c:pt idx="331">
                  <c:v>32447</c:v>
                </c:pt>
                <c:pt idx="332">
                  <c:v>32452</c:v>
                </c:pt>
                <c:pt idx="333">
                  <c:v>32457</c:v>
                </c:pt>
                <c:pt idx="334">
                  <c:v>32462</c:v>
                </c:pt>
                <c:pt idx="335">
                  <c:v>32463</c:v>
                </c:pt>
                <c:pt idx="336">
                  <c:v>32467</c:v>
                </c:pt>
                <c:pt idx="337">
                  <c:v>32471</c:v>
                </c:pt>
                <c:pt idx="338">
                  <c:v>32472</c:v>
                </c:pt>
                <c:pt idx="339">
                  <c:v>32477</c:v>
                </c:pt>
                <c:pt idx="340">
                  <c:v>32482</c:v>
                </c:pt>
                <c:pt idx="341">
                  <c:v>32487</c:v>
                </c:pt>
                <c:pt idx="342">
                  <c:v>32492</c:v>
                </c:pt>
                <c:pt idx="343">
                  <c:v>32497</c:v>
                </c:pt>
                <c:pt idx="344">
                  <c:v>32502</c:v>
                </c:pt>
                <c:pt idx="345">
                  <c:v>32508</c:v>
                </c:pt>
                <c:pt idx="346">
                  <c:v>32513</c:v>
                </c:pt>
                <c:pt idx="347">
                  <c:v>32518</c:v>
                </c:pt>
                <c:pt idx="348">
                  <c:v>32523</c:v>
                </c:pt>
                <c:pt idx="349">
                  <c:v>32525</c:v>
                </c:pt>
                <c:pt idx="350">
                  <c:v>32581</c:v>
                </c:pt>
                <c:pt idx="351">
                  <c:v>32582</c:v>
                </c:pt>
                <c:pt idx="352">
                  <c:v>32587</c:v>
                </c:pt>
                <c:pt idx="353">
                  <c:v>32592</c:v>
                </c:pt>
                <c:pt idx="354">
                  <c:v>32598</c:v>
                </c:pt>
                <c:pt idx="355">
                  <c:v>32603</c:v>
                </c:pt>
                <c:pt idx="356">
                  <c:v>32608</c:v>
                </c:pt>
                <c:pt idx="357">
                  <c:v>32613</c:v>
                </c:pt>
                <c:pt idx="358">
                  <c:v>32618</c:v>
                </c:pt>
                <c:pt idx="359">
                  <c:v>32623</c:v>
                </c:pt>
                <c:pt idx="360">
                  <c:v>32628</c:v>
                </c:pt>
                <c:pt idx="361">
                  <c:v>32633</c:v>
                </c:pt>
                <c:pt idx="362">
                  <c:v>32638</c:v>
                </c:pt>
                <c:pt idx="363">
                  <c:v>32643</c:v>
                </c:pt>
                <c:pt idx="364">
                  <c:v>32648</c:v>
                </c:pt>
                <c:pt idx="365">
                  <c:v>32653</c:v>
                </c:pt>
                <c:pt idx="366">
                  <c:v>32659</c:v>
                </c:pt>
                <c:pt idx="367">
                  <c:v>32664</c:v>
                </c:pt>
                <c:pt idx="368">
                  <c:v>32669</c:v>
                </c:pt>
                <c:pt idx="369">
                  <c:v>32674</c:v>
                </c:pt>
                <c:pt idx="370">
                  <c:v>32679</c:v>
                </c:pt>
                <c:pt idx="371">
                  <c:v>32680</c:v>
                </c:pt>
                <c:pt idx="372">
                  <c:v>32684</c:v>
                </c:pt>
                <c:pt idx="373">
                  <c:v>32689</c:v>
                </c:pt>
                <c:pt idx="374">
                  <c:v>32694</c:v>
                </c:pt>
                <c:pt idx="375">
                  <c:v>32699</c:v>
                </c:pt>
                <c:pt idx="376">
                  <c:v>32704</c:v>
                </c:pt>
                <c:pt idx="377">
                  <c:v>32709</c:v>
                </c:pt>
                <c:pt idx="378">
                  <c:v>32714</c:v>
                </c:pt>
                <c:pt idx="379">
                  <c:v>32720</c:v>
                </c:pt>
                <c:pt idx="380">
                  <c:v>32725</c:v>
                </c:pt>
                <c:pt idx="381">
                  <c:v>32730</c:v>
                </c:pt>
                <c:pt idx="382">
                  <c:v>32735</c:v>
                </c:pt>
                <c:pt idx="383">
                  <c:v>32740</c:v>
                </c:pt>
                <c:pt idx="384">
                  <c:v>32745</c:v>
                </c:pt>
                <c:pt idx="385">
                  <c:v>32751</c:v>
                </c:pt>
                <c:pt idx="386">
                  <c:v>32756</c:v>
                </c:pt>
                <c:pt idx="387">
                  <c:v>32761</c:v>
                </c:pt>
                <c:pt idx="388">
                  <c:v>32766</c:v>
                </c:pt>
                <c:pt idx="389">
                  <c:v>32771</c:v>
                </c:pt>
                <c:pt idx="390">
                  <c:v>32776</c:v>
                </c:pt>
                <c:pt idx="391">
                  <c:v>32781</c:v>
                </c:pt>
                <c:pt idx="392">
                  <c:v>32784</c:v>
                </c:pt>
                <c:pt idx="393">
                  <c:v>32786</c:v>
                </c:pt>
                <c:pt idx="394">
                  <c:v>32791</c:v>
                </c:pt>
                <c:pt idx="395">
                  <c:v>32796</c:v>
                </c:pt>
                <c:pt idx="396">
                  <c:v>32801</c:v>
                </c:pt>
                <c:pt idx="397">
                  <c:v>32806</c:v>
                </c:pt>
                <c:pt idx="398">
                  <c:v>32812</c:v>
                </c:pt>
                <c:pt idx="399">
                  <c:v>32817</c:v>
                </c:pt>
                <c:pt idx="400">
                  <c:v>32822</c:v>
                </c:pt>
                <c:pt idx="401">
                  <c:v>32827</c:v>
                </c:pt>
                <c:pt idx="402">
                  <c:v>32832</c:v>
                </c:pt>
                <c:pt idx="403">
                  <c:v>32837</c:v>
                </c:pt>
                <c:pt idx="404">
                  <c:v>32840</c:v>
                </c:pt>
                <c:pt idx="405">
                  <c:v>32842</c:v>
                </c:pt>
                <c:pt idx="406">
                  <c:v>32847</c:v>
                </c:pt>
                <c:pt idx="407">
                  <c:v>32852</c:v>
                </c:pt>
                <c:pt idx="408">
                  <c:v>32857</c:v>
                </c:pt>
                <c:pt idx="409">
                  <c:v>32862</c:v>
                </c:pt>
                <c:pt idx="410">
                  <c:v>32867</c:v>
                </c:pt>
                <c:pt idx="411">
                  <c:v>32873</c:v>
                </c:pt>
                <c:pt idx="412">
                  <c:v>32878</c:v>
                </c:pt>
                <c:pt idx="413">
                  <c:v>32883</c:v>
                </c:pt>
                <c:pt idx="414">
                  <c:v>32888</c:v>
                </c:pt>
                <c:pt idx="415">
                  <c:v>32893</c:v>
                </c:pt>
                <c:pt idx="416">
                  <c:v>32898</c:v>
                </c:pt>
                <c:pt idx="417">
                  <c:v>32904</c:v>
                </c:pt>
                <c:pt idx="418">
                  <c:v>32909</c:v>
                </c:pt>
                <c:pt idx="419">
                  <c:v>32914</c:v>
                </c:pt>
                <c:pt idx="420">
                  <c:v>32919</c:v>
                </c:pt>
                <c:pt idx="421">
                  <c:v>32924</c:v>
                </c:pt>
                <c:pt idx="422">
                  <c:v>32929</c:v>
                </c:pt>
                <c:pt idx="423">
                  <c:v>32932</c:v>
                </c:pt>
                <c:pt idx="424">
                  <c:v>32937</c:v>
                </c:pt>
                <c:pt idx="425">
                  <c:v>32942</c:v>
                </c:pt>
                <c:pt idx="426">
                  <c:v>32944</c:v>
                </c:pt>
                <c:pt idx="427">
                  <c:v>32947</c:v>
                </c:pt>
                <c:pt idx="428">
                  <c:v>32952</c:v>
                </c:pt>
                <c:pt idx="429">
                  <c:v>32957</c:v>
                </c:pt>
                <c:pt idx="430">
                  <c:v>32963</c:v>
                </c:pt>
                <c:pt idx="431">
                  <c:v>32968</c:v>
                </c:pt>
                <c:pt idx="432">
                  <c:v>32973</c:v>
                </c:pt>
                <c:pt idx="433">
                  <c:v>32978</c:v>
                </c:pt>
                <c:pt idx="434">
                  <c:v>32983</c:v>
                </c:pt>
                <c:pt idx="435">
                  <c:v>32988</c:v>
                </c:pt>
                <c:pt idx="436">
                  <c:v>32993</c:v>
                </c:pt>
                <c:pt idx="437">
                  <c:v>32998</c:v>
                </c:pt>
                <c:pt idx="438">
                  <c:v>33003</c:v>
                </c:pt>
                <c:pt idx="439">
                  <c:v>33008</c:v>
                </c:pt>
                <c:pt idx="440">
                  <c:v>33013</c:v>
                </c:pt>
                <c:pt idx="441">
                  <c:v>33015</c:v>
                </c:pt>
                <c:pt idx="442">
                  <c:v>33018</c:v>
                </c:pt>
                <c:pt idx="443">
                  <c:v>33024</c:v>
                </c:pt>
                <c:pt idx="444">
                  <c:v>33029</c:v>
                </c:pt>
                <c:pt idx="445">
                  <c:v>33034</c:v>
                </c:pt>
                <c:pt idx="446">
                  <c:v>33039</c:v>
                </c:pt>
                <c:pt idx="447">
                  <c:v>33044</c:v>
                </c:pt>
                <c:pt idx="448">
                  <c:v>33049</c:v>
                </c:pt>
                <c:pt idx="449">
                  <c:v>33050</c:v>
                </c:pt>
                <c:pt idx="450">
                  <c:v>33054</c:v>
                </c:pt>
                <c:pt idx="451">
                  <c:v>33059</c:v>
                </c:pt>
                <c:pt idx="452">
                  <c:v>33064</c:v>
                </c:pt>
                <c:pt idx="453">
                  <c:v>33069</c:v>
                </c:pt>
                <c:pt idx="454">
                  <c:v>33074</c:v>
                </c:pt>
                <c:pt idx="455">
                  <c:v>33079</c:v>
                </c:pt>
                <c:pt idx="456">
                  <c:v>33085</c:v>
                </c:pt>
                <c:pt idx="457">
                  <c:v>33090</c:v>
                </c:pt>
                <c:pt idx="458">
                  <c:v>33093</c:v>
                </c:pt>
                <c:pt idx="459">
                  <c:v>33095</c:v>
                </c:pt>
                <c:pt idx="460">
                  <c:v>33100</c:v>
                </c:pt>
                <c:pt idx="461">
                  <c:v>33105</c:v>
                </c:pt>
                <c:pt idx="462">
                  <c:v>33110</c:v>
                </c:pt>
                <c:pt idx="463">
                  <c:v>33116</c:v>
                </c:pt>
                <c:pt idx="464">
                  <c:v>33121</c:v>
                </c:pt>
                <c:pt idx="465">
                  <c:v>33126</c:v>
                </c:pt>
                <c:pt idx="466">
                  <c:v>33131</c:v>
                </c:pt>
                <c:pt idx="467">
                  <c:v>33135</c:v>
                </c:pt>
                <c:pt idx="468">
                  <c:v>33136</c:v>
                </c:pt>
                <c:pt idx="469">
                  <c:v>33141</c:v>
                </c:pt>
                <c:pt idx="470">
                  <c:v>33146</c:v>
                </c:pt>
                <c:pt idx="471">
                  <c:v>33151</c:v>
                </c:pt>
                <c:pt idx="472">
                  <c:v>33156</c:v>
                </c:pt>
                <c:pt idx="473">
                  <c:v>33161</c:v>
                </c:pt>
                <c:pt idx="474">
                  <c:v>33166</c:v>
                </c:pt>
                <c:pt idx="475">
                  <c:v>33171</c:v>
                </c:pt>
                <c:pt idx="476">
                  <c:v>33177</c:v>
                </c:pt>
                <c:pt idx="477">
                  <c:v>33182</c:v>
                </c:pt>
                <c:pt idx="478">
                  <c:v>33187</c:v>
                </c:pt>
                <c:pt idx="479">
                  <c:v>33192</c:v>
                </c:pt>
                <c:pt idx="480">
                  <c:v>33197</c:v>
                </c:pt>
                <c:pt idx="481">
                  <c:v>33202</c:v>
                </c:pt>
                <c:pt idx="482">
                  <c:v>33207</c:v>
                </c:pt>
                <c:pt idx="483">
                  <c:v>33212</c:v>
                </c:pt>
                <c:pt idx="484">
                  <c:v>33217</c:v>
                </c:pt>
                <c:pt idx="485">
                  <c:v>33218</c:v>
                </c:pt>
                <c:pt idx="486">
                  <c:v>33222</c:v>
                </c:pt>
                <c:pt idx="487">
                  <c:v>33227</c:v>
                </c:pt>
                <c:pt idx="488">
                  <c:v>33232</c:v>
                </c:pt>
                <c:pt idx="489">
                  <c:v>33238</c:v>
                </c:pt>
                <c:pt idx="490">
                  <c:v>33243</c:v>
                </c:pt>
                <c:pt idx="491">
                  <c:v>33248</c:v>
                </c:pt>
                <c:pt idx="492">
                  <c:v>33253</c:v>
                </c:pt>
                <c:pt idx="493">
                  <c:v>33258</c:v>
                </c:pt>
                <c:pt idx="494">
                  <c:v>33267</c:v>
                </c:pt>
                <c:pt idx="495">
                  <c:v>33269</c:v>
                </c:pt>
                <c:pt idx="496">
                  <c:v>33310</c:v>
                </c:pt>
                <c:pt idx="497">
                  <c:v>33312</c:v>
                </c:pt>
                <c:pt idx="498">
                  <c:v>33315</c:v>
                </c:pt>
                <c:pt idx="499">
                  <c:v>33317</c:v>
                </c:pt>
                <c:pt idx="500">
                  <c:v>33322</c:v>
                </c:pt>
                <c:pt idx="501">
                  <c:v>33328</c:v>
                </c:pt>
                <c:pt idx="502">
                  <c:v>33333</c:v>
                </c:pt>
                <c:pt idx="503">
                  <c:v>33338</c:v>
                </c:pt>
                <c:pt idx="504">
                  <c:v>33343</c:v>
                </c:pt>
                <c:pt idx="505">
                  <c:v>33348</c:v>
                </c:pt>
                <c:pt idx="506">
                  <c:v>33350</c:v>
                </c:pt>
                <c:pt idx="507">
                  <c:v>33353</c:v>
                </c:pt>
                <c:pt idx="508">
                  <c:v>33358</c:v>
                </c:pt>
                <c:pt idx="509">
                  <c:v>33360</c:v>
                </c:pt>
                <c:pt idx="510">
                  <c:v>33363</c:v>
                </c:pt>
                <c:pt idx="511">
                  <c:v>33368</c:v>
                </c:pt>
                <c:pt idx="512">
                  <c:v>33371</c:v>
                </c:pt>
                <c:pt idx="513">
                  <c:v>33373</c:v>
                </c:pt>
                <c:pt idx="514">
                  <c:v>33378</c:v>
                </c:pt>
                <c:pt idx="515">
                  <c:v>33383</c:v>
                </c:pt>
                <c:pt idx="516">
                  <c:v>33389</c:v>
                </c:pt>
                <c:pt idx="517">
                  <c:v>33394</c:v>
                </c:pt>
                <c:pt idx="518">
                  <c:v>33399</c:v>
                </c:pt>
                <c:pt idx="519">
                  <c:v>33404</c:v>
                </c:pt>
                <c:pt idx="520">
                  <c:v>33406</c:v>
                </c:pt>
                <c:pt idx="521">
                  <c:v>33409</c:v>
                </c:pt>
                <c:pt idx="522">
                  <c:v>33414</c:v>
                </c:pt>
                <c:pt idx="523">
                  <c:v>33419</c:v>
                </c:pt>
                <c:pt idx="524">
                  <c:v>33421</c:v>
                </c:pt>
                <c:pt idx="525">
                  <c:v>33424</c:v>
                </c:pt>
                <c:pt idx="526">
                  <c:v>33429</c:v>
                </c:pt>
                <c:pt idx="527">
                  <c:v>33434</c:v>
                </c:pt>
                <c:pt idx="528">
                  <c:v>33439</c:v>
                </c:pt>
                <c:pt idx="529">
                  <c:v>33444</c:v>
                </c:pt>
                <c:pt idx="530">
                  <c:v>33450</c:v>
                </c:pt>
                <c:pt idx="531">
                  <c:v>33455</c:v>
                </c:pt>
                <c:pt idx="532">
                  <c:v>33460</c:v>
                </c:pt>
                <c:pt idx="533">
                  <c:v>33465</c:v>
                </c:pt>
                <c:pt idx="534">
                  <c:v>33470</c:v>
                </c:pt>
                <c:pt idx="535">
                  <c:v>33475</c:v>
                </c:pt>
                <c:pt idx="536">
                  <c:v>33477</c:v>
                </c:pt>
                <c:pt idx="537">
                  <c:v>33481</c:v>
                </c:pt>
                <c:pt idx="538">
                  <c:v>33486</c:v>
                </c:pt>
                <c:pt idx="539">
                  <c:v>33491</c:v>
                </c:pt>
                <c:pt idx="540">
                  <c:v>33496</c:v>
                </c:pt>
                <c:pt idx="541">
                  <c:v>33501</c:v>
                </c:pt>
                <c:pt idx="542">
                  <c:v>33506</c:v>
                </c:pt>
                <c:pt idx="543">
                  <c:v>33511</c:v>
                </c:pt>
                <c:pt idx="544">
                  <c:v>33512</c:v>
                </c:pt>
                <c:pt idx="545">
                  <c:v>33516</c:v>
                </c:pt>
                <c:pt idx="546">
                  <c:v>33521</c:v>
                </c:pt>
                <c:pt idx="547">
                  <c:v>33526</c:v>
                </c:pt>
                <c:pt idx="548">
                  <c:v>33531</c:v>
                </c:pt>
                <c:pt idx="549">
                  <c:v>33536</c:v>
                </c:pt>
                <c:pt idx="550">
                  <c:v>33542</c:v>
                </c:pt>
                <c:pt idx="551">
                  <c:v>33546</c:v>
                </c:pt>
                <c:pt idx="552">
                  <c:v>33547</c:v>
                </c:pt>
                <c:pt idx="553">
                  <c:v>33552</c:v>
                </c:pt>
                <c:pt idx="554">
                  <c:v>33557</c:v>
                </c:pt>
                <c:pt idx="555">
                  <c:v>33562</c:v>
                </c:pt>
                <c:pt idx="556">
                  <c:v>33567</c:v>
                </c:pt>
                <c:pt idx="557">
                  <c:v>33572</c:v>
                </c:pt>
                <c:pt idx="558">
                  <c:v>33577</c:v>
                </c:pt>
                <c:pt idx="559">
                  <c:v>33582</c:v>
                </c:pt>
                <c:pt idx="560">
                  <c:v>33587</c:v>
                </c:pt>
                <c:pt idx="561">
                  <c:v>33592</c:v>
                </c:pt>
                <c:pt idx="562">
                  <c:v>33597</c:v>
                </c:pt>
                <c:pt idx="563">
                  <c:v>33603</c:v>
                </c:pt>
                <c:pt idx="564">
                  <c:v>33608</c:v>
                </c:pt>
                <c:pt idx="565">
                  <c:v>33610</c:v>
                </c:pt>
                <c:pt idx="566">
                  <c:v>33613</c:v>
                </c:pt>
                <c:pt idx="567">
                  <c:v>33618</c:v>
                </c:pt>
                <c:pt idx="568">
                  <c:v>33623</c:v>
                </c:pt>
                <c:pt idx="569">
                  <c:v>33628</c:v>
                </c:pt>
                <c:pt idx="570">
                  <c:v>33634</c:v>
                </c:pt>
                <c:pt idx="571">
                  <c:v>33639</c:v>
                </c:pt>
                <c:pt idx="572">
                  <c:v>33644</c:v>
                </c:pt>
                <c:pt idx="573">
                  <c:v>33649</c:v>
                </c:pt>
                <c:pt idx="574">
                  <c:v>33654</c:v>
                </c:pt>
                <c:pt idx="575">
                  <c:v>33659</c:v>
                </c:pt>
                <c:pt idx="576">
                  <c:v>33660</c:v>
                </c:pt>
                <c:pt idx="577">
                  <c:v>33663</c:v>
                </c:pt>
                <c:pt idx="578">
                  <c:v>33668</c:v>
                </c:pt>
                <c:pt idx="579">
                  <c:v>33673</c:v>
                </c:pt>
                <c:pt idx="580">
                  <c:v>33678</c:v>
                </c:pt>
                <c:pt idx="581">
                  <c:v>33683</c:v>
                </c:pt>
                <c:pt idx="582">
                  <c:v>33688</c:v>
                </c:pt>
                <c:pt idx="583">
                  <c:v>33694</c:v>
                </c:pt>
                <c:pt idx="584">
                  <c:v>33699</c:v>
                </c:pt>
                <c:pt idx="585">
                  <c:v>33704</c:v>
                </c:pt>
                <c:pt idx="586">
                  <c:v>33709</c:v>
                </c:pt>
                <c:pt idx="587">
                  <c:v>33714</c:v>
                </c:pt>
                <c:pt idx="588">
                  <c:v>33719</c:v>
                </c:pt>
                <c:pt idx="589">
                  <c:v>33724</c:v>
                </c:pt>
                <c:pt idx="590">
                  <c:v>33729</c:v>
                </c:pt>
                <c:pt idx="591">
                  <c:v>33734</c:v>
                </c:pt>
                <c:pt idx="592">
                  <c:v>33739</c:v>
                </c:pt>
                <c:pt idx="593">
                  <c:v>33744</c:v>
                </c:pt>
                <c:pt idx="594">
                  <c:v>33749</c:v>
                </c:pt>
                <c:pt idx="595">
                  <c:v>33755</c:v>
                </c:pt>
                <c:pt idx="596">
                  <c:v>33760</c:v>
                </c:pt>
                <c:pt idx="597">
                  <c:v>33765</c:v>
                </c:pt>
                <c:pt idx="598">
                  <c:v>33770</c:v>
                </c:pt>
                <c:pt idx="599">
                  <c:v>33775</c:v>
                </c:pt>
                <c:pt idx="600">
                  <c:v>33778</c:v>
                </c:pt>
                <c:pt idx="601">
                  <c:v>33780</c:v>
                </c:pt>
                <c:pt idx="602">
                  <c:v>33785</c:v>
                </c:pt>
                <c:pt idx="603">
                  <c:v>33790</c:v>
                </c:pt>
                <c:pt idx="604">
                  <c:v>33795</c:v>
                </c:pt>
                <c:pt idx="605">
                  <c:v>33800</c:v>
                </c:pt>
                <c:pt idx="606">
                  <c:v>33805</c:v>
                </c:pt>
                <c:pt idx="607">
                  <c:v>33810</c:v>
                </c:pt>
                <c:pt idx="608">
                  <c:v>33816</c:v>
                </c:pt>
                <c:pt idx="609">
                  <c:v>33821</c:v>
                </c:pt>
                <c:pt idx="610">
                  <c:v>33826</c:v>
                </c:pt>
                <c:pt idx="611">
                  <c:v>33831</c:v>
                </c:pt>
                <c:pt idx="612">
                  <c:v>33836</c:v>
                </c:pt>
                <c:pt idx="613">
                  <c:v>33840</c:v>
                </c:pt>
                <c:pt idx="614">
                  <c:v>33841</c:v>
                </c:pt>
                <c:pt idx="615">
                  <c:v>33847</c:v>
                </c:pt>
                <c:pt idx="616">
                  <c:v>33852</c:v>
                </c:pt>
                <c:pt idx="617">
                  <c:v>33857</c:v>
                </c:pt>
                <c:pt idx="618">
                  <c:v>33862</c:v>
                </c:pt>
                <c:pt idx="619">
                  <c:v>33867</c:v>
                </c:pt>
                <c:pt idx="620">
                  <c:v>33872</c:v>
                </c:pt>
                <c:pt idx="621">
                  <c:v>33877</c:v>
                </c:pt>
                <c:pt idx="622">
                  <c:v>33882</c:v>
                </c:pt>
                <c:pt idx="623">
                  <c:v>33887</c:v>
                </c:pt>
                <c:pt idx="624">
                  <c:v>33892</c:v>
                </c:pt>
                <c:pt idx="625">
                  <c:v>33897</c:v>
                </c:pt>
                <c:pt idx="626">
                  <c:v>33902</c:v>
                </c:pt>
                <c:pt idx="627">
                  <c:v>33908</c:v>
                </c:pt>
                <c:pt idx="628">
                  <c:v>33913</c:v>
                </c:pt>
                <c:pt idx="629">
                  <c:v>33918</c:v>
                </c:pt>
                <c:pt idx="630">
                  <c:v>33923</c:v>
                </c:pt>
                <c:pt idx="631">
                  <c:v>33928</c:v>
                </c:pt>
                <c:pt idx="632">
                  <c:v>33933</c:v>
                </c:pt>
                <c:pt idx="633">
                  <c:v>33938</c:v>
                </c:pt>
                <c:pt idx="634">
                  <c:v>33943</c:v>
                </c:pt>
                <c:pt idx="635">
                  <c:v>33946</c:v>
                </c:pt>
                <c:pt idx="636">
                  <c:v>33948</c:v>
                </c:pt>
                <c:pt idx="637">
                  <c:v>33950</c:v>
                </c:pt>
                <c:pt idx="638">
                  <c:v>33953</c:v>
                </c:pt>
                <c:pt idx="639">
                  <c:v>33958</c:v>
                </c:pt>
                <c:pt idx="640">
                  <c:v>33963</c:v>
                </c:pt>
                <c:pt idx="641">
                  <c:v>33969</c:v>
                </c:pt>
                <c:pt idx="642">
                  <c:v>33974</c:v>
                </c:pt>
                <c:pt idx="643">
                  <c:v>33979</c:v>
                </c:pt>
                <c:pt idx="644">
                  <c:v>33984</c:v>
                </c:pt>
                <c:pt idx="645">
                  <c:v>33989</c:v>
                </c:pt>
                <c:pt idx="646">
                  <c:v>33994</c:v>
                </c:pt>
                <c:pt idx="647">
                  <c:v>34000</c:v>
                </c:pt>
                <c:pt idx="648">
                  <c:v>34005</c:v>
                </c:pt>
                <c:pt idx="649">
                  <c:v>34008</c:v>
                </c:pt>
                <c:pt idx="650">
                  <c:v>34010</c:v>
                </c:pt>
                <c:pt idx="651">
                  <c:v>34015</c:v>
                </c:pt>
                <c:pt idx="652">
                  <c:v>34020</c:v>
                </c:pt>
                <c:pt idx="653">
                  <c:v>34025</c:v>
                </c:pt>
                <c:pt idx="654">
                  <c:v>34028</c:v>
                </c:pt>
                <c:pt idx="655">
                  <c:v>34033</c:v>
                </c:pt>
                <c:pt idx="656">
                  <c:v>34038</c:v>
                </c:pt>
                <c:pt idx="657">
                  <c:v>34043</c:v>
                </c:pt>
                <c:pt idx="658">
                  <c:v>34048</c:v>
                </c:pt>
                <c:pt idx="659">
                  <c:v>34053</c:v>
                </c:pt>
                <c:pt idx="660">
                  <c:v>34059</c:v>
                </c:pt>
                <c:pt idx="661">
                  <c:v>34064</c:v>
                </c:pt>
                <c:pt idx="662">
                  <c:v>34069</c:v>
                </c:pt>
                <c:pt idx="663">
                  <c:v>34073</c:v>
                </c:pt>
                <c:pt idx="664">
                  <c:v>34074</c:v>
                </c:pt>
                <c:pt idx="665">
                  <c:v>34079</c:v>
                </c:pt>
                <c:pt idx="666">
                  <c:v>34084</c:v>
                </c:pt>
                <c:pt idx="667">
                  <c:v>34089</c:v>
                </c:pt>
                <c:pt idx="668">
                  <c:v>34094</c:v>
                </c:pt>
                <c:pt idx="669">
                  <c:v>34099</c:v>
                </c:pt>
                <c:pt idx="670">
                  <c:v>34104</c:v>
                </c:pt>
                <c:pt idx="671">
                  <c:v>34109</c:v>
                </c:pt>
                <c:pt idx="672">
                  <c:v>34114</c:v>
                </c:pt>
                <c:pt idx="673">
                  <c:v>34120</c:v>
                </c:pt>
                <c:pt idx="674">
                  <c:v>34125</c:v>
                </c:pt>
                <c:pt idx="675">
                  <c:v>34128</c:v>
                </c:pt>
                <c:pt idx="676">
                  <c:v>34130</c:v>
                </c:pt>
                <c:pt idx="677">
                  <c:v>34135</c:v>
                </c:pt>
                <c:pt idx="678">
                  <c:v>34140</c:v>
                </c:pt>
                <c:pt idx="679">
                  <c:v>34145</c:v>
                </c:pt>
                <c:pt idx="680">
                  <c:v>34150</c:v>
                </c:pt>
                <c:pt idx="681">
                  <c:v>34155</c:v>
                </c:pt>
                <c:pt idx="682">
                  <c:v>34160</c:v>
                </c:pt>
                <c:pt idx="683">
                  <c:v>34165</c:v>
                </c:pt>
                <c:pt idx="684">
                  <c:v>34170</c:v>
                </c:pt>
                <c:pt idx="685">
                  <c:v>34175</c:v>
                </c:pt>
                <c:pt idx="686">
                  <c:v>34181</c:v>
                </c:pt>
                <c:pt idx="687">
                  <c:v>34186</c:v>
                </c:pt>
                <c:pt idx="688">
                  <c:v>34191</c:v>
                </c:pt>
                <c:pt idx="689">
                  <c:v>34196</c:v>
                </c:pt>
                <c:pt idx="690">
                  <c:v>34198</c:v>
                </c:pt>
                <c:pt idx="691">
                  <c:v>34201</c:v>
                </c:pt>
                <c:pt idx="692">
                  <c:v>34206</c:v>
                </c:pt>
                <c:pt idx="693">
                  <c:v>34212</c:v>
                </c:pt>
                <c:pt idx="694">
                  <c:v>34217</c:v>
                </c:pt>
                <c:pt idx="695">
                  <c:v>34222</c:v>
                </c:pt>
                <c:pt idx="696">
                  <c:v>34227</c:v>
                </c:pt>
                <c:pt idx="697">
                  <c:v>34228</c:v>
                </c:pt>
                <c:pt idx="698">
                  <c:v>34232</c:v>
                </c:pt>
                <c:pt idx="699">
                  <c:v>34237</c:v>
                </c:pt>
                <c:pt idx="700">
                  <c:v>34242</c:v>
                </c:pt>
                <c:pt idx="701">
                  <c:v>34247</c:v>
                </c:pt>
                <c:pt idx="702">
                  <c:v>34252</c:v>
                </c:pt>
                <c:pt idx="703">
                  <c:v>34255</c:v>
                </c:pt>
                <c:pt idx="704">
                  <c:v>34257</c:v>
                </c:pt>
                <c:pt idx="705">
                  <c:v>34262</c:v>
                </c:pt>
                <c:pt idx="706">
                  <c:v>34267</c:v>
                </c:pt>
                <c:pt idx="707">
                  <c:v>34273</c:v>
                </c:pt>
                <c:pt idx="708">
                  <c:v>34278</c:v>
                </c:pt>
                <c:pt idx="709">
                  <c:v>34283</c:v>
                </c:pt>
                <c:pt idx="710">
                  <c:v>34288</c:v>
                </c:pt>
                <c:pt idx="711">
                  <c:v>34293</c:v>
                </c:pt>
                <c:pt idx="712">
                  <c:v>34298</c:v>
                </c:pt>
                <c:pt idx="713">
                  <c:v>34303</c:v>
                </c:pt>
                <c:pt idx="714">
                  <c:v>34308</c:v>
                </c:pt>
                <c:pt idx="715">
                  <c:v>34312</c:v>
                </c:pt>
                <c:pt idx="716">
                  <c:v>34313</c:v>
                </c:pt>
                <c:pt idx="717">
                  <c:v>34318</c:v>
                </c:pt>
                <c:pt idx="718">
                  <c:v>34323</c:v>
                </c:pt>
                <c:pt idx="719">
                  <c:v>34328</c:v>
                </c:pt>
                <c:pt idx="720">
                  <c:v>34334</c:v>
                </c:pt>
                <c:pt idx="721">
                  <c:v>34339</c:v>
                </c:pt>
                <c:pt idx="722">
                  <c:v>34344</c:v>
                </c:pt>
                <c:pt idx="723">
                  <c:v>34349</c:v>
                </c:pt>
                <c:pt idx="724">
                  <c:v>34354</c:v>
                </c:pt>
                <c:pt idx="725">
                  <c:v>34359</c:v>
                </c:pt>
                <c:pt idx="726">
                  <c:v>34365</c:v>
                </c:pt>
                <c:pt idx="727">
                  <c:v>34370</c:v>
                </c:pt>
                <c:pt idx="728">
                  <c:v>34375</c:v>
                </c:pt>
                <c:pt idx="729">
                  <c:v>34379</c:v>
                </c:pt>
                <c:pt idx="730">
                  <c:v>34380</c:v>
                </c:pt>
                <c:pt idx="731">
                  <c:v>34385</c:v>
                </c:pt>
                <c:pt idx="732">
                  <c:v>34390</c:v>
                </c:pt>
                <c:pt idx="733">
                  <c:v>34393</c:v>
                </c:pt>
                <c:pt idx="734">
                  <c:v>34398</c:v>
                </c:pt>
                <c:pt idx="735">
                  <c:v>34403</c:v>
                </c:pt>
                <c:pt idx="736">
                  <c:v>34408</c:v>
                </c:pt>
                <c:pt idx="737">
                  <c:v>34413</c:v>
                </c:pt>
                <c:pt idx="738">
                  <c:v>34418</c:v>
                </c:pt>
                <c:pt idx="739">
                  <c:v>34424</c:v>
                </c:pt>
                <c:pt idx="740">
                  <c:v>34429</c:v>
                </c:pt>
                <c:pt idx="741">
                  <c:v>34434</c:v>
                </c:pt>
                <c:pt idx="742">
                  <c:v>34439</c:v>
                </c:pt>
                <c:pt idx="743">
                  <c:v>34444</c:v>
                </c:pt>
                <c:pt idx="744">
                  <c:v>34449</c:v>
                </c:pt>
                <c:pt idx="745">
                  <c:v>34454</c:v>
                </c:pt>
                <c:pt idx="746">
                  <c:v>34459</c:v>
                </c:pt>
                <c:pt idx="747">
                  <c:v>34464</c:v>
                </c:pt>
                <c:pt idx="748">
                  <c:v>34469</c:v>
                </c:pt>
                <c:pt idx="749">
                  <c:v>34474</c:v>
                </c:pt>
                <c:pt idx="750">
                  <c:v>34479</c:v>
                </c:pt>
                <c:pt idx="751">
                  <c:v>34485</c:v>
                </c:pt>
                <c:pt idx="752">
                  <c:v>34490</c:v>
                </c:pt>
                <c:pt idx="753">
                  <c:v>34495</c:v>
                </c:pt>
                <c:pt idx="754">
                  <c:v>34498</c:v>
                </c:pt>
                <c:pt idx="755">
                  <c:v>34500</c:v>
                </c:pt>
                <c:pt idx="756">
                  <c:v>34505</c:v>
                </c:pt>
                <c:pt idx="757">
                  <c:v>34510</c:v>
                </c:pt>
                <c:pt idx="758">
                  <c:v>34515</c:v>
                </c:pt>
                <c:pt idx="759">
                  <c:v>34520</c:v>
                </c:pt>
                <c:pt idx="760">
                  <c:v>34525</c:v>
                </c:pt>
                <c:pt idx="761">
                  <c:v>34530</c:v>
                </c:pt>
                <c:pt idx="762">
                  <c:v>34535</c:v>
                </c:pt>
                <c:pt idx="763">
                  <c:v>34540</c:v>
                </c:pt>
                <c:pt idx="764">
                  <c:v>34546</c:v>
                </c:pt>
                <c:pt idx="765">
                  <c:v>34551</c:v>
                </c:pt>
                <c:pt idx="766">
                  <c:v>34554</c:v>
                </c:pt>
                <c:pt idx="767">
                  <c:v>34556</c:v>
                </c:pt>
                <c:pt idx="768">
                  <c:v>34561</c:v>
                </c:pt>
                <c:pt idx="769">
                  <c:v>34566</c:v>
                </c:pt>
                <c:pt idx="770">
                  <c:v>34571</c:v>
                </c:pt>
                <c:pt idx="771">
                  <c:v>34577</c:v>
                </c:pt>
                <c:pt idx="772">
                  <c:v>34582</c:v>
                </c:pt>
                <c:pt idx="773">
                  <c:v>34587</c:v>
                </c:pt>
                <c:pt idx="774">
                  <c:v>34592</c:v>
                </c:pt>
                <c:pt idx="775">
                  <c:v>34597</c:v>
                </c:pt>
                <c:pt idx="776">
                  <c:v>34602</c:v>
                </c:pt>
                <c:pt idx="777">
                  <c:v>34607</c:v>
                </c:pt>
                <c:pt idx="778">
                  <c:v>34612</c:v>
                </c:pt>
                <c:pt idx="779">
                  <c:v>34617</c:v>
                </c:pt>
                <c:pt idx="780">
                  <c:v>34618</c:v>
                </c:pt>
                <c:pt idx="781">
                  <c:v>34622</c:v>
                </c:pt>
                <c:pt idx="782">
                  <c:v>34627</c:v>
                </c:pt>
                <c:pt idx="783">
                  <c:v>34632</c:v>
                </c:pt>
                <c:pt idx="784">
                  <c:v>34638</c:v>
                </c:pt>
                <c:pt idx="785">
                  <c:v>34643</c:v>
                </c:pt>
                <c:pt idx="786">
                  <c:v>34648</c:v>
                </c:pt>
                <c:pt idx="787">
                  <c:v>34653</c:v>
                </c:pt>
                <c:pt idx="788">
                  <c:v>34658</c:v>
                </c:pt>
                <c:pt idx="789">
                  <c:v>34663</c:v>
                </c:pt>
                <c:pt idx="790">
                  <c:v>34668</c:v>
                </c:pt>
                <c:pt idx="791">
                  <c:v>34673</c:v>
                </c:pt>
                <c:pt idx="792">
                  <c:v>34678</c:v>
                </c:pt>
                <c:pt idx="793">
                  <c:v>34683</c:v>
                </c:pt>
                <c:pt idx="794">
                  <c:v>34688</c:v>
                </c:pt>
                <c:pt idx="795">
                  <c:v>34693</c:v>
                </c:pt>
                <c:pt idx="796">
                  <c:v>34699</c:v>
                </c:pt>
                <c:pt idx="797">
                  <c:v>34702</c:v>
                </c:pt>
                <c:pt idx="798">
                  <c:v>34704</c:v>
                </c:pt>
                <c:pt idx="799">
                  <c:v>34709</c:v>
                </c:pt>
                <c:pt idx="800">
                  <c:v>34714</c:v>
                </c:pt>
                <c:pt idx="801">
                  <c:v>34719</c:v>
                </c:pt>
                <c:pt idx="802">
                  <c:v>34724</c:v>
                </c:pt>
                <c:pt idx="803">
                  <c:v>34730</c:v>
                </c:pt>
                <c:pt idx="804">
                  <c:v>34735</c:v>
                </c:pt>
                <c:pt idx="805">
                  <c:v>34740</c:v>
                </c:pt>
                <c:pt idx="806">
                  <c:v>34745</c:v>
                </c:pt>
                <c:pt idx="807">
                  <c:v>34750</c:v>
                </c:pt>
                <c:pt idx="808">
                  <c:v>34755</c:v>
                </c:pt>
                <c:pt idx="809">
                  <c:v>34758</c:v>
                </c:pt>
                <c:pt idx="810">
                  <c:v>34763</c:v>
                </c:pt>
                <c:pt idx="811">
                  <c:v>34764</c:v>
                </c:pt>
                <c:pt idx="812">
                  <c:v>34768</c:v>
                </c:pt>
                <c:pt idx="813">
                  <c:v>34773</c:v>
                </c:pt>
                <c:pt idx="814">
                  <c:v>34778</c:v>
                </c:pt>
                <c:pt idx="815">
                  <c:v>34783</c:v>
                </c:pt>
                <c:pt idx="816">
                  <c:v>34789</c:v>
                </c:pt>
                <c:pt idx="817">
                  <c:v>34794</c:v>
                </c:pt>
                <c:pt idx="818">
                  <c:v>34799</c:v>
                </c:pt>
                <c:pt idx="819">
                  <c:v>34804</c:v>
                </c:pt>
                <c:pt idx="820">
                  <c:v>34809</c:v>
                </c:pt>
                <c:pt idx="821">
                  <c:v>34814</c:v>
                </c:pt>
                <c:pt idx="822">
                  <c:v>34819</c:v>
                </c:pt>
                <c:pt idx="823">
                  <c:v>34820</c:v>
                </c:pt>
                <c:pt idx="824">
                  <c:v>34824</c:v>
                </c:pt>
                <c:pt idx="825">
                  <c:v>34829</c:v>
                </c:pt>
                <c:pt idx="826">
                  <c:v>34834</c:v>
                </c:pt>
                <c:pt idx="827">
                  <c:v>34839</c:v>
                </c:pt>
                <c:pt idx="828">
                  <c:v>34844</c:v>
                </c:pt>
                <c:pt idx="829">
                  <c:v>34850</c:v>
                </c:pt>
                <c:pt idx="830">
                  <c:v>34855</c:v>
                </c:pt>
                <c:pt idx="831">
                  <c:v>34860</c:v>
                </c:pt>
                <c:pt idx="832">
                  <c:v>34865</c:v>
                </c:pt>
                <c:pt idx="833">
                  <c:v>34870</c:v>
                </c:pt>
                <c:pt idx="834">
                  <c:v>34875</c:v>
                </c:pt>
                <c:pt idx="835">
                  <c:v>34880</c:v>
                </c:pt>
                <c:pt idx="836">
                  <c:v>34885</c:v>
                </c:pt>
                <c:pt idx="837">
                  <c:v>34886</c:v>
                </c:pt>
                <c:pt idx="838">
                  <c:v>34890</c:v>
                </c:pt>
                <c:pt idx="839">
                  <c:v>34895</c:v>
                </c:pt>
                <c:pt idx="840">
                  <c:v>34900</c:v>
                </c:pt>
                <c:pt idx="841">
                  <c:v>34905</c:v>
                </c:pt>
                <c:pt idx="842">
                  <c:v>34911</c:v>
                </c:pt>
                <c:pt idx="843">
                  <c:v>34916</c:v>
                </c:pt>
                <c:pt idx="844">
                  <c:v>34921</c:v>
                </c:pt>
                <c:pt idx="845">
                  <c:v>34926</c:v>
                </c:pt>
                <c:pt idx="846">
                  <c:v>34931</c:v>
                </c:pt>
                <c:pt idx="847">
                  <c:v>34936</c:v>
                </c:pt>
                <c:pt idx="848">
                  <c:v>34942</c:v>
                </c:pt>
                <c:pt idx="849">
                  <c:v>34947</c:v>
                </c:pt>
                <c:pt idx="850">
                  <c:v>34952</c:v>
                </c:pt>
                <c:pt idx="851">
                  <c:v>34957</c:v>
                </c:pt>
                <c:pt idx="852">
                  <c:v>34962</c:v>
                </c:pt>
                <c:pt idx="853">
                  <c:v>34967</c:v>
                </c:pt>
                <c:pt idx="854">
                  <c:v>34972</c:v>
                </c:pt>
                <c:pt idx="855">
                  <c:v>34977</c:v>
                </c:pt>
                <c:pt idx="856">
                  <c:v>34982</c:v>
                </c:pt>
                <c:pt idx="857">
                  <c:v>34983</c:v>
                </c:pt>
                <c:pt idx="858">
                  <c:v>35086</c:v>
                </c:pt>
                <c:pt idx="859">
                  <c:v>35157</c:v>
                </c:pt>
                <c:pt idx="860">
                  <c:v>35247</c:v>
                </c:pt>
                <c:pt idx="861">
                  <c:v>35345</c:v>
                </c:pt>
                <c:pt idx="862">
                  <c:v>35436</c:v>
                </c:pt>
                <c:pt idx="863">
                  <c:v>35544</c:v>
                </c:pt>
                <c:pt idx="864">
                  <c:v>35625</c:v>
                </c:pt>
                <c:pt idx="865">
                  <c:v>35726</c:v>
                </c:pt>
                <c:pt idx="866">
                  <c:v>35801</c:v>
                </c:pt>
                <c:pt idx="867">
                  <c:v>35905</c:v>
                </c:pt>
                <c:pt idx="868">
                  <c:v>35975</c:v>
                </c:pt>
                <c:pt idx="869">
                  <c:v>36081</c:v>
                </c:pt>
                <c:pt idx="870">
                  <c:v>36165</c:v>
                </c:pt>
                <c:pt idx="871">
                  <c:v>36264</c:v>
                </c:pt>
                <c:pt idx="872">
                  <c:v>36357</c:v>
                </c:pt>
                <c:pt idx="873">
                  <c:v>36451</c:v>
                </c:pt>
                <c:pt idx="874">
                  <c:v>36531</c:v>
                </c:pt>
                <c:pt idx="875">
                  <c:v>36633</c:v>
                </c:pt>
                <c:pt idx="876">
                  <c:v>36717</c:v>
                </c:pt>
                <c:pt idx="877">
                  <c:v>36836</c:v>
                </c:pt>
                <c:pt idx="878">
                  <c:v>36923</c:v>
                </c:pt>
                <c:pt idx="879">
                  <c:v>36997</c:v>
                </c:pt>
                <c:pt idx="880">
                  <c:v>37074</c:v>
                </c:pt>
                <c:pt idx="881">
                  <c:v>37182</c:v>
                </c:pt>
                <c:pt idx="882">
                  <c:v>37270</c:v>
                </c:pt>
                <c:pt idx="883">
                  <c:v>37361</c:v>
                </c:pt>
                <c:pt idx="884">
                  <c:v>37398</c:v>
                </c:pt>
                <c:pt idx="885">
                  <c:v>37445</c:v>
                </c:pt>
                <c:pt idx="886">
                  <c:v>37557</c:v>
                </c:pt>
                <c:pt idx="887">
                  <c:v>37627</c:v>
                </c:pt>
                <c:pt idx="888">
                  <c:v>37740</c:v>
                </c:pt>
                <c:pt idx="889">
                  <c:v>37805</c:v>
                </c:pt>
                <c:pt idx="890">
                  <c:v>37937</c:v>
                </c:pt>
                <c:pt idx="891">
                  <c:v>37999</c:v>
                </c:pt>
                <c:pt idx="892">
                  <c:v>38105</c:v>
                </c:pt>
                <c:pt idx="893">
                  <c:v>38181</c:v>
                </c:pt>
                <c:pt idx="894">
                  <c:v>38292</c:v>
                </c:pt>
                <c:pt idx="895">
                  <c:v>38379</c:v>
                </c:pt>
                <c:pt idx="896">
                  <c:v>38453</c:v>
                </c:pt>
                <c:pt idx="897">
                  <c:v>38546</c:v>
                </c:pt>
                <c:pt idx="898">
                  <c:v>38637</c:v>
                </c:pt>
                <c:pt idx="899">
                  <c:v>38764</c:v>
                </c:pt>
                <c:pt idx="900">
                  <c:v>38826</c:v>
                </c:pt>
                <c:pt idx="901">
                  <c:v>38908</c:v>
                </c:pt>
                <c:pt idx="902">
                  <c:v>39034</c:v>
                </c:pt>
                <c:pt idx="903">
                  <c:v>39112</c:v>
                </c:pt>
                <c:pt idx="904">
                  <c:v>39216</c:v>
                </c:pt>
                <c:pt idx="905">
                  <c:v>39289</c:v>
                </c:pt>
                <c:pt idx="906">
                  <c:v>39391</c:v>
                </c:pt>
                <c:pt idx="907">
                  <c:v>39457</c:v>
                </c:pt>
                <c:pt idx="908">
                  <c:v>39538</c:v>
                </c:pt>
                <c:pt idx="909">
                  <c:v>39650</c:v>
                </c:pt>
                <c:pt idx="910">
                  <c:v>39742</c:v>
                </c:pt>
                <c:pt idx="911">
                  <c:v>39841</c:v>
                </c:pt>
                <c:pt idx="912">
                  <c:v>39905</c:v>
                </c:pt>
                <c:pt idx="913">
                  <c:v>40008</c:v>
                </c:pt>
                <c:pt idx="914">
                  <c:v>40106</c:v>
                </c:pt>
                <c:pt idx="915">
                  <c:v>40190</c:v>
                </c:pt>
                <c:pt idx="916">
                  <c:v>40202</c:v>
                </c:pt>
                <c:pt idx="917">
                  <c:v>40276</c:v>
                </c:pt>
                <c:pt idx="918">
                  <c:v>40365</c:v>
                </c:pt>
                <c:pt idx="919">
                  <c:v>40387</c:v>
                </c:pt>
                <c:pt idx="920">
                  <c:v>40464</c:v>
                </c:pt>
                <c:pt idx="921">
                  <c:v>40567</c:v>
                </c:pt>
                <c:pt idx="922">
                  <c:v>40645</c:v>
                </c:pt>
                <c:pt idx="923">
                  <c:v>40728</c:v>
                </c:pt>
                <c:pt idx="924">
                  <c:v>40834</c:v>
                </c:pt>
                <c:pt idx="925">
                  <c:v>40925</c:v>
                </c:pt>
                <c:pt idx="926">
                  <c:v>41015</c:v>
                </c:pt>
                <c:pt idx="927">
                  <c:v>41120</c:v>
                </c:pt>
                <c:pt idx="928">
                  <c:v>41205</c:v>
                </c:pt>
                <c:pt idx="929">
                  <c:v>41311</c:v>
                </c:pt>
                <c:pt idx="930">
                  <c:v>41380</c:v>
                </c:pt>
                <c:pt idx="931">
                  <c:v>41470</c:v>
                </c:pt>
                <c:pt idx="932">
                  <c:v>41584</c:v>
                </c:pt>
                <c:pt idx="933">
                  <c:v>41663</c:v>
                </c:pt>
                <c:pt idx="934">
                  <c:v>41766</c:v>
                </c:pt>
                <c:pt idx="935">
                  <c:v>41842</c:v>
                </c:pt>
                <c:pt idx="936">
                  <c:v>41919</c:v>
                </c:pt>
                <c:pt idx="937">
                  <c:v>42025</c:v>
                </c:pt>
                <c:pt idx="938">
                  <c:v>42111</c:v>
                </c:pt>
                <c:pt idx="939">
                  <c:v>42186</c:v>
                </c:pt>
                <c:pt idx="940">
                  <c:v>42401</c:v>
                </c:pt>
                <c:pt idx="941">
                  <c:v>42495</c:v>
                </c:pt>
                <c:pt idx="942">
                  <c:v>42573</c:v>
                </c:pt>
                <c:pt idx="943">
                  <c:v>42669</c:v>
                </c:pt>
                <c:pt idx="944">
                  <c:v>42800</c:v>
                </c:pt>
                <c:pt idx="945">
                  <c:v>42863</c:v>
                </c:pt>
                <c:pt idx="946">
                  <c:v>42954</c:v>
                </c:pt>
                <c:pt idx="947">
                  <c:v>43033</c:v>
                </c:pt>
                <c:pt idx="948">
                  <c:v>43199</c:v>
                </c:pt>
                <c:pt idx="949">
                  <c:v>43363</c:v>
                </c:pt>
                <c:pt idx="950">
                  <c:v>43403</c:v>
                </c:pt>
                <c:pt idx="951">
                  <c:v>43503</c:v>
                </c:pt>
                <c:pt idx="952">
                  <c:v>43601</c:v>
                </c:pt>
                <c:pt idx="953">
                  <c:v>43690</c:v>
                </c:pt>
                <c:pt idx="954">
                  <c:v>43873</c:v>
                </c:pt>
                <c:pt idx="955">
                  <c:v>44034</c:v>
                </c:pt>
                <c:pt idx="956">
                  <c:v>44243</c:v>
                </c:pt>
                <c:pt idx="957">
                  <c:v>44432</c:v>
                </c:pt>
                <c:pt idx="958">
                  <c:v>44592</c:v>
                </c:pt>
              </c:numCache>
            </c:numRef>
          </c:xVal>
          <c:yVal>
            <c:numRef>
              <c:f>'364615076182101'!$D$2:$D$980</c:f>
              <c:numCache>
                <c:formatCode>General</c:formatCode>
                <c:ptCount val="979"/>
                <c:pt idx="0">
                  <c:v>-47.83</c:v>
                </c:pt>
                <c:pt idx="1">
                  <c:v>-47.27</c:v>
                </c:pt>
                <c:pt idx="2">
                  <c:v>-47.51</c:v>
                </c:pt>
                <c:pt idx="3">
                  <c:v>-47.54</c:v>
                </c:pt>
                <c:pt idx="4">
                  <c:v>-47.75</c:v>
                </c:pt>
                <c:pt idx="5">
                  <c:v>-47.58</c:v>
                </c:pt>
                <c:pt idx="6">
                  <c:v>-47.18</c:v>
                </c:pt>
                <c:pt idx="7">
                  <c:v>-47.29</c:v>
                </c:pt>
                <c:pt idx="8">
                  <c:v>-47.11</c:v>
                </c:pt>
                <c:pt idx="9">
                  <c:v>-46.83</c:v>
                </c:pt>
                <c:pt idx="10">
                  <c:v>-46.61</c:v>
                </c:pt>
                <c:pt idx="11">
                  <c:v>-47.06</c:v>
                </c:pt>
                <c:pt idx="12">
                  <c:v>-46.95</c:v>
                </c:pt>
                <c:pt idx="13">
                  <c:v>-46.95</c:v>
                </c:pt>
                <c:pt idx="14">
                  <c:v>-46.88</c:v>
                </c:pt>
                <c:pt idx="15">
                  <c:v>-47.03</c:v>
                </c:pt>
                <c:pt idx="16">
                  <c:v>-46.73</c:v>
                </c:pt>
                <c:pt idx="17">
                  <c:v>-46.88</c:v>
                </c:pt>
                <c:pt idx="18">
                  <c:v>-46.73</c:v>
                </c:pt>
                <c:pt idx="19">
                  <c:v>-46.69</c:v>
                </c:pt>
                <c:pt idx="20">
                  <c:v>-46.57</c:v>
                </c:pt>
                <c:pt idx="21">
                  <c:v>-46.71</c:v>
                </c:pt>
                <c:pt idx="22">
                  <c:v>-46.83</c:v>
                </c:pt>
                <c:pt idx="23">
                  <c:v>-46.73</c:v>
                </c:pt>
                <c:pt idx="24">
                  <c:v>-46.22</c:v>
                </c:pt>
                <c:pt idx="25">
                  <c:v>-46.33</c:v>
                </c:pt>
                <c:pt idx="26">
                  <c:v>-47.09</c:v>
                </c:pt>
                <c:pt idx="27">
                  <c:v>-46.05</c:v>
                </c:pt>
                <c:pt idx="28">
                  <c:v>-46.15</c:v>
                </c:pt>
                <c:pt idx="29">
                  <c:v>-46.06</c:v>
                </c:pt>
                <c:pt idx="30">
                  <c:v>-46.28</c:v>
                </c:pt>
                <c:pt idx="31">
                  <c:v>-46.24</c:v>
                </c:pt>
                <c:pt idx="32">
                  <c:v>-46.28</c:v>
                </c:pt>
                <c:pt idx="33">
                  <c:v>-46.23</c:v>
                </c:pt>
                <c:pt idx="34">
                  <c:v>-46.35</c:v>
                </c:pt>
                <c:pt idx="35">
                  <c:v>-46.23</c:v>
                </c:pt>
                <c:pt idx="36">
                  <c:v>-46.39</c:v>
                </c:pt>
                <c:pt idx="37">
                  <c:v>-46.25</c:v>
                </c:pt>
                <c:pt idx="38">
                  <c:v>-46.56</c:v>
                </c:pt>
                <c:pt idx="39">
                  <c:v>-46.44</c:v>
                </c:pt>
                <c:pt idx="40">
                  <c:v>-46.39</c:v>
                </c:pt>
                <c:pt idx="41">
                  <c:v>-46.48</c:v>
                </c:pt>
                <c:pt idx="42">
                  <c:v>-46.57</c:v>
                </c:pt>
                <c:pt idx="43">
                  <c:v>-46.63</c:v>
                </c:pt>
                <c:pt idx="44">
                  <c:v>-46.48</c:v>
                </c:pt>
                <c:pt idx="45">
                  <c:v>-46.66</c:v>
                </c:pt>
                <c:pt idx="46">
                  <c:v>-46.74</c:v>
                </c:pt>
                <c:pt idx="47">
                  <c:v>-46.56</c:v>
                </c:pt>
                <c:pt idx="48">
                  <c:v>-46.48</c:v>
                </c:pt>
                <c:pt idx="49">
                  <c:v>-46.4</c:v>
                </c:pt>
                <c:pt idx="50">
                  <c:v>-46.41</c:v>
                </c:pt>
                <c:pt idx="51">
                  <c:v>-46.32</c:v>
                </c:pt>
                <c:pt idx="52">
                  <c:v>-46.53</c:v>
                </c:pt>
                <c:pt idx="53">
                  <c:v>-46.73</c:v>
                </c:pt>
                <c:pt idx="54">
                  <c:v>-46.56</c:v>
                </c:pt>
                <c:pt idx="55">
                  <c:v>-47.46</c:v>
                </c:pt>
                <c:pt idx="56">
                  <c:v>-47.33</c:v>
                </c:pt>
                <c:pt idx="57">
                  <c:v>-47.53</c:v>
                </c:pt>
                <c:pt idx="58">
                  <c:v>-47.65</c:v>
                </c:pt>
                <c:pt idx="59">
                  <c:v>-47.94</c:v>
                </c:pt>
                <c:pt idx="60">
                  <c:v>-48.08</c:v>
                </c:pt>
                <c:pt idx="61">
                  <c:v>-48.16</c:v>
                </c:pt>
                <c:pt idx="62">
                  <c:v>-48.04</c:v>
                </c:pt>
                <c:pt idx="63">
                  <c:v>-48.33</c:v>
                </c:pt>
                <c:pt idx="64">
                  <c:v>-48.21</c:v>
                </c:pt>
                <c:pt idx="65">
                  <c:v>-48.33</c:v>
                </c:pt>
                <c:pt idx="66">
                  <c:v>-47.97</c:v>
                </c:pt>
                <c:pt idx="67">
                  <c:v>-48.03</c:v>
                </c:pt>
                <c:pt idx="68">
                  <c:v>-47.93</c:v>
                </c:pt>
                <c:pt idx="69">
                  <c:v>-47.93</c:v>
                </c:pt>
                <c:pt idx="70">
                  <c:v>-47.95</c:v>
                </c:pt>
                <c:pt idx="71">
                  <c:v>-48.13</c:v>
                </c:pt>
                <c:pt idx="72">
                  <c:v>-48.19</c:v>
                </c:pt>
                <c:pt idx="73">
                  <c:v>-48.28</c:v>
                </c:pt>
                <c:pt idx="74">
                  <c:v>-47.91</c:v>
                </c:pt>
                <c:pt idx="75">
                  <c:v>-47.78</c:v>
                </c:pt>
                <c:pt idx="76">
                  <c:v>-48.13</c:v>
                </c:pt>
                <c:pt idx="77">
                  <c:v>-47.98</c:v>
                </c:pt>
                <c:pt idx="78">
                  <c:v>-47.08</c:v>
                </c:pt>
                <c:pt idx="79">
                  <c:v>-49.08</c:v>
                </c:pt>
                <c:pt idx="80">
                  <c:v>-49.48</c:v>
                </c:pt>
                <c:pt idx="81">
                  <c:v>-49.68</c:v>
                </c:pt>
                <c:pt idx="82">
                  <c:v>-50.88</c:v>
                </c:pt>
                <c:pt idx="83">
                  <c:v>-50.66</c:v>
                </c:pt>
                <c:pt idx="84">
                  <c:v>-50.75</c:v>
                </c:pt>
                <c:pt idx="85">
                  <c:v>-50.85</c:v>
                </c:pt>
                <c:pt idx="86">
                  <c:v>-51.03</c:v>
                </c:pt>
                <c:pt idx="87">
                  <c:v>-51.2</c:v>
                </c:pt>
                <c:pt idx="88">
                  <c:v>-51.31</c:v>
                </c:pt>
                <c:pt idx="89">
                  <c:v>-51.23</c:v>
                </c:pt>
                <c:pt idx="90">
                  <c:v>-50.73</c:v>
                </c:pt>
                <c:pt idx="91">
                  <c:v>-51.25</c:v>
                </c:pt>
                <c:pt idx="92">
                  <c:v>-51.17</c:v>
                </c:pt>
                <c:pt idx="93">
                  <c:v>-51.23</c:v>
                </c:pt>
                <c:pt idx="94">
                  <c:v>-51.15</c:v>
                </c:pt>
                <c:pt idx="95">
                  <c:v>-51.45</c:v>
                </c:pt>
                <c:pt idx="96">
                  <c:v>-51.43</c:v>
                </c:pt>
                <c:pt idx="97">
                  <c:v>-51.16</c:v>
                </c:pt>
                <c:pt idx="98">
                  <c:v>-51.01</c:v>
                </c:pt>
                <c:pt idx="99">
                  <c:v>-50.72</c:v>
                </c:pt>
                <c:pt idx="100">
                  <c:v>-50.89</c:v>
                </c:pt>
                <c:pt idx="101">
                  <c:v>-50.71</c:v>
                </c:pt>
                <c:pt idx="102">
                  <c:v>-50.5</c:v>
                </c:pt>
                <c:pt idx="103">
                  <c:v>-50.36</c:v>
                </c:pt>
                <c:pt idx="104">
                  <c:v>-50.68</c:v>
                </c:pt>
                <c:pt idx="105">
                  <c:v>-50.62</c:v>
                </c:pt>
                <c:pt idx="106">
                  <c:v>-50.65</c:v>
                </c:pt>
                <c:pt idx="107">
                  <c:v>-50.57</c:v>
                </c:pt>
                <c:pt idx="108">
                  <c:v>-50.53</c:v>
                </c:pt>
                <c:pt idx="109">
                  <c:v>-50.29</c:v>
                </c:pt>
                <c:pt idx="110">
                  <c:v>-50.39</c:v>
                </c:pt>
                <c:pt idx="111">
                  <c:v>-50.5</c:v>
                </c:pt>
                <c:pt idx="112">
                  <c:v>-49.61</c:v>
                </c:pt>
                <c:pt idx="113">
                  <c:v>-50.53</c:v>
                </c:pt>
                <c:pt idx="114">
                  <c:v>-50.06</c:v>
                </c:pt>
                <c:pt idx="115">
                  <c:v>-50.46</c:v>
                </c:pt>
                <c:pt idx="116">
                  <c:v>-50.28</c:v>
                </c:pt>
                <c:pt idx="117">
                  <c:v>-50.53</c:v>
                </c:pt>
                <c:pt idx="118">
                  <c:v>-50.48</c:v>
                </c:pt>
                <c:pt idx="119">
                  <c:v>-50.41</c:v>
                </c:pt>
                <c:pt idx="120">
                  <c:v>-50.6</c:v>
                </c:pt>
                <c:pt idx="121">
                  <c:v>-50.57</c:v>
                </c:pt>
                <c:pt idx="122">
                  <c:v>-50.38</c:v>
                </c:pt>
                <c:pt idx="123">
                  <c:v>-50.49</c:v>
                </c:pt>
                <c:pt idx="124">
                  <c:v>-50.54</c:v>
                </c:pt>
                <c:pt idx="125">
                  <c:v>-50.43</c:v>
                </c:pt>
                <c:pt idx="126">
                  <c:v>-50.48</c:v>
                </c:pt>
                <c:pt idx="127">
                  <c:v>-50.42</c:v>
                </c:pt>
                <c:pt idx="128">
                  <c:v>-50.72</c:v>
                </c:pt>
                <c:pt idx="129">
                  <c:v>-50.5</c:v>
                </c:pt>
                <c:pt idx="130">
                  <c:v>-50.18</c:v>
                </c:pt>
                <c:pt idx="131">
                  <c:v>-50.68</c:v>
                </c:pt>
                <c:pt idx="132">
                  <c:v>-50.59</c:v>
                </c:pt>
                <c:pt idx="133">
                  <c:v>-50.7</c:v>
                </c:pt>
                <c:pt idx="134">
                  <c:v>-50.53</c:v>
                </c:pt>
                <c:pt idx="135">
                  <c:v>-50.53</c:v>
                </c:pt>
                <c:pt idx="136">
                  <c:v>-50.81</c:v>
                </c:pt>
                <c:pt idx="137">
                  <c:v>-50.55</c:v>
                </c:pt>
                <c:pt idx="138">
                  <c:v>-50.57</c:v>
                </c:pt>
                <c:pt idx="139">
                  <c:v>-50.43</c:v>
                </c:pt>
                <c:pt idx="140">
                  <c:v>-50.43</c:v>
                </c:pt>
                <c:pt idx="141">
                  <c:v>-50.4</c:v>
                </c:pt>
                <c:pt idx="142">
                  <c:v>-50.53</c:v>
                </c:pt>
                <c:pt idx="143">
                  <c:v>-50.46</c:v>
                </c:pt>
                <c:pt idx="144">
                  <c:v>-50.56</c:v>
                </c:pt>
                <c:pt idx="145">
                  <c:v>-50.39</c:v>
                </c:pt>
                <c:pt idx="146">
                  <c:v>-50.49</c:v>
                </c:pt>
                <c:pt idx="147">
                  <c:v>-50.5</c:v>
                </c:pt>
                <c:pt idx="148">
                  <c:v>-50.61</c:v>
                </c:pt>
                <c:pt idx="149">
                  <c:v>-50.61</c:v>
                </c:pt>
                <c:pt idx="150">
                  <c:v>-50.83</c:v>
                </c:pt>
                <c:pt idx="151">
                  <c:v>-50.85</c:v>
                </c:pt>
                <c:pt idx="152">
                  <c:v>-50.86</c:v>
                </c:pt>
                <c:pt idx="153">
                  <c:v>-50.51</c:v>
                </c:pt>
                <c:pt idx="154">
                  <c:v>-50.93</c:v>
                </c:pt>
                <c:pt idx="155">
                  <c:v>-50.87</c:v>
                </c:pt>
                <c:pt idx="156">
                  <c:v>-50.75</c:v>
                </c:pt>
                <c:pt idx="157">
                  <c:v>-50.91</c:v>
                </c:pt>
                <c:pt idx="158">
                  <c:v>-50.93</c:v>
                </c:pt>
                <c:pt idx="159">
                  <c:v>-51.03</c:v>
                </c:pt>
                <c:pt idx="160">
                  <c:v>-51.08</c:v>
                </c:pt>
                <c:pt idx="161">
                  <c:v>-51.31</c:v>
                </c:pt>
                <c:pt idx="162">
                  <c:v>-51.37</c:v>
                </c:pt>
                <c:pt idx="163">
                  <c:v>-51.17</c:v>
                </c:pt>
                <c:pt idx="164">
                  <c:v>-51.4</c:v>
                </c:pt>
                <c:pt idx="165">
                  <c:v>-51.28</c:v>
                </c:pt>
                <c:pt idx="166">
                  <c:v>-51.51</c:v>
                </c:pt>
                <c:pt idx="167">
                  <c:v>-51.41</c:v>
                </c:pt>
                <c:pt idx="168">
                  <c:v>-51.45</c:v>
                </c:pt>
                <c:pt idx="169">
                  <c:v>-51.54</c:v>
                </c:pt>
                <c:pt idx="170">
                  <c:v>-51.56</c:v>
                </c:pt>
                <c:pt idx="171">
                  <c:v>-51.63</c:v>
                </c:pt>
                <c:pt idx="172">
                  <c:v>-51.84</c:v>
                </c:pt>
                <c:pt idx="173">
                  <c:v>-51.93</c:v>
                </c:pt>
                <c:pt idx="174">
                  <c:v>-52.02</c:v>
                </c:pt>
                <c:pt idx="175">
                  <c:v>-51.82</c:v>
                </c:pt>
                <c:pt idx="176">
                  <c:v>-52.16</c:v>
                </c:pt>
                <c:pt idx="177">
                  <c:v>-52.36</c:v>
                </c:pt>
                <c:pt idx="178">
                  <c:v>-52.4</c:v>
                </c:pt>
                <c:pt idx="179">
                  <c:v>-51.89</c:v>
                </c:pt>
                <c:pt idx="180">
                  <c:v>-52.43</c:v>
                </c:pt>
                <c:pt idx="181">
                  <c:v>-52.6</c:v>
                </c:pt>
                <c:pt idx="182">
                  <c:v>-52.68</c:v>
                </c:pt>
                <c:pt idx="183">
                  <c:v>-52.68</c:v>
                </c:pt>
                <c:pt idx="184">
                  <c:v>-52.93</c:v>
                </c:pt>
                <c:pt idx="185">
                  <c:v>-52.93</c:v>
                </c:pt>
                <c:pt idx="186">
                  <c:v>-53.06</c:v>
                </c:pt>
                <c:pt idx="187">
                  <c:v>-52.81</c:v>
                </c:pt>
                <c:pt idx="188">
                  <c:v>-53.11</c:v>
                </c:pt>
                <c:pt idx="189">
                  <c:v>-52.99</c:v>
                </c:pt>
                <c:pt idx="190">
                  <c:v>-53.13</c:v>
                </c:pt>
                <c:pt idx="191">
                  <c:v>-53.13</c:v>
                </c:pt>
                <c:pt idx="192">
                  <c:v>-53.32</c:v>
                </c:pt>
                <c:pt idx="193">
                  <c:v>-53.14</c:v>
                </c:pt>
                <c:pt idx="194">
                  <c:v>-53.34</c:v>
                </c:pt>
                <c:pt idx="195">
                  <c:v>-53.34</c:v>
                </c:pt>
                <c:pt idx="196">
                  <c:v>-53.3</c:v>
                </c:pt>
                <c:pt idx="197">
                  <c:v>-53.48</c:v>
                </c:pt>
                <c:pt idx="198">
                  <c:v>-53.35</c:v>
                </c:pt>
                <c:pt idx="199">
                  <c:v>-53.2</c:v>
                </c:pt>
                <c:pt idx="200">
                  <c:v>-53.52</c:v>
                </c:pt>
                <c:pt idx="201">
                  <c:v>-53.64</c:v>
                </c:pt>
                <c:pt idx="202">
                  <c:v>-53.51</c:v>
                </c:pt>
                <c:pt idx="203">
                  <c:v>-53.7</c:v>
                </c:pt>
                <c:pt idx="204">
                  <c:v>-53.53</c:v>
                </c:pt>
                <c:pt idx="205">
                  <c:v>-53.95</c:v>
                </c:pt>
                <c:pt idx="206">
                  <c:v>-53.93</c:v>
                </c:pt>
                <c:pt idx="207">
                  <c:v>-53.93</c:v>
                </c:pt>
                <c:pt idx="208">
                  <c:v>-54.15</c:v>
                </c:pt>
                <c:pt idx="209">
                  <c:v>-54.18</c:v>
                </c:pt>
                <c:pt idx="210">
                  <c:v>-54.13</c:v>
                </c:pt>
                <c:pt idx="211">
                  <c:v>-54.13</c:v>
                </c:pt>
                <c:pt idx="212">
                  <c:v>-53.93</c:v>
                </c:pt>
                <c:pt idx="213">
                  <c:v>-54.13</c:v>
                </c:pt>
                <c:pt idx="214">
                  <c:v>-54.04</c:v>
                </c:pt>
                <c:pt idx="215">
                  <c:v>-54.13</c:v>
                </c:pt>
                <c:pt idx="216">
                  <c:v>-53.93</c:v>
                </c:pt>
                <c:pt idx="217">
                  <c:v>-53.82</c:v>
                </c:pt>
                <c:pt idx="218">
                  <c:v>-53.96</c:v>
                </c:pt>
                <c:pt idx="219">
                  <c:v>-54</c:v>
                </c:pt>
                <c:pt idx="220">
                  <c:v>-53.82</c:v>
                </c:pt>
                <c:pt idx="221">
                  <c:v>-53.78</c:v>
                </c:pt>
                <c:pt idx="222">
                  <c:v>-53.56</c:v>
                </c:pt>
                <c:pt idx="223">
                  <c:v>-53.85</c:v>
                </c:pt>
                <c:pt idx="224">
                  <c:v>-53.83</c:v>
                </c:pt>
                <c:pt idx="225">
                  <c:v>-53.94</c:v>
                </c:pt>
                <c:pt idx="226">
                  <c:v>-54.06</c:v>
                </c:pt>
                <c:pt idx="227">
                  <c:v>-53.92</c:v>
                </c:pt>
                <c:pt idx="228">
                  <c:v>-53.92</c:v>
                </c:pt>
                <c:pt idx="229">
                  <c:v>-53.9</c:v>
                </c:pt>
                <c:pt idx="230">
                  <c:v>-53.97</c:v>
                </c:pt>
                <c:pt idx="231">
                  <c:v>-54.02</c:v>
                </c:pt>
                <c:pt idx="232">
                  <c:v>-54</c:v>
                </c:pt>
                <c:pt idx="233">
                  <c:v>-53.63</c:v>
                </c:pt>
                <c:pt idx="234">
                  <c:v>-54.04</c:v>
                </c:pt>
                <c:pt idx="235">
                  <c:v>-54.03</c:v>
                </c:pt>
                <c:pt idx="236">
                  <c:v>-54.16</c:v>
                </c:pt>
                <c:pt idx="237">
                  <c:v>-54.13</c:v>
                </c:pt>
                <c:pt idx="238">
                  <c:v>-54.33</c:v>
                </c:pt>
                <c:pt idx="239">
                  <c:v>-54.89</c:v>
                </c:pt>
                <c:pt idx="240">
                  <c:v>-54.83</c:v>
                </c:pt>
                <c:pt idx="241">
                  <c:v>-54.94</c:v>
                </c:pt>
                <c:pt idx="242">
                  <c:v>-54.99</c:v>
                </c:pt>
                <c:pt idx="243">
                  <c:v>-54.9</c:v>
                </c:pt>
                <c:pt idx="244">
                  <c:v>-55.22</c:v>
                </c:pt>
                <c:pt idx="245">
                  <c:v>-55.23</c:v>
                </c:pt>
                <c:pt idx="246">
                  <c:v>-54.82</c:v>
                </c:pt>
                <c:pt idx="247">
                  <c:v>-55.21</c:v>
                </c:pt>
                <c:pt idx="248">
                  <c:v>-55.12</c:v>
                </c:pt>
                <c:pt idx="249">
                  <c:v>-55.21</c:v>
                </c:pt>
                <c:pt idx="250">
                  <c:v>-55.13</c:v>
                </c:pt>
                <c:pt idx="251">
                  <c:v>-55.07</c:v>
                </c:pt>
                <c:pt idx="252">
                  <c:v>-54.97</c:v>
                </c:pt>
                <c:pt idx="253">
                  <c:v>-54.82</c:v>
                </c:pt>
                <c:pt idx="254">
                  <c:v>-54.66</c:v>
                </c:pt>
                <c:pt idx="255">
                  <c:v>-54.65</c:v>
                </c:pt>
                <c:pt idx="256">
                  <c:v>-54.87</c:v>
                </c:pt>
                <c:pt idx="257">
                  <c:v>-55.01</c:v>
                </c:pt>
                <c:pt idx="258">
                  <c:v>-55.08</c:v>
                </c:pt>
                <c:pt idx="259">
                  <c:v>-55.35</c:v>
                </c:pt>
                <c:pt idx="260">
                  <c:v>-54.46</c:v>
                </c:pt>
                <c:pt idx="261">
                  <c:v>-54.93</c:v>
                </c:pt>
                <c:pt idx="262">
                  <c:v>-55.1</c:v>
                </c:pt>
                <c:pt idx="263">
                  <c:v>-55.13</c:v>
                </c:pt>
                <c:pt idx="264">
                  <c:v>-55.2</c:v>
                </c:pt>
                <c:pt idx="265">
                  <c:v>-55.41</c:v>
                </c:pt>
                <c:pt idx="266">
                  <c:v>-55.43</c:v>
                </c:pt>
                <c:pt idx="267">
                  <c:v>-55.46</c:v>
                </c:pt>
                <c:pt idx="268">
                  <c:v>-55.56</c:v>
                </c:pt>
                <c:pt idx="269">
                  <c:v>-55.53</c:v>
                </c:pt>
                <c:pt idx="270">
                  <c:v>-55.31</c:v>
                </c:pt>
                <c:pt idx="271">
                  <c:v>-55.81</c:v>
                </c:pt>
                <c:pt idx="272">
                  <c:v>-55.65</c:v>
                </c:pt>
                <c:pt idx="273">
                  <c:v>-55.54</c:v>
                </c:pt>
                <c:pt idx="274">
                  <c:v>-55.94</c:v>
                </c:pt>
                <c:pt idx="275">
                  <c:v>-55.84</c:v>
                </c:pt>
                <c:pt idx="276">
                  <c:v>-55.93</c:v>
                </c:pt>
                <c:pt idx="277">
                  <c:v>-56.03</c:v>
                </c:pt>
                <c:pt idx="278">
                  <c:v>-55.72</c:v>
                </c:pt>
                <c:pt idx="279">
                  <c:v>-55.73</c:v>
                </c:pt>
                <c:pt idx="280">
                  <c:v>-55.74</c:v>
                </c:pt>
                <c:pt idx="281">
                  <c:v>-55.92</c:v>
                </c:pt>
                <c:pt idx="282">
                  <c:v>-55.54</c:v>
                </c:pt>
                <c:pt idx="283">
                  <c:v>-55.83</c:v>
                </c:pt>
                <c:pt idx="284">
                  <c:v>-55.85</c:v>
                </c:pt>
                <c:pt idx="285">
                  <c:v>-55.85</c:v>
                </c:pt>
                <c:pt idx="286">
                  <c:v>-55.72</c:v>
                </c:pt>
                <c:pt idx="287">
                  <c:v>-55.63</c:v>
                </c:pt>
                <c:pt idx="288">
                  <c:v>-55.56</c:v>
                </c:pt>
                <c:pt idx="289">
                  <c:v>-55.68</c:v>
                </c:pt>
                <c:pt idx="290">
                  <c:v>-55.51</c:v>
                </c:pt>
                <c:pt idx="291">
                  <c:v>-55.49</c:v>
                </c:pt>
                <c:pt idx="292">
                  <c:v>-55.5</c:v>
                </c:pt>
                <c:pt idx="293">
                  <c:v>-55.49</c:v>
                </c:pt>
                <c:pt idx="294">
                  <c:v>-55.45</c:v>
                </c:pt>
                <c:pt idx="295">
                  <c:v>-55.48</c:v>
                </c:pt>
                <c:pt idx="296">
                  <c:v>-55.33</c:v>
                </c:pt>
                <c:pt idx="297">
                  <c:v>-55.39</c:v>
                </c:pt>
                <c:pt idx="298">
                  <c:v>-55.48</c:v>
                </c:pt>
                <c:pt idx="299">
                  <c:v>-55.58</c:v>
                </c:pt>
                <c:pt idx="300">
                  <c:v>-55.53</c:v>
                </c:pt>
                <c:pt idx="301">
                  <c:v>-55.66</c:v>
                </c:pt>
                <c:pt idx="302">
                  <c:v>-55.69</c:v>
                </c:pt>
                <c:pt idx="303">
                  <c:v>-55.58</c:v>
                </c:pt>
                <c:pt idx="304">
                  <c:v>-55.73</c:v>
                </c:pt>
                <c:pt idx="305">
                  <c:v>-55.74</c:v>
                </c:pt>
                <c:pt idx="306">
                  <c:v>-56.03</c:v>
                </c:pt>
                <c:pt idx="307">
                  <c:v>-55.99</c:v>
                </c:pt>
                <c:pt idx="308">
                  <c:v>-56.01</c:v>
                </c:pt>
                <c:pt idx="309">
                  <c:v>-56.12</c:v>
                </c:pt>
                <c:pt idx="310">
                  <c:v>-56.1</c:v>
                </c:pt>
                <c:pt idx="311">
                  <c:v>-56.24</c:v>
                </c:pt>
                <c:pt idx="312">
                  <c:v>-55.86</c:v>
                </c:pt>
                <c:pt idx="313">
                  <c:v>-56.27</c:v>
                </c:pt>
                <c:pt idx="314">
                  <c:v>-56.26</c:v>
                </c:pt>
                <c:pt idx="315">
                  <c:v>-56.41</c:v>
                </c:pt>
                <c:pt idx="316">
                  <c:v>-56.26</c:v>
                </c:pt>
                <c:pt idx="317">
                  <c:v>-56.4</c:v>
                </c:pt>
                <c:pt idx="318">
                  <c:v>-56.48</c:v>
                </c:pt>
                <c:pt idx="319">
                  <c:v>-56.39</c:v>
                </c:pt>
                <c:pt idx="320">
                  <c:v>-56.51</c:v>
                </c:pt>
                <c:pt idx="321">
                  <c:v>-56.56</c:v>
                </c:pt>
                <c:pt idx="322">
                  <c:v>-56.58</c:v>
                </c:pt>
                <c:pt idx="323">
                  <c:v>-56.65</c:v>
                </c:pt>
                <c:pt idx="324">
                  <c:v>-56.74</c:v>
                </c:pt>
                <c:pt idx="325">
                  <c:v>-56.59</c:v>
                </c:pt>
                <c:pt idx="326">
                  <c:v>-56.68</c:v>
                </c:pt>
                <c:pt idx="327">
                  <c:v>-56.77</c:v>
                </c:pt>
                <c:pt idx="328">
                  <c:v>-56.68</c:v>
                </c:pt>
                <c:pt idx="329">
                  <c:v>-56.72</c:v>
                </c:pt>
                <c:pt idx="330">
                  <c:v>-56.62</c:v>
                </c:pt>
                <c:pt idx="331">
                  <c:v>-56.63</c:v>
                </c:pt>
                <c:pt idx="332">
                  <c:v>-56.43</c:v>
                </c:pt>
                <c:pt idx="333">
                  <c:v>-56.62</c:v>
                </c:pt>
                <c:pt idx="334">
                  <c:v>-56.63</c:v>
                </c:pt>
                <c:pt idx="335">
                  <c:v>-56.35</c:v>
                </c:pt>
                <c:pt idx="336">
                  <c:v>-56.58</c:v>
                </c:pt>
                <c:pt idx="337">
                  <c:v>-55.88</c:v>
                </c:pt>
                <c:pt idx="338">
                  <c:v>-56.59</c:v>
                </c:pt>
                <c:pt idx="339">
                  <c:v>-56.55</c:v>
                </c:pt>
                <c:pt idx="340">
                  <c:v>-56.63</c:v>
                </c:pt>
                <c:pt idx="341">
                  <c:v>-56.6</c:v>
                </c:pt>
                <c:pt idx="342">
                  <c:v>-56.69</c:v>
                </c:pt>
                <c:pt idx="343">
                  <c:v>-56.96</c:v>
                </c:pt>
                <c:pt idx="344">
                  <c:v>-56.84</c:v>
                </c:pt>
                <c:pt idx="345">
                  <c:v>-56.76</c:v>
                </c:pt>
                <c:pt idx="346">
                  <c:v>-56.76</c:v>
                </c:pt>
                <c:pt idx="347">
                  <c:v>-56.91</c:v>
                </c:pt>
                <c:pt idx="348">
                  <c:v>-56.63</c:v>
                </c:pt>
                <c:pt idx="349">
                  <c:v>-56.73</c:v>
                </c:pt>
                <c:pt idx="350">
                  <c:v>-56.43</c:v>
                </c:pt>
                <c:pt idx="351">
                  <c:v>-56.51</c:v>
                </c:pt>
                <c:pt idx="352">
                  <c:v>-56.59</c:v>
                </c:pt>
                <c:pt idx="353">
                  <c:v>-56.45</c:v>
                </c:pt>
                <c:pt idx="354">
                  <c:v>-56.3</c:v>
                </c:pt>
                <c:pt idx="355">
                  <c:v>-56.58</c:v>
                </c:pt>
                <c:pt idx="356">
                  <c:v>-56.49</c:v>
                </c:pt>
                <c:pt idx="357">
                  <c:v>-56.48</c:v>
                </c:pt>
                <c:pt idx="358">
                  <c:v>-56.51</c:v>
                </c:pt>
                <c:pt idx="359">
                  <c:v>-56.51</c:v>
                </c:pt>
                <c:pt idx="360">
                  <c:v>-56.56</c:v>
                </c:pt>
                <c:pt idx="361">
                  <c:v>-56.6</c:v>
                </c:pt>
                <c:pt idx="362">
                  <c:v>-56.24</c:v>
                </c:pt>
                <c:pt idx="363">
                  <c:v>-56.46</c:v>
                </c:pt>
                <c:pt idx="364">
                  <c:v>-56.53</c:v>
                </c:pt>
                <c:pt idx="365">
                  <c:v>-56.53</c:v>
                </c:pt>
                <c:pt idx="366">
                  <c:v>-56.73</c:v>
                </c:pt>
                <c:pt idx="367">
                  <c:v>-56.68</c:v>
                </c:pt>
                <c:pt idx="368">
                  <c:v>-56.53</c:v>
                </c:pt>
                <c:pt idx="369">
                  <c:v>-56.56</c:v>
                </c:pt>
                <c:pt idx="370">
                  <c:v>-56.73</c:v>
                </c:pt>
                <c:pt idx="371">
                  <c:v>-56.43</c:v>
                </c:pt>
                <c:pt idx="372">
                  <c:v>-56.71</c:v>
                </c:pt>
                <c:pt idx="373">
                  <c:v>-56.75</c:v>
                </c:pt>
                <c:pt idx="374">
                  <c:v>-56.72</c:v>
                </c:pt>
                <c:pt idx="375">
                  <c:v>-56.72</c:v>
                </c:pt>
                <c:pt idx="376">
                  <c:v>-56.72</c:v>
                </c:pt>
                <c:pt idx="377">
                  <c:v>-56.71</c:v>
                </c:pt>
                <c:pt idx="378">
                  <c:v>-56.83</c:v>
                </c:pt>
                <c:pt idx="379">
                  <c:v>-56.87</c:v>
                </c:pt>
                <c:pt idx="380">
                  <c:v>-56.76</c:v>
                </c:pt>
                <c:pt idx="381">
                  <c:v>-56.9</c:v>
                </c:pt>
                <c:pt idx="382">
                  <c:v>-56.65</c:v>
                </c:pt>
                <c:pt idx="383">
                  <c:v>-56.71</c:v>
                </c:pt>
                <c:pt idx="384">
                  <c:v>-56.66</c:v>
                </c:pt>
                <c:pt idx="385">
                  <c:v>-56.83</c:v>
                </c:pt>
                <c:pt idx="386">
                  <c:v>-56.78</c:v>
                </c:pt>
                <c:pt idx="387">
                  <c:v>-56.82</c:v>
                </c:pt>
                <c:pt idx="388">
                  <c:v>-57.02</c:v>
                </c:pt>
                <c:pt idx="389">
                  <c:v>-56.83</c:v>
                </c:pt>
                <c:pt idx="390">
                  <c:v>-56.93</c:v>
                </c:pt>
                <c:pt idx="391">
                  <c:v>-56.92</c:v>
                </c:pt>
                <c:pt idx="392">
                  <c:v>-56.33</c:v>
                </c:pt>
                <c:pt idx="393">
                  <c:v>-56.95</c:v>
                </c:pt>
                <c:pt idx="394">
                  <c:v>-56.98</c:v>
                </c:pt>
                <c:pt idx="395">
                  <c:v>-57.03</c:v>
                </c:pt>
                <c:pt idx="396">
                  <c:v>-56.83</c:v>
                </c:pt>
                <c:pt idx="397">
                  <c:v>-57</c:v>
                </c:pt>
                <c:pt idx="398">
                  <c:v>-56.78</c:v>
                </c:pt>
                <c:pt idx="399">
                  <c:v>-56.89</c:v>
                </c:pt>
                <c:pt idx="400">
                  <c:v>-56.89</c:v>
                </c:pt>
                <c:pt idx="401">
                  <c:v>-56.95</c:v>
                </c:pt>
                <c:pt idx="402">
                  <c:v>-56.92</c:v>
                </c:pt>
                <c:pt idx="403">
                  <c:v>-56.89</c:v>
                </c:pt>
                <c:pt idx="404">
                  <c:v>-56.51</c:v>
                </c:pt>
                <c:pt idx="405">
                  <c:v>-56.93</c:v>
                </c:pt>
                <c:pt idx="406">
                  <c:v>-56.8</c:v>
                </c:pt>
                <c:pt idx="407">
                  <c:v>-56.9</c:v>
                </c:pt>
                <c:pt idx="408">
                  <c:v>-57</c:v>
                </c:pt>
                <c:pt idx="409">
                  <c:v>-57.01</c:v>
                </c:pt>
                <c:pt idx="410">
                  <c:v>-56.98</c:v>
                </c:pt>
                <c:pt idx="411">
                  <c:v>-57.02</c:v>
                </c:pt>
                <c:pt idx="412">
                  <c:v>-57.08</c:v>
                </c:pt>
                <c:pt idx="413">
                  <c:v>-56.94</c:v>
                </c:pt>
                <c:pt idx="414">
                  <c:v>-57.08</c:v>
                </c:pt>
                <c:pt idx="415">
                  <c:v>-57.01</c:v>
                </c:pt>
                <c:pt idx="416">
                  <c:v>-56.95</c:v>
                </c:pt>
                <c:pt idx="417">
                  <c:v>-57.08</c:v>
                </c:pt>
                <c:pt idx="418">
                  <c:v>-57.06</c:v>
                </c:pt>
                <c:pt idx="419">
                  <c:v>-56.94</c:v>
                </c:pt>
                <c:pt idx="420">
                  <c:v>-56.86</c:v>
                </c:pt>
                <c:pt idx="421">
                  <c:v>-56.88</c:v>
                </c:pt>
                <c:pt idx="422">
                  <c:v>-56.87</c:v>
                </c:pt>
                <c:pt idx="423">
                  <c:v>-56.93</c:v>
                </c:pt>
                <c:pt idx="424">
                  <c:v>-56.84</c:v>
                </c:pt>
                <c:pt idx="425">
                  <c:v>-57.02</c:v>
                </c:pt>
                <c:pt idx="426">
                  <c:v>-56.63</c:v>
                </c:pt>
                <c:pt idx="427">
                  <c:v>-57.03</c:v>
                </c:pt>
                <c:pt idx="428">
                  <c:v>-56.97</c:v>
                </c:pt>
                <c:pt idx="429">
                  <c:v>-57.06</c:v>
                </c:pt>
                <c:pt idx="430">
                  <c:v>-56.88</c:v>
                </c:pt>
                <c:pt idx="431">
                  <c:v>-56.71</c:v>
                </c:pt>
                <c:pt idx="432">
                  <c:v>-56.86</c:v>
                </c:pt>
                <c:pt idx="433">
                  <c:v>-56.62</c:v>
                </c:pt>
                <c:pt idx="434">
                  <c:v>-56.85</c:v>
                </c:pt>
                <c:pt idx="435">
                  <c:v>-56.66</c:v>
                </c:pt>
                <c:pt idx="436">
                  <c:v>-56.57</c:v>
                </c:pt>
                <c:pt idx="437">
                  <c:v>-56.63</c:v>
                </c:pt>
                <c:pt idx="438">
                  <c:v>-56.63</c:v>
                </c:pt>
                <c:pt idx="439">
                  <c:v>-56.62</c:v>
                </c:pt>
                <c:pt idx="440">
                  <c:v>-56.67</c:v>
                </c:pt>
                <c:pt idx="441">
                  <c:v>-55.95</c:v>
                </c:pt>
                <c:pt idx="442">
                  <c:v>-56.75</c:v>
                </c:pt>
                <c:pt idx="443">
                  <c:v>-56.69</c:v>
                </c:pt>
                <c:pt idx="444">
                  <c:v>-56.69</c:v>
                </c:pt>
                <c:pt idx="445">
                  <c:v>-56.68</c:v>
                </c:pt>
                <c:pt idx="446">
                  <c:v>-56.76</c:v>
                </c:pt>
                <c:pt idx="447">
                  <c:v>-56.93</c:v>
                </c:pt>
                <c:pt idx="448">
                  <c:v>-57.05</c:v>
                </c:pt>
                <c:pt idx="449">
                  <c:v>-57.11</c:v>
                </c:pt>
                <c:pt idx="450">
                  <c:v>-57.08</c:v>
                </c:pt>
                <c:pt idx="451">
                  <c:v>-57.17</c:v>
                </c:pt>
                <c:pt idx="452">
                  <c:v>-57.25</c:v>
                </c:pt>
                <c:pt idx="453">
                  <c:v>-57.25</c:v>
                </c:pt>
                <c:pt idx="454">
                  <c:v>-57.43</c:v>
                </c:pt>
                <c:pt idx="455">
                  <c:v>-57.51</c:v>
                </c:pt>
                <c:pt idx="456">
                  <c:v>-57.5</c:v>
                </c:pt>
                <c:pt idx="457">
                  <c:v>-57.71</c:v>
                </c:pt>
                <c:pt idx="458">
                  <c:v>-57.63</c:v>
                </c:pt>
                <c:pt idx="459">
                  <c:v>-57.67</c:v>
                </c:pt>
                <c:pt idx="460">
                  <c:v>-57.73</c:v>
                </c:pt>
                <c:pt idx="461">
                  <c:v>-57.59</c:v>
                </c:pt>
                <c:pt idx="462">
                  <c:v>-57.54</c:v>
                </c:pt>
                <c:pt idx="463">
                  <c:v>-57.54</c:v>
                </c:pt>
                <c:pt idx="464">
                  <c:v>-57.68</c:v>
                </c:pt>
                <c:pt idx="465">
                  <c:v>-57.75</c:v>
                </c:pt>
                <c:pt idx="466">
                  <c:v>-57.66</c:v>
                </c:pt>
                <c:pt idx="467">
                  <c:v>-57.84</c:v>
                </c:pt>
                <c:pt idx="468">
                  <c:v>-57.83</c:v>
                </c:pt>
                <c:pt idx="469">
                  <c:v>-57.82</c:v>
                </c:pt>
                <c:pt idx="470">
                  <c:v>-57.82</c:v>
                </c:pt>
                <c:pt idx="471">
                  <c:v>-57.98</c:v>
                </c:pt>
                <c:pt idx="472">
                  <c:v>-57.91</c:v>
                </c:pt>
                <c:pt idx="473">
                  <c:v>-57.93</c:v>
                </c:pt>
                <c:pt idx="474">
                  <c:v>-58.05</c:v>
                </c:pt>
                <c:pt idx="475">
                  <c:v>-57.67</c:v>
                </c:pt>
                <c:pt idx="476">
                  <c:v>-57.93</c:v>
                </c:pt>
                <c:pt idx="477">
                  <c:v>-57.85</c:v>
                </c:pt>
                <c:pt idx="478">
                  <c:v>-57.73</c:v>
                </c:pt>
                <c:pt idx="479">
                  <c:v>-57.95</c:v>
                </c:pt>
                <c:pt idx="480">
                  <c:v>-57.76</c:v>
                </c:pt>
                <c:pt idx="481">
                  <c:v>-57.75</c:v>
                </c:pt>
                <c:pt idx="482">
                  <c:v>-57.84</c:v>
                </c:pt>
                <c:pt idx="483">
                  <c:v>-57.76</c:v>
                </c:pt>
                <c:pt idx="484">
                  <c:v>-57.63</c:v>
                </c:pt>
                <c:pt idx="485">
                  <c:v>-57.63</c:v>
                </c:pt>
                <c:pt idx="486">
                  <c:v>-57.73</c:v>
                </c:pt>
                <c:pt idx="487">
                  <c:v>-57.71</c:v>
                </c:pt>
                <c:pt idx="488">
                  <c:v>-57.75</c:v>
                </c:pt>
                <c:pt idx="489">
                  <c:v>-57.69</c:v>
                </c:pt>
                <c:pt idx="490">
                  <c:v>-57.65</c:v>
                </c:pt>
                <c:pt idx="491">
                  <c:v>-57.6</c:v>
                </c:pt>
                <c:pt idx="492">
                  <c:v>-57.54</c:v>
                </c:pt>
                <c:pt idx="493">
                  <c:v>-57.33</c:v>
                </c:pt>
                <c:pt idx="494">
                  <c:v>-57.43</c:v>
                </c:pt>
                <c:pt idx="495">
                  <c:v>-57.55</c:v>
                </c:pt>
                <c:pt idx="496">
                  <c:v>-57.23</c:v>
                </c:pt>
                <c:pt idx="497">
                  <c:v>-57.53</c:v>
                </c:pt>
                <c:pt idx="498">
                  <c:v>-57.18</c:v>
                </c:pt>
                <c:pt idx="499">
                  <c:v>-57.58</c:v>
                </c:pt>
                <c:pt idx="500">
                  <c:v>-57.58</c:v>
                </c:pt>
                <c:pt idx="501">
                  <c:v>-57.55</c:v>
                </c:pt>
                <c:pt idx="502">
                  <c:v>-57.61</c:v>
                </c:pt>
                <c:pt idx="503">
                  <c:v>-57.51</c:v>
                </c:pt>
                <c:pt idx="504">
                  <c:v>-57.63</c:v>
                </c:pt>
                <c:pt idx="505">
                  <c:v>-57.38</c:v>
                </c:pt>
                <c:pt idx="506">
                  <c:v>-57.7</c:v>
                </c:pt>
                <c:pt idx="507">
                  <c:v>-57.55</c:v>
                </c:pt>
                <c:pt idx="508">
                  <c:v>-57.5</c:v>
                </c:pt>
                <c:pt idx="509">
                  <c:v>-57.3</c:v>
                </c:pt>
                <c:pt idx="510">
                  <c:v>-57.59</c:v>
                </c:pt>
                <c:pt idx="511">
                  <c:v>-57.74</c:v>
                </c:pt>
                <c:pt idx="512">
                  <c:v>-57.51</c:v>
                </c:pt>
                <c:pt idx="513">
                  <c:v>-57.83</c:v>
                </c:pt>
                <c:pt idx="514">
                  <c:v>-57.97</c:v>
                </c:pt>
                <c:pt idx="515">
                  <c:v>-58.03</c:v>
                </c:pt>
                <c:pt idx="516">
                  <c:v>-57.95</c:v>
                </c:pt>
                <c:pt idx="517">
                  <c:v>-58.11</c:v>
                </c:pt>
                <c:pt idx="518">
                  <c:v>-58.33</c:v>
                </c:pt>
                <c:pt idx="519">
                  <c:v>-58.47</c:v>
                </c:pt>
                <c:pt idx="520">
                  <c:v>-58.22</c:v>
                </c:pt>
                <c:pt idx="521">
                  <c:v>-58.49</c:v>
                </c:pt>
                <c:pt idx="522">
                  <c:v>-58.43</c:v>
                </c:pt>
                <c:pt idx="523">
                  <c:v>-58.47</c:v>
                </c:pt>
                <c:pt idx="524">
                  <c:v>-58.1</c:v>
                </c:pt>
                <c:pt idx="525">
                  <c:v>-58.35</c:v>
                </c:pt>
                <c:pt idx="526">
                  <c:v>-58.54</c:v>
                </c:pt>
                <c:pt idx="527">
                  <c:v>-58.65</c:v>
                </c:pt>
                <c:pt idx="528">
                  <c:v>-58.73</c:v>
                </c:pt>
                <c:pt idx="529">
                  <c:v>-58.82</c:v>
                </c:pt>
                <c:pt idx="530">
                  <c:v>-58.78</c:v>
                </c:pt>
                <c:pt idx="531">
                  <c:v>-58.95</c:v>
                </c:pt>
                <c:pt idx="532">
                  <c:v>-58.85</c:v>
                </c:pt>
                <c:pt idx="533">
                  <c:v>-59.03</c:v>
                </c:pt>
                <c:pt idx="534">
                  <c:v>-59.07</c:v>
                </c:pt>
                <c:pt idx="535">
                  <c:v>-59.38</c:v>
                </c:pt>
                <c:pt idx="536">
                  <c:v>-59.39</c:v>
                </c:pt>
                <c:pt idx="537">
                  <c:v>-59.63</c:v>
                </c:pt>
                <c:pt idx="538">
                  <c:v>-59.95</c:v>
                </c:pt>
                <c:pt idx="539">
                  <c:v>-60.23</c:v>
                </c:pt>
                <c:pt idx="540">
                  <c:v>-60.32</c:v>
                </c:pt>
                <c:pt idx="541">
                  <c:v>-60.38</c:v>
                </c:pt>
                <c:pt idx="542">
                  <c:v>-60.38</c:v>
                </c:pt>
                <c:pt idx="543">
                  <c:v>-60.43</c:v>
                </c:pt>
                <c:pt idx="544">
                  <c:v>-60.48</c:v>
                </c:pt>
                <c:pt idx="545">
                  <c:v>-60.36</c:v>
                </c:pt>
                <c:pt idx="546">
                  <c:v>-60.36</c:v>
                </c:pt>
                <c:pt idx="547">
                  <c:v>-60.2</c:v>
                </c:pt>
                <c:pt idx="548">
                  <c:v>-60.16</c:v>
                </c:pt>
                <c:pt idx="549">
                  <c:v>-60.3</c:v>
                </c:pt>
                <c:pt idx="550">
                  <c:v>-60.07</c:v>
                </c:pt>
                <c:pt idx="551">
                  <c:v>-59.82</c:v>
                </c:pt>
                <c:pt idx="552">
                  <c:v>-60.4</c:v>
                </c:pt>
                <c:pt idx="553">
                  <c:v>-59.96</c:v>
                </c:pt>
                <c:pt idx="554">
                  <c:v>-60.26</c:v>
                </c:pt>
                <c:pt idx="555">
                  <c:v>-60.39</c:v>
                </c:pt>
                <c:pt idx="556">
                  <c:v>-60.33</c:v>
                </c:pt>
                <c:pt idx="557">
                  <c:v>-60.49</c:v>
                </c:pt>
                <c:pt idx="558">
                  <c:v>-60.71</c:v>
                </c:pt>
                <c:pt idx="559">
                  <c:v>-60.81</c:v>
                </c:pt>
                <c:pt idx="560">
                  <c:v>-61.24</c:v>
                </c:pt>
                <c:pt idx="561">
                  <c:v>-61.54</c:v>
                </c:pt>
                <c:pt idx="562">
                  <c:v>-61.48</c:v>
                </c:pt>
                <c:pt idx="563">
                  <c:v>-61.3</c:v>
                </c:pt>
                <c:pt idx="564">
                  <c:v>-61.24</c:v>
                </c:pt>
                <c:pt idx="565">
                  <c:v>-61.24</c:v>
                </c:pt>
                <c:pt idx="566">
                  <c:v>-61.36</c:v>
                </c:pt>
                <c:pt idx="567">
                  <c:v>-61.76</c:v>
                </c:pt>
                <c:pt idx="568">
                  <c:v>-61.91</c:v>
                </c:pt>
                <c:pt idx="569">
                  <c:v>-61.95</c:v>
                </c:pt>
                <c:pt idx="570">
                  <c:v>-61.64</c:v>
                </c:pt>
                <c:pt idx="571">
                  <c:v>-61.61</c:v>
                </c:pt>
                <c:pt idx="572">
                  <c:v>-61.74</c:v>
                </c:pt>
                <c:pt idx="573">
                  <c:v>-61.56</c:v>
                </c:pt>
                <c:pt idx="574">
                  <c:v>-61.48</c:v>
                </c:pt>
                <c:pt idx="575">
                  <c:v>-61.17</c:v>
                </c:pt>
                <c:pt idx="576">
                  <c:v>-60.98</c:v>
                </c:pt>
                <c:pt idx="577">
                  <c:v>-61.29</c:v>
                </c:pt>
                <c:pt idx="578">
                  <c:v>-61.43</c:v>
                </c:pt>
                <c:pt idx="579">
                  <c:v>-61.17</c:v>
                </c:pt>
                <c:pt idx="580">
                  <c:v>-61.21</c:v>
                </c:pt>
                <c:pt idx="581">
                  <c:v>-61.2</c:v>
                </c:pt>
                <c:pt idx="582">
                  <c:v>-61.37</c:v>
                </c:pt>
                <c:pt idx="583">
                  <c:v>-61.06</c:v>
                </c:pt>
                <c:pt idx="584">
                  <c:v>-61.19</c:v>
                </c:pt>
                <c:pt idx="585">
                  <c:v>-61.22</c:v>
                </c:pt>
                <c:pt idx="586">
                  <c:v>-61.41</c:v>
                </c:pt>
                <c:pt idx="587">
                  <c:v>-61.35</c:v>
                </c:pt>
                <c:pt idx="588">
                  <c:v>-61.14</c:v>
                </c:pt>
                <c:pt idx="589">
                  <c:v>-61.28</c:v>
                </c:pt>
                <c:pt idx="590">
                  <c:v>-61.27</c:v>
                </c:pt>
                <c:pt idx="591">
                  <c:v>-61.26</c:v>
                </c:pt>
                <c:pt idx="592">
                  <c:v>-61.28</c:v>
                </c:pt>
                <c:pt idx="593">
                  <c:v>-61.2</c:v>
                </c:pt>
                <c:pt idx="594">
                  <c:v>-61.01</c:v>
                </c:pt>
                <c:pt idx="595">
                  <c:v>-61.03</c:v>
                </c:pt>
                <c:pt idx="596">
                  <c:v>-60.98</c:v>
                </c:pt>
                <c:pt idx="597">
                  <c:v>-60.97</c:v>
                </c:pt>
                <c:pt idx="598">
                  <c:v>-61.03</c:v>
                </c:pt>
                <c:pt idx="599">
                  <c:v>-61.01</c:v>
                </c:pt>
                <c:pt idx="600">
                  <c:v>-61.11</c:v>
                </c:pt>
                <c:pt idx="601">
                  <c:v>-61.08</c:v>
                </c:pt>
                <c:pt idx="602">
                  <c:v>-61.19</c:v>
                </c:pt>
                <c:pt idx="603">
                  <c:v>-61.18</c:v>
                </c:pt>
                <c:pt idx="604">
                  <c:v>-61.26</c:v>
                </c:pt>
                <c:pt idx="605">
                  <c:v>-61.33</c:v>
                </c:pt>
                <c:pt idx="606">
                  <c:v>-61.36</c:v>
                </c:pt>
                <c:pt idx="607">
                  <c:v>-61.23</c:v>
                </c:pt>
                <c:pt idx="608">
                  <c:v>-61.51</c:v>
                </c:pt>
                <c:pt idx="609">
                  <c:v>-61.53</c:v>
                </c:pt>
                <c:pt idx="610">
                  <c:v>-61.29</c:v>
                </c:pt>
                <c:pt idx="611">
                  <c:v>-61.06</c:v>
                </c:pt>
                <c:pt idx="612">
                  <c:v>-60.97</c:v>
                </c:pt>
                <c:pt idx="613">
                  <c:v>-60.91</c:v>
                </c:pt>
                <c:pt idx="614">
                  <c:v>-61.19</c:v>
                </c:pt>
                <c:pt idx="615">
                  <c:v>-61.19</c:v>
                </c:pt>
                <c:pt idx="616">
                  <c:v>-60.95</c:v>
                </c:pt>
                <c:pt idx="617">
                  <c:v>-61.07</c:v>
                </c:pt>
                <c:pt idx="618">
                  <c:v>-61.2</c:v>
                </c:pt>
                <c:pt idx="619">
                  <c:v>-61.07</c:v>
                </c:pt>
                <c:pt idx="620">
                  <c:v>-61.06</c:v>
                </c:pt>
                <c:pt idx="621">
                  <c:v>-61.21</c:v>
                </c:pt>
                <c:pt idx="622">
                  <c:v>-60.78</c:v>
                </c:pt>
                <c:pt idx="623">
                  <c:v>-61.09</c:v>
                </c:pt>
                <c:pt idx="624">
                  <c:v>-61.27</c:v>
                </c:pt>
                <c:pt idx="625">
                  <c:v>-61.35</c:v>
                </c:pt>
                <c:pt idx="626">
                  <c:v>-61.25</c:v>
                </c:pt>
                <c:pt idx="627">
                  <c:v>-61.15</c:v>
                </c:pt>
                <c:pt idx="628">
                  <c:v>-61.08</c:v>
                </c:pt>
                <c:pt idx="629">
                  <c:v>-61.29</c:v>
                </c:pt>
                <c:pt idx="630">
                  <c:v>-61.18</c:v>
                </c:pt>
                <c:pt idx="631">
                  <c:v>-61.32</c:v>
                </c:pt>
                <c:pt idx="632">
                  <c:v>-61.26</c:v>
                </c:pt>
                <c:pt idx="633">
                  <c:v>-61.14</c:v>
                </c:pt>
                <c:pt idx="634">
                  <c:v>-61.35</c:v>
                </c:pt>
                <c:pt idx="635">
                  <c:v>-61.04</c:v>
                </c:pt>
                <c:pt idx="636">
                  <c:v>-61.26</c:v>
                </c:pt>
                <c:pt idx="637">
                  <c:v>-60.22</c:v>
                </c:pt>
                <c:pt idx="638">
                  <c:v>-61.25</c:v>
                </c:pt>
                <c:pt idx="639">
                  <c:v>-61.29</c:v>
                </c:pt>
                <c:pt idx="640">
                  <c:v>-61.48</c:v>
                </c:pt>
                <c:pt idx="641">
                  <c:v>-61.2</c:v>
                </c:pt>
                <c:pt idx="642">
                  <c:v>-61.2</c:v>
                </c:pt>
                <c:pt idx="643">
                  <c:v>-61.09</c:v>
                </c:pt>
                <c:pt idx="644">
                  <c:v>-61.2</c:v>
                </c:pt>
                <c:pt idx="645">
                  <c:v>-61.42</c:v>
                </c:pt>
                <c:pt idx="646">
                  <c:v>-61.31</c:v>
                </c:pt>
                <c:pt idx="647">
                  <c:v>-61.35</c:v>
                </c:pt>
                <c:pt idx="648">
                  <c:v>-61.33</c:v>
                </c:pt>
                <c:pt idx="649">
                  <c:v>-60.73</c:v>
                </c:pt>
                <c:pt idx="650">
                  <c:v>-61.51</c:v>
                </c:pt>
                <c:pt idx="651">
                  <c:v>-61.43</c:v>
                </c:pt>
                <c:pt idx="652">
                  <c:v>-61.43</c:v>
                </c:pt>
                <c:pt idx="653">
                  <c:v>-61.55</c:v>
                </c:pt>
                <c:pt idx="654">
                  <c:v>-61.26</c:v>
                </c:pt>
                <c:pt idx="655">
                  <c:v>-61.09</c:v>
                </c:pt>
                <c:pt idx="656">
                  <c:v>-61.41</c:v>
                </c:pt>
                <c:pt idx="657">
                  <c:v>-61.49</c:v>
                </c:pt>
                <c:pt idx="658">
                  <c:v>-61.32</c:v>
                </c:pt>
                <c:pt idx="659">
                  <c:v>-61.25</c:v>
                </c:pt>
                <c:pt idx="660">
                  <c:v>-61.1</c:v>
                </c:pt>
                <c:pt idx="661">
                  <c:v>-61.31</c:v>
                </c:pt>
                <c:pt idx="662">
                  <c:v>-61.04</c:v>
                </c:pt>
                <c:pt idx="663">
                  <c:v>-61.05</c:v>
                </c:pt>
                <c:pt idx="664">
                  <c:v>-61.13</c:v>
                </c:pt>
                <c:pt idx="665">
                  <c:v>-61.21</c:v>
                </c:pt>
                <c:pt idx="666">
                  <c:v>-61.24</c:v>
                </c:pt>
                <c:pt idx="667">
                  <c:v>-61.24</c:v>
                </c:pt>
                <c:pt idx="668">
                  <c:v>-61.35</c:v>
                </c:pt>
                <c:pt idx="669">
                  <c:v>-61.28</c:v>
                </c:pt>
                <c:pt idx="670">
                  <c:v>-61.2</c:v>
                </c:pt>
                <c:pt idx="671">
                  <c:v>-61.2</c:v>
                </c:pt>
                <c:pt idx="672">
                  <c:v>-61.47</c:v>
                </c:pt>
                <c:pt idx="673">
                  <c:v>-61.45</c:v>
                </c:pt>
                <c:pt idx="674">
                  <c:v>-61.36</c:v>
                </c:pt>
                <c:pt idx="675">
                  <c:v>-61.2</c:v>
                </c:pt>
                <c:pt idx="676">
                  <c:v>-61.38</c:v>
                </c:pt>
                <c:pt idx="677">
                  <c:v>-61.45</c:v>
                </c:pt>
                <c:pt idx="678">
                  <c:v>-61.57</c:v>
                </c:pt>
                <c:pt idx="679">
                  <c:v>-61.77</c:v>
                </c:pt>
                <c:pt idx="680">
                  <c:v>-61.77</c:v>
                </c:pt>
                <c:pt idx="681">
                  <c:v>-61.82</c:v>
                </c:pt>
                <c:pt idx="682">
                  <c:v>-61.88</c:v>
                </c:pt>
                <c:pt idx="683">
                  <c:v>-61.92</c:v>
                </c:pt>
                <c:pt idx="684">
                  <c:v>-62.03</c:v>
                </c:pt>
                <c:pt idx="685">
                  <c:v>-62.05</c:v>
                </c:pt>
                <c:pt idx="686">
                  <c:v>-62.1</c:v>
                </c:pt>
                <c:pt idx="687">
                  <c:v>-62.13</c:v>
                </c:pt>
                <c:pt idx="688">
                  <c:v>-62.08</c:v>
                </c:pt>
                <c:pt idx="689">
                  <c:v>-62.11</c:v>
                </c:pt>
                <c:pt idx="690">
                  <c:v>-61.99</c:v>
                </c:pt>
                <c:pt idx="691">
                  <c:v>-62.35</c:v>
                </c:pt>
                <c:pt idx="692">
                  <c:v>-62.38</c:v>
                </c:pt>
                <c:pt idx="693">
                  <c:v>-62.33</c:v>
                </c:pt>
                <c:pt idx="694">
                  <c:v>-62.31</c:v>
                </c:pt>
                <c:pt idx="695">
                  <c:v>-62.34</c:v>
                </c:pt>
                <c:pt idx="696">
                  <c:v>-62.61</c:v>
                </c:pt>
                <c:pt idx="697">
                  <c:v>-62.62</c:v>
                </c:pt>
                <c:pt idx="698">
                  <c:v>-62.52</c:v>
                </c:pt>
                <c:pt idx="699">
                  <c:v>-62.56</c:v>
                </c:pt>
                <c:pt idx="700">
                  <c:v>-62.58</c:v>
                </c:pt>
                <c:pt idx="701">
                  <c:v>-62.67</c:v>
                </c:pt>
                <c:pt idx="702">
                  <c:v>-62.59</c:v>
                </c:pt>
                <c:pt idx="703">
                  <c:v>-62.27</c:v>
                </c:pt>
                <c:pt idx="704">
                  <c:v>-62.95</c:v>
                </c:pt>
                <c:pt idx="705">
                  <c:v>-62.88</c:v>
                </c:pt>
                <c:pt idx="706">
                  <c:v>-62.9</c:v>
                </c:pt>
                <c:pt idx="707">
                  <c:v>-62.78</c:v>
                </c:pt>
                <c:pt idx="708">
                  <c:v>-62.99</c:v>
                </c:pt>
                <c:pt idx="709">
                  <c:v>-63.16</c:v>
                </c:pt>
                <c:pt idx="710">
                  <c:v>-63.3</c:v>
                </c:pt>
                <c:pt idx="711">
                  <c:v>-63.25</c:v>
                </c:pt>
                <c:pt idx="712">
                  <c:v>-63.31</c:v>
                </c:pt>
                <c:pt idx="713">
                  <c:v>-63.5</c:v>
                </c:pt>
                <c:pt idx="714">
                  <c:v>-63.34</c:v>
                </c:pt>
                <c:pt idx="715">
                  <c:v>-63.37</c:v>
                </c:pt>
                <c:pt idx="716">
                  <c:v>-63.68</c:v>
                </c:pt>
                <c:pt idx="717">
                  <c:v>-63.46</c:v>
                </c:pt>
                <c:pt idx="718">
                  <c:v>-63.66</c:v>
                </c:pt>
                <c:pt idx="719">
                  <c:v>-63.59</c:v>
                </c:pt>
                <c:pt idx="720">
                  <c:v>-63.97</c:v>
                </c:pt>
                <c:pt idx="721">
                  <c:v>-63.93</c:v>
                </c:pt>
                <c:pt idx="722">
                  <c:v>-64.08</c:v>
                </c:pt>
                <c:pt idx="723">
                  <c:v>-64.03</c:v>
                </c:pt>
                <c:pt idx="724">
                  <c:v>-64.13</c:v>
                </c:pt>
                <c:pt idx="725">
                  <c:v>-64.08</c:v>
                </c:pt>
                <c:pt idx="726">
                  <c:v>-64.16</c:v>
                </c:pt>
                <c:pt idx="727">
                  <c:v>-64.33</c:v>
                </c:pt>
                <c:pt idx="728">
                  <c:v>-64.37</c:v>
                </c:pt>
                <c:pt idx="729">
                  <c:v>-64.19</c:v>
                </c:pt>
                <c:pt idx="730">
                  <c:v>-64.41</c:v>
                </c:pt>
                <c:pt idx="731">
                  <c:v>-64.41</c:v>
                </c:pt>
                <c:pt idx="732">
                  <c:v>-64.569999999999894</c:v>
                </c:pt>
                <c:pt idx="733">
                  <c:v>-64.73</c:v>
                </c:pt>
                <c:pt idx="734">
                  <c:v>-64.53</c:v>
                </c:pt>
                <c:pt idx="735">
                  <c:v>-64.55</c:v>
                </c:pt>
                <c:pt idx="736">
                  <c:v>-64.53</c:v>
                </c:pt>
                <c:pt idx="737">
                  <c:v>-64.66</c:v>
                </c:pt>
                <c:pt idx="738">
                  <c:v>-64.760000000000005</c:v>
                </c:pt>
                <c:pt idx="739">
                  <c:v>-64.819999999999894</c:v>
                </c:pt>
                <c:pt idx="740">
                  <c:v>-64.69</c:v>
                </c:pt>
                <c:pt idx="741">
                  <c:v>-64.87</c:v>
                </c:pt>
                <c:pt idx="742">
                  <c:v>-64.83</c:v>
                </c:pt>
                <c:pt idx="743">
                  <c:v>-64.91</c:v>
                </c:pt>
                <c:pt idx="744">
                  <c:v>-65.03</c:v>
                </c:pt>
                <c:pt idx="745">
                  <c:v>-65.08</c:v>
                </c:pt>
                <c:pt idx="746">
                  <c:v>-64.95</c:v>
                </c:pt>
                <c:pt idx="747">
                  <c:v>-64.98</c:v>
                </c:pt>
                <c:pt idx="748">
                  <c:v>-65.11</c:v>
                </c:pt>
                <c:pt idx="749">
                  <c:v>-65.040000000000006</c:v>
                </c:pt>
                <c:pt idx="750">
                  <c:v>-65.22</c:v>
                </c:pt>
                <c:pt idx="751">
                  <c:v>-65.19</c:v>
                </c:pt>
                <c:pt idx="752">
                  <c:v>-65.22</c:v>
                </c:pt>
                <c:pt idx="753">
                  <c:v>-65.260000000000005</c:v>
                </c:pt>
                <c:pt idx="754">
                  <c:v>-65.25</c:v>
                </c:pt>
                <c:pt idx="755">
                  <c:v>-65.37</c:v>
                </c:pt>
                <c:pt idx="756">
                  <c:v>-65.38</c:v>
                </c:pt>
                <c:pt idx="757">
                  <c:v>-65.459999999999894</c:v>
                </c:pt>
                <c:pt idx="758">
                  <c:v>-65.459999999999894</c:v>
                </c:pt>
                <c:pt idx="759">
                  <c:v>-65.510000000000005</c:v>
                </c:pt>
                <c:pt idx="760">
                  <c:v>-65.599999999999895</c:v>
                </c:pt>
                <c:pt idx="761">
                  <c:v>-65.64</c:v>
                </c:pt>
                <c:pt idx="762">
                  <c:v>-65.69</c:v>
                </c:pt>
                <c:pt idx="763">
                  <c:v>-65.540000000000006</c:v>
                </c:pt>
                <c:pt idx="764">
                  <c:v>-65.53</c:v>
                </c:pt>
                <c:pt idx="765">
                  <c:v>-65.5</c:v>
                </c:pt>
                <c:pt idx="766">
                  <c:v>-65.14</c:v>
                </c:pt>
                <c:pt idx="767">
                  <c:v>-65.58</c:v>
                </c:pt>
                <c:pt idx="768">
                  <c:v>-65.55</c:v>
                </c:pt>
                <c:pt idx="769">
                  <c:v>-65.56</c:v>
                </c:pt>
                <c:pt idx="770">
                  <c:v>-65.62</c:v>
                </c:pt>
                <c:pt idx="771">
                  <c:v>-65.569999999999894</c:v>
                </c:pt>
                <c:pt idx="772">
                  <c:v>-65.599999999999895</c:v>
                </c:pt>
                <c:pt idx="773">
                  <c:v>-65.709999999999894</c:v>
                </c:pt>
                <c:pt idx="774">
                  <c:v>-65.650000000000006</c:v>
                </c:pt>
                <c:pt idx="775">
                  <c:v>-65.760000000000005</c:v>
                </c:pt>
                <c:pt idx="776">
                  <c:v>-65.63</c:v>
                </c:pt>
                <c:pt idx="777">
                  <c:v>-65.739999999999895</c:v>
                </c:pt>
                <c:pt idx="778">
                  <c:v>-65.78</c:v>
                </c:pt>
                <c:pt idx="779">
                  <c:v>-65.75</c:v>
                </c:pt>
                <c:pt idx="780">
                  <c:v>-65.680000000000007</c:v>
                </c:pt>
                <c:pt idx="781">
                  <c:v>-65.55</c:v>
                </c:pt>
                <c:pt idx="782">
                  <c:v>-65.680000000000007</c:v>
                </c:pt>
                <c:pt idx="783">
                  <c:v>-65.59</c:v>
                </c:pt>
                <c:pt idx="784">
                  <c:v>-65.72</c:v>
                </c:pt>
                <c:pt idx="785">
                  <c:v>-65.849999999999895</c:v>
                </c:pt>
                <c:pt idx="786">
                  <c:v>-65.680000000000007</c:v>
                </c:pt>
                <c:pt idx="787">
                  <c:v>-65.69</c:v>
                </c:pt>
                <c:pt idx="788">
                  <c:v>-65.7</c:v>
                </c:pt>
                <c:pt idx="789">
                  <c:v>-65.709999999999894</c:v>
                </c:pt>
                <c:pt idx="790">
                  <c:v>-65.69</c:v>
                </c:pt>
                <c:pt idx="791">
                  <c:v>-65.56</c:v>
                </c:pt>
                <c:pt idx="792">
                  <c:v>-65.5</c:v>
                </c:pt>
                <c:pt idx="793">
                  <c:v>-65.42</c:v>
                </c:pt>
                <c:pt idx="794">
                  <c:v>-65.56</c:v>
                </c:pt>
                <c:pt idx="795">
                  <c:v>-65.38</c:v>
                </c:pt>
                <c:pt idx="796">
                  <c:v>-65.55</c:v>
                </c:pt>
                <c:pt idx="797">
                  <c:v>-64.84</c:v>
                </c:pt>
                <c:pt idx="798">
                  <c:v>-65.41</c:v>
                </c:pt>
                <c:pt idx="799">
                  <c:v>-65.16</c:v>
                </c:pt>
                <c:pt idx="800">
                  <c:v>-65.09</c:v>
                </c:pt>
                <c:pt idx="801">
                  <c:v>-64.95</c:v>
                </c:pt>
                <c:pt idx="802">
                  <c:v>-65.03</c:v>
                </c:pt>
                <c:pt idx="803">
                  <c:v>-65.02</c:v>
                </c:pt>
                <c:pt idx="804">
                  <c:v>-64.930000000000007</c:v>
                </c:pt>
                <c:pt idx="805">
                  <c:v>-64.98</c:v>
                </c:pt>
                <c:pt idx="806">
                  <c:v>-65.03</c:v>
                </c:pt>
                <c:pt idx="807">
                  <c:v>-64.7</c:v>
                </c:pt>
                <c:pt idx="808">
                  <c:v>-64.959999999999894</c:v>
                </c:pt>
                <c:pt idx="809">
                  <c:v>-64.86</c:v>
                </c:pt>
                <c:pt idx="810">
                  <c:v>-64.78</c:v>
                </c:pt>
                <c:pt idx="811">
                  <c:v>-64.760000000000005</c:v>
                </c:pt>
                <c:pt idx="812">
                  <c:v>-64.86</c:v>
                </c:pt>
                <c:pt idx="813">
                  <c:v>-64.81</c:v>
                </c:pt>
                <c:pt idx="814">
                  <c:v>-64.790000000000006</c:v>
                </c:pt>
                <c:pt idx="815">
                  <c:v>-64.78</c:v>
                </c:pt>
                <c:pt idx="816">
                  <c:v>-64.78</c:v>
                </c:pt>
                <c:pt idx="817">
                  <c:v>-64.819999999999894</c:v>
                </c:pt>
                <c:pt idx="818">
                  <c:v>-64.73</c:v>
                </c:pt>
                <c:pt idx="819">
                  <c:v>-64.81</c:v>
                </c:pt>
                <c:pt idx="820">
                  <c:v>-64.790000000000006</c:v>
                </c:pt>
                <c:pt idx="821">
                  <c:v>-64.78</c:v>
                </c:pt>
                <c:pt idx="822">
                  <c:v>-64.819999999999894</c:v>
                </c:pt>
                <c:pt idx="823">
                  <c:v>-64.36</c:v>
                </c:pt>
                <c:pt idx="824">
                  <c:v>-64.680000000000007</c:v>
                </c:pt>
                <c:pt idx="825">
                  <c:v>-64.73</c:v>
                </c:pt>
                <c:pt idx="826">
                  <c:v>-64.77</c:v>
                </c:pt>
                <c:pt idx="827">
                  <c:v>-64.78</c:v>
                </c:pt>
                <c:pt idx="828">
                  <c:v>-64.97</c:v>
                </c:pt>
                <c:pt idx="829">
                  <c:v>-64.98</c:v>
                </c:pt>
                <c:pt idx="830">
                  <c:v>-65.03</c:v>
                </c:pt>
                <c:pt idx="831">
                  <c:v>-65.17</c:v>
                </c:pt>
                <c:pt idx="832">
                  <c:v>-65.180000000000007</c:v>
                </c:pt>
                <c:pt idx="833">
                  <c:v>-65.150000000000006</c:v>
                </c:pt>
                <c:pt idx="834">
                  <c:v>-65.069999999999894</c:v>
                </c:pt>
                <c:pt idx="835">
                  <c:v>-65.16</c:v>
                </c:pt>
                <c:pt idx="836">
                  <c:v>-65.19</c:v>
                </c:pt>
                <c:pt idx="837">
                  <c:v>-65.03</c:v>
                </c:pt>
                <c:pt idx="838">
                  <c:v>-65.239999999999895</c:v>
                </c:pt>
                <c:pt idx="839">
                  <c:v>-65.38</c:v>
                </c:pt>
                <c:pt idx="840">
                  <c:v>-65.39</c:v>
                </c:pt>
                <c:pt idx="841">
                  <c:v>-65.48</c:v>
                </c:pt>
                <c:pt idx="842">
                  <c:v>-65.72</c:v>
                </c:pt>
                <c:pt idx="843">
                  <c:v>-65.989999999999895</c:v>
                </c:pt>
                <c:pt idx="844">
                  <c:v>-66.33</c:v>
                </c:pt>
                <c:pt idx="845">
                  <c:v>-66.430000000000007</c:v>
                </c:pt>
                <c:pt idx="846">
                  <c:v>-66.62</c:v>
                </c:pt>
                <c:pt idx="847">
                  <c:v>-66.930000000000007</c:v>
                </c:pt>
                <c:pt idx="848">
                  <c:v>-67.22</c:v>
                </c:pt>
                <c:pt idx="849">
                  <c:v>-67.239999999999895</c:v>
                </c:pt>
                <c:pt idx="850">
                  <c:v>-67.33</c:v>
                </c:pt>
                <c:pt idx="851">
                  <c:v>-67.48</c:v>
                </c:pt>
                <c:pt idx="852">
                  <c:v>-67.58</c:v>
                </c:pt>
                <c:pt idx="853">
                  <c:v>-67.66</c:v>
                </c:pt>
                <c:pt idx="854">
                  <c:v>-67.88</c:v>
                </c:pt>
                <c:pt idx="855">
                  <c:v>-67.91</c:v>
                </c:pt>
                <c:pt idx="856">
                  <c:v>-67.930000000000007</c:v>
                </c:pt>
                <c:pt idx="857">
                  <c:v>-67.92</c:v>
                </c:pt>
                <c:pt idx="858">
                  <c:v>-67.260000000000005</c:v>
                </c:pt>
                <c:pt idx="859">
                  <c:v>-66.14</c:v>
                </c:pt>
                <c:pt idx="860">
                  <c:v>-66.47</c:v>
                </c:pt>
                <c:pt idx="861">
                  <c:v>-66.459999999999894</c:v>
                </c:pt>
                <c:pt idx="862">
                  <c:v>-66.31</c:v>
                </c:pt>
                <c:pt idx="863">
                  <c:v>-65.88</c:v>
                </c:pt>
                <c:pt idx="864">
                  <c:v>-67.38</c:v>
                </c:pt>
                <c:pt idx="865">
                  <c:v>-68</c:v>
                </c:pt>
                <c:pt idx="866">
                  <c:v>-67.7</c:v>
                </c:pt>
                <c:pt idx="867">
                  <c:v>-67.03</c:v>
                </c:pt>
                <c:pt idx="868">
                  <c:v>-67.819999999999894</c:v>
                </c:pt>
                <c:pt idx="869">
                  <c:v>-68.31</c:v>
                </c:pt>
                <c:pt idx="870">
                  <c:v>-68.510000000000005</c:v>
                </c:pt>
                <c:pt idx="871">
                  <c:v>-68.62</c:v>
                </c:pt>
                <c:pt idx="872">
                  <c:v>-69.959999999999894</c:v>
                </c:pt>
                <c:pt idx="873">
                  <c:v>-69.489999999999895</c:v>
                </c:pt>
                <c:pt idx="874">
                  <c:v>-70.150000000000006</c:v>
                </c:pt>
                <c:pt idx="875">
                  <c:v>-69.31</c:v>
                </c:pt>
                <c:pt idx="876">
                  <c:v>-70.5</c:v>
                </c:pt>
                <c:pt idx="877">
                  <c:v>-70.31</c:v>
                </c:pt>
                <c:pt idx="878">
                  <c:v>-70.78</c:v>
                </c:pt>
                <c:pt idx="879">
                  <c:v>-70.69</c:v>
                </c:pt>
                <c:pt idx="880">
                  <c:v>-71.260000000000005</c:v>
                </c:pt>
                <c:pt idx="881">
                  <c:v>-72.73</c:v>
                </c:pt>
                <c:pt idx="882">
                  <c:v>-74.11</c:v>
                </c:pt>
                <c:pt idx="883">
                  <c:v>-72.930000000000007</c:v>
                </c:pt>
                <c:pt idx="884">
                  <c:v>-72.63</c:v>
                </c:pt>
                <c:pt idx="885">
                  <c:v>-74.11</c:v>
                </c:pt>
                <c:pt idx="886">
                  <c:v>-76.349999999999895</c:v>
                </c:pt>
                <c:pt idx="887">
                  <c:v>-75.47</c:v>
                </c:pt>
                <c:pt idx="888">
                  <c:v>-75.37</c:v>
                </c:pt>
                <c:pt idx="889">
                  <c:v>-75.34</c:v>
                </c:pt>
                <c:pt idx="890">
                  <c:v>-76.510000000000005</c:v>
                </c:pt>
                <c:pt idx="891">
                  <c:v>-76.290000000000006</c:v>
                </c:pt>
                <c:pt idx="892">
                  <c:v>-76.91</c:v>
                </c:pt>
                <c:pt idx="893">
                  <c:v>-76.959999999999894</c:v>
                </c:pt>
                <c:pt idx="894">
                  <c:v>-76.69</c:v>
                </c:pt>
                <c:pt idx="895">
                  <c:v>-75.8</c:v>
                </c:pt>
                <c:pt idx="896">
                  <c:v>-76.2</c:v>
                </c:pt>
                <c:pt idx="897">
                  <c:v>-77.040000000000006</c:v>
                </c:pt>
                <c:pt idx="898">
                  <c:v>-78.09</c:v>
                </c:pt>
                <c:pt idx="899">
                  <c:v>-77.459999999999894</c:v>
                </c:pt>
                <c:pt idx="900">
                  <c:v>-77.459999999999894</c:v>
                </c:pt>
                <c:pt idx="901">
                  <c:v>-78.41</c:v>
                </c:pt>
                <c:pt idx="902">
                  <c:v>-78.39</c:v>
                </c:pt>
                <c:pt idx="903">
                  <c:v>-78.98</c:v>
                </c:pt>
                <c:pt idx="904">
                  <c:v>-79.17</c:v>
                </c:pt>
                <c:pt idx="905">
                  <c:v>-80.05</c:v>
                </c:pt>
                <c:pt idx="906">
                  <c:v>-82.27</c:v>
                </c:pt>
                <c:pt idx="907">
                  <c:v>-82.04</c:v>
                </c:pt>
                <c:pt idx="908">
                  <c:v>-81.7</c:v>
                </c:pt>
                <c:pt idx="909">
                  <c:v>-82.59</c:v>
                </c:pt>
                <c:pt idx="910">
                  <c:v>-83.02</c:v>
                </c:pt>
                <c:pt idx="911">
                  <c:v>-81.88</c:v>
                </c:pt>
                <c:pt idx="912">
                  <c:v>-81.34</c:v>
                </c:pt>
                <c:pt idx="913">
                  <c:v>-81.260000000000005</c:v>
                </c:pt>
                <c:pt idx="914">
                  <c:v>-81.150000000000006</c:v>
                </c:pt>
                <c:pt idx="915">
                  <c:v>-81.7</c:v>
                </c:pt>
                <c:pt idx="916">
                  <c:v>-81.58</c:v>
                </c:pt>
                <c:pt idx="917">
                  <c:v>-80.790000000000006</c:v>
                </c:pt>
                <c:pt idx="918">
                  <c:v>-81.7</c:v>
                </c:pt>
                <c:pt idx="919">
                  <c:v>-83.47</c:v>
                </c:pt>
                <c:pt idx="920">
                  <c:v>-82.62</c:v>
                </c:pt>
                <c:pt idx="921">
                  <c:v>-81.58</c:v>
                </c:pt>
                <c:pt idx="922">
                  <c:v>-80.84</c:v>
                </c:pt>
                <c:pt idx="923">
                  <c:v>-80.489999999999895</c:v>
                </c:pt>
                <c:pt idx="924">
                  <c:v>-80.400000000000006</c:v>
                </c:pt>
                <c:pt idx="925">
                  <c:v>-78.25</c:v>
                </c:pt>
                <c:pt idx="926">
                  <c:v>-77.2</c:v>
                </c:pt>
                <c:pt idx="927">
                  <c:v>-76.38</c:v>
                </c:pt>
                <c:pt idx="928">
                  <c:v>-76.709999999999894</c:v>
                </c:pt>
                <c:pt idx="929">
                  <c:v>-75.12</c:v>
                </c:pt>
                <c:pt idx="930">
                  <c:v>-74.900000000000006</c:v>
                </c:pt>
                <c:pt idx="931">
                  <c:v>-74.98</c:v>
                </c:pt>
                <c:pt idx="932">
                  <c:v>-74.63</c:v>
                </c:pt>
                <c:pt idx="933">
                  <c:v>-74.2</c:v>
                </c:pt>
                <c:pt idx="934">
                  <c:v>-73.959999999999894</c:v>
                </c:pt>
                <c:pt idx="935">
                  <c:v>-74.03</c:v>
                </c:pt>
                <c:pt idx="936">
                  <c:v>-73.58</c:v>
                </c:pt>
                <c:pt idx="937">
                  <c:v>-73.11</c:v>
                </c:pt>
                <c:pt idx="938">
                  <c:v>-73.25</c:v>
                </c:pt>
                <c:pt idx="939">
                  <c:v>-73.349999999999895</c:v>
                </c:pt>
                <c:pt idx="940">
                  <c:v>-72.790000000000006</c:v>
                </c:pt>
                <c:pt idx="941">
                  <c:v>-71.650000000000006</c:v>
                </c:pt>
                <c:pt idx="942">
                  <c:v>-72.02</c:v>
                </c:pt>
                <c:pt idx="943">
                  <c:v>-72.02</c:v>
                </c:pt>
                <c:pt idx="944">
                  <c:v>-71.58</c:v>
                </c:pt>
                <c:pt idx="945">
                  <c:v>-71.430000000000007</c:v>
                </c:pt>
                <c:pt idx="946">
                  <c:v>-73.34</c:v>
                </c:pt>
                <c:pt idx="947">
                  <c:v>-74.61</c:v>
                </c:pt>
                <c:pt idx="948">
                  <c:v>-71.239999999999895</c:v>
                </c:pt>
                <c:pt idx="949">
                  <c:v>-71.22</c:v>
                </c:pt>
                <c:pt idx="950">
                  <c:v>-71.61</c:v>
                </c:pt>
                <c:pt idx="951">
                  <c:v>-70.88</c:v>
                </c:pt>
                <c:pt idx="952">
                  <c:v>-70.56</c:v>
                </c:pt>
                <c:pt idx="953">
                  <c:v>-69.959999999999894</c:v>
                </c:pt>
                <c:pt idx="954">
                  <c:v>-70.75</c:v>
                </c:pt>
                <c:pt idx="955">
                  <c:v>-70.81</c:v>
                </c:pt>
                <c:pt idx="956">
                  <c:v>-70.12</c:v>
                </c:pt>
                <c:pt idx="957">
                  <c:v>-70.989999999999895</c:v>
                </c:pt>
                <c:pt idx="958">
                  <c:v>-71.430000000000007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562-4A61-B139-B557F9AE3779}"/>
            </c:ext>
          </c:extLst>
        </c:ser>
        <c:ser>
          <c:idx val="1"/>
          <c:order val="1"/>
          <c:tx>
            <c:v>Simulated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3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'364615076182101'!$H$12:$H$51</c:f>
              <c:numCache>
                <c:formatCode>m/d/yyyy</c:formatCode>
                <c:ptCount val="40"/>
                <c:pt idx="0">
                  <c:v>29952</c:v>
                </c:pt>
                <c:pt idx="1">
                  <c:v>30317</c:v>
                </c:pt>
                <c:pt idx="2">
                  <c:v>30682</c:v>
                </c:pt>
                <c:pt idx="3">
                  <c:v>31048</c:v>
                </c:pt>
                <c:pt idx="4">
                  <c:v>31413</c:v>
                </c:pt>
                <c:pt idx="5">
                  <c:v>31778</c:v>
                </c:pt>
                <c:pt idx="6">
                  <c:v>32143</c:v>
                </c:pt>
                <c:pt idx="7">
                  <c:v>32509</c:v>
                </c:pt>
                <c:pt idx="8">
                  <c:v>32874</c:v>
                </c:pt>
                <c:pt idx="9">
                  <c:v>33239</c:v>
                </c:pt>
                <c:pt idx="10">
                  <c:v>33604</c:v>
                </c:pt>
                <c:pt idx="11">
                  <c:v>33970</c:v>
                </c:pt>
                <c:pt idx="12">
                  <c:v>34335</c:v>
                </c:pt>
                <c:pt idx="13">
                  <c:v>34700</c:v>
                </c:pt>
                <c:pt idx="14">
                  <c:v>35065</c:v>
                </c:pt>
                <c:pt idx="15">
                  <c:v>35431</c:v>
                </c:pt>
                <c:pt idx="16">
                  <c:v>35796</c:v>
                </c:pt>
                <c:pt idx="17">
                  <c:v>36161</c:v>
                </c:pt>
                <c:pt idx="18">
                  <c:v>36526</c:v>
                </c:pt>
                <c:pt idx="19">
                  <c:v>36892</c:v>
                </c:pt>
                <c:pt idx="20">
                  <c:v>37257</c:v>
                </c:pt>
                <c:pt idx="21">
                  <c:v>37622</c:v>
                </c:pt>
                <c:pt idx="22">
                  <c:v>37987</c:v>
                </c:pt>
                <c:pt idx="23">
                  <c:v>38353</c:v>
                </c:pt>
                <c:pt idx="24">
                  <c:v>38718</c:v>
                </c:pt>
                <c:pt idx="25">
                  <c:v>39083</c:v>
                </c:pt>
                <c:pt idx="26">
                  <c:v>39448</c:v>
                </c:pt>
                <c:pt idx="27">
                  <c:v>39814</c:v>
                </c:pt>
                <c:pt idx="28">
                  <c:v>40179</c:v>
                </c:pt>
                <c:pt idx="29">
                  <c:v>40544</c:v>
                </c:pt>
                <c:pt idx="30">
                  <c:v>40909</c:v>
                </c:pt>
                <c:pt idx="31">
                  <c:v>41275</c:v>
                </c:pt>
                <c:pt idx="32">
                  <c:v>41640</c:v>
                </c:pt>
                <c:pt idx="33">
                  <c:v>42005</c:v>
                </c:pt>
                <c:pt idx="34">
                  <c:v>42370</c:v>
                </c:pt>
                <c:pt idx="35">
                  <c:v>42736</c:v>
                </c:pt>
                <c:pt idx="36">
                  <c:v>43101</c:v>
                </c:pt>
                <c:pt idx="37">
                  <c:v>43466</c:v>
                </c:pt>
                <c:pt idx="38">
                  <c:v>43831</c:v>
                </c:pt>
                <c:pt idx="39">
                  <c:v>44197</c:v>
                </c:pt>
              </c:numCache>
            </c:numRef>
          </c:xVal>
          <c:yVal>
            <c:numRef>
              <c:f>'364615076182101'!$G$12:$G$51</c:f>
              <c:numCache>
                <c:formatCode>General</c:formatCode>
                <c:ptCount val="40"/>
                <c:pt idx="0">
                  <c:v>-46.499683380130001</c:v>
                </c:pt>
                <c:pt idx="1">
                  <c:v>-47.56634902954</c:v>
                </c:pt>
                <c:pt idx="2">
                  <c:v>-49.225395202640001</c:v>
                </c:pt>
                <c:pt idx="3">
                  <c:v>-50.178142547610001</c:v>
                </c:pt>
                <c:pt idx="4">
                  <c:v>-51.708961486820002</c:v>
                </c:pt>
                <c:pt idx="5">
                  <c:v>-54.120727539059999</c:v>
                </c:pt>
                <c:pt idx="6">
                  <c:v>-55.355239868159998</c:v>
                </c:pt>
                <c:pt idx="7">
                  <c:v>-56.406772613530002</c:v>
                </c:pt>
                <c:pt idx="8">
                  <c:v>-57.376609802250002</c:v>
                </c:pt>
                <c:pt idx="9">
                  <c:v>-58.325439453130002</c:v>
                </c:pt>
                <c:pt idx="10">
                  <c:v>-60.420669555659998</c:v>
                </c:pt>
                <c:pt idx="11">
                  <c:v>-61.378128051760001</c:v>
                </c:pt>
                <c:pt idx="12">
                  <c:v>-62.232860565190002</c:v>
                </c:pt>
                <c:pt idx="13">
                  <c:v>-63.952602386469998</c:v>
                </c:pt>
                <c:pt idx="14">
                  <c:v>-65.902061462399999</c:v>
                </c:pt>
                <c:pt idx="15">
                  <c:v>-66.150398254389998</c:v>
                </c:pt>
                <c:pt idx="16">
                  <c:v>-67.085960388179998</c:v>
                </c:pt>
                <c:pt idx="17">
                  <c:v>-66.698432922359999</c:v>
                </c:pt>
                <c:pt idx="18">
                  <c:v>-67.777061462399999</c:v>
                </c:pt>
                <c:pt idx="19">
                  <c:v>-69.077919006350001</c:v>
                </c:pt>
                <c:pt idx="20">
                  <c:v>-71.222938537600001</c:v>
                </c:pt>
                <c:pt idx="21">
                  <c:v>-73.210746765140001</c:v>
                </c:pt>
                <c:pt idx="22">
                  <c:v>-74.500755310060001</c:v>
                </c:pt>
                <c:pt idx="23">
                  <c:v>-75.283638000490001</c:v>
                </c:pt>
                <c:pt idx="24">
                  <c:v>-76.2738571167</c:v>
                </c:pt>
                <c:pt idx="25">
                  <c:v>-77.68300628662</c:v>
                </c:pt>
                <c:pt idx="26">
                  <c:v>-80.015350341800001</c:v>
                </c:pt>
                <c:pt idx="27">
                  <c:v>-81.502731323239999</c:v>
                </c:pt>
                <c:pt idx="28">
                  <c:v>-81.013221740719999</c:v>
                </c:pt>
                <c:pt idx="29">
                  <c:v>-80.562850952150001</c:v>
                </c:pt>
                <c:pt idx="30">
                  <c:v>-78.045219421390001</c:v>
                </c:pt>
                <c:pt idx="31">
                  <c:v>-75.17244720459</c:v>
                </c:pt>
                <c:pt idx="32">
                  <c:v>-73.392951965329999</c:v>
                </c:pt>
                <c:pt idx="33">
                  <c:v>-72.48941040039</c:v>
                </c:pt>
                <c:pt idx="34">
                  <c:v>-71.529014587399999</c:v>
                </c:pt>
                <c:pt idx="35">
                  <c:v>-70.10157775879</c:v>
                </c:pt>
                <c:pt idx="36">
                  <c:v>-69.024520874019998</c:v>
                </c:pt>
                <c:pt idx="37">
                  <c:v>-67.787162780759999</c:v>
                </c:pt>
                <c:pt idx="38">
                  <c:v>-66.926429748540002</c:v>
                </c:pt>
                <c:pt idx="39">
                  <c:v>-70.147987365719999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562-4A61-B139-B557F9AE37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3555183"/>
        <c:axId val="613550191"/>
      </c:scatterChart>
      <c:valAx>
        <c:axId val="613555183"/>
        <c:scaling>
          <c:orientation val="minMax"/>
          <c:min val="2900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0191"/>
        <c:crossesAt val="-200"/>
        <c:crossBetween val="midCat"/>
      </c:valAx>
      <c:valAx>
        <c:axId val="613550191"/>
        <c:scaling>
          <c:orientation val="minMax"/>
          <c:max val="-4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Water Level (ft)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5183"/>
        <c:crosses val="autoZero"/>
        <c:crossBetween val="midCat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Data</c:v>
          </c:tx>
          <c:spPr>
            <a:ln w="19050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'364615076182101'!$I$12:$I$51</c:f>
              <c:numCache>
                <c:formatCode>General</c:formatCode>
                <c:ptCount val="40"/>
                <c:pt idx="0">
                  <c:v>-47.83</c:v>
                </c:pt>
                <c:pt idx="1">
                  <c:v>-46.73</c:v>
                </c:pt>
                <c:pt idx="2">
                  <c:v>-47.65</c:v>
                </c:pt>
                <c:pt idx="3">
                  <c:v>-47.98</c:v>
                </c:pt>
                <c:pt idx="4">
                  <c:v>-50.53</c:v>
                </c:pt>
                <c:pt idx="5">
                  <c:v>-53.48</c:v>
                </c:pt>
                <c:pt idx="6">
                  <c:v>-55.46</c:v>
                </c:pt>
                <c:pt idx="7">
                  <c:v>-56.76</c:v>
                </c:pt>
                <c:pt idx="8">
                  <c:v>-57.02</c:v>
                </c:pt>
                <c:pt idx="9">
                  <c:v>-57.69</c:v>
                </c:pt>
                <c:pt idx="10">
                  <c:v>-61.3</c:v>
                </c:pt>
                <c:pt idx="11">
                  <c:v>-61.2</c:v>
                </c:pt>
                <c:pt idx="12">
                  <c:v>-63.97</c:v>
                </c:pt>
                <c:pt idx="13">
                  <c:v>-65.55</c:v>
                </c:pt>
                <c:pt idx="14">
                  <c:v>-67.92</c:v>
                </c:pt>
                <c:pt idx="15">
                  <c:v>-66.459999999999894</c:v>
                </c:pt>
                <c:pt idx="16">
                  <c:v>-68</c:v>
                </c:pt>
                <c:pt idx="17">
                  <c:v>-68.31</c:v>
                </c:pt>
                <c:pt idx="18">
                  <c:v>-69.489999999999895</c:v>
                </c:pt>
                <c:pt idx="19">
                  <c:v>-70.31</c:v>
                </c:pt>
                <c:pt idx="20">
                  <c:v>-72.73</c:v>
                </c:pt>
                <c:pt idx="21">
                  <c:v>-76.349999999999895</c:v>
                </c:pt>
                <c:pt idx="22">
                  <c:v>-76.510000000000005</c:v>
                </c:pt>
                <c:pt idx="23">
                  <c:v>-76.69</c:v>
                </c:pt>
                <c:pt idx="24">
                  <c:v>-78.09</c:v>
                </c:pt>
                <c:pt idx="25">
                  <c:v>-78.39</c:v>
                </c:pt>
                <c:pt idx="26">
                  <c:v>-82.27</c:v>
                </c:pt>
                <c:pt idx="27">
                  <c:v>-83.02</c:v>
                </c:pt>
                <c:pt idx="28">
                  <c:v>-81.150000000000006</c:v>
                </c:pt>
                <c:pt idx="29">
                  <c:v>-82.62</c:v>
                </c:pt>
                <c:pt idx="30">
                  <c:v>-80.400000000000006</c:v>
                </c:pt>
                <c:pt idx="31">
                  <c:v>-76.709999999999894</c:v>
                </c:pt>
                <c:pt idx="32">
                  <c:v>-74.63</c:v>
                </c:pt>
                <c:pt idx="33">
                  <c:v>-73.58</c:v>
                </c:pt>
                <c:pt idx="34">
                  <c:v>-73.349999999999895</c:v>
                </c:pt>
                <c:pt idx="35">
                  <c:v>-72.02</c:v>
                </c:pt>
                <c:pt idx="36">
                  <c:v>-74.61</c:v>
                </c:pt>
                <c:pt idx="37">
                  <c:v>-71.61</c:v>
                </c:pt>
                <c:pt idx="38">
                  <c:v>-69.959999999999894</c:v>
                </c:pt>
                <c:pt idx="39">
                  <c:v>-70.81</c:v>
                </c:pt>
              </c:numCache>
            </c:numRef>
          </c:xVal>
          <c:yVal>
            <c:numRef>
              <c:f>'364615076182101'!$G$12:$G$51</c:f>
              <c:numCache>
                <c:formatCode>General</c:formatCode>
                <c:ptCount val="40"/>
                <c:pt idx="0">
                  <c:v>-46.499683380130001</c:v>
                </c:pt>
                <c:pt idx="1">
                  <c:v>-47.56634902954</c:v>
                </c:pt>
                <c:pt idx="2">
                  <c:v>-49.225395202640001</c:v>
                </c:pt>
                <c:pt idx="3">
                  <c:v>-50.178142547610001</c:v>
                </c:pt>
                <c:pt idx="4">
                  <c:v>-51.708961486820002</c:v>
                </c:pt>
                <c:pt idx="5">
                  <c:v>-54.120727539059999</c:v>
                </c:pt>
                <c:pt idx="6">
                  <c:v>-55.355239868159998</c:v>
                </c:pt>
                <c:pt idx="7">
                  <c:v>-56.406772613530002</c:v>
                </c:pt>
                <c:pt idx="8">
                  <c:v>-57.376609802250002</c:v>
                </c:pt>
                <c:pt idx="9">
                  <c:v>-58.325439453130002</c:v>
                </c:pt>
                <c:pt idx="10">
                  <c:v>-60.420669555659998</c:v>
                </c:pt>
                <c:pt idx="11">
                  <c:v>-61.378128051760001</c:v>
                </c:pt>
                <c:pt idx="12">
                  <c:v>-62.232860565190002</c:v>
                </c:pt>
                <c:pt idx="13">
                  <c:v>-63.952602386469998</c:v>
                </c:pt>
                <c:pt idx="14">
                  <c:v>-65.902061462399999</c:v>
                </c:pt>
                <c:pt idx="15">
                  <c:v>-66.150398254389998</c:v>
                </c:pt>
                <c:pt idx="16">
                  <c:v>-67.085960388179998</c:v>
                </c:pt>
                <c:pt idx="17">
                  <c:v>-66.698432922359999</c:v>
                </c:pt>
                <c:pt idx="18">
                  <c:v>-67.777061462399999</c:v>
                </c:pt>
                <c:pt idx="19">
                  <c:v>-69.077919006350001</c:v>
                </c:pt>
                <c:pt idx="20">
                  <c:v>-71.222938537600001</c:v>
                </c:pt>
                <c:pt idx="21">
                  <c:v>-73.210746765140001</c:v>
                </c:pt>
                <c:pt idx="22">
                  <c:v>-74.500755310060001</c:v>
                </c:pt>
                <c:pt idx="23">
                  <c:v>-75.283638000490001</c:v>
                </c:pt>
                <c:pt idx="24">
                  <c:v>-76.2738571167</c:v>
                </c:pt>
                <c:pt idx="25">
                  <c:v>-77.68300628662</c:v>
                </c:pt>
                <c:pt idx="26">
                  <c:v>-80.015350341800001</c:v>
                </c:pt>
                <c:pt idx="27">
                  <c:v>-81.502731323239999</c:v>
                </c:pt>
                <c:pt idx="28">
                  <c:v>-81.013221740719999</c:v>
                </c:pt>
                <c:pt idx="29">
                  <c:v>-80.562850952150001</c:v>
                </c:pt>
                <c:pt idx="30">
                  <c:v>-78.045219421390001</c:v>
                </c:pt>
                <c:pt idx="31">
                  <c:v>-75.17244720459</c:v>
                </c:pt>
                <c:pt idx="32">
                  <c:v>-73.392951965329999</c:v>
                </c:pt>
                <c:pt idx="33">
                  <c:v>-72.48941040039</c:v>
                </c:pt>
                <c:pt idx="34">
                  <c:v>-71.529014587399999</c:v>
                </c:pt>
                <c:pt idx="35">
                  <c:v>-70.10157775879</c:v>
                </c:pt>
                <c:pt idx="36">
                  <c:v>-69.024520874019998</c:v>
                </c:pt>
                <c:pt idx="37">
                  <c:v>-67.787162780759999</c:v>
                </c:pt>
                <c:pt idx="38">
                  <c:v>-66.926429748540002</c:v>
                </c:pt>
                <c:pt idx="39">
                  <c:v>-70.147987365719999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BA3-4C03-B8CA-3D69B6BF6D32}"/>
            </c:ext>
          </c:extLst>
        </c:ser>
        <c:ser>
          <c:idx val="1"/>
          <c:order val="1"/>
          <c:tx>
            <c:v>Y=X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'364615076182101'!$K$2:$K$3</c:f>
              <c:numCache>
                <c:formatCode>General</c:formatCode>
                <c:ptCount val="2"/>
                <c:pt idx="0">
                  <c:v>-46.05</c:v>
                </c:pt>
                <c:pt idx="1">
                  <c:v>-83.47</c:v>
                </c:pt>
              </c:numCache>
            </c:numRef>
          </c:xVal>
          <c:yVal>
            <c:numRef>
              <c:f>'364615076182101'!$K$2:$K$3</c:f>
              <c:numCache>
                <c:formatCode>General</c:formatCode>
                <c:ptCount val="2"/>
                <c:pt idx="0">
                  <c:v>-46.05</c:v>
                </c:pt>
                <c:pt idx="1">
                  <c:v>-83.47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BA3-4C03-B8CA-3D69B6BF6D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4009151"/>
        <c:axId val="1105116095"/>
      </c:scatterChart>
      <c:valAx>
        <c:axId val="1174009151"/>
        <c:scaling>
          <c:orientation val="minMax"/>
          <c:max val="-40"/>
          <c:min val="-9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05116095"/>
        <c:crossesAt val="-200"/>
        <c:crossBetween val="midCat"/>
      </c:valAx>
      <c:valAx>
        <c:axId val="1105116095"/>
        <c:scaling>
          <c:orientation val="minMax"/>
          <c:max val="-40"/>
          <c:min val="-9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74009151"/>
        <c:crossesAt val="-200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0617632601578511"/>
          <c:y val="0.57275836614173226"/>
          <c:w val="0.38800328273086904"/>
          <c:h val="0.19412968265330471"/>
        </c:manualLayout>
      </c:layout>
      <c:overlay val="1"/>
      <c:spPr>
        <a:solidFill>
          <a:schemeClr val="bg1"/>
        </a:solidFill>
        <a:ln>
          <a:solidFill>
            <a:schemeClr val="bg1">
              <a:lumMod val="65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sz="1400" b="0" i="0" u="none" strike="noStrike" baseline="0">
                <a:effectLst/>
              </a:rPr>
              <a:t>54C 10</a:t>
            </a:r>
            <a:r>
              <a:rPr lang="en-US" sz="1400" b="0" i="0" u="none" strike="noStrike" baseline="0"/>
              <a:t>     </a:t>
            </a:r>
            <a:endParaRPr lang="en-US"/>
          </a:p>
        </c:rich>
      </c:tx>
      <c:layout>
        <c:manualLayout>
          <c:xMode val="edge"/>
          <c:yMode val="edge"/>
          <c:x val="0.36088110403397028"/>
          <c:y val="2.13675213675213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USGS Data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3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xVal>
            <c:numRef>
              <c:f>'364642077041602'!$A$2:$A$980</c:f>
              <c:numCache>
                <c:formatCode>m/d/yyyy</c:formatCode>
                <c:ptCount val="979"/>
                <c:pt idx="0">
                  <c:v>39609</c:v>
                </c:pt>
                <c:pt idx="1">
                  <c:v>39615</c:v>
                </c:pt>
                <c:pt idx="2">
                  <c:v>39618</c:v>
                </c:pt>
                <c:pt idx="3">
                  <c:v>39626</c:v>
                </c:pt>
                <c:pt idx="4">
                  <c:v>39629</c:v>
                </c:pt>
                <c:pt idx="5">
                  <c:v>39631</c:v>
                </c:pt>
                <c:pt idx="6">
                  <c:v>39652</c:v>
                </c:pt>
                <c:pt idx="7">
                  <c:v>39709</c:v>
                </c:pt>
                <c:pt idx="8">
                  <c:v>39751</c:v>
                </c:pt>
                <c:pt idx="9">
                  <c:v>39790</c:v>
                </c:pt>
                <c:pt idx="10">
                  <c:v>39839</c:v>
                </c:pt>
                <c:pt idx="11">
                  <c:v>39916</c:v>
                </c:pt>
                <c:pt idx="12">
                  <c:v>40015</c:v>
                </c:pt>
                <c:pt idx="13">
                  <c:v>40105</c:v>
                </c:pt>
                <c:pt idx="14">
                  <c:v>40190</c:v>
                </c:pt>
                <c:pt idx="15">
                  <c:v>40280</c:v>
                </c:pt>
                <c:pt idx="16">
                  <c:v>40379</c:v>
                </c:pt>
                <c:pt idx="17">
                  <c:v>40476</c:v>
                </c:pt>
                <c:pt idx="18">
                  <c:v>40568</c:v>
                </c:pt>
                <c:pt idx="19">
                  <c:v>40651</c:v>
                </c:pt>
                <c:pt idx="20">
                  <c:v>40743</c:v>
                </c:pt>
                <c:pt idx="21">
                  <c:v>40819</c:v>
                </c:pt>
                <c:pt idx="22">
                  <c:v>40947</c:v>
                </c:pt>
                <c:pt idx="23">
                  <c:v>40961</c:v>
                </c:pt>
                <c:pt idx="24">
                  <c:v>41002</c:v>
                </c:pt>
                <c:pt idx="25">
                  <c:v>41065</c:v>
                </c:pt>
                <c:pt idx="26">
                  <c:v>41115</c:v>
                </c:pt>
                <c:pt idx="27">
                  <c:v>41192</c:v>
                </c:pt>
                <c:pt idx="28">
                  <c:v>41199</c:v>
                </c:pt>
                <c:pt idx="29">
                  <c:v>41205</c:v>
                </c:pt>
                <c:pt idx="30">
                  <c:v>41254</c:v>
                </c:pt>
                <c:pt idx="31">
                  <c:v>41316</c:v>
                </c:pt>
                <c:pt idx="32">
                  <c:v>41373</c:v>
                </c:pt>
                <c:pt idx="33">
                  <c:v>41430</c:v>
                </c:pt>
                <c:pt idx="34">
                  <c:v>41485</c:v>
                </c:pt>
                <c:pt idx="35">
                  <c:v>41582</c:v>
                </c:pt>
                <c:pt idx="36">
                  <c:v>41655</c:v>
                </c:pt>
                <c:pt idx="37">
                  <c:v>41715</c:v>
                </c:pt>
                <c:pt idx="38">
                  <c:v>41771</c:v>
                </c:pt>
                <c:pt idx="39">
                  <c:v>41837</c:v>
                </c:pt>
                <c:pt idx="40">
                  <c:v>41897</c:v>
                </c:pt>
                <c:pt idx="41">
                  <c:v>41926</c:v>
                </c:pt>
                <c:pt idx="42">
                  <c:v>42016</c:v>
                </c:pt>
                <c:pt idx="43">
                  <c:v>42075</c:v>
                </c:pt>
                <c:pt idx="44">
                  <c:v>42130</c:v>
                </c:pt>
                <c:pt idx="45">
                  <c:v>42164</c:v>
                </c:pt>
                <c:pt idx="46">
                  <c:v>42199</c:v>
                </c:pt>
                <c:pt idx="47">
                  <c:v>42248</c:v>
                </c:pt>
                <c:pt idx="48">
                  <c:v>42304</c:v>
                </c:pt>
                <c:pt idx="49">
                  <c:v>42347</c:v>
                </c:pt>
                <c:pt idx="50">
                  <c:v>42403</c:v>
                </c:pt>
                <c:pt idx="51">
                  <c:v>42465</c:v>
                </c:pt>
                <c:pt idx="52">
                  <c:v>42515</c:v>
                </c:pt>
                <c:pt idx="53">
                  <c:v>42577</c:v>
                </c:pt>
                <c:pt idx="54">
                  <c:v>42626</c:v>
                </c:pt>
                <c:pt idx="55">
                  <c:v>42689</c:v>
                </c:pt>
                <c:pt idx="56">
                  <c:v>42744</c:v>
                </c:pt>
                <c:pt idx="57">
                  <c:v>42790</c:v>
                </c:pt>
                <c:pt idx="58">
                  <c:v>42845</c:v>
                </c:pt>
                <c:pt idx="59">
                  <c:v>42928</c:v>
                </c:pt>
                <c:pt idx="60">
                  <c:v>42971</c:v>
                </c:pt>
                <c:pt idx="61">
                  <c:v>43040</c:v>
                </c:pt>
                <c:pt idx="62">
                  <c:v>43109</c:v>
                </c:pt>
                <c:pt idx="63">
                  <c:v>43165</c:v>
                </c:pt>
                <c:pt idx="64">
                  <c:v>43220</c:v>
                </c:pt>
                <c:pt idx="65">
                  <c:v>43283</c:v>
                </c:pt>
                <c:pt idx="66">
                  <c:v>43339</c:v>
                </c:pt>
                <c:pt idx="67">
                  <c:v>43403</c:v>
                </c:pt>
                <c:pt idx="68">
                  <c:v>43515</c:v>
                </c:pt>
                <c:pt idx="69">
                  <c:v>43566</c:v>
                </c:pt>
                <c:pt idx="70">
                  <c:v>43662</c:v>
                </c:pt>
                <c:pt idx="71">
                  <c:v>43776</c:v>
                </c:pt>
                <c:pt idx="72">
                  <c:v>43832</c:v>
                </c:pt>
                <c:pt idx="73">
                  <c:v>43865</c:v>
                </c:pt>
                <c:pt idx="74">
                  <c:v>43964</c:v>
                </c:pt>
                <c:pt idx="75">
                  <c:v>44172</c:v>
                </c:pt>
                <c:pt idx="76">
                  <c:v>44272</c:v>
                </c:pt>
                <c:pt idx="77">
                  <c:v>44412</c:v>
                </c:pt>
                <c:pt idx="78">
                  <c:v>44510</c:v>
                </c:pt>
                <c:pt idx="79">
                  <c:v>44585</c:v>
                </c:pt>
              </c:numCache>
            </c:numRef>
          </c:xVal>
          <c:yVal>
            <c:numRef>
              <c:f>'364642077041602'!$D$2:$D$980</c:f>
              <c:numCache>
                <c:formatCode>General</c:formatCode>
                <c:ptCount val="979"/>
                <c:pt idx="0">
                  <c:v>-73.430000000000007</c:v>
                </c:pt>
                <c:pt idx="1">
                  <c:v>-73.489999999999895</c:v>
                </c:pt>
                <c:pt idx="2">
                  <c:v>-73.58</c:v>
                </c:pt>
                <c:pt idx="3">
                  <c:v>-73.59</c:v>
                </c:pt>
                <c:pt idx="4">
                  <c:v>-73.55</c:v>
                </c:pt>
                <c:pt idx="5">
                  <c:v>-73.62</c:v>
                </c:pt>
                <c:pt idx="6">
                  <c:v>-73.59</c:v>
                </c:pt>
                <c:pt idx="7">
                  <c:v>-73.91</c:v>
                </c:pt>
                <c:pt idx="8">
                  <c:v>-74.010000000000005</c:v>
                </c:pt>
                <c:pt idx="9">
                  <c:v>-74</c:v>
                </c:pt>
                <c:pt idx="10">
                  <c:v>-73.5</c:v>
                </c:pt>
                <c:pt idx="11">
                  <c:v>-71.709999999999894</c:v>
                </c:pt>
                <c:pt idx="12">
                  <c:v>-69.959999999999894</c:v>
                </c:pt>
                <c:pt idx="13">
                  <c:v>-71.48</c:v>
                </c:pt>
                <c:pt idx="14">
                  <c:v>-71.48</c:v>
                </c:pt>
                <c:pt idx="15">
                  <c:v>-69.63</c:v>
                </c:pt>
                <c:pt idx="16">
                  <c:v>-64.38</c:v>
                </c:pt>
                <c:pt idx="17">
                  <c:v>-58.97</c:v>
                </c:pt>
                <c:pt idx="18">
                  <c:v>-54.21</c:v>
                </c:pt>
                <c:pt idx="19">
                  <c:v>-50.95</c:v>
                </c:pt>
                <c:pt idx="20">
                  <c:v>-48.53</c:v>
                </c:pt>
                <c:pt idx="21">
                  <c:v>-46.63</c:v>
                </c:pt>
                <c:pt idx="22">
                  <c:v>-43.35</c:v>
                </c:pt>
                <c:pt idx="23">
                  <c:v>-42.92</c:v>
                </c:pt>
                <c:pt idx="24">
                  <c:v>-41.98</c:v>
                </c:pt>
                <c:pt idx="25">
                  <c:v>-41.43</c:v>
                </c:pt>
                <c:pt idx="26">
                  <c:v>-42.6</c:v>
                </c:pt>
                <c:pt idx="27">
                  <c:v>-43.88</c:v>
                </c:pt>
                <c:pt idx="28">
                  <c:v>-43.89</c:v>
                </c:pt>
                <c:pt idx="29">
                  <c:v>-43.9</c:v>
                </c:pt>
                <c:pt idx="30">
                  <c:v>-43.7</c:v>
                </c:pt>
                <c:pt idx="31">
                  <c:v>-43.36</c:v>
                </c:pt>
                <c:pt idx="32">
                  <c:v>-43.78</c:v>
                </c:pt>
                <c:pt idx="33">
                  <c:v>-43.93</c:v>
                </c:pt>
                <c:pt idx="34">
                  <c:v>-43.62</c:v>
                </c:pt>
                <c:pt idx="35">
                  <c:v>-44.01</c:v>
                </c:pt>
                <c:pt idx="36">
                  <c:v>-43.55</c:v>
                </c:pt>
                <c:pt idx="37">
                  <c:v>-43.82</c:v>
                </c:pt>
                <c:pt idx="38">
                  <c:v>-43.76</c:v>
                </c:pt>
                <c:pt idx="39">
                  <c:v>-43.75</c:v>
                </c:pt>
                <c:pt idx="40">
                  <c:v>-43.89</c:v>
                </c:pt>
                <c:pt idx="41">
                  <c:v>-44.03</c:v>
                </c:pt>
                <c:pt idx="42">
                  <c:v>-43.59</c:v>
                </c:pt>
                <c:pt idx="43">
                  <c:v>-43.64</c:v>
                </c:pt>
                <c:pt idx="44">
                  <c:v>-43.88</c:v>
                </c:pt>
                <c:pt idx="45">
                  <c:v>-43.59</c:v>
                </c:pt>
                <c:pt idx="46">
                  <c:v>-43.21</c:v>
                </c:pt>
                <c:pt idx="47">
                  <c:v>-43.58</c:v>
                </c:pt>
                <c:pt idx="48">
                  <c:v>-43.37</c:v>
                </c:pt>
                <c:pt idx="49">
                  <c:v>-43.09</c:v>
                </c:pt>
                <c:pt idx="50">
                  <c:v>-42.77</c:v>
                </c:pt>
                <c:pt idx="51">
                  <c:v>-42.83</c:v>
                </c:pt>
                <c:pt idx="52">
                  <c:v>-42.78</c:v>
                </c:pt>
                <c:pt idx="53">
                  <c:v>-42.61</c:v>
                </c:pt>
                <c:pt idx="54">
                  <c:v>-42.96</c:v>
                </c:pt>
                <c:pt idx="55">
                  <c:v>-43.12</c:v>
                </c:pt>
                <c:pt idx="56">
                  <c:v>-43</c:v>
                </c:pt>
                <c:pt idx="57">
                  <c:v>-43.13</c:v>
                </c:pt>
                <c:pt idx="58">
                  <c:v>-42.91</c:v>
                </c:pt>
                <c:pt idx="59">
                  <c:v>-42.71</c:v>
                </c:pt>
                <c:pt idx="60">
                  <c:v>-42.58</c:v>
                </c:pt>
                <c:pt idx="61">
                  <c:v>-42.46</c:v>
                </c:pt>
                <c:pt idx="62">
                  <c:v>-42.26</c:v>
                </c:pt>
                <c:pt idx="63">
                  <c:v>-42.72</c:v>
                </c:pt>
                <c:pt idx="64">
                  <c:v>-42.24</c:v>
                </c:pt>
                <c:pt idx="65">
                  <c:v>-42.31</c:v>
                </c:pt>
                <c:pt idx="66">
                  <c:v>-42.76</c:v>
                </c:pt>
                <c:pt idx="67">
                  <c:v>-42.8</c:v>
                </c:pt>
                <c:pt idx="68">
                  <c:v>-41.49</c:v>
                </c:pt>
                <c:pt idx="69">
                  <c:v>-40.840000000000003</c:v>
                </c:pt>
                <c:pt idx="70">
                  <c:v>-41.38</c:v>
                </c:pt>
                <c:pt idx="71">
                  <c:v>-41.5</c:v>
                </c:pt>
                <c:pt idx="72">
                  <c:v>-41.31</c:v>
                </c:pt>
                <c:pt idx="73">
                  <c:v>-41.22</c:v>
                </c:pt>
                <c:pt idx="74">
                  <c:v>-41.22</c:v>
                </c:pt>
                <c:pt idx="75">
                  <c:v>-40.24</c:v>
                </c:pt>
                <c:pt idx="76">
                  <c:v>-39.770000000000003</c:v>
                </c:pt>
                <c:pt idx="77">
                  <c:v>-40.450000000000003</c:v>
                </c:pt>
                <c:pt idx="78">
                  <c:v>-40.96</c:v>
                </c:pt>
                <c:pt idx="79">
                  <c:v>-40.68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6E3-4719-AA0B-BC85EFD3AE7C}"/>
            </c:ext>
          </c:extLst>
        </c:ser>
        <c:ser>
          <c:idx val="1"/>
          <c:order val="1"/>
          <c:tx>
            <c:v>Simulated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3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'364642077041602'!$H$39:$H$51</c:f>
              <c:numCache>
                <c:formatCode>m/d/yyyy</c:formatCode>
                <c:ptCount val="13"/>
                <c:pt idx="0">
                  <c:v>39814</c:v>
                </c:pt>
                <c:pt idx="1">
                  <c:v>40179</c:v>
                </c:pt>
                <c:pt idx="2">
                  <c:v>40544</c:v>
                </c:pt>
                <c:pt idx="3">
                  <c:v>40909</c:v>
                </c:pt>
                <c:pt idx="4">
                  <c:v>41275</c:v>
                </c:pt>
                <c:pt idx="5">
                  <c:v>41640</c:v>
                </c:pt>
                <c:pt idx="6">
                  <c:v>42005</c:v>
                </c:pt>
                <c:pt idx="7">
                  <c:v>42370</c:v>
                </c:pt>
                <c:pt idx="8">
                  <c:v>42736</c:v>
                </c:pt>
                <c:pt idx="9">
                  <c:v>43101</c:v>
                </c:pt>
                <c:pt idx="10">
                  <c:v>43466</c:v>
                </c:pt>
                <c:pt idx="11">
                  <c:v>43831</c:v>
                </c:pt>
                <c:pt idx="12">
                  <c:v>44197</c:v>
                </c:pt>
              </c:numCache>
            </c:numRef>
          </c:xVal>
          <c:yVal>
            <c:numRef>
              <c:f>'364642077041602'!$G$39:$G$51</c:f>
              <c:numCache>
                <c:formatCode>General</c:formatCode>
                <c:ptCount val="13"/>
                <c:pt idx="0">
                  <c:v>-86.133392333979998</c:v>
                </c:pt>
                <c:pt idx="1">
                  <c:v>-82.577667236330001</c:v>
                </c:pt>
                <c:pt idx="2">
                  <c:v>-67.341468811040002</c:v>
                </c:pt>
                <c:pt idx="3">
                  <c:v>-53.454982757570001</c:v>
                </c:pt>
                <c:pt idx="4">
                  <c:v>-51.200256347660002</c:v>
                </c:pt>
                <c:pt idx="5">
                  <c:v>-52.856052398679999</c:v>
                </c:pt>
                <c:pt idx="6">
                  <c:v>-53.177310943599998</c:v>
                </c:pt>
                <c:pt idx="7">
                  <c:v>-50.579341888430001</c:v>
                </c:pt>
                <c:pt idx="8">
                  <c:v>-51.09075164795</c:v>
                </c:pt>
                <c:pt idx="9">
                  <c:v>-47.74938583374</c:v>
                </c:pt>
                <c:pt idx="10">
                  <c:v>-49.249019622799999</c:v>
                </c:pt>
                <c:pt idx="11">
                  <c:v>-47.171768188480002</c:v>
                </c:pt>
                <c:pt idx="12">
                  <c:v>-52.99811553955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6E3-4719-AA0B-BC85EFD3AE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3555183"/>
        <c:axId val="613550191"/>
      </c:scatterChart>
      <c:valAx>
        <c:axId val="613555183"/>
        <c:scaling>
          <c:orientation val="minMax"/>
          <c:min val="3900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0191"/>
        <c:crossesAt val="-200"/>
        <c:crossBetween val="midCat"/>
      </c:valAx>
      <c:valAx>
        <c:axId val="6135501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Water Level (ft)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5183"/>
        <c:crosses val="autoZero"/>
        <c:crossBetween val="midCat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Data</c:v>
          </c:tx>
          <c:spPr>
            <a:ln w="19050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'364642077041602'!$I$39:$I$51</c:f>
              <c:numCache>
                <c:formatCode>General</c:formatCode>
                <c:ptCount val="13"/>
                <c:pt idx="0">
                  <c:v>-74</c:v>
                </c:pt>
                <c:pt idx="1">
                  <c:v>-71.48</c:v>
                </c:pt>
                <c:pt idx="2">
                  <c:v>-58.97</c:v>
                </c:pt>
                <c:pt idx="3">
                  <c:v>-46.63</c:v>
                </c:pt>
                <c:pt idx="4">
                  <c:v>-43.7</c:v>
                </c:pt>
                <c:pt idx="5">
                  <c:v>-44.01</c:v>
                </c:pt>
                <c:pt idx="6">
                  <c:v>-44.03</c:v>
                </c:pt>
                <c:pt idx="7">
                  <c:v>-43.09</c:v>
                </c:pt>
                <c:pt idx="8">
                  <c:v>-43.12</c:v>
                </c:pt>
                <c:pt idx="9">
                  <c:v>-42.46</c:v>
                </c:pt>
                <c:pt idx="10">
                  <c:v>-42.8</c:v>
                </c:pt>
                <c:pt idx="11">
                  <c:v>-41.5</c:v>
                </c:pt>
                <c:pt idx="12">
                  <c:v>-40.24</c:v>
                </c:pt>
              </c:numCache>
            </c:numRef>
          </c:xVal>
          <c:yVal>
            <c:numRef>
              <c:f>'364642077041602'!$G$39:$G$51</c:f>
              <c:numCache>
                <c:formatCode>General</c:formatCode>
                <c:ptCount val="13"/>
                <c:pt idx="0">
                  <c:v>-86.133392333979998</c:v>
                </c:pt>
                <c:pt idx="1">
                  <c:v>-82.577667236330001</c:v>
                </c:pt>
                <c:pt idx="2">
                  <c:v>-67.341468811040002</c:v>
                </c:pt>
                <c:pt idx="3">
                  <c:v>-53.454982757570001</c:v>
                </c:pt>
                <c:pt idx="4">
                  <c:v>-51.200256347660002</c:v>
                </c:pt>
                <c:pt idx="5">
                  <c:v>-52.856052398679999</c:v>
                </c:pt>
                <c:pt idx="6">
                  <c:v>-53.177310943599998</c:v>
                </c:pt>
                <c:pt idx="7">
                  <c:v>-50.579341888430001</c:v>
                </c:pt>
                <c:pt idx="8">
                  <c:v>-51.09075164795</c:v>
                </c:pt>
                <c:pt idx="9">
                  <c:v>-47.74938583374</c:v>
                </c:pt>
                <c:pt idx="10">
                  <c:v>-49.249019622799999</c:v>
                </c:pt>
                <c:pt idx="11">
                  <c:v>-47.171768188480002</c:v>
                </c:pt>
                <c:pt idx="12">
                  <c:v>-52.99811553955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E36-435D-B26E-9462383C3CA1}"/>
            </c:ext>
          </c:extLst>
        </c:ser>
        <c:ser>
          <c:idx val="1"/>
          <c:order val="1"/>
          <c:tx>
            <c:v>Y=X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'364642077041602'!$K$2:$K$3</c:f>
              <c:numCache>
                <c:formatCode>General</c:formatCode>
                <c:ptCount val="2"/>
                <c:pt idx="0">
                  <c:v>-39.770000000000003</c:v>
                </c:pt>
                <c:pt idx="1">
                  <c:v>-74.010000000000005</c:v>
                </c:pt>
              </c:numCache>
            </c:numRef>
          </c:xVal>
          <c:yVal>
            <c:numRef>
              <c:f>'364642077041602'!$K$2:$K$3</c:f>
              <c:numCache>
                <c:formatCode>General</c:formatCode>
                <c:ptCount val="2"/>
                <c:pt idx="0">
                  <c:v>-39.770000000000003</c:v>
                </c:pt>
                <c:pt idx="1">
                  <c:v>-74.010000000000005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E36-435D-B26E-9462383C3C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4009151"/>
        <c:axId val="1105116095"/>
      </c:scatterChart>
      <c:valAx>
        <c:axId val="1174009151"/>
        <c:scaling>
          <c:orientation val="minMax"/>
          <c:max val="-3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05116095"/>
        <c:crossesAt val="-200"/>
        <c:crossBetween val="midCat"/>
      </c:valAx>
      <c:valAx>
        <c:axId val="1105116095"/>
        <c:scaling>
          <c:orientation val="minMax"/>
          <c:max val="-30"/>
          <c:min val="-9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74009151"/>
        <c:crossesAt val="-200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0617632601578511"/>
          <c:y val="0.57275836614173226"/>
          <c:w val="0.38800328273086904"/>
          <c:h val="0.19412968265330471"/>
        </c:manualLayout>
      </c:layout>
      <c:overlay val="1"/>
      <c:spPr>
        <a:solidFill>
          <a:schemeClr val="bg1"/>
        </a:solidFill>
        <a:ln>
          <a:solidFill>
            <a:schemeClr val="bg1">
              <a:lumMod val="65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sz="1400" b="0" i="0" u="none" strike="noStrike" baseline="0">
                <a:effectLst/>
              </a:rPr>
              <a:t>57C 22</a:t>
            </a:r>
            <a:r>
              <a:rPr lang="en-US" sz="1400" b="0" i="0" u="none" strike="noStrike" baseline="0"/>
              <a:t>     </a:t>
            </a:r>
            <a:endParaRPr lang="en-US"/>
          </a:p>
        </c:rich>
      </c:tx>
      <c:layout>
        <c:manualLayout>
          <c:xMode val="edge"/>
          <c:yMode val="edge"/>
          <c:x val="0.36088110403397028"/>
          <c:y val="2.13675213675213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USGS Data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3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xVal>
            <c:numRef>
              <c:f>'364703076383702'!$A$40:$A$1754</c:f>
              <c:numCache>
                <c:formatCode>m/d/yyyy</c:formatCode>
                <c:ptCount val="1715"/>
                <c:pt idx="0">
                  <c:v>29956</c:v>
                </c:pt>
                <c:pt idx="1">
                  <c:v>29961</c:v>
                </c:pt>
                <c:pt idx="2">
                  <c:v>29966</c:v>
                </c:pt>
                <c:pt idx="3">
                  <c:v>29971</c:v>
                </c:pt>
                <c:pt idx="4">
                  <c:v>29976</c:v>
                </c:pt>
                <c:pt idx="5">
                  <c:v>29982</c:v>
                </c:pt>
                <c:pt idx="6">
                  <c:v>29987</c:v>
                </c:pt>
                <c:pt idx="7">
                  <c:v>29992</c:v>
                </c:pt>
                <c:pt idx="8">
                  <c:v>29997</c:v>
                </c:pt>
                <c:pt idx="9">
                  <c:v>30002</c:v>
                </c:pt>
                <c:pt idx="10">
                  <c:v>30007</c:v>
                </c:pt>
                <c:pt idx="11">
                  <c:v>30010</c:v>
                </c:pt>
                <c:pt idx="12">
                  <c:v>30015</c:v>
                </c:pt>
                <c:pt idx="13">
                  <c:v>30020</c:v>
                </c:pt>
                <c:pt idx="14">
                  <c:v>30025</c:v>
                </c:pt>
                <c:pt idx="15">
                  <c:v>30030</c:v>
                </c:pt>
                <c:pt idx="16">
                  <c:v>30035</c:v>
                </c:pt>
                <c:pt idx="17">
                  <c:v>30041</c:v>
                </c:pt>
                <c:pt idx="18">
                  <c:v>30046</c:v>
                </c:pt>
                <c:pt idx="19">
                  <c:v>30051</c:v>
                </c:pt>
                <c:pt idx="20">
                  <c:v>30056</c:v>
                </c:pt>
                <c:pt idx="21">
                  <c:v>30061</c:v>
                </c:pt>
                <c:pt idx="22">
                  <c:v>30066</c:v>
                </c:pt>
                <c:pt idx="23">
                  <c:v>30071</c:v>
                </c:pt>
                <c:pt idx="24">
                  <c:v>30076</c:v>
                </c:pt>
                <c:pt idx="25">
                  <c:v>30081</c:v>
                </c:pt>
                <c:pt idx="26">
                  <c:v>30086</c:v>
                </c:pt>
                <c:pt idx="27">
                  <c:v>30091</c:v>
                </c:pt>
                <c:pt idx="28">
                  <c:v>30096</c:v>
                </c:pt>
                <c:pt idx="29">
                  <c:v>30102</c:v>
                </c:pt>
                <c:pt idx="30">
                  <c:v>30107</c:v>
                </c:pt>
                <c:pt idx="31">
                  <c:v>30112</c:v>
                </c:pt>
                <c:pt idx="32">
                  <c:v>30117</c:v>
                </c:pt>
                <c:pt idx="33">
                  <c:v>30122</c:v>
                </c:pt>
                <c:pt idx="34">
                  <c:v>30127</c:v>
                </c:pt>
                <c:pt idx="35">
                  <c:v>30132</c:v>
                </c:pt>
                <c:pt idx="36">
                  <c:v>30137</c:v>
                </c:pt>
                <c:pt idx="37">
                  <c:v>30142</c:v>
                </c:pt>
                <c:pt idx="38">
                  <c:v>30147</c:v>
                </c:pt>
                <c:pt idx="39">
                  <c:v>30152</c:v>
                </c:pt>
                <c:pt idx="40">
                  <c:v>30194</c:v>
                </c:pt>
                <c:pt idx="41">
                  <c:v>30209</c:v>
                </c:pt>
                <c:pt idx="42">
                  <c:v>30214</c:v>
                </c:pt>
                <c:pt idx="43">
                  <c:v>30219</c:v>
                </c:pt>
                <c:pt idx="44">
                  <c:v>30224</c:v>
                </c:pt>
                <c:pt idx="45">
                  <c:v>30229</c:v>
                </c:pt>
                <c:pt idx="46">
                  <c:v>30234</c:v>
                </c:pt>
                <c:pt idx="47">
                  <c:v>30239</c:v>
                </c:pt>
                <c:pt idx="48">
                  <c:v>30244</c:v>
                </c:pt>
                <c:pt idx="49">
                  <c:v>30249</c:v>
                </c:pt>
                <c:pt idx="50">
                  <c:v>30255</c:v>
                </c:pt>
                <c:pt idx="51">
                  <c:v>30260</c:v>
                </c:pt>
                <c:pt idx="52">
                  <c:v>30265</c:v>
                </c:pt>
                <c:pt idx="53">
                  <c:v>30270</c:v>
                </c:pt>
                <c:pt idx="54">
                  <c:v>30275</c:v>
                </c:pt>
                <c:pt idx="55">
                  <c:v>30280</c:v>
                </c:pt>
                <c:pt idx="56">
                  <c:v>30285</c:v>
                </c:pt>
                <c:pt idx="57">
                  <c:v>30290</c:v>
                </c:pt>
                <c:pt idx="58">
                  <c:v>30295</c:v>
                </c:pt>
                <c:pt idx="59">
                  <c:v>30300</c:v>
                </c:pt>
                <c:pt idx="60">
                  <c:v>30305</c:v>
                </c:pt>
                <c:pt idx="61">
                  <c:v>30310</c:v>
                </c:pt>
                <c:pt idx="62">
                  <c:v>30316</c:v>
                </c:pt>
                <c:pt idx="63">
                  <c:v>30321</c:v>
                </c:pt>
                <c:pt idx="64">
                  <c:v>30326</c:v>
                </c:pt>
                <c:pt idx="65">
                  <c:v>30331</c:v>
                </c:pt>
                <c:pt idx="66">
                  <c:v>30336</c:v>
                </c:pt>
                <c:pt idx="67">
                  <c:v>30341</c:v>
                </c:pt>
                <c:pt idx="68">
                  <c:v>30347</c:v>
                </c:pt>
                <c:pt idx="69">
                  <c:v>30352</c:v>
                </c:pt>
                <c:pt idx="70">
                  <c:v>30357</c:v>
                </c:pt>
                <c:pt idx="71">
                  <c:v>30362</c:v>
                </c:pt>
                <c:pt idx="72">
                  <c:v>30426</c:v>
                </c:pt>
                <c:pt idx="73">
                  <c:v>30431</c:v>
                </c:pt>
                <c:pt idx="74">
                  <c:v>30436</c:v>
                </c:pt>
                <c:pt idx="75">
                  <c:v>30441</c:v>
                </c:pt>
                <c:pt idx="76">
                  <c:v>30446</c:v>
                </c:pt>
                <c:pt idx="77">
                  <c:v>30451</c:v>
                </c:pt>
                <c:pt idx="78">
                  <c:v>30456</c:v>
                </c:pt>
                <c:pt idx="79">
                  <c:v>30461</c:v>
                </c:pt>
                <c:pt idx="80">
                  <c:v>30467</c:v>
                </c:pt>
                <c:pt idx="81">
                  <c:v>30487</c:v>
                </c:pt>
                <c:pt idx="82">
                  <c:v>30492</c:v>
                </c:pt>
                <c:pt idx="83">
                  <c:v>30497</c:v>
                </c:pt>
                <c:pt idx="84">
                  <c:v>30502</c:v>
                </c:pt>
                <c:pt idx="85">
                  <c:v>30507</c:v>
                </c:pt>
                <c:pt idx="86">
                  <c:v>30512</c:v>
                </c:pt>
                <c:pt idx="87">
                  <c:v>30517</c:v>
                </c:pt>
                <c:pt idx="88">
                  <c:v>30522</c:v>
                </c:pt>
                <c:pt idx="89">
                  <c:v>30528</c:v>
                </c:pt>
                <c:pt idx="90">
                  <c:v>30533</c:v>
                </c:pt>
                <c:pt idx="91">
                  <c:v>30538</c:v>
                </c:pt>
                <c:pt idx="92">
                  <c:v>30555</c:v>
                </c:pt>
                <c:pt idx="93">
                  <c:v>30571</c:v>
                </c:pt>
                <c:pt idx="94">
                  <c:v>30645</c:v>
                </c:pt>
                <c:pt idx="95">
                  <c:v>30650</c:v>
                </c:pt>
                <c:pt idx="96">
                  <c:v>30655</c:v>
                </c:pt>
                <c:pt idx="97">
                  <c:v>30660</c:v>
                </c:pt>
                <c:pt idx="98">
                  <c:v>30665</c:v>
                </c:pt>
                <c:pt idx="99">
                  <c:v>30670</c:v>
                </c:pt>
                <c:pt idx="100">
                  <c:v>30675</c:v>
                </c:pt>
                <c:pt idx="101">
                  <c:v>30681</c:v>
                </c:pt>
                <c:pt idx="102">
                  <c:v>30686</c:v>
                </c:pt>
                <c:pt idx="103">
                  <c:v>30691</c:v>
                </c:pt>
                <c:pt idx="104">
                  <c:v>30696</c:v>
                </c:pt>
                <c:pt idx="105">
                  <c:v>30701</c:v>
                </c:pt>
                <c:pt idx="106">
                  <c:v>30706</c:v>
                </c:pt>
                <c:pt idx="107">
                  <c:v>30712</c:v>
                </c:pt>
                <c:pt idx="108">
                  <c:v>30717</c:v>
                </c:pt>
                <c:pt idx="109">
                  <c:v>30722</c:v>
                </c:pt>
                <c:pt idx="110">
                  <c:v>30727</c:v>
                </c:pt>
                <c:pt idx="111">
                  <c:v>30732</c:v>
                </c:pt>
                <c:pt idx="112">
                  <c:v>30737</c:v>
                </c:pt>
                <c:pt idx="113">
                  <c:v>30741</c:v>
                </c:pt>
                <c:pt idx="114">
                  <c:v>30746</c:v>
                </c:pt>
                <c:pt idx="115">
                  <c:v>30751</c:v>
                </c:pt>
                <c:pt idx="116">
                  <c:v>30756</c:v>
                </c:pt>
                <c:pt idx="117">
                  <c:v>30761</c:v>
                </c:pt>
                <c:pt idx="118">
                  <c:v>30766</c:v>
                </c:pt>
                <c:pt idx="119">
                  <c:v>30772</c:v>
                </c:pt>
                <c:pt idx="120">
                  <c:v>30777</c:v>
                </c:pt>
                <c:pt idx="121">
                  <c:v>30782</c:v>
                </c:pt>
                <c:pt idx="122">
                  <c:v>30787</c:v>
                </c:pt>
                <c:pt idx="123">
                  <c:v>30792</c:v>
                </c:pt>
                <c:pt idx="124">
                  <c:v>30797</c:v>
                </c:pt>
                <c:pt idx="125">
                  <c:v>30802</c:v>
                </c:pt>
                <c:pt idx="126">
                  <c:v>30807</c:v>
                </c:pt>
                <c:pt idx="127">
                  <c:v>30812</c:v>
                </c:pt>
                <c:pt idx="128">
                  <c:v>30817</c:v>
                </c:pt>
                <c:pt idx="129">
                  <c:v>30822</c:v>
                </c:pt>
                <c:pt idx="130">
                  <c:v>30827</c:v>
                </c:pt>
                <c:pt idx="131">
                  <c:v>30832</c:v>
                </c:pt>
                <c:pt idx="132">
                  <c:v>30838</c:v>
                </c:pt>
                <c:pt idx="133">
                  <c:v>30843</c:v>
                </c:pt>
                <c:pt idx="134">
                  <c:v>30848</c:v>
                </c:pt>
                <c:pt idx="135">
                  <c:v>30853</c:v>
                </c:pt>
                <c:pt idx="136">
                  <c:v>30858</c:v>
                </c:pt>
                <c:pt idx="137">
                  <c:v>30863</c:v>
                </c:pt>
                <c:pt idx="138">
                  <c:v>30868</c:v>
                </c:pt>
                <c:pt idx="139">
                  <c:v>30873</c:v>
                </c:pt>
                <c:pt idx="140">
                  <c:v>30878</c:v>
                </c:pt>
                <c:pt idx="141">
                  <c:v>30883</c:v>
                </c:pt>
                <c:pt idx="142">
                  <c:v>30888</c:v>
                </c:pt>
                <c:pt idx="143">
                  <c:v>30894</c:v>
                </c:pt>
                <c:pt idx="144">
                  <c:v>30899</c:v>
                </c:pt>
                <c:pt idx="145">
                  <c:v>30904</c:v>
                </c:pt>
                <c:pt idx="146">
                  <c:v>30909</c:v>
                </c:pt>
                <c:pt idx="147">
                  <c:v>30914</c:v>
                </c:pt>
                <c:pt idx="148">
                  <c:v>30919</c:v>
                </c:pt>
                <c:pt idx="149">
                  <c:v>30922</c:v>
                </c:pt>
                <c:pt idx="150">
                  <c:v>30930</c:v>
                </c:pt>
                <c:pt idx="151">
                  <c:v>30935</c:v>
                </c:pt>
                <c:pt idx="152">
                  <c:v>30940</c:v>
                </c:pt>
                <c:pt idx="153">
                  <c:v>30945</c:v>
                </c:pt>
                <c:pt idx="154">
                  <c:v>30950</c:v>
                </c:pt>
                <c:pt idx="155">
                  <c:v>30955</c:v>
                </c:pt>
                <c:pt idx="156">
                  <c:v>30960</c:v>
                </c:pt>
                <c:pt idx="157">
                  <c:v>30965</c:v>
                </c:pt>
                <c:pt idx="158">
                  <c:v>30970</c:v>
                </c:pt>
                <c:pt idx="159">
                  <c:v>30975</c:v>
                </c:pt>
                <c:pt idx="160">
                  <c:v>30980</c:v>
                </c:pt>
                <c:pt idx="161">
                  <c:v>30986</c:v>
                </c:pt>
                <c:pt idx="162">
                  <c:v>30991</c:v>
                </c:pt>
                <c:pt idx="163">
                  <c:v>30996</c:v>
                </c:pt>
                <c:pt idx="164">
                  <c:v>31001</c:v>
                </c:pt>
                <c:pt idx="165">
                  <c:v>31006</c:v>
                </c:pt>
                <c:pt idx="166">
                  <c:v>31011</c:v>
                </c:pt>
                <c:pt idx="167">
                  <c:v>31016</c:v>
                </c:pt>
                <c:pt idx="168">
                  <c:v>31021</c:v>
                </c:pt>
                <c:pt idx="169">
                  <c:v>31088</c:v>
                </c:pt>
                <c:pt idx="170">
                  <c:v>31097</c:v>
                </c:pt>
                <c:pt idx="171">
                  <c:v>31126</c:v>
                </c:pt>
                <c:pt idx="172">
                  <c:v>31137</c:v>
                </c:pt>
                <c:pt idx="173">
                  <c:v>31142</c:v>
                </c:pt>
                <c:pt idx="174">
                  <c:v>31147</c:v>
                </c:pt>
                <c:pt idx="175">
                  <c:v>31152</c:v>
                </c:pt>
                <c:pt idx="176">
                  <c:v>31187</c:v>
                </c:pt>
                <c:pt idx="177">
                  <c:v>31208</c:v>
                </c:pt>
                <c:pt idx="178">
                  <c:v>31233</c:v>
                </c:pt>
                <c:pt idx="179">
                  <c:v>31236</c:v>
                </c:pt>
                <c:pt idx="180">
                  <c:v>31238</c:v>
                </c:pt>
                <c:pt idx="181">
                  <c:v>31243</c:v>
                </c:pt>
                <c:pt idx="182">
                  <c:v>31248</c:v>
                </c:pt>
                <c:pt idx="183">
                  <c:v>31253</c:v>
                </c:pt>
                <c:pt idx="184">
                  <c:v>31259</c:v>
                </c:pt>
                <c:pt idx="185">
                  <c:v>31264</c:v>
                </c:pt>
                <c:pt idx="186">
                  <c:v>31269</c:v>
                </c:pt>
                <c:pt idx="187">
                  <c:v>31274</c:v>
                </c:pt>
                <c:pt idx="188">
                  <c:v>31279</c:v>
                </c:pt>
                <c:pt idx="189">
                  <c:v>31280</c:v>
                </c:pt>
                <c:pt idx="190">
                  <c:v>31327</c:v>
                </c:pt>
                <c:pt idx="191">
                  <c:v>31371</c:v>
                </c:pt>
                <c:pt idx="192">
                  <c:v>31376</c:v>
                </c:pt>
                <c:pt idx="193">
                  <c:v>31381</c:v>
                </c:pt>
                <c:pt idx="194">
                  <c:v>31386</c:v>
                </c:pt>
                <c:pt idx="195">
                  <c:v>31391</c:v>
                </c:pt>
                <c:pt idx="196">
                  <c:v>31396</c:v>
                </c:pt>
                <c:pt idx="197">
                  <c:v>31401</c:v>
                </c:pt>
                <c:pt idx="198">
                  <c:v>31406</c:v>
                </c:pt>
                <c:pt idx="199">
                  <c:v>31412</c:v>
                </c:pt>
                <c:pt idx="200">
                  <c:v>31417</c:v>
                </c:pt>
                <c:pt idx="201">
                  <c:v>31420</c:v>
                </c:pt>
                <c:pt idx="202">
                  <c:v>31422</c:v>
                </c:pt>
                <c:pt idx="203">
                  <c:v>31427</c:v>
                </c:pt>
                <c:pt idx="204">
                  <c:v>31432</c:v>
                </c:pt>
                <c:pt idx="205">
                  <c:v>31437</c:v>
                </c:pt>
                <c:pt idx="206">
                  <c:v>31443</c:v>
                </c:pt>
                <c:pt idx="207">
                  <c:v>31448</c:v>
                </c:pt>
                <c:pt idx="208">
                  <c:v>31453</c:v>
                </c:pt>
                <c:pt idx="209">
                  <c:v>31458</c:v>
                </c:pt>
                <c:pt idx="210">
                  <c:v>31463</c:v>
                </c:pt>
                <c:pt idx="211">
                  <c:v>31468</c:v>
                </c:pt>
                <c:pt idx="212">
                  <c:v>31471</c:v>
                </c:pt>
                <c:pt idx="213">
                  <c:v>31476</c:v>
                </c:pt>
                <c:pt idx="214">
                  <c:v>31481</c:v>
                </c:pt>
                <c:pt idx="215">
                  <c:v>31485</c:v>
                </c:pt>
                <c:pt idx="216">
                  <c:v>31486</c:v>
                </c:pt>
                <c:pt idx="217">
                  <c:v>31486</c:v>
                </c:pt>
                <c:pt idx="218">
                  <c:v>31491</c:v>
                </c:pt>
                <c:pt idx="219">
                  <c:v>31496</c:v>
                </c:pt>
                <c:pt idx="220">
                  <c:v>31502</c:v>
                </c:pt>
                <c:pt idx="221">
                  <c:v>31502</c:v>
                </c:pt>
                <c:pt idx="222">
                  <c:v>31507</c:v>
                </c:pt>
                <c:pt idx="223">
                  <c:v>31511</c:v>
                </c:pt>
                <c:pt idx="224">
                  <c:v>31512</c:v>
                </c:pt>
                <c:pt idx="225">
                  <c:v>31512</c:v>
                </c:pt>
                <c:pt idx="226">
                  <c:v>31513</c:v>
                </c:pt>
                <c:pt idx="227">
                  <c:v>31517</c:v>
                </c:pt>
                <c:pt idx="228">
                  <c:v>31522</c:v>
                </c:pt>
                <c:pt idx="229">
                  <c:v>31525</c:v>
                </c:pt>
                <c:pt idx="230">
                  <c:v>31527</c:v>
                </c:pt>
                <c:pt idx="231">
                  <c:v>31532</c:v>
                </c:pt>
                <c:pt idx="232">
                  <c:v>31537</c:v>
                </c:pt>
                <c:pt idx="233">
                  <c:v>31542</c:v>
                </c:pt>
                <c:pt idx="234">
                  <c:v>31547</c:v>
                </c:pt>
                <c:pt idx="235">
                  <c:v>31552</c:v>
                </c:pt>
                <c:pt idx="236">
                  <c:v>31557</c:v>
                </c:pt>
                <c:pt idx="237">
                  <c:v>31563</c:v>
                </c:pt>
                <c:pt idx="238">
                  <c:v>31568</c:v>
                </c:pt>
                <c:pt idx="239">
                  <c:v>31573</c:v>
                </c:pt>
                <c:pt idx="240">
                  <c:v>31578</c:v>
                </c:pt>
                <c:pt idx="241">
                  <c:v>31582</c:v>
                </c:pt>
                <c:pt idx="242">
                  <c:v>31583</c:v>
                </c:pt>
                <c:pt idx="243">
                  <c:v>31588</c:v>
                </c:pt>
                <c:pt idx="244">
                  <c:v>31593</c:v>
                </c:pt>
                <c:pt idx="245">
                  <c:v>31598</c:v>
                </c:pt>
                <c:pt idx="246">
                  <c:v>31603</c:v>
                </c:pt>
                <c:pt idx="247">
                  <c:v>31608</c:v>
                </c:pt>
                <c:pt idx="248">
                  <c:v>31613</c:v>
                </c:pt>
                <c:pt idx="249">
                  <c:v>31617</c:v>
                </c:pt>
                <c:pt idx="250">
                  <c:v>31618</c:v>
                </c:pt>
                <c:pt idx="251">
                  <c:v>31624</c:v>
                </c:pt>
                <c:pt idx="252">
                  <c:v>31629</c:v>
                </c:pt>
                <c:pt idx="253">
                  <c:v>31634</c:v>
                </c:pt>
                <c:pt idx="254">
                  <c:v>31636</c:v>
                </c:pt>
                <c:pt idx="255">
                  <c:v>31639</c:v>
                </c:pt>
                <c:pt idx="256">
                  <c:v>31644</c:v>
                </c:pt>
                <c:pt idx="257">
                  <c:v>31649</c:v>
                </c:pt>
                <c:pt idx="258">
                  <c:v>31655</c:v>
                </c:pt>
                <c:pt idx="259">
                  <c:v>31660</c:v>
                </c:pt>
                <c:pt idx="260">
                  <c:v>31662</c:v>
                </c:pt>
                <c:pt idx="261">
                  <c:v>31685</c:v>
                </c:pt>
                <c:pt idx="262">
                  <c:v>31690</c:v>
                </c:pt>
                <c:pt idx="263">
                  <c:v>31695</c:v>
                </c:pt>
                <c:pt idx="264">
                  <c:v>31700</c:v>
                </c:pt>
                <c:pt idx="265">
                  <c:v>31705</c:v>
                </c:pt>
                <c:pt idx="266">
                  <c:v>31710</c:v>
                </c:pt>
                <c:pt idx="267">
                  <c:v>31716</c:v>
                </c:pt>
                <c:pt idx="268">
                  <c:v>31721</c:v>
                </c:pt>
                <c:pt idx="269">
                  <c:v>31726</c:v>
                </c:pt>
                <c:pt idx="270">
                  <c:v>31731</c:v>
                </c:pt>
                <c:pt idx="271">
                  <c:v>31734</c:v>
                </c:pt>
                <c:pt idx="272">
                  <c:v>31736</c:v>
                </c:pt>
                <c:pt idx="273">
                  <c:v>31741</c:v>
                </c:pt>
                <c:pt idx="274">
                  <c:v>31746</c:v>
                </c:pt>
                <c:pt idx="275">
                  <c:v>31751</c:v>
                </c:pt>
                <c:pt idx="276">
                  <c:v>31756</c:v>
                </c:pt>
                <c:pt idx="277">
                  <c:v>31790</c:v>
                </c:pt>
                <c:pt idx="278">
                  <c:v>31791</c:v>
                </c:pt>
                <c:pt idx="279">
                  <c:v>31792</c:v>
                </c:pt>
                <c:pt idx="280">
                  <c:v>31797</c:v>
                </c:pt>
                <c:pt idx="281">
                  <c:v>31802</c:v>
                </c:pt>
                <c:pt idx="282">
                  <c:v>31808</c:v>
                </c:pt>
                <c:pt idx="283">
                  <c:v>31813</c:v>
                </c:pt>
                <c:pt idx="284">
                  <c:v>31818</c:v>
                </c:pt>
                <c:pt idx="285">
                  <c:v>31823</c:v>
                </c:pt>
                <c:pt idx="286">
                  <c:v>31828</c:v>
                </c:pt>
                <c:pt idx="287">
                  <c:v>31831</c:v>
                </c:pt>
                <c:pt idx="288">
                  <c:v>31833</c:v>
                </c:pt>
                <c:pt idx="289">
                  <c:v>31836</c:v>
                </c:pt>
                <c:pt idx="290">
                  <c:v>31841</c:v>
                </c:pt>
                <c:pt idx="291">
                  <c:v>31846</c:v>
                </c:pt>
                <c:pt idx="292">
                  <c:v>31851</c:v>
                </c:pt>
                <c:pt idx="293">
                  <c:v>31856</c:v>
                </c:pt>
                <c:pt idx="294">
                  <c:v>31861</c:v>
                </c:pt>
                <c:pt idx="295">
                  <c:v>31867</c:v>
                </c:pt>
                <c:pt idx="296">
                  <c:v>31872</c:v>
                </c:pt>
                <c:pt idx="297">
                  <c:v>31877</c:v>
                </c:pt>
                <c:pt idx="298">
                  <c:v>31882</c:v>
                </c:pt>
                <c:pt idx="299">
                  <c:v>31887</c:v>
                </c:pt>
                <c:pt idx="300">
                  <c:v>31892</c:v>
                </c:pt>
                <c:pt idx="301">
                  <c:v>31897</c:v>
                </c:pt>
                <c:pt idx="302">
                  <c:v>31902</c:v>
                </c:pt>
                <c:pt idx="303">
                  <c:v>31903</c:v>
                </c:pt>
                <c:pt idx="304">
                  <c:v>31907</c:v>
                </c:pt>
                <c:pt idx="305">
                  <c:v>31912</c:v>
                </c:pt>
                <c:pt idx="306">
                  <c:v>31917</c:v>
                </c:pt>
                <c:pt idx="307">
                  <c:v>31922</c:v>
                </c:pt>
                <c:pt idx="308">
                  <c:v>31928</c:v>
                </c:pt>
                <c:pt idx="309">
                  <c:v>31933</c:v>
                </c:pt>
                <c:pt idx="310">
                  <c:v>31938</c:v>
                </c:pt>
                <c:pt idx="311">
                  <c:v>31943</c:v>
                </c:pt>
                <c:pt idx="312">
                  <c:v>31948</c:v>
                </c:pt>
                <c:pt idx="313">
                  <c:v>31951</c:v>
                </c:pt>
                <c:pt idx="314">
                  <c:v>31953</c:v>
                </c:pt>
                <c:pt idx="315">
                  <c:v>31955</c:v>
                </c:pt>
                <c:pt idx="316">
                  <c:v>31956</c:v>
                </c:pt>
                <c:pt idx="317">
                  <c:v>31958</c:v>
                </c:pt>
                <c:pt idx="318">
                  <c:v>31963</c:v>
                </c:pt>
                <c:pt idx="319">
                  <c:v>31968</c:v>
                </c:pt>
                <c:pt idx="320">
                  <c:v>31972</c:v>
                </c:pt>
                <c:pt idx="321">
                  <c:v>31973</c:v>
                </c:pt>
                <c:pt idx="322">
                  <c:v>31978</c:v>
                </c:pt>
                <c:pt idx="323">
                  <c:v>31983</c:v>
                </c:pt>
                <c:pt idx="324">
                  <c:v>31989</c:v>
                </c:pt>
                <c:pt idx="325">
                  <c:v>31994</c:v>
                </c:pt>
                <c:pt idx="326">
                  <c:v>31999</c:v>
                </c:pt>
                <c:pt idx="327">
                  <c:v>32004</c:v>
                </c:pt>
                <c:pt idx="328">
                  <c:v>32009</c:v>
                </c:pt>
                <c:pt idx="329">
                  <c:v>32014</c:v>
                </c:pt>
                <c:pt idx="330">
                  <c:v>32020</c:v>
                </c:pt>
                <c:pt idx="331">
                  <c:v>32025</c:v>
                </c:pt>
                <c:pt idx="332">
                  <c:v>32030</c:v>
                </c:pt>
                <c:pt idx="333">
                  <c:v>32035</c:v>
                </c:pt>
                <c:pt idx="334">
                  <c:v>32040</c:v>
                </c:pt>
                <c:pt idx="335">
                  <c:v>32042</c:v>
                </c:pt>
                <c:pt idx="336">
                  <c:v>32045</c:v>
                </c:pt>
                <c:pt idx="337">
                  <c:v>32050</c:v>
                </c:pt>
                <c:pt idx="338">
                  <c:v>32053</c:v>
                </c:pt>
                <c:pt idx="339">
                  <c:v>32054</c:v>
                </c:pt>
                <c:pt idx="340">
                  <c:v>32055</c:v>
                </c:pt>
                <c:pt idx="341">
                  <c:v>32056</c:v>
                </c:pt>
                <c:pt idx="342">
                  <c:v>32060</c:v>
                </c:pt>
                <c:pt idx="343">
                  <c:v>32065</c:v>
                </c:pt>
                <c:pt idx="344">
                  <c:v>32070</c:v>
                </c:pt>
                <c:pt idx="345">
                  <c:v>32075</c:v>
                </c:pt>
                <c:pt idx="346">
                  <c:v>32081</c:v>
                </c:pt>
                <c:pt idx="347">
                  <c:v>32086</c:v>
                </c:pt>
                <c:pt idx="348">
                  <c:v>32091</c:v>
                </c:pt>
                <c:pt idx="349">
                  <c:v>32096</c:v>
                </c:pt>
                <c:pt idx="350">
                  <c:v>32097</c:v>
                </c:pt>
                <c:pt idx="351">
                  <c:v>32101</c:v>
                </c:pt>
                <c:pt idx="352">
                  <c:v>32106</c:v>
                </c:pt>
                <c:pt idx="353">
                  <c:v>32111</c:v>
                </c:pt>
                <c:pt idx="354">
                  <c:v>32116</c:v>
                </c:pt>
                <c:pt idx="355">
                  <c:v>32121</c:v>
                </c:pt>
                <c:pt idx="356">
                  <c:v>32126</c:v>
                </c:pt>
                <c:pt idx="357">
                  <c:v>32131</c:v>
                </c:pt>
                <c:pt idx="358">
                  <c:v>32136</c:v>
                </c:pt>
                <c:pt idx="359">
                  <c:v>32142</c:v>
                </c:pt>
                <c:pt idx="360">
                  <c:v>32147</c:v>
                </c:pt>
                <c:pt idx="361">
                  <c:v>32152</c:v>
                </c:pt>
                <c:pt idx="362">
                  <c:v>32154</c:v>
                </c:pt>
                <c:pt idx="363">
                  <c:v>32157</c:v>
                </c:pt>
                <c:pt idx="364">
                  <c:v>32162</c:v>
                </c:pt>
                <c:pt idx="365">
                  <c:v>32167</c:v>
                </c:pt>
                <c:pt idx="366">
                  <c:v>32173</c:v>
                </c:pt>
                <c:pt idx="367">
                  <c:v>32178</c:v>
                </c:pt>
                <c:pt idx="368">
                  <c:v>32183</c:v>
                </c:pt>
                <c:pt idx="369">
                  <c:v>32188</c:v>
                </c:pt>
                <c:pt idx="370">
                  <c:v>32193</c:v>
                </c:pt>
                <c:pt idx="371">
                  <c:v>32198</c:v>
                </c:pt>
                <c:pt idx="372">
                  <c:v>32202</c:v>
                </c:pt>
                <c:pt idx="373">
                  <c:v>32207</c:v>
                </c:pt>
                <c:pt idx="374">
                  <c:v>32212</c:v>
                </c:pt>
                <c:pt idx="375">
                  <c:v>32217</c:v>
                </c:pt>
                <c:pt idx="376">
                  <c:v>32218</c:v>
                </c:pt>
                <c:pt idx="377">
                  <c:v>32222</c:v>
                </c:pt>
                <c:pt idx="378">
                  <c:v>32227</c:v>
                </c:pt>
                <c:pt idx="379">
                  <c:v>32233</c:v>
                </c:pt>
                <c:pt idx="380">
                  <c:v>32238</c:v>
                </c:pt>
                <c:pt idx="381">
                  <c:v>32243</c:v>
                </c:pt>
                <c:pt idx="382">
                  <c:v>32248</c:v>
                </c:pt>
                <c:pt idx="383">
                  <c:v>32253</c:v>
                </c:pt>
                <c:pt idx="384">
                  <c:v>32258</c:v>
                </c:pt>
                <c:pt idx="385">
                  <c:v>32263</c:v>
                </c:pt>
                <c:pt idx="386">
                  <c:v>32265</c:v>
                </c:pt>
                <c:pt idx="387">
                  <c:v>32268</c:v>
                </c:pt>
                <c:pt idx="388">
                  <c:v>32273</c:v>
                </c:pt>
                <c:pt idx="389">
                  <c:v>32278</c:v>
                </c:pt>
                <c:pt idx="390">
                  <c:v>32283</c:v>
                </c:pt>
                <c:pt idx="391">
                  <c:v>32288</c:v>
                </c:pt>
                <c:pt idx="392">
                  <c:v>32294</c:v>
                </c:pt>
                <c:pt idx="393">
                  <c:v>32299</c:v>
                </c:pt>
                <c:pt idx="394">
                  <c:v>32304</c:v>
                </c:pt>
                <c:pt idx="395">
                  <c:v>32309</c:v>
                </c:pt>
                <c:pt idx="396">
                  <c:v>32314</c:v>
                </c:pt>
                <c:pt idx="397">
                  <c:v>32319</c:v>
                </c:pt>
                <c:pt idx="398">
                  <c:v>32323</c:v>
                </c:pt>
                <c:pt idx="399">
                  <c:v>32324</c:v>
                </c:pt>
                <c:pt idx="400">
                  <c:v>32329</c:v>
                </c:pt>
                <c:pt idx="401">
                  <c:v>32334</c:v>
                </c:pt>
                <c:pt idx="402">
                  <c:v>32339</c:v>
                </c:pt>
                <c:pt idx="403">
                  <c:v>32344</c:v>
                </c:pt>
                <c:pt idx="404">
                  <c:v>32349</c:v>
                </c:pt>
                <c:pt idx="405">
                  <c:v>32355</c:v>
                </c:pt>
                <c:pt idx="406">
                  <c:v>32360</c:v>
                </c:pt>
                <c:pt idx="407">
                  <c:v>32364</c:v>
                </c:pt>
                <c:pt idx="408">
                  <c:v>32365</c:v>
                </c:pt>
                <c:pt idx="409">
                  <c:v>32370</c:v>
                </c:pt>
                <c:pt idx="410">
                  <c:v>32375</c:v>
                </c:pt>
                <c:pt idx="411">
                  <c:v>32380</c:v>
                </c:pt>
                <c:pt idx="412">
                  <c:v>32386</c:v>
                </c:pt>
                <c:pt idx="413">
                  <c:v>32391</c:v>
                </c:pt>
                <c:pt idx="414">
                  <c:v>32396</c:v>
                </c:pt>
                <c:pt idx="415">
                  <c:v>32401</c:v>
                </c:pt>
                <c:pt idx="416">
                  <c:v>32406</c:v>
                </c:pt>
                <c:pt idx="417">
                  <c:v>32411</c:v>
                </c:pt>
                <c:pt idx="418">
                  <c:v>32416</c:v>
                </c:pt>
                <c:pt idx="419">
                  <c:v>32417</c:v>
                </c:pt>
                <c:pt idx="420">
                  <c:v>32421</c:v>
                </c:pt>
                <c:pt idx="421">
                  <c:v>32426</c:v>
                </c:pt>
                <c:pt idx="422">
                  <c:v>32427</c:v>
                </c:pt>
                <c:pt idx="423">
                  <c:v>32431</c:v>
                </c:pt>
                <c:pt idx="424">
                  <c:v>32436</c:v>
                </c:pt>
                <c:pt idx="425">
                  <c:v>32441</c:v>
                </c:pt>
                <c:pt idx="426">
                  <c:v>32447</c:v>
                </c:pt>
                <c:pt idx="427">
                  <c:v>32452</c:v>
                </c:pt>
                <c:pt idx="428">
                  <c:v>32457</c:v>
                </c:pt>
                <c:pt idx="429">
                  <c:v>32462</c:v>
                </c:pt>
                <c:pt idx="430">
                  <c:v>32467</c:v>
                </c:pt>
                <c:pt idx="431">
                  <c:v>32469</c:v>
                </c:pt>
                <c:pt idx="432">
                  <c:v>32472</c:v>
                </c:pt>
                <c:pt idx="433">
                  <c:v>32477</c:v>
                </c:pt>
                <c:pt idx="434">
                  <c:v>32482</c:v>
                </c:pt>
                <c:pt idx="435">
                  <c:v>32487</c:v>
                </c:pt>
                <c:pt idx="436">
                  <c:v>32492</c:v>
                </c:pt>
                <c:pt idx="437">
                  <c:v>32497</c:v>
                </c:pt>
                <c:pt idx="438">
                  <c:v>32502</c:v>
                </c:pt>
                <c:pt idx="439">
                  <c:v>32508</c:v>
                </c:pt>
                <c:pt idx="440">
                  <c:v>32513</c:v>
                </c:pt>
                <c:pt idx="441">
                  <c:v>32518</c:v>
                </c:pt>
                <c:pt idx="442">
                  <c:v>32523</c:v>
                </c:pt>
                <c:pt idx="443">
                  <c:v>32525</c:v>
                </c:pt>
                <c:pt idx="444">
                  <c:v>32528</c:v>
                </c:pt>
                <c:pt idx="445">
                  <c:v>32533</c:v>
                </c:pt>
                <c:pt idx="446">
                  <c:v>32539</c:v>
                </c:pt>
                <c:pt idx="447">
                  <c:v>32544</c:v>
                </c:pt>
                <c:pt idx="448">
                  <c:v>32549</c:v>
                </c:pt>
                <c:pt idx="449">
                  <c:v>32554</c:v>
                </c:pt>
                <c:pt idx="450">
                  <c:v>32559</c:v>
                </c:pt>
                <c:pt idx="451">
                  <c:v>32564</c:v>
                </c:pt>
                <c:pt idx="452">
                  <c:v>32567</c:v>
                </c:pt>
                <c:pt idx="453">
                  <c:v>32572</c:v>
                </c:pt>
                <c:pt idx="454">
                  <c:v>32577</c:v>
                </c:pt>
                <c:pt idx="455">
                  <c:v>32581</c:v>
                </c:pt>
                <c:pt idx="456">
                  <c:v>32582</c:v>
                </c:pt>
                <c:pt idx="457">
                  <c:v>32587</c:v>
                </c:pt>
                <c:pt idx="458">
                  <c:v>32592</c:v>
                </c:pt>
                <c:pt idx="459">
                  <c:v>32598</c:v>
                </c:pt>
                <c:pt idx="460">
                  <c:v>32603</c:v>
                </c:pt>
                <c:pt idx="461">
                  <c:v>32608</c:v>
                </c:pt>
                <c:pt idx="462">
                  <c:v>32613</c:v>
                </c:pt>
                <c:pt idx="463">
                  <c:v>32618</c:v>
                </c:pt>
                <c:pt idx="464">
                  <c:v>32622</c:v>
                </c:pt>
                <c:pt idx="465">
                  <c:v>32623</c:v>
                </c:pt>
                <c:pt idx="466">
                  <c:v>32628</c:v>
                </c:pt>
                <c:pt idx="467">
                  <c:v>32633</c:v>
                </c:pt>
                <c:pt idx="468">
                  <c:v>32638</c:v>
                </c:pt>
                <c:pt idx="469">
                  <c:v>32643</c:v>
                </c:pt>
                <c:pt idx="470">
                  <c:v>32648</c:v>
                </c:pt>
                <c:pt idx="471">
                  <c:v>32652</c:v>
                </c:pt>
                <c:pt idx="472">
                  <c:v>32653</c:v>
                </c:pt>
                <c:pt idx="473">
                  <c:v>32659</c:v>
                </c:pt>
                <c:pt idx="474">
                  <c:v>32664</c:v>
                </c:pt>
                <c:pt idx="475">
                  <c:v>32669</c:v>
                </c:pt>
                <c:pt idx="476">
                  <c:v>32672</c:v>
                </c:pt>
                <c:pt idx="477">
                  <c:v>32674</c:v>
                </c:pt>
                <c:pt idx="478">
                  <c:v>32679</c:v>
                </c:pt>
                <c:pt idx="479">
                  <c:v>32684</c:v>
                </c:pt>
                <c:pt idx="480">
                  <c:v>32689</c:v>
                </c:pt>
                <c:pt idx="481">
                  <c:v>32694</c:v>
                </c:pt>
                <c:pt idx="482">
                  <c:v>32699</c:v>
                </c:pt>
                <c:pt idx="483">
                  <c:v>32704</c:v>
                </c:pt>
                <c:pt idx="484">
                  <c:v>32709</c:v>
                </c:pt>
                <c:pt idx="485">
                  <c:v>32714</c:v>
                </c:pt>
                <c:pt idx="486">
                  <c:v>32720</c:v>
                </c:pt>
                <c:pt idx="487">
                  <c:v>32725</c:v>
                </c:pt>
                <c:pt idx="488">
                  <c:v>32729</c:v>
                </c:pt>
                <c:pt idx="489">
                  <c:v>32730</c:v>
                </c:pt>
                <c:pt idx="490">
                  <c:v>32735</c:v>
                </c:pt>
                <c:pt idx="491">
                  <c:v>32740</c:v>
                </c:pt>
                <c:pt idx="492">
                  <c:v>32745</c:v>
                </c:pt>
                <c:pt idx="493">
                  <c:v>32751</c:v>
                </c:pt>
                <c:pt idx="494">
                  <c:v>32756</c:v>
                </c:pt>
                <c:pt idx="495">
                  <c:v>32761</c:v>
                </c:pt>
                <c:pt idx="496">
                  <c:v>32766</c:v>
                </c:pt>
                <c:pt idx="497">
                  <c:v>32771</c:v>
                </c:pt>
                <c:pt idx="498">
                  <c:v>32776</c:v>
                </c:pt>
                <c:pt idx="499">
                  <c:v>32781</c:v>
                </c:pt>
                <c:pt idx="500">
                  <c:v>32784</c:v>
                </c:pt>
                <c:pt idx="501">
                  <c:v>32786</c:v>
                </c:pt>
                <c:pt idx="502">
                  <c:v>32791</c:v>
                </c:pt>
                <c:pt idx="503">
                  <c:v>32796</c:v>
                </c:pt>
                <c:pt idx="504">
                  <c:v>32801</c:v>
                </c:pt>
                <c:pt idx="505">
                  <c:v>32806</c:v>
                </c:pt>
                <c:pt idx="506">
                  <c:v>32812</c:v>
                </c:pt>
                <c:pt idx="507">
                  <c:v>32817</c:v>
                </c:pt>
                <c:pt idx="508">
                  <c:v>32822</c:v>
                </c:pt>
                <c:pt idx="509">
                  <c:v>32827</c:v>
                </c:pt>
                <c:pt idx="510">
                  <c:v>32828</c:v>
                </c:pt>
                <c:pt idx="511">
                  <c:v>32832</c:v>
                </c:pt>
                <c:pt idx="512">
                  <c:v>32837</c:v>
                </c:pt>
                <c:pt idx="513">
                  <c:v>32842</c:v>
                </c:pt>
                <c:pt idx="514">
                  <c:v>32847</c:v>
                </c:pt>
                <c:pt idx="515">
                  <c:v>32852</c:v>
                </c:pt>
                <c:pt idx="516">
                  <c:v>32857</c:v>
                </c:pt>
                <c:pt idx="517">
                  <c:v>32862</c:v>
                </c:pt>
                <c:pt idx="518">
                  <c:v>32867</c:v>
                </c:pt>
                <c:pt idx="519">
                  <c:v>32873</c:v>
                </c:pt>
                <c:pt idx="520">
                  <c:v>32878</c:v>
                </c:pt>
                <c:pt idx="521">
                  <c:v>32883</c:v>
                </c:pt>
                <c:pt idx="522">
                  <c:v>32888</c:v>
                </c:pt>
                <c:pt idx="523">
                  <c:v>32893</c:v>
                </c:pt>
                <c:pt idx="524">
                  <c:v>32898</c:v>
                </c:pt>
                <c:pt idx="525">
                  <c:v>32904</c:v>
                </c:pt>
                <c:pt idx="526">
                  <c:v>32909</c:v>
                </c:pt>
                <c:pt idx="527">
                  <c:v>32914</c:v>
                </c:pt>
                <c:pt idx="528">
                  <c:v>32919</c:v>
                </c:pt>
                <c:pt idx="529">
                  <c:v>32924</c:v>
                </c:pt>
                <c:pt idx="530">
                  <c:v>32929</c:v>
                </c:pt>
                <c:pt idx="531">
                  <c:v>32932</c:v>
                </c:pt>
                <c:pt idx="532">
                  <c:v>32937</c:v>
                </c:pt>
                <c:pt idx="533">
                  <c:v>32939</c:v>
                </c:pt>
                <c:pt idx="534">
                  <c:v>32942</c:v>
                </c:pt>
                <c:pt idx="535">
                  <c:v>32947</c:v>
                </c:pt>
                <c:pt idx="536">
                  <c:v>32952</c:v>
                </c:pt>
                <c:pt idx="537">
                  <c:v>32957</c:v>
                </c:pt>
                <c:pt idx="538">
                  <c:v>32963</c:v>
                </c:pt>
                <c:pt idx="539">
                  <c:v>32968</c:v>
                </c:pt>
                <c:pt idx="540">
                  <c:v>32973</c:v>
                </c:pt>
                <c:pt idx="541">
                  <c:v>32978</c:v>
                </c:pt>
                <c:pt idx="542">
                  <c:v>32983</c:v>
                </c:pt>
                <c:pt idx="543">
                  <c:v>32988</c:v>
                </c:pt>
                <c:pt idx="544">
                  <c:v>32993</c:v>
                </c:pt>
                <c:pt idx="545">
                  <c:v>32995</c:v>
                </c:pt>
                <c:pt idx="546">
                  <c:v>32998</c:v>
                </c:pt>
                <c:pt idx="547">
                  <c:v>33003</c:v>
                </c:pt>
                <c:pt idx="548">
                  <c:v>33008</c:v>
                </c:pt>
                <c:pt idx="549">
                  <c:v>33013</c:v>
                </c:pt>
                <c:pt idx="550">
                  <c:v>33018</c:v>
                </c:pt>
                <c:pt idx="551">
                  <c:v>33024</c:v>
                </c:pt>
                <c:pt idx="552">
                  <c:v>33029</c:v>
                </c:pt>
                <c:pt idx="553">
                  <c:v>33034</c:v>
                </c:pt>
                <c:pt idx="554">
                  <c:v>33039</c:v>
                </c:pt>
                <c:pt idx="555">
                  <c:v>33044</c:v>
                </c:pt>
                <c:pt idx="556">
                  <c:v>33049</c:v>
                </c:pt>
                <c:pt idx="557">
                  <c:v>33052</c:v>
                </c:pt>
                <c:pt idx="558">
                  <c:v>33054</c:v>
                </c:pt>
                <c:pt idx="559">
                  <c:v>33059</c:v>
                </c:pt>
                <c:pt idx="560">
                  <c:v>33064</c:v>
                </c:pt>
                <c:pt idx="561">
                  <c:v>33069</c:v>
                </c:pt>
                <c:pt idx="562">
                  <c:v>33074</c:v>
                </c:pt>
                <c:pt idx="563">
                  <c:v>33079</c:v>
                </c:pt>
                <c:pt idx="564">
                  <c:v>33085</c:v>
                </c:pt>
                <c:pt idx="565">
                  <c:v>33090</c:v>
                </c:pt>
                <c:pt idx="566">
                  <c:v>33095</c:v>
                </c:pt>
                <c:pt idx="567">
                  <c:v>33100</c:v>
                </c:pt>
                <c:pt idx="568">
                  <c:v>33105</c:v>
                </c:pt>
                <c:pt idx="569">
                  <c:v>33110</c:v>
                </c:pt>
                <c:pt idx="570">
                  <c:v>33116</c:v>
                </c:pt>
                <c:pt idx="571">
                  <c:v>33121</c:v>
                </c:pt>
                <c:pt idx="572">
                  <c:v>33126</c:v>
                </c:pt>
                <c:pt idx="573">
                  <c:v>33131</c:v>
                </c:pt>
                <c:pt idx="574">
                  <c:v>33136</c:v>
                </c:pt>
                <c:pt idx="575">
                  <c:v>33141</c:v>
                </c:pt>
                <c:pt idx="576">
                  <c:v>33146</c:v>
                </c:pt>
                <c:pt idx="577">
                  <c:v>33151</c:v>
                </c:pt>
                <c:pt idx="578">
                  <c:v>33155</c:v>
                </c:pt>
                <c:pt idx="579">
                  <c:v>33156</c:v>
                </c:pt>
                <c:pt idx="580">
                  <c:v>33161</c:v>
                </c:pt>
                <c:pt idx="581">
                  <c:v>33166</c:v>
                </c:pt>
                <c:pt idx="582">
                  <c:v>33171</c:v>
                </c:pt>
                <c:pt idx="583">
                  <c:v>33177</c:v>
                </c:pt>
                <c:pt idx="584">
                  <c:v>33182</c:v>
                </c:pt>
                <c:pt idx="585">
                  <c:v>33187</c:v>
                </c:pt>
                <c:pt idx="586">
                  <c:v>33192</c:v>
                </c:pt>
                <c:pt idx="587">
                  <c:v>33197</c:v>
                </c:pt>
                <c:pt idx="588">
                  <c:v>33202</c:v>
                </c:pt>
                <c:pt idx="589">
                  <c:v>33205</c:v>
                </c:pt>
                <c:pt idx="590">
                  <c:v>33207</c:v>
                </c:pt>
                <c:pt idx="591">
                  <c:v>33212</c:v>
                </c:pt>
                <c:pt idx="592">
                  <c:v>33217</c:v>
                </c:pt>
                <c:pt idx="593">
                  <c:v>33222</c:v>
                </c:pt>
                <c:pt idx="594">
                  <c:v>33227</c:v>
                </c:pt>
                <c:pt idx="595">
                  <c:v>33232</c:v>
                </c:pt>
                <c:pt idx="596">
                  <c:v>33238</c:v>
                </c:pt>
                <c:pt idx="597">
                  <c:v>33243</c:v>
                </c:pt>
                <c:pt idx="598">
                  <c:v>33248</c:v>
                </c:pt>
                <c:pt idx="599">
                  <c:v>33253</c:v>
                </c:pt>
                <c:pt idx="600">
                  <c:v>33258</c:v>
                </c:pt>
                <c:pt idx="601">
                  <c:v>33263</c:v>
                </c:pt>
                <c:pt idx="602">
                  <c:v>33268</c:v>
                </c:pt>
                <c:pt idx="603">
                  <c:v>33269</c:v>
                </c:pt>
                <c:pt idx="604">
                  <c:v>33274</c:v>
                </c:pt>
                <c:pt idx="605">
                  <c:v>33279</c:v>
                </c:pt>
                <c:pt idx="606">
                  <c:v>33284</c:v>
                </c:pt>
                <c:pt idx="607">
                  <c:v>33289</c:v>
                </c:pt>
                <c:pt idx="608">
                  <c:v>33294</c:v>
                </c:pt>
                <c:pt idx="609">
                  <c:v>33297</c:v>
                </c:pt>
                <c:pt idx="610">
                  <c:v>33302</c:v>
                </c:pt>
                <c:pt idx="611">
                  <c:v>33307</c:v>
                </c:pt>
                <c:pt idx="612">
                  <c:v>33310</c:v>
                </c:pt>
                <c:pt idx="613">
                  <c:v>33312</c:v>
                </c:pt>
                <c:pt idx="614">
                  <c:v>33317</c:v>
                </c:pt>
                <c:pt idx="615">
                  <c:v>33319</c:v>
                </c:pt>
                <c:pt idx="616">
                  <c:v>33322</c:v>
                </c:pt>
                <c:pt idx="617">
                  <c:v>33350</c:v>
                </c:pt>
                <c:pt idx="618">
                  <c:v>33353</c:v>
                </c:pt>
                <c:pt idx="619">
                  <c:v>33358</c:v>
                </c:pt>
                <c:pt idx="620">
                  <c:v>33360</c:v>
                </c:pt>
                <c:pt idx="621">
                  <c:v>33363</c:v>
                </c:pt>
                <c:pt idx="622">
                  <c:v>33368</c:v>
                </c:pt>
                <c:pt idx="623">
                  <c:v>33373</c:v>
                </c:pt>
                <c:pt idx="624">
                  <c:v>33374</c:v>
                </c:pt>
                <c:pt idx="625">
                  <c:v>33389</c:v>
                </c:pt>
                <c:pt idx="626">
                  <c:v>33394</c:v>
                </c:pt>
                <c:pt idx="627">
                  <c:v>33399</c:v>
                </c:pt>
                <c:pt idx="628">
                  <c:v>33404</c:v>
                </c:pt>
                <c:pt idx="629">
                  <c:v>33406</c:v>
                </c:pt>
                <c:pt idx="630">
                  <c:v>33409</c:v>
                </c:pt>
                <c:pt idx="631">
                  <c:v>33414</c:v>
                </c:pt>
                <c:pt idx="632">
                  <c:v>33419</c:v>
                </c:pt>
                <c:pt idx="633">
                  <c:v>33424</c:v>
                </c:pt>
                <c:pt idx="634">
                  <c:v>33428</c:v>
                </c:pt>
                <c:pt idx="635">
                  <c:v>33455</c:v>
                </c:pt>
                <c:pt idx="636">
                  <c:v>33460</c:v>
                </c:pt>
                <c:pt idx="637">
                  <c:v>33465</c:v>
                </c:pt>
                <c:pt idx="638">
                  <c:v>33470</c:v>
                </c:pt>
                <c:pt idx="639">
                  <c:v>33475</c:v>
                </c:pt>
                <c:pt idx="640">
                  <c:v>33480</c:v>
                </c:pt>
                <c:pt idx="641">
                  <c:v>33481</c:v>
                </c:pt>
                <c:pt idx="642">
                  <c:v>33486</c:v>
                </c:pt>
                <c:pt idx="643">
                  <c:v>33491</c:v>
                </c:pt>
                <c:pt idx="644">
                  <c:v>33496</c:v>
                </c:pt>
                <c:pt idx="645">
                  <c:v>33501</c:v>
                </c:pt>
                <c:pt idx="646">
                  <c:v>33506</c:v>
                </c:pt>
                <c:pt idx="647">
                  <c:v>33511</c:v>
                </c:pt>
                <c:pt idx="648">
                  <c:v>33512</c:v>
                </c:pt>
                <c:pt idx="649">
                  <c:v>33516</c:v>
                </c:pt>
                <c:pt idx="650">
                  <c:v>33521</c:v>
                </c:pt>
                <c:pt idx="651">
                  <c:v>33526</c:v>
                </c:pt>
                <c:pt idx="652">
                  <c:v>33531</c:v>
                </c:pt>
                <c:pt idx="653">
                  <c:v>33536</c:v>
                </c:pt>
                <c:pt idx="654">
                  <c:v>33542</c:v>
                </c:pt>
                <c:pt idx="655">
                  <c:v>33547</c:v>
                </c:pt>
                <c:pt idx="656">
                  <c:v>33552</c:v>
                </c:pt>
                <c:pt idx="657">
                  <c:v>33554</c:v>
                </c:pt>
                <c:pt idx="658">
                  <c:v>33557</c:v>
                </c:pt>
                <c:pt idx="659">
                  <c:v>33562</c:v>
                </c:pt>
                <c:pt idx="660">
                  <c:v>33567</c:v>
                </c:pt>
                <c:pt idx="661">
                  <c:v>33572</c:v>
                </c:pt>
                <c:pt idx="662">
                  <c:v>33577</c:v>
                </c:pt>
                <c:pt idx="663">
                  <c:v>33582</c:v>
                </c:pt>
                <c:pt idx="664">
                  <c:v>33587</c:v>
                </c:pt>
                <c:pt idx="665">
                  <c:v>33592</c:v>
                </c:pt>
                <c:pt idx="666">
                  <c:v>33597</c:v>
                </c:pt>
                <c:pt idx="667">
                  <c:v>33603</c:v>
                </c:pt>
                <c:pt idx="668">
                  <c:v>33608</c:v>
                </c:pt>
                <c:pt idx="669">
                  <c:v>33613</c:v>
                </c:pt>
                <c:pt idx="670">
                  <c:v>33618</c:v>
                </c:pt>
                <c:pt idx="671">
                  <c:v>33623</c:v>
                </c:pt>
                <c:pt idx="672">
                  <c:v>33628</c:v>
                </c:pt>
                <c:pt idx="673">
                  <c:v>33634</c:v>
                </c:pt>
                <c:pt idx="674">
                  <c:v>33639</c:v>
                </c:pt>
                <c:pt idx="675">
                  <c:v>33644</c:v>
                </c:pt>
                <c:pt idx="676">
                  <c:v>33649</c:v>
                </c:pt>
                <c:pt idx="677">
                  <c:v>33654</c:v>
                </c:pt>
                <c:pt idx="678">
                  <c:v>33659</c:v>
                </c:pt>
                <c:pt idx="679">
                  <c:v>33663</c:v>
                </c:pt>
                <c:pt idx="680">
                  <c:v>33667</c:v>
                </c:pt>
                <c:pt idx="681">
                  <c:v>33668</c:v>
                </c:pt>
                <c:pt idx="682">
                  <c:v>33673</c:v>
                </c:pt>
                <c:pt idx="683">
                  <c:v>33678</c:v>
                </c:pt>
                <c:pt idx="684">
                  <c:v>33683</c:v>
                </c:pt>
                <c:pt idx="685">
                  <c:v>33688</c:v>
                </c:pt>
                <c:pt idx="686">
                  <c:v>33694</c:v>
                </c:pt>
                <c:pt idx="687">
                  <c:v>33699</c:v>
                </c:pt>
                <c:pt idx="688">
                  <c:v>33704</c:v>
                </c:pt>
                <c:pt idx="689">
                  <c:v>33709</c:v>
                </c:pt>
                <c:pt idx="690">
                  <c:v>33714</c:v>
                </c:pt>
                <c:pt idx="691">
                  <c:v>33719</c:v>
                </c:pt>
                <c:pt idx="692">
                  <c:v>33721</c:v>
                </c:pt>
                <c:pt idx="693">
                  <c:v>33724</c:v>
                </c:pt>
                <c:pt idx="694">
                  <c:v>33729</c:v>
                </c:pt>
                <c:pt idx="695">
                  <c:v>33734</c:v>
                </c:pt>
                <c:pt idx="696">
                  <c:v>33739</c:v>
                </c:pt>
                <c:pt idx="697">
                  <c:v>33744</c:v>
                </c:pt>
                <c:pt idx="698">
                  <c:v>33749</c:v>
                </c:pt>
                <c:pt idx="699">
                  <c:v>33755</c:v>
                </c:pt>
                <c:pt idx="700">
                  <c:v>33760</c:v>
                </c:pt>
                <c:pt idx="701">
                  <c:v>33765</c:v>
                </c:pt>
                <c:pt idx="702">
                  <c:v>33770</c:v>
                </c:pt>
                <c:pt idx="703">
                  <c:v>33775</c:v>
                </c:pt>
                <c:pt idx="704">
                  <c:v>33780</c:v>
                </c:pt>
                <c:pt idx="705">
                  <c:v>33785</c:v>
                </c:pt>
                <c:pt idx="706">
                  <c:v>33786</c:v>
                </c:pt>
                <c:pt idx="707">
                  <c:v>33790</c:v>
                </c:pt>
                <c:pt idx="708">
                  <c:v>33795</c:v>
                </c:pt>
                <c:pt idx="709">
                  <c:v>33800</c:v>
                </c:pt>
                <c:pt idx="710">
                  <c:v>33805</c:v>
                </c:pt>
                <c:pt idx="711">
                  <c:v>33810</c:v>
                </c:pt>
                <c:pt idx="712">
                  <c:v>33816</c:v>
                </c:pt>
                <c:pt idx="713">
                  <c:v>33821</c:v>
                </c:pt>
                <c:pt idx="714">
                  <c:v>33826</c:v>
                </c:pt>
                <c:pt idx="715">
                  <c:v>33831</c:v>
                </c:pt>
                <c:pt idx="716">
                  <c:v>33836</c:v>
                </c:pt>
                <c:pt idx="717">
                  <c:v>33841</c:v>
                </c:pt>
                <c:pt idx="718">
                  <c:v>33843</c:v>
                </c:pt>
                <c:pt idx="719">
                  <c:v>33847</c:v>
                </c:pt>
                <c:pt idx="720">
                  <c:v>33852</c:v>
                </c:pt>
                <c:pt idx="721">
                  <c:v>33857</c:v>
                </c:pt>
                <c:pt idx="722">
                  <c:v>33862</c:v>
                </c:pt>
                <c:pt idx="723">
                  <c:v>33867</c:v>
                </c:pt>
                <c:pt idx="724">
                  <c:v>33872</c:v>
                </c:pt>
                <c:pt idx="725">
                  <c:v>33877</c:v>
                </c:pt>
                <c:pt idx="726">
                  <c:v>33882</c:v>
                </c:pt>
                <c:pt idx="727">
                  <c:v>33887</c:v>
                </c:pt>
                <c:pt idx="728">
                  <c:v>33892</c:v>
                </c:pt>
                <c:pt idx="729">
                  <c:v>33897</c:v>
                </c:pt>
                <c:pt idx="730">
                  <c:v>33898</c:v>
                </c:pt>
                <c:pt idx="731">
                  <c:v>33902</c:v>
                </c:pt>
                <c:pt idx="732">
                  <c:v>33908</c:v>
                </c:pt>
                <c:pt idx="733">
                  <c:v>33913</c:v>
                </c:pt>
                <c:pt idx="734">
                  <c:v>33918</c:v>
                </c:pt>
                <c:pt idx="735">
                  <c:v>33923</c:v>
                </c:pt>
                <c:pt idx="736">
                  <c:v>33928</c:v>
                </c:pt>
                <c:pt idx="737">
                  <c:v>33933</c:v>
                </c:pt>
                <c:pt idx="738">
                  <c:v>33938</c:v>
                </c:pt>
                <c:pt idx="739">
                  <c:v>33943</c:v>
                </c:pt>
                <c:pt idx="740">
                  <c:v>33948</c:v>
                </c:pt>
                <c:pt idx="741">
                  <c:v>33953</c:v>
                </c:pt>
                <c:pt idx="742">
                  <c:v>33954</c:v>
                </c:pt>
                <c:pt idx="743">
                  <c:v>33958</c:v>
                </c:pt>
                <c:pt idx="744">
                  <c:v>33963</c:v>
                </c:pt>
                <c:pt idx="745">
                  <c:v>33969</c:v>
                </c:pt>
                <c:pt idx="746">
                  <c:v>33974</c:v>
                </c:pt>
                <c:pt idx="747">
                  <c:v>33979</c:v>
                </c:pt>
                <c:pt idx="748">
                  <c:v>33984</c:v>
                </c:pt>
                <c:pt idx="749">
                  <c:v>33989</c:v>
                </c:pt>
                <c:pt idx="750">
                  <c:v>33994</c:v>
                </c:pt>
                <c:pt idx="751">
                  <c:v>34000</c:v>
                </c:pt>
                <c:pt idx="752">
                  <c:v>34005</c:v>
                </c:pt>
                <c:pt idx="753">
                  <c:v>34010</c:v>
                </c:pt>
                <c:pt idx="754">
                  <c:v>34015</c:v>
                </c:pt>
                <c:pt idx="755">
                  <c:v>34017</c:v>
                </c:pt>
                <c:pt idx="756">
                  <c:v>34020</c:v>
                </c:pt>
                <c:pt idx="757">
                  <c:v>34025</c:v>
                </c:pt>
                <c:pt idx="758">
                  <c:v>34028</c:v>
                </c:pt>
                <c:pt idx="759">
                  <c:v>34033</c:v>
                </c:pt>
                <c:pt idx="760">
                  <c:v>34038</c:v>
                </c:pt>
                <c:pt idx="761">
                  <c:v>34043</c:v>
                </c:pt>
                <c:pt idx="762">
                  <c:v>34048</c:v>
                </c:pt>
                <c:pt idx="763">
                  <c:v>34053</c:v>
                </c:pt>
                <c:pt idx="764">
                  <c:v>34059</c:v>
                </c:pt>
                <c:pt idx="765">
                  <c:v>34064</c:v>
                </c:pt>
                <c:pt idx="766">
                  <c:v>34069</c:v>
                </c:pt>
                <c:pt idx="767">
                  <c:v>34074</c:v>
                </c:pt>
                <c:pt idx="768">
                  <c:v>34079</c:v>
                </c:pt>
                <c:pt idx="769">
                  <c:v>34084</c:v>
                </c:pt>
                <c:pt idx="770">
                  <c:v>34085</c:v>
                </c:pt>
                <c:pt idx="771">
                  <c:v>34089</c:v>
                </c:pt>
                <c:pt idx="772">
                  <c:v>34094</c:v>
                </c:pt>
                <c:pt idx="773">
                  <c:v>34099</c:v>
                </c:pt>
                <c:pt idx="774">
                  <c:v>34104</c:v>
                </c:pt>
                <c:pt idx="775">
                  <c:v>34109</c:v>
                </c:pt>
                <c:pt idx="776">
                  <c:v>34114</c:v>
                </c:pt>
                <c:pt idx="777">
                  <c:v>34120</c:v>
                </c:pt>
                <c:pt idx="778">
                  <c:v>34125</c:v>
                </c:pt>
                <c:pt idx="779">
                  <c:v>34126</c:v>
                </c:pt>
                <c:pt idx="780">
                  <c:v>34130</c:v>
                </c:pt>
                <c:pt idx="781">
                  <c:v>34135</c:v>
                </c:pt>
                <c:pt idx="782">
                  <c:v>34140</c:v>
                </c:pt>
                <c:pt idx="783">
                  <c:v>34145</c:v>
                </c:pt>
                <c:pt idx="784">
                  <c:v>34150</c:v>
                </c:pt>
                <c:pt idx="785">
                  <c:v>34151</c:v>
                </c:pt>
                <c:pt idx="786">
                  <c:v>34155</c:v>
                </c:pt>
                <c:pt idx="787">
                  <c:v>34160</c:v>
                </c:pt>
                <c:pt idx="788">
                  <c:v>34165</c:v>
                </c:pt>
                <c:pt idx="789">
                  <c:v>34170</c:v>
                </c:pt>
                <c:pt idx="790">
                  <c:v>34175</c:v>
                </c:pt>
                <c:pt idx="791">
                  <c:v>34181</c:v>
                </c:pt>
                <c:pt idx="792">
                  <c:v>34186</c:v>
                </c:pt>
                <c:pt idx="793">
                  <c:v>34191</c:v>
                </c:pt>
                <c:pt idx="794">
                  <c:v>34196</c:v>
                </c:pt>
                <c:pt idx="795">
                  <c:v>34201</c:v>
                </c:pt>
                <c:pt idx="796">
                  <c:v>34205</c:v>
                </c:pt>
                <c:pt idx="797">
                  <c:v>34206</c:v>
                </c:pt>
                <c:pt idx="798">
                  <c:v>34212</c:v>
                </c:pt>
                <c:pt idx="799">
                  <c:v>34217</c:v>
                </c:pt>
                <c:pt idx="800">
                  <c:v>34222</c:v>
                </c:pt>
                <c:pt idx="801">
                  <c:v>34227</c:v>
                </c:pt>
                <c:pt idx="802">
                  <c:v>34232</c:v>
                </c:pt>
                <c:pt idx="803">
                  <c:v>34237</c:v>
                </c:pt>
                <c:pt idx="804">
                  <c:v>34242</c:v>
                </c:pt>
                <c:pt idx="805">
                  <c:v>34247</c:v>
                </c:pt>
                <c:pt idx="806">
                  <c:v>34252</c:v>
                </c:pt>
                <c:pt idx="807">
                  <c:v>34257</c:v>
                </c:pt>
                <c:pt idx="808">
                  <c:v>34262</c:v>
                </c:pt>
                <c:pt idx="809">
                  <c:v>34267</c:v>
                </c:pt>
                <c:pt idx="810">
                  <c:v>34273</c:v>
                </c:pt>
                <c:pt idx="811">
                  <c:v>34274</c:v>
                </c:pt>
                <c:pt idx="812">
                  <c:v>34278</c:v>
                </c:pt>
                <c:pt idx="813">
                  <c:v>34283</c:v>
                </c:pt>
                <c:pt idx="814">
                  <c:v>34288</c:v>
                </c:pt>
                <c:pt idx="815">
                  <c:v>34293</c:v>
                </c:pt>
                <c:pt idx="816">
                  <c:v>34298</c:v>
                </c:pt>
                <c:pt idx="817">
                  <c:v>34303</c:v>
                </c:pt>
                <c:pt idx="818">
                  <c:v>34308</c:v>
                </c:pt>
                <c:pt idx="819">
                  <c:v>34313</c:v>
                </c:pt>
                <c:pt idx="820">
                  <c:v>34318</c:v>
                </c:pt>
                <c:pt idx="821">
                  <c:v>34323</c:v>
                </c:pt>
                <c:pt idx="822">
                  <c:v>34328</c:v>
                </c:pt>
                <c:pt idx="823">
                  <c:v>34330</c:v>
                </c:pt>
                <c:pt idx="824">
                  <c:v>34331</c:v>
                </c:pt>
                <c:pt idx="825">
                  <c:v>34334</c:v>
                </c:pt>
                <c:pt idx="826">
                  <c:v>34339</c:v>
                </c:pt>
                <c:pt idx="827">
                  <c:v>34345</c:v>
                </c:pt>
                <c:pt idx="828">
                  <c:v>34349</c:v>
                </c:pt>
                <c:pt idx="829">
                  <c:v>34354</c:v>
                </c:pt>
                <c:pt idx="830">
                  <c:v>34359</c:v>
                </c:pt>
                <c:pt idx="831">
                  <c:v>34390</c:v>
                </c:pt>
                <c:pt idx="832">
                  <c:v>34393</c:v>
                </c:pt>
                <c:pt idx="833">
                  <c:v>34417</c:v>
                </c:pt>
                <c:pt idx="834">
                  <c:v>34418</c:v>
                </c:pt>
                <c:pt idx="835">
                  <c:v>34424</c:v>
                </c:pt>
                <c:pt idx="836">
                  <c:v>34429</c:v>
                </c:pt>
                <c:pt idx="837">
                  <c:v>34434</c:v>
                </c:pt>
                <c:pt idx="838">
                  <c:v>34439</c:v>
                </c:pt>
                <c:pt idx="839">
                  <c:v>34444</c:v>
                </c:pt>
                <c:pt idx="840">
                  <c:v>34449</c:v>
                </c:pt>
                <c:pt idx="841">
                  <c:v>34454</c:v>
                </c:pt>
                <c:pt idx="842">
                  <c:v>34459</c:v>
                </c:pt>
                <c:pt idx="843">
                  <c:v>34464</c:v>
                </c:pt>
                <c:pt idx="844">
                  <c:v>34469</c:v>
                </c:pt>
                <c:pt idx="845">
                  <c:v>34474</c:v>
                </c:pt>
                <c:pt idx="846">
                  <c:v>34479</c:v>
                </c:pt>
                <c:pt idx="847">
                  <c:v>34485</c:v>
                </c:pt>
                <c:pt idx="848">
                  <c:v>34490</c:v>
                </c:pt>
                <c:pt idx="849">
                  <c:v>34495</c:v>
                </c:pt>
                <c:pt idx="850">
                  <c:v>34500</c:v>
                </c:pt>
                <c:pt idx="851">
                  <c:v>34505</c:v>
                </c:pt>
                <c:pt idx="852">
                  <c:v>34510</c:v>
                </c:pt>
                <c:pt idx="853">
                  <c:v>34512</c:v>
                </c:pt>
                <c:pt idx="854">
                  <c:v>34515</c:v>
                </c:pt>
                <c:pt idx="855">
                  <c:v>34520</c:v>
                </c:pt>
                <c:pt idx="856">
                  <c:v>34525</c:v>
                </c:pt>
                <c:pt idx="857">
                  <c:v>34530</c:v>
                </c:pt>
                <c:pt idx="858">
                  <c:v>34535</c:v>
                </c:pt>
                <c:pt idx="859">
                  <c:v>34540</c:v>
                </c:pt>
                <c:pt idx="860">
                  <c:v>34546</c:v>
                </c:pt>
                <c:pt idx="861">
                  <c:v>34551</c:v>
                </c:pt>
                <c:pt idx="862">
                  <c:v>34556</c:v>
                </c:pt>
                <c:pt idx="863">
                  <c:v>34561</c:v>
                </c:pt>
                <c:pt idx="864">
                  <c:v>34563</c:v>
                </c:pt>
                <c:pt idx="865">
                  <c:v>34566</c:v>
                </c:pt>
                <c:pt idx="866">
                  <c:v>34571</c:v>
                </c:pt>
                <c:pt idx="867">
                  <c:v>34577</c:v>
                </c:pt>
                <c:pt idx="868">
                  <c:v>34582</c:v>
                </c:pt>
                <c:pt idx="869">
                  <c:v>34587</c:v>
                </c:pt>
                <c:pt idx="870">
                  <c:v>34592</c:v>
                </c:pt>
                <c:pt idx="871">
                  <c:v>34597</c:v>
                </c:pt>
                <c:pt idx="872">
                  <c:v>34602</c:v>
                </c:pt>
                <c:pt idx="873">
                  <c:v>34607</c:v>
                </c:pt>
                <c:pt idx="874">
                  <c:v>34612</c:v>
                </c:pt>
                <c:pt idx="875">
                  <c:v>34617</c:v>
                </c:pt>
                <c:pt idx="876">
                  <c:v>34619</c:v>
                </c:pt>
                <c:pt idx="877">
                  <c:v>34622</c:v>
                </c:pt>
                <c:pt idx="878">
                  <c:v>34627</c:v>
                </c:pt>
                <c:pt idx="879">
                  <c:v>34632</c:v>
                </c:pt>
                <c:pt idx="880">
                  <c:v>34638</c:v>
                </c:pt>
                <c:pt idx="881">
                  <c:v>34643</c:v>
                </c:pt>
                <c:pt idx="882">
                  <c:v>34648</c:v>
                </c:pt>
                <c:pt idx="883">
                  <c:v>34653</c:v>
                </c:pt>
                <c:pt idx="884">
                  <c:v>34658</c:v>
                </c:pt>
                <c:pt idx="885">
                  <c:v>34663</c:v>
                </c:pt>
                <c:pt idx="886">
                  <c:v>34668</c:v>
                </c:pt>
                <c:pt idx="887">
                  <c:v>34673</c:v>
                </c:pt>
                <c:pt idx="888">
                  <c:v>34678</c:v>
                </c:pt>
                <c:pt idx="889">
                  <c:v>34683</c:v>
                </c:pt>
                <c:pt idx="890">
                  <c:v>34688</c:v>
                </c:pt>
                <c:pt idx="891">
                  <c:v>34693</c:v>
                </c:pt>
                <c:pt idx="892">
                  <c:v>34699</c:v>
                </c:pt>
                <c:pt idx="893">
                  <c:v>34704</c:v>
                </c:pt>
                <c:pt idx="894">
                  <c:v>34709</c:v>
                </c:pt>
                <c:pt idx="895">
                  <c:v>34710</c:v>
                </c:pt>
                <c:pt idx="896">
                  <c:v>34714</c:v>
                </c:pt>
                <c:pt idx="897">
                  <c:v>34719</c:v>
                </c:pt>
                <c:pt idx="898">
                  <c:v>34724</c:v>
                </c:pt>
                <c:pt idx="899">
                  <c:v>34730</c:v>
                </c:pt>
                <c:pt idx="900">
                  <c:v>34735</c:v>
                </c:pt>
                <c:pt idx="901">
                  <c:v>34740</c:v>
                </c:pt>
                <c:pt idx="902">
                  <c:v>34745</c:v>
                </c:pt>
                <c:pt idx="903">
                  <c:v>34750</c:v>
                </c:pt>
                <c:pt idx="904">
                  <c:v>34755</c:v>
                </c:pt>
                <c:pt idx="905">
                  <c:v>34758</c:v>
                </c:pt>
                <c:pt idx="906">
                  <c:v>34763</c:v>
                </c:pt>
                <c:pt idx="907">
                  <c:v>34768</c:v>
                </c:pt>
                <c:pt idx="908">
                  <c:v>34773</c:v>
                </c:pt>
                <c:pt idx="909">
                  <c:v>34774</c:v>
                </c:pt>
                <c:pt idx="910">
                  <c:v>34778</c:v>
                </c:pt>
                <c:pt idx="911">
                  <c:v>34783</c:v>
                </c:pt>
                <c:pt idx="912">
                  <c:v>34789</c:v>
                </c:pt>
                <c:pt idx="913">
                  <c:v>34794</c:v>
                </c:pt>
                <c:pt idx="914">
                  <c:v>34799</c:v>
                </c:pt>
                <c:pt idx="915">
                  <c:v>34804</c:v>
                </c:pt>
                <c:pt idx="916">
                  <c:v>34809</c:v>
                </c:pt>
                <c:pt idx="917">
                  <c:v>34814</c:v>
                </c:pt>
                <c:pt idx="918">
                  <c:v>34819</c:v>
                </c:pt>
                <c:pt idx="919">
                  <c:v>34824</c:v>
                </c:pt>
                <c:pt idx="920">
                  <c:v>34827</c:v>
                </c:pt>
                <c:pt idx="921">
                  <c:v>34829</c:v>
                </c:pt>
                <c:pt idx="922">
                  <c:v>34834</c:v>
                </c:pt>
                <c:pt idx="923">
                  <c:v>34839</c:v>
                </c:pt>
                <c:pt idx="924">
                  <c:v>34844</c:v>
                </c:pt>
                <c:pt idx="925">
                  <c:v>34850</c:v>
                </c:pt>
                <c:pt idx="926">
                  <c:v>34855</c:v>
                </c:pt>
                <c:pt idx="927">
                  <c:v>34860</c:v>
                </c:pt>
                <c:pt idx="928">
                  <c:v>34865</c:v>
                </c:pt>
                <c:pt idx="929">
                  <c:v>34870</c:v>
                </c:pt>
                <c:pt idx="930">
                  <c:v>34875</c:v>
                </c:pt>
                <c:pt idx="931">
                  <c:v>34880</c:v>
                </c:pt>
                <c:pt idx="932">
                  <c:v>34885</c:v>
                </c:pt>
                <c:pt idx="933">
                  <c:v>34890</c:v>
                </c:pt>
                <c:pt idx="934">
                  <c:v>34895</c:v>
                </c:pt>
                <c:pt idx="935">
                  <c:v>34899</c:v>
                </c:pt>
                <c:pt idx="936">
                  <c:v>34900</c:v>
                </c:pt>
                <c:pt idx="937">
                  <c:v>34905</c:v>
                </c:pt>
                <c:pt idx="938">
                  <c:v>34911</c:v>
                </c:pt>
                <c:pt idx="939">
                  <c:v>34916</c:v>
                </c:pt>
                <c:pt idx="940">
                  <c:v>34921</c:v>
                </c:pt>
                <c:pt idx="941">
                  <c:v>34926</c:v>
                </c:pt>
                <c:pt idx="942">
                  <c:v>34931</c:v>
                </c:pt>
                <c:pt idx="943">
                  <c:v>34936</c:v>
                </c:pt>
                <c:pt idx="944">
                  <c:v>34942</c:v>
                </c:pt>
                <c:pt idx="945">
                  <c:v>34947</c:v>
                </c:pt>
                <c:pt idx="946">
                  <c:v>34952</c:v>
                </c:pt>
                <c:pt idx="947">
                  <c:v>34957</c:v>
                </c:pt>
                <c:pt idx="948">
                  <c:v>34962</c:v>
                </c:pt>
                <c:pt idx="949">
                  <c:v>34967</c:v>
                </c:pt>
                <c:pt idx="950">
                  <c:v>34972</c:v>
                </c:pt>
                <c:pt idx="951">
                  <c:v>34977</c:v>
                </c:pt>
                <c:pt idx="952">
                  <c:v>34982</c:v>
                </c:pt>
                <c:pt idx="953">
                  <c:v>34983</c:v>
                </c:pt>
                <c:pt idx="954">
                  <c:v>34987</c:v>
                </c:pt>
                <c:pt idx="955">
                  <c:v>34992</c:v>
                </c:pt>
                <c:pt idx="956">
                  <c:v>34997</c:v>
                </c:pt>
                <c:pt idx="957">
                  <c:v>35003</c:v>
                </c:pt>
                <c:pt idx="958">
                  <c:v>35008</c:v>
                </c:pt>
                <c:pt idx="959">
                  <c:v>35013</c:v>
                </c:pt>
                <c:pt idx="960">
                  <c:v>35018</c:v>
                </c:pt>
                <c:pt idx="961">
                  <c:v>35023</c:v>
                </c:pt>
                <c:pt idx="962">
                  <c:v>35028</c:v>
                </c:pt>
                <c:pt idx="963">
                  <c:v>35033</c:v>
                </c:pt>
                <c:pt idx="964">
                  <c:v>35038</c:v>
                </c:pt>
                <c:pt idx="965">
                  <c:v>35043</c:v>
                </c:pt>
                <c:pt idx="966">
                  <c:v>35048</c:v>
                </c:pt>
                <c:pt idx="967">
                  <c:v>35053</c:v>
                </c:pt>
                <c:pt idx="968">
                  <c:v>35058</c:v>
                </c:pt>
                <c:pt idx="969">
                  <c:v>35064</c:v>
                </c:pt>
                <c:pt idx="970">
                  <c:v>35069</c:v>
                </c:pt>
                <c:pt idx="971">
                  <c:v>35074</c:v>
                </c:pt>
                <c:pt idx="972">
                  <c:v>35079</c:v>
                </c:pt>
                <c:pt idx="973">
                  <c:v>35080</c:v>
                </c:pt>
                <c:pt idx="974">
                  <c:v>35084</c:v>
                </c:pt>
                <c:pt idx="975">
                  <c:v>35089</c:v>
                </c:pt>
                <c:pt idx="976">
                  <c:v>35095</c:v>
                </c:pt>
                <c:pt idx="977">
                  <c:v>35100</c:v>
                </c:pt>
                <c:pt idx="978">
                  <c:v>35105</c:v>
                </c:pt>
                <c:pt idx="979">
                  <c:v>35110</c:v>
                </c:pt>
                <c:pt idx="980">
                  <c:v>35115</c:v>
                </c:pt>
                <c:pt idx="981">
                  <c:v>35120</c:v>
                </c:pt>
                <c:pt idx="982">
                  <c:v>35124</c:v>
                </c:pt>
                <c:pt idx="983">
                  <c:v>35129</c:v>
                </c:pt>
                <c:pt idx="984">
                  <c:v>35134</c:v>
                </c:pt>
                <c:pt idx="985">
                  <c:v>35139</c:v>
                </c:pt>
                <c:pt idx="986">
                  <c:v>35144</c:v>
                </c:pt>
                <c:pt idx="987">
                  <c:v>35149</c:v>
                </c:pt>
                <c:pt idx="988">
                  <c:v>35155</c:v>
                </c:pt>
                <c:pt idx="989">
                  <c:v>35159</c:v>
                </c:pt>
                <c:pt idx="990">
                  <c:v>35160</c:v>
                </c:pt>
                <c:pt idx="991">
                  <c:v>35165</c:v>
                </c:pt>
                <c:pt idx="992">
                  <c:v>35170</c:v>
                </c:pt>
                <c:pt idx="993">
                  <c:v>35175</c:v>
                </c:pt>
                <c:pt idx="994">
                  <c:v>35180</c:v>
                </c:pt>
                <c:pt idx="995">
                  <c:v>35185</c:v>
                </c:pt>
                <c:pt idx="996">
                  <c:v>35190</c:v>
                </c:pt>
                <c:pt idx="997">
                  <c:v>35195</c:v>
                </c:pt>
                <c:pt idx="998">
                  <c:v>35200</c:v>
                </c:pt>
                <c:pt idx="999">
                  <c:v>35205</c:v>
                </c:pt>
                <c:pt idx="1000">
                  <c:v>35210</c:v>
                </c:pt>
                <c:pt idx="1001">
                  <c:v>35216</c:v>
                </c:pt>
                <c:pt idx="1002">
                  <c:v>35221</c:v>
                </c:pt>
                <c:pt idx="1003">
                  <c:v>35226</c:v>
                </c:pt>
                <c:pt idx="1004">
                  <c:v>35231</c:v>
                </c:pt>
                <c:pt idx="1005">
                  <c:v>35236</c:v>
                </c:pt>
                <c:pt idx="1006">
                  <c:v>35241</c:v>
                </c:pt>
                <c:pt idx="1007">
                  <c:v>35246</c:v>
                </c:pt>
                <c:pt idx="1008">
                  <c:v>35251</c:v>
                </c:pt>
                <c:pt idx="1009">
                  <c:v>35257</c:v>
                </c:pt>
                <c:pt idx="1010">
                  <c:v>35261</c:v>
                </c:pt>
                <c:pt idx="1011">
                  <c:v>35266</c:v>
                </c:pt>
                <c:pt idx="1012">
                  <c:v>35271</c:v>
                </c:pt>
                <c:pt idx="1013">
                  <c:v>35277</c:v>
                </c:pt>
                <c:pt idx="1014">
                  <c:v>35282</c:v>
                </c:pt>
                <c:pt idx="1015">
                  <c:v>35287</c:v>
                </c:pt>
                <c:pt idx="1016">
                  <c:v>35292</c:v>
                </c:pt>
                <c:pt idx="1017">
                  <c:v>35297</c:v>
                </c:pt>
                <c:pt idx="1018">
                  <c:v>35302</c:v>
                </c:pt>
                <c:pt idx="1019">
                  <c:v>35308</c:v>
                </c:pt>
                <c:pt idx="1020">
                  <c:v>35313</c:v>
                </c:pt>
                <c:pt idx="1021">
                  <c:v>35318</c:v>
                </c:pt>
                <c:pt idx="1022">
                  <c:v>35323</c:v>
                </c:pt>
                <c:pt idx="1023">
                  <c:v>35328</c:v>
                </c:pt>
                <c:pt idx="1024">
                  <c:v>35333</c:v>
                </c:pt>
                <c:pt idx="1025">
                  <c:v>35338</c:v>
                </c:pt>
                <c:pt idx="1026">
                  <c:v>35343</c:v>
                </c:pt>
                <c:pt idx="1027">
                  <c:v>35348</c:v>
                </c:pt>
                <c:pt idx="1028">
                  <c:v>35353</c:v>
                </c:pt>
                <c:pt idx="1029">
                  <c:v>35358</c:v>
                </c:pt>
                <c:pt idx="1030">
                  <c:v>35363</c:v>
                </c:pt>
                <c:pt idx="1031">
                  <c:v>35369</c:v>
                </c:pt>
                <c:pt idx="1032">
                  <c:v>35374</c:v>
                </c:pt>
                <c:pt idx="1033">
                  <c:v>35379</c:v>
                </c:pt>
                <c:pt idx="1034">
                  <c:v>35384</c:v>
                </c:pt>
                <c:pt idx="1035">
                  <c:v>35389</c:v>
                </c:pt>
                <c:pt idx="1036">
                  <c:v>35394</c:v>
                </c:pt>
                <c:pt idx="1037">
                  <c:v>35399</c:v>
                </c:pt>
                <c:pt idx="1038">
                  <c:v>35404</c:v>
                </c:pt>
                <c:pt idx="1039">
                  <c:v>35409</c:v>
                </c:pt>
                <c:pt idx="1040">
                  <c:v>35414</c:v>
                </c:pt>
                <c:pt idx="1041">
                  <c:v>35419</c:v>
                </c:pt>
                <c:pt idx="1042">
                  <c:v>35424</c:v>
                </c:pt>
                <c:pt idx="1043">
                  <c:v>35430</c:v>
                </c:pt>
                <c:pt idx="1044">
                  <c:v>35435</c:v>
                </c:pt>
                <c:pt idx="1045">
                  <c:v>35440</c:v>
                </c:pt>
                <c:pt idx="1046">
                  <c:v>35445</c:v>
                </c:pt>
                <c:pt idx="1047">
                  <c:v>35450</c:v>
                </c:pt>
                <c:pt idx="1048">
                  <c:v>35455</c:v>
                </c:pt>
                <c:pt idx="1049">
                  <c:v>35457</c:v>
                </c:pt>
                <c:pt idx="1050">
                  <c:v>35461</c:v>
                </c:pt>
                <c:pt idx="1051">
                  <c:v>35466</c:v>
                </c:pt>
                <c:pt idx="1052">
                  <c:v>35471</c:v>
                </c:pt>
                <c:pt idx="1053">
                  <c:v>35476</c:v>
                </c:pt>
                <c:pt idx="1054">
                  <c:v>35481</c:v>
                </c:pt>
                <c:pt idx="1055">
                  <c:v>35486</c:v>
                </c:pt>
                <c:pt idx="1056">
                  <c:v>35489</c:v>
                </c:pt>
                <c:pt idx="1057">
                  <c:v>35494</c:v>
                </c:pt>
                <c:pt idx="1058">
                  <c:v>35499</c:v>
                </c:pt>
                <c:pt idx="1059">
                  <c:v>35504</c:v>
                </c:pt>
                <c:pt idx="1060">
                  <c:v>35509</c:v>
                </c:pt>
                <c:pt idx="1061">
                  <c:v>35514</c:v>
                </c:pt>
                <c:pt idx="1062">
                  <c:v>35520</c:v>
                </c:pt>
                <c:pt idx="1063">
                  <c:v>35525</c:v>
                </c:pt>
                <c:pt idx="1064">
                  <c:v>35530</c:v>
                </c:pt>
                <c:pt idx="1065">
                  <c:v>35535</c:v>
                </c:pt>
                <c:pt idx="1066">
                  <c:v>35540</c:v>
                </c:pt>
                <c:pt idx="1067">
                  <c:v>35545</c:v>
                </c:pt>
                <c:pt idx="1068">
                  <c:v>35550</c:v>
                </c:pt>
                <c:pt idx="1069">
                  <c:v>35555</c:v>
                </c:pt>
                <c:pt idx="1070">
                  <c:v>35560</c:v>
                </c:pt>
                <c:pt idx="1071">
                  <c:v>35565</c:v>
                </c:pt>
                <c:pt idx="1072">
                  <c:v>35570</c:v>
                </c:pt>
                <c:pt idx="1073">
                  <c:v>35575</c:v>
                </c:pt>
                <c:pt idx="1074">
                  <c:v>35581</c:v>
                </c:pt>
                <c:pt idx="1075">
                  <c:v>35586</c:v>
                </c:pt>
                <c:pt idx="1076">
                  <c:v>35591</c:v>
                </c:pt>
                <c:pt idx="1077">
                  <c:v>35596</c:v>
                </c:pt>
                <c:pt idx="1078">
                  <c:v>35601</c:v>
                </c:pt>
                <c:pt idx="1079">
                  <c:v>35606</c:v>
                </c:pt>
                <c:pt idx="1080">
                  <c:v>35611</c:v>
                </c:pt>
                <c:pt idx="1081">
                  <c:v>35616</c:v>
                </c:pt>
                <c:pt idx="1082">
                  <c:v>35621</c:v>
                </c:pt>
                <c:pt idx="1083">
                  <c:v>35626</c:v>
                </c:pt>
                <c:pt idx="1084">
                  <c:v>35631</c:v>
                </c:pt>
                <c:pt idx="1085">
                  <c:v>35634</c:v>
                </c:pt>
                <c:pt idx="1086">
                  <c:v>35636</c:v>
                </c:pt>
                <c:pt idx="1087">
                  <c:v>35642</c:v>
                </c:pt>
                <c:pt idx="1088">
                  <c:v>35647</c:v>
                </c:pt>
                <c:pt idx="1089">
                  <c:v>35652</c:v>
                </c:pt>
                <c:pt idx="1090">
                  <c:v>35657</c:v>
                </c:pt>
                <c:pt idx="1091">
                  <c:v>35662</c:v>
                </c:pt>
                <c:pt idx="1092">
                  <c:v>35667</c:v>
                </c:pt>
                <c:pt idx="1093">
                  <c:v>35673</c:v>
                </c:pt>
                <c:pt idx="1094">
                  <c:v>35678</c:v>
                </c:pt>
                <c:pt idx="1095">
                  <c:v>35683</c:v>
                </c:pt>
                <c:pt idx="1096">
                  <c:v>35688</c:v>
                </c:pt>
                <c:pt idx="1097">
                  <c:v>35693</c:v>
                </c:pt>
                <c:pt idx="1098">
                  <c:v>35698</c:v>
                </c:pt>
                <c:pt idx="1099">
                  <c:v>35703</c:v>
                </c:pt>
                <c:pt idx="1100">
                  <c:v>35708</c:v>
                </c:pt>
                <c:pt idx="1101">
                  <c:v>35713</c:v>
                </c:pt>
                <c:pt idx="1102">
                  <c:v>35718</c:v>
                </c:pt>
                <c:pt idx="1103">
                  <c:v>35719</c:v>
                </c:pt>
                <c:pt idx="1104">
                  <c:v>35723</c:v>
                </c:pt>
                <c:pt idx="1105">
                  <c:v>35728</c:v>
                </c:pt>
                <c:pt idx="1106">
                  <c:v>35734</c:v>
                </c:pt>
                <c:pt idx="1107">
                  <c:v>35739</c:v>
                </c:pt>
                <c:pt idx="1108">
                  <c:v>35744</c:v>
                </c:pt>
                <c:pt idx="1109">
                  <c:v>35749</c:v>
                </c:pt>
                <c:pt idx="1110">
                  <c:v>35754</c:v>
                </c:pt>
                <c:pt idx="1111">
                  <c:v>35759</c:v>
                </c:pt>
                <c:pt idx="1112">
                  <c:v>35764</c:v>
                </c:pt>
                <c:pt idx="1113">
                  <c:v>35769</c:v>
                </c:pt>
                <c:pt idx="1114">
                  <c:v>35774</c:v>
                </c:pt>
                <c:pt idx="1115">
                  <c:v>35779</c:v>
                </c:pt>
                <c:pt idx="1116">
                  <c:v>35784</c:v>
                </c:pt>
                <c:pt idx="1117">
                  <c:v>35789</c:v>
                </c:pt>
                <c:pt idx="1118">
                  <c:v>35795</c:v>
                </c:pt>
                <c:pt idx="1119">
                  <c:v>35800</c:v>
                </c:pt>
                <c:pt idx="1120">
                  <c:v>35805</c:v>
                </c:pt>
                <c:pt idx="1121">
                  <c:v>35809</c:v>
                </c:pt>
                <c:pt idx="1122">
                  <c:v>35810</c:v>
                </c:pt>
                <c:pt idx="1123">
                  <c:v>35815</c:v>
                </c:pt>
                <c:pt idx="1124">
                  <c:v>35820</c:v>
                </c:pt>
                <c:pt idx="1125">
                  <c:v>35826</c:v>
                </c:pt>
                <c:pt idx="1126">
                  <c:v>35831</c:v>
                </c:pt>
                <c:pt idx="1127">
                  <c:v>35836</c:v>
                </c:pt>
                <c:pt idx="1128">
                  <c:v>35841</c:v>
                </c:pt>
                <c:pt idx="1129">
                  <c:v>35846</c:v>
                </c:pt>
                <c:pt idx="1130">
                  <c:v>35851</c:v>
                </c:pt>
                <c:pt idx="1131">
                  <c:v>35854</c:v>
                </c:pt>
                <c:pt idx="1132">
                  <c:v>35859</c:v>
                </c:pt>
                <c:pt idx="1133">
                  <c:v>35864</c:v>
                </c:pt>
                <c:pt idx="1134">
                  <c:v>35869</c:v>
                </c:pt>
                <c:pt idx="1135">
                  <c:v>35874</c:v>
                </c:pt>
                <c:pt idx="1136">
                  <c:v>35879</c:v>
                </c:pt>
                <c:pt idx="1137">
                  <c:v>35885</c:v>
                </c:pt>
                <c:pt idx="1138">
                  <c:v>35890</c:v>
                </c:pt>
                <c:pt idx="1139">
                  <c:v>35895</c:v>
                </c:pt>
                <c:pt idx="1140">
                  <c:v>35900</c:v>
                </c:pt>
                <c:pt idx="1141">
                  <c:v>35905</c:v>
                </c:pt>
                <c:pt idx="1142">
                  <c:v>35908</c:v>
                </c:pt>
                <c:pt idx="1143">
                  <c:v>35910</c:v>
                </c:pt>
                <c:pt idx="1144">
                  <c:v>35915</c:v>
                </c:pt>
                <c:pt idx="1145">
                  <c:v>35920</c:v>
                </c:pt>
                <c:pt idx="1146">
                  <c:v>35925</c:v>
                </c:pt>
                <c:pt idx="1147">
                  <c:v>35930</c:v>
                </c:pt>
                <c:pt idx="1148">
                  <c:v>35935</c:v>
                </c:pt>
                <c:pt idx="1149">
                  <c:v>35940</c:v>
                </c:pt>
                <c:pt idx="1150">
                  <c:v>35946</c:v>
                </c:pt>
                <c:pt idx="1151">
                  <c:v>35951</c:v>
                </c:pt>
                <c:pt idx="1152">
                  <c:v>35956</c:v>
                </c:pt>
                <c:pt idx="1153">
                  <c:v>35961</c:v>
                </c:pt>
                <c:pt idx="1154">
                  <c:v>35966</c:v>
                </c:pt>
                <c:pt idx="1155">
                  <c:v>35971</c:v>
                </c:pt>
                <c:pt idx="1156">
                  <c:v>35976</c:v>
                </c:pt>
                <c:pt idx="1157">
                  <c:v>35981</c:v>
                </c:pt>
                <c:pt idx="1158">
                  <c:v>35985</c:v>
                </c:pt>
                <c:pt idx="1159">
                  <c:v>35986</c:v>
                </c:pt>
                <c:pt idx="1160">
                  <c:v>35991</c:v>
                </c:pt>
                <c:pt idx="1161">
                  <c:v>35996</c:v>
                </c:pt>
                <c:pt idx="1162">
                  <c:v>36001</c:v>
                </c:pt>
                <c:pt idx="1163">
                  <c:v>36007</c:v>
                </c:pt>
                <c:pt idx="1164">
                  <c:v>36012</c:v>
                </c:pt>
                <c:pt idx="1165">
                  <c:v>36017</c:v>
                </c:pt>
                <c:pt idx="1166">
                  <c:v>36022</c:v>
                </c:pt>
                <c:pt idx="1167">
                  <c:v>36027</c:v>
                </c:pt>
                <c:pt idx="1168">
                  <c:v>36032</c:v>
                </c:pt>
                <c:pt idx="1169">
                  <c:v>36038</c:v>
                </c:pt>
                <c:pt idx="1170">
                  <c:v>36043</c:v>
                </c:pt>
                <c:pt idx="1171">
                  <c:v>36048</c:v>
                </c:pt>
                <c:pt idx="1172">
                  <c:v>36053</c:v>
                </c:pt>
                <c:pt idx="1173">
                  <c:v>36058</c:v>
                </c:pt>
                <c:pt idx="1174">
                  <c:v>36063</c:v>
                </c:pt>
                <c:pt idx="1175">
                  <c:v>36068</c:v>
                </c:pt>
                <c:pt idx="1176">
                  <c:v>36073</c:v>
                </c:pt>
                <c:pt idx="1177">
                  <c:v>36078</c:v>
                </c:pt>
                <c:pt idx="1178">
                  <c:v>36083</c:v>
                </c:pt>
                <c:pt idx="1179">
                  <c:v>36087</c:v>
                </c:pt>
                <c:pt idx="1180">
                  <c:v>36088</c:v>
                </c:pt>
                <c:pt idx="1181">
                  <c:v>36093</c:v>
                </c:pt>
                <c:pt idx="1182">
                  <c:v>36099</c:v>
                </c:pt>
                <c:pt idx="1183">
                  <c:v>36104</c:v>
                </c:pt>
                <c:pt idx="1184">
                  <c:v>36109</c:v>
                </c:pt>
                <c:pt idx="1185">
                  <c:v>36114</c:v>
                </c:pt>
                <c:pt idx="1186">
                  <c:v>36119</c:v>
                </c:pt>
                <c:pt idx="1187">
                  <c:v>36124</c:v>
                </c:pt>
                <c:pt idx="1188">
                  <c:v>36129</c:v>
                </c:pt>
                <c:pt idx="1189">
                  <c:v>36134</c:v>
                </c:pt>
                <c:pt idx="1190">
                  <c:v>36139</c:v>
                </c:pt>
                <c:pt idx="1191">
                  <c:v>36144</c:v>
                </c:pt>
                <c:pt idx="1192">
                  <c:v>36149</c:v>
                </c:pt>
                <c:pt idx="1193">
                  <c:v>36154</c:v>
                </c:pt>
                <c:pt idx="1194">
                  <c:v>36160</c:v>
                </c:pt>
                <c:pt idx="1195">
                  <c:v>36165</c:v>
                </c:pt>
                <c:pt idx="1196">
                  <c:v>36170</c:v>
                </c:pt>
                <c:pt idx="1197">
                  <c:v>36174</c:v>
                </c:pt>
                <c:pt idx="1198">
                  <c:v>36175</c:v>
                </c:pt>
                <c:pt idx="1199">
                  <c:v>36180</c:v>
                </c:pt>
                <c:pt idx="1200">
                  <c:v>36185</c:v>
                </c:pt>
                <c:pt idx="1201">
                  <c:v>36191</c:v>
                </c:pt>
                <c:pt idx="1202">
                  <c:v>36196</c:v>
                </c:pt>
                <c:pt idx="1203">
                  <c:v>36201</c:v>
                </c:pt>
                <c:pt idx="1204">
                  <c:v>36206</c:v>
                </c:pt>
                <c:pt idx="1205">
                  <c:v>36211</c:v>
                </c:pt>
                <c:pt idx="1206">
                  <c:v>36216</c:v>
                </c:pt>
                <c:pt idx="1207">
                  <c:v>36219</c:v>
                </c:pt>
                <c:pt idx="1208">
                  <c:v>36224</c:v>
                </c:pt>
                <c:pt idx="1209">
                  <c:v>36229</c:v>
                </c:pt>
                <c:pt idx="1210">
                  <c:v>36234</c:v>
                </c:pt>
                <c:pt idx="1211">
                  <c:v>36239</c:v>
                </c:pt>
                <c:pt idx="1212">
                  <c:v>36244</c:v>
                </c:pt>
                <c:pt idx="1213">
                  <c:v>36250</c:v>
                </c:pt>
                <c:pt idx="1214">
                  <c:v>36255</c:v>
                </c:pt>
                <c:pt idx="1215">
                  <c:v>36260</c:v>
                </c:pt>
                <c:pt idx="1216">
                  <c:v>36264</c:v>
                </c:pt>
                <c:pt idx="1217">
                  <c:v>36265</c:v>
                </c:pt>
                <c:pt idx="1218">
                  <c:v>36270</c:v>
                </c:pt>
                <c:pt idx="1219">
                  <c:v>36275</c:v>
                </c:pt>
                <c:pt idx="1220">
                  <c:v>36280</c:v>
                </c:pt>
                <c:pt idx="1221">
                  <c:v>36285</c:v>
                </c:pt>
                <c:pt idx="1222">
                  <c:v>36290</c:v>
                </c:pt>
                <c:pt idx="1223">
                  <c:v>36295</c:v>
                </c:pt>
                <c:pt idx="1224">
                  <c:v>36300</c:v>
                </c:pt>
                <c:pt idx="1225">
                  <c:v>36305</c:v>
                </c:pt>
                <c:pt idx="1226">
                  <c:v>36311</c:v>
                </c:pt>
                <c:pt idx="1227">
                  <c:v>36316</c:v>
                </c:pt>
                <c:pt idx="1228">
                  <c:v>36321</c:v>
                </c:pt>
                <c:pt idx="1229">
                  <c:v>36326</c:v>
                </c:pt>
                <c:pt idx="1230">
                  <c:v>36331</c:v>
                </c:pt>
                <c:pt idx="1231">
                  <c:v>36336</c:v>
                </c:pt>
                <c:pt idx="1232">
                  <c:v>36341</c:v>
                </c:pt>
                <c:pt idx="1233">
                  <c:v>36346</c:v>
                </c:pt>
                <c:pt idx="1234">
                  <c:v>36351</c:v>
                </c:pt>
                <c:pt idx="1235">
                  <c:v>36356</c:v>
                </c:pt>
                <c:pt idx="1236">
                  <c:v>36361</c:v>
                </c:pt>
                <c:pt idx="1237">
                  <c:v>36363</c:v>
                </c:pt>
                <c:pt idx="1238">
                  <c:v>36366</c:v>
                </c:pt>
                <c:pt idx="1239">
                  <c:v>36372</c:v>
                </c:pt>
                <c:pt idx="1240">
                  <c:v>36377</c:v>
                </c:pt>
                <c:pt idx="1241">
                  <c:v>36382</c:v>
                </c:pt>
                <c:pt idx="1242">
                  <c:v>36387</c:v>
                </c:pt>
                <c:pt idx="1243">
                  <c:v>36392</c:v>
                </c:pt>
                <c:pt idx="1244">
                  <c:v>36397</c:v>
                </c:pt>
                <c:pt idx="1245">
                  <c:v>36403</c:v>
                </c:pt>
                <c:pt idx="1246">
                  <c:v>36408</c:v>
                </c:pt>
                <c:pt idx="1247">
                  <c:v>36413</c:v>
                </c:pt>
                <c:pt idx="1248">
                  <c:v>36418</c:v>
                </c:pt>
                <c:pt idx="1249">
                  <c:v>36423</c:v>
                </c:pt>
                <c:pt idx="1250">
                  <c:v>36428</c:v>
                </c:pt>
                <c:pt idx="1251">
                  <c:v>36433</c:v>
                </c:pt>
                <c:pt idx="1252">
                  <c:v>36438</c:v>
                </c:pt>
                <c:pt idx="1253">
                  <c:v>36443</c:v>
                </c:pt>
                <c:pt idx="1254">
                  <c:v>36448</c:v>
                </c:pt>
                <c:pt idx="1255">
                  <c:v>36453</c:v>
                </c:pt>
                <c:pt idx="1256">
                  <c:v>36458</c:v>
                </c:pt>
                <c:pt idx="1257">
                  <c:v>36464</c:v>
                </c:pt>
                <c:pt idx="1258">
                  <c:v>36469</c:v>
                </c:pt>
                <c:pt idx="1259">
                  <c:v>36474</c:v>
                </c:pt>
                <c:pt idx="1260">
                  <c:v>36479</c:v>
                </c:pt>
                <c:pt idx="1261">
                  <c:v>36484</c:v>
                </c:pt>
                <c:pt idx="1262">
                  <c:v>36489</c:v>
                </c:pt>
                <c:pt idx="1263">
                  <c:v>36494</c:v>
                </c:pt>
                <c:pt idx="1264">
                  <c:v>36499</c:v>
                </c:pt>
                <c:pt idx="1265">
                  <c:v>36504</c:v>
                </c:pt>
                <c:pt idx="1266">
                  <c:v>36509</c:v>
                </c:pt>
                <c:pt idx="1267">
                  <c:v>36514</c:v>
                </c:pt>
                <c:pt idx="1268">
                  <c:v>36519</c:v>
                </c:pt>
                <c:pt idx="1269">
                  <c:v>36525</c:v>
                </c:pt>
                <c:pt idx="1270">
                  <c:v>36530</c:v>
                </c:pt>
                <c:pt idx="1271">
                  <c:v>36535</c:v>
                </c:pt>
                <c:pt idx="1272">
                  <c:v>36540</c:v>
                </c:pt>
                <c:pt idx="1273">
                  <c:v>36544</c:v>
                </c:pt>
                <c:pt idx="1274">
                  <c:v>36545</c:v>
                </c:pt>
                <c:pt idx="1275">
                  <c:v>36550</c:v>
                </c:pt>
                <c:pt idx="1276">
                  <c:v>36556</c:v>
                </c:pt>
                <c:pt idx="1277">
                  <c:v>36561</c:v>
                </c:pt>
                <c:pt idx="1278">
                  <c:v>36566</c:v>
                </c:pt>
                <c:pt idx="1279">
                  <c:v>36571</c:v>
                </c:pt>
                <c:pt idx="1280">
                  <c:v>36576</c:v>
                </c:pt>
                <c:pt idx="1281">
                  <c:v>36581</c:v>
                </c:pt>
                <c:pt idx="1282">
                  <c:v>36585</c:v>
                </c:pt>
                <c:pt idx="1283">
                  <c:v>36590</c:v>
                </c:pt>
                <c:pt idx="1284">
                  <c:v>36595</c:v>
                </c:pt>
                <c:pt idx="1285">
                  <c:v>36600</c:v>
                </c:pt>
                <c:pt idx="1286">
                  <c:v>36605</c:v>
                </c:pt>
                <c:pt idx="1287">
                  <c:v>36610</c:v>
                </c:pt>
                <c:pt idx="1288">
                  <c:v>36616</c:v>
                </c:pt>
                <c:pt idx="1289">
                  <c:v>36621</c:v>
                </c:pt>
                <c:pt idx="1290">
                  <c:v>36626</c:v>
                </c:pt>
                <c:pt idx="1291">
                  <c:v>36631</c:v>
                </c:pt>
                <c:pt idx="1292">
                  <c:v>36636</c:v>
                </c:pt>
                <c:pt idx="1293">
                  <c:v>36641</c:v>
                </c:pt>
                <c:pt idx="1294">
                  <c:v>36646</c:v>
                </c:pt>
                <c:pt idx="1295">
                  <c:v>36651</c:v>
                </c:pt>
                <c:pt idx="1296">
                  <c:v>36655</c:v>
                </c:pt>
                <c:pt idx="1297">
                  <c:v>36656</c:v>
                </c:pt>
                <c:pt idx="1298">
                  <c:v>36661</c:v>
                </c:pt>
                <c:pt idx="1299">
                  <c:v>36666</c:v>
                </c:pt>
                <c:pt idx="1300">
                  <c:v>36671</c:v>
                </c:pt>
                <c:pt idx="1301">
                  <c:v>36677</c:v>
                </c:pt>
                <c:pt idx="1302">
                  <c:v>36682</c:v>
                </c:pt>
                <c:pt idx="1303">
                  <c:v>36687</c:v>
                </c:pt>
                <c:pt idx="1304">
                  <c:v>36692</c:v>
                </c:pt>
                <c:pt idx="1305">
                  <c:v>36697</c:v>
                </c:pt>
                <c:pt idx="1306">
                  <c:v>36702</c:v>
                </c:pt>
                <c:pt idx="1307">
                  <c:v>36707</c:v>
                </c:pt>
                <c:pt idx="1308">
                  <c:v>36712</c:v>
                </c:pt>
                <c:pt idx="1309">
                  <c:v>36717</c:v>
                </c:pt>
                <c:pt idx="1310">
                  <c:v>36722</c:v>
                </c:pt>
                <c:pt idx="1311">
                  <c:v>36727</c:v>
                </c:pt>
                <c:pt idx="1312">
                  <c:v>36732</c:v>
                </c:pt>
                <c:pt idx="1313">
                  <c:v>36738</c:v>
                </c:pt>
                <c:pt idx="1314">
                  <c:v>36743</c:v>
                </c:pt>
                <c:pt idx="1315">
                  <c:v>36748</c:v>
                </c:pt>
                <c:pt idx="1316">
                  <c:v>36753</c:v>
                </c:pt>
                <c:pt idx="1317">
                  <c:v>36758</c:v>
                </c:pt>
                <c:pt idx="1318">
                  <c:v>36763</c:v>
                </c:pt>
                <c:pt idx="1319">
                  <c:v>36769</c:v>
                </c:pt>
                <c:pt idx="1320">
                  <c:v>36774</c:v>
                </c:pt>
                <c:pt idx="1321">
                  <c:v>36779</c:v>
                </c:pt>
                <c:pt idx="1322">
                  <c:v>36784</c:v>
                </c:pt>
                <c:pt idx="1323">
                  <c:v>36789</c:v>
                </c:pt>
                <c:pt idx="1324">
                  <c:v>36794</c:v>
                </c:pt>
                <c:pt idx="1325">
                  <c:v>36799</c:v>
                </c:pt>
                <c:pt idx="1326">
                  <c:v>36804</c:v>
                </c:pt>
                <c:pt idx="1327">
                  <c:v>36805</c:v>
                </c:pt>
                <c:pt idx="1328">
                  <c:v>36809</c:v>
                </c:pt>
                <c:pt idx="1329">
                  <c:v>36814</c:v>
                </c:pt>
                <c:pt idx="1330">
                  <c:v>36819</c:v>
                </c:pt>
                <c:pt idx="1331">
                  <c:v>36824</c:v>
                </c:pt>
                <c:pt idx="1332">
                  <c:v>36830</c:v>
                </c:pt>
                <c:pt idx="1333">
                  <c:v>36835</c:v>
                </c:pt>
                <c:pt idx="1334">
                  <c:v>36840</c:v>
                </c:pt>
                <c:pt idx="1335">
                  <c:v>36845</c:v>
                </c:pt>
                <c:pt idx="1336">
                  <c:v>36850</c:v>
                </c:pt>
                <c:pt idx="1337">
                  <c:v>36855</c:v>
                </c:pt>
                <c:pt idx="1338">
                  <c:v>36860</c:v>
                </c:pt>
                <c:pt idx="1339">
                  <c:v>36865</c:v>
                </c:pt>
                <c:pt idx="1340">
                  <c:v>36870</c:v>
                </c:pt>
                <c:pt idx="1341">
                  <c:v>36875</c:v>
                </c:pt>
                <c:pt idx="1342">
                  <c:v>36880</c:v>
                </c:pt>
                <c:pt idx="1343">
                  <c:v>36885</c:v>
                </c:pt>
                <c:pt idx="1344">
                  <c:v>36891</c:v>
                </c:pt>
                <c:pt idx="1345">
                  <c:v>36896</c:v>
                </c:pt>
                <c:pt idx="1346">
                  <c:v>36901</c:v>
                </c:pt>
                <c:pt idx="1347">
                  <c:v>36906</c:v>
                </c:pt>
                <c:pt idx="1348">
                  <c:v>36911</c:v>
                </c:pt>
                <c:pt idx="1349">
                  <c:v>36916</c:v>
                </c:pt>
                <c:pt idx="1350">
                  <c:v>36922</c:v>
                </c:pt>
                <c:pt idx="1351">
                  <c:v>36927</c:v>
                </c:pt>
                <c:pt idx="1352">
                  <c:v>36932</c:v>
                </c:pt>
                <c:pt idx="1353">
                  <c:v>36937</c:v>
                </c:pt>
                <c:pt idx="1354">
                  <c:v>36942</c:v>
                </c:pt>
                <c:pt idx="1355">
                  <c:v>36947</c:v>
                </c:pt>
                <c:pt idx="1356">
                  <c:v>36950</c:v>
                </c:pt>
                <c:pt idx="1357">
                  <c:v>36955</c:v>
                </c:pt>
                <c:pt idx="1358">
                  <c:v>36960</c:v>
                </c:pt>
                <c:pt idx="1359">
                  <c:v>36965</c:v>
                </c:pt>
                <c:pt idx="1360">
                  <c:v>36970</c:v>
                </c:pt>
                <c:pt idx="1361">
                  <c:v>36975</c:v>
                </c:pt>
                <c:pt idx="1362">
                  <c:v>36981</c:v>
                </c:pt>
                <c:pt idx="1363">
                  <c:v>36986</c:v>
                </c:pt>
                <c:pt idx="1364">
                  <c:v>36991</c:v>
                </c:pt>
                <c:pt idx="1365">
                  <c:v>36996</c:v>
                </c:pt>
                <c:pt idx="1366">
                  <c:v>37000</c:v>
                </c:pt>
                <c:pt idx="1367">
                  <c:v>37001</c:v>
                </c:pt>
                <c:pt idx="1368">
                  <c:v>37006</c:v>
                </c:pt>
                <c:pt idx="1369">
                  <c:v>37011</c:v>
                </c:pt>
                <c:pt idx="1370">
                  <c:v>37016</c:v>
                </c:pt>
                <c:pt idx="1371">
                  <c:v>37021</c:v>
                </c:pt>
                <c:pt idx="1372">
                  <c:v>37026</c:v>
                </c:pt>
                <c:pt idx="1373">
                  <c:v>37031</c:v>
                </c:pt>
                <c:pt idx="1374">
                  <c:v>37036</c:v>
                </c:pt>
                <c:pt idx="1375">
                  <c:v>37042</c:v>
                </c:pt>
                <c:pt idx="1376">
                  <c:v>37047</c:v>
                </c:pt>
                <c:pt idx="1377">
                  <c:v>37052</c:v>
                </c:pt>
                <c:pt idx="1378">
                  <c:v>37057</c:v>
                </c:pt>
                <c:pt idx="1379">
                  <c:v>37062</c:v>
                </c:pt>
                <c:pt idx="1380">
                  <c:v>37067</c:v>
                </c:pt>
                <c:pt idx="1381">
                  <c:v>37072</c:v>
                </c:pt>
                <c:pt idx="1382">
                  <c:v>37077</c:v>
                </c:pt>
                <c:pt idx="1383">
                  <c:v>37082</c:v>
                </c:pt>
                <c:pt idx="1384">
                  <c:v>37087</c:v>
                </c:pt>
                <c:pt idx="1385">
                  <c:v>37090</c:v>
                </c:pt>
                <c:pt idx="1386">
                  <c:v>37092</c:v>
                </c:pt>
                <c:pt idx="1387">
                  <c:v>37097</c:v>
                </c:pt>
                <c:pt idx="1388">
                  <c:v>37103</c:v>
                </c:pt>
                <c:pt idx="1389">
                  <c:v>37108</c:v>
                </c:pt>
                <c:pt idx="1390">
                  <c:v>37113</c:v>
                </c:pt>
                <c:pt idx="1391">
                  <c:v>37118</c:v>
                </c:pt>
                <c:pt idx="1392">
                  <c:v>37123</c:v>
                </c:pt>
                <c:pt idx="1393">
                  <c:v>37128</c:v>
                </c:pt>
                <c:pt idx="1394">
                  <c:v>37134</c:v>
                </c:pt>
                <c:pt idx="1395">
                  <c:v>37139</c:v>
                </c:pt>
                <c:pt idx="1396">
                  <c:v>37144</c:v>
                </c:pt>
                <c:pt idx="1397">
                  <c:v>37149</c:v>
                </c:pt>
                <c:pt idx="1398">
                  <c:v>37154</c:v>
                </c:pt>
                <c:pt idx="1399">
                  <c:v>37159</c:v>
                </c:pt>
                <c:pt idx="1400">
                  <c:v>37164</c:v>
                </c:pt>
                <c:pt idx="1401">
                  <c:v>37169</c:v>
                </c:pt>
                <c:pt idx="1402">
                  <c:v>37174</c:v>
                </c:pt>
                <c:pt idx="1403">
                  <c:v>37175</c:v>
                </c:pt>
                <c:pt idx="1404">
                  <c:v>37179</c:v>
                </c:pt>
                <c:pt idx="1405">
                  <c:v>37184</c:v>
                </c:pt>
                <c:pt idx="1406">
                  <c:v>37189</c:v>
                </c:pt>
                <c:pt idx="1407">
                  <c:v>37195</c:v>
                </c:pt>
                <c:pt idx="1408">
                  <c:v>37200</c:v>
                </c:pt>
                <c:pt idx="1409">
                  <c:v>37205</c:v>
                </c:pt>
                <c:pt idx="1410">
                  <c:v>37210</c:v>
                </c:pt>
                <c:pt idx="1411">
                  <c:v>37215</c:v>
                </c:pt>
                <c:pt idx="1412">
                  <c:v>37220</c:v>
                </c:pt>
                <c:pt idx="1413">
                  <c:v>37225</c:v>
                </c:pt>
                <c:pt idx="1414">
                  <c:v>37230</c:v>
                </c:pt>
                <c:pt idx="1415">
                  <c:v>37235</c:v>
                </c:pt>
                <c:pt idx="1416">
                  <c:v>37240</c:v>
                </c:pt>
                <c:pt idx="1417">
                  <c:v>37270</c:v>
                </c:pt>
                <c:pt idx="1418">
                  <c:v>37271</c:v>
                </c:pt>
                <c:pt idx="1419">
                  <c:v>37276</c:v>
                </c:pt>
                <c:pt idx="1420">
                  <c:v>37281</c:v>
                </c:pt>
                <c:pt idx="1421">
                  <c:v>37287</c:v>
                </c:pt>
                <c:pt idx="1422">
                  <c:v>37292</c:v>
                </c:pt>
                <c:pt idx="1423">
                  <c:v>37297</c:v>
                </c:pt>
                <c:pt idx="1424">
                  <c:v>37302</c:v>
                </c:pt>
                <c:pt idx="1425">
                  <c:v>37307</c:v>
                </c:pt>
                <c:pt idx="1426">
                  <c:v>37312</c:v>
                </c:pt>
                <c:pt idx="1427">
                  <c:v>37315</c:v>
                </c:pt>
                <c:pt idx="1428">
                  <c:v>37320</c:v>
                </c:pt>
                <c:pt idx="1429">
                  <c:v>37325</c:v>
                </c:pt>
                <c:pt idx="1430">
                  <c:v>37330</c:v>
                </c:pt>
                <c:pt idx="1431">
                  <c:v>37335</c:v>
                </c:pt>
                <c:pt idx="1432">
                  <c:v>37340</c:v>
                </c:pt>
                <c:pt idx="1433">
                  <c:v>37346</c:v>
                </c:pt>
                <c:pt idx="1434">
                  <c:v>37351</c:v>
                </c:pt>
                <c:pt idx="1435">
                  <c:v>37356</c:v>
                </c:pt>
                <c:pt idx="1436">
                  <c:v>37361</c:v>
                </c:pt>
                <c:pt idx="1437">
                  <c:v>37363</c:v>
                </c:pt>
                <c:pt idx="1438">
                  <c:v>37366</c:v>
                </c:pt>
                <c:pt idx="1439">
                  <c:v>37371</c:v>
                </c:pt>
                <c:pt idx="1440">
                  <c:v>37376</c:v>
                </c:pt>
                <c:pt idx="1441">
                  <c:v>37381</c:v>
                </c:pt>
                <c:pt idx="1442">
                  <c:v>37386</c:v>
                </c:pt>
                <c:pt idx="1443">
                  <c:v>37391</c:v>
                </c:pt>
                <c:pt idx="1444">
                  <c:v>37396</c:v>
                </c:pt>
                <c:pt idx="1445">
                  <c:v>37401</c:v>
                </c:pt>
                <c:pt idx="1446">
                  <c:v>37407</c:v>
                </c:pt>
                <c:pt idx="1447">
                  <c:v>37412</c:v>
                </c:pt>
                <c:pt idx="1448">
                  <c:v>37417</c:v>
                </c:pt>
                <c:pt idx="1449">
                  <c:v>37422</c:v>
                </c:pt>
                <c:pt idx="1450">
                  <c:v>37427</c:v>
                </c:pt>
                <c:pt idx="1451">
                  <c:v>37432</c:v>
                </c:pt>
                <c:pt idx="1452">
                  <c:v>37437</c:v>
                </c:pt>
                <c:pt idx="1453">
                  <c:v>37442</c:v>
                </c:pt>
                <c:pt idx="1454">
                  <c:v>37447</c:v>
                </c:pt>
                <c:pt idx="1455">
                  <c:v>37452</c:v>
                </c:pt>
                <c:pt idx="1456">
                  <c:v>37457</c:v>
                </c:pt>
                <c:pt idx="1457">
                  <c:v>37462</c:v>
                </c:pt>
                <c:pt idx="1458">
                  <c:v>37468</c:v>
                </c:pt>
                <c:pt idx="1459">
                  <c:v>37473</c:v>
                </c:pt>
                <c:pt idx="1460">
                  <c:v>37478</c:v>
                </c:pt>
                <c:pt idx="1461">
                  <c:v>37483</c:v>
                </c:pt>
                <c:pt idx="1462">
                  <c:v>37488</c:v>
                </c:pt>
                <c:pt idx="1463">
                  <c:v>37493</c:v>
                </c:pt>
                <c:pt idx="1464">
                  <c:v>37499</c:v>
                </c:pt>
                <c:pt idx="1465">
                  <c:v>37504</c:v>
                </c:pt>
                <c:pt idx="1466">
                  <c:v>37509</c:v>
                </c:pt>
                <c:pt idx="1467">
                  <c:v>37514</c:v>
                </c:pt>
                <c:pt idx="1468">
                  <c:v>37519</c:v>
                </c:pt>
                <c:pt idx="1469">
                  <c:v>37522</c:v>
                </c:pt>
                <c:pt idx="1470">
                  <c:v>37524</c:v>
                </c:pt>
                <c:pt idx="1471">
                  <c:v>37529</c:v>
                </c:pt>
                <c:pt idx="1472">
                  <c:v>37534</c:v>
                </c:pt>
                <c:pt idx="1473">
                  <c:v>37539</c:v>
                </c:pt>
                <c:pt idx="1474">
                  <c:v>37544</c:v>
                </c:pt>
                <c:pt idx="1475">
                  <c:v>37549</c:v>
                </c:pt>
                <c:pt idx="1476">
                  <c:v>37554</c:v>
                </c:pt>
                <c:pt idx="1477">
                  <c:v>37560</c:v>
                </c:pt>
                <c:pt idx="1478">
                  <c:v>37565</c:v>
                </c:pt>
                <c:pt idx="1479">
                  <c:v>37570</c:v>
                </c:pt>
                <c:pt idx="1480">
                  <c:v>37575</c:v>
                </c:pt>
                <c:pt idx="1481">
                  <c:v>37580</c:v>
                </c:pt>
                <c:pt idx="1482">
                  <c:v>37585</c:v>
                </c:pt>
                <c:pt idx="1483">
                  <c:v>37590</c:v>
                </c:pt>
                <c:pt idx="1484">
                  <c:v>37595</c:v>
                </c:pt>
                <c:pt idx="1485">
                  <c:v>37600</c:v>
                </c:pt>
                <c:pt idx="1486">
                  <c:v>37605</c:v>
                </c:pt>
                <c:pt idx="1487">
                  <c:v>37610</c:v>
                </c:pt>
                <c:pt idx="1488">
                  <c:v>37615</c:v>
                </c:pt>
                <c:pt idx="1489">
                  <c:v>37621</c:v>
                </c:pt>
                <c:pt idx="1490">
                  <c:v>37626</c:v>
                </c:pt>
                <c:pt idx="1491">
                  <c:v>37672</c:v>
                </c:pt>
                <c:pt idx="1492">
                  <c:v>37685</c:v>
                </c:pt>
                <c:pt idx="1493">
                  <c:v>37690</c:v>
                </c:pt>
                <c:pt idx="1494">
                  <c:v>37695</c:v>
                </c:pt>
                <c:pt idx="1495">
                  <c:v>37700</c:v>
                </c:pt>
                <c:pt idx="1496">
                  <c:v>37705</c:v>
                </c:pt>
                <c:pt idx="1497">
                  <c:v>37711</c:v>
                </c:pt>
                <c:pt idx="1498">
                  <c:v>37716</c:v>
                </c:pt>
                <c:pt idx="1499">
                  <c:v>37721</c:v>
                </c:pt>
                <c:pt idx="1500">
                  <c:v>37726</c:v>
                </c:pt>
                <c:pt idx="1501">
                  <c:v>37731</c:v>
                </c:pt>
                <c:pt idx="1502">
                  <c:v>37736</c:v>
                </c:pt>
                <c:pt idx="1503">
                  <c:v>37741</c:v>
                </c:pt>
                <c:pt idx="1504">
                  <c:v>37746</c:v>
                </c:pt>
                <c:pt idx="1505">
                  <c:v>37751</c:v>
                </c:pt>
                <c:pt idx="1506">
                  <c:v>37756</c:v>
                </c:pt>
                <c:pt idx="1507">
                  <c:v>37761</c:v>
                </c:pt>
                <c:pt idx="1508">
                  <c:v>37766</c:v>
                </c:pt>
                <c:pt idx="1509">
                  <c:v>37772</c:v>
                </c:pt>
                <c:pt idx="1510">
                  <c:v>37777</c:v>
                </c:pt>
                <c:pt idx="1511">
                  <c:v>37782</c:v>
                </c:pt>
                <c:pt idx="1512">
                  <c:v>37783</c:v>
                </c:pt>
                <c:pt idx="1513">
                  <c:v>37787</c:v>
                </c:pt>
                <c:pt idx="1514">
                  <c:v>37792</c:v>
                </c:pt>
                <c:pt idx="1515">
                  <c:v>37797</c:v>
                </c:pt>
                <c:pt idx="1516">
                  <c:v>37802</c:v>
                </c:pt>
                <c:pt idx="1517">
                  <c:v>37807</c:v>
                </c:pt>
                <c:pt idx="1518">
                  <c:v>37812</c:v>
                </c:pt>
                <c:pt idx="1519">
                  <c:v>37817</c:v>
                </c:pt>
                <c:pt idx="1520">
                  <c:v>37822</c:v>
                </c:pt>
                <c:pt idx="1521">
                  <c:v>37827</c:v>
                </c:pt>
                <c:pt idx="1522">
                  <c:v>37833</c:v>
                </c:pt>
                <c:pt idx="1523">
                  <c:v>37838</c:v>
                </c:pt>
                <c:pt idx="1524">
                  <c:v>37843</c:v>
                </c:pt>
                <c:pt idx="1525">
                  <c:v>37848</c:v>
                </c:pt>
                <c:pt idx="1526">
                  <c:v>37853</c:v>
                </c:pt>
                <c:pt idx="1527">
                  <c:v>37858</c:v>
                </c:pt>
                <c:pt idx="1528">
                  <c:v>37859</c:v>
                </c:pt>
                <c:pt idx="1529">
                  <c:v>37860</c:v>
                </c:pt>
                <c:pt idx="1530">
                  <c:v>37864</c:v>
                </c:pt>
                <c:pt idx="1531">
                  <c:v>37869</c:v>
                </c:pt>
                <c:pt idx="1532">
                  <c:v>37874</c:v>
                </c:pt>
                <c:pt idx="1533">
                  <c:v>37879</c:v>
                </c:pt>
                <c:pt idx="1534">
                  <c:v>37884</c:v>
                </c:pt>
                <c:pt idx="1535">
                  <c:v>37889</c:v>
                </c:pt>
                <c:pt idx="1536">
                  <c:v>37894</c:v>
                </c:pt>
                <c:pt idx="1537">
                  <c:v>37899</c:v>
                </c:pt>
                <c:pt idx="1538">
                  <c:v>37904</c:v>
                </c:pt>
                <c:pt idx="1539">
                  <c:v>37909</c:v>
                </c:pt>
                <c:pt idx="1540">
                  <c:v>37914</c:v>
                </c:pt>
                <c:pt idx="1541">
                  <c:v>37919</c:v>
                </c:pt>
                <c:pt idx="1542">
                  <c:v>37925</c:v>
                </c:pt>
                <c:pt idx="1543">
                  <c:v>37930</c:v>
                </c:pt>
                <c:pt idx="1544">
                  <c:v>37935</c:v>
                </c:pt>
                <c:pt idx="1545">
                  <c:v>37940</c:v>
                </c:pt>
                <c:pt idx="1546">
                  <c:v>37945</c:v>
                </c:pt>
                <c:pt idx="1547">
                  <c:v>37950</c:v>
                </c:pt>
                <c:pt idx="1548">
                  <c:v>37955</c:v>
                </c:pt>
                <c:pt idx="1549">
                  <c:v>37960</c:v>
                </c:pt>
                <c:pt idx="1550">
                  <c:v>37965</c:v>
                </c:pt>
                <c:pt idx="1551">
                  <c:v>37970</c:v>
                </c:pt>
                <c:pt idx="1552">
                  <c:v>37975</c:v>
                </c:pt>
                <c:pt idx="1553">
                  <c:v>37980</c:v>
                </c:pt>
                <c:pt idx="1554">
                  <c:v>37986</c:v>
                </c:pt>
                <c:pt idx="1555">
                  <c:v>37991</c:v>
                </c:pt>
                <c:pt idx="1556">
                  <c:v>37996</c:v>
                </c:pt>
                <c:pt idx="1557">
                  <c:v>38001</c:v>
                </c:pt>
                <c:pt idx="1558">
                  <c:v>38006</c:v>
                </c:pt>
                <c:pt idx="1559">
                  <c:v>38011</c:v>
                </c:pt>
                <c:pt idx="1560">
                  <c:v>38017</c:v>
                </c:pt>
                <c:pt idx="1561">
                  <c:v>38022</c:v>
                </c:pt>
                <c:pt idx="1562">
                  <c:v>38027</c:v>
                </c:pt>
                <c:pt idx="1563">
                  <c:v>38032</c:v>
                </c:pt>
                <c:pt idx="1564">
                  <c:v>38037</c:v>
                </c:pt>
                <c:pt idx="1565">
                  <c:v>38042</c:v>
                </c:pt>
                <c:pt idx="1566">
                  <c:v>38046</c:v>
                </c:pt>
                <c:pt idx="1567">
                  <c:v>38051</c:v>
                </c:pt>
                <c:pt idx="1568">
                  <c:v>38056</c:v>
                </c:pt>
                <c:pt idx="1569">
                  <c:v>38061</c:v>
                </c:pt>
                <c:pt idx="1570">
                  <c:v>38066</c:v>
                </c:pt>
                <c:pt idx="1571">
                  <c:v>38071</c:v>
                </c:pt>
                <c:pt idx="1572">
                  <c:v>38077</c:v>
                </c:pt>
                <c:pt idx="1573">
                  <c:v>38082</c:v>
                </c:pt>
                <c:pt idx="1574">
                  <c:v>38087</c:v>
                </c:pt>
                <c:pt idx="1575">
                  <c:v>38092</c:v>
                </c:pt>
                <c:pt idx="1576">
                  <c:v>38097</c:v>
                </c:pt>
                <c:pt idx="1577">
                  <c:v>38102</c:v>
                </c:pt>
                <c:pt idx="1578">
                  <c:v>38107</c:v>
                </c:pt>
                <c:pt idx="1579">
                  <c:v>38112</c:v>
                </c:pt>
                <c:pt idx="1580">
                  <c:v>38117</c:v>
                </c:pt>
                <c:pt idx="1581">
                  <c:v>38122</c:v>
                </c:pt>
                <c:pt idx="1582">
                  <c:v>38127</c:v>
                </c:pt>
                <c:pt idx="1583">
                  <c:v>38132</c:v>
                </c:pt>
                <c:pt idx="1584">
                  <c:v>38138</c:v>
                </c:pt>
                <c:pt idx="1585">
                  <c:v>38143</c:v>
                </c:pt>
                <c:pt idx="1586">
                  <c:v>38148</c:v>
                </c:pt>
                <c:pt idx="1587">
                  <c:v>38153</c:v>
                </c:pt>
                <c:pt idx="1588">
                  <c:v>38158</c:v>
                </c:pt>
                <c:pt idx="1589">
                  <c:v>38163</c:v>
                </c:pt>
                <c:pt idx="1590">
                  <c:v>38168</c:v>
                </c:pt>
                <c:pt idx="1591">
                  <c:v>38173</c:v>
                </c:pt>
                <c:pt idx="1592">
                  <c:v>38178</c:v>
                </c:pt>
                <c:pt idx="1593">
                  <c:v>38183</c:v>
                </c:pt>
                <c:pt idx="1594">
                  <c:v>38188</c:v>
                </c:pt>
                <c:pt idx="1595">
                  <c:v>38193</c:v>
                </c:pt>
                <c:pt idx="1596">
                  <c:v>38199</c:v>
                </c:pt>
                <c:pt idx="1597">
                  <c:v>38204</c:v>
                </c:pt>
                <c:pt idx="1598">
                  <c:v>38209</c:v>
                </c:pt>
                <c:pt idx="1599">
                  <c:v>38214</c:v>
                </c:pt>
                <c:pt idx="1600">
                  <c:v>38219</c:v>
                </c:pt>
                <c:pt idx="1601">
                  <c:v>38224</c:v>
                </c:pt>
                <c:pt idx="1602">
                  <c:v>38230</c:v>
                </c:pt>
                <c:pt idx="1603">
                  <c:v>38235</c:v>
                </c:pt>
                <c:pt idx="1604">
                  <c:v>38240</c:v>
                </c:pt>
                <c:pt idx="1605">
                  <c:v>38245</c:v>
                </c:pt>
                <c:pt idx="1606">
                  <c:v>38250</c:v>
                </c:pt>
                <c:pt idx="1607">
                  <c:v>38255</c:v>
                </c:pt>
                <c:pt idx="1608">
                  <c:v>38260</c:v>
                </c:pt>
                <c:pt idx="1609">
                  <c:v>38265</c:v>
                </c:pt>
                <c:pt idx="1610">
                  <c:v>38270</c:v>
                </c:pt>
                <c:pt idx="1611">
                  <c:v>38275</c:v>
                </c:pt>
                <c:pt idx="1612">
                  <c:v>38280</c:v>
                </c:pt>
                <c:pt idx="1613">
                  <c:v>38285</c:v>
                </c:pt>
                <c:pt idx="1614">
                  <c:v>38286</c:v>
                </c:pt>
                <c:pt idx="1615">
                  <c:v>38291</c:v>
                </c:pt>
                <c:pt idx="1616">
                  <c:v>38296</c:v>
                </c:pt>
                <c:pt idx="1617">
                  <c:v>38301</c:v>
                </c:pt>
                <c:pt idx="1618">
                  <c:v>38306</c:v>
                </c:pt>
                <c:pt idx="1619">
                  <c:v>38311</c:v>
                </c:pt>
                <c:pt idx="1620">
                  <c:v>38316</c:v>
                </c:pt>
                <c:pt idx="1621">
                  <c:v>38321</c:v>
                </c:pt>
                <c:pt idx="1622">
                  <c:v>38326</c:v>
                </c:pt>
                <c:pt idx="1623">
                  <c:v>38331</c:v>
                </c:pt>
                <c:pt idx="1624">
                  <c:v>38336</c:v>
                </c:pt>
                <c:pt idx="1625">
                  <c:v>38341</c:v>
                </c:pt>
                <c:pt idx="1626">
                  <c:v>38346</c:v>
                </c:pt>
                <c:pt idx="1627">
                  <c:v>38352</c:v>
                </c:pt>
                <c:pt idx="1628">
                  <c:v>38357</c:v>
                </c:pt>
                <c:pt idx="1629">
                  <c:v>38362</c:v>
                </c:pt>
                <c:pt idx="1630">
                  <c:v>38367</c:v>
                </c:pt>
                <c:pt idx="1631">
                  <c:v>38372</c:v>
                </c:pt>
                <c:pt idx="1632">
                  <c:v>38377</c:v>
                </c:pt>
                <c:pt idx="1633">
                  <c:v>38378</c:v>
                </c:pt>
                <c:pt idx="1634">
                  <c:v>38383</c:v>
                </c:pt>
                <c:pt idx="1635">
                  <c:v>38388</c:v>
                </c:pt>
                <c:pt idx="1636">
                  <c:v>38393</c:v>
                </c:pt>
                <c:pt idx="1637">
                  <c:v>38398</c:v>
                </c:pt>
                <c:pt idx="1638">
                  <c:v>38403</c:v>
                </c:pt>
                <c:pt idx="1639">
                  <c:v>38408</c:v>
                </c:pt>
                <c:pt idx="1640">
                  <c:v>38411</c:v>
                </c:pt>
                <c:pt idx="1641">
                  <c:v>38416</c:v>
                </c:pt>
                <c:pt idx="1642">
                  <c:v>38421</c:v>
                </c:pt>
                <c:pt idx="1643">
                  <c:v>38426</c:v>
                </c:pt>
                <c:pt idx="1644">
                  <c:v>38431</c:v>
                </c:pt>
                <c:pt idx="1645">
                  <c:v>38432</c:v>
                </c:pt>
                <c:pt idx="1646">
                  <c:v>38461</c:v>
                </c:pt>
                <c:pt idx="1647">
                  <c:v>38546</c:v>
                </c:pt>
                <c:pt idx="1648">
                  <c:v>38636</c:v>
                </c:pt>
                <c:pt idx="1649">
                  <c:v>38720</c:v>
                </c:pt>
                <c:pt idx="1650">
                  <c:v>38826</c:v>
                </c:pt>
                <c:pt idx="1651">
                  <c:v>38909</c:v>
                </c:pt>
                <c:pt idx="1652">
                  <c:v>39013</c:v>
                </c:pt>
                <c:pt idx="1653">
                  <c:v>39092</c:v>
                </c:pt>
                <c:pt idx="1654">
                  <c:v>39167</c:v>
                </c:pt>
                <c:pt idx="1655">
                  <c:v>39294</c:v>
                </c:pt>
                <c:pt idx="1656">
                  <c:v>39370</c:v>
                </c:pt>
                <c:pt idx="1657">
                  <c:v>39457</c:v>
                </c:pt>
                <c:pt idx="1658">
                  <c:v>39562</c:v>
                </c:pt>
                <c:pt idx="1659">
                  <c:v>39631</c:v>
                </c:pt>
                <c:pt idx="1660">
                  <c:v>39730</c:v>
                </c:pt>
                <c:pt idx="1661">
                  <c:v>39847</c:v>
                </c:pt>
                <c:pt idx="1662">
                  <c:v>39910</c:v>
                </c:pt>
                <c:pt idx="1663">
                  <c:v>40010</c:v>
                </c:pt>
                <c:pt idx="1664">
                  <c:v>40105</c:v>
                </c:pt>
                <c:pt idx="1665">
                  <c:v>40192</c:v>
                </c:pt>
                <c:pt idx="1666">
                  <c:v>40287</c:v>
                </c:pt>
                <c:pt idx="1667">
                  <c:v>40380</c:v>
                </c:pt>
                <c:pt idx="1668">
                  <c:v>40463</c:v>
                </c:pt>
                <c:pt idx="1669">
                  <c:v>40570</c:v>
                </c:pt>
                <c:pt idx="1670">
                  <c:v>40651</c:v>
                </c:pt>
                <c:pt idx="1671">
                  <c:v>40736</c:v>
                </c:pt>
                <c:pt idx="1672">
                  <c:v>40821</c:v>
                </c:pt>
                <c:pt idx="1673">
                  <c:v>40926</c:v>
                </c:pt>
                <c:pt idx="1674">
                  <c:v>41029</c:v>
                </c:pt>
                <c:pt idx="1675">
                  <c:v>41099</c:v>
                </c:pt>
                <c:pt idx="1676">
                  <c:v>41113</c:v>
                </c:pt>
                <c:pt idx="1677">
                  <c:v>41158</c:v>
                </c:pt>
                <c:pt idx="1678">
                  <c:v>41185</c:v>
                </c:pt>
                <c:pt idx="1679">
                  <c:v>41284</c:v>
                </c:pt>
                <c:pt idx="1680">
                  <c:v>41353</c:v>
                </c:pt>
                <c:pt idx="1681">
                  <c:v>41373</c:v>
                </c:pt>
                <c:pt idx="1682">
                  <c:v>41463</c:v>
                </c:pt>
                <c:pt idx="1683">
                  <c:v>41549</c:v>
                </c:pt>
                <c:pt idx="1684">
                  <c:v>41654</c:v>
                </c:pt>
                <c:pt idx="1685">
                  <c:v>41744</c:v>
                </c:pt>
                <c:pt idx="1686">
                  <c:v>41835</c:v>
                </c:pt>
                <c:pt idx="1687">
                  <c:v>41913</c:v>
                </c:pt>
                <c:pt idx="1688">
                  <c:v>42024</c:v>
                </c:pt>
                <c:pt idx="1689">
                  <c:v>42108</c:v>
                </c:pt>
                <c:pt idx="1690">
                  <c:v>42185</c:v>
                </c:pt>
                <c:pt idx="1691">
                  <c:v>42284</c:v>
                </c:pt>
                <c:pt idx="1692">
                  <c:v>42382</c:v>
                </c:pt>
                <c:pt idx="1693">
                  <c:v>42481</c:v>
                </c:pt>
                <c:pt idx="1694">
                  <c:v>42564</c:v>
                </c:pt>
                <c:pt idx="1695">
                  <c:v>42663</c:v>
                </c:pt>
                <c:pt idx="1696">
                  <c:v>42773</c:v>
                </c:pt>
                <c:pt idx="1697">
                  <c:v>42849</c:v>
                </c:pt>
                <c:pt idx="1698">
                  <c:v>42947</c:v>
                </c:pt>
                <c:pt idx="1699">
                  <c:v>43010</c:v>
                </c:pt>
                <c:pt idx="1700">
                  <c:v>43151</c:v>
                </c:pt>
                <c:pt idx="1701">
                  <c:v>43298</c:v>
                </c:pt>
                <c:pt idx="1702">
                  <c:v>43384</c:v>
                </c:pt>
                <c:pt idx="1703">
                  <c:v>43500</c:v>
                </c:pt>
                <c:pt idx="1704">
                  <c:v>43573</c:v>
                </c:pt>
                <c:pt idx="1705">
                  <c:v>43628</c:v>
                </c:pt>
                <c:pt idx="1706">
                  <c:v>43633</c:v>
                </c:pt>
                <c:pt idx="1707">
                  <c:v>43661</c:v>
                </c:pt>
                <c:pt idx="1708">
                  <c:v>43859</c:v>
                </c:pt>
                <c:pt idx="1709">
                  <c:v>43893</c:v>
                </c:pt>
                <c:pt idx="1710">
                  <c:v>43949</c:v>
                </c:pt>
                <c:pt idx="1711">
                  <c:v>44018</c:v>
                </c:pt>
                <c:pt idx="1712">
                  <c:v>44210</c:v>
                </c:pt>
                <c:pt idx="1713">
                  <c:v>44383</c:v>
                </c:pt>
                <c:pt idx="1714">
                  <c:v>44573</c:v>
                </c:pt>
              </c:numCache>
            </c:numRef>
          </c:xVal>
          <c:yVal>
            <c:numRef>
              <c:f>'364703076383702'!$D$40:$D$1754</c:f>
              <c:numCache>
                <c:formatCode>General</c:formatCode>
                <c:ptCount val="1715"/>
                <c:pt idx="0">
                  <c:v>-79.7</c:v>
                </c:pt>
                <c:pt idx="1">
                  <c:v>-79.42</c:v>
                </c:pt>
                <c:pt idx="2">
                  <c:v>-79.19</c:v>
                </c:pt>
                <c:pt idx="3">
                  <c:v>-79.099999999999895</c:v>
                </c:pt>
                <c:pt idx="4">
                  <c:v>-78.75</c:v>
                </c:pt>
                <c:pt idx="5">
                  <c:v>-78.67</c:v>
                </c:pt>
                <c:pt idx="6">
                  <c:v>-78.52</c:v>
                </c:pt>
                <c:pt idx="7">
                  <c:v>-78.28</c:v>
                </c:pt>
                <c:pt idx="8">
                  <c:v>-78.08</c:v>
                </c:pt>
                <c:pt idx="9">
                  <c:v>-77.84</c:v>
                </c:pt>
                <c:pt idx="10">
                  <c:v>-77.63</c:v>
                </c:pt>
                <c:pt idx="11">
                  <c:v>-77.510000000000005</c:v>
                </c:pt>
                <c:pt idx="12">
                  <c:v>-77.37</c:v>
                </c:pt>
                <c:pt idx="13">
                  <c:v>-77.3</c:v>
                </c:pt>
                <c:pt idx="14">
                  <c:v>-77.150000000000006</c:v>
                </c:pt>
                <c:pt idx="15">
                  <c:v>-76.95</c:v>
                </c:pt>
                <c:pt idx="16">
                  <c:v>-76.849999999999895</c:v>
                </c:pt>
                <c:pt idx="17">
                  <c:v>-76.8</c:v>
                </c:pt>
                <c:pt idx="18">
                  <c:v>-76.510000000000005</c:v>
                </c:pt>
                <c:pt idx="19">
                  <c:v>-76.45</c:v>
                </c:pt>
                <c:pt idx="20">
                  <c:v>-76.69</c:v>
                </c:pt>
                <c:pt idx="21">
                  <c:v>-76.709999999999894</c:v>
                </c:pt>
                <c:pt idx="22">
                  <c:v>-76.680000000000007</c:v>
                </c:pt>
                <c:pt idx="23">
                  <c:v>-76.64</c:v>
                </c:pt>
                <c:pt idx="24">
                  <c:v>-76.569999999999894</c:v>
                </c:pt>
                <c:pt idx="25">
                  <c:v>-76.599999999999895</c:v>
                </c:pt>
                <c:pt idx="26">
                  <c:v>-82.35</c:v>
                </c:pt>
                <c:pt idx="27">
                  <c:v>-85.7</c:v>
                </c:pt>
                <c:pt idx="28">
                  <c:v>-87.1</c:v>
                </c:pt>
                <c:pt idx="29">
                  <c:v>-83.25</c:v>
                </c:pt>
                <c:pt idx="30">
                  <c:v>-81.2</c:v>
                </c:pt>
                <c:pt idx="31">
                  <c:v>-80.05</c:v>
                </c:pt>
                <c:pt idx="32">
                  <c:v>-79.25</c:v>
                </c:pt>
                <c:pt idx="33">
                  <c:v>-78.55</c:v>
                </c:pt>
                <c:pt idx="34">
                  <c:v>-78.3</c:v>
                </c:pt>
                <c:pt idx="35">
                  <c:v>-78.13</c:v>
                </c:pt>
                <c:pt idx="36">
                  <c:v>-78.13</c:v>
                </c:pt>
                <c:pt idx="37">
                  <c:v>-78.099999999999895</c:v>
                </c:pt>
                <c:pt idx="38">
                  <c:v>-77.900000000000006</c:v>
                </c:pt>
                <c:pt idx="39">
                  <c:v>-77.78</c:v>
                </c:pt>
                <c:pt idx="40">
                  <c:v>-77.13</c:v>
                </c:pt>
                <c:pt idx="41">
                  <c:v>-77.25</c:v>
                </c:pt>
                <c:pt idx="42">
                  <c:v>-77.12</c:v>
                </c:pt>
                <c:pt idx="43">
                  <c:v>-77.05</c:v>
                </c:pt>
                <c:pt idx="44">
                  <c:v>-76.849999999999895</c:v>
                </c:pt>
                <c:pt idx="45">
                  <c:v>-76.78</c:v>
                </c:pt>
                <c:pt idx="46">
                  <c:v>-76.650000000000006</c:v>
                </c:pt>
                <c:pt idx="47">
                  <c:v>-76.349999999999895</c:v>
                </c:pt>
                <c:pt idx="48">
                  <c:v>-76.349999999999895</c:v>
                </c:pt>
                <c:pt idx="49">
                  <c:v>-76.150000000000006</c:v>
                </c:pt>
                <c:pt idx="50">
                  <c:v>-75.64</c:v>
                </c:pt>
                <c:pt idx="51">
                  <c:v>-75.680000000000007</c:v>
                </c:pt>
                <c:pt idx="52">
                  <c:v>-75.55</c:v>
                </c:pt>
                <c:pt idx="53">
                  <c:v>-75.599999999999895</c:v>
                </c:pt>
                <c:pt idx="54">
                  <c:v>-75.599999999999895</c:v>
                </c:pt>
                <c:pt idx="55">
                  <c:v>-75.7</c:v>
                </c:pt>
                <c:pt idx="56">
                  <c:v>-75.849999999999895</c:v>
                </c:pt>
                <c:pt idx="57">
                  <c:v>-75.930000000000007</c:v>
                </c:pt>
                <c:pt idx="58">
                  <c:v>-75.97</c:v>
                </c:pt>
                <c:pt idx="59">
                  <c:v>-75.67</c:v>
                </c:pt>
                <c:pt idx="60">
                  <c:v>-75.95</c:v>
                </c:pt>
                <c:pt idx="61">
                  <c:v>-75.67</c:v>
                </c:pt>
                <c:pt idx="62">
                  <c:v>-75.75</c:v>
                </c:pt>
                <c:pt idx="63">
                  <c:v>-76.05</c:v>
                </c:pt>
                <c:pt idx="64">
                  <c:v>-75.849999999999895</c:v>
                </c:pt>
                <c:pt idx="65">
                  <c:v>-75.95</c:v>
                </c:pt>
                <c:pt idx="66">
                  <c:v>-75.7</c:v>
                </c:pt>
                <c:pt idx="67">
                  <c:v>-75.75</c:v>
                </c:pt>
                <c:pt idx="68">
                  <c:v>-75.8</c:v>
                </c:pt>
                <c:pt idx="69">
                  <c:v>-75.8</c:v>
                </c:pt>
                <c:pt idx="70">
                  <c:v>-75.75</c:v>
                </c:pt>
                <c:pt idx="71">
                  <c:v>-75.75</c:v>
                </c:pt>
                <c:pt idx="72">
                  <c:v>-74.91</c:v>
                </c:pt>
                <c:pt idx="73">
                  <c:v>-75.02</c:v>
                </c:pt>
                <c:pt idx="74">
                  <c:v>-75.17</c:v>
                </c:pt>
                <c:pt idx="75">
                  <c:v>-75.11</c:v>
                </c:pt>
                <c:pt idx="76">
                  <c:v>-75.25</c:v>
                </c:pt>
                <c:pt idx="77">
                  <c:v>-75.23</c:v>
                </c:pt>
                <c:pt idx="78">
                  <c:v>-75.459999999999894</c:v>
                </c:pt>
                <c:pt idx="79">
                  <c:v>-75.150000000000006</c:v>
                </c:pt>
                <c:pt idx="80">
                  <c:v>-75.180000000000007</c:v>
                </c:pt>
                <c:pt idx="81">
                  <c:v>-75.55</c:v>
                </c:pt>
                <c:pt idx="82">
                  <c:v>-75.39</c:v>
                </c:pt>
                <c:pt idx="83">
                  <c:v>-75.41</c:v>
                </c:pt>
                <c:pt idx="84">
                  <c:v>-75.42</c:v>
                </c:pt>
                <c:pt idx="85">
                  <c:v>-75.58</c:v>
                </c:pt>
                <c:pt idx="86">
                  <c:v>-75.73</c:v>
                </c:pt>
                <c:pt idx="87">
                  <c:v>-75.88</c:v>
                </c:pt>
                <c:pt idx="88">
                  <c:v>-75.84</c:v>
                </c:pt>
                <c:pt idx="89">
                  <c:v>-75.88</c:v>
                </c:pt>
                <c:pt idx="90">
                  <c:v>-75.92</c:v>
                </c:pt>
                <c:pt idx="91">
                  <c:v>-75.92</c:v>
                </c:pt>
                <c:pt idx="92">
                  <c:v>-75.92</c:v>
                </c:pt>
                <c:pt idx="93">
                  <c:v>-78.19</c:v>
                </c:pt>
                <c:pt idx="94">
                  <c:v>-92.25</c:v>
                </c:pt>
                <c:pt idx="95">
                  <c:v>-92.05</c:v>
                </c:pt>
                <c:pt idx="96">
                  <c:v>-88.35</c:v>
                </c:pt>
                <c:pt idx="97">
                  <c:v>-85.9</c:v>
                </c:pt>
                <c:pt idx="98">
                  <c:v>-84.25</c:v>
                </c:pt>
                <c:pt idx="99">
                  <c:v>-83.4</c:v>
                </c:pt>
                <c:pt idx="100">
                  <c:v>-82.92</c:v>
                </c:pt>
                <c:pt idx="101">
                  <c:v>-81.95</c:v>
                </c:pt>
                <c:pt idx="102">
                  <c:v>-81.45</c:v>
                </c:pt>
                <c:pt idx="103">
                  <c:v>-81.13</c:v>
                </c:pt>
                <c:pt idx="104">
                  <c:v>-80.7</c:v>
                </c:pt>
                <c:pt idx="105">
                  <c:v>-80.3</c:v>
                </c:pt>
                <c:pt idx="106">
                  <c:v>-80.08</c:v>
                </c:pt>
                <c:pt idx="107">
                  <c:v>-79.5</c:v>
                </c:pt>
                <c:pt idx="108">
                  <c:v>-80.13</c:v>
                </c:pt>
                <c:pt idx="109">
                  <c:v>-81.27</c:v>
                </c:pt>
                <c:pt idx="110">
                  <c:v>-81.83</c:v>
                </c:pt>
                <c:pt idx="111">
                  <c:v>-82</c:v>
                </c:pt>
                <c:pt idx="112">
                  <c:v>-81.540000000000006</c:v>
                </c:pt>
                <c:pt idx="113">
                  <c:v>-81.16</c:v>
                </c:pt>
                <c:pt idx="114">
                  <c:v>-81.23</c:v>
                </c:pt>
                <c:pt idx="115">
                  <c:v>-80.89</c:v>
                </c:pt>
                <c:pt idx="116">
                  <c:v>-80.75</c:v>
                </c:pt>
                <c:pt idx="117">
                  <c:v>-80.489999999999895</c:v>
                </c:pt>
                <c:pt idx="118">
                  <c:v>-80.25</c:v>
                </c:pt>
                <c:pt idx="119">
                  <c:v>-79.650000000000006</c:v>
                </c:pt>
                <c:pt idx="120">
                  <c:v>-79.47</c:v>
                </c:pt>
                <c:pt idx="121">
                  <c:v>-79.650000000000006</c:v>
                </c:pt>
                <c:pt idx="122">
                  <c:v>-79.290000000000006</c:v>
                </c:pt>
                <c:pt idx="123">
                  <c:v>-79.45</c:v>
                </c:pt>
                <c:pt idx="124">
                  <c:v>-79.37</c:v>
                </c:pt>
                <c:pt idx="125">
                  <c:v>-79.25</c:v>
                </c:pt>
                <c:pt idx="126">
                  <c:v>-78.790000000000006</c:v>
                </c:pt>
                <c:pt idx="127">
                  <c:v>-78.75</c:v>
                </c:pt>
                <c:pt idx="128">
                  <c:v>-78.69</c:v>
                </c:pt>
                <c:pt idx="129">
                  <c:v>-76.66</c:v>
                </c:pt>
                <c:pt idx="130">
                  <c:v>-76.69</c:v>
                </c:pt>
                <c:pt idx="131">
                  <c:v>-76.150000000000006</c:v>
                </c:pt>
                <c:pt idx="132">
                  <c:v>-75.930000000000007</c:v>
                </c:pt>
                <c:pt idx="133">
                  <c:v>-76.05</c:v>
                </c:pt>
                <c:pt idx="134">
                  <c:v>-76.14</c:v>
                </c:pt>
                <c:pt idx="135">
                  <c:v>-76.290000000000006</c:v>
                </c:pt>
                <c:pt idx="136">
                  <c:v>-76.34</c:v>
                </c:pt>
                <c:pt idx="137">
                  <c:v>-76.290000000000006</c:v>
                </c:pt>
                <c:pt idx="138">
                  <c:v>-76.47</c:v>
                </c:pt>
                <c:pt idx="139">
                  <c:v>-76.33</c:v>
                </c:pt>
                <c:pt idx="140">
                  <c:v>-76.37</c:v>
                </c:pt>
                <c:pt idx="141">
                  <c:v>-75.930000000000007</c:v>
                </c:pt>
                <c:pt idx="142">
                  <c:v>-75.8</c:v>
                </c:pt>
                <c:pt idx="143">
                  <c:v>-75.55</c:v>
                </c:pt>
                <c:pt idx="144">
                  <c:v>-75.45</c:v>
                </c:pt>
                <c:pt idx="145">
                  <c:v>-75.510000000000005</c:v>
                </c:pt>
                <c:pt idx="146">
                  <c:v>-75.72</c:v>
                </c:pt>
                <c:pt idx="147">
                  <c:v>-75.91</c:v>
                </c:pt>
                <c:pt idx="148">
                  <c:v>-75.95</c:v>
                </c:pt>
                <c:pt idx="149">
                  <c:v>-76.09</c:v>
                </c:pt>
                <c:pt idx="150">
                  <c:v>-76.05</c:v>
                </c:pt>
                <c:pt idx="151">
                  <c:v>-76.03</c:v>
                </c:pt>
                <c:pt idx="152">
                  <c:v>-76.37</c:v>
                </c:pt>
                <c:pt idx="153">
                  <c:v>-76.38</c:v>
                </c:pt>
                <c:pt idx="154">
                  <c:v>-76.209999999999894</c:v>
                </c:pt>
                <c:pt idx="155">
                  <c:v>-76.349999999999895</c:v>
                </c:pt>
                <c:pt idx="156">
                  <c:v>-76.319999999999894</c:v>
                </c:pt>
                <c:pt idx="157">
                  <c:v>-76.260000000000005</c:v>
                </c:pt>
                <c:pt idx="158">
                  <c:v>-76.34</c:v>
                </c:pt>
                <c:pt idx="159">
                  <c:v>-76.349999999999895</c:v>
                </c:pt>
                <c:pt idx="160">
                  <c:v>-76.25</c:v>
                </c:pt>
                <c:pt idx="161">
                  <c:v>-76.290000000000006</c:v>
                </c:pt>
                <c:pt idx="162">
                  <c:v>-75.87</c:v>
                </c:pt>
                <c:pt idx="163">
                  <c:v>-75.75</c:v>
                </c:pt>
                <c:pt idx="164">
                  <c:v>-75.69</c:v>
                </c:pt>
                <c:pt idx="165">
                  <c:v>-75.650000000000006</c:v>
                </c:pt>
                <c:pt idx="166">
                  <c:v>-75.650000000000006</c:v>
                </c:pt>
                <c:pt idx="167">
                  <c:v>-75.650000000000006</c:v>
                </c:pt>
                <c:pt idx="168">
                  <c:v>-75.67</c:v>
                </c:pt>
                <c:pt idx="169">
                  <c:v>-98.25</c:v>
                </c:pt>
                <c:pt idx="170">
                  <c:v>-98.15</c:v>
                </c:pt>
                <c:pt idx="171">
                  <c:v>-96.38</c:v>
                </c:pt>
                <c:pt idx="172">
                  <c:v>-96.03</c:v>
                </c:pt>
                <c:pt idx="173">
                  <c:v>-96.43</c:v>
                </c:pt>
                <c:pt idx="174">
                  <c:v>-96.88</c:v>
                </c:pt>
                <c:pt idx="175">
                  <c:v>-97.35</c:v>
                </c:pt>
                <c:pt idx="176">
                  <c:v>-98.87</c:v>
                </c:pt>
                <c:pt idx="177">
                  <c:v>-99.33</c:v>
                </c:pt>
                <c:pt idx="178">
                  <c:v>-94.91</c:v>
                </c:pt>
                <c:pt idx="179">
                  <c:v>-92.45</c:v>
                </c:pt>
                <c:pt idx="180">
                  <c:v>-91.81</c:v>
                </c:pt>
                <c:pt idx="181">
                  <c:v>-89.95</c:v>
                </c:pt>
                <c:pt idx="182">
                  <c:v>-88.65</c:v>
                </c:pt>
                <c:pt idx="183">
                  <c:v>-87.75</c:v>
                </c:pt>
                <c:pt idx="184">
                  <c:v>-86.65</c:v>
                </c:pt>
                <c:pt idx="185">
                  <c:v>-85.95</c:v>
                </c:pt>
                <c:pt idx="186">
                  <c:v>-85.33</c:v>
                </c:pt>
                <c:pt idx="187">
                  <c:v>-84.83</c:v>
                </c:pt>
                <c:pt idx="188">
                  <c:v>-84.35</c:v>
                </c:pt>
                <c:pt idx="189">
                  <c:v>-84.2</c:v>
                </c:pt>
                <c:pt idx="190">
                  <c:v>-82.15</c:v>
                </c:pt>
                <c:pt idx="191">
                  <c:v>-80.28</c:v>
                </c:pt>
                <c:pt idx="192">
                  <c:v>-80.06</c:v>
                </c:pt>
                <c:pt idx="193">
                  <c:v>-79.89</c:v>
                </c:pt>
                <c:pt idx="194">
                  <c:v>-79.77</c:v>
                </c:pt>
                <c:pt idx="195">
                  <c:v>-79.7</c:v>
                </c:pt>
                <c:pt idx="196">
                  <c:v>-79.52</c:v>
                </c:pt>
                <c:pt idx="197">
                  <c:v>-79.56</c:v>
                </c:pt>
                <c:pt idx="198">
                  <c:v>-79.48</c:v>
                </c:pt>
                <c:pt idx="199">
                  <c:v>-79.349999999999895</c:v>
                </c:pt>
                <c:pt idx="200">
                  <c:v>-79.14</c:v>
                </c:pt>
                <c:pt idx="201">
                  <c:v>-79.41</c:v>
                </c:pt>
                <c:pt idx="202">
                  <c:v>-79.28</c:v>
                </c:pt>
                <c:pt idx="203">
                  <c:v>-79.28</c:v>
                </c:pt>
                <c:pt idx="204">
                  <c:v>-79.02</c:v>
                </c:pt>
                <c:pt idx="205">
                  <c:v>-79.14</c:v>
                </c:pt>
                <c:pt idx="206">
                  <c:v>-78.900000000000006</c:v>
                </c:pt>
                <c:pt idx="207">
                  <c:v>-78.849999999999895</c:v>
                </c:pt>
                <c:pt idx="208">
                  <c:v>-78.790000000000006</c:v>
                </c:pt>
                <c:pt idx="209">
                  <c:v>-78.67</c:v>
                </c:pt>
                <c:pt idx="210">
                  <c:v>-78.62</c:v>
                </c:pt>
                <c:pt idx="211">
                  <c:v>-78.599999999999895</c:v>
                </c:pt>
                <c:pt idx="212">
                  <c:v>-78.53</c:v>
                </c:pt>
                <c:pt idx="213">
                  <c:v>-78.569999999999894</c:v>
                </c:pt>
                <c:pt idx="214">
                  <c:v>-78.599999999999895</c:v>
                </c:pt>
                <c:pt idx="215">
                  <c:v>-78.45</c:v>
                </c:pt>
                <c:pt idx="216">
                  <c:v>-78.45</c:v>
                </c:pt>
                <c:pt idx="217">
                  <c:v>-78.48</c:v>
                </c:pt>
                <c:pt idx="218">
                  <c:v>-78.540000000000006</c:v>
                </c:pt>
                <c:pt idx="219">
                  <c:v>-78.650000000000006</c:v>
                </c:pt>
                <c:pt idx="220">
                  <c:v>-78.45</c:v>
                </c:pt>
                <c:pt idx="221">
                  <c:v>-78.52</c:v>
                </c:pt>
                <c:pt idx="222">
                  <c:v>-78.5</c:v>
                </c:pt>
                <c:pt idx="223">
                  <c:v>-78.45</c:v>
                </c:pt>
                <c:pt idx="224">
                  <c:v>-78.45</c:v>
                </c:pt>
                <c:pt idx="225">
                  <c:v>-78.45</c:v>
                </c:pt>
                <c:pt idx="226">
                  <c:v>-78.45</c:v>
                </c:pt>
                <c:pt idx="227">
                  <c:v>-78.650000000000006</c:v>
                </c:pt>
                <c:pt idx="228">
                  <c:v>-78.650000000000006</c:v>
                </c:pt>
                <c:pt idx="229">
                  <c:v>-78.59</c:v>
                </c:pt>
                <c:pt idx="230">
                  <c:v>-78.62</c:v>
                </c:pt>
                <c:pt idx="231">
                  <c:v>-78.63</c:v>
                </c:pt>
                <c:pt idx="232">
                  <c:v>-78.650000000000006</c:v>
                </c:pt>
                <c:pt idx="233">
                  <c:v>-78.680000000000007</c:v>
                </c:pt>
                <c:pt idx="234">
                  <c:v>-78.83</c:v>
                </c:pt>
                <c:pt idx="235">
                  <c:v>-78.83</c:v>
                </c:pt>
                <c:pt idx="236">
                  <c:v>-78.78</c:v>
                </c:pt>
                <c:pt idx="237">
                  <c:v>-78.92</c:v>
                </c:pt>
                <c:pt idx="238">
                  <c:v>-79.17</c:v>
                </c:pt>
                <c:pt idx="239">
                  <c:v>-79.37</c:v>
                </c:pt>
                <c:pt idx="240">
                  <c:v>-79.53</c:v>
                </c:pt>
                <c:pt idx="241">
                  <c:v>-82.22</c:v>
                </c:pt>
                <c:pt idx="242">
                  <c:v>-83</c:v>
                </c:pt>
                <c:pt idx="243">
                  <c:v>-84.85</c:v>
                </c:pt>
                <c:pt idx="244">
                  <c:v>-86.2</c:v>
                </c:pt>
                <c:pt idx="245">
                  <c:v>-87.17</c:v>
                </c:pt>
                <c:pt idx="246">
                  <c:v>-88.53</c:v>
                </c:pt>
                <c:pt idx="247">
                  <c:v>-90.83</c:v>
                </c:pt>
                <c:pt idx="248">
                  <c:v>-91.95</c:v>
                </c:pt>
                <c:pt idx="249">
                  <c:v>-92.65</c:v>
                </c:pt>
                <c:pt idx="250">
                  <c:v>-93.42</c:v>
                </c:pt>
                <c:pt idx="251">
                  <c:v>-93.86</c:v>
                </c:pt>
                <c:pt idx="252">
                  <c:v>-94.45</c:v>
                </c:pt>
                <c:pt idx="253">
                  <c:v>-96.45</c:v>
                </c:pt>
                <c:pt idx="254">
                  <c:v>-96.89</c:v>
                </c:pt>
                <c:pt idx="255">
                  <c:v>-97.52</c:v>
                </c:pt>
                <c:pt idx="256">
                  <c:v>-98.32</c:v>
                </c:pt>
                <c:pt idx="257">
                  <c:v>-98.85</c:v>
                </c:pt>
                <c:pt idx="258">
                  <c:v>-99.43</c:v>
                </c:pt>
                <c:pt idx="259">
                  <c:v>-99.68</c:v>
                </c:pt>
                <c:pt idx="260">
                  <c:v>-99.91</c:v>
                </c:pt>
                <c:pt idx="261">
                  <c:v>-94.17</c:v>
                </c:pt>
                <c:pt idx="262">
                  <c:v>-94.18</c:v>
                </c:pt>
                <c:pt idx="263">
                  <c:v>-97.93</c:v>
                </c:pt>
                <c:pt idx="264">
                  <c:v>-99.54</c:v>
                </c:pt>
                <c:pt idx="265">
                  <c:v>-100.55</c:v>
                </c:pt>
                <c:pt idx="266">
                  <c:v>-101.28</c:v>
                </c:pt>
                <c:pt idx="267">
                  <c:v>-101.89</c:v>
                </c:pt>
                <c:pt idx="268">
                  <c:v>-102.28</c:v>
                </c:pt>
                <c:pt idx="269">
                  <c:v>-102.77</c:v>
                </c:pt>
                <c:pt idx="270">
                  <c:v>-103.03</c:v>
                </c:pt>
                <c:pt idx="271">
                  <c:v>-103.35</c:v>
                </c:pt>
                <c:pt idx="272">
                  <c:v>-103.48</c:v>
                </c:pt>
                <c:pt idx="273">
                  <c:v>-103.76</c:v>
                </c:pt>
                <c:pt idx="274">
                  <c:v>-104.45</c:v>
                </c:pt>
                <c:pt idx="275">
                  <c:v>-104.67</c:v>
                </c:pt>
                <c:pt idx="276">
                  <c:v>-105.11</c:v>
                </c:pt>
                <c:pt idx="277">
                  <c:v>-105.48</c:v>
                </c:pt>
                <c:pt idx="278">
                  <c:v>-105.48</c:v>
                </c:pt>
                <c:pt idx="279">
                  <c:v>-105.46</c:v>
                </c:pt>
                <c:pt idx="280">
                  <c:v>-104.99</c:v>
                </c:pt>
                <c:pt idx="281">
                  <c:v>-98.6</c:v>
                </c:pt>
                <c:pt idx="282">
                  <c:v>-96.04</c:v>
                </c:pt>
                <c:pt idx="283">
                  <c:v>-94.54</c:v>
                </c:pt>
                <c:pt idx="284">
                  <c:v>-93.26</c:v>
                </c:pt>
                <c:pt idx="285">
                  <c:v>-92.23</c:v>
                </c:pt>
                <c:pt idx="286">
                  <c:v>-91.42</c:v>
                </c:pt>
                <c:pt idx="287">
                  <c:v>-90.8</c:v>
                </c:pt>
                <c:pt idx="288">
                  <c:v>-90.75</c:v>
                </c:pt>
                <c:pt idx="289">
                  <c:v>-90.43</c:v>
                </c:pt>
                <c:pt idx="290">
                  <c:v>-89.9</c:v>
                </c:pt>
                <c:pt idx="291">
                  <c:v>-89.28</c:v>
                </c:pt>
                <c:pt idx="292">
                  <c:v>-88.94</c:v>
                </c:pt>
                <c:pt idx="293">
                  <c:v>-88.95</c:v>
                </c:pt>
                <c:pt idx="294">
                  <c:v>-88.29</c:v>
                </c:pt>
                <c:pt idx="295">
                  <c:v>-87.83</c:v>
                </c:pt>
                <c:pt idx="296">
                  <c:v>-87.5</c:v>
                </c:pt>
                <c:pt idx="297">
                  <c:v>-87.33</c:v>
                </c:pt>
                <c:pt idx="298">
                  <c:v>-87.37</c:v>
                </c:pt>
                <c:pt idx="299">
                  <c:v>-86.95</c:v>
                </c:pt>
                <c:pt idx="300">
                  <c:v>-86.95</c:v>
                </c:pt>
                <c:pt idx="301">
                  <c:v>-86.83</c:v>
                </c:pt>
                <c:pt idx="302">
                  <c:v>-86.66</c:v>
                </c:pt>
                <c:pt idx="303">
                  <c:v>-86.63</c:v>
                </c:pt>
                <c:pt idx="304">
                  <c:v>-86.53</c:v>
                </c:pt>
                <c:pt idx="305">
                  <c:v>-86.45</c:v>
                </c:pt>
                <c:pt idx="306">
                  <c:v>-86.25</c:v>
                </c:pt>
                <c:pt idx="307">
                  <c:v>-86.15</c:v>
                </c:pt>
                <c:pt idx="308">
                  <c:v>-86.05</c:v>
                </c:pt>
                <c:pt idx="309">
                  <c:v>-85.95</c:v>
                </c:pt>
                <c:pt idx="310">
                  <c:v>-85.93</c:v>
                </c:pt>
                <c:pt idx="311">
                  <c:v>-85.85</c:v>
                </c:pt>
                <c:pt idx="312">
                  <c:v>-85.86</c:v>
                </c:pt>
                <c:pt idx="313">
                  <c:v>-85.77</c:v>
                </c:pt>
                <c:pt idx="314">
                  <c:v>-85.78</c:v>
                </c:pt>
                <c:pt idx="315">
                  <c:v>-85.65</c:v>
                </c:pt>
                <c:pt idx="316">
                  <c:v>-85.65</c:v>
                </c:pt>
                <c:pt idx="317">
                  <c:v>-85.79</c:v>
                </c:pt>
                <c:pt idx="318">
                  <c:v>-85.81</c:v>
                </c:pt>
                <c:pt idx="319">
                  <c:v>-85.81</c:v>
                </c:pt>
                <c:pt idx="320">
                  <c:v>-86.19</c:v>
                </c:pt>
                <c:pt idx="321">
                  <c:v>-86.15</c:v>
                </c:pt>
                <c:pt idx="322">
                  <c:v>-86.24</c:v>
                </c:pt>
                <c:pt idx="323">
                  <c:v>-86.28</c:v>
                </c:pt>
                <c:pt idx="324">
                  <c:v>-86.34</c:v>
                </c:pt>
                <c:pt idx="325">
                  <c:v>-86.4</c:v>
                </c:pt>
                <c:pt idx="326">
                  <c:v>-86.35</c:v>
                </c:pt>
                <c:pt idx="327">
                  <c:v>-86.45</c:v>
                </c:pt>
                <c:pt idx="328">
                  <c:v>-86.51</c:v>
                </c:pt>
                <c:pt idx="329">
                  <c:v>-86.7</c:v>
                </c:pt>
                <c:pt idx="330">
                  <c:v>-86.71</c:v>
                </c:pt>
                <c:pt idx="331">
                  <c:v>-86.73</c:v>
                </c:pt>
                <c:pt idx="332">
                  <c:v>-86.55</c:v>
                </c:pt>
                <c:pt idx="333">
                  <c:v>-86.46</c:v>
                </c:pt>
                <c:pt idx="334">
                  <c:v>-86.47</c:v>
                </c:pt>
                <c:pt idx="335">
                  <c:v>-86.5</c:v>
                </c:pt>
                <c:pt idx="336">
                  <c:v>-86.46</c:v>
                </c:pt>
                <c:pt idx="337">
                  <c:v>-86.45</c:v>
                </c:pt>
                <c:pt idx="338">
                  <c:v>-86.33</c:v>
                </c:pt>
                <c:pt idx="339">
                  <c:v>-86.33</c:v>
                </c:pt>
                <c:pt idx="340">
                  <c:v>-86.33</c:v>
                </c:pt>
                <c:pt idx="341">
                  <c:v>-86.33</c:v>
                </c:pt>
                <c:pt idx="342">
                  <c:v>-91.74</c:v>
                </c:pt>
                <c:pt idx="343">
                  <c:v>-94.44</c:v>
                </c:pt>
                <c:pt idx="344">
                  <c:v>-96.29</c:v>
                </c:pt>
                <c:pt idx="345">
                  <c:v>-95.6</c:v>
                </c:pt>
                <c:pt idx="346">
                  <c:v>-97.9</c:v>
                </c:pt>
                <c:pt idx="347">
                  <c:v>-99.05</c:v>
                </c:pt>
                <c:pt idx="348">
                  <c:v>-99.77</c:v>
                </c:pt>
                <c:pt idx="349">
                  <c:v>-100.61</c:v>
                </c:pt>
                <c:pt idx="350">
                  <c:v>-100.75</c:v>
                </c:pt>
                <c:pt idx="351">
                  <c:v>-101.14</c:v>
                </c:pt>
                <c:pt idx="352">
                  <c:v>-101.78</c:v>
                </c:pt>
                <c:pt idx="353">
                  <c:v>-101.95</c:v>
                </c:pt>
                <c:pt idx="354">
                  <c:v>-102.55</c:v>
                </c:pt>
                <c:pt idx="355">
                  <c:v>-102.87</c:v>
                </c:pt>
                <c:pt idx="356">
                  <c:v>-103.25</c:v>
                </c:pt>
                <c:pt idx="357">
                  <c:v>-103.63</c:v>
                </c:pt>
                <c:pt idx="358">
                  <c:v>-103.94</c:v>
                </c:pt>
                <c:pt idx="359">
                  <c:v>-104.28</c:v>
                </c:pt>
                <c:pt idx="360">
                  <c:v>-104.62</c:v>
                </c:pt>
                <c:pt idx="361">
                  <c:v>-104.87</c:v>
                </c:pt>
                <c:pt idx="362">
                  <c:v>-104.95</c:v>
                </c:pt>
                <c:pt idx="363">
                  <c:v>-101.78</c:v>
                </c:pt>
                <c:pt idx="364">
                  <c:v>-98.28</c:v>
                </c:pt>
                <c:pt idx="365">
                  <c:v>-96.31</c:v>
                </c:pt>
                <c:pt idx="366">
                  <c:v>-94.91</c:v>
                </c:pt>
                <c:pt idx="367">
                  <c:v>-93.83</c:v>
                </c:pt>
                <c:pt idx="368">
                  <c:v>-93.11</c:v>
                </c:pt>
                <c:pt idx="369">
                  <c:v>-92.31</c:v>
                </c:pt>
                <c:pt idx="370">
                  <c:v>-91.67</c:v>
                </c:pt>
                <c:pt idx="371">
                  <c:v>-91.29</c:v>
                </c:pt>
                <c:pt idx="372">
                  <c:v>-90.96</c:v>
                </c:pt>
                <c:pt idx="373">
                  <c:v>-90.58</c:v>
                </c:pt>
                <c:pt idx="374">
                  <c:v>-90.22</c:v>
                </c:pt>
                <c:pt idx="375">
                  <c:v>-89.95</c:v>
                </c:pt>
                <c:pt idx="376">
                  <c:v>-89.63</c:v>
                </c:pt>
                <c:pt idx="377">
                  <c:v>-89.41</c:v>
                </c:pt>
                <c:pt idx="378">
                  <c:v>-89.29</c:v>
                </c:pt>
                <c:pt idx="379">
                  <c:v>-89</c:v>
                </c:pt>
                <c:pt idx="380">
                  <c:v>-88.7</c:v>
                </c:pt>
                <c:pt idx="381">
                  <c:v>-88.39</c:v>
                </c:pt>
                <c:pt idx="382">
                  <c:v>-88.15</c:v>
                </c:pt>
                <c:pt idx="383">
                  <c:v>-87.97</c:v>
                </c:pt>
                <c:pt idx="384">
                  <c:v>-87.89</c:v>
                </c:pt>
                <c:pt idx="385">
                  <c:v>-87.71</c:v>
                </c:pt>
                <c:pt idx="386">
                  <c:v>-87.95</c:v>
                </c:pt>
                <c:pt idx="387">
                  <c:v>-87.82</c:v>
                </c:pt>
                <c:pt idx="388">
                  <c:v>-87.66</c:v>
                </c:pt>
                <c:pt idx="389">
                  <c:v>-87.62</c:v>
                </c:pt>
                <c:pt idx="390">
                  <c:v>-87.44</c:v>
                </c:pt>
                <c:pt idx="391">
                  <c:v>-87.3</c:v>
                </c:pt>
                <c:pt idx="392">
                  <c:v>-87.26</c:v>
                </c:pt>
                <c:pt idx="393">
                  <c:v>-87.23</c:v>
                </c:pt>
                <c:pt idx="394">
                  <c:v>-87.12</c:v>
                </c:pt>
                <c:pt idx="395">
                  <c:v>-87.21</c:v>
                </c:pt>
                <c:pt idx="396">
                  <c:v>-87.07</c:v>
                </c:pt>
                <c:pt idx="397">
                  <c:v>-87.08</c:v>
                </c:pt>
                <c:pt idx="398">
                  <c:v>-86.97</c:v>
                </c:pt>
                <c:pt idx="399">
                  <c:v>-86.95</c:v>
                </c:pt>
                <c:pt idx="400">
                  <c:v>-87.1</c:v>
                </c:pt>
                <c:pt idx="401">
                  <c:v>-87.05</c:v>
                </c:pt>
                <c:pt idx="402">
                  <c:v>-87.25</c:v>
                </c:pt>
                <c:pt idx="403">
                  <c:v>-87.42</c:v>
                </c:pt>
                <c:pt idx="404">
                  <c:v>-87.43</c:v>
                </c:pt>
                <c:pt idx="405">
                  <c:v>-87.46</c:v>
                </c:pt>
                <c:pt idx="406">
                  <c:v>-87.59</c:v>
                </c:pt>
                <c:pt idx="407">
                  <c:v>-87.55</c:v>
                </c:pt>
                <c:pt idx="408">
                  <c:v>-87.55</c:v>
                </c:pt>
                <c:pt idx="409">
                  <c:v>-87.65</c:v>
                </c:pt>
                <c:pt idx="410">
                  <c:v>-87.67</c:v>
                </c:pt>
                <c:pt idx="411">
                  <c:v>-87.66</c:v>
                </c:pt>
                <c:pt idx="412">
                  <c:v>-87.73</c:v>
                </c:pt>
                <c:pt idx="413">
                  <c:v>-87.56</c:v>
                </c:pt>
                <c:pt idx="414">
                  <c:v>-87.55</c:v>
                </c:pt>
                <c:pt idx="415">
                  <c:v>-87.55</c:v>
                </c:pt>
                <c:pt idx="416">
                  <c:v>-87.45</c:v>
                </c:pt>
                <c:pt idx="417">
                  <c:v>-87.41</c:v>
                </c:pt>
                <c:pt idx="418">
                  <c:v>-87.45</c:v>
                </c:pt>
                <c:pt idx="419">
                  <c:v>-87.45</c:v>
                </c:pt>
                <c:pt idx="420">
                  <c:v>-87.35</c:v>
                </c:pt>
                <c:pt idx="421">
                  <c:v>-87.29</c:v>
                </c:pt>
                <c:pt idx="422">
                  <c:v>-87.35</c:v>
                </c:pt>
                <c:pt idx="423">
                  <c:v>-87.37</c:v>
                </c:pt>
                <c:pt idx="424">
                  <c:v>-87.32</c:v>
                </c:pt>
                <c:pt idx="425">
                  <c:v>-87.18</c:v>
                </c:pt>
                <c:pt idx="426">
                  <c:v>-87.21</c:v>
                </c:pt>
                <c:pt idx="427">
                  <c:v>-86.99</c:v>
                </c:pt>
                <c:pt idx="428">
                  <c:v>-86.99</c:v>
                </c:pt>
                <c:pt idx="429">
                  <c:v>-87.02</c:v>
                </c:pt>
                <c:pt idx="430">
                  <c:v>-86.95</c:v>
                </c:pt>
                <c:pt idx="431">
                  <c:v>-87.05</c:v>
                </c:pt>
                <c:pt idx="432">
                  <c:v>-86.95</c:v>
                </c:pt>
                <c:pt idx="433">
                  <c:v>-86.99</c:v>
                </c:pt>
                <c:pt idx="434">
                  <c:v>-86.99</c:v>
                </c:pt>
                <c:pt idx="435">
                  <c:v>-86.94</c:v>
                </c:pt>
                <c:pt idx="436">
                  <c:v>-87.05</c:v>
                </c:pt>
                <c:pt idx="437">
                  <c:v>-87.26</c:v>
                </c:pt>
                <c:pt idx="438">
                  <c:v>-87.07</c:v>
                </c:pt>
                <c:pt idx="439">
                  <c:v>-87.04</c:v>
                </c:pt>
                <c:pt idx="440">
                  <c:v>-86.95</c:v>
                </c:pt>
                <c:pt idx="441">
                  <c:v>-86.95</c:v>
                </c:pt>
                <c:pt idx="442">
                  <c:v>-86.88</c:v>
                </c:pt>
                <c:pt idx="443">
                  <c:v>-86.75</c:v>
                </c:pt>
                <c:pt idx="444">
                  <c:v>-86.73</c:v>
                </c:pt>
                <c:pt idx="445">
                  <c:v>-86.78</c:v>
                </c:pt>
                <c:pt idx="446">
                  <c:v>-86.68</c:v>
                </c:pt>
                <c:pt idx="447">
                  <c:v>-86.75</c:v>
                </c:pt>
                <c:pt idx="448">
                  <c:v>-86.7</c:v>
                </c:pt>
                <c:pt idx="449">
                  <c:v>-86.74</c:v>
                </c:pt>
                <c:pt idx="450">
                  <c:v>-86.64</c:v>
                </c:pt>
                <c:pt idx="451">
                  <c:v>-86.47</c:v>
                </c:pt>
                <c:pt idx="452">
                  <c:v>-86.45</c:v>
                </c:pt>
                <c:pt idx="453">
                  <c:v>-86.46</c:v>
                </c:pt>
                <c:pt idx="454">
                  <c:v>-86.48</c:v>
                </c:pt>
                <c:pt idx="455">
                  <c:v>-86.49</c:v>
                </c:pt>
                <c:pt idx="456">
                  <c:v>-86.48</c:v>
                </c:pt>
                <c:pt idx="457">
                  <c:v>-86.57</c:v>
                </c:pt>
                <c:pt idx="458">
                  <c:v>-86.29</c:v>
                </c:pt>
                <c:pt idx="459">
                  <c:v>-85.95</c:v>
                </c:pt>
                <c:pt idx="460">
                  <c:v>-85.8</c:v>
                </c:pt>
                <c:pt idx="461">
                  <c:v>-85.6</c:v>
                </c:pt>
                <c:pt idx="462">
                  <c:v>-85.59</c:v>
                </c:pt>
                <c:pt idx="463">
                  <c:v>-85.36</c:v>
                </c:pt>
                <c:pt idx="464">
                  <c:v>-85.3</c:v>
                </c:pt>
                <c:pt idx="465">
                  <c:v>-85.3</c:v>
                </c:pt>
                <c:pt idx="466">
                  <c:v>-85.18</c:v>
                </c:pt>
                <c:pt idx="467">
                  <c:v>-85.15</c:v>
                </c:pt>
                <c:pt idx="468">
                  <c:v>-84.98</c:v>
                </c:pt>
                <c:pt idx="469">
                  <c:v>-84.95</c:v>
                </c:pt>
                <c:pt idx="470">
                  <c:v>-84.95</c:v>
                </c:pt>
                <c:pt idx="471">
                  <c:v>-84.81</c:v>
                </c:pt>
                <c:pt idx="472">
                  <c:v>-84.84</c:v>
                </c:pt>
                <c:pt idx="473">
                  <c:v>-84.96</c:v>
                </c:pt>
                <c:pt idx="474">
                  <c:v>-84.96</c:v>
                </c:pt>
                <c:pt idx="475">
                  <c:v>-84.95</c:v>
                </c:pt>
                <c:pt idx="476">
                  <c:v>-84.95</c:v>
                </c:pt>
                <c:pt idx="477">
                  <c:v>-84.97</c:v>
                </c:pt>
                <c:pt idx="478">
                  <c:v>-85</c:v>
                </c:pt>
                <c:pt idx="479">
                  <c:v>-84.93</c:v>
                </c:pt>
                <c:pt idx="480">
                  <c:v>-84.96</c:v>
                </c:pt>
                <c:pt idx="481">
                  <c:v>-84.98</c:v>
                </c:pt>
                <c:pt idx="482">
                  <c:v>-85</c:v>
                </c:pt>
                <c:pt idx="483">
                  <c:v>-85.04</c:v>
                </c:pt>
                <c:pt idx="484">
                  <c:v>-84.99</c:v>
                </c:pt>
                <c:pt idx="485">
                  <c:v>-85.14</c:v>
                </c:pt>
                <c:pt idx="486">
                  <c:v>-85.19</c:v>
                </c:pt>
                <c:pt idx="487">
                  <c:v>-85.18</c:v>
                </c:pt>
                <c:pt idx="488">
                  <c:v>-85.25</c:v>
                </c:pt>
                <c:pt idx="489">
                  <c:v>-85.25</c:v>
                </c:pt>
                <c:pt idx="490">
                  <c:v>-85.23</c:v>
                </c:pt>
                <c:pt idx="491">
                  <c:v>-85.36</c:v>
                </c:pt>
                <c:pt idx="492">
                  <c:v>-85.52</c:v>
                </c:pt>
                <c:pt idx="493">
                  <c:v>-85.83</c:v>
                </c:pt>
                <c:pt idx="494">
                  <c:v>-86.02</c:v>
                </c:pt>
                <c:pt idx="495">
                  <c:v>-86.05</c:v>
                </c:pt>
                <c:pt idx="496">
                  <c:v>-86.25</c:v>
                </c:pt>
                <c:pt idx="497">
                  <c:v>-86.24</c:v>
                </c:pt>
                <c:pt idx="498">
                  <c:v>-86.25</c:v>
                </c:pt>
                <c:pt idx="499">
                  <c:v>-86.27</c:v>
                </c:pt>
                <c:pt idx="500">
                  <c:v>-86.12</c:v>
                </c:pt>
                <c:pt idx="501">
                  <c:v>-86.15</c:v>
                </c:pt>
                <c:pt idx="502">
                  <c:v>-86.24</c:v>
                </c:pt>
                <c:pt idx="503">
                  <c:v>-86.27</c:v>
                </c:pt>
                <c:pt idx="504">
                  <c:v>-86.25</c:v>
                </c:pt>
                <c:pt idx="505">
                  <c:v>-86.33</c:v>
                </c:pt>
                <c:pt idx="506">
                  <c:v>-86.34</c:v>
                </c:pt>
                <c:pt idx="507">
                  <c:v>-86.29</c:v>
                </c:pt>
                <c:pt idx="508">
                  <c:v>-86.21</c:v>
                </c:pt>
                <c:pt idx="509">
                  <c:v>-86.3</c:v>
                </c:pt>
                <c:pt idx="510">
                  <c:v>-86.15</c:v>
                </c:pt>
                <c:pt idx="511">
                  <c:v>-86.39</c:v>
                </c:pt>
                <c:pt idx="512">
                  <c:v>-86.36</c:v>
                </c:pt>
                <c:pt idx="513">
                  <c:v>-86.43</c:v>
                </c:pt>
                <c:pt idx="514">
                  <c:v>-86.45</c:v>
                </c:pt>
                <c:pt idx="515">
                  <c:v>-86.37</c:v>
                </c:pt>
                <c:pt idx="516">
                  <c:v>-86.27</c:v>
                </c:pt>
                <c:pt idx="517">
                  <c:v>-86.42</c:v>
                </c:pt>
                <c:pt idx="518">
                  <c:v>-86.55</c:v>
                </c:pt>
                <c:pt idx="519">
                  <c:v>-86.69</c:v>
                </c:pt>
                <c:pt idx="520">
                  <c:v>-86.8</c:v>
                </c:pt>
                <c:pt idx="521">
                  <c:v>-86.85</c:v>
                </c:pt>
                <c:pt idx="522">
                  <c:v>-87</c:v>
                </c:pt>
                <c:pt idx="523">
                  <c:v>-87.03</c:v>
                </c:pt>
                <c:pt idx="524">
                  <c:v>-86.96</c:v>
                </c:pt>
                <c:pt idx="525">
                  <c:v>-86.97</c:v>
                </c:pt>
                <c:pt idx="526">
                  <c:v>-86.97</c:v>
                </c:pt>
                <c:pt idx="527">
                  <c:v>-86.91</c:v>
                </c:pt>
                <c:pt idx="528">
                  <c:v>-86.93</c:v>
                </c:pt>
                <c:pt idx="529">
                  <c:v>-86.94</c:v>
                </c:pt>
                <c:pt idx="530">
                  <c:v>-87.19</c:v>
                </c:pt>
                <c:pt idx="531">
                  <c:v>-87.15</c:v>
                </c:pt>
                <c:pt idx="532">
                  <c:v>-87.03</c:v>
                </c:pt>
                <c:pt idx="533">
                  <c:v>-87.09</c:v>
                </c:pt>
                <c:pt idx="534">
                  <c:v>-86.97</c:v>
                </c:pt>
                <c:pt idx="535">
                  <c:v>-86.96</c:v>
                </c:pt>
                <c:pt idx="536">
                  <c:v>-86.89</c:v>
                </c:pt>
                <c:pt idx="537">
                  <c:v>-86.95</c:v>
                </c:pt>
                <c:pt idx="538">
                  <c:v>-86.9</c:v>
                </c:pt>
                <c:pt idx="539">
                  <c:v>-86.75</c:v>
                </c:pt>
                <c:pt idx="540">
                  <c:v>-86.9</c:v>
                </c:pt>
                <c:pt idx="541">
                  <c:v>-87.3</c:v>
                </c:pt>
                <c:pt idx="542">
                  <c:v>-87.15</c:v>
                </c:pt>
                <c:pt idx="543">
                  <c:v>-86.94</c:v>
                </c:pt>
                <c:pt idx="544">
                  <c:v>-86.9</c:v>
                </c:pt>
                <c:pt idx="545">
                  <c:v>-86.94</c:v>
                </c:pt>
                <c:pt idx="546">
                  <c:v>-86.9</c:v>
                </c:pt>
                <c:pt idx="547">
                  <c:v>-86.9</c:v>
                </c:pt>
                <c:pt idx="548">
                  <c:v>-87.47</c:v>
                </c:pt>
                <c:pt idx="549">
                  <c:v>-91.77</c:v>
                </c:pt>
                <c:pt idx="550">
                  <c:v>-91</c:v>
                </c:pt>
                <c:pt idx="551">
                  <c:v>-89.25</c:v>
                </c:pt>
                <c:pt idx="552">
                  <c:v>-88.63</c:v>
                </c:pt>
                <c:pt idx="553">
                  <c:v>-88.32</c:v>
                </c:pt>
                <c:pt idx="554">
                  <c:v>-89.94</c:v>
                </c:pt>
                <c:pt idx="555">
                  <c:v>-92.35</c:v>
                </c:pt>
                <c:pt idx="556">
                  <c:v>-93.55</c:v>
                </c:pt>
                <c:pt idx="557">
                  <c:v>-93.99</c:v>
                </c:pt>
                <c:pt idx="558">
                  <c:v>-92.65</c:v>
                </c:pt>
                <c:pt idx="559">
                  <c:v>-90.93</c:v>
                </c:pt>
                <c:pt idx="560">
                  <c:v>-90.24</c:v>
                </c:pt>
                <c:pt idx="561">
                  <c:v>-89.75</c:v>
                </c:pt>
                <c:pt idx="562">
                  <c:v>-89.55</c:v>
                </c:pt>
                <c:pt idx="563">
                  <c:v>-89.36</c:v>
                </c:pt>
                <c:pt idx="564">
                  <c:v>-89.35</c:v>
                </c:pt>
                <c:pt idx="565">
                  <c:v>-89.35</c:v>
                </c:pt>
                <c:pt idx="566">
                  <c:v>-89.37</c:v>
                </c:pt>
                <c:pt idx="567">
                  <c:v>-89.43</c:v>
                </c:pt>
                <c:pt idx="568">
                  <c:v>-89.34</c:v>
                </c:pt>
                <c:pt idx="569">
                  <c:v>-89.25</c:v>
                </c:pt>
                <c:pt idx="570">
                  <c:v>-89.24</c:v>
                </c:pt>
                <c:pt idx="571">
                  <c:v>-89.33</c:v>
                </c:pt>
                <c:pt idx="572">
                  <c:v>-89.36</c:v>
                </c:pt>
                <c:pt idx="573">
                  <c:v>-89.11</c:v>
                </c:pt>
                <c:pt idx="574">
                  <c:v>-89.16</c:v>
                </c:pt>
                <c:pt idx="575">
                  <c:v>-89.19</c:v>
                </c:pt>
                <c:pt idx="576">
                  <c:v>-89.22</c:v>
                </c:pt>
                <c:pt idx="577">
                  <c:v>-89.23</c:v>
                </c:pt>
                <c:pt idx="578">
                  <c:v>-89.2</c:v>
                </c:pt>
                <c:pt idx="579">
                  <c:v>-89.19</c:v>
                </c:pt>
                <c:pt idx="580">
                  <c:v>-89.15</c:v>
                </c:pt>
                <c:pt idx="581">
                  <c:v>-89.25</c:v>
                </c:pt>
                <c:pt idx="582">
                  <c:v>-89.15</c:v>
                </c:pt>
                <c:pt idx="583">
                  <c:v>-89.13</c:v>
                </c:pt>
                <c:pt idx="584">
                  <c:v>-89.01</c:v>
                </c:pt>
                <c:pt idx="585">
                  <c:v>-88.94</c:v>
                </c:pt>
                <c:pt idx="586">
                  <c:v>-88.98</c:v>
                </c:pt>
                <c:pt idx="587">
                  <c:v>-88.9</c:v>
                </c:pt>
                <c:pt idx="588">
                  <c:v>-88.84</c:v>
                </c:pt>
                <c:pt idx="589">
                  <c:v>-88.84</c:v>
                </c:pt>
                <c:pt idx="590">
                  <c:v>-88.86</c:v>
                </c:pt>
                <c:pt idx="591">
                  <c:v>-88.75</c:v>
                </c:pt>
                <c:pt idx="592">
                  <c:v>-88.7</c:v>
                </c:pt>
                <c:pt idx="593">
                  <c:v>-88.79</c:v>
                </c:pt>
                <c:pt idx="594">
                  <c:v>-88.77</c:v>
                </c:pt>
                <c:pt idx="595">
                  <c:v>-88.7</c:v>
                </c:pt>
                <c:pt idx="596">
                  <c:v>-88.74</c:v>
                </c:pt>
                <c:pt idx="597">
                  <c:v>-88.7</c:v>
                </c:pt>
                <c:pt idx="598">
                  <c:v>-88.57</c:v>
                </c:pt>
                <c:pt idx="599">
                  <c:v>-88.41</c:v>
                </c:pt>
                <c:pt idx="600">
                  <c:v>-88.35</c:v>
                </c:pt>
                <c:pt idx="601">
                  <c:v>-88.37</c:v>
                </c:pt>
                <c:pt idx="602">
                  <c:v>-88.32</c:v>
                </c:pt>
                <c:pt idx="603">
                  <c:v>-88.41</c:v>
                </c:pt>
                <c:pt idx="604">
                  <c:v>-88.44</c:v>
                </c:pt>
                <c:pt idx="605">
                  <c:v>-88.25</c:v>
                </c:pt>
                <c:pt idx="606">
                  <c:v>-88.22</c:v>
                </c:pt>
                <c:pt idx="607">
                  <c:v>-88.39</c:v>
                </c:pt>
                <c:pt idx="608">
                  <c:v>-90.26</c:v>
                </c:pt>
                <c:pt idx="609">
                  <c:v>-92.25</c:v>
                </c:pt>
                <c:pt idx="610">
                  <c:v>-93.85</c:v>
                </c:pt>
                <c:pt idx="611">
                  <c:v>-93.22</c:v>
                </c:pt>
                <c:pt idx="612">
                  <c:v>-93.33</c:v>
                </c:pt>
                <c:pt idx="613">
                  <c:v>-93.46</c:v>
                </c:pt>
                <c:pt idx="614">
                  <c:v>-94.43</c:v>
                </c:pt>
                <c:pt idx="615">
                  <c:v>-95.42</c:v>
                </c:pt>
                <c:pt idx="616">
                  <c:v>-96.15</c:v>
                </c:pt>
                <c:pt idx="617">
                  <c:v>-90.62</c:v>
                </c:pt>
                <c:pt idx="618">
                  <c:v>-90.52</c:v>
                </c:pt>
                <c:pt idx="619">
                  <c:v>-90.32</c:v>
                </c:pt>
                <c:pt idx="620">
                  <c:v>-90.15</c:v>
                </c:pt>
                <c:pt idx="621">
                  <c:v>-90.16</c:v>
                </c:pt>
                <c:pt idx="622">
                  <c:v>-90.12</c:v>
                </c:pt>
                <c:pt idx="623">
                  <c:v>-89.9</c:v>
                </c:pt>
                <c:pt idx="624">
                  <c:v>-89.97</c:v>
                </c:pt>
                <c:pt idx="625">
                  <c:v>-89.7</c:v>
                </c:pt>
                <c:pt idx="626">
                  <c:v>-89.77</c:v>
                </c:pt>
                <c:pt idx="627">
                  <c:v>-89.81</c:v>
                </c:pt>
                <c:pt idx="628">
                  <c:v>-92.16</c:v>
                </c:pt>
                <c:pt idx="629">
                  <c:v>-94.68</c:v>
                </c:pt>
                <c:pt idx="630">
                  <c:v>-97.75</c:v>
                </c:pt>
                <c:pt idx="631">
                  <c:v>-99.96</c:v>
                </c:pt>
                <c:pt idx="632">
                  <c:v>-99.98</c:v>
                </c:pt>
                <c:pt idx="633">
                  <c:v>-101.38</c:v>
                </c:pt>
                <c:pt idx="634">
                  <c:v>-101.27</c:v>
                </c:pt>
                <c:pt idx="635">
                  <c:v>-97</c:v>
                </c:pt>
                <c:pt idx="636">
                  <c:v>-95.5</c:v>
                </c:pt>
                <c:pt idx="637">
                  <c:v>-94.56</c:v>
                </c:pt>
                <c:pt idx="638">
                  <c:v>-93.8</c:v>
                </c:pt>
                <c:pt idx="639">
                  <c:v>-93.53</c:v>
                </c:pt>
                <c:pt idx="640">
                  <c:v>-93.18</c:v>
                </c:pt>
                <c:pt idx="641">
                  <c:v>-93.15</c:v>
                </c:pt>
                <c:pt idx="642">
                  <c:v>-95.25</c:v>
                </c:pt>
                <c:pt idx="643">
                  <c:v>-96.8</c:v>
                </c:pt>
                <c:pt idx="644">
                  <c:v>-97.86</c:v>
                </c:pt>
                <c:pt idx="645">
                  <c:v>-99.2</c:v>
                </c:pt>
                <c:pt idx="646">
                  <c:v>-99.01</c:v>
                </c:pt>
                <c:pt idx="647">
                  <c:v>-99.7</c:v>
                </c:pt>
                <c:pt idx="648">
                  <c:v>-99.88</c:v>
                </c:pt>
                <c:pt idx="649">
                  <c:v>-100.17</c:v>
                </c:pt>
                <c:pt idx="650">
                  <c:v>-98.29</c:v>
                </c:pt>
                <c:pt idx="651">
                  <c:v>-96.93</c:v>
                </c:pt>
                <c:pt idx="652">
                  <c:v>-98.29</c:v>
                </c:pt>
                <c:pt idx="653">
                  <c:v>-96.06</c:v>
                </c:pt>
                <c:pt idx="654">
                  <c:v>-95.66</c:v>
                </c:pt>
                <c:pt idx="655">
                  <c:v>-94.57</c:v>
                </c:pt>
                <c:pt idx="656">
                  <c:v>-93.77</c:v>
                </c:pt>
                <c:pt idx="657">
                  <c:v>-94.78</c:v>
                </c:pt>
                <c:pt idx="658">
                  <c:v>-94.26</c:v>
                </c:pt>
                <c:pt idx="659">
                  <c:v>-93.99</c:v>
                </c:pt>
                <c:pt idx="660">
                  <c:v>-95.63</c:v>
                </c:pt>
                <c:pt idx="661">
                  <c:v>-96.37</c:v>
                </c:pt>
                <c:pt idx="662">
                  <c:v>-96.98</c:v>
                </c:pt>
                <c:pt idx="663">
                  <c:v>-97.38</c:v>
                </c:pt>
                <c:pt idx="664">
                  <c:v>-97.63</c:v>
                </c:pt>
                <c:pt idx="665">
                  <c:v>-98.21</c:v>
                </c:pt>
                <c:pt idx="666">
                  <c:v>-98.39</c:v>
                </c:pt>
                <c:pt idx="667">
                  <c:v>-98.7</c:v>
                </c:pt>
                <c:pt idx="668">
                  <c:v>-98.6</c:v>
                </c:pt>
                <c:pt idx="669">
                  <c:v>-98.76</c:v>
                </c:pt>
                <c:pt idx="670">
                  <c:v>-98.72</c:v>
                </c:pt>
                <c:pt idx="671">
                  <c:v>-97.34</c:v>
                </c:pt>
                <c:pt idx="672">
                  <c:v>-96.29</c:v>
                </c:pt>
                <c:pt idx="673">
                  <c:v>-95.53</c:v>
                </c:pt>
                <c:pt idx="674">
                  <c:v>-94.98</c:v>
                </c:pt>
                <c:pt idx="675">
                  <c:v>-96.18</c:v>
                </c:pt>
                <c:pt idx="676">
                  <c:v>-96.51</c:v>
                </c:pt>
                <c:pt idx="677">
                  <c:v>-96.83</c:v>
                </c:pt>
                <c:pt idx="678">
                  <c:v>-96.98</c:v>
                </c:pt>
                <c:pt idx="679">
                  <c:v>-95.51</c:v>
                </c:pt>
                <c:pt idx="680">
                  <c:v>-94.87</c:v>
                </c:pt>
                <c:pt idx="681">
                  <c:v>-94.85</c:v>
                </c:pt>
                <c:pt idx="682">
                  <c:v>-96.88</c:v>
                </c:pt>
                <c:pt idx="683">
                  <c:v>-101.63</c:v>
                </c:pt>
                <c:pt idx="684">
                  <c:v>-102.9</c:v>
                </c:pt>
                <c:pt idx="685">
                  <c:v>-98.39</c:v>
                </c:pt>
                <c:pt idx="686">
                  <c:v>-96.51</c:v>
                </c:pt>
                <c:pt idx="687">
                  <c:v>-95.65</c:v>
                </c:pt>
                <c:pt idx="688">
                  <c:v>-95.09</c:v>
                </c:pt>
                <c:pt idx="689">
                  <c:v>-94.68</c:v>
                </c:pt>
                <c:pt idx="690">
                  <c:v>-94.69</c:v>
                </c:pt>
                <c:pt idx="691">
                  <c:v>-94.4</c:v>
                </c:pt>
                <c:pt idx="692">
                  <c:v>-94.32</c:v>
                </c:pt>
                <c:pt idx="693">
                  <c:v>-94.32</c:v>
                </c:pt>
                <c:pt idx="694">
                  <c:v>-94.05</c:v>
                </c:pt>
                <c:pt idx="695">
                  <c:v>-93.88</c:v>
                </c:pt>
                <c:pt idx="696">
                  <c:v>-93.78</c:v>
                </c:pt>
                <c:pt idx="697">
                  <c:v>-93.76</c:v>
                </c:pt>
                <c:pt idx="698">
                  <c:v>-93.77</c:v>
                </c:pt>
                <c:pt idx="699">
                  <c:v>-93.64</c:v>
                </c:pt>
                <c:pt idx="700">
                  <c:v>-93.49</c:v>
                </c:pt>
                <c:pt idx="701">
                  <c:v>-93.49</c:v>
                </c:pt>
                <c:pt idx="702">
                  <c:v>-93.43</c:v>
                </c:pt>
                <c:pt idx="703">
                  <c:v>-93.5</c:v>
                </c:pt>
                <c:pt idx="704">
                  <c:v>-93.63</c:v>
                </c:pt>
                <c:pt idx="705">
                  <c:v>-93.55</c:v>
                </c:pt>
                <c:pt idx="706">
                  <c:v>-93.5</c:v>
                </c:pt>
                <c:pt idx="707">
                  <c:v>-93.43</c:v>
                </c:pt>
                <c:pt idx="708">
                  <c:v>-93.47</c:v>
                </c:pt>
                <c:pt idx="709">
                  <c:v>-93.65</c:v>
                </c:pt>
                <c:pt idx="710">
                  <c:v>-93.87</c:v>
                </c:pt>
                <c:pt idx="711">
                  <c:v>-93.77</c:v>
                </c:pt>
                <c:pt idx="712">
                  <c:v>-93.7</c:v>
                </c:pt>
                <c:pt idx="713">
                  <c:v>-93.73</c:v>
                </c:pt>
                <c:pt idx="714">
                  <c:v>-93.62</c:v>
                </c:pt>
                <c:pt idx="715">
                  <c:v>-93.33</c:v>
                </c:pt>
                <c:pt idx="716">
                  <c:v>-92.64</c:v>
                </c:pt>
                <c:pt idx="717">
                  <c:v>-93.3</c:v>
                </c:pt>
                <c:pt idx="718">
                  <c:v>-93.26</c:v>
                </c:pt>
                <c:pt idx="719">
                  <c:v>-93.25</c:v>
                </c:pt>
                <c:pt idx="720">
                  <c:v>-93.33</c:v>
                </c:pt>
                <c:pt idx="721">
                  <c:v>-93.25</c:v>
                </c:pt>
                <c:pt idx="722">
                  <c:v>-93.3</c:v>
                </c:pt>
                <c:pt idx="723">
                  <c:v>-93.22</c:v>
                </c:pt>
                <c:pt idx="724">
                  <c:v>-93.28</c:v>
                </c:pt>
                <c:pt idx="725">
                  <c:v>-93.32</c:v>
                </c:pt>
                <c:pt idx="726">
                  <c:v>-93.21</c:v>
                </c:pt>
                <c:pt idx="727">
                  <c:v>-93.35</c:v>
                </c:pt>
                <c:pt idx="728">
                  <c:v>-93.52</c:v>
                </c:pt>
                <c:pt idx="729">
                  <c:v>-93.62</c:v>
                </c:pt>
                <c:pt idx="730">
                  <c:v>-93.53</c:v>
                </c:pt>
                <c:pt idx="731">
                  <c:v>-93.47</c:v>
                </c:pt>
                <c:pt idx="732">
                  <c:v>-93.48</c:v>
                </c:pt>
                <c:pt idx="733">
                  <c:v>-93.19</c:v>
                </c:pt>
                <c:pt idx="734">
                  <c:v>-93.16</c:v>
                </c:pt>
                <c:pt idx="735">
                  <c:v>-92.85</c:v>
                </c:pt>
                <c:pt idx="736">
                  <c:v>-92.83</c:v>
                </c:pt>
                <c:pt idx="737">
                  <c:v>-92.61</c:v>
                </c:pt>
                <c:pt idx="738">
                  <c:v>-92.52</c:v>
                </c:pt>
                <c:pt idx="739">
                  <c:v>-92.85</c:v>
                </c:pt>
                <c:pt idx="740">
                  <c:v>-92.98</c:v>
                </c:pt>
                <c:pt idx="741">
                  <c:v>-92.57</c:v>
                </c:pt>
                <c:pt idx="742">
                  <c:v>-92.46</c:v>
                </c:pt>
                <c:pt idx="743">
                  <c:v>-92.43</c:v>
                </c:pt>
                <c:pt idx="744">
                  <c:v>-92.45</c:v>
                </c:pt>
                <c:pt idx="745">
                  <c:v>-92.63</c:v>
                </c:pt>
                <c:pt idx="746">
                  <c:v>-92.48</c:v>
                </c:pt>
                <c:pt idx="747">
                  <c:v>-92.2</c:v>
                </c:pt>
                <c:pt idx="748">
                  <c:v>-92.19</c:v>
                </c:pt>
                <c:pt idx="749">
                  <c:v>-92.19</c:v>
                </c:pt>
                <c:pt idx="750">
                  <c:v>-91.97</c:v>
                </c:pt>
                <c:pt idx="751">
                  <c:v>-92.15</c:v>
                </c:pt>
                <c:pt idx="752">
                  <c:v>-92.16</c:v>
                </c:pt>
                <c:pt idx="753">
                  <c:v>-92.04</c:v>
                </c:pt>
                <c:pt idx="754">
                  <c:v>-91.95</c:v>
                </c:pt>
                <c:pt idx="755">
                  <c:v>-91.67</c:v>
                </c:pt>
                <c:pt idx="756">
                  <c:v>-91.71</c:v>
                </c:pt>
                <c:pt idx="757">
                  <c:v>-91.74</c:v>
                </c:pt>
                <c:pt idx="758">
                  <c:v>-91.75</c:v>
                </c:pt>
                <c:pt idx="759">
                  <c:v>-91.57</c:v>
                </c:pt>
                <c:pt idx="760">
                  <c:v>-91.83</c:v>
                </c:pt>
                <c:pt idx="761">
                  <c:v>-91.84</c:v>
                </c:pt>
                <c:pt idx="762">
                  <c:v>-91.85</c:v>
                </c:pt>
                <c:pt idx="763">
                  <c:v>-91.78</c:v>
                </c:pt>
                <c:pt idx="764">
                  <c:v>-91.62</c:v>
                </c:pt>
                <c:pt idx="765">
                  <c:v>-91.86</c:v>
                </c:pt>
                <c:pt idx="766">
                  <c:v>-91.73</c:v>
                </c:pt>
                <c:pt idx="767">
                  <c:v>-91.7</c:v>
                </c:pt>
                <c:pt idx="768">
                  <c:v>-91.58</c:v>
                </c:pt>
                <c:pt idx="769">
                  <c:v>-92.23</c:v>
                </c:pt>
                <c:pt idx="770">
                  <c:v>-92.1</c:v>
                </c:pt>
                <c:pt idx="771">
                  <c:v>-91.97</c:v>
                </c:pt>
                <c:pt idx="772">
                  <c:v>-91.8</c:v>
                </c:pt>
                <c:pt idx="773">
                  <c:v>-91.63</c:v>
                </c:pt>
                <c:pt idx="774">
                  <c:v>-91.49</c:v>
                </c:pt>
                <c:pt idx="775">
                  <c:v>-91.5</c:v>
                </c:pt>
                <c:pt idx="776">
                  <c:v>-91.65</c:v>
                </c:pt>
                <c:pt idx="777">
                  <c:v>-91.62</c:v>
                </c:pt>
                <c:pt idx="778">
                  <c:v>-91.38</c:v>
                </c:pt>
                <c:pt idx="779">
                  <c:v>-91.36</c:v>
                </c:pt>
                <c:pt idx="780">
                  <c:v>-91.42</c:v>
                </c:pt>
                <c:pt idx="781">
                  <c:v>-91.55</c:v>
                </c:pt>
                <c:pt idx="782">
                  <c:v>-91.63</c:v>
                </c:pt>
                <c:pt idx="783">
                  <c:v>-91.97</c:v>
                </c:pt>
                <c:pt idx="784">
                  <c:v>-92.09</c:v>
                </c:pt>
                <c:pt idx="785">
                  <c:v>-92.12</c:v>
                </c:pt>
                <c:pt idx="786">
                  <c:v>-92.01</c:v>
                </c:pt>
                <c:pt idx="787">
                  <c:v>-92.15</c:v>
                </c:pt>
                <c:pt idx="788">
                  <c:v>-92.3</c:v>
                </c:pt>
                <c:pt idx="789">
                  <c:v>-92.42</c:v>
                </c:pt>
                <c:pt idx="790">
                  <c:v>-92.57</c:v>
                </c:pt>
                <c:pt idx="791">
                  <c:v>-92.83</c:v>
                </c:pt>
                <c:pt idx="792">
                  <c:v>-93.1</c:v>
                </c:pt>
                <c:pt idx="793">
                  <c:v>-92.97</c:v>
                </c:pt>
                <c:pt idx="794">
                  <c:v>-92.98</c:v>
                </c:pt>
                <c:pt idx="795">
                  <c:v>-93.13</c:v>
                </c:pt>
                <c:pt idx="796">
                  <c:v>-93.37</c:v>
                </c:pt>
                <c:pt idx="797">
                  <c:v>-93.53</c:v>
                </c:pt>
                <c:pt idx="798">
                  <c:v>-93.6</c:v>
                </c:pt>
                <c:pt idx="799">
                  <c:v>-93.55</c:v>
                </c:pt>
                <c:pt idx="800">
                  <c:v>-94.18</c:v>
                </c:pt>
                <c:pt idx="801">
                  <c:v>-95.2</c:v>
                </c:pt>
                <c:pt idx="802">
                  <c:v>-96.37</c:v>
                </c:pt>
                <c:pt idx="803">
                  <c:v>-97</c:v>
                </c:pt>
                <c:pt idx="804">
                  <c:v>-97.83</c:v>
                </c:pt>
                <c:pt idx="805">
                  <c:v>-98.54</c:v>
                </c:pt>
                <c:pt idx="806">
                  <c:v>-103.85</c:v>
                </c:pt>
                <c:pt idx="807">
                  <c:v>-107.14</c:v>
                </c:pt>
                <c:pt idx="808">
                  <c:v>-109.13</c:v>
                </c:pt>
                <c:pt idx="809">
                  <c:v>-110.57</c:v>
                </c:pt>
                <c:pt idx="810">
                  <c:v>-111.55</c:v>
                </c:pt>
                <c:pt idx="811">
                  <c:v>-111.8</c:v>
                </c:pt>
                <c:pt idx="812">
                  <c:v>-112.36</c:v>
                </c:pt>
                <c:pt idx="813">
                  <c:v>-112.91</c:v>
                </c:pt>
                <c:pt idx="814">
                  <c:v>-113.43</c:v>
                </c:pt>
                <c:pt idx="815">
                  <c:v>-113.91</c:v>
                </c:pt>
                <c:pt idx="816">
                  <c:v>-114.78</c:v>
                </c:pt>
                <c:pt idx="817">
                  <c:v>-115.53</c:v>
                </c:pt>
                <c:pt idx="818">
                  <c:v>-115.97</c:v>
                </c:pt>
                <c:pt idx="819">
                  <c:v>-116.42</c:v>
                </c:pt>
                <c:pt idx="820">
                  <c:v>-116.73</c:v>
                </c:pt>
                <c:pt idx="821">
                  <c:v>-117.22</c:v>
                </c:pt>
                <c:pt idx="822">
                  <c:v>-117.49</c:v>
                </c:pt>
                <c:pt idx="823">
                  <c:v>-117.54</c:v>
                </c:pt>
                <c:pt idx="824">
                  <c:v>-117.54</c:v>
                </c:pt>
                <c:pt idx="825">
                  <c:v>-117.41</c:v>
                </c:pt>
                <c:pt idx="826">
                  <c:v>-117.2</c:v>
                </c:pt>
                <c:pt idx="827">
                  <c:v>-116.73</c:v>
                </c:pt>
                <c:pt idx="828">
                  <c:v>-116.6</c:v>
                </c:pt>
                <c:pt idx="829">
                  <c:v>-116.58</c:v>
                </c:pt>
                <c:pt idx="830">
                  <c:v>-116.57</c:v>
                </c:pt>
                <c:pt idx="831">
                  <c:v>-115.11</c:v>
                </c:pt>
                <c:pt idx="832">
                  <c:v>-115.82</c:v>
                </c:pt>
                <c:pt idx="833">
                  <c:v>-103.51</c:v>
                </c:pt>
                <c:pt idx="834">
                  <c:v>-103.43</c:v>
                </c:pt>
                <c:pt idx="835">
                  <c:v>-102.61</c:v>
                </c:pt>
                <c:pt idx="836">
                  <c:v>-101.71</c:v>
                </c:pt>
                <c:pt idx="837">
                  <c:v>-101.15</c:v>
                </c:pt>
                <c:pt idx="838">
                  <c:v>-100.6</c:v>
                </c:pt>
                <c:pt idx="839">
                  <c:v>-100.3</c:v>
                </c:pt>
                <c:pt idx="840">
                  <c:v>-100.1</c:v>
                </c:pt>
                <c:pt idx="841">
                  <c:v>-99.71</c:v>
                </c:pt>
                <c:pt idx="842">
                  <c:v>-99.18</c:v>
                </c:pt>
                <c:pt idx="843">
                  <c:v>-98.85</c:v>
                </c:pt>
                <c:pt idx="844">
                  <c:v>-98.6</c:v>
                </c:pt>
                <c:pt idx="845">
                  <c:v>-98.37</c:v>
                </c:pt>
                <c:pt idx="846">
                  <c:v>-98.33</c:v>
                </c:pt>
                <c:pt idx="847">
                  <c:v>-98.27</c:v>
                </c:pt>
                <c:pt idx="848">
                  <c:v>-98.08</c:v>
                </c:pt>
                <c:pt idx="849">
                  <c:v>-97.87</c:v>
                </c:pt>
                <c:pt idx="850">
                  <c:v>-97.75</c:v>
                </c:pt>
                <c:pt idx="851">
                  <c:v>-97.65</c:v>
                </c:pt>
                <c:pt idx="852">
                  <c:v>-97.83</c:v>
                </c:pt>
                <c:pt idx="853">
                  <c:v>-97.65</c:v>
                </c:pt>
                <c:pt idx="854">
                  <c:v>-97.99</c:v>
                </c:pt>
                <c:pt idx="855">
                  <c:v>-97.85</c:v>
                </c:pt>
                <c:pt idx="856">
                  <c:v>-97.75</c:v>
                </c:pt>
                <c:pt idx="857">
                  <c:v>-97.65</c:v>
                </c:pt>
                <c:pt idx="858">
                  <c:v>-97.82</c:v>
                </c:pt>
                <c:pt idx="859">
                  <c:v>-97.65</c:v>
                </c:pt>
                <c:pt idx="860">
                  <c:v>-97.31</c:v>
                </c:pt>
                <c:pt idx="861">
                  <c:v>-97.08</c:v>
                </c:pt>
                <c:pt idx="862">
                  <c:v>-96.99</c:v>
                </c:pt>
                <c:pt idx="863">
                  <c:v>-96.86</c:v>
                </c:pt>
                <c:pt idx="864">
                  <c:v>-97.31</c:v>
                </c:pt>
                <c:pt idx="865">
                  <c:v>-97.15</c:v>
                </c:pt>
                <c:pt idx="866">
                  <c:v>-97.05</c:v>
                </c:pt>
                <c:pt idx="867">
                  <c:v>-97.05</c:v>
                </c:pt>
                <c:pt idx="868">
                  <c:v>-97.01</c:v>
                </c:pt>
                <c:pt idx="869">
                  <c:v>-96.87</c:v>
                </c:pt>
                <c:pt idx="870">
                  <c:v>-96.81</c:v>
                </c:pt>
                <c:pt idx="871">
                  <c:v>-97.08</c:v>
                </c:pt>
                <c:pt idx="872">
                  <c:v>-96.75</c:v>
                </c:pt>
                <c:pt idx="873">
                  <c:v>-96.68</c:v>
                </c:pt>
                <c:pt idx="874">
                  <c:v>-96.69</c:v>
                </c:pt>
                <c:pt idx="875">
                  <c:v>-96.63</c:v>
                </c:pt>
                <c:pt idx="876">
                  <c:v>-96.67</c:v>
                </c:pt>
                <c:pt idx="877">
                  <c:v>-96.48</c:v>
                </c:pt>
                <c:pt idx="878">
                  <c:v>-96.37</c:v>
                </c:pt>
                <c:pt idx="879">
                  <c:v>-96.47</c:v>
                </c:pt>
                <c:pt idx="880">
                  <c:v>-96.46</c:v>
                </c:pt>
                <c:pt idx="881">
                  <c:v>-96.35</c:v>
                </c:pt>
                <c:pt idx="882">
                  <c:v>-96.17</c:v>
                </c:pt>
                <c:pt idx="883">
                  <c:v>-96.18</c:v>
                </c:pt>
                <c:pt idx="884">
                  <c:v>-95.92</c:v>
                </c:pt>
                <c:pt idx="885">
                  <c:v>-95.72</c:v>
                </c:pt>
                <c:pt idx="886">
                  <c:v>-95.45</c:v>
                </c:pt>
                <c:pt idx="887">
                  <c:v>-95.25</c:v>
                </c:pt>
                <c:pt idx="888">
                  <c:v>-94.97</c:v>
                </c:pt>
                <c:pt idx="889">
                  <c:v>-94.76</c:v>
                </c:pt>
                <c:pt idx="890">
                  <c:v>-94.55</c:v>
                </c:pt>
                <c:pt idx="891">
                  <c:v>-94.31</c:v>
                </c:pt>
                <c:pt idx="892">
                  <c:v>-94.45</c:v>
                </c:pt>
                <c:pt idx="893">
                  <c:v>-94.38</c:v>
                </c:pt>
                <c:pt idx="894">
                  <c:v>-94.2</c:v>
                </c:pt>
                <c:pt idx="895">
                  <c:v>-94.22</c:v>
                </c:pt>
                <c:pt idx="896">
                  <c:v>-94.13</c:v>
                </c:pt>
                <c:pt idx="897">
                  <c:v>-93.79</c:v>
                </c:pt>
                <c:pt idx="898">
                  <c:v>-93.78</c:v>
                </c:pt>
                <c:pt idx="899">
                  <c:v>-93.85</c:v>
                </c:pt>
                <c:pt idx="900">
                  <c:v>-93.75</c:v>
                </c:pt>
                <c:pt idx="901">
                  <c:v>-93.78</c:v>
                </c:pt>
                <c:pt idx="902">
                  <c:v>-93.78</c:v>
                </c:pt>
                <c:pt idx="903">
                  <c:v>-93.55</c:v>
                </c:pt>
                <c:pt idx="904">
                  <c:v>-93.67</c:v>
                </c:pt>
                <c:pt idx="905">
                  <c:v>-93.68</c:v>
                </c:pt>
                <c:pt idx="906">
                  <c:v>-93.52</c:v>
                </c:pt>
                <c:pt idx="907">
                  <c:v>-93.53</c:v>
                </c:pt>
                <c:pt idx="908">
                  <c:v>-93.38</c:v>
                </c:pt>
                <c:pt idx="909">
                  <c:v>-93.24</c:v>
                </c:pt>
                <c:pt idx="910">
                  <c:v>-93.22</c:v>
                </c:pt>
                <c:pt idx="911">
                  <c:v>-93.06</c:v>
                </c:pt>
                <c:pt idx="912">
                  <c:v>-93.05</c:v>
                </c:pt>
                <c:pt idx="913">
                  <c:v>-93.45</c:v>
                </c:pt>
                <c:pt idx="914">
                  <c:v>-93.25</c:v>
                </c:pt>
                <c:pt idx="915">
                  <c:v>-93.05</c:v>
                </c:pt>
                <c:pt idx="916">
                  <c:v>-93.03</c:v>
                </c:pt>
                <c:pt idx="917">
                  <c:v>-93.05</c:v>
                </c:pt>
                <c:pt idx="918">
                  <c:v>-93.25</c:v>
                </c:pt>
                <c:pt idx="919">
                  <c:v>-93.51</c:v>
                </c:pt>
                <c:pt idx="920">
                  <c:v>-93.45</c:v>
                </c:pt>
                <c:pt idx="921">
                  <c:v>-93.44</c:v>
                </c:pt>
                <c:pt idx="922">
                  <c:v>-93.32</c:v>
                </c:pt>
                <c:pt idx="923">
                  <c:v>-93.27</c:v>
                </c:pt>
                <c:pt idx="924">
                  <c:v>-93.43</c:v>
                </c:pt>
                <c:pt idx="925">
                  <c:v>-93.54</c:v>
                </c:pt>
                <c:pt idx="926">
                  <c:v>-93.98</c:v>
                </c:pt>
                <c:pt idx="927">
                  <c:v>-93.92</c:v>
                </c:pt>
                <c:pt idx="928">
                  <c:v>-93.97</c:v>
                </c:pt>
                <c:pt idx="929">
                  <c:v>-93.88</c:v>
                </c:pt>
                <c:pt idx="930">
                  <c:v>-94</c:v>
                </c:pt>
                <c:pt idx="931">
                  <c:v>-93.92</c:v>
                </c:pt>
                <c:pt idx="932">
                  <c:v>-94.14</c:v>
                </c:pt>
                <c:pt idx="933">
                  <c:v>-94.04</c:v>
                </c:pt>
                <c:pt idx="934">
                  <c:v>-94.09</c:v>
                </c:pt>
                <c:pt idx="935">
                  <c:v>-94.24</c:v>
                </c:pt>
                <c:pt idx="936">
                  <c:v>-94.33</c:v>
                </c:pt>
                <c:pt idx="937">
                  <c:v>-93.54</c:v>
                </c:pt>
                <c:pt idx="938">
                  <c:v>-95.14</c:v>
                </c:pt>
                <c:pt idx="939">
                  <c:v>-95.56</c:v>
                </c:pt>
                <c:pt idx="940">
                  <c:v>-95.63</c:v>
                </c:pt>
                <c:pt idx="941">
                  <c:v>-95.63</c:v>
                </c:pt>
                <c:pt idx="942">
                  <c:v>-95.78</c:v>
                </c:pt>
                <c:pt idx="943">
                  <c:v>-96.17</c:v>
                </c:pt>
                <c:pt idx="944">
                  <c:v>-96.83</c:v>
                </c:pt>
                <c:pt idx="945">
                  <c:v>-97.28</c:v>
                </c:pt>
                <c:pt idx="946">
                  <c:v>-97.83</c:v>
                </c:pt>
                <c:pt idx="947">
                  <c:v>-98.09</c:v>
                </c:pt>
                <c:pt idx="948">
                  <c:v>-98.15</c:v>
                </c:pt>
                <c:pt idx="949">
                  <c:v>-98.15</c:v>
                </c:pt>
                <c:pt idx="950">
                  <c:v>-98.33</c:v>
                </c:pt>
                <c:pt idx="951">
                  <c:v>-98.69</c:v>
                </c:pt>
                <c:pt idx="952">
                  <c:v>-98.72</c:v>
                </c:pt>
                <c:pt idx="953">
                  <c:v>-98.81</c:v>
                </c:pt>
                <c:pt idx="954">
                  <c:v>-98.79</c:v>
                </c:pt>
                <c:pt idx="955">
                  <c:v>-98.87</c:v>
                </c:pt>
                <c:pt idx="956">
                  <c:v>-98.95</c:v>
                </c:pt>
                <c:pt idx="957">
                  <c:v>-99.15</c:v>
                </c:pt>
                <c:pt idx="958">
                  <c:v>-99.32</c:v>
                </c:pt>
                <c:pt idx="959">
                  <c:v>-99.17</c:v>
                </c:pt>
                <c:pt idx="960">
                  <c:v>-98.95</c:v>
                </c:pt>
                <c:pt idx="961">
                  <c:v>-98.65</c:v>
                </c:pt>
                <c:pt idx="962">
                  <c:v>-98.28</c:v>
                </c:pt>
                <c:pt idx="963">
                  <c:v>-97.95</c:v>
                </c:pt>
                <c:pt idx="964">
                  <c:v>-97.74</c:v>
                </c:pt>
                <c:pt idx="965">
                  <c:v>-97.45</c:v>
                </c:pt>
                <c:pt idx="966">
                  <c:v>-97.32</c:v>
                </c:pt>
                <c:pt idx="967">
                  <c:v>-97.33</c:v>
                </c:pt>
                <c:pt idx="968">
                  <c:v>-97.73</c:v>
                </c:pt>
                <c:pt idx="969">
                  <c:v>-98.15</c:v>
                </c:pt>
                <c:pt idx="970">
                  <c:v>-98.28</c:v>
                </c:pt>
                <c:pt idx="971">
                  <c:v>-98.24</c:v>
                </c:pt>
                <c:pt idx="972">
                  <c:v>-98.29</c:v>
                </c:pt>
                <c:pt idx="973">
                  <c:v>-98.28</c:v>
                </c:pt>
                <c:pt idx="974">
                  <c:v>-97.95</c:v>
                </c:pt>
                <c:pt idx="975">
                  <c:v>-97.51</c:v>
                </c:pt>
                <c:pt idx="976">
                  <c:v>-97.04</c:v>
                </c:pt>
                <c:pt idx="977">
                  <c:v>-96.65</c:v>
                </c:pt>
                <c:pt idx="978">
                  <c:v>-97.33</c:v>
                </c:pt>
                <c:pt idx="979">
                  <c:v>-96.25</c:v>
                </c:pt>
                <c:pt idx="980">
                  <c:v>-96.25</c:v>
                </c:pt>
                <c:pt idx="981">
                  <c:v>-96.07</c:v>
                </c:pt>
                <c:pt idx="982">
                  <c:v>-95.92</c:v>
                </c:pt>
                <c:pt idx="983">
                  <c:v>-96.11</c:v>
                </c:pt>
                <c:pt idx="984">
                  <c:v>-95.87</c:v>
                </c:pt>
                <c:pt idx="985">
                  <c:v>-95.58</c:v>
                </c:pt>
                <c:pt idx="986">
                  <c:v>-95.2</c:v>
                </c:pt>
                <c:pt idx="987">
                  <c:v>-95.32</c:v>
                </c:pt>
                <c:pt idx="988">
                  <c:v>-95.1</c:v>
                </c:pt>
                <c:pt idx="989">
                  <c:v>-95.26</c:v>
                </c:pt>
                <c:pt idx="990">
                  <c:v>-95.25</c:v>
                </c:pt>
                <c:pt idx="991">
                  <c:v>-95</c:v>
                </c:pt>
                <c:pt idx="992">
                  <c:v>-94.93</c:v>
                </c:pt>
                <c:pt idx="993">
                  <c:v>-94.84</c:v>
                </c:pt>
                <c:pt idx="994">
                  <c:v>-96.74</c:v>
                </c:pt>
                <c:pt idx="995">
                  <c:v>-95.65</c:v>
                </c:pt>
                <c:pt idx="996">
                  <c:v>-95.25</c:v>
                </c:pt>
                <c:pt idx="997">
                  <c:v>-95.34</c:v>
                </c:pt>
                <c:pt idx="998">
                  <c:v>-95.15</c:v>
                </c:pt>
                <c:pt idx="999">
                  <c:v>-94.86</c:v>
                </c:pt>
                <c:pt idx="1000">
                  <c:v>-95</c:v>
                </c:pt>
                <c:pt idx="1001">
                  <c:v>-94.96</c:v>
                </c:pt>
                <c:pt idx="1002">
                  <c:v>-95.07</c:v>
                </c:pt>
                <c:pt idx="1003">
                  <c:v>-94.97</c:v>
                </c:pt>
                <c:pt idx="1004">
                  <c:v>-94.92</c:v>
                </c:pt>
                <c:pt idx="1005">
                  <c:v>-95.01</c:v>
                </c:pt>
                <c:pt idx="1006">
                  <c:v>-95</c:v>
                </c:pt>
                <c:pt idx="1007">
                  <c:v>-95.05</c:v>
                </c:pt>
                <c:pt idx="1008">
                  <c:v>-95.47</c:v>
                </c:pt>
                <c:pt idx="1009">
                  <c:v>-95.4</c:v>
                </c:pt>
                <c:pt idx="1010">
                  <c:v>-95.18</c:v>
                </c:pt>
                <c:pt idx="1011">
                  <c:v>-95.22</c:v>
                </c:pt>
                <c:pt idx="1012">
                  <c:v>-95.28</c:v>
                </c:pt>
                <c:pt idx="1013">
                  <c:v>-95.22</c:v>
                </c:pt>
                <c:pt idx="1014">
                  <c:v>-95.11</c:v>
                </c:pt>
                <c:pt idx="1015">
                  <c:v>-95.13</c:v>
                </c:pt>
                <c:pt idx="1016">
                  <c:v>-95.23</c:v>
                </c:pt>
                <c:pt idx="1017">
                  <c:v>-95.22</c:v>
                </c:pt>
                <c:pt idx="1018">
                  <c:v>-95.08</c:v>
                </c:pt>
                <c:pt idx="1019">
                  <c:v>-95.09</c:v>
                </c:pt>
                <c:pt idx="1020">
                  <c:v>-95.35</c:v>
                </c:pt>
                <c:pt idx="1021">
                  <c:v>-94.98</c:v>
                </c:pt>
                <c:pt idx="1022">
                  <c:v>-95</c:v>
                </c:pt>
                <c:pt idx="1023">
                  <c:v>-95.02</c:v>
                </c:pt>
                <c:pt idx="1024">
                  <c:v>-95.02</c:v>
                </c:pt>
                <c:pt idx="1025">
                  <c:v>-95</c:v>
                </c:pt>
                <c:pt idx="1026">
                  <c:v>-95.17</c:v>
                </c:pt>
                <c:pt idx="1027">
                  <c:v>-94.61</c:v>
                </c:pt>
                <c:pt idx="1028">
                  <c:v>-94.61</c:v>
                </c:pt>
                <c:pt idx="1029">
                  <c:v>-94.41</c:v>
                </c:pt>
                <c:pt idx="1030">
                  <c:v>-94.48</c:v>
                </c:pt>
                <c:pt idx="1031">
                  <c:v>-94.31</c:v>
                </c:pt>
                <c:pt idx="1032">
                  <c:v>-94.72</c:v>
                </c:pt>
                <c:pt idx="1033">
                  <c:v>-94.35</c:v>
                </c:pt>
                <c:pt idx="1034">
                  <c:v>-94.47</c:v>
                </c:pt>
                <c:pt idx="1035">
                  <c:v>-94.33</c:v>
                </c:pt>
                <c:pt idx="1036">
                  <c:v>-94.34</c:v>
                </c:pt>
                <c:pt idx="1037">
                  <c:v>-94.33</c:v>
                </c:pt>
                <c:pt idx="1038">
                  <c:v>-94.23</c:v>
                </c:pt>
                <c:pt idx="1039">
                  <c:v>-94.15</c:v>
                </c:pt>
                <c:pt idx="1040">
                  <c:v>-94.18</c:v>
                </c:pt>
                <c:pt idx="1041">
                  <c:v>-94</c:v>
                </c:pt>
                <c:pt idx="1042">
                  <c:v>-93.99</c:v>
                </c:pt>
                <c:pt idx="1043">
                  <c:v>-93.89</c:v>
                </c:pt>
                <c:pt idx="1044">
                  <c:v>-93.75</c:v>
                </c:pt>
                <c:pt idx="1045">
                  <c:v>-93.61</c:v>
                </c:pt>
                <c:pt idx="1046">
                  <c:v>-93.55</c:v>
                </c:pt>
                <c:pt idx="1047">
                  <c:v>-93.24</c:v>
                </c:pt>
                <c:pt idx="1048">
                  <c:v>-93.3</c:v>
                </c:pt>
                <c:pt idx="1049">
                  <c:v>-93.42</c:v>
                </c:pt>
                <c:pt idx="1050">
                  <c:v>-93.36</c:v>
                </c:pt>
                <c:pt idx="1051">
                  <c:v>-93.43</c:v>
                </c:pt>
                <c:pt idx="1052">
                  <c:v>-93.35</c:v>
                </c:pt>
                <c:pt idx="1053">
                  <c:v>-93.32</c:v>
                </c:pt>
                <c:pt idx="1054">
                  <c:v>-93.4</c:v>
                </c:pt>
                <c:pt idx="1055">
                  <c:v>-93.43</c:v>
                </c:pt>
                <c:pt idx="1056">
                  <c:v>-93.35</c:v>
                </c:pt>
                <c:pt idx="1057">
                  <c:v>-93.3</c:v>
                </c:pt>
                <c:pt idx="1058">
                  <c:v>-93.34</c:v>
                </c:pt>
                <c:pt idx="1059">
                  <c:v>-93.26</c:v>
                </c:pt>
                <c:pt idx="1060">
                  <c:v>-93.23</c:v>
                </c:pt>
                <c:pt idx="1061">
                  <c:v>-93.35</c:v>
                </c:pt>
                <c:pt idx="1062">
                  <c:v>-93.23</c:v>
                </c:pt>
                <c:pt idx="1063">
                  <c:v>-93.34</c:v>
                </c:pt>
                <c:pt idx="1064">
                  <c:v>-93.47</c:v>
                </c:pt>
                <c:pt idx="1065">
                  <c:v>-93.52</c:v>
                </c:pt>
                <c:pt idx="1066">
                  <c:v>-93.5</c:v>
                </c:pt>
                <c:pt idx="1067">
                  <c:v>-93.59</c:v>
                </c:pt>
                <c:pt idx="1068">
                  <c:v>-93.61</c:v>
                </c:pt>
                <c:pt idx="1069">
                  <c:v>-93.62</c:v>
                </c:pt>
                <c:pt idx="1070">
                  <c:v>-93.6</c:v>
                </c:pt>
                <c:pt idx="1071">
                  <c:v>-93.55</c:v>
                </c:pt>
                <c:pt idx="1072">
                  <c:v>-93.6</c:v>
                </c:pt>
                <c:pt idx="1073">
                  <c:v>-93.75</c:v>
                </c:pt>
                <c:pt idx="1074">
                  <c:v>-93.86</c:v>
                </c:pt>
                <c:pt idx="1075">
                  <c:v>-93.75</c:v>
                </c:pt>
                <c:pt idx="1076">
                  <c:v>-94.08</c:v>
                </c:pt>
                <c:pt idx="1077">
                  <c:v>-94.05</c:v>
                </c:pt>
                <c:pt idx="1078">
                  <c:v>-94.57</c:v>
                </c:pt>
                <c:pt idx="1079">
                  <c:v>-94.66</c:v>
                </c:pt>
                <c:pt idx="1080">
                  <c:v>-95.2</c:v>
                </c:pt>
                <c:pt idx="1081">
                  <c:v>-95.55</c:v>
                </c:pt>
                <c:pt idx="1082">
                  <c:v>-95.6</c:v>
                </c:pt>
                <c:pt idx="1083">
                  <c:v>-96.11</c:v>
                </c:pt>
                <c:pt idx="1084">
                  <c:v>-96.7</c:v>
                </c:pt>
                <c:pt idx="1085">
                  <c:v>-96.77</c:v>
                </c:pt>
                <c:pt idx="1086">
                  <c:v>-97</c:v>
                </c:pt>
                <c:pt idx="1087">
                  <c:v>-96.57</c:v>
                </c:pt>
                <c:pt idx="1088">
                  <c:v>-96.19</c:v>
                </c:pt>
                <c:pt idx="1089">
                  <c:v>-96.22</c:v>
                </c:pt>
                <c:pt idx="1090">
                  <c:v>-96.3</c:v>
                </c:pt>
                <c:pt idx="1091">
                  <c:v>-96.35</c:v>
                </c:pt>
                <c:pt idx="1092">
                  <c:v>-96.52</c:v>
                </c:pt>
                <c:pt idx="1093">
                  <c:v>-96.65</c:v>
                </c:pt>
                <c:pt idx="1094">
                  <c:v>-96.71</c:v>
                </c:pt>
                <c:pt idx="1095">
                  <c:v>-96.69</c:v>
                </c:pt>
                <c:pt idx="1096">
                  <c:v>-96.75</c:v>
                </c:pt>
                <c:pt idx="1097">
                  <c:v>-96.73</c:v>
                </c:pt>
                <c:pt idx="1098">
                  <c:v>-96.83</c:v>
                </c:pt>
                <c:pt idx="1099">
                  <c:v>-96.65</c:v>
                </c:pt>
                <c:pt idx="1100">
                  <c:v>-96.97</c:v>
                </c:pt>
                <c:pt idx="1101">
                  <c:v>-97.28</c:v>
                </c:pt>
                <c:pt idx="1102">
                  <c:v>-97.69</c:v>
                </c:pt>
                <c:pt idx="1103">
                  <c:v>-97.8</c:v>
                </c:pt>
                <c:pt idx="1104">
                  <c:v>-97.79</c:v>
                </c:pt>
                <c:pt idx="1105">
                  <c:v>-98.03</c:v>
                </c:pt>
                <c:pt idx="1106">
                  <c:v>-98.02</c:v>
                </c:pt>
                <c:pt idx="1107">
                  <c:v>-98.05</c:v>
                </c:pt>
                <c:pt idx="1108">
                  <c:v>-97.93</c:v>
                </c:pt>
                <c:pt idx="1109">
                  <c:v>-97.43</c:v>
                </c:pt>
                <c:pt idx="1110">
                  <c:v>-97.12</c:v>
                </c:pt>
                <c:pt idx="1111">
                  <c:v>-96.78</c:v>
                </c:pt>
                <c:pt idx="1112">
                  <c:v>-96.52</c:v>
                </c:pt>
                <c:pt idx="1113">
                  <c:v>-96.05</c:v>
                </c:pt>
                <c:pt idx="1114">
                  <c:v>-95.99</c:v>
                </c:pt>
                <c:pt idx="1115">
                  <c:v>-95.95</c:v>
                </c:pt>
                <c:pt idx="1116">
                  <c:v>-96</c:v>
                </c:pt>
                <c:pt idx="1117">
                  <c:v>-95.69</c:v>
                </c:pt>
                <c:pt idx="1118">
                  <c:v>-95.77</c:v>
                </c:pt>
                <c:pt idx="1119">
                  <c:v>-95.87</c:v>
                </c:pt>
                <c:pt idx="1120">
                  <c:v>-95.7</c:v>
                </c:pt>
                <c:pt idx="1121">
                  <c:v>-95.8</c:v>
                </c:pt>
                <c:pt idx="1122">
                  <c:v>-95.8</c:v>
                </c:pt>
                <c:pt idx="1123">
                  <c:v>-95.65</c:v>
                </c:pt>
                <c:pt idx="1124">
                  <c:v>-95.68</c:v>
                </c:pt>
                <c:pt idx="1125">
                  <c:v>-95.54</c:v>
                </c:pt>
                <c:pt idx="1126">
                  <c:v>-95.35</c:v>
                </c:pt>
                <c:pt idx="1127">
                  <c:v>-95.67</c:v>
                </c:pt>
                <c:pt idx="1128">
                  <c:v>-95.52</c:v>
                </c:pt>
                <c:pt idx="1129">
                  <c:v>-95.17</c:v>
                </c:pt>
                <c:pt idx="1130">
                  <c:v>-95.02</c:v>
                </c:pt>
                <c:pt idx="1131">
                  <c:v>-95</c:v>
                </c:pt>
                <c:pt idx="1132">
                  <c:v>-94.9</c:v>
                </c:pt>
                <c:pt idx="1133">
                  <c:v>-94.91</c:v>
                </c:pt>
                <c:pt idx="1134">
                  <c:v>-95.15</c:v>
                </c:pt>
                <c:pt idx="1135">
                  <c:v>-95.01</c:v>
                </c:pt>
                <c:pt idx="1136">
                  <c:v>-95.25</c:v>
                </c:pt>
                <c:pt idx="1137">
                  <c:v>-95.25</c:v>
                </c:pt>
                <c:pt idx="1138">
                  <c:v>-95.19</c:v>
                </c:pt>
                <c:pt idx="1139">
                  <c:v>-95.23</c:v>
                </c:pt>
                <c:pt idx="1140">
                  <c:v>-95.27</c:v>
                </c:pt>
                <c:pt idx="1141">
                  <c:v>-95.22</c:v>
                </c:pt>
                <c:pt idx="1142">
                  <c:v>-95.13</c:v>
                </c:pt>
                <c:pt idx="1143">
                  <c:v>-95.12</c:v>
                </c:pt>
                <c:pt idx="1144">
                  <c:v>-95.11</c:v>
                </c:pt>
                <c:pt idx="1145">
                  <c:v>-94.92</c:v>
                </c:pt>
                <c:pt idx="1146">
                  <c:v>-94.79</c:v>
                </c:pt>
                <c:pt idx="1147">
                  <c:v>-94.79</c:v>
                </c:pt>
                <c:pt idx="1148">
                  <c:v>-94.77</c:v>
                </c:pt>
                <c:pt idx="1149">
                  <c:v>-94.99</c:v>
                </c:pt>
                <c:pt idx="1150">
                  <c:v>-95.19</c:v>
                </c:pt>
                <c:pt idx="1151">
                  <c:v>-95.36</c:v>
                </c:pt>
                <c:pt idx="1152">
                  <c:v>-95.53</c:v>
                </c:pt>
                <c:pt idx="1153">
                  <c:v>-95.47</c:v>
                </c:pt>
                <c:pt idx="1154">
                  <c:v>-95.7</c:v>
                </c:pt>
                <c:pt idx="1155">
                  <c:v>-96.27</c:v>
                </c:pt>
                <c:pt idx="1156">
                  <c:v>-96.81</c:v>
                </c:pt>
                <c:pt idx="1157">
                  <c:v>-96.88</c:v>
                </c:pt>
                <c:pt idx="1158">
                  <c:v>-96.82</c:v>
                </c:pt>
                <c:pt idx="1159">
                  <c:v>-96.82</c:v>
                </c:pt>
                <c:pt idx="1160">
                  <c:v>-96.87</c:v>
                </c:pt>
                <c:pt idx="1161">
                  <c:v>-97.1</c:v>
                </c:pt>
                <c:pt idx="1162">
                  <c:v>-97.14</c:v>
                </c:pt>
                <c:pt idx="1163">
                  <c:v>-97.15</c:v>
                </c:pt>
                <c:pt idx="1164">
                  <c:v>-97.31</c:v>
                </c:pt>
                <c:pt idx="1165">
                  <c:v>-97.34</c:v>
                </c:pt>
                <c:pt idx="1166">
                  <c:v>-97.4</c:v>
                </c:pt>
                <c:pt idx="1167">
                  <c:v>-97.28</c:v>
                </c:pt>
                <c:pt idx="1168">
                  <c:v>-97.28</c:v>
                </c:pt>
                <c:pt idx="1169">
                  <c:v>-97.17</c:v>
                </c:pt>
                <c:pt idx="1170">
                  <c:v>-97.15</c:v>
                </c:pt>
                <c:pt idx="1171">
                  <c:v>-97.03</c:v>
                </c:pt>
                <c:pt idx="1172">
                  <c:v>-97.15</c:v>
                </c:pt>
                <c:pt idx="1173">
                  <c:v>-97.13</c:v>
                </c:pt>
                <c:pt idx="1174">
                  <c:v>-97.14</c:v>
                </c:pt>
                <c:pt idx="1175">
                  <c:v>-97.15</c:v>
                </c:pt>
                <c:pt idx="1176">
                  <c:v>-97.3</c:v>
                </c:pt>
                <c:pt idx="1177">
                  <c:v>-97.27</c:v>
                </c:pt>
                <c:pt idx="1178">
                  <c:v>-97.17</c:v>
                </c:pt>
                <c:pt idx="1179">
                  <c:v>-96.93</c:v>
                </c:pt>
                <c:pt idx="1180">
                  <c:v>-96.93</c:v>
                </c:pt>
                <c:pt idx="1181">
                  <c:v>-96.95</c:v>
                </c:pt>
                <c:pt idx="1182">
                  <c:v>-96.98</c:v>
                </c:pt>
                <c:pt idx="1183">
                  <c:v>-96.97</c:v>
                </c:pt>
                <c:pt idx="1184">
                  <c:v>-96.98</c:v>
                </c:pt>
                <c:pt idx="1185">
                  <c:v>-96.94</c:v>
                </c:pt>
                <c:pt idx="1186">
                  <c:v>-96.93</c:v>
                </c:pt>
                <c:pt idx="1187">
                  <c:v>-96.99</c:v>
                </c:pt>
                <c:pt idx="1188">
                  <c:v>-96.97</c:v>
                </c:pt>
                <c:pt idx="1189">
                  <c:v>-96.95</c:v>
                </c:pt>
                <c:pt idx="1190">
                  <c:v>-96.87</c:v>
                </c:pt>
                <c:pt idx="1191">
                  <c:v>-96.67</c:v>
                </c:pt>
                <c:pt idx="1192">
                  <c:v>-96.48</c:v>
                </c:pt>
                <c:pt idx="1193">
                  <c:v>-96.44</c:v>
                </c:pt>
                <c:pt idx="1194">
                  <c:v>-96.12</c:v>
                </c:pt>
                <c:pt idx="1195">
                  <c:v>-95.97</c:v>
                </c:pt>
                <c:pt idx="1196">
                  <c:v>-95.97</c:v>
                </c:pt>
                <c:pt idx="1197">
                  <c:v>-96.04</c:v>
                </c:pt>
                <c:pt idx="1198">
                  <c:v>-96.03</c:v>
                </c:pt>
                <c:pt idx="1199">
                  <c:v>-95.75</c:v>
                </c:pt>
                <c:pt idx="1200">
                  <c:v>-95.53</c:v>
                </c:pt>
                <c:pt idx="1201">
                  <c:v>-95.47</c:v>
                </c:pt>
                <c:pt idx="1202">
                  <c:v>-95.45</c:v>
                </c:pt>
                <c:pt idx="1203">
                  <c:v>-95.38</c:v>
                </c:pt>
                <c:pt idx="1204">
                  <c:v>-95.33</c:v>
                </c:pt>
                <c:pt idx="1205">
                  <c:v>-95.3</c:v>
                </c:pt>
                <c:pt idx="1206">
                  <c:v>-95.3</c:v>
                </c:pt>
                <c:pt idx="1207">
                  <c:v>-95.05</c:v>
                </c:pt>
                <c:pt idx="1208">
                  <c:v>-95.25</c:v>
                </c:pt>
                <c:pt idx="1209">
                  <c:v>-95.35</c:v>
                </c:pt>
                <c:pt idx="1210">
                  <c:v>-95.05</c:v>
                </c:pt>
                <c:pt idx="1211">
                  <c:v>-95.09</c:v>
                </c:pt>
                <c:pt idx="1212">
                  <c:v>-95.05</c:v>
                </c:pt>
                <c:pt idx="1213">
                  <c:v>-95.07</c:v>
                </c:pt>
                <c:pt idx="1214">
                  <c:v>-95.08</c:v>
                </c:pt>
                <c:pt idx="1215">
                  <c:v>-95.05</c:v>
                </c:pt>
                <c:pt idx="1216">
                  <c:v>-94.8</c:v>
                </c:pt>
                <c:pt idx="1217">
                  <c:v>-94.78</c:v>
                </c:pt>
                <c:pt idx="1218">
                  <c:v>-94.73</c:v>
                </c:pt>
                <c:pt idx="1219">
                  <c:v>-94.82</c:v>
                </c:pt>
                <c:pt idx="1220">
                  <c:v>-94.88</c:v>
                </c:pt>
                <c:pt idx="1221">
                  <c:v>-94.87</c:v>
                </c:pt>
                <c:pt idx="1222">
                  <c:v>-95.27</c:v>
                </c:pt>
                <c:pt idx="1223">
                  <c:v>-95.28</c:v>
                </c:pt>
                <c:pt idx="1224">
                  <c:v>-95.18</c:v>
                </c:pt>
                <c:pt idx="1225">
                  <c:v>-95.51</c:v>
                </c:pt>
                <c:pt idx="1226">
                  <c:v>-95.48</c:v>
                </c:pt>
                <c:pt idx="1227">
                  <c:v>-95.7</c:v>
                </c:pt>
                <c:pt idx="1228">
                  <c:v>-96.07</c:v>
                </c:pt>
                <c:pt idx="1229">
                  <c:v>-96.4</c:v>
                </c:pt>
                <c:pt idx="1230">
                  <c:v>-96.38</c:v>
                </c:pt>
                <c:pt idx="1231">
                  <c:v>-96.3</c:v>
                </c:pt>
                <c:pt idx="1232">
                  <c:v>-96.34</c:v>
                </c:pt>
                <c:pt idx="1233">
                  <c:v>-96.57</c:v>
                </c:pt>
                <c:pt idx="1234">
                  <c:v>-96.69</c:v>
                </c:pt>
                <c:pt idx="1235">
                  <c:v>-96.62</c:v>
                </c:pt>
                <c:pt idx="1236">
                  <c:v>-96.56</c:v>
                </c:pt>
                <c:pt idx="1237">
                  <c:v>-96.66</c:v>
                </c:pt>
                <c:pt idx="1238">
                  <c:v>-96.47</c:v>
                </c:pt>
                <c:pt idx="1239">
                  <c:v>-96.59</c:v>
                </c:pt>
                <c:pt idx="1240">
                  <c:v>-96.76</c:v>
                </c:pt>
                <c:pt idx="1241">
                  <c:v>-96.85</c:v>
                </c:pt>
                <c:pt idx="1242">
                  <c:v>-96.91</c:v>
                </c:pt>
                <c:pt idx="1243">
                  <c:v>-96.9</c:v>
                </c:pt>
                <c:pt idx="1244">
                  <c:v>-96.9</c:v>
                </c:pt>
                <c:pt idx="1245">
                  <c:v>-96.85</c:v>
                </c:pt>
                <c:pt idx="1246">
                  <c:v>-96.55</c:v>
                </c:pt>
                <c:pt idx="1247">
                  <c:v>-96.41</c:v>
                </c:pt>
                <c:pt idx="1248">
                  <c:v>-96.47</c:v>
                </c:pt>
                <c:pt idx="1249">
                  <c:v>-96.15</c:v>
                </c:pt>
                <c:pt idx="1250">
                  <c:v>-95.96</c:v>
                </c:pt>
                <c:pt idx="1251">
                  <c:v>-96.11</c:v>
                </c:pt>
                <c:pt idx="1252">
                  <c:v>-96.18</c:v>
                </c:pt>
                <c:pt idx="1253">
                  <c:v>-96.27</c:v>
                </c:pt>
                <c:pt idx="1254">
                  <c:v>-96.21</c:v>
                </c:pt>
                <c:pt idx="1255">
                  <c:v>-95.7</c:v>
                </c:pt>
                <c:pt idx="1256">
                  <c:v>-95.54</c:v>
                </c:pt>
                <c:pt idx="1257">
                  <c:v>-95.5</c:v>
                </c:pt>
                <c:pt idx="1258">
                  <c:v>-95.52</c:v>
                </c:pt>
                <c:pt idx="1259">
                  <c:v>-95.43</c:v>
                </c:pt>
                <c:pt idx="1260">
                  <c:v>-95.18</c:v>
                </c:pt>
                <c:pt idx="1261">
                  <c:v>-95.22</c:v>
                </c:pt>
                <c:pt idx="1262">
                  <c:v>-95.08</c:v>
                </c:pt>
                <c:pt idx="1263">
                  <c:v>-94.92</c:v>
                </c:pt>
                <c:pt idx="1264">
                  <c:v>-94.81</c:v>
                </c:pt>
                <c:pt idx="1265">
                  <c:v>-94.7</c:v>
                </c:pt>
                <c:pt idx="1266">
                  <c:v>-94.55</c:v>
                </c:pt>
                <c:pt idx="1267">
                  <c:v>-94.65</c:v>
                </c:pt>
                <c:pt idx="1268">
                  <c:v>-94.52</c:v>
                </c:pt>
                <c:pt idx="1269">
                  <c:v>-94.47</c:v>
                </c:pt>
                <c:pt idx="1270">
                  <c:v>-94.41</c:v>
                </c:pt>
                <c:pt idx="1271">
                  <c:v>-94.27</c:v>
                </c:pt>
                <c:pt idx="1272">
                  <c:v>-94.34</c:v>
                </c:pt>
                <c:pt idx="1273">
                  <c:v>-94.21</c:v>
                </c:pt>
                <c:pt idx="1274">
                  <c:v>-94.21</c:v>
                </c:pt>
                <c:pt idx="1275">
                  <c:v>-94.22</c:v>
                </c:pt>
                <c:pt idx="1276">
                  <c:v>-94.5</c:v>
                </c:pt>
                <c:pt idx="1277">
                  <c:v>-94.63</c:v>
                </c:pt>
                <c:pt idx="1278">
                  <c:v>-94.63</c:v>
                </c:pt>
                <c:pt idx="1279">
                  <c:v>-94.49</c:v>
                </c:pt>
                <c:pt idx="1280">
                  <c:v>-94.42</c:v>
                </c:pt>
                <c:pt idx="1281">
                  <c:v>-94.58</c:v>
                </c:pt>
                <c:pt idx="1282">
                  <c:v>-94.45</c:v>
                </c:pt>
                <c:pt idx="1283">
                  <c:v>-94.25</c:v>
                </c:pt>
                <c:pt idx="1284">
                  <c:v>-94.37</c:v>
                </c:pt>
                <c:pt idx="1285">
                  <c:v>-94.68</c:v>
                </c:pt>
                <c:pt idx="1286">
                  <c:v>-94.47</c:v>
                </c:pt>
                <c:pt idx="1287">
                  <c:v>-94.13</c:v>
                </c:pt>
                <c:pt idx="1288">
                  <c:v>-94.18</c:v>
                </c:pt>
                <c:pt idx="1289">
                  <c:v>-94.18</c:v>
                </c:pt>
                <c:pt idx="1290">
                  <c:v>-94.22</c:v>
                </c:pt>
                <c:pt idx="1291">
                  <c:v>-94.27</c:v>
                </c:pt>
                <c:pt idx="1292">
                  <c:v>-94.07</c:v>
                </c:pt>
                <c:pt idx="1293">
                  <c:v>-93.8</c:v>
                </c:pt>
                <c:pt idx="1294">
                  <c:v>-93.65</c:v>
                </c:pt>
                <c:pt idx="1295">
                  <c:v>-93.67</c:v>
                </c:pt>
                <c:pt idx="1296">
                  <c:v>-93.56</c:v>
                </c:pt>
                <c:pt idx="1297">
                  <c:v>-93.6</c:v>
                </c:pt>
                <c:pt idx="1298">
                  <c:v>-93.65</c:v>
                </c:pt>
                <c:pt idx="1299">
                  <c:v>-93.67</c:v>
                </c:pt>
                <c:pt idx="1300">
                  <c:v>-93.56</c:v>
                </c:pt>
                <c:pt idx="1301">
                  <c:v>-93.45</c:v>
                </c:pt>
                <c:pt idx="1302">
                  <c:v>-93.43</c:v>
                </c:pt>
                <c:pt idx="1303">
                  <c:v>-93.54</c:v>
                </c:pt>
                <c:pt idx="1304">
                  <c:v>-93.63</c:v>
                </c:pt>
                <c:pt idx="1305">
                  <c:v>-93.75</c:v>
                </c:pt>
                <c:pt idx="1306">
                  <c:v>-93.91</c:v>
                </c:pt>
                <c:pt idx="1307">
                  <c:v>-94.05</c:v>
                </c:pt>
                <c:pt idx="1308">
                  <c:v>-94.52</c:v>
                </c:pt>
                <c:pt idx="1309">
                  <c:v>-94.57</c:v>
                </c:pt>
                <c:pt idx="1310">
                  <c:v>-94.64</c:v>
                </c:pt>
                <c:pt idx="1311">
                  <c:v>-94.77</c:v>
                </c:pt>
                <c:pt idx="1312">
                  <c:v>-94.91</c:v>
                </c:pt>
                <c:pt idx="1313">
                  <c:v>-94.75</c:v>
                </c:pt>
                <c:pt idx="1314">
                  <c:v>-94.65</c:v>
                </c:pt>
                <c:pt idx="1315">
                  <c:v>-94.82</c:v>
                </c:pt>
                <c:pt idx="1316">
                  <c:v>-94.73</c:v>
                </c:pt>
                <c:pt idx="1317">
                  <c:v>-94.56</c:v>
                </c:pt>
                <c:pt idx="1318">
                  <c:v>-94.72</c:v>
                </c:pt>
                <c:pt idx="1319">
                  <c:v>-94.57</c:v>
                </c:pt>
                <c:pt idx="1320">
                  <c:v>-94.41</c:v>
                </c:pt>
                <c:pt idx="1321">
                  <c:v>-94.41</c:v>
                </c:pt>
                <c:pt idx="1322">
                  <c:v>-94.42</c:v>
                </c:pt>
                <c:pt idx="1323">
                  <c:v>-94.56</c:v>
                </c:pt>
                <c:pt idx="1324">
                  <c:v>-94.47</c:v>
                </c:pt>
                <c:pt idx="1325">
                  <c:v>-94.46</c:v>
                </c:pt>
                <c:pt idx="1326">
                  <c:v>-94.6</c:v>
                </c:pt>
                <c:pt idx="1327">
                  <c:v>-94.74</c:v>
                </c:pt>
                <c:pt idx="1328">
                  <c:v>-94.92</c:v>
                </c:pt>
                <c:pt idx="1329">
                  <c:v>-95.03</c:v>
                </c:pt>
                <c:pt idx="1330">
                  <c:v>-95.18</c:v>
                </c:pt>
                <c:pt idx="1331">
                  <c:v>-95.29</c:v>
                </c:pt>
                <c:pt idx="1332">
                  <c:v>-95.23</c:v>
                </c:pt>
                <c:pt idx="1333">
                  <c:v>-95.19</c:v>
                </c:pt>
                <c:pt idx="1334">
                  <c:v>-95.03</c:v>
                </c:pt>
                <c:pt idx="1335">
                  <c:v>-95.2</c:v>
                </c:pt>
                <c:pt idx="1336">
                  <c:v>-95.04</c:v>
                </c:pt>
                <c:pt idx="1337">
                  <c:v>-95.11</c:v>
                </c:pt>
                <c:pt idx="1338">
                  <c:v>-95.07</c:v>
                </c:pt>
                <c:pt idx="1339">
                  <c:v>-95.17</c:v>
                </c:pt>
                <c:pt idx="1340">
                  <c:v>-95.31</c:v>
                </c:pt>
                <c:pt idx="1341">
                  <c:v>-95.4</c:v>
                </c:pt>
                <c:pt idx="1342">
                  <c:v>-95.35</c:v>
                </c:pt>
                <c:pt idx="1343">
                  <c:v>-95.49</c:v>
                </c:pt>
                <c:pt idx="1344">
                  <c:v>-95.6</c:v>
                </c:pt>
                <c:pt idx="1345">
                  <c:v>-95.68</c:v>
                </c:pt>
                <c:pt idx="1346">
                  <c:v>-95.75</c:v>
                </c:pt>
                <c:pt idx="1347">
                  <c:v>-96.12</c:v>
                </c:pt>
                <c:pt idx="1348">
                  <c:v>-95.88</c:v>
                </c:pt>
                <c:pt idx="1349">
                  <c:v>-95.84</c:v>
                </c:pt>
                <c:pt idx="1350">
                  <c:v>-95.79</c:v>
                </c:pt>
                <c:pt idx="1351">
                  <c:v>-95.9</c:v>
                </c:pt>
                <c:pt idx="1352">
                  <c:v>-95.82</c:v>
                </c:pt>
                <c:pt idx="1353">
                  <c:v>-95.77</c:v>
                </c:pt>
                <c:pt idx="1354">
                  <c:v>-95.83</c:v>
                </c:pt>
                <c:pt idx="1355">
                  <c:v>-95.87</c:v>
                </c:pt>
                <c:pt idx="1356">
                  <c:v>-95.77</c:v>
                </c:pt>
                <c:pt idx="1357">
                  <c:v>-95.7</c:v>
                </c:pt>
                <c:pt idx="1358">
                  <c:v>-95.97</c:v>
                </c:pt>
                <c:pt idx="1359">
                  <c:v>-95.97</c:v>
                </c:pt>
                <c:pt idx="1360">
                  <c:v>-96.14</c:v>
                </c:pt>
                <c:pt idx="1361">
                  <c:v>-95.85</c:v>
                </c:pt>
                <c:pt idx="1362">
                  <c:v>-95.85</c:v>
                </c:pt>
                <c:pt idx="1363">
                  <c:v>-96.19</c:v>
                </c:pt>
                <c:pt idx="1364">
                  <c:v>-96.02</c:v>
                </c:pt>
                <c:pt idx="1365">
                  <c:v>-96.02</c:v>
                </c:pt>
                <c:pt idx="1366">
                  <c:v>-96.12</c:v>
                </c:pt>
                <c:pt idx="1367">
                  <c:v>-96.13</c:v>
                </c:pt>
                <c:pt idx="1368">
                  <c:v>-96.1</c:v>
                </c:pt>
                <c:pt idx="1369">
                  <c:v>-96.1</c:v>
                </c:pt>
                <c:pt idx="1370">
                  <c:v>-96.39</c:v>
                </c:pt>
                <c:pt idx="1371">
                  <c:v>-96.29</c:v>
                </c:pt>
                <c:pt idx="1372">
                  <c:v>-96.29</c:v>
                </c:pt>
                <c:pt idx="1373">
                  <c:v>-96.2</c:v>
                </c:pt>
                <c:pt idx="1374">
                  <c:v>-96.13</c:v>
                </c:pt>
                <c:pt idx="1375">
                  <c:v>-96</c:v>
                </c:pt>
                <c:pt idx="1376">
                  <c:v>-95.8</c:v>
                </c:pt>
                <c:pt idx="1377">
                  <c:v>-95.65</c:v>
                </c:pt>
                <c:pt idx="1378">
                  <c:v>-95.92</c:v>
                </c:pt>
                <c:pt idx="1379">
                  <c:v>-95.9</c:v>
                </c:pt>
                <c:pt idx="1380">
                  <c:v>-95.87</c:v>
                </c:pt>
                <c:pt idx="1381">
                  <c:v>-95.89</c:v>
                </c:pt>
                <c:pt idx="1382">
                  <c:v>-96.36</c:v>
                </c:pt>
                <c:pt idx="1383">
                  <c:v>-96.27</c:v>
                </c:pt>
                <c:pt idx="1384">
                  <c:v>-96.43</c:v>
                </c:pt>
                <c:pt idx="1385">
                  <c:v>-96.6</c:v>
                </c:pt>
                <c:pt idx="1386">
                  <c:v>-96.62</c:v>
                </c:pt>
                <c:pt idx="1387">
                  <c:v>-96.66</c:v>
                </c:pt>
                <c:pt idx="1388">
                  <c:v>-96.89</c:v>
                </c:pt>
                <c:pt idx="1389">
                  <c:v>-96.97</c:v>
                </c:pt>
                <c:pt idx="1390">
                  <c:v>-97.15</c:v>
                </c:pt>
                <c:pt idx="1391">
                  <c:v>-97.34</c:v>
                </c:pt>
                <c:pt idx="1392">
                  <c:v>-97.24</c:v>
                </c:pt>
                <c:pt idx="1393">
                  <c:v>-97.25</c:v>
                </c:pt>
                <c:pt idx="1394">
                  <c:v>-97.17</c:v>
                </c:pt>
                <c:pt idx="1395">
                  <c:v>-97.17</c:v>
                </c:pt>
                <c:pt idx="1396">
                  <c:v>-97.54</c:v>
                </c:pt>
                <c:pt idx="1397">
                  <c:v>-97.39</c:v>
                </c:pt>
                <c:pt idx="1398">
                  <c:v>-97.32</c:v>
                </c:pt>
                <c:pt idx="1399">
                  <c:v>-97.13</c:v>
                </c:pt>
                <c:pt idx="1400">
                  <c:v>-97.15</c:v>
                </c:pt>
                <c:pt idx="1401">
                  <c:v>-97.55</c:v>
                </c:pt>
                <c:pt idx="1402">
                  <c:v>-98.1</c:v>
                </c:pt>
                <c:pt idx="1403">
                  <c:v>-98.15</c:v>
                </c:pt>
                <c:pt idx="1404">
                  <c:v>-98.51</c:v>
                </c:pt>
                <c:pt idx="1405">
                  <c:v>-98.88</c:v>
                </c:pt>
                <c:pt idx="1406">
                  <c:v>-99.05</c:v>
                </c:pt>
                <c:pt idx="1407">
                  <c:v>-99.48</c:v>
                </c:pt>
                <c:pt idx="1408">
                  <c:v>-99.82</c:v>
                </c:pt>
                <c:pt idx="1409">
                  <c:v>-100.03</c:v>
                </c:pt>
                <c:pt idx="1410">
                  <c:v>-103.43</c:v>
                </c:pt>
                <c:pt idx="1411">
                  <c:v>-108.22</c:v>
                </c:pt>
                <c:pt idx="1412">
                  <c:v>-110.84</c:v>
                </c:pt>
                <c:pt idx="1413">
                  <c:v>-112.72</c:v>
                </c:pt>
                <c:pt idx="1414">
                  <c:v>-114.15</c:v>
                </c:pt>
                <c:pt idx="1415">
                  <c:v>-115.18</c:v>
                </c:pt>
                <c:pt idx="1416">
                  <c:v>-116.04</c:v>
                </c:pt>
                <c:pt idx="1417">
                  <c:v>-106.35</c:v>
                </c:pt>
                <c:pt idx="1418">
                  <c:v>-106.31</c:v>
                </c:pt>
                <c:pt idx="1419">
                  <c:v>-105.72</c:v>
                </c:pt>
                <c:pt idx="1420">
                  <c:v>-104.94</c:v>
                </c:pt>
                <c:pt idx="1421">
                  <c:v>-104.1</c:v>
                </c:pt>
                <c:pt idx="1422">
                  <c:v>-103.39</c:v>
                </c:pt>
                <c:pt idx="1423">
                  <c:v>-103.18</c:v>
                </c:pt>
                <c:pt idx="1424">
                  <c:v>-102.75</c:v>
                </c:pt>
                <c:pt idx="1425">
                  <c:v>-102.24</c:v>
                </c:pt>
                <c:pt idx="1426">
                  <c:v>-101.87</c:v>
                </c:pt>
                <c:pt idx="1427">
                  <c:v>-101.63</c:v>
                </c:pt>
                <c:pt idx="1428">
                  <c:v>-101.35</c:v>
                </c:pt>
                <c:pt idx="1429">
                  <c:v>-101.35</c:v>
                </c:pt>
                <c:pt idx="1430">
                  <c:v>-101.05</c:v>
                </c:pt>
                <c:pt idx="1431">
                  <c:v>-100.91</c:v>
                </c:pt>
                <c:pt idx="1432">
                  <c:v>-100.66</c:v>
                </c:pt>
                <c:pt idx="1433">
                  <c:v>-100.28</c:v>
                </c:pt>
                <c:pt idx="1434">
                  <c:v>-100.17</c:v>
                </c:pt>
                <c:pt idx="1435">
                  <c:v>-99.88</c:v>
                </c:pt>
                <c:pt idx="1436">
                  <c:v>-99.67</c:v>
                </c:pt>
                <c:pt idx="1437">
                  <c:v>-99.57</c:v>
                </c:pt>
                <c:pt idx="1438">
                  <c:v>-99.53</c:v>
                </c:pt>
                <c:pt idx="1439">
                  <c:v>-99.52</c:v>
                </c:pt>
                <c:pt idx="1440">
                  <c:v>-99.68</c:v>
                </c:pt>
                <c:pt idx="1441">
                  <c:v>-99.31</c:v>
                </c:pt>
                <c:pt idx="1442">
                  <c:v>-99.05</c:v>
                </c:pt>
                <c:pt idx="1443">
                  <c:v>-98.89</c:v>
                </c:pt>
                <c:pt idx="1444">
                  <c:v>-98.74</c:v>
                </c:pt>
                <c:pt idx="1445">
                  <c:v>-98.73</c:v>
                </c:pt>
                <c:pt idx="1446">
                  <c:v>-98.69</c:v>
                </c:pt>
                <c:pt idx="1447">
                  <c:v>-99.17</c:v>
                </c:pt>
                <c:pt idx="1448">
                  <c:v>-99.1</c:v>
                </c:pt>
                <c:pt idx="1449">
                  <c:v>-99.43</c:v>
                </c:pt>
                <c:pt idx="1450">
                  <c:v>-100.17</c:v>
                </c:pt>
                <c:pt idx="1451">
                  <c:v>-106.53</c:v>
                </c:pt>
                <c:pt idx="1452">
                  <c:v>-110.14</c:v>
                </c:pt>
                <c:pt idx="1453">
                  <c:v>-111.58</c:v>
                </c:pt>
                <c:pt idx="1454">
                  <c:v>-113.88</c:v>
                </c:pt>
                <c:pt idx="1455">
                  <c:v>-114.8</c:v>
                </c:pt>
                <c:pt idx="1456">
                  <c:v>-110.37</c:v>
                </c:pt>
                <c:pt idx="1457">
                  <c:v>-108.71</c:v>
                </c:pt>
                <c:pt idx="1458">
                  <c:v>-107.64</c:v>
                </c:pt>
                <c:pt idx="1459">
                  <c:v>-107.29</c:v>
                </c:pt>
                <c:pt idx="1460">
                  <c:v>-107.22</c:v>
                </c:pt>
                <c:pt idx="1461">
                  <c:v>-107.05</c:v>
                </c:pt>
                <c:pt idx="1462">
                  <c:v>-106.85</c:v>
                </c:pt>
                <c:pt idx="1463">
                  <c:v>-107.06</c:v>
                </c:pt>
                <c:pt idx="1464">
                  <c:v>-114.03</c:v>
                </c:pt>
                <c:pt idx="1465">
                  <c:v>-116.7</c:v>
                </c:pt>
                <c:pt idx="1466">
                  <c:v>-118.61</c:v>
                </c:pt>
                <c:pt idx="1467">
                  <c:v>-120.09</c:v>
                </c:pt>
                <c:pt idx="1468">
                  <c:v>-121.09</c:v>
                </c:pt>
                <c:pt idx="1469">
                  <c:v>-121.66</c:v>
                </c:pt>
                <c:pt idx="1470">
                  <c:v>-120.97</c:v>
                </c:pt>
                <c:pt idx="1471">
                  <c:v>-116.22</c:v>
                </c:pt>
                <c:pt idx="1472">
                  <c:v>-114.23</c:v>
                </c:pt>
                <c:pt idx="1473">
                  <c:v>-112.71</c:v>
                </c:pt>
                <c:pt idx="1474">
                  <c:v>-112.1</c:v>
                </c:pt>
                <c:pt idx="1475">
                  <c:v>-111.35</c:v>
                </c:pt>
                <c:pt idx="1476">
                  <c:v>-111.06</c:v>
                </c:pt>
                <c:pt idx="1477">
                  <c:v>-110.49</c:v>
                </c:pt>
                <c:pt idx="1478">
                  <c:v>-110.34</c:v>
                </c:pt>
                <c:pt idx="1479">
                  <c:v>-110.06</c:v>
                </c:pt>
                <c:pt idx="1480">
                  <c:v>-109.35</c:v>
                </c:pt>
                <c:pt idx="1481">
                  <c:v>-108.46</c:v>
                </c:pt>
                <c:pt idx="1482">
                  <c:v>-107.35</c:v>
                </c:pt>
                <c:pt idx="1483">
                  <c:v>-106.09</c:v>
                </c:pt>
                <c:pt idx="1484">
                  <c:v>-105.32</c:v>
                </c:pt>
                <c:pt idx="1485">
                  <c:v>-104.53</c:v>
                </c:pt>
                <c:pt idx="1486">
                  <c:v>-103.72</c:v>
                </c:pt>
                <c:pt idx="1487">
                  <c:v>-103.18</c:v>
                </c:pt>
                <c:pt idx="1488">
                  <c:v>-102.56</c:v>
                </c:pt>
                <c:pt idx="1489">
                  <c:v>-102.22</c:v>
                </c:pt>
                <c:pt idx="1490">
                  <c:v>-101.98</c:v>
                </c:pt>
                <c:pt idx="1491">
                  <c:v>-101.52</c:v>
                </c:pt>
                <c:pt idx="1492">
                  <c:v>-101.31</c:v>
                </c:pt>
                <c:pt idx="1493">
                  <c:v>-100.99</c:v>
                </c:pt>
                <c:pt idx="1494">
                  <c:v>-100.91</c:v>
                </c:pt>
                <c:pt idx="1495">
                  <c:v>-100.71</c:v>
                </c:pt>
                <c:pt idx="1496">
                  <c:v>-100.48</c:v>
                </c:pt>
                <c:pt idx="1497">
                  <c:v>-100.4</c:v>
                </c:pt>
                <c:pt idx="1498">
                  <c:v>-100.53</c:v>
                </c:pt>
                <c:pt idx="1499">
                  <c:v>-100.15</c:v>
                </c:pt>
                <c:pt idx="1500">
                  <c:v>-100.15</c:v>
                </c:pt>
                <c:pt idx="1501">
                  <c:v>-100.05</c:v>
                </c:pt>
                <c:pt idx="1502">
                  <c:v>-99.95</c:v>
                </c:pt>
                <c:pt idx="1503">
                  <c:v>-99.83</c:v>
                </c:pt>
                <c:pt idx="1504">
                  <c:v>-100.13</c:v>
                </c:pt>
                <c:pt idx="1505">
                  <c:v>-99.78</c:v>
                </c:pt>
                <c:pt idx="1506">
                  <c:v>-99.9</c:v>
                </c:pt>
                <c:pt idx="1507">
                  <c:v>-99.98</c:v>
                </c:pt>
                <c:pt idx="1508">
                  <c:v>-99.62</c:v>
                </c:pt>
                <c:pt idx="1509">
                  <c:v>-99.38</c:v>
                </c:pt>
                <c:pt idx="1510">
                  <c:v>-99.27</c:v>
                </c:pt>
                <c:pt idx="1511">
                  <c:v>-99.2</c:v>
                </c:pt>
                <c:pt idx="1512">
                  <c:v>-99.41</c:v>
                </c:pt>
                <c:pt idx="1513">
                  <c:v>-99.37</c:v>
                </c:pt>
                <c:pt idx="1514">
                  <c:v>-99.37</c:v>
                </c:pt>
                <c:pt idx="1515">
                  <c:v>-99.56</c:v>
                </c:pt>
                <c:pt idx="1516">
                  <c:v>-99.87</c:v>
                </c:pt>
                <c:pt idx="1517">
                  <c:v>-99.85</c:v>
                </c:pt>
                <c:pt idx="1518">
                  <c:v>-100.39</c:v>
                </c:pt>
                <c:pt idx="1519">
                  <c:v>-100.3</c:v>
                </c:pt>
                <c:pt idx="1520">
                  <c:v>-100.39</c:v>
                </c:pt>
                <c:pt idx="1521">
                  <c:v>-100.63</c:v>
                </c:pt>
                <c:pt idx="1522">
                  <c:v>-100.68</c:v>
                </c:pt>
                <c:pt idx="1523">
                  <c:v>-100.65</c:v>
                </c:pt>
                <c:pt idx="1524">
                  <c:v>-100.45</c:v>
                </c:pt>
                <c:pt idx="1525">
                  <c:v>-100.41</c:v>
                </c:pt>
                <c:pt idx="1526">
                  <c:v>-100.4</c:v>
                </c:pt>
                <c:pt idx="1527">
                  <c:v>-100.39</c:v>
                </c:pt>
                <c:pt idx="1528">
                  <c:v>-100.48</c:v>
                </c:pt>
                <c:pt idx="1529">
                  <c:v>-100.48</c:v>
                </c:pt>
                <c:pt idx="1530">
                  <c:v>-100.57</c:v>
                </c:pt>
                <c:pt idx="1531">
                  <c:v>-100.7</c:v>
                </c:pt>
                <c:pt idx="1532">
                  <c:v>-100.76</c:v>
                </c:pt>
                <c:pt idx="1533">
                  <c:v>-100.51</c:v>
                </c:pt>
                <c:pt idx="1534">
                  <c:v>-100.07</c:v>
                </c:pt>
                <c:pt idx="1535">
                  <c:v>-99.98</c:v>
                </c:pt>
                <c:pt idx="1536">
                  <c:v>-99.9</c:v>
                </c:pt>
                <c:pt idx="1537">
                  <c:v>-99.81</c:v>
                </c:pt>
                <c:pt idx="1538">
                  <c:v>-100.05</c:v>
                </c:pt>
                <c:pt idx="1539">
                  <c:v>-99.82</c:v>
                </c:pt>
                <c:pt idx="1540">
                  <c:v>-99.85</c:v>
                </c:pt>
                <c:pt idx="1541">
                  <c:v>-99.9</c:v>
                </c:pt>
                <c:pt idx="1542">
                  <c:v>-99.67</c:v>
                </c:pt>
                <c:pt idx="1543">
                  <c:v>-99.84</c:v>
                </c:pt>
                <c:pt idx="1544">
                  <c:v>-99.71</c:v>
                </c:pt>
                <c:pt idx="1545">
                  <c:v>-99.58</c:v>
                </c:pt>
                <c:pt idx="1546">
                  <c:v>-99.44</c:v>
                </c:pt>
                <c:pt idx="1547">
                  <c:v>-99.45</c:v>
                </c:pt>
                <c:pt idx="1548">
                  <c:v>-99.45</c:v>
                </c:pt>
                <c:pt idx="1549">
                  <c:v>-99.8</c:v>
                </c:pt>
                <c:pt idx="1550">
                  <c:v>-99.66</c:v>
                </c:pt>
                <c:pt idx="1551">
                  <c:v>-99.55</c:v>
                </c:pt>
                <c:pt idx="1552">
                  <c:v>-99.55</c:v>
                </c:pt>
                <c:pt idx="1553">
                  <c:v>-99.45</c:v>
                </c:pt>
                <c:pt idx="1554">
                  <c:v>-99.43</c:v>
                </c:pt>
                <c:pt idx="1555">
                  <c:v>-99.3</c:v>
                </c:pt>
                <c:pt idx="1556">
                  <c:v>-99.55</c:v>
                </c:pt>
                <c:pt idx="1557">
                  <c:v>-99.3</c:v>
                </c:pt>
                <c:pt idx="1558">
                  <c:v>-99.27</c:v>
                </c:pt>
                <c:pt idx="1559">
                  <c:v>-99.31</c:v>
                </c:pt>
                <c:pt idx="1560">
                  <c:v>-99.35</c:v>
                </c:pt>
                <c:pt idx="1561">
                  <c:v>-99.53</c:v>
                </c:pt>
                <c:pt idx="1562">
                  <c:v>-99.63</c:v>
                </c:pt>
                <c:pt idx="1563">
                  <c:v>-99.52</c:v>
                </c:pt>
                <c:pt idx="1564">
                  <c:v>-99.31</c:v>
                </c:pt>
                <c:pt idx="1565">
                  <c:v>-99.25</c:v>
                </c:pt>
                <c:pt idx="1566">
                  <c:v>-99.28</c:v>
                </c:pt>
                <c:pt idx="1567">
                  <c:v>-99.2</c:v>
                </c:pt>
                <c:pt idx="1568">
                  <c:v>-99.55</c:v>
                </c:pt>
                <c:pt idx="1569">
                  <c:v>-99.3</c:v>
                </c:pt>
                <c:pt idx="1570">
                  <c:v>-99.16</c:v>
                </c:pt>
                <c:pt idx="1571">
                  <c:v>-99.25</c:v>
                </c:pt>
                <c:pt idx="1572">
                  <c:v>-99.27</c:v>
                </c:pt>
                <c:pt idx="1573">
                  <c:v>-99.44</c:v>
                </c:pt>
                <c:pt idx="1574">
                  <c:v>-99.53</c:v>
                </c:pt>
                <c:pt idx="1575">
                  <c:v>-99.55</c:v>
                </c:pt>
                <c:pt idx="1576">
                  <c:v>-99.6</c:v>
                </c:pt>
                <c:pt idx="1577">
                  <c:v>-99.93</c:v>
                </c:pt>
                <c:pt idx="1578">
                  <c:v>-100.15</c:v>
                </c:pt>
                <c:pt idx="1579">
                  <c:v>-100</c:v>
                </c:pt>
                <c:pt idx="1580">
                  <c:v>-100.01</c:v>
                </c:pt>
                <c:pt idx="1581">
                  <c:v>-100.47</c:v>
                </c:pt>
                <c:pt idx="1582">
                  <c:v>-100.64</c:v>
                </c:pt>
                <c:pt idx="1583">
                  <c:v>-100.55</c:v>
                </c:pt>
                <c:pt idx="1584">
                  <c:v>-100.7</c:v>
                </c:pt>
                <c:pt idx="1585">
                  <c:v>-100.8</c:v>
                </c:pt>
                <c:pt idx="1586">
                  <c:v>-101.14</c:v>
                </c:pt>
                <c:pt idx="1587">
                  <c:v>-101.09</c:v>
                </c:pt>
                <c:pt idx="1588">
                  <c:v>-101.16</c:v>
                </c:pt>
                <c:pt idx="1589">
                  <c:v>-101.31</c:v>
                </c:pt>
                <c:pt idx="1590">
                  <c:v>-101.38</c:v>
                </c:pt>
                <c:pt idx="1591">
                  <c:v>-101.17</c:v>
                </c:pt>
                <c:pt idx="1592">
                  <c:v>-101.38</c:v>
                </c:pt>
                <c:pt idx="1593">
                  <c:v>-101.25</c:v>
                </c:pt>
                <c:pt idx="1594">
                  <c:v>-101.48</c:v>
                </c:pt>
                <c:pt idx="1595">
                  <c:v>-101.57</c:v>
                </c:pt>
                <c:pt idx="1596">
                  <c:v>-101.5</c:v>
                </c:pt>
                <c:pt idx="1597">
                  <c:v>-101.41</c:v>
                </c:pt>
                <c:pt idx="1598">
                  <c:v>-101.49</c:v>
                </c:pt>
                <c:pt idx="1599">
                  <c:v>-101.38</c:v>
                </c:pt>
                <c:pt idx="1600">
                  <c:v>-101.28</c:v>
                </c:pt>
                <c:pt idx="1601">
                  <c:v>-101.48</c:v>
                </c:pt>
                <c:pt idx="1602">
                  <c:v>-101.99</c:v>
                </c:pt>
                <c:pt idx="1603">
                  <c:v>-102.09</c:v>
                </c:pt>
                <c:pt idx="1604">
                  <c:v>-101.92</c:v>
                </c:pt>
                <c:pt idx="1605">
                  <c:v>-101.92</c:v>
                </c:pt>
                <c:pt idx="1606">
                  <c:v>-101.74</c:v>
                </c:pt>
                <c:pt idx="1607">
                  <c:v>-101.7</c:v>
                </c:pt>
                <c:pt idx="1608">
                  <c:v>-101.93</c:v>
                </c:pt>
                <c:pt idx="1609">
                  <c:v>-101.75</c:v>
                </c:pt>
                <c:pt idx="1610">
                  <c:v>-101.72</c:v>
                </c:pt>
                <c:pt idx="1611">
                  <c:v>-101.49</c:v>
                </c:pt>
                <c:pt idx="1612">
                  <c:v>-101.44</c:v>
                </c:pt>
                <c:pt idx="1613">
                  <c:v>-101.41</c:v>
                </c:pt>
                <c:pt idx="1614">
                  <c:v>-101.48</c:v>
                </c:pt>
                <c:pt idx="1615">
                  <c:v>-101.49</c:v>
                </c:pt>
                <c:pt idx="1616">
                  <c:v>-101.25</c:v>
                </c:pt>
                <c:pt idx="1617">
                  <c:v>-101.35</c:v>
                </c:pt>
                <c:pt idx="1618">
                  <c:v>-101.27</c:v>
                </c:pt>
                <c:pt idx="1619">
                  <c:v>-101.17</c:v>
                </c:pt>
                <c:pt idx="1620">
                  <c:v>-101.07</c:v>
                </c:pt>
                <c:pt idx="1621">
                  <c:v>-101.41</c:v>
                </c:pt>
                <c:pt idx="1622">
                  <c:v>-101.22</c:v>
                </c:pt>
                <c:pt idx="1623">
                  <c:v>-101.08</c:v>
                </c:pt>
                <c:pt idx="1624">
                  <c:v>-101.08</c:v>
                </c:pt>
                <c:pt idx="1625">
                  <c:v>-101.05</c:v>
                </c:pt>
                <c:pt idx="1626">
                  <c:v>-101.09</c:v>
                </c:pt>
                <c:pt idx="1627">
                  <c:v>-101.19</c:v>
                </c:pt>
                <c:pt idx="1628">
                  <c:v>-101.15</c:v>
                </c:pt>
                <c:pt idx="1629">
                  <c:v>-101.18</c:v>
                </c:pt>
                <c:pt idx="1630">
                  <c:v>-101.12</c:v>
                </c:pt>
                <c:pt idx="1631">
                  <c:v>-101.01</c:v>
                </c:pt>
                <c:pt idx="1632">
                  <c:v>-100.85</c:v>
                </c:pt>
                <c:pt idx="1633">
                  <c:v>-101.19</c:v>
                </c:pt>
                <c:pt idx="1634">
                  <c:v>-101.32</c:v>
                </c:pt>
                <c:pt idx="1635">
                  <c:v>-101.31</c:v>
                </c:pt>
                <c:pt idx="1636">
                  <c:v>-101.12</c:v>
                </c:pt>
                <c:pt idx="1637">
                  <c:v>-101.12</c:v>
                </c:pt>
                <c:pt idx="1638">
                  <c:v>-101.11</c:v>
                </c:pt>
                <c:pt idx="1639">
                  <c:v>-100.97</c:v>
                </c:pt>
                <c:pt idx="1640">
                  <c:v>-100.95</c:v>
                </c:pt>
                <c:pt idx="1641">
                  <c:v>-101.28</c:v>
                </c:pt>
                <c:pt idx="1642">
                  <c:v>-101.03</c:v>
                </c:pt>
                <c:pt idx="1643">
                  <c:v>-101.12</c:v>
                </c:pt>
                <c:pt idx="1644">
                  <c:v>-101.11</c:v>
                </c:pt>
                <c:pt idx="1645">
                  <c:v>-100.92</c:v>
                </c:pt>
                <c:pt idx="1646">
                  <c:v>-100.5</c:v>
                </c:pt>
                <c:pt idx="1647">
                  <c:v>-113.55</c:v>
                </c:pt>
                <c:pt idx="1648">
                  <c:v>-103.79</c:v>
                </c:pt>
                <c:pt idx="1649">
                  <c:v>-103.1</c:v>
                </c:pt>
                <c:pt idx="1650">
                  <c:v>-102.1</c:v>
                </c:pt>
                <c:pt idx="1651">
                  <c:v>-102.5</c:v>
                </c:pt>
                <c:pt idx="1652">
                  <c:v>-103.85</c:v>
                </c:pt>
                <c:pt idx="1653">
                  <c:v>-105.27</c:v>
                </c:pt>
                <c:pt idx="1654">
                  <c:v>-103.75</c:v>
                </c:pt>
                <c:pt idx="1655">
                  <c:v>-114.74</c:v>
                </c:pt>
                <c:pt idx="1656">
                  <c:v>-116.74</c:v>
                </c:pt>
                <c:pt idx="1657">
                  <c:v>-113.54</c:v>
                </c:pt>
                <c:pt idx="1658">
                  <c:v>-109.31</c:v>
                </c:pt>
                <c:pt idx="1659">
                  <c:v>-109.97</c:v>
                </c:pt>
                <c:pt idx="1660">
                  <c:v>-110.97</c:v>
                </c:pt>
                <c:pt idx="1661">
                  <c:v>-108.51</c:v>
                </c:pt>
                <c:pt idx="1662">
                  <c:v>-107.76</c:v>
                </c:pt>
                <c:pt idx="1663">
                  <c:v>-108.58</c:v>
                </c:pt>
                <c:pt idx="1664">
                  <c:v>-110.59</c:v>
                </c:pt>
                <c:pt idx="1665">
                  <c:v>-106.91</c:v>
                </c:pt>
                <c:pt idx="1666">
                  <c:v>-105.83</c:v>
                </c:pt>
                <c:pt idx="1667">
                  <c:v>-107.22</c:v>
                </c:pt>
                <c:pt idx="1668">
                  <c:v>-108.1</c:v>
                </c:pt>
                <c:pt idx="1669">
                  <c:v>-100.95</c:v>
                </c:pt>
                <c:pt idx="1670">
                  <c:v>-97.27</c:v>
                </c:pt>
                <c:pt idx="1671">
                  <c:v>-101.04</c:v>
                </c:pt>
                <c:pt idx="1672">
                  <c:v>-98.43</c:v>
                </c:pt>
                <c:pt idx="1673">
                  <c:v>-93.42</c:v>
                </c:pt>
                <c:pt idx="1674">
                  <c:v>-91.98</c:v>
                </c:pt>
                <c:pt idx="1675">
                  <c:v>-91</c:v>
                </c:pt>
                <c:pt idx="1676">
                  <c:v>-91.04</c:v>
                </c:pt>
                <c:pt idx="1677">
                  <c:v>-91.67</c:v>
                </c:pt>
                <c:pt idx="1678">
                  <c:v>-91.96</c:v>
                </c:pt>
                <c:pt idx="1679">
                  <c:v>-91.97</c:v>
                </c:pt>
                <c:pt idx="1680">
                  <c:v>-91.51</c:v>
                </c:pt>
                <c:pt idx="1681">
                  <c:v>-91.54</c:v>
                </c:pt>
                <c:pt idx="1682">
                  <c:v>-91.63</c:v>
                </c:pt>
                <c:pt idx="1683">
                  <c:v>-91.52</c:v>
                </c:pt>
                <c:pt idx="1684">
                  <c:v>-88.59</c:v>
                </c:pt>
                <c:pt idx="1685">
                  <c:v>-89.96</c:v>
                </c:pt>
                <c:pt idx="1686">
                  <c:v>-91.07</c:v>
                </c:pt>
                <c:pt idx="1687">
                  <c:v>-90.67</c:v>
                </c:pt>
                <c:pt idx="1688">
                  <c:v>-90.3</c:v>
                </c:pt>
                <c:pt idx="1689">
                  <c:v>-90.58</c:v>
                </c:pt>
                <c:pt idx="1690">
                  <c:v>-90.67</c:v>
                </c:pt>
                <c:pt idx="1691">
                  <c:v>-90.78</c:v>
                </c:pt>
                <c:pt idx="1692">
                  <c:v>-89.33</c:v>
                </c:pt>
                <c:pt idx="1693">
                  <c:v>-88.03</c:v>
                </c:pt>
                <c:pt idx="1694">
                  <c:v>-88.02</c:v>
                </c:pt>
                <c:pt idx="1695">
                  <c:v>-87.63</c:v>
                </c:pt>
                <c:pt idx="1696">
                  <c:v>-86.84</c:v>
                </c:pt>
                <c:pt idx="1697">
                  <c:v>-86.46</c:v>
                </c:pt>
                <c:pt idx="1698">
                  <c:v>-88.7</c:v>
                </c:pt>
                <c:pt idx="1699">
                  <c:v>-88.26</c:v>
                </c:pt>
                <c:pt idx="1700">
                  <c:v>-87.77</c:v>
                </c:pt>
                <c:pt idx="1701">
                  <c:v>-87.78</c:v>
                </c:pt>
                <c:pt idx="1702">
                  <c:v>-87.81</c:v>
                </c:pt>
                <c:pt idx="1703">
                  <c:v>-86.3</c:v>
                </c:pt>
                <c:pt idx="1704">
                  <c:v>-86.34</c:v>
                </c:pt>
                <c:pt idx="1705">
                  <c:v>-85.94</c:v>
                </c:pt>
                <c:pt idx="1706">
                  <c:v>-85.84</c:v>
                </c:pt>
                <c:pt idx="1707">
                  <c:v>-86.92</c:v>
                </c:pt>
                <c:pt idx="1708">
                  <c:v>-86.94</c:v>
                </c:pt>
                <c:pt idx="1709">
                  <c:v>-86.77</c:v>
                </c:pt>
                <c:pt idx="1710">
                  <c:v>-86.45</c:v>
                </c:pt>
                <c:pt idx="1711">
                  <c:v>-84.93</c:v>
                </c:pt>
                <c:pt idx="1712">
                  <c:v>-83.84</c:v>
                </c:pt>
                <c:pt idx="1713">
                  <c:v>-85.54</c:v>
                </c:pt>
                <c:pt idx="1714">
                  <c:v>-89.25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383-41FA-9E43-E65D6B6E704E}"/>
            </c:ext>
          </c:extLst>
        </c:ser>
        <c:ser>
          <c:idx val="1"/>
          <c:order val="1"/>
          <c:tx>
            <c:v>Simulated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3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'364703076383702'!$H$12:$H$51</c:f>
              <c:numCache>
                <c:formatCode>m/d/yyyy</c:formatCode>
                <c:ptCount val="40"/>
                <c:pt idx="0">
                  <c:v>29952</c:v>
                </c:pt>
                <c:pt idx="1">
                  <c:v>30317</c:v>
                </c:pt>
                <c:pt idx="2">
                  <c:v>30682</c:v>
                </c:pt>
                <c:pt idx="3">
                  <c:v>31048</c:v>
                </c:pt>
                <c:pt idx="4">
                  <c:v>31413</c:v>
                </c:pt>
                <c:pt idx="5">
                  <c:v>31778</c:v>
                </c:pt>
                <c:pt idx="6">
                  <c:v>32143</c:v>
                </c:pt>
                <c:pt idx="7">
                  <c:v>32509</c:v>
                </c:pt>
                <c:pt idx="8">
                  <c:v>32874</c:v>
                </c:pt>
                <c:pt idx="9">
                  <c:v>33239</c:v>
                </c:pt>
                <c:pt idx="10">
                  <c:v>33604</c:v>
                </c:pt>
                <c:pt idx="11">
                  <c:v>33970</c:v>
                </c:pt>
                <c:pt idx="12">
                  <c:v>34335</c:v>
                </c:pt>
                <c:pt idx="13">
                  <c:v>34700</c:v>
                </c:pt>
                <c:pt idx="14">
                  <c:v>35065</c:v>
                </c:pt>
                <c:pt idx="15">
                  <c:v>35431</c:v>
                </c:pt>
                <c:pt idx="16">
                  <c:v>35796</c:v>
                </c:pt>
                <c:pt idx="17">
                  <c:v>36161</c:v>
                </c:pt>
                <c:pt idx="18">
                  <c:v>36526</c:v>
                </c:pt>
                <c:pt idx="19">
                  <c:v>36892</c:v>
                </c:pt>
                <c:pt idx="20">
                  <c:v>37257</c:v>
                </c:pt>
                <c:pt idx="21">
                  <c:v>37622</c:v>
                </c:pt>
                <c:pt idx="22">
                  <c:v>37987</c:v>
                </c:pt>
                <c:pt idx="23">
                  <c:v>38353</c:v>
                </c:pt>
                <c:pt idx="24">
                  <c:v>38718</c:v>
                </c:pt>
                <c:pt idx="25">
                  <c:v>39083</c:v>
                </c:pt>
                <c:pt idx="26">
                  <c:v>39448</c:v>
                </c:pt>
                <c:pt idx="27">
                  <c:v>39814</c:v>
                </c:pt>
                <c:pt idx="28">
                  <c:v>40179</c:v>
                </c:pt>
                <c:pt idx="29">
                  <c:v>40544</c:v>
                </c:pt>
                <c:pt idx="30">
                  <c:v>40909</c:v>
                </c:pt>
                <c:pt idx="31">
                  <c:v>41275</c:v>
                </c:pt>
                <c:pt idx="32">
                  <c:v>41640</c:v>
                </c:pt>
                <c:pt idx="33">
                  <c:v>42005</c:v>
                </c:pt>
                <c:pt idx="34">
                  <c:v>42370</c:v>
                </c:pt>
                <c:pt idx="35">
                  <c:v>42736</c:v>
                </c:pt>
                <c:pt idx="36">
                  <c:v>43101</c:v>
                </c:pt>
                <c:pt idx="37">
                  <c:v>43466</c:v>
                </c:pt>
                <c:pt idx="38">
                  <c:v>43831</c:v>
                </c:pt>
                <c:pt idx="39">
                  <c:v>44197</c:v>
                </c:pt>
              </c:numCache>
            </c:numRef>
          </c:xVal>
          <c:yVal>
            <c:numRef>
              <c:f>'364703076383702'!$G$12:$G$51</c:f>
              <c:numCache>
                <c:formatCode>General</c:formatCode>
                <c:ptCount val="40"/>
                <c:pt idx="0">
                  <c:v>-78.107292175289999</c:v>
                </c:pt>
                <c:pt idx="1">
                  <c:v>-76.386581420900001</c:v>
                </c:pt>
                <c:pt idx="2">
                  <c:v>-79.585250854489999</c:v>
                </c:pt>
                <c:pt idx="3">
                  <c:v>-78.057250976559999</c:v>
                </c:pt>
                <c:pt idx="4">
                  <c:v>-85.52523803711</c:v>
                </c:pt>
                <c:pt idx="5">
                  <c:v>-89.351165771479998</c:v>
                </c:pt>
                <c:pt idx="6">
                  <c:v>-87.169578552250002</c:v>
                </c:pt>
                <c:pt idx="7">
                  <c:v>-83.32878112793</c:v>
                </c:pt>
                <c:pt idx="8">
                  <c:v>-82.15241241455</c:v>
                </c:pt>
                <c:pt idx="9">
                  <c:v>-83.661376953130002</c:v>
                </c:pt>
                <c:pt idx="10">
                  <c:v>-90.625</c:v>
                </c:pt>
                <c:pt idx="11">
                  <c:v>-88.78401184082</c:v>
                </c:pt>
                <c:pt idx="12">
                  <c:v>-89.886474609380002</c:v>
                </c:pt>
                <c:pt idx="13">
                  <c:v>-92.5336227417</c:v>
                </c:pt>
                <c:pt idx="14">
                  <c:v>-90.897521972660002</c:v>
                </c:pt>
                <c:pt idx="15">
                  <c:v>-90.775085449220001</c:v>
                </c:pt>
                <c:pt idx="16">
                  <c:v>-91.490104675289999</c:v>
                </c:pt>
                <c:pt idx="17">
                  <c:v>-90.354904174799998</c:v>
                </c:pt>
                <c:pt idx="18">
                  <c:v>-90.012260437009999</c:v>
                </c:pt>
                <c:pt idx="19">
                  <c:v>-90.403900146479998</c:v>
                </c:pt>
                <c:pt idx="20">
                  <c:v>-95.241958618159998</c:v>
                </c:pt>
                <c:pt idx="21">
                  <c:v>-100.4174957275</c:v>
                </c:pt>
                <c:pt idx="22">
                  <c:v>-96.597389221189999</c:v>
                </c:pt>
                <c:pt idx="23">
                  <c:v>-98.219192504879999</c:v>
                </c:pt>
                <c:pt idx="24">
                  <c:v>-100.50067901609999</c:v>
                </c:pt>
                <c:pt idx="25">
                  <c:v>-101.4117889404</c:v>
                </c:pt>
                <c:pt idx="26">
                  <c:v>-108.7314605713</c:v>
                </c:pt>
                <c:pt idx="27">
                  <c:v>-106.5741653442</c:v>
                </c:pt>
                <c:pt idx="28">
                  <c:v>-105.5874786377</c:v>
                </c:pt>
                <c:pt idx="29">
                  <c:v>-98.468589782709998</c:v>
                </c:pt>
                <c:pt idx="30">
                  <c:v>-90.481315612789999</c:v>
                </c:pt>
                <c:pt idx="31">
                  <c:v>-86.38437652588</c:v>
                </c:pt>
                <c:pt idx="32">
                  <c:v>-86.06803894043</c:v>
                </c:pt>
                <c:pt idx="33">
                  <c:v>-86.183898925779999</c:v>
                </c:pt>
                <c:pt idx="34">
                  <c:v>-85.411727905269998</c:v>
                </c:pt>
                <c:pt idx="35">
                  <c:v>-82.72373199463</c:v>
                </c:pt>
                <c:pt idx="36">
                  <c:v>-81.29249572754</c:v>
                </c:pt>
                <c:pt idx="37">
                  <c:v>-80.41675567627</c:v>
                </c:pt>
                <c:pt idx="38">
                  <c:v>-79.136947631840002</c:v>
                </c:pt>
                <c:pt idx="39">
                  <c:v>-90.530143737789999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383-41FA-9E43-E65D6B6E70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3555183"/>
        <c:axId val="613550191"/>
      </c:scatterChart>
      <c:valAx>
        <c:axId val="613555183"/>
        <c:scaling>
          <c:orientation val="minMax"/>
          <c:min val="2800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0191"/>
        <c:crossesAt val="-200"/>
        <c:crossBetween val="midCat"/>
      </c:valAx>
      <c:valAx>
        <c:axId val="613550191"/>
        <c:scaling>
          <c:orientation val="minMax"/>
          <c:max val="-5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Water Level (ft)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5183"/>
        <c:crosses val="autoZero"/>
        <c:crossBetween val="midCat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sz="1400" b="0" i="0" u="none" strike="noStrike" baseline="0">
                <a:effectLst/>
              </a:rPr>
              <a:t>56A 12</a:t>
            </a:r>
            <a:r>
              <a:rPr lang="en-US" sz="1400" b="0" i="0" u="none" strike="noStrike" baseline="0"/>
              <a:t> </a:t>
            </a:r>
            <a:endParaRPr lang="en-US"/>
          </a:p>
        </c:rich>
      </c:tx>
      <c:layout>
        <c:manualLayout>
          <c:xMode val="edge"/>
          <c:yMode val="edge"/>
          <c:x val="0.36088110403397028"/>
          <c:y val="2.13675213675213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USGS Data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3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xVal>
            <c:numRef>
              <c:f>'363345076470202'!$A$2:$A$542</c:f>
              <c:numCache>
                <c:formatCode>m/d/yyyy</c:formatCode>
                <c:ptCount val="541"/>
                <c:pt idx="0">
                  <c:v>28306</c:v>
                </c:pt>
                <c:pt idx="1">
                  <c:v>28691</c:v>
                </c:pt>
                <c:pt idx="2">
                  <c:v>28766</c:v>
                </c:pt>
                <c:pt idx="3">
                  <c:v>28796</c:v>
                </c:pt>
                <c:pt idx="4">
                  <c:v>28830</c:v>
                </c:pt>
                <c:pt idx="5">
                  <c:v>28863</c:v>
                </c:pt>
                <c:pt idx="6">
                  <c:v>28891</c:v>
                </c:pt>
                <c:pt idx="7">
                  <c:v>28919</c:v>
                </c:pt>
                <c:pt idx="8">
                  <c:v>28947</c:v>
                </c:pt>
                <c:pt idx="9">
                  <c:v>28977</c:v>
                </c:pt>
                <c:pt idx="10">
                  <c:v>29014</c:v>
                </c:pt>
                <c:pt idx="11">
                  <c:v>29076</c:v>
                </c:pt>
                <c:pt idx="12">
                  <c:v>29269</c:v>
                </c:pt>
                <c:pt idx="13">
                  <c:v>29335</c:v>
                </c:pt>
                <c:pt idx="14">
                  <c:v>29370</c:v>
                </c:pt>
                <c:pt idx="15">
                  <c:v>29402</c:v>
                </c:pt>
                <c:pt idx="16">
                  <c:v>29426</c:v>
                </c:pt>
                <c:pt idx="17">
                  <c:v>29460</c:v>
                </c:pt>
                <c:pt idx="18">
                  <c:v>29479</c:v>
                </c:pt>
                <c:pt idx="19">
                  <c:v>29525</c:v>
                </c:pt>
                <c:pt idx="20">
                  <c:v>29550</c:v>
                </c:pt>
                <c:pt idx="21">
                  <c:v>29564</c:v>
                </c:pt>
                <c:pt idx="22">
                  <c:v>29710</c:v>
                </c:pt>
                <c:pt idx="23">
                  <c:v>29724</c:v>
                </c:pt>
                <c:pt idx="24">
                  <c:v>29754</c:v>
                </c:pt>
                <c:pt idx="25">
                  <c:v>29774</c:v>
                </c:pt>
                <c:pt idx="26">
                  <c:v>29818</c:v>
                </c:pt>
                <c:pt idx="27">
                  <c:v>29852</c:v>
                </c:pt>
                <c:pt idx="28">
                  <c:v>29909</c:v>
                </c:pt>
                <c:pt idx="29">
                  <c:v>30041</c:v>
                </c:pt>
                <c:pt idx="30">
                  <c:v>30096</c:v>
                </c:pt>
                <c:pt idx="31">
                  <c:v>30111</c:v>
                </c:pt>
                <c:pt idx="32">
                  <c:v>30160</c:v>
                </c:pt>
                <c:pt idx="33">
                  <c:v>30194</c:v>
                </c:pt>
                <c:pt idx="34">
                  <c:v>30250</c:v>
                </c:pt>
                <c:pt idx="35">
                  <c:v>30273</c:v>
                </c:pt>
                <c:pt idx="36">
                  <c:v>31218</c:v>
                </c:pt>
                <c:pt idx="37">
                  <c:v>31239</c:v>
                </c:pt>
                <c:pt idx="38">
                  <c:v>31279</c:v>
                </c:pt>
                <c:pt idx="39">
                  <c:v>31307</c:v>
                </c:pt>
                <c:pt idx="40">
                  <c:v>31328</c:v>
                </c:pt>
                <c:pt idx="41">
                  <c:v>31370</c:v>
                </c:pt>
                <c:pt idx="42">
                  <c:v>31397</c:v>
                </c:pt>
                <c:pt idx="43">
                  <c:v>31420</c:v>
                </c:pt>
                <c:pt idx="44">
                  <c:v>31467</c:v>
                </c:pt>
                <c:pt idx="45">
                  <c:v>31489</c:v>
                </c:pt>
                <c:pt idx="46">
                  <c:v>31587</c:v>
                </c:pt>
                <c:pt idx="47">
                  <c:v>31616</c:v>
                </c:pt>
                <c:pt idx="48">
                  <c:v>31635</c:v>
                </c:pt>
                <c:pt idx="49">
                  <c:v>31684</c:v>
                </c:pt>
                <c:pt idx="50">
                  <c:v>31733</c:v>
                </c:pt>
                <c:pt idx="51">
                  <c:v>31764</c:v>
                </c:pt>
                <c:pt idx="52">
                  <c:v>31789</c:v>
                </c:pt>
                <c:pt idx="53">
                  <c:v>31832</c:v>
                </c:pt>
                <c:pt idx="54">
                  <c:v>31853</c:v>
                </c:pt>
                <c:pt idx="55">
                  <c:v>31903</c:v>
                </c:pt>
                <c:pt idx="56">
                  <c:v>31945</c:v>
                </c:pt>
                <c:pt idx="57">
                  <c:v>31950</c:v>
                </c:pt>
                <c:pt idx="58">
                  <c:v>31993</c:v>
                </c:pt>
                <c:pt idx="59">
                  <c:v>32021</c:v>
                </c:pt>
                <c:pt idx="60">
                  <c:v>32041</c:v>
                </c:pt>
                <c:pt idx="61">
                  <c:v>32083</c:v>
                </c:pt>
                <c:pt idx="62">
                  <c:v>32099</c:v>
                </c:pt>
                <c:pt idx="63">
                  <c:v>32154</c:v>
                </c:pt>
                <c:pt idx="64">
                  <c:v>32210</c:v>
                </c:pt>
                <c:pt idx="65">
                  <c:v>32216</c:v>
                </c:pt>
                <c:pt idx="66">
                  <c:v>32266</c:v>
                </c:pt>
                <c:pt idx="67">
                  <c:v>32324</c:v>
                </c:pt>
                <c:pt idx="68">
                  <c:v>32365</c:v>
                </c:pt>
                <c:pt idx="69">
                  <c:v>32428</c:v>
                </c:pt>
                <c:pt idx="70">
                  <c:v>32468</c:v>
                </c:pt>
                <c:pt idx="71">
                  <c:v>32490</c:v>
                </c:pt>
                <c:pt idx="72">
                  <c:v>32526</c:v>
                </c:pt>
                <c:pt idx="73">
                  <c:v>32587</c:v>
                </c:pt>
                <c:pt idx="74">
                  <c:v>32678</c:v>
                </c:pt>
                <c:pt idx="75">
                  <c:v>32770</c:v>
                </c:pt>
                <c:pt idx="76">
                  <c:v>32846</c:v>
                </c:pt>
                <c:pt idx="77">
                  <c:v>32944</c:v>
                </c:pt>
                <c:pt idx="78">
                  <c:v>33129</c:v>
                </c:pt>
                <c:pt idx="79">
                  <c:v>33324</c:v>
                </c:pt>
                <c:pt idx="80">
                  <c:v>33521</c:v>
                </c:pt>
                <c:pt idx="81">
                  <c:v>33679</c:v>
                </c:pt>
                <c:pt idx="82">
                  <c:v>33869</c:v>
                </c:pt>
                <c:pt idx="83">
                  <c:v>33892</c:v>
                </c:pt>
                <c:pt idx="84">
                  <c:v>34023</c:v>
                </c:pt>
                <c:pt idx="85">
                  <c:v>34093</c:v>
                </c:pt>
                <c:pt idx="86">
                  <c:v>34150</c:v>
                </c:pt>
                <c:pt idx="87">
                  <c:v>34201</c:v>
                </c:pt>
                <c:pt idx="88">
                  <c:v>34276</c:v>
                </c:pt>
                <c:pt idx="89">
                  <c:v>34317</c:v>
                </c:pt>
                <c:pt idx="90">
                  <c:v>34376</c:v>
                </c:pt>
                <c:pt idx="91">
                  <c:v>34437</c:v>
                </c:pt>
                <c:pt idx="92">
                  <c:v>34505</c:v>
                </c:pt>
                <c:pt idx="93">
                  <c:v>34558</c:v>
                </c:pt>
                <c:pt idx="94">
                  <c:v>34652</c:v>
                </c:pt>
                <c:pt idx="95">
                  <c:v>34710</c:v>
                </c:pt>
                <c:pt idx="96">
                  <c:v>34772</c:v>
                </c:pt>
                <c:pt idx="97">
                  <c:v>34824</c:v>
                </c:pt>
                <c:pt idx="98">
                  <c:v>34899</c:v>
                </c:pt>
                <c:pt idx="99">
                  <c:v>34983</c:v>
                </c:pt>
                <c:pt idx="100">
                  <c:v>35074</c:v>
                </c:pt>
                <c:pt idx="101">
                  <c:v>35164</c:v>
                </c:pt>
                <c:pt idx="102">
                  <c:v>35257</c:v>
                </c:pt>
                <c:pt idx="103">
                  <c:v>35356</c:v>
                </c:pt>
                <c:pt idx="104">
                  <c:v>35457</c:v>
                </c:pt>
                <c:pt idx="105">
                  <c:v>35550</c:v>
                </c:pt>
                <c:pt idx="106">
                  <c:v>35634</c:v>
                </c:pt>
                <c:pt idx="107">
                  <c:v>35740</c:v>
                </c:pt>
                <c:pt idx="108">
                  <c:v>35816</c:v>
                </c:pt>
                <c:pt idx="109">
                  <c:v>35920</c:v>
                </c:pt>
                <c:pt idx="110">
                  <c:v>35990</c:v>
                </c:pt>
                <c:pt idx="111">
                  <c:v>36097</c:v>
                </c:pt>
                <c:pt idx="112">
                  <c:v>36165</c:v>
                </c:pt>
                <c:pt idx="113">
                  <c:v>36238</c:v>
                </c:pt>
                <c:pt idx="114">
                  <c:v>36264</c:v>
                </c:pt>
                <c:pt idx="115">
                  <c:v>36348</c:v>
                </c:pt>
                <c:pt idx="116">
                  <c:v>36494</c:v>
                </c:pt>
                <c:pt idx="117">
                  <c:v>36536</c:v>
                </c:pt>
                <c:pt idx="118">
                  <c:v>36636</c:v>
                </c:pt>
                <c:pt idx="119">
                  <c:v>36720</c:v>
                </c:pt>
                <c:pt idx="120">
                  <c:v>36832</c:v>
                </c:pt>
                <c:pt idx="121">
                  <c:v>36938</c:v>
                </c:pt>
                <c:pt idx="122">
                  <c:v>37007</c:v>
                </c:pt>
                <c:pt idx="123">
                  <c:v>37084</c:v>
                </c:pt>
                <c:pt idx="124">
                  <c:v>37193</c:v>
                </c:pt>
                <c:pt idx="125">
                  <c:v>37279</c:v>
                </c:pt>
                <c:pt idx="126">
                  <c:v>37358</c:v>
                </c:pt>
                <c:pt idx="127">
                  <c:v>37447</c:v>
                </c:pt>
                <c:pt idx="128">
                  <c:v>37552</c:v>
                </c:pt>
                <c:pt idx="129">
                  <c:v>37630</c:v>
                </c:pt>
                <c:pt idx="130">
                  <c:v>37732</c:v>
                </c:pt>
                <c:pt idx="131">
                  <c:v>37812</c:v>
                </c:pt>
                <c:pt idx="132">
                  <c:v>37935</c:v>
                </c:pt>
                <c:pt idx="133">
                  <c:v>37998</c:v>
                </c:pt>
                <c:pt idx="134">
                  <c:v>38096</c:v>
                </c:pt>
                <c:pt idx="135">
                  <c:v>38204</c:v>
                </c:pt>
                <c:pt idx="136">
                  <c:v>38309</c:v>
                </c:pt>
                <c:pt idx="137">
                  <c:v>38373</c:v>
                </c:pt>
                <c:pt idx="138">
                  <c:v>38457</c:v>
                </c:pt>
                <c:pt idx="139">
                  <c:v>38545</c:v>
                </c:pt>
                <c:pt idx="140">
                  <c:v>38650</c:v>
                </c:pt>
                <c:pt idx="141">
                  <c:v>38727</c:v>
                </c:pt>
                <c:pt idx="142">
                  <c:v>38831</c:v>
                </c:pt>
                <c:pt idx="143">
                  <c:v>38908</c:v>
                </c:pt>
                <c:pt idx="144">
                  <c:v>39030</c:v>
                </c:pt>
                <c:pt idx="145">
                  <c:v>39091</c:v>
                </c:pt>
                <c:pt idx="146">
                  <c:v>39211</c:v>
                </c:pt>
                <c:pt idx="147">
                  <c:v>39286</c:v>
                </c:pt>
                <c:pt idx="148">
                  <c:v>39377</c:v>
                </c:pt>
                <c:pt idx="149">
                  <c:v>39470</c:v>
                </c:pt>
                <c:pt idx="150">
                  <c:v>39568</c:v>
                </c:pt>
                <c:pt idx="151">
                  <c:v>39651</c:v>
                </c:pt>
                <c:pt idx="152">
                  <c:v>39744</c:v>
                </c:pt>
                <c:pt idx="153">
                  <c:v>39868</c:v>
                </c:pt>
                <c:pt idx="154">
                  <c:v>39939</c:v>
                </c:pt>
                <c:pt idx="155">
                  <c:v>40051</c:v>
                </c:pt>
                <c:pt idx="156">
                  <c:v>40134</c:v>
                </c:pt>
                <c:pt idx="157">
                  <c:v>40245</c:v>
                </c:pt>
                <c:pt idx="158">
                  <c:v>40332</c:v>
                </c:pt>
                <c:pt idx="159">
                  <c:v>40407</c:v>
                </c:pt>
                <c:pt idx="160">
                  <c:v>40409</c:v>
                </c:pt>
                <c:pt idx="161">
                  <c:v>40490</c:v>
                </c:pt>
                <c:pt idx="162">
                  <c:v>40590</c:v>
                </c:pt>
                <c:pt idx="163">
                  <c:v>40652</c:v>
                </c:pt>
                <c:pt idx="164">
                  <c:v>40737</c:v>
                </c:pt>
                <c:pt idx="165">
                  <c:v>40841</c:v>
                </c:pt>
                <c:pt idx="166">
                  <c:v>40933</c:v>
                </c:pt>
                <c:pt idx="167">
                  <c:v>41052</c:v>
                </c:pt>
                <c:pt idx="168">
                  <c:v>41116</c:v>
                </c:pt>
                <c:pt idx="169">
                  <c:v>41219</c:v>
                </c:pt>
                <c:pt idx="170">
                  <c:v>41354</c:v>
                </c:pt>
                <c:pt idx="171">
                  <c:v>41416</c:v>
                </c:pt>
                <c:pt idx="172">
                  <c:v>41515</c:v>
                </c:pt>
                <c:pt idx="173">
                  <c:v>41569</c:v>
                </c:pt>
                <c:pt idx="174">
                  <c:v>41677</c:v>
                </c:pt>
                <c:pt idx="175">
                  <c:v>41794</c:v>
                </c:pt>
                <c:pt idx="176">
                  <c:v>41892</c:v>
                </c:pt>
                <c:pt idx="177">
                  <c:v>41962</c:v>
                </c:pt>
                <c:pt idx="178">
                  <c:v>42026</c:v>
                </c:pt>
                <c:pt idx="179">
                  <c:v>42167</c:v>
                </c:pt>
                <c:pt idx="180">
                  <c:v>42243</c:v>
                </c:pt>
                <c:pt idx="181">
                  <c:v>42349</c:v>
                </c:pt>
                <c:pt idx="182">
                  <c:v>42443</c:v>
                </c:pt>
                <c:pt idx="183">
                  <c:v>42541</c:v>
                </c:pt>
                <c:pt idx="184">
                  <c:v>42622</c:v>
                </c:pt>
                <c:pt idx="185">
                  <c:v>42684</c:v>
                </c:pt>
                <c:pt idx="186">
                  <c:v>42787</c:v>
                </c:pt>
                <c:pt idx="187">
                  <c:v>42864</c:v>
                </c:pt>
                <c:pt idx="188">
                  <c:v>42956</c:v>
                </c:pt>
                <c:pt idx="189">
                  <c:v>43069</c:v>
                </c:pt>
                <c:pt idx="190">
                  <c:v>43243</c:v>
                </c:pt>
                <c:pt idx="191">
                  <c:v>43363</c:v>
                </c:pt>
                <c:pt idx="192">
                  <c:v>43431</c:v>
                </c:pt>
                <c:pt idx="193">
                  <c:v>43515</c:v>
                </c:pt>
                <c:pt idx="194">
                  <c:v>43608</c:v>
                </c:pt>
                <c:pt idx="195">
                  <c:v>43697</c:v>
                </c:pt>
                <c:pt idx="196">
                  <c:v>43892</c:v>
                </c:pt>
                <c:pt idx="197">
                  <c:v>44048</c:v>
                </c:pt>
                <c:pt idx="198">
                  <c:v>44286</c:v>
                </c:pt>
                <c:pt idx="199">
                  <c:v>44460</c:v>
                </c:pt>
                <c:pt idx="200">
                  <c:v>44593</c:v>
                </c:pt>
              </c:numCache>
            </c:numRef>
          </c:xVal>
          <c:yVal>
            <c:numRef>
              <c:f>'363345076470202'!$D$2:$D$542</c:f>
              <c:numCache>
                <c:formatCode>General</c:formatCode>
                <c:ptCount val="541"/>
                <c:pt idx="0">
                  <c:v>-59.39</c:v>
                </c:pt>
                <c:pt idx="1">
                  <c:v>-74.94</c:v>
                </c:pt>
                <c:pt idx="2">
                  <c:v>-74.97</c:v>
                </c:pt>
                <c:pt idx="3">
                  <c:v>-75.010000000000005</c:v>
                </c:pt>
                <c:pt idx="4">
                  <c:v>-75.06</c:v>
                </c:pt>
                <c:pt idx="5">
                  <c:v>-74.790000000000006</c:v>
                </c:pt>
                <c:pt idx="6">
                  <c:v>-74.569999999999894</c:v>
                </c:pt>
                <c:pt idx="7">
                  <c:v>-75.180000000000007</c:v>
                </c:pt>
                <c:pt idx="8">
                  <c:v>-75.290000000000006</c:v>
                </c:pt>
                <c:pt idx="9">
                  <c:v>-75.61</c:v>
                </c:pt>
                <c:pt idx="10">
                  <c:v>-75.84</c:v>
                </c:pt>
                <c:pt idx="11">
                  <c:v>-76.41</c:v>
                </c:pt>
                <c:pt idx="12">
                  <c:v>-70.41</c:v>
                </c:pt>
                <c:pt idx="13">
                  <c:v>-76.819999999999894</c:v>
                </c:pt>
                <c:pt idx="14">
                  <c:v>-77.239999999999895</c:v>
                </c:pt>
                <c:pt idx="15">
                  <c:v>-78.09</c:v>
                </c:pt>
                <c:pt idx="16">
                  <c:v>-77.94</c:v>
                </c:pt>
                <c:pt idx="17">
                  <c:v>-78.540000000000006</c:v>
                </c:pt>
                <c:pt idx="18">
                  <c:v>-78.39</c:v>
                </c:pt>
                <c:pt idx="19">
                  <c:v>-78.64</c:v>
                </c:pt>
                <c:pt idx="20">
                  <c:v>-78.489999999999895</c:v>
                </c:pt>
                <c:pt idx="21">
                  <c:v>-78.819999999999894</c:v>
                </c:pt>
                <c:pt idx="22">
                  <c:v>-80.67</c:v>
                </c:pt>
                <c:pt idx="23">
                  <c:v>-81.55</c:v>
                </c:pt>
                <c:pt idx="24">
                  <c:v>-81.34</c:v>
                </c:pt>
                <c:pt idx="25">
                  <c:v>-81.569999999999894</c:v>
                </c:pt>
                <c:pt idx="26">
                  <c:v>-82.11</c:v>
                </c:pt>
                <c:pt idx="27">
                  <c:v>-82.36</c:v>
                </c:pt>
                <c:pt idx="28">
                  <c:v>-82.13</c:v>
                </c:pt>
                <c:pt idx="29">
                  <c:v>-79.489999999999895</c:v>
                </c:pt>
                <c:pt idx="30">
                  <c:v>-79.87</c:v>
                </c:pt>
                <c:pt idx="31">
                  <c:v>-79.709999999999894</c:v>
                </c:pt>
                <c:pt idx="32">
                  <c:v>-79.739999999999895</c:v>
                </c:pt>
                <c:pt idx="33">
                  <c:v>-84.71</c:v>
                </c:pt>
                <c:pt idx="34">
                  <c:v>-78.36</c:v>
                </c:pt>
                <c:pt idx="35">
                  <c:v>-79.290000000000006</c:v>
                </c:pt>
                <c:pt idx="36">
                  <c:v>-82.06</c:v>
                </c:pt>
                <c:pt idx="37">
                  <c:v>-82.14</c:v>
                </c:pt>
                <c:pt idx="38">
                  <c:v>-82.65</c:v>
                </c:pt>
                <c:pt idx="39">
                  <c:v>-83.04</c:v>
                </c:pt>
                <c:pt idx="40">
                  <c:v>-82.61</c:v>
                </c:pt>
                <c:pt idx="41">
                  <c:v>-82.62</c:v>
                </c:pt>
                <c:pt idx="42">
                  <c:v>-82.41</c:v>
                </c:pt>
                <c:pt idx="43">
                  <c:v>-82.6</c:v>
                </c:pt>
                <c:pt idx="44">
                  <c:v>-82.38</c:v>
                </c:pt>
                <c:pt idx="45">
                  <c:v>-82.56</c:v>
                </c:pt>
                <c:pt idx="46">
                  <c:v>-82.16</c:v>
                </c:pt>
                <c:pt idx="47">
                  <c:v>-82.13</c:v>
                </c:pt>
                <c:pt idx="48">
                  <c:v>-82.53</c:v>
                </c:pt>
                <c:pt idx="49">
                  <c:v>-83.17</c:v>
                </c:pt>
                <c:pt idx="50">
                  <c:v>-83.84</c:v>
                </c:pt>
                <c:pt idx="51">
                  <c:v>-84.32</c:v>
                </c:pt>
                <c:pt idx="52">
                  <c:v>-84.62</c:v>
                </c:pt>
                <c:pt idx="53">
                  <c:v>-85.18</c:v>
                </c:pt>
                <c:pt idx="54">
                  <c:v>-85.52</c:v>
                </c:pt>
                <c:pt idx="55">
                  <c:v>-85.57</c:v>
                </c:pt>
                <c:pt idx="56">
                  <c:v>-85.86</c:v>
                </c:pt>
                <c:pt idx="57">
                  <c:v>-85.94</c:v>
                </c:pt>
                <c:pt idx="58">
                  <c:v>-86.46</c:v>
                </c:pt>
                <c:pt idx="59">
                  <c:v>-86.74</c:v>
                </c:pt>
                <c:pt idx="60">
                  <c:v>-86.57</c:v>
                </c:pt>
                <c:pt idx="61">
                  <c:v>-86.65</c:v>
                </c:pt>
                <c:pt idx="62">
                  <c:v>-86.56</c:v>
                </c:pt>
                <c:pt idx="63">
                  <c:v>-87.04</c:v>
                </c:pt>
                <c:pt idx="64">
                  <c:v>-88.32</c:v>
                </c:pt>
                <c:pt idx="65">
                  <c:v>-87.86</c:v>
                </c:pt>
                <c:pt idx="66">
                  <c:v>-88.26</c:v>
                </c:pt>
                <c:pt idx="67">
                  <c:v>-88.59</c:v>
                </c:pt>
                <c:pt idx="68">
                  <c:v>-88.89</c:v>
                </c:pt>
                <c:pt idx="69">
                  <c:v>-88.89</c:v>
                </c:pt>
                <c:pt idx="70">
                  <c:v>-88.79</c:v>
                </c:pt>
                <c:pt idx="71">
                  <c:v>-88.95</c:v>
                </c:pt>
                <c:pt idx="72">
                  <c:v>-88.99</c:v>
                </c:pt>
                <c:pt idx="73">
                  <c:v>-89.12</c:v>
                </c:pt>
                <c:pt idx="74">
                  <c:v>-89.21</c:v>
                </c:pt>
                <c:pt idx="75">
                  <c:v>-88.9</c:v>
                </c:pt>
                <c:pt idx="76">
                  <c:v>-89.29</c:v>
                </c:pt>
                <c:pt idx="77">
                  <c:v>-90.34</c:v>
                </c:pt>
                <c:pt idx="78">
                  <c:v>-91.47</c:v>
                </c:pt>
                <c:pt idx="79">
                  <c:v>-92.52</c:v>
                </c:pt>
                <c:pt idx="80">
                  <c:v>-93.51</c:v>
                </c:pt>
                <c:pt idx="81">
                  <c:v>-94.85</c:v>
                </c:pt>
                <c:pt idx="82">
                  <c:v>-95.31</c:v>
                </c:pt>
                <c:pt idx="83">
                  <c:v>-95.73</c:v>
                </c:pt>
                <c:pt idx="84">
                  <c:v>-95.12</c:v>
                </c:pt>
                <c:pt idx="85">
                  <c:v>-94.73</c:v>
                </c:pt>
                <c:pt idx="86">
                  <c:v>-94.58</c:v>
                </c:pt>
                <c:pt idx="87">
                  <c:v>-94.41</c:v>
                </c:pt>
                <c:pt idx="88">
                  <c:v>-94.74</c:v>
                </c:pt>
                <c:pt idx="89">
                  <c:v>-94.99</c:v>
                </c:pt>
                <c:pt idx="90">
                  <c:v>-95.64</c:v>
                </c:pt>
                <c:pt idx="91">
                  <c:v>-95.74</c:v>
                </c:pt>
                <c:pt idx="92">
                  <c:v>-96.14</c:v>
                </c:pt>
                <c:pt idx="93">
                  <c:v>-96.32</c:v>
                </c:pt>
                <c:pt idx="94">
                  <c:v>-96.26</c:v>
                </c:pt>
                <c:pt idx="95">
                  <c:v>-96.42</c:v>
                </c:pt>
                <c:pt idx="96">
                  <c:v>-96.44</c:v>
                </c:pt>
                <c:pt idx="97">
                  <c:v>-96.13</c:v>
                </c:pt>
                <c:pt idx="98">
                  <c:v>-96.49</c:v>
                </c:pt>
                <c:pt idx="99">
                  <c:v>-96.87</c:v>
                </c:pt>
                <c:pt idx="100">
                  <c:v>-96.68</c:v>
                </c:pt>
                <c:pt idx="101">
                  <c:v>-96.12</c:v>
                </c:pt>
                <c:pt idx="102">
                  <c:v>-96.98</c:v>
                </c:pt>
                <c:pt idx="103">
                  <c:v>-96.81</c:v>
                </c:pt>
                <c:pt idx="104">
                  <c:v>-96.46</c:v>
                </c:pt>
                <c:pt idx="105">
                  <c:v>-95.69</c:v>
                </c:pt>
                <c:pt idx="106">
                  <c:v>-96.03</c:v>
                </c:pt>
                <c:pt idx="107">
                  <c:v>-97.49</c:v>
                </c:pt>
                <c:pt idx="108">
                  <c:v>-97.53</c:v>
                </c:pt>
                <c:pt idx="109">
                  <c:v>-97.44</c:v>
                </c:pt>
                <c:pt idx="110">
                  <c:v>-97.81</c:v>
                </c:pt>
                <c:pt idx="111">
                  <c:v>-97.78</c:v>
                </c:pt>
                <c:pt idx="112">
                  <c:v>-97.15</c:v>
                </c:pt>
                <c:pt idx="113">
                  <c:v>-98.21</c:v>
                </c:pt>
                <c:pt idx="114">
                  <c:v>-96.61</c:v>
                </c:pt>
                <c:pt idx="115">
                  <c:v>-96.69</c:v>
                </c:pt>
                <c:pt idx="116">
                  <c:v>-95.12</c:v>
                </c:pt>
                <c:pt idx="117">
                  <c:v>-95.05</c:v>
                </c:pt>
                <c:pt idx="118">
                  <c:v>-94.8</c:v>
                </c:pt>
                <c:pt idx="119">
                  <c:v>-95.17</c:v>
                </c:pt>
                <c:pt idx="120">
                  <c:v>-95.48</c:v>
                </c:pt>
                <c:pt idx="121">
                  <c:v>-95.9</c:v>
                </c:pt>
                <c:pt idx="122">
                  <c:v>-95.99</c:v>
                </c:pt>
                <c:pt idx="123">
                  <c:v>-96.77</c:v>
                </c:pt>
                <c:pt idx="124">
                  <c:v>-97.98</c:v>
                </c:pt>
                <c:pt idx="125">
                  <c:v>-99.12</c:v>
                </c:pt>
                <c:pt idx="126">
                  <c:v>-99.98</c:v>
                </c:pt>
                <c:pt idx="127">
                  <c:v>-100.44</c:v>
                </c:pt>
                <c:pt idx="128">
                  <c:v>-100.69</c:v>
                </c:pt>
                <c:pt idx="129">
                  <c:v>-100.48</c:v>
                </c:pt>
                <c:pt idx="130">
                  <c:v>-99.79</c:v>
                </c:pt>
                <c:pt idx="131">
                  <c:v>-99.65</c:v>
                </c:pt>
                <c:pt idx="132">
                  <c:v>-99.43</c:v>
                </c:pt>
                <c:pt idx="133">
                  <c:v>-99.39</c:v>
                </c:pt>
                <c:pt idx="134">
                  <c:v>-99.51</c:v>
                </c:pt>
                <c:pt idx="135">
                  <c:v>-100.41</c:v>
                </c:pt>
                <c:pt idx="136">
                  <c:v>-100.43</c:v>
                </c:pt>
                <c:pt idx="137">
                  <c:v>-100.57</c:v>
                </c:pt>
                <c:pt idx="138">
                  <c:v>-100.64</c:v>
                </c:pt>
                <c:pt idx="139">
                  <c:v>-101.32</c:v>
                </c:pt>
                <c:pt idx="140">
                  <c:v>-102.37</c:v>
                </c:pt>
                <c:pt idx="141">
                  <c:v>-102.86</c:v>
                </c:pt>
                <c:pt idx="142">
                  <c:v>-103.1</c:v>
                </c:pt>
                <c:pt idx="143">
                  <c:v>-103.14</c:v>
                </c:pt>
                <c:pt idx="144">
                  <c:v>-102.7</c:v>
                </c:pt>
                <c:pt idx="145">
                  <c:v>-103.01</c:v>
                </c:pt>
                <c:pt idx="146">
                  <c:v>-104.03</c:v>
                </c:pt>
                <c:pt idx="147">
                  <c:v>-103.89</c:v>
                </c:pt>
                <c:pt idx="148">
                  <c:v>-106.15</c:v>
                </c:pt>
                <c:pt idx="149">
                  <c:v>-106.3</c:v>
                </c:pt>
                <c:pt idx="150">
                  <c:v>-106.43</c:v>
                </c:pt>
                <c:pt idx="151">
                  <c:v>-107.24</c:v>
                </c:pt>
                <c:pt idx="152">
                  <c:v>-107.64</c:v>
                </c:pt>
                <c:pt idx="153">
                  <c:v>-106.93</c:v>
                </c:pt>
                <c:pt idx="154">
                  <c:v>-104.93</c:v>
                </c:pt>
                <c:pt idx="155">
                  <c:v>-104.16</c:v>
                </c:pt>
                <c:pt idx="156">
                  <c:v>-104.23</c:v>
                </c:pt>
                <c:pt idx="157">
                  <c:v>-103.59</c:v>
                </c:pt>
                <c:pt idx="158">
                  <c:v>-101.23</c:v>
                </c:pt>
                <c:pt idx="159">
                  <c:v>-97.34</c:v>
                </c:pt>
                <c:pt idx="160">
                  <c:v>-97.36</c:v>
                </c:pt>
                <c:pt idx="161">
                  <c:v>-93.53</c:v>
                </c:pt>
                <c:pt idx="162">
                  <c:v>-89.19</c:v>
                </c:pt>
                <c:pt idx="163">
                  <c:v>-86.9</c:v>
                </c:pt>
                <c:pt idx="164">
                  <c:v>-85.13</c:v>
                </c:pt>
                <c:pt idx="165">
                  <c:v>-82.99</c:v>
                </c:pt>
                <c:pt idx="166">
                  <c:v>-80.69</c:v>
                </c:pt>
                <c:pt idx="167">
                  <c:v>-77.989999999999895</c:v>
                </c:pt>
                <c:pt idx="168">
                  <c:v>-79.02</c:v>
                </c:pt>
                <c:pt idx="169">
                  <c:v>-79.91</c:v>
                </c:pt>
                <c:pt idx="170">
                  <c:v>-79.8</c:v>
                </c:pt>
                <c:pt idx="171">
                  <c:v>-79.86</c:v>
                </c:pt>
                <c:pt idx="172">
                  <c:v>-79.84</c:v>
                </c:pt>
                <c:pt idx="173">
                  <c:v>-79.209999999999894</c:v>
                </c:pt>
                <c:pt idx="174">
                  <c:v>-79.06</c:v>
                </c:pt>
                <c:pt idx="175">
                  <c:v>-78.8</c:v>
                </c:pt>
                <c:pt idx="176">
                  <c:v>-78.67</c:v>
                </c:pt>
                <c:pt idx="177">
                  <c:v>-78.650000000000006</c:v>
                </c:pt>
                <c:pt idx="178">
                  <c:v>-78.75</c:v>
                </c:pt>
                <c:pt idx="179">
                  <c:v>-78.73</c:v>
                </c:pt>
                <c:pt idx="180">
                  <c:v>-78.94</c:v>
                </c:pt>
                <c:pt idx="181">
                  <c:v>-77.94</c:v>
                </c:pt>
                <c:pt idx="182">
                  <c:v>-77.55</c:v>
                </c:pt>
                <c:pt idx="183">
                  <c:v>-77.3</c:v>
                </c:pt>
                <c:pt idx="184">
                  <c:v>-77.09</c:v>
                </c:pt>
                <c:pt idx="185">
                  <c:v>-76.98</c:v>
                </c:pt>
                <c:pt idx="186">
                  <c:v>-77.5</c:v>
                </c:pt>
                <c:pt idx="187">
                  <c:v>-77.06</c:v>
                </c:pt>
                <c:pt idx="188">
                  <c:v>-76.95</c:v>
                </c:pt>
                <c:pt idx="189">
                  <c:v>-76.36</c:v>
                </c:pt>
                <c:pt idx="190">
                  <c:v>-76.260000000000005</c:v>
                </c:pt>
                <c:pt idx="191">
                  <c:v>-76.91</c:v>
                </c:pt>
                <c:pt idx="192">
                  <c:v>-76.83</c:v>
                </c:pt>
                <c:pt idx="193">
                  <c:v>-76.77</c:v>
                </c:pt>
                <c:pt idx="194">
                  <c:v>-76.290000000000006</c:v>
                </c:pt>
                <c:pt idx="195">
                  <c:v>-77.13</c:v>
                </c:pt>
                <c:pt idx="196">
                  <c:v>-75.8</c:v>
                </c:pt>
                <c:pt idx="197">
                  <c:v>-75.72</c:v>
                </c:pt>
                <c:pt idx="198">
                  <c:v>-75.540000000000006</c:v>
                </c:pt>
                <c:pt idx="199">
                  <c:v>-76.09</c:v>
                </c:pt>
                <c:pt idx="200">
                  <c:v>-75.97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ED3-4038-93A7-B06656ABE2D9}"/>
            </c:ext>
          </c:extLst>
        </c:ser>
        <c:ser>
          <c:idx val="1"/>
          <c:order val="1"/>
          <c:tx>
            <c:v>Simulated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3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'363345076470202'!$H$11:$H$51</c:f>
              <c:numCache>
                <c:formatCode>m/d/yyyy</c:formatCode>
                <c:ptCount val="41"/>
                <c:pt idx="0">
                  <c:v>28491</c:v>
                </c:pt>
                <c:pt idx="1">
                  <c:v>29952</c:v>
                </c:pt>
                <c:pt idx="2">
                  <c:v>30317</c:v>
                </c:pt>
                <c:pt idx="3">
                  <c:v>30682</c:v>
                </c:pt>
                <c:pt idx="4">
                  <c:v>31048</c:v>
                </c:pt>
                <c:pt idx="5">
                  <c:v>31413</c:v>
                </c:pt>
                <c:pt idx="6">
                  <c:v>31778</c:v>
                </c:pt>
                <c:pt idx="7">
                  <c:v>32143</c:v>
                </c:pt>
                <c:pt idx="8">
                  <c:v>32509</c:v>
                </c:pt>
                <c:pt idx="9">
                  <c:v>32874</c:v>
                </c:pt>
                <c:pt idx="10">
                  <c:v>33239</c:v>
                </c:pt>
                <c:pt idx="11">
                  <c:v>33604</c:v>
                </c:pt>
                <c:pt idx="12">
                  <c:v>33970</c:v>
                </c:pt>
                <c:pt idx="13">
                  <c:v>34335</c:v>
                </c:pt>
                <c:pt idx="14">
                  <c:v>34700</c:v>
                </c:pt>
                <c:pt idx="15">
                  <c:v>35065</c:v>
                </c:pt>
                <c:pt idx="16">
                  <c:v>35431</c:v>
                </c:pt>
                <c:pt idx="17">
                  <c:v>35796</c:v>
                </c:pt>
                <c:pt idx="18">
                  <c:v>36161</c:v>
                </c:pt>
                <c:pt idx="19">
                  <c:v>36526</c:v>
                </c:pt>
                <c:pt idx="20">
                  <c:v>36892</c:v>
                </c:pt>
                <c:pt idx="21">
                  <c:v>37257</c:v>
                </c:pt>
                <c:pt idx="22">
                  <c:v>37622</c:v>
                </c:pt>
                <c:pt idx="23">
                  <c:v>37987</c:v>
                </c:pt>
                <c:pt idx="24">
                  <c:v>38353</c:v>
                </c:pt>
                <c:pt idx="25">
                  <c:v>38718</c:v>
                </c:pt>
                <c:pt idx="26">
                  <c:v>39083</c:v>
                </c:pt>
                <c:pt idx="27">
                  <c:v>39448</c:v>
                </c:pt>
                <c:pt idx="28">
                  <c:v>39814</c:v>
                </c:pt>
                <c:pt idx="29">
                  <c:v>40179</c:v>
                </c:pt>
                <c:pt idx="30">
                  <c:v>40544</c:v>
                </c:pt>
                <c:pt idx="31">
                  <c:v>40909</c:v>
                </c:pt>
                <c:pt idx="32">
                  <c:v>41275</c:v>
                </c:pt>
                <c:pt idx="33">
                  <c:v>41640</c:v>
                </c:pt>
                <c:pt idx="34">
                  <c:v>42005</c:v>
                </c:pt>
                <c:pt idx="35">
                  <c:v>42370</c:v>
                </c:pt>
                <c:pt idx="36">
                  <c:v>42736</c:v>
                </c:pt>
                <c:pt idx="37">
                  <c:v>43101</c:v>
                </c:pt>
                <c:pt idx="38">
                  <c:v>43466</c:v>
                </c:pt>
                <c:pt idx="39">
                  <c:v>43831</c:v>
                </c:pt>
                <c:pt idx="40">
                  <c:v>44197</c:v>
                </c:pt>
              </c:numCache>
            </c:numRef>
          </c:xVal>
          <c:yVal>
            <c:numRef>
              <c:f>'363345076470202'!$G$11:$G$51</c:f>
              <c:numCache>
                <c:formatCode>General</c:formatCode>
                <c:ptCount val="41"/>
                <c:pt idx="0">
                  <c:v>-71.346771240229998</c:v>
                </c:pt>
                <c:pt idx="1">
                  <c:v>-79.297798156740001</c:v>
                </c:pt>
                <c:pt idx="2">
                  <c:v>-80.268478393549998</c:v>
                </c:pt>
                <c:pt idx="3">
                  <c:v>-81.194282531740001</c:v>
                </c:pt>
                <c:pt idx="4">
                  <c:v>-82.230743408199999</c:v>
                </c:pt>
                <c:pt idx="5">
                  <c:v>-83.43938446045</c:v>
                </c:pt>
                <c:pt idx="6">
                  <c:v>-86.171264648440001</c:v>
                </c:pt>
                <c:pt idx="7">
                  <c:v>-88.169036865229998</c:v>
                </c:pt>
                <c:pt idx="8">
                  <c:v>-89.831230163569998</c:v>
                </c:pt>
                <c:pt idx="9">
                  <c:v>-89.432815551760001</c:v>
                </c:pt>
                <c:pt idx="10">
                  <c:v>-88.847518920900001</c:v>
                </c:pt>
                <c:pt idx="11">
                  <c:v>-89.589057922359999</c:v>
                </c:pt>
                <c:pt idx="12">
                  <c:v>-92.311088562009999</c:v>
                </c:pt>
                <c:pt idx="13">
                  <c:v>-92.622604370120001</c:v>
                </c:pt>
                <c:pt idx="14">
                  <c:v>-94.605255126949999</c:v>
                </c:pt>
                <c:pt idx="15">
                  <c:v>-96.029754638669999</c:v>
                </c:pt>
                <c:pt idx="16">
                  <c:v>-97.384048461909998</c:v>
                </c:pt>
                <c:pt idx="17">
                  <c:v>-97.65227508545</c:v>
                </c:pt>
                <c:pt idx="18">
                  <c:v>-96.738098144529999</c:v>
                </c:pt>
                <c:pt idx="19">
                  <c:v>-94.971046447749998</c:v>
                </c:pt>
                <c:pt idx="20">
                  <c:v>-95.627746582029999</c:v>
                </c:pt>
                <c:pt idx="21">
                  <c:v>-98.094833374019998</c:v>
                </c:pt>
                <c:pt idx="22">
                  <c:v>-100.7353134155</c:v>
                </c:pt>
                <c:pt idx="23">
                  <c:v>-100.4902496338</c:v>
                </c:pt>
                <c:pt idx="24">
                  <c:v>-101.9834823608</c:v>
                </c:pt>
                <c:pt idx="25">
                  <c:v>-103.25950622560001</c:v>
                </c:pt>
                <c:pt idx="26">
                  <c:v>-104.2331619263</c:v>
                </c:pt>
                <c:pt idx="27">
                  <c:v>-107.0095901489</c:v>
                </c:pt>
                <c:pt idx="28">
                  <c:v>-108.012008667</c:v>
                </c:pt>
                <c:pt idx="29">
                  <c:v>-105.380065918</c:v>
                </c:pt>
                <c:pt idx="30">
                  <c:v>-93.380111694340002</c:v>
                </c:pt>
                <c:pt idx="31">
                  <c:v>-82.609092712399999</c:v>
                </c:pt>
                <c:pt idx="32">
                  <c:v>-79.841316223139998</c:v>
                </c:pt>
                <c:pt idx="33">
                  <c:v>-80.48777770996</c:v>
                </c:pt>
                <c:pt idx="34">
                  <c:v>-80.166931152339998</c:v>
                </c:pt>
                <c:pt idx="35">
                  <c:v>-78.562042236330001</c:v>
                </c:pt>
                <c:pt idx="36">
                  <c:v>-77.727012634280001</c:v>
                </c:pt>
                <c:pt idx="37">
                  <c:v>-74.494590759280001</c:v>
                </c:pt>
                <c:pt idx="38">
                  <c:v>-75.443786621089998</c:v>
                </c:pt>
                <c:pt idx="39">
                  <c:v>-73.841117858890001</c:v>
                </c:pt>
                <c:pt idx="40">
                  <c:v>-79.197288513179998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ED3-4038-93A7-B06656AB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3555183"/>
        <c:axId val="613550191"/>
      </c:scatterChart>
      <c:valAx>
        <c:axId val="613555183"/>
        <c:scaling>
          <c:orientation val="minMax"/>
          <c:min val="2500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0191"/>
        <c:crossesAt val="-150"/>
        <c:crossBetween val="midCat"/>
      </c:valAx>
      <c:valAx>
        <c:axId val="613550191"/>
        <c:scaling>
          <c:orientation val="minMax"/>
          <c:max val="-4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Water Level (ft)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5183"/>
        <c:crosses val="autoZero"/>
        <c:crossBetween val="midCat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Data</c:v>
          </c:tx>
          <c:spPr>
            <a:ln w="19050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'364703076383702'!$I$12:$I$51</c:f>
              <c:numCache>
                <c:formatCode>General</c:formatCode>
                <c:ptCount val="40"/>
                <c:pt idx="0">
                  <c:v>-80.25</c:v>
                </c:pt>
                <c:pt idx="1">
                  <c:v>-75.75</c:v>
                </c:pt>
                <c:pt idx="2">
                  <c:v>-81.95</c:v>
                </c:pt>
                <c:pt idx="3">
                  <c:v>-75.67</c:v>
                </c:pt>
                <c:pt idx="4">
                  <c:v>-79.349999999999895</c:v>
                </c:pt>
                <c:pt idx="5">
                  <c:v>-105.11</c:v>
                </c:pt>
                <c:pt idx="6">
                  <c:v>-104.28</c:v>
                </c:pt>
                <c:pt idx="7">
                  <c:v>-87.04</c:v>
                </c:pt>
                <c:pt idx="8">
                  <c:v>-86.69</c:v>
                </c:pt>
                <c:pt idx="9">
                  <c:v>-88.74</c:v>
                </c:pt>
                <c:pt idx="10">
                  <c:v>-98.7</c:v>
                </c:pt>
                <c:pt idx="11">
                  <c:v>-92.63</c:v>
                </c:pt>
                <c:pt idx="12">
                  <c:v>-117.41</c:v>
                </c:pt>
                <c:pt idx="13">
                  <c:v>-94.45</c:v>
                </c:pt>
                <c:pt idx="14">
                  <c:v>-98.15</c:v>
                </c:pt>
                <c:pt idx="15">
                  <c:v>-93.89</c:v>
                </c:pt>
                <c:pt idx="16">
                  <c:v>-95.77</c:v>
                </c:pt>
                <c:pt idx="17">
                  <c:v>-96.12</c:v>
                </c:pt>
                <c:pt idx="18">
                  <c:v>-94.47</c:v>
                </c:pt>
                <c:pt idx="19">
                  <c:v>-95.6</c:v>
                </c:pt>
                <c:pt idx="20">
                  <c:v>-116.04</c:v>
                </c:pt>
                <c:pt idx="21">
                  <c:v>-102.22</c:v>
                </c:pt>
                <c:pt idx="22">
                  <c:v>-99.43</c:v>
                </c:pt>
                <c:pt idx="23">
                  <c:v>-101.19</c:v>
                </c:pt>
                <c:pt idx="24">
                  <c:v>-103.79</c:v>
                </c:pt>
                <c:pt idx="25">
                  <c:v>-103.85</c:v>
                </c:pt>
                <c:pt idx="26">
                  <c:v>-116.74</c:v>
                </c:pt>
                <c:pt idx="27">
                  <c:v>-110.97</c:v>
                </c:pt>
                <c:pt idx="28">
                  <c:v>-110.59</c:v>
                </c:pt>
                <c:pt idx="29">
                  <c:v>-108.1</c:v>
                </c:pt>
                <c:pt idx="30">
                  <c:v>-98.43</c:v>
                </c:pt>
                <c:pt idx="31">
                  <c:v>-91.96</c:v>
                </c:pt>
                <c:pt idx="32">
                  <c:v>-91.52</c:v>
                </c:pt>
                <c:pt idx="33">
                  <c:v>-90.67</c:v>
                </c:pt>
                <c:pt idx="34">
                  <c:v>-90.78</c:v>
                </c:pt>
                <c:pt idx="35">
                  <c:v>-87.63</c:v>
                </c:pt>
                <c:pt idx="36">
                  <c:v>-88.26</c:v>
                </c:pt>
                <c:pt idx="37">
                  <c:v>-87.81</c:v>
                </c:pt>
                <c:pt idx="38">
                  <c:v>-86.92</c:v>
                </c:pt>
                <c:pt idx="39">
                  <c:v>-84.93</c:v>
                </c:pt>
              </c:numCache>
            </c:numRef>
          </c:xVal>
          <c:yVal>
            <c:numRef>
              <c:f>'364703076383702'!$G$12:$G$51</c:f>
              <c:numCache>
                <c:formatCode>General</c:formatCode>
                <c:ptCount val="40"/>
                <c:pt idx="0">
                  <c:v>-78.107292175289999</c:v>
                </c:pt>
                <c:pt idx="1">
                  <c:v>-76.386581420900001</c:v>
                </c:pt>
                <c:pt idx="2">
                  <c:v>-79.585250854489999</c:v>
                </c:pt>
                <c:pt idx="3">
                  <c:v>-78.057250976559999</c:v>
                </c:pt>
                <c:pt idx="4">
                  <c:v>-85.52523803711</c:v>
                </c:pt>
                <c:pt idx="5">
                  <c:v>-89.351165771479998</c:v>
                </c:pt>
                <c:pt idx="6">
                  <c:v>-87.169578552250002</c:v>
                </c:pt>
                <c:pt idx="7">
                  <c:v>-83.32878112793</c:v>
                </c:pt>
                <c:pt idx="8">
                  <c:v>-82.15241241455</c:v>
                </c:pt>
                <c:pt idx="9">
                  <c:v>-83.661376953130002</c:v>
                </c:pt>
                <c:pt idx="10">
                  <c:v>-90.625</c:v>
                </c:pt>
                <c:pt idx="11">
                  <c:v>-88.78401184082</c:v>
                </c:pt>
                <c:pt idx="12">
                  <c:v>-89.886474609380002</c:v>
                </c:pt>
                <c:pt idx="13">
                  <c:v>-92.5336227417</c:v>
                </c:pt>
                <c:pt idx="14">
                  <c:v>-90.897521972660002</c:v>
                </c:pt>
                <c:pt idx="15">
                  <c:v>-90.775085449220001</c:v>
                </c:pt>
                <c:pt idx="16">
                  <c:v>-91.490104675289999</c:v>
                </c:pt>
                <c:pt idx="17">
                  <c:v>-90.354904174799998</c:v>
                </c:pt>
                <c:pt idx="18">
                  <c:v>-90.012260437009999</c:v>
                </c:pt>
                <c:pt idx="19">
                  <c:v>-90.403900146479998</c:v>
                </c:pt>
                <c:pt idx="20">
                  <c:v>-95.241958618159998</c:v>
                </c:pt>
                <c:pt idx="21">
                  <c:v>-100.4174957275</c:v>
                </c:pt>
                <c:pt idx="22">
                  <c:v>-96.597389221189999</c:v>
                </c:pt>
                <c:pt idx="23">
                  <c:v>-98.219192504879999</c:v>
                </c:pt>
                <c:pt idx="24">
                  <c:v>-100.50067901609999</c:v>
                </c:pt>
                <c:pt idx="25">
                  <c:v>-101.4117889404</c:v>
                </c:pt>
                <c:pt idx="26">
                  <c:v>-108.7314605713</c:v>
                </c:pt>
                <c:pt idx="27">
                  <c:v>-106.5741653442</c:v>
                </c:pt>
                <c:pt idx="28">
                  <c:v>-105.5874786377</c:v>
                </c:pt>
                <c:pt idx="29">
                  <c:v>-98.468589782709998</c:v>
                </c:pt>
                <c:pt idx="30">
                  <c:v>-90.481315612789999</c:v>
                </c:pt>
                <c:pt idx="31">
                  <c:v>-86.38437652588</c:v>
                </c:pt>
                <c:pt idx="32">
                  <c:v>-86.06803894043</c:v>
                </c:pt>
                <c:pt idx="33">
                  <c:v>-86.183898925779999</c:v>
                </c:pt>
                <c:pt idx="34">
                  <c:v>-85.411727905269998</c:v>
                </c:pt>
                <c:pt idx="35">
                  <c:v>-82.72373199463</c:v>
                </c:pt>
                <c:pt idx="36">
                  <c:v>-81.29249572754</c:v>
                </c:pt>
                <c:pt idx="37">
                  <c:v>-80.41675567627</c:v>
                </c:pt>
                <c:pt idx="38">
                  <c:v>-79.136947631840002</c:v>
                </c:pt>
                <c:pt idx="39">
                  <c:v>-90.530143737789999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669-4303-9915-293A3A6D6D2A}"/>
            </c:ext>
          </c:extLst>
        </c:ser>
        <c:ser>
          <c:idx val="1"/>
          <c:order val="1"/>
          <c:tx>
            <c:v>Y=X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'364703076383702'!$K$2:$K$3</c:f>
              <c:numCache>
                <c:formatCode>General</c:formatCode>
                <c:ptCount val="2"/>
                <c:pt idx="0">
                  <c:v>-57.59</c:v>
                </c:pt>
                <c:pt idx="1">
                  <c:v>-121.66</c:v>
                </c:pt>
              </c:numCache>
            </c:numRef>
          </c:xVal>
          <c:yVal>
            <c:numRef>
              <c:f>'364703076383702'!$K$2:$K$3</c:f>
              <c:numCache>
                <c:formatCode>General</c:formatCode>
                <c:ptCount val="2"/>
                <c:pt idx="0">
                  <c:v>-57.59</c:v>
                </c:pt>
                <c:pt idx="1">
                  <c:v>-121.66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669-4303-9915-293A3A6D6D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4009151"/>
        <c:axId val="1105116095"/>
      </c:scatterChart>
      <c:valAx>
        <c:axId val="1174009151"/>
        <c:scaling>
          <c:orientation val="minMax"/>
          <c:max val="-50"/>
          <c:min val="-13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05116095"/>
        <c:crossesAt val="-200"/>
        <c:crossBetween val="midCat"/>
      </c:valAx>
      <c:valAx>
        <c:axId val="1105116095"/>
        <c:scaling>
          <c:orientation val="minMax"/>
          <c:max val="-50"/>
          <c:min val="-13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74009151"/>
        <c:crossesAt val="-200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0617632601578511"/>
          <c:y val="0.57275836614173226"/>
          <c:w val="0.38800328273086904"/>
          <c:h val="0.19412968265330471"/>
        </c:manualLayout>
      </c:layout>
      <c:overlay val="1"/>
      <c:spPr>
        <a:solidFill>
          <a:schemeClr val="bg1"/>
        </a:solidFill>
        <a:ln>
          <a:solidFill>
            <a:schemeClr val="bg1">
              <a:lumMod val="65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sz="1400" b="0" i="0" u="none" strike="noStrike" baseline="0">
                <a:effectLst/>
              </a:rPr>
              <a:t>57C 23</a:t>
            </a:r>
            <a:r>
              <a:rPr lang="en-US" sz="1400" b="0" i="0" u="none" strike="noStrike" baseline="0"/>
              <a:t>     </a:t>
            </a:r>
            <a:endParaRPr lang="en-US"/>
          </a:p>
        </c:rich>
      </c:tx>
      <c:layout>
        <c:manualLayout>
          <c:xMode val="edge"/>
          <c:yMode val="edge"/>
          <c:x val="0.36088110403397028"/>
          <c:y val="2.13675213675213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USGS Data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3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xVal>
            <c:numRef>
              <c:f>'364703076383703'!$A$22:$A$1754</c:f>
              <c:numCache>
                <c:formatCode>m/d/yyyy</c:formatCode>
                <c:ptCount val="1733"/>
                <c:pt idx="0">
                  <c:v>30032</c:v>
                </c:pt>
                <c:pt idx="1">
                  <c:v>30081</c:v>
                </c:pt>
                <c:pt idx="2">
                  <c:v>30572</c:v>
                </c:pt>
                <c:pt idx="3">
                  <c:v>30791</c:v>
                </c:pt>
                <c:pt idx="4">
                  <c:v>30819</c:v>
                </c:pt>
                <c:pt idx="5">
                  <c:v>30847</c:v>
                </c:pt>
                <c:pt idx="6">
                  <c:v>30888</c:v>
                </c:pt>
                <c:pt idx="7">
                  <c:v>30923</c:v>
                </c:pt>
                <c:pt idx="8">
                  <c:v>30991</c:v>
                </c:pt>
                <c:pt idx="9">
                  <c:v>31026</c:v>
                </c:pt>
                <c:pt idx="10">
                  <c:v>31126</c:v>
                </c:pt>
                <c:pt idx="11">
                  <c:v>31154</c:v>
                </c:pt>
                <c:pt idx="12">
                  <c:v>31190</c:v>
                </c:pt>
                <c:pt idx="13">
                  <c:v>31216</c:v>
                </c:pt>
                <c:pt idx="14">
                  <c:v>31230</c:v>
                </c:pt>
                <c:pt idx="15">
                  <c:v>31236</c:v>
                </c:pt>
                <c:pt idx="16">
                  <c:v>31280</c:v>
                </c:pt>
                <c:pt idx="17">
                  <c:v>31327</c:v>
                </c:pt>
                <c:pt idx="18">
                  <c:v>31371</c:v>
                </c:pt>
                <c:pt idx="19">
                  <c:v>31420</c:v>
                </c:pt>
                <c:pt idx="20">
                  <c:v>31458</c:v>
                </c:pt>
                <c:pt idx="21">
                  <c:v>31463</c:v>
                </c:pt>
                <c:pt idx="22">
                  <c:v>31468</c:v>
                </c:pt>
                <c:pt idx="23">
                  <c:v>31471</c:v>
                </c:pt>
                <c:pt idx="24">
                  <c:v>31476</c:v>
                </c:pt>
                <c:pt idx="25">
                  <c:v>31481</c:v>
                </c:pt>
                <c:pt idx="26">
                  <c:v>31486</c:v>
                </c:pt>
                <c:pt idx="27">
                  <c:v>31491</c:v>
                </c:pt>
                <c:pt idx="28">
                  <c:v>31496</c:v>
                </c:pt>
                <c:pt idx="29">
                  <c:v>31502</c:v>
                </c:pt>
                <c:pt idx="30">
                  <c:v>31507</c:v>
                </c:pt>
                <c:pt idx="31">
                  <c:v>31512</c:v>
                </c:pt>
                <c:pt idx="32">
                  <c:v>31517</c:v>
                </c:pt>
                <c:pt idx="33">
                  <c:v>31522</c:v>
                </c:pt>
                <c:pt idx="34">
                  <c:v>31525</c:v>
                </c:pt>
                <c:pt idx="35">
                  <c:v>31527</c:v>
                </c:pt>
                <c:pt idx="36">
                  <c:v>31532</c:v>
                </c:pt>
                <c:pt idx="37">
                  <c:v>31537</c:v>
                </c:pt>
                <c:pt idx="38">
                  <c:v>31542</c:v>
                </c:pt>
                <c:pt idx="39">
                  <c:v>31547</c:v>
                </c:pt>
                <c:pt idx="40">
                  <c:v>31552</c:v>
                </c:pt>
                <c:pt idx="41">
                  <c:v>31557</c:v>
                </c:pt>
                <c:pt idx="42">
                  <c:v>31563</c:v>
                </c:pt>
                <c:pt idx="43">
                  <c:v>31582</c:v>
                </c:pt>
                <c:pt idx="44">
                  <c:v>31603</c:v>
                </c:pt>
                <c:pt idx="45">
                  <c:v>31608</c:v>
                </c:pt>
                <c:pt idx="46">
                  <c:v>31613</c:v>
                </c:pt>
                <c:pt idx="47">
                  <c:v>31617</c:v>
                </c:pt>
                <c:pt idx="48">
                  <c:v>31618</c:v>
                </c:pt>
                <c:pt idx="49">
                  <c:v>31624</c:v>
                </c:pt>
                <c:pt idx="50">
                  <c:v>31629</c:v>
                </c:pt>
                <c:pt idx="51">
                  <c:v>31634</c:v>
                </c:pt>
                <c:pt idx="52">
                  <c:v>31636</c:v>
                </c:pt>
                <c:pt idx="53">
                  <c:v>31639</c:v>
                </c:pt>
                <c:pt idx="54">
                  <c:v>31644</c:v>
                </c:pt>
                <c:pt idx="55">
                  <c:v>31649</c:v>
                </c:pt>
                <c:pt idx="56">
                  <c:v>31655</c:v>
                </c:pt>
                <c:pt idx="57">
                  <c:v>31660</c:v>
                </c:pt>
                <c:pt idx="58">
                  <c:v>31665</c:v>
                </c:pt>
                <c:pt idx="59">
                  <c:v>31670</c:v>
                </c:pt>
                <c:pt idx="60">
                  <c:v>31675</c:v>
                </c:pt>
                <c:pt idx="61">
                  <c:v>31680</c:v>
                </c:pt>
                <c:pt idx="62">
                  <c:v>31685</c:v>
                </c:pt>
                <c:pt idx="63">
                  <c:v>31700</c:v>
                </c:pt>
                <c:pt idx="64">
                  <c:v>31726</c:v>
                </c:pt>
                <c:pt idx="65">
                  <c:v>31734</c:v>
                </c:pt>
                <c:pt idx="66">
                  <c:v>31790</c:v>
                </c:pt>
                <c:pt idx="67">
                  <c:v>31797</c:v>
                </c:pt>
                <c:pt idx="68">
                  <c:v>31823</c:v>
                </c:pt>
                <c:pt idx="69">
                  <c:v>31828</c:v>
                </c:pt>
                <c:pt idx="70">
                  <c:v>31831</c:v>
                </c:pt>
                <c:pt idx="71">
                  <c:v>31833</c:v>
                </c:pt>
                <c:pt idx="72">
                  <c:v>31836</c:v>
                </c:pt>
                <c:pt idx="73">
                  <c:v>31841</c:v>
                </c:pt>
                <c:pt idx="74">
                  <c:v>31846</c:v>
                </c:pt>
                <c:pt idx="75">
                  <c:v>31851</c:v>
                </c:pt>
                <c:pt idx="76">
                  <c:v>31856</c:v>
                </c:pt>
                <c:pt idx="77">
                  <c:v>31861</c:v>
                </c:pt>
                <c:pt idx="78">
                  <c:v>31867</c:v>
                </c:pt>
                <c:pt idx="79">
                  <c:v>31872</c:v>
                </c:pt>
                <c:pt idx="80">
                  <c:v>31882</c:v>
                </c:pt>
                <c:pt idx="81">
                  <c:v>31887</c:v>
                </c:pt>
                <c:pt idx="82">
                  <c:v>31892</c:v>
                </c:pt>
                <c:pt idx="83">
                  <c:v>31897</c:v>
                </c:pt>
                <c:pt idx="84">
                  <c:v>31902</c:v>
                </c:pt>
                <c:pt idx="85">
                  <c:v>31903</c:v>
                </c:pt>
                <c:pt idx="86">
                  <c:v>31907</c:v>
                </c:pt>
                <c:pt idx="87">
                  <c:v>31912</c:v>
                </c:pt>
                <c:pt idx="88">
                  <c:v>31917</c:v>
                </c:pt>
                <c:pt idx="89">
                  <c:v>31922</c:v>
                </c:pt>
                <c:pt idx="90">
                  <c:v>31928</c:v>
                </c:pt>
                <c:pt idx="91">
                  <c:v>31933</c:v>
                </c:pt>
                <c:pt idx="92">
                  <c:v>31938</c:v>
                </c:pt>
                <c:pt idx="93">
                  <c:v>31943</c:v>
                </c:pt>
                <c:pt idx="94">
                  <c:v>31948</c:v>
                </c:pt>
                <c:pt idx="95">
                  <c:v>31951</c:v>
                </c:pt>
                <c:pt idx="96">
                  <c:v>31953</c:v>
                </c:pt>
                <c:pt idx="97">
                  <c:v>31958</c:v>
                </c:pt>
                <c:pt idx="98">
                  <c:v>31963</c:v>
                </c:pt>
                <c:pt idx="99">
                  <c:v>31968</c:v>
                </c:pt>
                <c:pt idx="100">
                  <c:v>31972</c:v>
                </c:pt>
                <c:pt idx="101">
                  <c:v>31973</c:v>
                </c:pt>
                <c:pt idx="102">
                  <c:v>31978</c:v>
                </c:pt>
                <c:pt idx="103">
                  <c:v>31983</c:v>
                </c:pt>
                <c:pt idx="104">
                  <c:v>31989</c:v>
                </c:pt>
                <c:pt idx="105">
                  <c:v>31994</c:v>
                </c:pt>
                <c:pt idx="106">
                  <c:v>31999</c:v>
                </c:pt>
                <c:pt idx="107">
                  <c:v>32004</c:v>
                </c:pt>
                <c:pt idx="108">
                  <c:v>32009</c:v>
                </c:pt>
                <c:pt idx="109">
                  <c:v>32014</c:v>
                </c:pt>
                <c:pt idx="110">
                  <c:v>32020</c:v>
                </c:pt>
                <c:pt idx="111">
                  <c:v>32025</c:v>
                </c:pt>
                <c:pt idx="112">
                  <c:v>32030</c:v>
                </c:pt>
                <c:pt idx="113">
                  <c:v>32035</c:v>
                </c:pt>
                <c:pt idx="114">
                  <c:v>32040</c:v>
                </c:pt>
                <c:pt idx="115">
                  <c:v>32042</c:v>
                </c:pt>
                <c:pt idx="116">
                  <c:v>32045</c:v>
                </c:pt>
                <c:pt idx="117">
                  <c:v>32050</c:v>
                </c:pt>
                <c:pt idx="118">
                  <c:v>32055</c:v>
                </c:pt>
                <c:pt idx="119">
                  <c:v>32060</c:v>
                </c:pt>
                <c:pt idx="120">
                  <c:v>32065</c:v>
                </c:pt>
                <c:pt idx="121">
                  <c:v>32070</c:v>
                </c:pt>
                <c:pt idx="122">
                  <c:v>32075</c:v>
                </c:pt>
                <c:pt idx="123">
                  <c:v>32081</c:v>
                </c:pt>
                <c:pt idx="124">
                  <c:v>32086</c:v>
                </c:pt>
                <c:pt idx="125">
                  <c:v>32091</c:v>
                </c:pt>
                <c:pt idx="126">
                  <c:v>32096</c:v>
                </c:pt>
                <c:pt idx="127">
                  <c:v>32097</c:v>
                </c:pt>
                <c:pt idx="128">
                  <c:v>32131</c:v>
                </c:pt>
                <c:pt idx="129">
                  <c:v>32136</c:v>
                </c:pt>
                <c:pt idx="130">
                  <c:v>32142</c:v>
                </c:pt>
                <c:pt idx="131">
                  <c:v>32147</c:v>
                </c:pt>
                <c:pt idx="132">
                  <c:v>32152</c:v>
                </c:pt>
                <c:pt idx="133">
                  <c:v>32154</c:v>
                </c:pt>
                <c:pt idx="134">
                  <c:v>32157</c:v>
                </c:pt>
                <c:pt idx="135">
                  <c:v>32162</c:v>
                </c:pt>
                <c:pt idx="136">
                  <c:v>32167</c:v>
                </c:pt>
                <c:pt idx="137">
                  <c:v>32173</c:v>
                </c:pt>
                <c:pt idx="138">
                  <c:v>32178</c:v>
                </c:pt>
                <c:pt idx="139">
                  <c:v>32183</c:v>
                </c:pt>
                <c:pt idx="140">
                  <c:v>32188</c:v>
                </c:pt>
                <c:pt idx="141">
                  <c:v>32193</c:v>
                </c:pt>
                <c:pt idx="142">
                  <c:v>32198</c:v>
                </c:pt>
                <c:pt idx="143">
                  <c:v>32202</c:v>
                </c:pt>
                <c:pt idx="144">
                  <c:v>32207</c:v>
                </c:pt>
                <c:pt idx="145">
                  <c:v>32212</c:v>
                </c:pt>
                <c:pt idx="146">
                  <c:v>32217</c:v>
                </c:pt>
                <c:pt idx="147">
                  <c:v>32218</c:v>
                </c:pt>
                <c:pt idx="148">
                  <c:v>32222</c:v>
                </c:pt>
                <c:pt idx="149">
                  <c:v>32227</c:v>
                </c:pt>
                <c:pt idx="150">
                  <c:v>32233</c:v>
                </c:pt>
                <c:pt idx="151">
                  <c:v>32238</c:v>
                </c:pt>
                <c:pt idx="152">
                  <c:v>32243</c:v>
                </c:pt>
                <c:pt idx="153">
                  <c:v>32248</c:v>
                </c:pt>
                <c:pt idx="154">
                  <c:v>32253</c:v>
                </c:pt>
                <c:pt idx="155">
                  <c:v>32258</c:v>
                </c:pt>
                <c:pt idx="156">
                  <c:v>32263</c:v>
                </c:pt>
                <c:pt idx="157">
                  <c:v>32265</c:v>
                </c:pt>
                <c:pt idx="158">
                  <c:v>32273</c:v>
                </c:pt>
                <c:pt idx="159">
                  <c:v>32278</c:v>
                </c:pt>
                <c:pt idx="160">
                  <c:v>32283</c:v>
                </c:pt>
                <c:pt idx="161">
                  <c:v>32288</c:v>
                </c:pt>
                <c:pt idx="162">
                  <c:v>32294</c:v>
                </c:pt>
                <c:pt idx="163">
                  <c:v>32299</c:v>
                </c:pt>
                <c:pt idx="164">
                  <c:v>32304</c:v>
                </c:pt>
                <c:pt idx="165">
                  <c:v>32309</c:v>
                </c:pt>
                <c:pt idx="166">
                  <c:v>32314</c:v>
                </c:pt>
                <c:pt idx="167">
                  <c:v>32319</c:v>
                </c:pt>
                <c:pt idx="168">
                  <c:v>32323</c:v>
                </c:pt>
                <c:pt idx="169">
                  <c:v>32324</c:v>
                </c:pt>
                <c:pt idx="170">
                  <c:v>32329</c:v>
                </c:pt>
                <c:pt idx="171">
                  <c:v>32334</c:v>
                </c:pt>
                <c:pt idx="172">
                  <c:v>32339</c:v>
                </c:pt>
                <c:pt idx="173">
                  <c:v>32344</c:v>
                </c:pt>
                <c:pt idx="174">
                  <c:v>32349</c:v>
                </c:pt>
                <c:pt idx="175">
                  <c:v>32355</c:v>
                </c:pt>
                <c:pt idx="176">
                  <c:v>32360</c:v>
                </c:pt>
                <c:pt idx="177">
                  <c:v>32364</c:v>
                </c:pt>
                <c:pt idx="178">
                  <c:v>32365</c:v>
                </c:pt>
                <c:pt idx="179">
                  <c:v>32370</c:v>
                </c:pt>
                <c:pt idx="180">
                  <c:v>32375</c:v>
                </c:pt>
                <c:pt idx="181">
                  <c:v>32380</c:v>
                </c:pt>
                <c:pt idx="182">
                  <c:v>32386</c:v>
                </c:pt>
                <c:pt idx="183">
                  <c:v>32391</c:v>
                </c:pt>
                <c:pt idx="184">
                  <c:v>32396</c:v>
                </c:pt>
                <c:pt idx="185">
                  <c:v>32401</c:v>
                </c:pt>
                <c:pt idx="186">
                  <c:v>32406</c:v>
                </c:pt>
                <c:pt idx="187">
                  <c:v>32411</c:v>
                </c:pt>
                <c:pt idx="188">
                  <c:v>32416</c:v>
                </c:pt>
                <c:pt idx="189">
                  <c:v>32427</c:v>
                </c:pt>
                <c:pt idx="190">
                  <c:v>32525</c:v>
                </c:pt>
                <c:pt idx="191">
                  <c:v>32581</c:v>
                </c:pt>
                <c:pt idx="192">
                  <c:v>32622</c:v>
                </c:pt>
                <c:pt idx="193">
                  <c:v>32672</c:v>
                </c:pt>
                <c:pt idx="194">
                  <c:v>32729</c:v>
                </c:pt>
                <c:pt idx="195">
                  <c:v>32784</c:v>
                </c:pt>
                <c:pt idx="196">
                  <c:v>32828</c:v>
                </c:pt>
                <c:pt idx="197">
                  <c:v>32883</c:v>
                </c:pt>
                <c:pt idx="198">
                  <c:v>32939</c:v>
                </c:pt>
                <c:pt idx="199">
                  <c:v>32995</c:v>
                </c:pt>
                <c:pt idx="200">
                  <c:v>33049</c:v>
                </c:pt>
                <c:pt idx="201">
                  <c:v>33100</c:v>
                </c:pt>
                <c:pt idx="202">
                  <c:v>33155</c:v>
                </c:pt>
                <c:pt idx="203">
                  <c:v>33205</c:v>
                </c:pt>
                <c:pt idx="204">
                  <c:v>33268</c:v>
                </c:pt>
                <c:pt idx="205">
                  <c:v>33310</c:v>
                </c:pt>
                <c:pt idx="206">
                  <c:v>33319</c:v>
                </c:pt>
                <c:pt idx="207">
                  <c:v>33350</c:v>
                </c:pt>
                <c:pt idx="208">
                  <c:v>33360</c:v>
                </c:pt>
                <c:pt idx="209">
                  <c:v>33374</c:v>
                </c:pt>
                <c:pt idx="210">
                  <c:v>33428</c:v>
                </c:pt>
                <c:pt idx="211">
                  <c:v>33480</c:v>
                </c:pt>
                <c:pt idx="212">
                  <c:v>33512</c:v>
                </c:pt>
                <c:pt idx="213">
                  <c:v>33554</c:v>
                </c:pt>
                <c:pt idx="214">
                  <c:v>33613</c:v>
                </c:pt>
                <c:pt idx="215">
                  <c:v>33667</c:v>
                </c:pt>
                <c:pt idx="216">
                  <c:v>33721</c:v>
                </c:pt>
                <c:pt idx="217">
                  <c:v>33786</c:v>
                </c:pt>
                <c:pt idx="218">
                  <c:v>33843</c:v>
                </c:pt>
                <c:pt idx="219">
                  <c:v>33898</c:v>
                </c:pt>
                <c:pt idx="220">
                  <c:v>33954</c:v>
                </c:pt>
                <c:pt idx="221">
                  <c:v>34017</c:v>
                </c:pt>
                <c:pt idx="222">
                  <c:v>34085</c:v>
                </c:pt>
                <c:pt idx="223">
                  <c:v>34151</c:v>
                </c:pt>
                <c:pt idx="224">
                  <c:v>34205</c:v>
                </c:pt>
                <c:pt idx="225">
                  <c:v>34257</c:v>
                </c:pt>
                <c:pt idx="226">
                  <c:v>34345</c:v>
                </c:pt>
                <c:pt idx="227">
                  <c:v>34390</c:v>
                </c:pt>
                <c:pt idx="228">
                  <c:v>34439</c:v>
                </c:pt>
                <c:pt idx="229">
                  <c:v>34512</c:v>
                </c:pt>
                <c:pt idx="230">
                  <c:v>34563</c:v>
                </c:pt>
                <c:pt idx="231">
                  <c:v>34619</c:v>
                </c:pt>
                <c:pt idx="232">
                  <c:v>34710</c:v>
                </c:pt>
                <c:pt idx="233">
                  <c:v>34774</c:v>
                </c:pt>
                <c:pt idx="234">
                  <c:v>34827</c:v>
                </c:pt>
                <c:pt idx="235">
                  <c:v>34899</c:v>
                </c:pt>
                <c:pt idx="236">
                  <c:v>34983</c:v>
                </c:pt>
                <c:pt idx="237">
                  <c:v>35353</c:v>
                </c:pt>
                <c:pt idx="238">
                  <c:v>35719</c:v>
                </c:pt>
                <c:pt idx="239">
                  <c:v>36087</c:v>
                </c:pt>
                <c:pt idx="240">
                  <c:v>36458</c:v>
                </c:pt>
                <c:pt idx="241">
                  <c:v>36805</c:v>
                </c:pt>
                <c:pt idx="242">
                  <c:v>37175</c:v>
                </c:pt>
                <c:pt idx="243">
                  <c:v>37539</c:v>
                </c:pt>
                <c:pt idx="244">
                  <c:v>37783</c:v>
                </c:pt>
                <c:pt idx="245">
                  <c:v>37908</c:v>
                </c:pt>
                <c:pt idx="246">
                  <c:v>38286</c:v>
                </c:pt>
                <c:pt idx="247">
                  <c:v>38432</c:v>
                </c:pt>
                <c:pt idx="248">
                  <c:v>38461</c:v>
                </c:pt>
                <c:pt idx="249">
                  <c:v>38546</c:v>
                </c:pt>
                <c:pt idx="250">
                  <c:v>38636</c:v>
                </c:pt>
                <c:pt idx="251">
                  <c:v>38720</c:v>
                </c:pt>
                <c:pt idx="252">
                  <c:v>38826</c:v>
                </c:pt>
                <c:pt idx="253">
                  <c:v>38909</c:v>
                </c:pt>
                <c:pt idx="254">
                  <c:v>39013</c:v>
                </c:pt>
                <c:pt idx="255">
                  <c:v>39092</c:v>
                </c:pt>
                <c:pt idx="256">
                  <c:v>39167</c:v>
                </c:pt>
                <c:pt idx="257">
                  <c:v>39294</c:v>
                </c:pt>
                <c:pt idx="258">
                  <c:v>39370</c:v>
                </c:pt>
                <c:pt idx="259">
                  <c:v>39457</c:v>
                </c:pt>
                <c:pt idx="260">
                  <c:v>39562</c:v>
                </c:pt>
                <c:pt idx="261">
                  <c:v>39631</c:v>
                </c:pt>
                <c:pt idx="262">
                  <c:v>39730</c:v>
                </c:pt>
                <c:pt idx="263">
                  <c:v>39847</c:v>
                </c:pt>
                <c:pt idx="264">
                  <c:v>39910</c:v>
                </c:pt>
                <c:pt idx="265">
                  <c:v>40010</c:v>
                </c:pt>
                <c:pt idx="266">
                  <c:v>40105</c:v>
                </c:pt>
                <c:pt idx="267">
                  <c:v>40192</c:v>
                </c:pt>
                <c:pt idx="268">
                  <c:v>40287</c:v>
                </c:pt>
                <c:pt idx="269">
                  <c:v>40380</c:v>
                </c:pt>
                <c:pt idx="270">
                  <c:v>40463</c:v>
                </c:pt>
                <c:pt idx="271">
                  <c:v>40570</c:v>
                </c:pt>
                <c:pt idx="272">
                  <c:v>40651</c:v>
                </c:pt>
                <c:pt idx="273">
                  <c:v>40736</c:v>
                </c:pt>
                <c:pt idx="274">
                  <c:v>40821</c:v>
                </c:pt>
                <c:pt idx="275">
                  <c:v>40926</c:v>
                </c:pt>
                <c:pt idx="276">
                  <c:v>41029</c:v>
                </c:pt>
                <c:pt idx="277">
                  <c:v>41099</c:v>
                </c:pt>
                <c:pt idx="278">
                  <c:v>41158</c:v>
                </c:pt>
                <c:pt idx="279">
                  <c:v>41185</c:v>
                </c:pt>
                <c:pt idx="280">
                  <c:v>41284</c:v>
                </c:pt>
                <c:pt idx="281">
                  <c:v>41373</c:v>
                </c:pt>
                <c:pt idx="282">
                  <c:v>41463</c:v>
                </c:pt>
                <c:pt idx="283">
                  <c:v>41549</c:v>
                </c:pt>
                <c:pt idx="284">
                  <c:v>41654</c:v>
                </c:pt>
                <c:pt idx="285">
                  <c:v>41744</c:v>
                </c:pt>
                <c:pt idx="286">
                  <c:v>41835</c:v>
                </c:pt>
                <c:pt idx="287">
                  <c:v>41913</c:v>
                </c:pt>
                <c:pt idx="288">
                  <c:v>42024</c:v>
                </c:pt>
                <c:pt idx="289">
                  <c:v>42108</c:v>
                </c:pt>
                <c:pt idx="290">
                  <c:v>42185</c:v>
                </c:pt>
                <c:pt idx="291">
                  <c:v>42284</c:v>
                </c:pt>
                <c:pt idx="292">
                  <c:v>42382</c:v>
                </c:pt>
                <c:pt idx="293">
                  <c:v>42481</c:v>
                </c:pt>
                <c:pt idx="294">
                  <c:v>42564</c:v>
                </c:pt>
                <c:pt idx="295">
                  <c:v>42663</c:v>
                </c:pt>
                <c:pt idx="296">
                  <c:v>42773</c:v>
                </c:pt>
                <c:pt idx="297">
                  <c:v>42849</c:v>
                </c:pt>
                <c:pt idx="298">
                  <c:v>42947</c:v>
                </c:pt>
                <c:pt idx="299">
                  <c:v>43010</c:v>
                </c:pt>
                <c:pt idx="300">
                  <c:v>43151</c:v>
                </c:pt>
                <c:pt idx="301">
                  <c:v>43298</c:v>
                </c:pt>
                <c:pt idx="302">
                  <c:v>43384</c:v>
                </c:pt>
                <c:pt idx="303">
                  <c:v>43500</c:v>
                </c:pt>
                <c:pt idx="304">
                  <c:v>43573</c:v>
                </c:pt>
                <c:pt idx="305">
                  <c:v>43628</c:v>
                </c:pt>
                <c:pt idx="306">
                  <c:v>43633</c:v>
                </c:pt>
                <c:pt idx="307">
                  <c:v>43661</c:v>
                </c:pt>
                <c:pt idx="308">
                  <c:v>43893</c:v>
                </c:pt>
                <c:pt idx="309">
                  <c:v>43949</c:v>
                </c:pt>
                <c:pt idx="310">
                  <c:v>44018</c:v>
                </c:pt>
                <c:pt idx="311">
                  <c:v>44210</c:v>
                </c:pt>
                <c:pt idx="312">
                  <c:v>44383</c:v>
                </c:pt>
                <c:pt idx="313">
                  <c:v>44573</c:v>
                </c:pt>
              </c:numCache>
            </c:numRef>
          </c:xVal>
          <c:yVal>
            <c:numRef>
              <c:f>'364703076383703'!$D$22:$D$1754</c:f>
              <c:numCache>
                <c:formatCode>General</c:formatCode>
                <c:ptCount val="1733"/>
                <c:pt idx="0">
                  <c:v>-77.92</c:v>
                </c:pt>
                <c:pt idx="1">
                  <c:v>-77.650000000000006</c:v>
                </c:pt>
                <c:pt idx="2">
                  <c:v>-79.56</c:v>
                </c:pt>
                <c:pt idx="3">
                  <c:v>-79.55</c:v>
                </c:pt>
                <c:pt idx="4">
                  <c:v>-77.88</c:v>
                </c:pt>
                <c:pt idx="5">
                  <c:v>-77.459999999999894</c:v>
                </c:pt>
                <c:pt idx="6">
                  <c:v>-77.150000000000006</c:v>
                </c:pt>
                <c:pt idx="7">
                  <c:v>-77.319999999999894</c:v>
                </c:pt>
                <c:pt idx="8">
                  <c:v>-77.02</c:v>
                </c:pt>
                <c:pt idx="9">
                  <c:v>-93.04</c:v>
                </c:pt>
                <c:pt idx="10">
                  <c:v>-99.17</c:v>
                </c:pt>
                <c:pt idx="11">
                  <c:v>-100.3</c:v>
                </c:pt>
                <c:pt idx="12">
                  <c:v>-102.21</c:v>
                </c:pt>
                <c:pt idx="13">
                  <c:v>-101.9</c:v>
                </c:pt>
                <c:pt idx="14">
                  <c:v>-101.23</c:v>
                </c:pt>
                <c:pt idx="15">
                  <c:v>-95.22</c:v>
                </c:pt>
                <c:pt idx="16">
                  <c:v>-86.27</c:v>
                </c:pt>
                <c:pt idx="17">
                  <c:v>-83.49</c:v>
                </c:pt>
                <c:pt idx="18">
                  <c:v>-81.88</c:v>
                </c:pt>
                <c:pt idx="19">
                  <c:v>-81.05</c:v>
                </c:pt>
                <c:pt idx="20">
                  <c:v>-80.33</c:v>
                </c:pt>
                <c:pt idx="21">
                  <c:v>-80.28</c:v>
                </c:pt>
                <c:pt idx="22">
                  <c:v>-80.150000000000006</c:v>
                </c:pt>
                <c:pt idx="23">
                  <c:v>-80.09</c:v>
                </c:pt>
                <c:pt idx="24">
                  <c:v>-80.12</c:v>
                </c:pt>
                <c:pt idx="25">
                  <c:v>-80.22</c:v>
                </c:pt>
                <c:pt idx="26">
                  <c:v>-80.180000000000007</c:v>
                </c:pt>
                <c:pt idx="27">
                  <c:v>-80.209999999999894</c:v>
                </c:pt>
                <c:pt idx="28">
                  <c:v>-80.319999999999894</c:v>
                </c:pt>
                <c:pt idx="29">
                  <c:v>-80.16</c:v>
                </c:pt>
                <c:pt idx="30">
                  <c:v>-80.16</c:v>
                </c:pt>
                <c:pt idx="31">
                  <c:v>-80.16</c:v>
                </c:pt>
                <c:pt idx="32">
                  <c:v>-80.22</c:v>
                </c:pt>
                <c:pt idx="33">
                  <c:v>-80.209999999999894</c:v>
                </c:pt>
                <c:pt idx="34">
                  <c:v>-79.83</c:v>
                </c:pt>
                <c:pt idx="35">
                  <c:v>-80.16</c:v>
                </c:pt>
                <c:pt idx="36">
                  <c:v>-80.22</c:v>
                </c:pt>
                <c:pt idx="37">
                  <c:v>-80.34</c:v>
                </c:pt>
                <c:pt idx="38">
                  <c:v>-80.47</c:v>
                </c:pt>
                <c:pt idx="39">
                  <c:v>-80.55</c:v>
                </c:pt>
                <c:pt idx="40">
                  <c:v>-80.91</c:v>
                </c:pt>
                <c:pt idx="41">
                  <c:v>-81</c:v>
                </c:pt>
                <c:pt idx="42">
                  <c:v>-81.39</c:v>
                </c:pt>
                <c:pt idx="43">
                  <c:v>-83.76</c:v>
                </c:pt>
                <c:pt idx="44">
                  <c:v>-90.72</c:v>
                </c:pt>
                <c:pt idx="45">
                  <c:v>-92.71</c:v>
                </c:pt>
                <c:pt idx="46">
                  <c:v>-93.61</c:v>
                </c:pt>
                <c:pt idx="47">
                  <c:v>-94.55</c:v>
                </c:pt>
                <c:pt idx="48">
                  <c:v>-95.6</c:v>
                </c:pt>
                <c:pt idx="49">
                  <c:v>-97.3</c:v>
                </c:pt>
                <c:pt idx="50">
                  <c:v>-97.96</c:v>
                </c:pt>
                <c:pt idx="51">
                  <c:v>-99.53</c:v>
                </c:pt>
                <c:pt idx="52">
                  <c:v>-99.73</c:v>
                </c:pt>
                <c:pt idx="53">
                  <c:v>-100.5</c:v>
                </c:pt>
                <c:pt idx="54">
                  <c:v>-101.3</c:v>
                </c:pt>
                <c:pt idx="55">
                  <c:v>-102.01</c:v>
                </c:pt>
                <c:pt idx="56">
                  <c:v>-102.6</c:v>
                </c:pt>
                <c:pt idx="57">
                  <c:v>-102.37</c:v>
                </c:pt>
                <c:pt idx="58">
                  <c:v>-101.35</c:v>
                </c:pt>
                <c:pt idx="59">
                  <c:v>-98.95</c:v>
                </c:pt>
                <c:pt idx="60">
                  <c:v>-97.87</c:v>
                </c:pt>
                <c:pt idx="61">
                  <c:v>-97.29</c:v>
                </c:pt>
                <c:pt idx="62">
                  <c:v>-96.93</c:v>
                </c:pt>
                <c:pt idx="63">
                  <c:v>-102.4</c:v>
                </c:pt>
                <c:pt idx="64">
                  <c:v>-105.93</c:v>
                </c:pt>
                <c:pt idx="65">
                  <c:v>-106.98</c:v>
                </c:pt>
                <c:pt idx="66">
                  <c:v>-108.7</c:v>
                </c:pt>
                <c:pt idx="67">
                  <c:v>-107.54</c:v>
                </c:pt>
                <c:pt idx="68">
                  <c:v>-94.77</c:v>
                </c:pt>
                <c:pt idx="69">
                  <c:v>-93.85</c:v>
                </c:pt>
                <c:pt idx="70">
                  <c:v>-93.15</c:v>
                </c:pt>
                <c:pt idx="71">
                  <c:v>-93.09</c:v>
                </c:pt>
                <c:pt idx="72">
                  <c:v>-92.75</c:v>
                </c:pt>
                <c:pt idx="73">
                  <c:v>-92.12</c:v>
                </c:pt>
                <c:pt idx="74">
                  <c:v>-91.45</c:v>
                </c:pt>
                <c:pt idx="75">
                  <c:v>-91.11</c:v>
                </c:pt>
                <c:pt idx="76">
                  <c:v>-90.65</c:v>
                </c:pt>
                <c:pt idx="77">
                  <c:v>-90.4</c:v>
                </c:pt>
                <c:pt idx="78">
                  <c:v>-90.85</c:v>
                </c:pt>
                <c:pt idx="79">
                  <c:v>-89.54</c:v>
                </c:pt>
                <c:pt idx="80">
                  <c:v>-89.29</c:v>
                </c:pt>
                <c:pt idx="81">
                  <c:v>-88.83</c:v>
                </c:pt>
                <c:pt idx="82">
                  <c:v>-88.7</c:v>
                </c:pt>
                <c:pt idx="83">
                  <c:v>-88.68</c:v>
                </c:pt>
                <c:pt idx="84">
                  <c:v>-88.63</c:v>
                </c:pt>
                <c:pt idx="85">
                  <c:v>-89.98</c:v>
                </c:pt>
                <c:pt idx="86">
                  <c:v>-88.44</c:v>
                </c:pt>
                <c:pt idx="87">
                  <c:v>-88.35</c:v>
                </c:pt>
                <c:pt idx="88">
                  <c:v>-88.22</c:v>
                </c:pt>
                <c:pt idx="89">
                  <c:v>-88.02</c:v>
                </c:pt>
                <c:pt idx="90">
                  <c:v>-87.95</c:v>
                </c:pt>
                <c:pt idx="91">
                  <c:v>-87.85</c:v>
                </c:pt>
                <c:pt idx="92">
                  <c:v>-87.86</c:v>
                </c:pt>
                <c:pt idx="93">
                  <c:v>-87.79</c:v>
                </c:pt>
                <c:pt idx="94">
                  <c:v>-87.81</c:v>
                </c:pt>
                <c:pt idx="95">
                  <c:v>-89.75</c:v>
                </c:pt>
                <c:pt idx="96">
                  <c:v>-87.92</c:v>
                </c:pt>
                <c:pt idx="97">
                  <c:v>-87.95</c:v>
                </c:pt>
                <c:pt idx="98">
                  <c:v>-87.8</c:v>
                </c:pt>
                <c:pt idx="99">
                  <c:v>-87.87</c:v>
                </c:pt>
                <c:pt idx="100">
                  <c:v>-89.42</c:v>
                </c:pt>
                <c:pt idx="101">
                  <c:v>-87.82</c:v>
                </c:pt>
                <c:pt idx="102">
                  <c:v>-87.85</c:v>
                </c:pt>
                <c:pt idx="103">
                  <c:v>-87.98</c:v>
                </c:pt>
                <c:pt idx="104">
                  <c:v>-88.05</c:v>
                </c:pt>
                <c:pt idx="105">
                  <c:v>-88</c:v>
                </c:pt>
                <c:pt idx="106">
                  <c:v>-88.07</c:v>
                </c:pt>
                <c:pt idx="107">
                  <c:v>-88.14</c:v>
                </c:pt>
                <c:pt idx="108">
                  <c:v>-88.11</c:v>
                </c:pt>
                <c:pt idx="109">
                  <c:v>-88.22</c:v>
                </c:pt>
                <c:pt idx="110">
                  <c:v>-88.25</c:v>
                </c:pt>
                <c:pt idx="111">
                  <c:v>-88.26</c:v>
                </c:pt>
                <c:pt idx="112">
                  <c:v>-88.05</c:v>
                </c:pt>
                <c:pt idx="113">
                  <c:v>-87.98</c:v>
                </c:pt>
                <c:pt idx="114">
                  <c:v>-87.95</c:v>
                </c:pt>
                <c:pt idx="115">
                  <c:v>-88.8</c:v>
                </c:pt>
                <c:pt idx="116">
                  <c:v>-87.93</c:v>
                </c:pt>
                <c:pt idx="117">
                  <c:v>-87.92</c:v>
                </c:pt>
                <c:pt idx="118">
                  <c:v>-87.8</c:v>
                </c:pt>
                <c:pt idx="119">
                  <c:v>-93.45</c:v>
                </c:pt>
                <c:pt idx="120">
                  <c:v>-96.55</c:v>
                </c:pt>
                <c:pt idx="121">
                  <c:v>-98.7</c:v>
                </c:pt>
                <c:pt idx="122">
                  <c:v>-98.27</c:v>
                </c:pt>
                <c:pt idx="123">
                  <c:v>-100.44</c:v>
                </c:pt>
                <c:pt idx="124">
                  <c:v>-101.73</c:v>
                </c:pt>
                <c:pt idx="125">
                  <c:v>-102.57</c:v>
                </c:pt>
                <c:pt idx="126">
                  <c:v>-103.37</c:v>
                </c:pt>
                <c:pt idx="127">
                  <c:v>-103.45</c:v>
                </c:pt>
                <c:pt idx="128">
                  <c:v>-106.77</c:v>
                </c:pt>
                <c:pt idx="129">
                  <c:v>-107.09</c:v>
                </c:pt>
                <c:pt idx="130">
                  <c:v>-107.49</c:v>
                </c:pt>
                <c:pt idx="131">
                  <c:v>-107.73</c:v>
                </c:pt>
                <c:pt idx="132">
                  <c:v>-108.22</c:v>
                </c:pt>
                <c:pt idx="133">
                  <c:v>-108.73</c:v>
                </c:pt>
                <c:pt idx="134">
                  <c:v>-105.1</c:v>
                </c:pt>
                <c:pt idx="135">
                  <c:v>-101.1</c:v>
                </c:pt>
                <c:pt idx="136">
                  <c:v>-98.85</c:v>
                </c:pt>
                <c:pt idx="137">
                  <c:v>-97.17</c:v>
                </c:pt>
                <c:pt idx="138">
                  <c:v>-95.92</c:v>
                </c:pt>
                <c:pt idx="139">
                  <c:v>-95.1</c:v>
                </c:pt>
                <c:pt idx="140">
                  <c:v>-94.21</c:v>
                </c:pt>
                <c:pt idx="141">
                  <c:v>-93.45</c:v>
                </c:pt>
                <c:pt idx="142">
                  <c:v>-93.05</c:v>
                </c:pt>
                <c:pt idx="143">
                  <c:v>-92.66</c:v>
                </c:pt>
                <c:pt idx="144">
                  <c:v>-92.34</c:v>
                </c:pt>
                <c:pt idx="145">
                  <c:v>-91.85</c:v>
                </c:pt>
                <c:pt idx="146">
                  <c:v>-91.59</c:v>
                </c:pt>
                <c:pt idx="147">
                  <c:v>-91.9</c:v>
                </c:pt>
                <c:pt idx="148">
                  <c:v>-91.28</c:v>
                </c:pt>
                <c:pt idx="149">
                  <c:v>-91.24</c:v>
                </c:pt>
                <c:pt idx="150">
                  <c:v>-90.87</c:v>
                </c:pt>
                <c:pt idx="151">
                  <c:v>-90.5</c:v>
                </c:pt>
                <c:pt idx="152">
                  <c:v>-90.16</c:v>
                </c:pt>
                <c:pt idx="153">
                  <c:v>-89.9</c:v>
                </c:pt>
                <c:pt idx="154">
                  <c:v>-89.7</c:v>
                </c:pt>
                <c:pt idx="155">
                  <c:v>-89.56</c:v>
                </c:pt>
                <c:pt idx="156">
                  <c:v>-89.32</c:v>
                </c:pt>
                <c:pt idx="157">
                  <c:v>-89.43</c:v>
                </c:pt>
                <c:pt idx="158">
                  <c:v>-89.04</c:v>
                </c:pt>
                <c:pt idx="159">
                  <c:v>-88.99</c:v>
                </c:pt>
                <c:pt idx="160">
                  <c:v>-88.82</c:v>
                </c:pt>
                <c:pt idx="161">
                  <c:v>-88.66</c:v>
                </c:pt>
                <c:pt idx="162">
                  <c:v>-88.62</c:v>
                </c:pt>
                <c:pt idx="163">
                  <c:v>-88.55</c:v>
                </c:pt>
                <c:pt idx="164">
                  <c:v>-88.5</c:v>
                </c:pt>
                <c:pt idx="165">
                  <c:v>-88.6</c:v>
                </c:pt>
                <c:pt idx="166">
                  <c:v>-88.5</c:v>
                </c:pt>
                <c:pt idx="167">
                  <c:v>-88.59</c:v>
                </c:pt>
                <c:pt idx="168">
                  <c:v>-88.75</c:v>
                </c:pt>
                <c:pt idx="169">
                  <c:v>-88.48</c:v>
                </c:pt>
                <c:pt idx="170">
                  <c:v>-88.6</c:v>
                </c:pt>
                <c:pt idx="171">
                  <c:v>-88.65</c:v>
                </c:pt>
                <c:pt idx="172">
                  <c:v>-88.93</c:v>
                </c:pt>
                <c:pt idx="173">
                  <c:v>-89.09</c:v>
                </c:pt>
                <c:pt idx="174">
                  <c:v>-88.93</c:v>
                </c:pt>
                <c:pt idx="175">
                  <c:v>-89.03</c:v>
                </c:pt>
                <c:pt idx="176">
                  <c:v>-89.15</c:v>
                </c:pt>
                <c:pt idx="177">
                  <c:v>-89.25</c:v>
                </c:pt>
                <c:pt idx="178">
                  <c:v>-89.16</c:v>
                </c:pt>
                <c:pt idx="179">
                  <c:v>-89.3</c:v>
                </c:pt>
                <c:pt idx="180">
                  <c:v>-89.4</c:v>
                </c:pt>
                <c:pt idx="181">
                  <c:v>-89.28</c:v>
                </c:pt>
                <c:pt idx="182">
                  <c:v>-89.33</c:v>
                </c:pt>
                <c:pt idx="183">
                  <c:v>-89.15</c:v>
                </c:pt>
                <c:pt idx="184">
                  <c:v>-89.1</c:v>
                </c:pt>
                <c:pt idx="185">
                  <c:v>-89.13</c:v>
                </c:pt>
                <c:pt idx="186">
                  <c:v>-89.07</c:v>
                </c:pt>
                <c:pt idx="187">
                  <c:v>-88.99</c:v>
                </c:pt>
                <c:pt idx="188">
                  <c:v>-89.03</c:v>
                </c:pt>
                <c:pt idx="189">
                  <c:v>-88.85</c:v>
                </c:pt>
                <c:pt idx="190">
                  <c:v>-89.15</c:v>
                </c:pt>
                <c:pt idx="191">
                  <c:v>-88.45</c:v>
                </c:pt>
                <c:pt idx="192">
                  <c:v>-86.65</c:v>
                </c:pt>
                <c:pt idx="193">
                  <c:v>-86.25</c:v>
                </c:pt>
                <c:pt idx="194">
                  <c:v>-86.65</c:v>
                </c:pt>
                <c:pt idx="195">
                  <c:v>-87.45</c:v>
                </c:pt>
                <c:pt idx="196">
                  <c:v>-87.8</c:v>
                </c:pt>
                <c:pt idx="197">
                  <c:v>-88.4</c:v>
                </c:pt>
                <c:pt idx="198">
                  <c:v>-88.65</c:v>
                </c:pt>
                <c:pt idx="199">
                  <c:v>-88.18</c:v>
                </c:pt>
                <c:pt idx="200">
                  <c:v>-95.35</c:v>
                </c:pt>
                <c:pt idx="201">
                  <c:v>-91.2</c:v>
                </c:pt>
                <c:pt idx="202">
                  <c:v>-91.75</c:v>
                </c:pt>
                <c:pt idx="203">
                  <c:v>-90.35</c:v>
                </c:pt>
                <c:pt idx="204">
                  <c:v>-91.64</c:v>
                </c:pt>
                <c:pt idx="205">
                  <c:v>-90.39</c:v>
                </c:pt>
                <c:pt idx="206">
                  <c:v>-96.65</c:v>
                </c:pt>
                <c:pt idx="207">
                  <c:v>-92.26</c:v>
                </c:pt>
                <c:pt idx="208">
                  <c:v>-91.71</c:v>
                </c:pt>
                <c:pt idx="209">
                  <c:v>-91.51</c:v>
                </c:pt>
                <c:pt idx="210">
                  <c:v>-104.4</c:v>
                </c:pt>
                <c:pt idx="211">
                  <c:v>-94.91</c:v>
                </c:pt>
                <c:pt idx="212">
                  <c:v>-102.18</c:v>
                </c:pt>
                <c:pt idx="213">
                  <c:v>-97.19</c:v>
                </c:pt>
                <c:pt idx="214">
                  <c:v>-103.05</c:v>
                </c:pt>
                <c:pt idx="215">
                  <c:v>-96.46</c:v>
                </c:pt>
                <c:pt idx="216">
                  <c:v>-95.89</c:v>
                </c:pt>
                <c:pt idx="217">
                  <c:v>-95.09</c:v>
                </c:pt>
                <c:pt idx="218">
                  <c:v>-94.77</c:v>
                </c:pt>
                <c:pt idx="219">
                  <c:v>-95.05</c:v>
                </c:pt>
                <c:pt idx="220">
                  <c:v>-93.95</c:v>
                </c:pt>
                <c:pt idx="221">
                  <c:v>-93.32</c:v>
                </c:pt>
                <c:pt idx="222">
                  <c:v>-93.26</c:v>
                </c:pt>
                <c:pt idx="223">
                  <c:v>-93.71</c:v>
                </c:pt>
                <c:pt idx="224">
                  <c:v>-95.03</c:v>
                </c:pt>
                <c:pt idx="225">
                  <c:v>-108.93</c:v>
                </c:pt>
                <c:pt idx="226">
                  <c:v>-120.18</c:v>
                </c:pt>
                <c:pt idx="227">
                  <c:v>-117.45</c:v>
                </c:pt>
                <c:pt idx="228">
                  <c:v>-102.23</c:v>
                </c:pt>
                <c:pt idx="229">
                  <c:v>-99.79</c:v>
                </c:pt>
                <c:pt idx="230">
                  <c:v>-98.89</c:v>
                </c:pt>
                <c:pt idx="231">
                  <c:v>-98.14</c:v>
                </c:pt>
                <c:pt idx="232">
                  <c:v>-95.61</c:v>
                </c:pt>
                <c:pt idx="233">
                  <c:v>-94.48</c:v>
                </c:pt>
                <c:pt idx="234">
                  <c:v>-94.64</c:v>
                </c:pt>
                <c:pt idx="235">
                  <c:v>-95.96</c:v>
                </c:pt>
                <c:pt idx="236">
                  <c:v>-100.68</c:v>
                </c:pt>
                <c:pt idx="237">
                  <c:v>-95.84</c:v>
                </c:pt>
                <c:pt idx="238">
                  <c:v>-99.5</c:v>
                </c:pt>
                <c:pt idx="239">
                  <c:v>-98.44</c:v>
                </c:pt>
                <c:pt idx="240">
                  <c:v>-96.99</c:v>
                </c:pt>
                <c:pt idx="241">
                  <c:v>-96.05</c:v>
                </c:pt>
                <c:pt idx="242">
                  <c:v>-99.58</c:v>
                </c:pt>
                <c:pt idx="243">
                  <c:v>-115.18</c:v>
                </c:pt>
                <c:pt idx="244">
                  <c:v>-100.55</c:v>
                </c:pt>
                <c:pt idx="245">
                  <c:v>-101.07</c:v>
                </c:pt>
                <c:pt idx="246">
                  <c:v>-104.95</c:v>
                </c:pt>
                <c:pt idx="247">
                  <c:v>-102.61</c:v>
                </c:pt>
                <c:pt idx="248">
                  <c:v>-102.04</c:v>
                </c:pt>
                <c:pt idx="249">
                  <c:v>-116.31</c:v>
                </c:pt>
                <c:pt idx="250">
                  <c:v>-105.33</c:v>
                </c:pt>
                <c:pt idx="251">
                  <c:v>-104.41</c:v>
                </c:pt>
                <c:pt idx="252">
                  <c:v>-103.49</c:v>
                </c:pt>
                <c:pt idx="253">
                  <c:v>-104.04</c:v>
                </c:pt>
                <c:pt idx="254">
                  <c:v>-104.92</c:v>
                </c:pt>
                <c:pt idx="255">
                  <c:v>-107.4</c:v>
                </c:pt>
                <c:pt idx="256">
                  <c:v>-104.84</c:v>
                </c:pt>
                <c:pt idx="257">
                  <c:v>-116.38</c:v>
                </c:pt>
                <c:pt idx="258">
                  <c:v>-118.1</c:v>
                </c:pt>
                <c:pt idx="259">
                  <c:v>-114.98</c:v>
                </c:pt>
                <c:pt idx="260">
                  <c:v>-110.35</c:v>
                </c:pt>
                <c:pt idx="261">
                  <c:v>-111.52</c:v>
                </c:pt>
                <c:pt idx="262">
                  <c:v>-112.2</c:v>
                </c:pt>
                <c:pt idx="263">
                  <c:v>-109.86</c:v>
                </c:pt>
                <c:pt idx="264">
                  <c:v>-108.64</c:v>
                </c:pt>
                <c:pt idx="265">
                  <c:v>-110.03</c:v>
                </c:pt>
                <c:pt idx="266">
                  <c:v>-112.14</c:v>
                </c:pt>
                <c:pt idx="267">
                  <c:v>-108.23</c:v>
                </c:pt>
                <c:pt idx="268">
                  <c:v>-106.87</c:v>
                </c:pt>
                <c:pt idx="269">
                  <c:v>-109.3</c:v>
                </c:pt>
                <c:pt idx="270">
                  <c:v>-109.98</c:v>
                </c:pt>
                <c:pt idx="271">
                  <c:v>-102.55</c:v>
                </c:pt>
                <c:pt idx="272">
                  <c:v>-98.75</c:v>
                </c:pt>
                <c:pt idx="273">
                  <c:v>-103.28</c:v>
                </c:pt>
                <c:pt idx="274">
                  <c:v>-99.87</c:v>
                </c:pt>
                <c:pt idx="275">
                  <c:v>-95.03</c:v>
                </c:pt>
                <c:pt idx="276">
                  <c:v>-93.24</c:v>
                </c:pt>
                <c:pt idx="277">
                  <c:v>-93.22</c:v>
                </c:pt>
                <c:pt idx="278">
                  <c:v>-93.13</c:v>
                </c:pt>
                <c:pt idx="279">
                  <c:v>-93.2</c:v>
                </c:pt>
                <c:pt idx="280">
                  <c:v>-93.42</c:v>
                </c:pt>
                <c:pt idx="281">
                  <c:v>-92.82</c:v>
                </c:pt>
                <c:pt idx="282">
                  <c:v>-93.28</c:v>
                </c:pt>
                <c:pt idx="283">
                  <c:v>-92.84</c:v>
                </c:pt>
                <c:pt idx="284">
                  <c:v>-90.21</c:v>
                </c:pt>
                <c:pt idx="285">
                  <c:v>-91.23</c:v>
                </c:pt>
                <c:pt idx="286">
                  <c:v>-92.9</c:v>
                </c:pt>
                <c:pt idx="287">
                  <c:v>-92.07</c:v>
                </c:pt>
                <c:pt idx="288">
                  <c:v>-91.89</c:v>
                </c:pt>
                <c:pt idx="289">
                  <c:v>-91.99</c:v>
                </c:pt>
                <c:pt idx="290">
                  <c:v>-92.46</c:v>
                </c:pt>
                <c:pt idx="291">
                  <c:v>-92.14</c:v>
                </c:pt>
                <c:pt idx="292">
                  <c:v>-90.77</c:v>
                </c:pt>
                <c:pt idx="293">
                  <c:v>-89.28</c:v>
                </c:pt>
                <c:pt idx="294">
                  <c:v>-89.73</c:v>
                </c:pt>
                <c:pt idx="295">
                  <c:v>-89.29</c:v>
                </c:pt>
                <c:pt idx="296">
                  <c:v>-88.5</c:v>
                </c:pt>
                <c:pt idx="297">
                  <c:v>-87.92</c:v>
                </c:pt>
                <c:pt idx="298">
                  <c:v>-89.8</c:v>
                </c:pt>
                <c:pt idx="299">
                  <c:v>-89.33</c:v>
                </c:pt>
                <c:pt idx="300">
                  <c:v>-89.14</c:v>
                </c:pt>
                <c:pt idx="301">
                  <c:v>-89.49</c:v>
                </c:pt>
                <c:pt idx="302">
                  <c:v>-89.41</c:v>
                </c:pt>
                <c:pt idx="303">
                  <c:v>-87.82</c:v>
                </c:pt>
                <c:pt idx="304">
                  <c:v>-87.42</c:v>
                </c:pt>
                <c:pt idx="305">
                  <c:v>-87.63</c:v>
                </c:pt>
                <c:pt idx="306">
                  <c:v>-87.48</c:v>
                </c:pt>
                <c:pt idx="307">
                  <c:v>-87.21</c:v>
                </c:pt>
                <c:pt idx="308">
                  <c:v>-88.35</c:v>
                </c:pt>
                <c:pt idx="309">
                  <c:v>-87.57</c:v>
                </c:pt>
                <c:pt idx="310">
                  <c:v>-86.85</c:v>
                </c:pt>
                <c:pt idx="311">
                  <c:v>-85.62</c:v>
                </c:pt>
                <c:pt idx="312">
                  <c:v>-87.62</c:v>
                </c:pt>
                <c:pt idx="313">
                  <c:v>-90.18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F28-411B-9050-BC157E9C2D8E}"/>
            </c:ext>
          </c:extLst>
        </c:ser>
        <c:ser>
          <c:idx val="1"/>
          <c:order val="1"/>
          <c:tx>
            <c:v>Simulated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3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'364703076383703'!$H$12:$H$51</c:f>
              <c:numCache>
                <c:formatCode>m/d/yyyy</c:formatCode>
                <c:ptCount val="40"/>
                <c:pt idx="0">
                  <c:v>29952</c:v>
                </c:pt>
                <c:pt idx="1">
                  <c:v>30317</c:v>
                </c:pt>
                <c:pt idx="2">
                  <c:v>30682</c:v>
                </c:pt>
                <c:pt idx="3">
                  <c:v>31048</c:v>
                </c:pt>
                <c:pt idx="4">
                  <c:v>31413</c:v>
                </c:pt>
                <c:pt idx="5">
                  <c:v>31778</c:v>
                </c:pt>
                <c:pt idx="6">
                  <c:v>32143</c:v>
                </c:pt>
                <c:pt idx="7">
                  <c:v>32509</c:v>
                </c:pt>
                <c:pt idx="8">
                  <c:v>32874</c:v>
                </c:pt>
                <c:pt idx="9">
                  <c:v>33239</c:v>
                </c:pt>
                <c:pt idx="10">
                  <c:v>33604</c:v>
                </c:pt>
                <c:pt idx="11">
                  <c:v>33970</c:v>
                </c:pt>
                <c:pt idx="12">
                  <c:v>34335</c:v>
                </c:pt>
                <c:pt idx="13">
                  <c:v>34700</c:v>
                </c:pt>
                <c:pt idx="14">
                  <c:v>35065</c:v>
                </c:pt>
                <c:pt idx="15">
                  <c:v>35431</c:v>
                </c:pt>
                <c:pt idx="16">
                  <c:v>35796</c:v>
                </c:pt>
                <c:pt idx="17">
                  <c:v>36161</c:v>
                </c:pt>
                <c:pt idx="18">
                  <c:v>36526</c:v>
                </c:pt>
                <c:pt idx="19">
                  <c:v>36892</c:v>
                </c:pt>
                <c:pt idx="20">
                  <c:v>37257</c:v>
                </c:pt>
                <c:pt idx="21">
                  <c:v>37622</c:v>
                </c:pt>
                <c:pt idx="22">
                  <c:v>37987</c:v>
                </c:pt>
                <c:pt idx="23">
                  <c:v>38353</c:v>
                </c:pt>
                <c:pt idx="24">
                  <c:v>38718</c:v>
                </c:pt>
                <c:pt idx="25">
                  <c:v>39083</c:v>
                </c:pt>
                <c:pt idx="26">
                  <c:v>39448</c:v>
                </c:pt>
                <c:pt idx="27">
                  <c:v>39814</c:v>
                </c:pt>
                <c:pt idx="28">
                  <c:v>40179</c:v>
                </c:pt>
                <c:pt idx="29">
                  <c:v>40544</c:v>
                </c:pt>
                <c:pt idx="30">
                  <c:v>40909</c:v>
                </c:pt>
                <c:pt idx="31">
                  <c:v>41275</c:v>
                </c:pt>
                <c:pt idx="32">
                  <c:v>41640</c:v>
                </c:pt>
                <c:pt idx="33">
                  <c:v>42005</c:v>
                </c:pt>
                <c:pt idx="34">
                  <c:v>42370</c:v>
                </c:pt>
                <c:pt idx="35">
                  <c:v>42736</c:v>
                </c:pt>
                <c:pt idx="36">
                  <c:v>43101</c:v>
                </c:pt>
                <c:pt idx="37">
                  <c:v>43466</c:v>
                </c:pt>
                <c:pt idx="38">
                  <c:v>43831</c:v>
                </c:pt>
                <c:pt idx="39">
                  <c:v>44197</c:v>
                </c:pt>
              </c:numCache>
            </c:numRef>
          </c:xVal>
          <c:yVal>
            <c:numRef>
              <c:f>'364703076383703'!$G$12:$G$51</c:f>
              <c:numCache>
                <c:formatCode>General</c:formatCode>
                <c:ptCount val="40"/>
                <c:pt idx="0">
                  <c:v>-79.54012298584</c:v>
                </c:pt>
                <c:pt idx="1">
                  <c:v>-78.18064880371</c:v>
                </c:pt>
                <c:pt idx="2">
                  <c:v>-81.141693115229998</c:v>
                </c:pt>
                <c:pt idx="3">
                  <c:v>-79.49518585205</c:v>
                </c:pt>
                <c:pt idx="4">
                  <c:v>-87.228981018070002</c:v>
                </c:pt>
                <c:pt idx="5">
                  <c:v>-90.846885681149999</c:v>
                </c:pt>
                <c:pt idx="6">
                  <c:v>-88.708671569819998</c:v>
                </c:pt>
                <c:pt idx="7">
                  <c:v>-84.656661987299998</c:v>
                </c:pt>
                <c:pt idx="8">
                  <c:v>-83.886436462399999</c:v>
                </c:pt>
                <c:pt idx="9">
                  <c:v>-84.826751708979998</c:v>
                </c:pt>
                <c:pt idx="10">
                  <c:v>-91.982818603520002</c:v>
                </c:pt>
                <c:pt idx="11">
                  <c:v>-90.020370483400001</c:v>
                </c:pt>
                <c:pt idx="12">
                  <c:v>-91.256652832029999</c:v>
                </c:pt>
                <c:pt idx="13">
                  <c:v>-93.924934387210001</c:v>
                </c:pt>
                <c:pt idx="14">
                  <c:v>-92.06874847412</c:v>
                </c:pt>
                <c:pt idx="15">
                  <c:v>-92.008026123050001</c:v>
                </c:pt>
                <c:pt idx="16">
                  <c:v>-92.64446258545</c:v>
                </c:pt>
                <c:pt idx="17">
                  <c:v>-91.47356414795</c:v>
                </c:pt>
                <c:pt idx="18">
                  <c:v>-91.077415466310001</c:v>
                </c:pt>
                <c:pt idx="19">
                  <c:v>-91.932846069340002</c:v>
                </c:pt>
                <c:pt idx="20">
                  <c:v>-96.43360900879</c:v>
                </c:pt>
                <c:pt idx="21">
                  <c:v>-101.6398849487</c:v>
                </c:pt>
                <c:pt idx="22">
                  <c:v>-97.920936584469999</c:v>
                </c:pt>
                <c:pt idx="23">
                  <c:v>-99.525245666499998</c:v>
                </c:pt>
                <c:pt idx="24">
                  <c:v>-101.9449005127</c:v>
                </c:pt>
                <c:pt idx="25">
                  <c:v>-102.5305633545</c:v>
                </c:pt>
                <c:pt idx="26">
                  <c:v>-109.6369552612</c:v>
                </c:pt>
                <c:pt idx="27">
                  <c:v>-107.18003845210001</c:v>
                </c:pt>
                <c:pt idx="28">
                  <c:v>-106.4439620972</c:v>
                </c:pt>
                <c:pt idx="29">
                  <c:v>-98.99137878418</c:v>
                </c:pt>
                <c:pt idx="30">
                  <c:v>-90.984062194819998</c:v>
                </c:pt>
                <c:pt idx="31">
                  <c:v>-86.707572937009999</c:v>
                </c:pt>
                <c:pt idx="32">
                  <c:v>-86.321105957029999</c:v>
                </c:pt>
                <c:pt idx="33">
                  <c:v>-86.375450134280001</c:v>
                </c:pt>
                <c:pt idx="34">
                  <c:v>-85.63247680664</c:v>
                </c:pt>
                <c:pt idx="35">
                  <c:v>-83.095321655269998</c:v>
                </c:pt>
                <c:pt idx="36">
                  <c:v>-81.447357177729998</c:v>
                </c:pt>
                <c:pt idx="37">
                  <c:v>-80.572044372560001</c:v>
                </c:pt>
                <c:pt idx="38">
                  <c:v>-79.202026367190001</c:v>
                </c:pt>
                <c:pt idx="39">
                  <c:v>-91.12491607666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F28-411B-9050-BC157E9C2D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3555183"/>
        <c:axId val="613550191"/>
      </c:scatterChart>
      <c:valAx>
        <c:axId val="613555183"/>
        <c:scaling>
          <c:orientation val="minMax"/>
          <c:min val="2900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0191"/>
        <c:crossesAt val="-200"/>
        <c:crossBetween val="midCat"/>
      </c:valAx>
      <c:valAx>
        <c:axId val="613550191"/>
        <c:scaling>
          <c:orientation val="minMax"/>
          <c:max val="-5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Water Level (ft)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5183"/>
        <c:crosses val="autoZero"/>
        <c:crossBetween val="midCat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Data</c:v>
          </c:tx>
          <c:spPr>
            <a:ln w="19050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'364703076383703'!$I$12:$I$51</c:f>
              <c:numCache>
                <c:formatCode>General</c:formatCode>
                <c:ptCount val="40"/>
                <c:pt idx="0">
                  <c:v>-86.3</c:v>
                </c:pt>
                <c:pt idx="1">
                  <c:v>-77.650000000000006</c:v>
                </c:pt>
                <c:pt idx="2">
                  <c:v>-79.56</c:v>
                </c:pt>
                <c:pt idx="3">
                  <c:v>-93.04</c:v>
                </c:pt>
                <c:pt idx="4">
                  <c:v>-81.88</c:v>
                </c:pt>
                <c:pt idx="5">
                  <c:v>-106.98</c:v>
                </c:pt>
                <c:pt idx="6">
                  <c:v>-107.49</c:v>
                </c:pt>
                <c:pt idx="7">
                  <c:v>-88.85</c:v>
                </c:pt>
                <c:pt idx="8">
                  <c:v>-87.8</c:v>
                </c:pt>
                <c:pt idx="9">
                  <c:v>-90.35</c:v>
                </c:pt>
                <c:pt idx="10">
                  <c:v>-97.19</c:v>
                </c:pt>
                <c:pt idx="11">
                  <c:v>-93.95</c:v>
                </c:pt>
                <c:pt idx="12">
                  <c:v>-108.93</c:v>
                </c:pt>
                <c:pt idx="13">
                  <c:v>-98.14</c:v>
                </c:pt>
                <c:pt idx="14">
                  <c:v>-100.68</c:v>
                </c:pt>
                <c:pt idx="15">
                  <c:v>-95.84</c:v>
                </c:pt>
                <c:pt idx="16">
                  <c:v>-99.5</c:v>
                </c:pt>
                <c:pt idx="17">
                  <c:v>-98.44</c:v>
                </c:pt>
                <c:pt idx="18">
                  <c:v>-96.99</c:v>
                </c:pt>
                <c:pt idx="19">
                  <c:v>-96.05</c:v>
                </c:pt>
                <c:pt idx="20">
                  <c:v>-99.58</c:v>
                </c:pt>
                <c:pt idx="21">
                  <c:v>-115.18</c:v>
                </c:pt>
                <c:pt idx="22">
                  <c:v>-101.07</c:v>
                </c:pt>
                <c:pt idx="23">
                  <c:v>-104.95</c:v>
                </c:pt>
                <c:pt idx="24">
                  <c:v>-105.33</c:v>
                </c:pt>
                <c:pt idx="25">
                  <c:v>-104.92</c:v>
                </c:pt>
                <c:pt idx="26">
                  <c:v>-118.1</c:v>
                </c:pt>
                <c:pt idx="27">
                  <c:v>-112.2</c:v>
                </c:pt>
                <c:pt idx="28">
                  <c:v>-112.14</c:v>
                </c:pt>
                <c:pt idx="29">
                  <c:v>-109.98</c:v>
                </c:pt>
                <c:pt idx="30">
                  <c:v>-99.87</c:v>
                </c:pt>
                <c:pt idx="31">
                  <c:v>-93.2</c:v>
                </c:pt>
                <c:pt idx="32">
                  <c:v>-92.84</c:v>
                </c:pt>
                <c:pt idx="33">
                  <c:v>-92.07</c:v>
                </c:pt>
                <c:pt idx="34">
                  <c:v>-92.14</c:v>
                </c:pt>
                <c:pt idx="35">
                  <c:v>-89.29</c:v>
                </c:pt>
                <c:pt idx="36">
                  <c:v>-89.33</c:v>
                </c:pt>
                <c:pt idx="37">
                  <c:v>-89.41</c:v>
                </c:pt>
                <c:pt idx="38">
                  <c:v>-87.21</c:v>
                </c:pt>
                <c:pt idx="39">
                  <c:v>-86.85</c:v>
                </c:pt>
              </c:numCache>
            </c:numRef>
          </c:xVal>
          <c:yVal>
            <c:numRef>
              <c:f>'364703076383703'!$G$12:$G$51</c:f>
              <c:numCache>
                <c:formatCode>General</c:formatCode>
                <c:ptCount val="40"/>
                <c:pt idx="0">
                  <c:v>-79.54012298584</c:v>
                </c:pt>
                <c:pt idx="1">
                  <c:v>-78.18064880371</c:v>
                </c:pt>
                <c:pt idx="2">
                  <c:v>-81.141693115229998</c:v>
                </c:pt>
                <c:pt idx="3">
                  <c:v>-79.49518585205</c:v>
                </c:pt>
                <c:pt idx="4">
                  <c:v>-87.228981018070002</c:v>
                </c:pt>
                <c:pt idx="5">
                  <c:v>-90.846885681149999</c:v>
                </c:pt>
                <c:pt idx="6">
                  <c:v>-88.708671569819998</c:v>
                </c:pt>
                <c:pt idx="7">
                  <c:v>-84.656661987299998</c:v>
                </c:pt>
                <c:pt idx="8">
                  <c:v>-83.886436462399999</c:v>
                </c:pt>
                <c:pt idx="9">
                  <c:v>-84.826751708979998</c:v>
                </c:pt>
                <c:pt idx="10">
                  <c:v>-91.982818603520002</c:v>
                </c:pt>
                <c:pt idx="11">
                  <c:v>-90.020370483400001</c:v>
                </c:pt>
                <c:pt idx="12">
                  <c:v>-91.256652832029999</c:v>
                </c:pt>
                <c:pt idx="13">
                  <c:v>-93.924934387210001</c:v>
                </c:pt>
                <c:pt idx="14">
                  <c:v>-92.06874847412</c:v>
                </c:pt>
                <c:pt idx="15">
                  <c:v>-92.008026123050001</c:v>
                </c:pt>
                <c:pt idx="16">
                  <c:v>-92.64446258545</c:v>
                </c:pt>
                <c:pt idx="17">
                  <c:v>-91.47356414795</c:v>
                </c:pt>
                <c:pt idx="18">
                  <c:v>-91.077415466310001</c:v>
                </c:pt>
                <c:pt idx="19">
                  <c:v>-91.932846069340002</c:v>
                </c:pt>
                <c:pt idx="20">
                  <c:v>-96.43360900879</c:v>
                </c:pt>
                <c:pt idx="21">
                  <c:v>-101.6398849487</c:v>
                </c:pt>
                <c:pt idx="22">
                  <c:v>-97.920936584469999</c:v>
                </c:pt>
                <c:pt idx="23">
                  <c:v>-99.525245666499998</c:v>
                </c:pt>
                <c:pt idx="24">
                  <c:v>-101.9449005127</c:v>
                </c:pt>
                <c:pt idx="25">
                  <c:v>-102.5305633545</c:v>
                </c:pt>
                <c:pt idx="26">
                  <c:v>-109.6369552612</c:v>
                </c:pt>
                <c:pt idx="27">
                  <c:v>-107.18003845210001</c:v>
                </c:pt>
                <c:pt idx="28">
                  <c:v>-106.4439620972</c:v>
                </c:pt>
                <c:pt idx="29">
                  <c:v>-98.99137878418</c:v>
                </c:pt>
                <c:pt idx="30">
                  <c:v>-90.984062194819998</c:v>
                </c:pt>
                <c:pt idx="31">
                  <c:v>-86.707572937009999</c:v>
                </c:pt>
                <c:pt idx="32">
                  <c:v>-86.321105957029999</c:v>
                </c:pt>
                <c:pt idx="33">
                  <c:v>-86.375450134280001</c:v>
                </c:pt>
                <c:pt idx="34">
                  <c:v>-85.63247680664</c:v>
                </c:pt>
                <c:pt idx="35">
                  <c:v>-83.095321655269998</c:v>
                </c:pt>
                <c:pt idx="36">
                  <c:v>-81.447357177729998</c:v>
                </c:pt>
                <c:pt idx="37">
                  <c:v>-80.572044372560001</c:v>
                </c:pt>
                <c:pt idx="38">
                  <c:v>-79.202026367190001</c:v>
                </c:pt>
                <c:pt idx="39">
                  <c:v>-91.12491607666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C58-4DAC-9103-D117DE879ADF}"/>
            </c:ext>
          </c:extLst>
        </c:ser>
        <c:ser>
          <c:idx val="1"/>
          <c:order val="1"/>
          <c:tx>
            <c:v>Y=X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'364703076383703'!$K$2:$K$3</c:f>
              <c:numCache>
                <c:formatCode>General</c:formatCode>
                <c:ptCount val="2"/>
                <c:pt idx="0">
                  <c:v>-64.400000000000006</c:v>
                </c:pt>
                <c:pt idx="1">
                  <c:v>-120.18</c:v>
                </c:pt>
              </c:numCache>
            </c:numRef>
          </c:xVal>
          <c:yVal>
            <c:numRef>
              <c:f>'364703076383703'!$K$2:$K$3</c:f>
              <c:numCache>
                <c:formatCode>General</c:formatCode>
                <c:ptCount val="2"/>
                <c:pt idx="0">
                  <c:v>-64.400000000000006</c:v>
                </c:pt>
                <c:pt idx="1">
                  <c:v>-120.18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C58-4DAC-9103-D117DE879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4009151"/>
        <c:axId val="1105116095"/>
      </c:scatterChart>
      <c:valAx>
        <c:axId val="1174009151"/>
        <c:scaling>
          <c:orientation val="minMax"/>
          <c:max val="-7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05116095"/>
        <c:crossesAt val="-200"/>
        <c:crossBetween val="midCat"/>
      </c:valAx>
      <c:valAx>
        <c:axId val="1105116095"/>
        <c:scaling>
          <c:orientation val="minMax"/>
          <c:max val="-7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74009151"/>
        <c:crossesAt val="-200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0617632601578511"/>
          <c:y val="0.57275836614173226"/>
          <c:w val="0.38800328273086904"/>
          <c:h val="0.19412968265330471"/>
        </c:manualLayout>
      </c:layout>
      <c:overlay val="1"/>
      <c:spPr>
        <a:solidFill>
          <a:schemeClr val="bg1"/>
        </a:solidFill>
        <a:ln>
          <a:solidFill>
            <a:schemeClr val="bg1">
              <a:lumMod val="65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sz="1400" b="0" i="0" u="none" strike="noStrike" baseline="0">
                <a:effectLst/>
              </a:rPr>
              <a:t>58C 62</a:t>
            </a:r>
            <a:r>
              <a:rPr lang="en-US" sz="1400" b="0" i="0" u="none" strike="noStrike" baseline="0"/>
              <a:t>      </a:t>
            </a:r>
            <a:endParaRPr lang="en-US"/>
          </a:p>
        </c:rich>
      </c:tx>
      <c:layout>
        <c:manualLayout>
          <c:xMode val="edge"/>
          <c:yMode val="edge"/>
          <c:x val="0.36088110403397028"/>
          <c:y val="2.13675213675213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USGS Data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3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xVal>
            <c:numRef>
              <c:f>'364731076355502'!$A$16:$A$1754</c:f>
              <c:numCache>
                <c:formatCode>m/d/yyyy</c:formatCode>
                <c:ptCount val="1739"/>
                <c:pt idx="0">
                  <c:v>30041</c:v>
                </c:pt>
                <c:pt idx="1">
                  <c:v>30070</c:v>
                </c:pt>
                <c:pt idx="2">
                  <c:v>30110</c:v>
                </c:pt>
                <c:pt idx="3">
                  <c:v>30147</c:v>
                </c:pt>
                <c:pt idx="4">
                  <c:v>30194</c:v>
                </c:pt>
                <c:pt idx="5">
                  <c:v>30236</c:v>
                </c:pt>
                <c:pt idx="6">
                  <c:v>30273</c:v>
                </c:pt>
                <c:pt idx="7">
                  <c:v>30382</c:v>
                </c:pt>
                <c:pt idx="8">
                  <c:v>30523</c:v>
                </c:pt>
                <c:pt idx="9">
                  <c:v>30558</c:v>
                </c:pt>
                <c:pt idx="10">
                  <c:v>30572</c:v>
                </c:pt>
                <c:pt idx="11">
                  <c:v>30579</c:v>
                </c:pt>
                <c:pt idx="12">
                  <c:v>30616</c:v>
                </c:pt>
                <c:pt idx="13">
                  <c:v>30657</c:v>
                </c:pt>
                <c:pt idx="14">
                  <c:v>30712</c:v>
                </c:pt>
                <c:pt idx="15">
                  <c:v>30749</c:v>
                </c:pt>
                <c:pt idx="16">
                  <c:v>30791</c:v>
                </c:pt>
                <c:pt idx="17">
                  <c:v>30819</c:v>
                </c:pt>
                <c:pt idx="18">
                  <c:v>30847</c:v>
                </c:pt>
                <c:pt idx="19">
                  <c:v>30888</c:v>
                </c:pt>
                <c:pt idx="20">
                  <c:v>30922</c:v>
                </c:pt>
                <c:pt idx="21">
                  <c:v>30990</c:v>
                </c:pt>
                <c:pt idx="22">
                  <c:v>31026</c:v>
                </c:pt>
                <c:pt idx="23">
                  <c:v>31126</c:v>
                </c:pt>
                <c:pt idx="24">
                  <c:v>31154</c:v>
                </c:pt>
                <c:pt idx="25">
                  <c:v>31216</c:v>
                </c:pt>
                <c:pt idx="26">
                  <c:v>31236</c:v>
                </c:pt>
                <c:pt idx="27">
                  <c:v>31280</c:v>
                </c:pt>
                <c:pt idx="28">
                  <c:v>31327</c:v>
                </c:pt>
                <c:pt idx="29">
                  <c:v>31371</c:v>
                </c:pt>
                <c:pt idx="30">
                  <c:v>31421</c:v>
                </c:pt>
                <c:pt idx="31">
                  <c:v>31468</c:v>
                </c:pt>
                <c:pt idx="32">
                  <c:v>31615</c:v>
                </c:pt>
                <c:pt idx="33">
                  <c:v>31631</c:v>
                </c:pt>
                <c:pt idx="34">
                  <c:v>31685</c:v>
                </c:pt>
                <c:pt idx="35">
                  <c:v>31734</c:v>
                </c:pt>
                <c:pt idx="36">
                  <c:v>31790</c:v>
                </c:pt>
                <c:pt idx="37">
                  <c:v>31833</c:v>
                </c:pt>
                <c:pt idx="38">
                  <c:v>31904</c:v>
                </c:pt>
                <c:pt idx="39">
                  <c:v>31951</c:v>
                </c:pt>
                <c:pt idx="40">
                  <c:v>31994</c:v>
                </c:pt>
                <c:pt idx="41">
                  <c:v>32042</c:v>
                </c:pt>
                <c:pt idx="42">
                  <c:v>32097</c:v>
                </c:pt>
                <c:pt idx="43">
                  <c:v>32154</c:v>
                </c:pt>
                <c:pt idx="44">
                  <c:v>32216</c:v>
                </c:pt>
                <c:pt idx="45">
                  <c:v>32265</c:v>
                </c:pt>
                <c:pt idx="46">
                  <c:v>32323</c:v>
                </c:pt>
                <c:pt idx="47">
                  <c:v>32364</c:v>
                </c:pt>
                <c:pt idx="48">
                  <c:v>32427</c:v>
                </c:pt>
                <c:pt idx="49">
                  <c:v>32469</c:v>
                </c:pt>
                <c:pt idx="50">
                  <c:v>32525</c:v>
                </c:pt>
                <c:pt idx="51">
                  <c:v>32581</c:v>
                </c:pt>
                <c:pt idx="52">
                  <c:v>32622</c:v>
                </c:pt>
                <c:pt idx="53">
                  <c:v>32672</c:v>
                </c:pt>
                <c:pt idx="54">
                  <c:v>32729</c:v>
                </c:pt>
                <c:pt idx="55">
                  <c:v>32784</c:v>
                </c:pt>
                <c:pt idx="56">
                  <c:v>32828</c:v>
                </c:pt>
                <c:pt idx="57">
                  <c:v>32883</c:v>
                </c:pt>
                <c:pt idx="58">
                  <c:v>32939</c:v>
                </c:pt>
                <c:pt idx="59">
                  <c:v>32995</c:v>
                </c:pt>
                <c:pt idx="60">
                  <c:v>33049</c:v>
                </c:pt>
                <c:pt idx="61">
                  <c:v>33100</c:v>
                </c:pt>
                <c:pt idx="62">
                  <c:v>33155</c:v>
                </c:pt>
                <c:pt idx="63">
                  <c:v>33205</c:v>
                </c:pt>
                <c:pt idx="64">
                  <c:v>33268</c:v>
                </c:pt>
                <c:pt idx="65">
                  <c:v>33296</c:v>
                </c:pt>
                <c:pt idx="66">
                  <c:v>33319</c:v>
                </c:pt>
                <c:pt idx="67">
                  <c:v>33322</c:v>
                </c:pt>
                <c:pt idx="68">
                  <c:v>33375</c:v>
                </c:pt>
                <c:pt idx="69">
                  <c:v>33427</c:v>
                </c:pt>
                <c:pt idx="70">
                  <c:v>33484</c:v>
                </c:pt>
                <c:pt idx="71">
                  <c:v>33554</c:v>
                </c:pt>
                <c:pt idx="72">
                  <c:v>33613</c:v>
                </c:pt>
                <c:pt idx="73">
                  <c:v>33667</c:v>
                </c:pt>
                <c:pt idx="74">
                  <c:v>33724</c:v>
                </c:pt>
                <c:pt idx="75">
                  <c:v>33787</c:v>
                </c:pt>
                <c:pt idx="76">
                  <c:v>33848</c:v>
                </c:pt>
                <c:pt idx="77">
                  <c:v>33898</c:v>
                </c:pt>
                <c:pt idx="78">
                  <c:v>33954</c:v>
                </c:pt>
                <c:pt idx="79">
                  <c:v>34017</c:v>
                </c:pt>
                <c:pt idx="80">
                  <c:v>34085</c:v>
                </c:pt>
                <c:pt idx="81">
                  <c:v>34148</c:v>
                </c:pt>
                <c:pt idx="82">
                  <c:v>34207</c:v>
                </c:pt>
                <c:pt idx="83">
                  <c:v>34274</c:v>
                </c:pt>
                <c:pt idx="84">
                  <c:v>34345</c:v>
                </c:pt>
                <c:pt idx="85">
                  <c:v>34383</c:v>
                </c:pt>
                <c:pt idx="86">
                  <c:v>34442</c:v>
                </c:pt>
                <c:pt idx="87">
                  <c:v>34501</c:v>
                </c:pt>
                <c:pt idx="88">
                  <c:v>34563</c:v>
                </c:pt>
                <c:pt idx="89">
                  <c:v>34619</c:v>
                </c:pt>
                <c:pt idx="90">
                  <c:v>34710</c:v>
                </c:pt>
                <c:pt idx="91">
                  <c:v>34774</c:v>
                </c:pt>
                <c:pt idx="92">
                  <c:v>34827</c:v>
                </c:pt>
                <c:pt idx="93">
                  <c:v>34906</c:v>
                </c:pt>
                <c:pt idx="94">
                  <c:v>34983</c:v>
                </c:pt>
                <c:pt idx="95">
                  <c:v>35353</c:v>
                </c:pt>
                <c:pt idx="96">
                  <c:v>35739</c:v>
                </c:pt>
                <c:pt idx="97">
                  <c:v>36087</c:v>
                </c:pt>
                <c:pt idx="98">
                  <c:v>36494</c:v>
                </c:pt>
                <c:pt idx="99">
                  <c:v>36838</c:v>
                </c:pt>
                <c:pt idx="100">
                  <c:v>37182</c:v>
                </c:pt>
                <c:pt idx="101">
                  <c:v>37566</c:v>
                </c:pt>
                <c:pt idx="102">
                  <c:v>37938</c:v>
                </c:pt>
                <c:pt idx="103">
                  <c:v>38362</c:v>
                </c:pt>
                <c:pt idx="104">
                  <c:v>39062</c:v>
                </c:pt>
                <c:pt idx="105">
                  <c:v>39791</c:v>
                </c:pt>
                <c:pt idx="106">
                  <c:v>40169</c:v>
                </c:pt>
                <c:pt idx="107">
                  <c:v>40526</c:v>
                </c:pt>
                <c:pt idx="108">
                  <c:v>40890</c:v>
                </c:pt>
                <c:pt idx="109">
                  <c:v>41229</c:v>
                </c:pt>
                <c:pt idx="110">
                  <c:v>41584</c:v>
                </c:pt>
                <c:pt idx="111">
                  <c:v>41946</c:v>
                </c:pt>
                <c:pt idx="112">
                  <c:v>42389</c:v>
                </c:pt>
                <c:pt idx="113">
                  <c:v>42804</c:v>
                </c:pt>
                <c:pt idx="114">
                  <c:v>43433</c:v>
                </c:pt>
                <c:pt idx="115">
                  <c:v>43549</c:v>
                </c:pt>
                <c:pt idx="116">
                  <c:v>43628</c:v>
                </c:pt>
                <c:pt idx="117">
                  <c:v>43692</c:v>
                </c:pt>
                <c:pt idx="118">
                  <c:v>43893</c:v>
                </c:pt>
                <c:pt idx="119">
                  <c:v>44054</c:v>
                </c:pt>
                <c:pt idx="120">
                  <c:v>44259</c:v>
                </c:pt>
                <c:pt idx="121">
                  <c:v>44474</c:v>
                </c:pt>
                <c:pt idx="122">
                  <c:v>44580</c:v>
                </c:pt>
              </c:numCache>
            </c:numRef>
          </c:xVal>
          <c:yVal>
            <c:numRef>
              <c:f>'364731076355502'!$D$16:$D$1754</c:f>
              <c:numCache>
                <c:formatCode>General</c:formatCode>
                <c:ptCount val="1739"/>
                <c:pt idx="0">
                  <c:v>-91.94</c:v>
                </c:pt>
                <c:pt idx="1">
                  <c:v>-92.28</c:v>
                </c:pt>
                <c:pt idx="2">
                  <c:v>-95.28</c:v>
                </c:pt>
                <c:pt idx="3">
                  <c:v>-92.67</c:v>
                </c:pt>
                <c:pt idx="4">
                  <c:v>-92.95</c:v>
                </c:pt>
                <c:pt idx="5">
                  <c:v>-91.34</c:v>
                </c:pt>
                <c:pt idx="6">
                  <c:v>-90.97</c:v>
                </c:pt>
                <c:pt idx="7">
                  <c:v>-90.38</c:v>
                </c:pt>
                <c:pt idx="8">
                  <c:v>-92.43</c:v>
                </c:pt>
                <c:pt idx="9">
                  <c:v>-92.93</c:v>
                </c:pt>
                <c:pt idx="10">
                  <c:v>-92.4</c:v>
                </c:pt>
                <c:pt idx="11">
                  <c:v>-98.35</c:v>
                </c:pt>
                <c:pt idx="12">
                  <c:v>-99.33</c:v>
                </c:pt>
                <c:pt idx="13">
                  <c:v>-96.93</c:v>
                </c:pt>
                <c:pt idx="14">
                  <c:v>-92.73</c:v>
                </c:pt>
                <c:pt idx="15">
                  <c:v>-93.24</c:v>
                </c:pt>
                <c:pt idx="16">
                  <c:v>-91.86</c:v>
                </c:pt>
                <c:pt idx="17">
                  <c:v>-91.84</c:v>
                </c:pt>
                <c:pt idx="18">
                  <c:v>-93.84</c:v>
                </c:pt>
                <c:pt idx="19">
                  <c:v>-91.69</c:v>
                </c:pt>
                <c:pt idx="20">
                  <c:v>-92.25</c:v>
                </c:pt>
                <c:pt idx="21">
                  <c:v>-91.08</c:v>
                </c:pt>
                <c:pt idx="22">
                  <c:v>-104.05</c:v>
                </c:pt>
                <c:pt idx="23">
                  <c:v>-110.49</c:v>
                </c:pt>
                <c:pt idx="24">
                  <c:v>-111.24</c:v>
                </c:pt>
                <c:pt idx="25">
                  <c:v>-113.18</c:v>
                </c:pt>
                <c:pt idx="26">
                  <c:v>-108.35</c:v>
                </c:pt>
                <c:pt idx="27">
                  <c:v>-105.63</c:v>
                </c:pt>
                <c:pt idx="28">
                  <c:v>-98.2</c:v>
                </c:pt>
                <c:pt idx="29">
                  <c:v>-95.68</c:v>
                </c:pt>
                <c:pt idx="30">
                  <c:v>-94.76</c:v>
                </c:pt>
                <c:pt idx="31">
                  <c:v>-93.86</c:v>
                </c:pt>
                <c:pt idx="32">
                  <c:v>-108.06</c:v>
                </c:pt>
                <c:pt idx="33">
                  <c:v>-109.75</c:v>
                </c:pt>
                <c:pt idx="34">
                  <c:v>-109.22</c:v>
                </c:pt>
                <c:pt idx="35">
                  <c:v>-118.33</c:v>
                </c:pt>
                <c:pt idx="36">
                  <c:v>-119.66</c:v>
                </c:pt>
                <c:pt idx="37">
                  <c:v>-105.9</c:v>
                </c:pt>
                <c:pt idx="38">
                  <c:v>-102.87</c:v>
                </c:pt>
                <c:pt idx="39">
                  <c:v>-101.07</c:v>
                </c:pt>
                <c:pt idx="40">
                  <c:v>-100.97</c:v>
                </c:pt>
                <c:pt idx="41">
                  <c:v>-101.53</c:v>
                </c:pt>
                <c:pt idx="42">
                  <c:v>-114.53</c:v>
                </c:pt>
                <c:pt idx="43">
                  <c:v>-118.93</c:v>
                </c:pt>
                <c:pt idx="44">
                  <c:v>-104.63</c:v>
                </c:pt>
                <c:pt idx="45">
                  <c:v>-102.63</c:v>
                </c:pt>
                <c:pt idx="46">
                  <c:v>-101.63</c:v>
                </c:pt>
                <c:pt idx="47">
                  <c:v>-102.78</c:v>
                </c:pt>
                <c:pt idx="48">
                  <c:v>-102.13</c:v>
                </c:pt>
                <c:pt idx="49">
                  <c:v>-101.63</c:v>
                </c:pt>
                <c:pt idx="50">
                  <c:v>-101.53</c:v>
                </c:pt>
                <c:pt idx="51">
                  <c:v>-101.13</c:v>
                </c:pt>
                <c:pt idx="52">
                  <c:v>-100.03</c:v>
                </c:pt>
                <c:pt idx="53">
                  <c:v>-99.73</c:v>
                </c:pt>
                <c:pt idx="54">
                  <c:v>-100.13</c:v>
                </c:pt>
                <c:pt idx="55">
                  <c:v>-100.73</c:v>
                </c:pt>
                <c:pt idx="56">
                  <c:v>-100.78</c:v>
                </c:pt>
                <c:pt idx="57">
                  <c:v>-101.48</c:v>
                </c:pt>
                <c:pt idx="58">
                  <c:v>-101.33</c:v>
                </c:pt>
                <c:pt idx="59">
                  <c:v>-101.38</c:v>
                </c:pt>
                <c:pt idx="60">
                  <c:v>-106.96</c:v>
                </c:pt>
                <c:pt idx="61">
                  <c:v>-104.38</c:v>
                </c:pt>
                <c:pt idx="62">
                  <c:v>-104.23</c:v>
                </c:pt>
                <c:pt idx="63">
                  <c:v>-103.78</c:v>
                </c:pt>
                <c:pt idx="64">
                  <c:v>-103.53</c:v>
                </c:pt>
                <c:pt idx="65">
                  <c:v>-106.21</c:v>
                </c:pt>
                <c:pt idx="66">
                  <c:v>-109.43</c:v>
                </c:pt>
                <c:pt idx="67">
                  <c:v>-109.73</c:v>
                </c:pt>
                <c:pt idx="68">
                  <c:v>-104.83</c:v>
                </c:pt>
                <c:pt idx="69">
                  <c:v>-115.41</c:v>
                </c:pt>
                <c:pt idx="70">
                  <c:v>-113.32</c:v>
                </c:pt>
                <c:pt idx="71">
                  <c:v>-109.32</c:v>
                </c:pt>
                <c:pt idx="72">
                  <c:v>-112.71</c:v>
                </c:pt>
                <c:pt idx="73">
                  <c:v>-110.36</c:v>
                </c:pt>
                <c:pt idx="74">
                  <c:v>-109.25</c:v>
                </c:pt>
                <c:pt idx="75">
                  <c:v>-108.4</c:v>
                </c:pt>
                <c:pt idx="76">
                  <c:v>-108.28</c:v>
                </c:pt>
                <c:pt idx="77">
                  <c:v>-108.18</c:v>
                </c:pt>
                <c:pt idx="78">
                  <c:v>-107.15</c:v>
                </c:pt>
                <c:pt idx="79">
                  <c:v>-106.67</c:v>
                </c:pt>
                <c:pt idx="80">
                  <c:v>-107.72</c:v>
                </c:pt>
                <c:pt idx="81">
                  <c:v>-107.22</c:v>
                </c:pt>
                <c:pt idx="82">
                  <c:v>-121.58</c:v>
                </c:pt>
                <c:pt idx="83">
                  <c:v>-125.2</c:v>
                </c:pt>
                <c:pt idx="84">
                  <c:v>-129.88</c:v>
                </c:pt>
                <c:pt idx="85">
                  <c:v>-129.81</c:v>
                </c:pt>
                <c:pt idx="86">
                  <c:v>-115.63</c:v>
                </c:pt>
                <c:pt idx="87">
                  <c:v>-113.13</c:v>
                </c:pt>
                <c:pt idx="88">
                  <c:v>-112.55</c:v>
                </c:pt>
                <c:pt idx="89">
                  <c:v>-112</c:v>
                </c:pt>
                <c:pt idx="90">
                  <c:v>-109.69</c:v>
                </c:pt>
                <c:pt idx="91">
                  <c:v>-108.6</c:v>
                </c:pt>
                <c:pt idx="92">
                  <c:v>-108.72</c:v>
                </c:pt>
                <c:pt idx="93">
                  <c:v>-110.16</c:v>
                </c:pt>
                <c:pt idx="94">
                  <c:v>-114.51</c:v>
                </c:pt>
                <c:pt idx="95">
                  <c:v>-110.15</c:v>
                </c:pt>
                <c:pt idx="96">
                  <c:v>-113.51</c:v>
                </c:pt>
                <c:pt idx="97">
                  <c:v>-112.53</c:v>
                </c:pt>
                <c:pt idx="98">
                  <c:v>-110.99</c:v>
                </c:pt>
                <c:pt idx="99">
                  <c:v>-111.26</c:v>
                </c:pt>
                <c:pt idx="100">
                  <c:v>-114.45</c:v>
                </c:pt>
                <c:pt idx="101">
                  <c:v>-125.39</c:v>
                </c:pt>
                <c:pt idx="102">
                  <c:v>-116.13</c:v>
                </c:pt>
                <c:pt idx="103">
                  <c:v>-117.26</c:v>
                </c:pt>
                <c:pt idx="104">
                  <c:v>-126.69</c:v>
                </c:pt>
                <c:pt idx="105">
                  <c:v>-129.05000000000001</c:v>
                </c:pt>
                <c:pt idx="106">
                  <c:v>-125.63</c:v>
                </c:pt>
                <c:pt idx="107">
                  <c:v>-126.74</c:v>
                </c:pt>
                <c:pt idx="108">
                  <c:v>-116.81</c:v>
                </c:pt>
                <c:pt idx="109">
                  <c:v>-114.2</c:v>
                </c:pt>
                <c:pt idx="110">
                  <c:v>-109.95</c:v>
                </c:pt>
                <c:pt idx="111">
                  <c:v>-111.9</c:v>
                </c:pt>
                <c:pt idx="112">
                  <c:v>-110.48</c:v>
                </c:pt>
                <c:pt idx="113">
                  <c:v>-105.64</c:v>
                </c:pt>
                <c:pt idx="114">
                  <c:v>-108.35</c:v>
                </c:pt>
                <c:pt idx="115">
                  <c:v>-108.78</c:v>
                </c:pt>
                <c:pt idx="116">
                  <c:v>-106.44</c:v>
                </c:pt>
                <c:pt idx="117">
                  <c:v>-107.73</c:v>
                </c:pt>
                <c:pt idx="118">
                  <c:v>-109.38</c:v>
                </c:pt>
                <c:pt idx="119">
                  <c:v>-105.83</c:v>
                </c:pt>
                <c:pt idx="120">
                  <c:v>-103.54</c:v>
                </c:pt>
                <c:pt idx="121">
                  <c:v>-105.19</c:v>
                </c:pt>
                <c:pt idx="122">
                  <c:v>-109.22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16B-4344-A976-5FBF9D0EAE65}"/>
            </c:ext>
          </c:extLst>
        </c:ser>
        <c:ser>
          <c:idx val="1"/>
          <c:order val="1"/>
          <c:tx>
            <c:v>Simulated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3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'364731076355502'!$H$12:$H$51</c:f>
              <c:numCache>
                <c:formatCode>m/d/yyyy</c:formatCode>
                <c:ptCount val="40"/>
                <c:pt idx="0">
                  <c:v>29952</c:v>
                </c:pt>
                <c:pt idx="1">
                  <c:v>30317</c:v>
                </c:pt>
                <c:pt idx="2">
                  <c:v>30682</c:v>
                </c:pt>
                <c:pt idx="3">
                  <c:v>31048</c:v>
                </c:pt>
                <c:pt idx="4">
                  <c:v>31413</c:v>
                </c:pt>
                <c:pt idx="5">
                  <c:v>31778</c:v>
                </c:pt>
                <c:pt idx="6">
                  <c:v>32143</c:v>
                </c:pt>
                <c:pt idx="7">
                  <c:v>32509</c:v>
                </c:pt>
                <c:pt idx="8">
                  <c:v>32874</c:v>
                </c:pt>
                <c:pt idx="9">
                  <c:v>33239</c:v>
                </c:pt>
                <c:pt idx="10">
                  <c:v>33604</c:v>
                </c:pt>
                <c:pt idx="11">
                  <c:v>33970</c:v>
                </c:pt>
                <c:pt idx="12">
                  <c:v>34335</c:v>
                </c:pt>
                <c:pt idx="13">
                  <c:v>34700</c:v>
                </c:pt>
                <c:pt idx="14">
                  <c:v>35065</c:v>
                </c:pt>
                <c:pt idx="15">
                  <c:v>35431</c:v>
                </c:pt>
                <c:pt idx="16">
                  <c:v>35796</c:v>
                </c:pt>
                <c:pt idx="17">
                  <c:v>36161</c:v>
                </c:pt>
                <c:pt idx="18">
                  <c:v>36526</c:v>
                </c:pt>
                <c:pt idx="19">
                  <c:v>36892</c:v>
                </c:pt>
                <c:pt idx="20">
                  <c:v>37257</c:v>
                </c:pt>
                <c:pt idx="21">
                  <c:v>37622</c:v>
                </c:pt>
                <c:pt idx="22">
                  <c:v>37987</c:v>
                </c:pt>
                <c:pt idx="23">
                  <c:v>38353</c:v>
                </c:pt>
                <c:pt idx="24">
                  <c:v>38718</c:v>
                </c:pt>
                <c:pt idx="25">
                  <c:v>39083</c:v>
                </c:pt>
                <c:pt idx="26">
                  <c:v>39448</c:v>
                </c:pt>
                <c:pt idx="27">
                  <c:v>39814</c:v>
                </c:pt>
                <c:pt idx="28">
                  <c:v>40179</c:v>
                </c:pt>
                <c:pt idx="29">
                  <c:v>40544</c:v>
                </c:pt>
                <c:pt idx="30">
                  <c:v>40909</c:v>
                </c:pt>
                <c:pt idx="31">
                  <c:v>41275</c:v>
                </c:pt>
                <c:pt idx="32">
                  <c:v>41640</c:v>
                </c:pt>
                <c:pt idx="33">
                  <c:v>42005</c:v>
                </c:pt>
                <c:pt idx="34">
                  <c:v>42370</c:v>
                </c:pt>
                <c:pt idx="35">
                  <c:v>42736</c:v>
                </c:pt>
                <c:pt idx="36">
                  <c:v>43101</c:v>
                </c:pt>
                <c:pt idx="37">
                  <c:v>43466</c:v>
                </c:pt>
                <c:pt idx="38">
                  <c:v>43831</c:v>
                </c:pt>
                <c:pt idx="39">
                  <c:v>44197</c:v>
                </c:pt>
              </c:numCache>
            </c:numRef>
          </c:xVal>
          <c:yVal>
            <c:numRef>
              <c:f>'364731076355502'!$G$12:$G$51</c:f>
              <c:numCache>
                <c:formatCode>General</c:formatCode>
                <c:ptCount val="40"/>
                <c:pt idx="0">
                  <c:v>-76.554481506350001</c:v>
                </c:pt>
                <c:pt idx="1">
                  <c:v>-75.489616394039999</c:v>
                </c:pt>
                <c:pt idx="2">
                  <c:v>-77.450233459469999</c:v>
                </c:pt>
                <c:pt idx="3">
                  <c:v>-75.834465026860002</c:v>
                </c:pt>
                <c:pt idx="4">
                  <c:v>-83.05377960205</c:v>
                </c:pt>
                <c:pt idx="5">
                  <c:v>-87.134101867680002</c:v>
                </c:pt>
                <c:pt idx="6">
                  <c:v>-85.314155578609999</c:v>
                </c:pt>
                <c:pt idx="7">
                  <c:v>-81.27237701416</c:v>
                </c:pt>
                <c:pt idx="8">
                  <c:v>-80.392669677729998</c:v>
                </c:pt>
                <c:pt idx="9">
                  <c:v>-82.096000671390001</c:v>
                </c:pt>
                <c:pt idx="10">
                  <c:v>-88.704772949220001</c:v>
                </c:pt>
                <c:pt idx="11">
                  <c:v>-87.35097503662</c:v>
                </c:pt>
                <c:pt idx="12">
                  <c:v>-87.198013305659998</c:v>
                </c:pt>
                <c:pt idx="13">
                  <c:v>-90.83975982666</c:v>
                </c:pt>
                <c:pt idx="14">
                  <c:v>-89.726104736330001</c:v>
                </c:pt>
                <c:pt idx="15">
                  <c:v>-89.235511779790002</c:v>
                </c:pt>
                <c:pt idx="16">
                  <c:v>-90.043327331539999</c:v>
                </c:pt>
                <c:pt idx="17">
                  <c:v>-89.227226257319998</c:v>
                </c:pt>
                <c:pt idx="18">
                  <c:v>-89.130157470699999</c:v>
                </c:pt>
                <c:pt idx="19">
                  <c:v>-89.273704528810001</c:v>
                </c:pt>
                <c:pt idx="20">
                  <c:v>-94.243347167970001</c:v>
                </c:pt>
                <c:pt idx="21">
                  <c:v>-99.462326049799998</c:v>
                </c:pt>
                <c:pt idx="22">
                  <c:v>-95.71794128418</c:v>
                </c:pt>
                <c:pt idx="23">
                  <c:v>-97.540565490719999</c:v>
                </c:pt>
                <c:pt idx="24">
                  <c:v>-99.89779663086</c:v>
                </c:pt>
                <c:pt idx="25">
                  <c:v>-101.1107330322</c:v>
                </c:pt>
                <c:pt idx="26">
                  <c:v>-109.2353439331</c:v>
                </c:pt>
                <c:pt idx="27">
                  <c:v>-106.3288650513</c:v>
                </c:pt>
                <c:pt idx="28">
                  <c:v>-105.1912231445</c:v>
                </c:pt>
                <c:pt idx="29">
                  <c:v>-99.815940856929998</c:v>
                </c:pt>
                <c:pt idx="30">
                  <c:v>-92.57859802246</c:v>
                </c:pt>
                <c:pt idx="31">
                  <c:v>-88.303001403810001</c:v>
                </c:pt>
                <c:pt idx="32">
                  <c:v>-87.634811401370001</c:v>
                </c:pt>
                <c:pt idx="33">
                  <c:v>-87.83447265625</c:v>
                </c:pt>
                <c:pt idx="34">
                  <c:v>-87.365631103520002</c:v>
                </c:pt>
                <c:pt idx="35">
                  <c:v>-84.1791305542</c:v>
                </c:pt>
                <c:pt idx="36">
                  <c:v>-83.168815612789999</c:v>
                </c:pt>
                <c:pt idx="37">
                  <c:v>-81.895614624019998</c:v>
                </c:pt>
                <c:pt idx="38">
                  <c:v>-80.754615783689999</c:v>
                </c:pt>
                <c:pt idx="39">
                  <c:v>-93.925239562990001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16B-4344-A976-5FBF9D0EA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3555183"/>
        <c:axId val="613550191"/>
      </c:scatterChart>
      <c:valAx>
        <c:axId val="613555183"/>
        <c:scaling>
          <c:orientation val="minMax"/>
          <c:min val="2900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0191"/>
        <c:crossesAt val="-200"/>
        <c:crossBetween val="midCat"/>
      </c:valAx>
      <c:valAx>
        <c:axId val="613550191"/>
        <c:scaling>
          <c:orientation val="minMax"/>
          <c:max val="-5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Water Level (ft)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5183"/>
        <c:crosses val="autoZero"/>
        <c:crossBetween val="midCat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Data</c:v>
          </c:tx>
          <c:spPr>
            <a:ln w="19050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'364731076355502'!$I$12:$I$51</c:f>
              <c:numCache>
                <c:formatCode>General</c:formatCode>
                <c:ptCount val="40"/>
                <c:pt idx="0">
                  <c:v>-89.08</c:v>
                </c:pt>
                <c:pt idx="1">
                  <c:v>-90.97</c:v>
                </c:pt>
                <c:pt idx="2">
                  <c:v>-96.93</c:v>
                </c:pt>
                <c:pt idx="3">
                  <c:v>-104.05</c:v>
                </c:pt>
                <c:pt idx="4">
                  <c:v>-95.68</c:v>
                </c:pt>
                <c:pt idx="5">
                  <c:v>-118.33</c:v>
                </c:pt>
                <c:pt idx="6">
                  <c:v>-114.53</c:v>
                </c:pt>
                <c:pt idx="7">
                  <c:v>-101.63</c:v>
                </c:pt>
                <c:pt idx="8">
                  <c:v>-100.78</c:v>
                </c:pt>
                <c:pt idx="9">
                  <c:v>-103.78</c:v>
                </c:pt>
                <c:pt idx="10">
                  <c:v>-109.32</c:v>
                </c:pt>
                <c:pt idx="11">
                  <c:v>-107.15</c:v>
                </c:pt>
                <c:pt idx="12">
                  <c:v>-125.2</c:v>
                </c:pt>
                <c:pt idx="13">
                  <c:v>-112</c:v>
                </c:pt>
                <c:pt idx="14">
                  <c:v>-114.51</c:v>
                </c:pt>
                <c:pt idx="15">
                  <c:v>-110.15</c:v>
                </c:pt>
                <c:pt idx="16">
                  <c:v>-113.51</c:v>
                </c:pt>
                <c:pt idx="17">
                  <c:v>-112.53</c:v>
                </c:pt>
                <c:pt idx="18">
                  <c:v>-110.99</c:v>
                </c:pt>
                <c:pt idx="19">
                  <c:v>-111.26</c:v>
                </c:pt>
                <c:pt idx="20">
                  <c:v>-114.45</c:v>
                </c:pt>
                <c:pt idx="21">
                  <c:v>-125.39</c:v>
                </c:pt>
                <c:pt idx="22">
                  <c:v>-116.13</c:v>
                </c:pt>
                <c:pt idx="23">
                  <c:v>-116.13</c:v>
                </c:pt>
                <c:pt idx="24">
                  <c:v>-117.26</c:v>
                </c:pt>
                <c:pt idx="25">
                  <c:v>-126.69</c:v>
                </c:pt>
                <c:pt idx="26">
                  <c:v>-126.69</c:v>
                </c:pt>
                <c:pt idx="27">
                  <c:v>-129.05000000000001</c:v>
                </c:pt>
                <c:pt idx="28">
                  <c:v>-125.63</c:v>
                </c:pt>
                <c:pt idx="29">
                  <c:v>-126.74</c:v>
                </c:pt>
                <c:pt idx="30">
                  <c:v>-116.81</c:v>
                </c:pt>
                <c:pt idx="31">
                  <c:v>-114.2</c:v>
                </c:pt>
                <c:pt idx="32">
                  <c:v>-109.95</c:v>
                </c:pt>
                <c:pt idx="33">
                  <c:v>-111.9</c:v>
                </c:pt>
                <c:pt idx="34">
                  <c:v>-111.9</c:v>
                </c:pt>
                <c:pt idx="35">
                  <c:v>-110.48</c:v>
                </c:pt>
                <c:pt idx="36">
                  <c:v>-105.64</c:v>
                </c:pt>
                <c:pt idx="37">
                  <c:v>-108.35</c:v>
                </c:pt>
                <c:pt idx="38">
                  <c:v>-107.73</c:v>
                </c:pt>
                <c:pt idx="39">
                  <c:v>-105.83</c:v>
                </c:pt>
              </c:numCache>
            </c:numRef>
          </c:xVal>
          <c:yVal>
            <c:numRef>
              <c:f>'364731076355502'!$G$12:$G$51</c:f>
              <c:numCache>
                <c:formatCode>General</c:formatCode>
                <c:ptCount val="40"/>
                <c:pt idx="0">
                  <c:v>-76.554481506350001</c:v>
                </c:pt>
                <c:pt idx="1">
                  <c:v>-75.489616394039999</c:v>
                </c:pt>
                <c:pt idx="2">
                  <c:v>-77.450233459469999</c:v>
                </c:pt>
                <c:pt idx="3">
                  <c:v>-75.834465026860002</c:v>
                </c:pt>
                <c:pt idx="4">
                  <c:v>-83.05377960205</c:v>
                </c:pt>
                <c:pt idx="5">
                  <c:v>-87.134101867680002</c:v>
                </c:pt>
                <c:pt idx="6">
                  <c:v>-85.314155578609999</c:v>
                </c:pt>
                <c:pt idx="7">
                  <c:v>-81.27237701416</c:v>
                </c:pt>
                <c:pt idx="8">
                  <c:v>-80.392669677729998</c:v>
                </c:pt>
                <c:pt idx="9">
                  <c:v>-82.096000671390001</c:v>
                </c:pt>
                <c:pt idx="10">
                  <c:v>-88.704772949220001</c:v>
                </c:pt>
                <c:pt idx="11">
                  <c:v>-87.35097503662</c:v>
                </c:pt>
                <c:pt idx="12">
                  <c:v>-87.198013305659998</c:v>
                </c:pt>
                <c:pt idx="13">
                  <c:v>-90.83975982666</c:v>
                </c:pt>
                <c:pt idx="14">
                  <c:v>-89.726104736330001</c:v>
                </c:pt>
                <c:pt idx="15">
                  <c:v>-89.235511779790002</c:v>
                </c:pt>
                <c:pt idx="16">
                  <c:v>-90.043327331539999</c:v>
                </c:pt>
                <c:pt idx="17">
                  <c:v>-89.227226257319998</c:v>
                </c:pt>
                <c:pt idx="18">
                  <c:v>-89.130157470699999</c:v>
                </c:pt>
                <c:pt idx="19">
                  <c:v>-89.273704528810001</c:v>
                </c:pt>
                <c:pt idx="20">
                  <c:v>-94.243347167970001</c:v>
                </c:pt>
                <c:pt idx="21">
                  <c:v>-99.462326049799998</c:v>
                </c:pt>
                <c:pt idx="22">
                  <c:v>-95.71794128418</c:v>
                </c:pt>
                <c:pt idx="23">
                  <c:v>-97.540565490719999</c:v>
                </c:pt>
                <c:pt idx="24">
                  <c:v>-99.89779663086</c:v>
                </c:pt>
                <c:pt idx="25">
                  <c:v>-101.1107330322</c:v>
                </c:pt>
                <c:pt idx="26">
                  <c:v>-109.2353439331</c:v>
                </c:pt>
                <c:pt idx="27">
                  <c:v>-106.3288650513</c:v>
                </c:pt>
                <c:pt idx="28">
                  <c:v>-105.1912231445</c:v>
                </c:pt>
                <c:pt idx="29">
                  <c:v>-99.815940856929998</c:v>
                </c:pt>
                <c:pt idx="30">
                  <c:v>-92.57859802246</c:v>
                </c:pt>
                <c:pt idx="31">
                  <c:v>-88.303001403810001</c:v>
                </c:pt>
                <c:pt idx="32">
                  <c:v>-87.634811401370001</c:v>
                </c:pt>
                <c:pt idx="33">
                  <c:v>-87.83447265625</c:v>
                </c:pt>
                <c:pt idx="34">
                  <c:v>-87.365631103520002</c:v>
                </c:pt>
                <c:pt idx="35">
                  <c:v>-84.1791305542</c:v>
                </c:pt>
                <c:pt idx="36">
                  <c:v>-83.168815612789999</c:v>
                </c:pt>
                <c:pt idx="37">
                  <c:v>-81.895614624019998</c:v>
                </c:pt>
                <c:pt idx="38">
                  <c:v>-80.754615783689999</c:v>
                </c:pt>
                <c:pt idx="39">
                  <c:v>-93.925239562990001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E9C-4E4B-8D4D-66875AC9C3AC}"/>
            </c:ext>
          </c:extLst>
        </c:ser>
        <c:ser>
          <c:idx val="1"/>
          <c:order val="1"/>
          <c:tx>
            <c:v>Y=X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'364731076355502'!$K$2:$K$3</c:f>
              <c:numCache>
                <c:formatCode>General</c:formatCode>
                <c:ptCount val="2"/>
                <c:pt idx="0">
                  <c:v>-89.08</c:v>
                </c:pt>
                <c:pt idx="1">
                  <c:v>-144.13</c:v>
                </c:pt>
              </c:numCache>
            </c:numRef>
          </c:xVal>
          <c:yVal>
            <c:numRef>
              <c:f>'364731076355502'!$K$2:$K$3</c:f>
              <c:numCache>
                <c:formatCode>General</c:formatCode>
                <c:ptCount val="2"/>
                <c:pt idx="0">
                  <c:v>-89.08</c:v>
                </c:pt>
                <c:pt idx="1">
                  <c:v>-144.13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E9C-4E4B-8D4D-66875AC9C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4009151"/>
        <c:axId val="1105116095"/>
      </c:scatterChart>
      <c:valAx>
        <c:axId val="1174009151"/>
        <c:scaling>
          <c:orientation val="minMax"/>
          <c:max val="-7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05116095"/>
        <c:crossesAt val="-200"/>
        <c:crossBetween val="midCat"/>
      </c:valAx>
      <c:valAx>
        <c:axId val="1105116095"/>
        <c:scaling>
          <c:orientation val="minMax"/>
          <c:max val="-7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74009151"/>
        <c:crossesAt val="-200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0617632601578511"/>
          <c:y val="0.57275836614173226"/>
          <c:w val="0.38800328273086904"/>
          <c:h val="0.19412968265330471"/>
        </c:manualLayout>
      </c:layout>
      <c:overlay val="1"/>
      <c:spPr>
        <a:solidFill>
          <a:schemeClr val="bg1"/>
        </a:solidFill>
        <a:ln>
          <a:solidFill>
            <a:schemeClr val="bg1">
              <a:lumMod val="65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sz="1400" b="0" i="0" u="none" strike="noStrike" baseline="0">
                <a:effectLst/>
              </a:rPr>
              <a:t>57C 26</a:t>
            </a:r>
            <a:r>
              <a:rPr lang="en-US" sz="1400" b="0" i="0" u="none" strike="noStrike" baseline="0"/>
              <a:t>       </a:t>
            </a:r>
            <a:endParaRPr lang="en-US"/>
          </a:p>
        </c:rich>
      </c:tx>
      <c:layout>
        <c:manualLayout>
          <c:xMode val="edge"/>
          <c:yMode val="edge"/>
          <c:x val="0.36088110403397028"/>
          <c:y val="2.13675213675213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USGS Data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3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xVal>
            <c:numRef>
              <c:f>'364814076440702'!$A$2:$A$1754</c:f>
              <c:numCache>
                <c:formatCode>m/d/yyyy</c:formatCode>
                <c:ptCount val="1753"/>
                <c:pt idx="0">
                  <c:v>31132</c:v>
                </c:pt>
                <c:pt idx="1">
                  <c:v>31210</c:v>
                </c:pt>
                <c:pt idx="2">
                  <c:v>31246</c:v>
                </c:pt>
                <c:pt idx="3">
                  <c:v>31278</c:v>
                </c:pt>
                <c:pt idx="4">
                  <c:v>31327</c:v>
                </c:pt>
                <c:pt idx="5">
                  <c:v>31371</c:v>
                </c:pt>
                <c:pt idx="6">
                  <c:v>31420</c:v>
                </c:pt>
                <c:pt idx="7">
                  <c:v>31468</c:v>
                </c:pt>
                <c:pt idx="8">
                  <c:v>31615</c:v>
                </c:pt>
                <c:pt idx="9">
                  <c:v>31636</c:v>
                </c:pt>
                <c:pt idx="10">
                  <c:v>31684</c:v>
                </c:pt>
                <c:pt idx="11">
                  <c:v>31733</c:v>
                </c:pt>
                <c:pt idx="12">
                  <c:v>31789</c:v>
                </c:pt>
                <c:pt idx="13">
                  <c:v>31831</c:v>
                </c:pt>
                <c:pt idx="14">
                  <c:v>31904</c:v>
                </c:pt>
                <c:pt idx="15">
                  <c:v>31950</c:v>
                </c:pt>
                <c:pt idx="16">
                  <c:v>31993</c:v>
                </c:pt>
                <c:pt idx="17">
                  <c:v>32041</c:v>
                </c:pt>
                <c:pt idx="18">
                  <c:v>32097</c:v>
                </c:pt>
                <c:pt idx="19">
                  <c:v>32153</c:v>
                </c:pt>
                <c:pt idx="20">
                  <c:v>32216</c:v>
                </c:pt>
                <c:pt idx="21">
                  <c:v>32265</c:v>
                </c:pt>
                <c:pt idx="22">
                  <c:v>32322</c:v>
                </c:pt>
                <c:pt idx="23">
                  <c:v>32364</c:v>
                </c:pt>
                <c:pt idx="24">
                  <c:v>32427</c:v>
                </c:pt>
                <c:pt idx="25">
                  <c:v>32468</c:v>
                </c:pt>
                <c:pt idx="26">
                  <c:v>32525</c:v>
                </c:pt>
                <c:pt idx="27">
                  <c:v>32582</c:v>
                </c:pt>
                <c:pt idx="28">
                  <c:v>32622</c:v>
                </c:pt>
                <c:pt idx="29">
                  <c:v>32671</c:v>
                </c:pt>
                <c:pt idx="30">
                  <c:v>32729</c:v>
                </c:pt>
                <c:pt idx="31">
                  <c:v>32783</c:v>
                </c:pt>
                <c:pt idx="32">
                  <c:v>32827</c:v>
                </c:pt>
                <c:pt idx="33">
                  <c:v>32884</c:v>
                </c:pt>
                <c:pt idx="34">
                  <c:v>32940</c:v>
                </c:pt>
                <c:pt idx="35">
                  <c:v>32996</c:v>
                </c:pt>
                <c:pt idx="36">
                  <c:v>33049</c:v>
                </c:pt>
                <c:pt idx="37">
                  <c:v>33100</c:v>
                </c:pt>
                <c:pt idx="38">
                  <c:v>33157</c:v>
                </c:pt>
                <c:pt idx="39">
                  <c:v>33205</c:v>
                </c:pt>
                <c:pt idx="40">
                  <c:v>33268</c:v>
                </c:pt>
                <c:pt idx="41">
                  <c:v>33295</c:v>
                </c:pt>
                <c:pt idx="42">
                  <c:v>33319</c:v>
                </c:pt>
                <c:pt idx="43">
                  <c:v>33375</c:v>
                </c:pt>
                <c:pt idx="44">
                  <c:v>33428</c:v>
                </c:pt>
                <c:pt idx="45">
                  <c:v>33480</c:v>
                </c:pt>
                <c:pt idx="46">
                  <c:v>33554</c:v>
                </c:pt>
                <c:pt idx="47">
                  <c:v>33613</c:v>
                </c:pt>
                <c:pt idx="48">
                  <c:v>33667</c:v>
                </c:pt>
                <c:pt idx="49">
                  <c:v>33721</c:v>
                </c:pt>
                <c:pt idx="50">
                  <c:v>33786</c:v>
                </c:pt>
                <c:pt idx="51">
                  <c:v>33843</c:v>
                </c:pt>
                <c:pt idx="52">
                  <c:v>33898</c:v>
                </c:pt>
                <c:pt idx="53">
                  <c:v>33954</c:v>
                </c:pt>
                <c:pt idx="54">
                  <c:v>34017</c:v>
                </c:pt>
                <c:pt idx="55">
                  <c:v>34086</c:v>
                </c:pt>
                <c:pt idx="56">
                  <c:v>34151</c:v>
                </c:pt>
                <c:pt idx="57">
                  <c:v>34207</c:v>
                </c:pt>
                <c:pt idx="58">
                  <c:v>34276</c:v>
                </c:pt>
                <c:pt idx="59">
                  <c:v>34345</c:v>
                </c:pt>
                <c:pt idx="60">
                  <c:v>34383</c:v>
                </c:pt>
                <c:pt idx="61">
                  <c:v>34439</c:v>
                </c:pt>
                <c:pt idx="62">
                  <c:v>34512</c:v>
                </c:pt>
                <c:pt idx="63">
                  <c:v>34563</c:v>
                </c:pt>
                <c:pt idx="64">
                  <c:v>34619</c:v>
                </c:pt>
                <c:pt idx="65">
                  <c:v>34710</c:v>
                </c:pt>
                <c:pt idx="66">
                  <c:v>34774</c:v>
                </c:pt>
                <c:pt idx="67">
                  <c:v>34827</c:v>
                </c:pt>
                <c:pt idx="68">
                  <c:v>34899</c:v>
                </c:pt>
                <c:pt idx="69">
                  <c:v>34983</c:v>
                </c:pt>
                <c:pt idx="70">
                  <c:v>35080</c:v>
                </c:pt>
                <c:pt idx="71">
                  <c:v>35159</c:v>
                </c:pt>
                <c:pt idx="72">
                  <c:v>35257</c:v>
                </c:pt>
                <c:pt idx="73">
                  <c:v>35356</c:v>
                </c:pt>
                <c:pt idx="74">
                  <c:v>35440</c:v>
                </c:pt>
                <c:pt idx="75">
                  <c:v>35550</c:v>
                </c:pt>
                <c:pt idx="76">
                  <c:v>35634</c:v>
                </c:pt>
                <c:pt idx="77">
                  <c:v>35744</c:v>
                </c:pt>
                <c:pt idx="78">
                  <c:v>35816</c:v>
                </c:pt>
                <c:pt idx="79">
                  <c:v>35908</c:v>
                </c:pt>
                <c:pt idx="80">
                  <c:v>35985</c:v>
                </c:pt>
                <c:pt idx="81">
                  <c:v>36094</c:v>
                </c:pt>
                <c:pt idx="82">
                  <c:v>36165</c:v>
                </c:pt>
                <c:pt idx="83">
                  <c:v>36266</c:v>
                </c:pt>
                <c:pt idx="84">
                  <c:v>36356</c:v>
                </c:pt>
                <c:pt idx="85">
                  <c:v>36451</c:v>
                </c:pt>
                <c:pt idx="86">
                  <c:v>36537</c:v>
                </c:pt>
                <c:pt idx="87">
                  <c:v>36636</c:v>
                </c:pt>
                <c:pt idx="88">
                  <c:v>36720</c:v>
                </c:pt>
                <c:pt idx="89">
                  <c:v>36832</c:v>
                </c:pt>
                <c:pt idx="90">
                  <c:v>36938</c:v>
                </c:pt>
                <c:pt idx="91">
                  <c:v>37008</c:v>
                </c:pt>
                <c:pt idx="92">
                  <c:v>37084</c:v>
                </c:pt>
                <c:pt idx="93">
                  <c:v>37194</c:v>
                </c:pt>
                <c:pt idx="94">
                  <c:v>37286</c:v>
                </c:pt>
                <c:pt idx="95">
                  <c:v>37363</c:v>
                </c:pt>
                <c:pt idx="96">
                  <c:v>37447</c:v>
                </c:pt>
                <c:pt idx="97">
                  <c:v>37524</c:v>
                </c:pt>
                <c:pt idx="98">
                  <c:v>37552</c:v>
                </c:pt>
                <c:pt idx="99">
                  <c:v>37648</c:v>
                </c:pt>
                <c:pt idx="100">
                  <c:v>37735</c:v>
                </c:pt>
                <c:pt idx="101">
                  <c:v>37812</c:v>
                </c:pt>
                <c:pt idx="102">
                  <c:v>37930</c:v>
                </c:pt>
                <c:pt idx="103">
                  <c:v>37998</c:v>
                </c:pt>
                <c:pt idx="104">
                  <c:v>38106</c:v>
                </c:pt>
                <c:pt idx="105">
                  <c:v>38180</c:v>
                </c:pt>
                <c:pt idx="106">
                  <c:v>38362</c:v>
                </c:pt>
                <c:pt idx="107">
                  <c:v>38413</c:v>
                </c:pt>
                <c:pt idx="108">
                  <c:v>38461</c:v>
                </c:pt>
                <c:pt idx="109">
                  <c:v>38547</c:v>
                </c:pt>
                <c:pt idx="110">
                  <c:v>38650</c:v>
                </c:pt>
                <c:pt idx="111">
                  <c:v>38652</c:v>
                </c:pt>
                <c:pt idx="112">
                  <c:v>38720</c:v>
                </c:pt>
                <c:pt idx="113">
                  <c:v>38826</c:v>
                </c:pt>
                <c:pt idx="114">
                  <c:v>38909</c:v>
                </c:pt>
                <c:pt idx="115">
                  <c:v>39013</c:v>
                </c:pt>
                <c:pt idx="116">
                  <c:v>39092</c:v>
                </c:pt>
                <c:pt idx="117">
                  <c:v>39168</c:v>
                </c:pt>
                <c:pt idx="118">
                  <c:v>39286</c:v>
                </c:pt>
                <c:pt idx="119">
                  <c:v>39379</c:v>
                </c:pt>
                <c:pt idx="120">
                  <c:v>39485</c:v>
                </c:pt>
                <c:pt idx="121">
                  <c:v>39547</c:v>
                </c:pt>
                <c:pt idx="122">
                  <c:v>39631</c:v>
                </c:pt>
                <c:pt idx="123">
                  <c:v>39735</c:v>
                </c:pt>
                <c:pt idx="124">
                  <c:v>39847</c:v>
                </c:pt>
                <c:pt idx="125">
                  <c:v>39910</c:v>
                </c:pt>
                <c:pt idx="126">
                  <c:v>40050</c:v>
                </c:pt>
                <c:pt idx="127">
                  <c:v>40105</c:v>
                </c:pt>
                <c:pt idx="128">
                  <c:v>40192</c:v>
                </c:pt>
                <c:pt idx="129">
                  <c:v>40287</c:v>
                </c:pt>
                <c:pt idx="130">
                  <c:v>40380</c:v>
                </c:pt>
                <c:pt idx="131">
                  <c:v>40463</c:v>
                </c:pt>
                <c:pt idx="132">
                  <c:v>40570</c:v>
                </c:pt>
                <c:pt idx="133">
                  <c:v>40647</c:v>
                </c:pt>
                <c:pt idx="134">
                  <c:v>40736</c:v>
                </c:pt>
                <c:pt idx="135">
                  <c:v>40821</c:v>
                </c:pt>
                <c:pt idx="136">
                  <c:v>40926</c:v>
                </c:pt>
                <c:pt idx="137">
                  <c:v>41029</c:v>
                </c:pt>
                <c:pt idx="138">
                  <c:v>41099</c:v>
                </c:pt>
                <c:pt idx="139">
                  <c:v>41185</c:v>
                </c:pt>
                <c:pt idx="140">
                  <c:v>41284</c:v>
                </c:pt>
                <c:pt idx="141">
                  <c:v>41373</c:v>
                </c:pt>
                <c:pt idx="142">
                  <c:v>41464</c:v>
                </c:pt>
                <c:pt idx="143">
                  <c:v>41549</c:v>
                </c:pt>
                <c:pt idx="144">
                  <c:v>41654</c:v>
                </c:pt>
                <c:pt idx="145">
                  <c:v>41745</c:v>
                </c:pt>
                <c:pt idx="146">
                  <c:v>41835</c:v>
                </c:pt>
                <c:pt idx="147">
                  <c:v>41913</c:v>
                </c:pt>
                <c:pt idx="148">
                  <c:v>42024</c:v>
                </c:pt>
                <c:pt idx="149">
                  <c:v>42108</c:v>
                </c:pt>
                <c:pt idx="150">
                  <c:v>42185</c:v>
                </c:pt>
                <c:pt idx="151">
                  <c:v>42290</c:v>
                </c:pt>
                <c:pt idx="152">
                  <c:v>42382</c:v>
                </c:pt>
                <c:pt idx="153">
                  <c:v>42486</c:v>
                </c:pt>
                <c:pt idx="154">
                  <c:v>42564</c:v>
                </c:pt>
                <c:pt idx="155">
                  <c:v>42662</c:v>
                </c:pt>
                <c:pt idx="156">
                  <c:v>42773</c:v>
                </c:pt>
                <c:pt idx="157">
                  <c:v>42829</c:v>
                </c:pt>
                <c:pt idx="158">
                  <c:v>42940</c:v>
                </c:pt>
                <c:pt idx="159">
                  <c:v>43031</c:v>
                </c:pt>
                <c:pt idx="160">
                  <c:v>43151</c:v>
                </c:pt>
                <c:pt idx="161">
                  <c:v>43290</c:v>
                </c:pt>
                <c:pt idx="162">
                  <c:v>43382</c:v>
                </c:pt>
                <c:pt idx="163">
                  <c:v>43500</c:v>
                </c:pt>
                <c:pt idx="164">
                  <c:v>43573</c:v>
                </c:pt>
                <c:pt idx="165">
                  <c:v>43661</c:v>
                </c:pt>
                <c:pt idx="166">
                  <c:v>43753</c:v>
                </c:pt>
                <c:pt idx="167">
                  <c:v>43815</c:v>
                </c:pt>
                <c:pt idx="168">
                  <c:v>43852</c:v>
                </c:pt>
                <c:pt idx="169">
                  <c:v>43857</c:v>
                </c:pt>
                <c:pt idx="170">
                  <c:v>43950</c:v>
                </c:pt>
                <c:pt idx="171">
                  <c:v>44018</c:v>
                </c:pt>
                <c:pt idx="172">
                  <c:v>44210</c:v>
                </c:pt>
                <c:pt idx="173">
                  <c:v>44383</c:v>
                </c:pt>
                <c:pt idx="174">
                  <c:v>44574</c:v>
                </c:pt>
              </c:numCache>
            </c:numRef>
          </c:xVal>
          <c:yVal>
            <c:numRef>
              <c:f>'364814076440702'!$D$2:$D$1754</c:f>
              <c:numCache>
                <c:formatCode>General</c:formatCode>
                <c:ptCount val="1753"/>
                <c:pt idx="0">
                  <c:v>-83.26</c:v>
                </c:pt>
                <c:pt idx="1">
                  <c:v>-84.99</c:v>
                </c:pt>
                <c:pt idx="2">
                  <c:v>-83.48</c:v>
                </c:pt>
                <c:pt idx="3">
                  <c:v>-80.37</c:v>
                </c:pt>
                <c:pt idx="4">
                  <c:v>-78.19</c:v>
                </c:pt>
                <c:pt idx="5">
                  <c:v>-77.05</c:v>
                </c:pt>
                <c:pt idx="6">
                  <c:v>-76.38</c:v>
                </c:pt>
                <c:pt idx="7">
                  <c:v>-75.77</c:v>
                </c:pt>
                <c:pt idx="8">
                  <c:v>-79.73</c:v>
                </c:pt>
                <c:pt idx="9">
                  <c:v>-82.31</c:v>
                </c:pt>
                <c:pt idx="10">
                  <c:v>-85</c:v>
                </c:pt>
                <c:pt idx="11">
                  <c:v>-87.33</c:v>
                </c:pt>
                <c:pt idx="12">
                  <c:v>-89.45</c:v>
                </c:pt>
                <c:pt idx="13">
                  <c:v>-85.53</c:v>
                </c:pt>
                <c:pt idx="14">
                  <c:v>-81.95</c:v>
                </c:pt>
                <c:pt idx="15">
                  <c:v>-81.55</c:v>
                </c:pt>
                <c:pt idx="16">
                  <c:v>-81.63</c:v>
                </c:pt>
                <c:pt idx="17">
                  <c:v>-81.39</c:v>
                </c:pt>
                <c:pt idx="18">
                  <c:v>-86.22</c:v>
                </c:pt>
                <c:pt idx="19">
                  <c:v>-89.55</c:v>
                </c:pt>
                <c:pt idx="20">
                  <c:v>-84.97</c:v>
                </c:pt>
                <c:pt idx="21">
                  <c:v>-83.33</c:v>
                </c:pt>
                <c:pt idx="22">
                  <c:v>-83.53</c:v>
                </c:pt>
                <c:pt idx="23">
                  <c:v>-83.05</c:v>
                </c:pt>
                <c:pt idx="24">
                  <c:v>-82.8</c:v>
                </c:pt>
                <c:pt idx="25">
                  <c:v>-82.65</c:v>
                </c:pt>
                <c:pt idx="26">
                  <c:v>-82.75</c:v>
                </c:pt>
                <c:pt idx="27">
                  <c:v>-82.45</c:v>
                </c:pt>
                <c:pt idx="28">
                  <c:v>-82.15</c:v>
                </c:pt>
                <c:pt idx="29">
                  <c:v>-82.35</c:v>
                </c:pt>
                <c:pt idx="30">
                  <c:v>-82.55</c:v>
                </c:pt>
                <c:pt idx="31">
                  <c:v>-82.25</c:v>
                </c:pt>
                <c:pt idx="32">
                  <c:v>-82.24</c:v>
                </c:pt>
                <c:pt idx="33">
                  <c:v>-82.75</c:v>
                </c:pt>
                <c:pt idx="34">
                  <c:v>-83.05</c:v>
                </c:pt>
                <c:pt idx="35">
                  <c:v>-83.04</c:v>
                </c:pt>
                <c:pt idx="36">
                  <c:v>-83.55</c:v>
                </c:pt>
                <c:pt idx="37">
                  <c:v>-85.97</c:v>
                </c:pt>
                <c:pt idx="38">
                  <c:v>-85.25</c:v>
                </c:pt>
                <c:pt idx="39">
                  <c:v>-84.35</c:v>
                </c:pt>
                <c:pt idx="40">
                  <c:v>-83.8</c:v>
                </c:pt>
                <c:pt idx="41">
                  <c:v>-83.9</c:v>
                </c:pt>
                <c:pt idx="42">
                  <c:v>-85.75</c:v>
                </c:pt>
                <c:pt idx="43">
                  <c:v>-85.09</c:v>
                </c:pt>
                <c:pt idx="44">
                  <c:v>-88.54</c:v>
                </c:pt>
                <c:pt idx="45">
                  <c:v>-87.64</c:v>
                </c:pt>
                <c:pt idx="46">
                  <c:v>-88.23</c:v>
                </c:pt>
                <c:pt idx="47">
                  <c:v>-90.27</c:v>
                </c:pt>
                <c:pt idx="48">
                  <c:v>-88.7</c:v>
                </c:pt>
                <c:pt idx="49">
                  <c:v>-88.52</c:v>
                </c:pt>
                <c:pt idx="50">
                  <c:v>-88.13</c:v>
                </c:pt>
                <c:pt idx="51">
                  <c:v>-88.17</c:v>
                </c:pt>
                <c:pt idx="52">
                  <c:v>-88.21</c:v>
                </c:pt>
                <c:pt idx="53">
                  <c:v>-87.85</c:v>
                </c:pt>
                <c:pt idx="54">
                  <c:v>-87.44</c:v>
                </c:pt>
                <c:pt idx="55">
                  <c:v>-86.97</c:v>
                </c:pt>
                <c:pt idx="56">
                  <c:v>-87.26</c:v>
                </c:pt>
                <c:pt idx="57">
                  <c:v>-88.39</c:v>
                </c:pt>
                <c:pt idx="58">
                  <c:v>-93.65</c:v>
                </c:pt>
                <c:pt idx="59">
                  <c:v>-98.85</c:v>
                </c:pt>
                <c:pt idx="60">
                  <c:v>-99.49</c:v>
                </c:pt>
                <c:pt idx="61">
                  <c:v>-94.57</c:v>
                </c:pt>
                <c:pt idx="62">
                  <c:v>-92.64</c:v>
                </c:pt>
                <c:pt idx="63">
                  <c:v>-92.06</c:v>
                </c:pt>
                <c:pt idx="64">
                  <c:v>-91.72</c:v>
                </c:pt>
                <c:pt idx="65">
                  <c:v>-90.6</c:v>
                </c:pt>
                <c:pt idx="66">
                  <c:v>-89.87</c:v>
                </c:pt>
                <c:pt idx="67">
                  <c:v>-89.6</c:v>
                </c:pt>
                <c:pt idx="68">
                  <c:v>-90.75</c:v>
                </c:pt>
                <c:pt idx="69">
                  <c:v>-91.81</c:v>
                </c:pt>
                <c:pt idx="70">
                  <c:v>-91.97</c:v>
                </c:pt>
                <c:pt idx="71">
                  <c:v>-90.78</c:v>
                </c:pt>
                <c:pt idx="72">
                  <c:v>-90.98</c:v>
                </c:pt>
                <c:pt idx="73">
                  <c:v>-90.5</c:v>
                </c:pt>
                <c:pt idx="74">
                  <c:v>-90.12</c:v>
                </c:pt>
                <c:pt idx="75">
                  <c:v>-89.79</c:v>
                </c:pt>
                <c:pt idx="76">
                  <c:v>-91.17</c:v>
                </c:pt>
                <c:pt idx="77">
                  <c:v>-91.97</c:v>
                </c:pt>
                <c:pt idx="78">
                  <c:v>-92.57</c:v>
                </c:pt>
                <c:pt idx="79">
                  <c:v>-91.27</c:v>
                </c:pt>
                <c:pt idx="80">
                  <c:v>-91.84</c:v>
                </c:pt>
                <c:pt idx="81">
                  <c:v>-91.93</c:v>
                </c:pt>
                <c:pt idx="82">
                  <c:v>-91.4</c:v>
                </c:pt>
                <c:pt idx="83">
                  <c:v>-90.25</c:v>
                </c:pt>
                <c:pt idx="84">
                  <c:v>-91.17</c:v>
                </c:pt>
                <c:pt idx="85">
                  <c:v>-90.33</c:v>
                </c:pt>
                <c:pt idx="86">
                  <c:v>-89.89</c:v>
                </c:pt>
                <c:pt idx="87">
                  <c:v>-89.6</c:v>
                </c:pt>
                <c:pt idx="88">
                  <c:v>-90.39</c:v>
                </c:pt>
                <c:pt idx="89">
                  <c:v>-90.81</c:v>
                </c:pt>
                <c:pt idx="90">
                  <c:v>-91.04</c:v>
                </c:pt>
                <c:pt idx="91">
                  <c:v>-91.3</c:v>
                </c:pt>
                <c:pt idx="92">
                  <c:v>-91.92</c:v>
                </c:pt>
                <c:pt idx="93">
                  <c:v>-92.93</c:v>
                </c:pt>
                <c:pt idx="94">
                  <c:v>-96.08</c:v>
                </c:pt>
                <c:pt idx="95">
                  <c:v>-94.15</c:v>
                </c:pt>
                <c:pt idx="96">
                  <c:v>-98.38</c:v>
                </c:pt>
                <c:pt idx="97">
                  <c:v>-102.43</c:v>
                </c:pt>
                <c:pt idx="98">
                  <c:v>-101.01</c:v>
                </c:pt>
                <c:pt idx="99">
                  <c:v>-97.32</c:v>
                </c:pt>
                <c:pt idx="100">
                  <c:v>-95.43</c:v>
                </c:pt>
                <c:pt idx="101">
                  <c:v>-95.43</c:v>
                </c:pt>
                <c:pt idx="102">
                  <c:v>-95.01</c:v>
                </c:pt>
                <c:pt idx="103">
                  <c:v>-95.09</c:v>
                </c:pt>
                <c:pt idx="104">
                  <c:v>-94.8</c:v>
                </c:pt>
                <c:pt idx="105">
                  <c:v>-96.53</c:v>
                </c:pt>
                <c:pt idx="106">
                  <c:v>-96</c:v>
                </c:pt>
                <c:pt idx="107">
                  <c:v>-95.91</c:v>
                </c:pt>
                <c:pt idx="108">
                  <c:v>-95.62</c:v>
                </c:pt>
                <c:pt idx="109">
                  <c:v>-99.17</c:v>
                </c:pt>
                <c:pt idx="110">
                  <c:v>-98.35</c:v>
                </c:pt>
                <c:pt idx="111">
                  <c:v>-97.73</c:v>
                </c:pt>
                <c:pt idx="112">
                  <c:v>-97.27</c:v>
                </c:pt>
                <c:pt idx="113">
                  <c:v>-96.71</c:v>
                </c:pt>
                <c:pt idx="114">
                  <c:v>-97.34</c:v>
                </c:pt>
                <c:pt idx="115">
                  <c:v>-97.23</c:v>
                </c:pt>
                <c:pt idx="116">
                  <c:v>-98.33</c:v>
                </c:pt>
                <c:pt idx="117">
                  <c:v>-97.54</c:v>
                </c:pt>
                <c:pt idx="118">
                  <c:v>-102.27</c:v>
                </c:pt>
                <c:pt idx="119">
                  <c:v>-104.53</c:v>
                </c:pt>
                <c:pt idx="120">
                  <c:v>-103.52</c:v>
                </c:pt>
                <c:pt idx="121">
                  <c:v>-102.25</c:v>
                </c:pt>
                <c:pt idx="122">
                  <c:v>-102.76</c:v>
                </c:pt>
                <c:pt idx="123">
                  <c:v>-102.86</c:v>
                </c:pt>
                <c:pt idx="124">
                  <c:v>-101.63</c:v>
                </c:pt>
                <c:pt idx="125">
                  <c:v>-101.28</c:v>
                </c:pt>
                <c:pt idx="126">
                  <c:v>-102.1</c:v>
                </c:pt>
                <c:pt idx="127">
                  <c:v>-102.62</c:v>
                </c:pt>
                <c:pt idx="128">
                  <c:v>-101.55</c:v>
                </c:pt>
                <c:pt idx="129">
                  <c:v>-99.58</c:v>
                </c:pt>
                <c:pt idx="130">
                  <c:v>-98.38</c:v>
                </c:pt>
                <c:pt idx="131">
                  <c:v>-97.73</c:v>
                </c:pt>
                <c:pt idx="132">
                  <c:v>-91.36</c:v>
                </c:pt>
                <c:pt idx="133">
                  <c:v>-88.24</c:v>
                </c:pt>
                <c:pt idx="134">
                  <c:v>-88.55</c:v>
                </c:pt>
                <c:pt idx="135">
                  <c:v>-86.78</c:v>
                </c:pt>
                <c:pt idx="136">
                  <c:v>-82.9</c:v>
                </c:pt>
                <c:pt idx="137">
                  <c:v>-81.09</c:v>
                </c:pt>
                <c:pt idx="138">
                  <c:v>-81.849999999999895</c:v>
                </c:pt>
                <c:pt idx="139">
                  <c:v>-81.87</c:v>
                </c:pt>
                <c:pt idx="140">
                  <c:v>-81.11</c:v>
                </c:pt>
                <c:pt idx="141">
                  <c:v>-81.44</c:v>
                </c:pt>
                <c:pt idx="142">
                  <c:v>-81.010000000000005</c:v>
                </c:pt>
                <c:pt idx="143">
                  <c:v>-82.68</c:v>
                </c:pt>
                <c:pt idx="144">
                  <c:v>-79.459999999999894</c:v>
                </c:pt>
                <c:pt idx="145">
                  <c:v>-79.92</c:v>
                </c:pt>
                <c:pt idx="146">
                  <c:v>-81.16</c:v>
                </c:pt>
                <c:pt idx="147">
                  <c:v>-80.989999999999895</c:v>
                </c:pt>
                <c:pt idx="148">
                  <c:v>-80</c:v>
                </c:pt>
                <c:pt idx="149">
                  <c:v>-80.290000000000006</c:v>
                </c:pt>
                <c:pt idx="150">
                  <c:v>-80.27</c:v>
                </c:pt>
                <c:pt idx="151">
                  <c:v>-80.430000000000007</c:v>
                </c:pt>
                <c:pt idx="152">
                  <c:v>-79.58</c:v>
                </c:pt>
                <c:pt idx="153">
                  <c:v>-78.569999999999894</c:v>
                </c:pt>
                <c:pt idx="154">
                  <c:v>-78.75</c:v>
                </c:pt>
                <c:pt idx="155">
                  <c:v>-78.790000000000006</c:v>
                </c:pt>
                <c:pt idx="156">
                  <c:v>-78.55</c:v>
                </c:pt>
                <c:pt idx="157">
                  <c:v>-77.930000000000007</c:v>
                </c:pt>
                <c:pt idx="158">
                  <c:v>-79.11</c:v>
                </c:pt>
                <c:pt idx="159">
                  <c:v>-78.38</c:v>
                </c:pt>
                <c:pt idx="160">
                  <c:v>-77.900000000000006</c:v>
                </c:pt>
                <c:pt idx="161">
                  <c:v>-78.23</c:v>
                </c:pt>
                <c:pt idx="162">
                  <c:v>-78.650000000000006</c:v>
                </c:pt>
                <c:pt idx="163">
                  <c:v>-76.91</c:v>
                </c:pt>
                <c:pt idx="164">
                  <c:v>-76.95</c:v>
                </c:pt>
                <c:pt idx="165">
                  <c:v>-77.709999999999894</c:v>
                </c:pt>
                <c:pt idx="166">
                  <c:v>-77.89</c:v>
                </c:pt>
                <c:pt idx="167">
                  <c:v>-76.97</c:v>
                </c:pt>
                <c:pt idx="168">
                  <c:v>-76.819999999999894</c:v>
                </c:pt>
                <c:pt idx="169">
                  <c:v>-76.72</c:v>
                </c:pt>
                <c:pt idx="170">
                  <c:v>-76.12</c:v>
                </c:pt>
                <c:pt idx="171">
                  <c:v>-76.489999999999895</c:v>
                </c:pt>
                <c:pt idx="172">
                  <c:v>-75.400000000000006</c:v>
                </c:pt>
                <c:pt idx="173">
                  <c:v>-76.849999999999895</c:v>
                </c:pt>
                <c:pt idx="174">
                  <c:v>-78.17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9A7-413B-9090-4CD7009833C5}"/>
            </c:ext>
          </c:extLst>
        </c:ser>
        <c:ser>
          <c:idx val="1"/>
          <c:order val="1"/>
          <c:tx>
            <c:v>Simulated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3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'364814076440702'!$H$16:$H$51</c:f>
              <c:numCache>
                <c:formatCode>m/d/yyyy</c:formatCode>
                <c:ptCount val="36"/>
                <c:pt idx="0">
                  <c:v>31413</c:v>
                </c:pt>
                <c:pt idx="1">
                  <c:v>31778</c:v>
                </c:pt>
                <c:pt idx="2">
                  <c:v>32143</c:v>
                </c:pt>
                <c:pt idx="3">
                  <c:v>32509</c:v>
                </c:pt>
                <c:pt idx="4">
                  <c:v>32874</c:v>
                </c:pt>
                <c:pt idx="5">
                  <c:v>33239</c:v>
                </c:pt>
                <c:pt idx="6">
                  <c:v>33604</c:v>
                </c:pt>
                <c:pt idx="7">
                  <c:v>33970</c:v>
                </c:pt>
                <c:pt idx="8">
                  <c:v>34335</c:v>
                </c:pt>
                <c:pt idx="9">
                  <c:v>34700</c:v>
                </c:pt>
                <c:pt idx="10">
                  <c:v>35065</c:v>
                </c:pt>
                <c:pt idx="11">
                  <c:v>35431</c:v>
                </c:pt>
                <c:pt idx="12">
                  <c:v>35796</c:v>
                </c:pt>
                <c:pt idx="13">
                  <c:v>36161</c:v>
                </c:pt>
                <c:pt idx="14">
                  <c:v>36526</c:v>
                </c:pt>
                <c:pt idx="15">
                  <c:v>36892</c:v>
                </c:pt>
                <c:pt idx="16">
                  <c:v>37257</c:v>
                </c:pt>
                <c:pt idx="17">
                  <c:v>37622</c:v>
                </c:pt>
                <c:pt idx="18">
                  <c:v>37987</c:v>
                </c:pt>
                <c:pt idx="19">
                  <c:v>38353</c:v>
                </c:pt>
                <c:pt idx="20">
                  <c:v>38718</c:v>
                </c:pt>
                <c:pt idx="21">
                  <c:v>39083</c:v>
                </c:pt>
                <c:pt idx="22">
                  <c:v>39448</c:v>
                </c:pt>
                <c:pt idx="23">
                  <c:v>39814</c:v>
                </c:pt>
                <c:pt idx="24">
                  <c:v>40179</c:v>
                </c:pt>
                <c:pt idx="25">
                  <c:v>40544</c:v>
                </c:pt>
                <c:pt idx="26">
                  <c:v>40909</c:v>
                </c:pt>
                <c:pt idx="27">
                  <c:v>41275</c:v>
                </c:pt>
                <c:pt idx="28">
                  <c:v>41640</c:v>
                </c:pt>
                <c:pt idx="29">
                  <c:v>42005</c:v>
                </c:pt>
                <c:pt idx="30">
                  <c:v>42370</c:v>
                </c:pt>
                <c:pt idx="31">
                  <c:v>42736</c:v>
                </c:pt>
                <c:pt idx="32">
                  <c:v>43101</c:v>
                </c:pt>
                <c:pt idx="33">
                  <c:v>43466</c:v>
                </c:pt>
                <c:pt idx="34">
                  <c:v>43831</c:v>
                </c:pt>
                <c:pt idx="35">
                  <c:v>44197</c:v>
                </c:pt>
              </c:numCache>
            </c:numRef>
          </c:xVal>
          <c:yVal>
            <c:numRef>
              <c:f>'364814076440702'!$G$16:$G$51</c:f>
              <c:numCache>
                <c:formatCode>General</c:formatCode>
                <c:ptCount val="36"/>
                <c:pt idx="0">
                  <c:v>-85.396560668950002</c:v>
                </c:pt>
                <c:pt idx="1">
                  <c:v>-88.511749267580001</c:v>
                </c:pt>
                <c:pt idx="2">
                  <c:v>-89.064292907709998</c:v>
                </c:pt>
                <c:pt idx="3">
                  <c:v>-88.81932067871</c:v>
                </c:pt>
                <c:pt idx="4">
                  <c:v>-87.94432067871</c:v>
                </c:pt>
                <c:pt idx="5">
                  <c:v>-87.746551513669999</c:v>
                </c:pt>
                <c:pt idx="6">
                  <c:v>-91.406578063959998</c:v>
                </c:pt>
                <c:pt idx="7">
                  <c:v>-92.307891845699999</c:v>
                </c:pt>
                <c:pt idx="8">
                  <c:v>-92.94100189209</c:v>
                </c:pt>
                <c:pt idx="9">
                  <c:v>-95.118431091310001</c:v>
                </c:pt>
                <c:pt idx="10">
                  <c:v>-95.315086364750002</c:v>
                </c:pt>
                <c:pt idx="11">
                  <c:v>-95.773513793950002</c:v>
                </c:pt>
                <c:pt idx="12">
                  <c:v>-95.458770751949999</c:v>
                </c:pt>
                <c:pt idx="13">
                  <c:v>-94.360000610349999</c:v>
                </c:pt>
                <c:pt idx="14">
                  <c:v>-93.54881286621</c:v>
                </c:pt>
                <c:pt idx="15">
                  <c:v>-94.86873626709</c:v>
                </c:pt>
                <c:pt idx="16">
                  <c:v>-97.68349456787</c:v>
                </c:pt>
                <c:pt idx="17">
                  <c:v>-101.76508331300001</c:v>
                </c:pt>
                <c:pt idx="18">
                  <c:v>-100.55498504640001</c:v>
                </c:pt>
                <c:pt idx="19">
                  <c:v>-101.99868011469999</c:v>
                </c:pt>
                <c:pt idx="20">
                  <c:v>-103.6173171997</c:v>
                </c:pt>
                <c:pt idx="21">
                  <c:v>-104.1834182739</c:v>
                </c:pt>
                <c:pt idx="22">
                  <c:v>-108.8483505249</c:v>
                </c:pt>
                <c:pt idx="23">
                  <c:v>-108.61297607420001</c:v>
                </c:pt>
                <c:pt idx="24">
                  <c:v>-106.9126663208</c:v>
                </c:pt>
                <c:pt idx="25">
                  <c:v>-96.571907043460001</c:v>
                </c:pt>
                <c:pt idx="26">
                  <c:v>-86.353240966800001</c:v>
                </c:pt>
                <c:pt idx="27">
                  <c:v>-83.313766479489999</c:v>
                </c:pt>
                <c:pt idx="28">
                  <c:v>-83.884384155269998</c:v>
                </c:pt>
                <c:pt idx="29">
                  <c:v>-83.450073242190001</c:v>
                </c:pt>
                <c:pt idx="30">
                  <c:v>-82.324745178219999</c:v>
                </c:pt>
                <c:pt idx="31">
                  <c:v>-80.980575561519998</c:v>
                </c:pt>
                <c:pt idx="32">
                  <c:v>-78.441177368159998</c:v>
                </c:pt>
                <c:pt idx="33">
                  <c:v>-78.00299835205</c:v>
                </c:pt>
                <c:pt idx="34">
                  <c:v>-76.194427490229998</c:v>
                </c:pt>
                <c:pt idx="35">
                  <c:v>-86.577598571780001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9A7-413B-9090-4CD7009833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3555183"/>
        <c:axId val="613550191"/>
      </c:scatterChart>
      <c:valAx>
        <c:axId val="613555183"/>
        <c:scaling>
          <c:orientation val="minMax"/>
          <c:min val="3000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0191"/>
        <c:crossesAt val="-200"/>
        <c:crossBetween val="midCat"/>
      </c:valAx>
      <c:valAx>
        <c:axId val="613550191"/>
        <c:scaling>
          <c:orientation val="minMax"/>
          <c:max val="-5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Water Level (ft)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5183"/>
        <c:crosses val="autoZero"/>
        <c:crossBetween val="midCat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Data</c:v>
          </c:tx>
          <c:spPr>
            <a:ln w="19050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'364814076440702'!$I$16:$I$51</c:f>
              <c:numCache>
                <c:formatCode>General</c:formatCode>
                <c:ptCount val="36"/>
                <c:pt idx="0">
                  <c:v>-77.05</c:v>
                </c:pt>
                <c:pt idx="1">
                  <c:v>-87.33</c:v>
                </c:pt>
                <c:pt idx="2">
                  <c:v>-86.22</c:v>
                </c:pt>
                <c:pt idx="3">
                  <c:v>-82.65</c:v>
                </c:pt>
                <c:pt idx="4">
                  <c:v>-82.24</c:v>
                </c:pt>
                <c:pt idx="5">
                  <c:v>-84.35</c:v>
                </c:pt>
                <c:pt idx="6">
                  <c:v>-88.23</c:v>
                </c:pt>
                <c:pt idx="7">
                  <c:v>-87.85</c:v>
                </c:pt>
                <c:pt idx="8">
                  <c:v>-93.65</c:v>
                </c:pt>
                <c:pt idx="9">
                  <c:v>-91.72</c:v>
                </c:pt>
                <c:pt idx="10">
                  <c:v>-91.81</c:v>
                </c:pt>
                <c:pt idx="11">
                  <c:v>-90.5</c:v>
                </c:pt>
                <c:pt idx="12">
                  <c:v>-91.97</c:v>
                </c:pt>
                <c:pt idx="13">
                  <c:v>-91.93</c:v>
                </c:pt>
                <c:pt idx="14">
                  <c:v>-90.33</c:v>
                </c:pt>
                <c:pt idx="15">
                  <c:v>-90.81</c:v>
                </c:pt>
                <c:pt idx="16">
                  <c:v>-92.93</c:v>
                </c:pt>
                <c:pt idx="17">
                  <c:v>-101.01</c:v>
                </c:pt>
                <c:pt idx="18">
                  <c:v>-95.01</c:v>
                </c:pt>
                <c:pt idx="19">
                  <c:v>-96.53</c:v>
                </c:pt>
                <c:pt idx="20">
                  <c:v>-97.73</c:v>
                </c:pt>
                <c:pt idx="21">
                  <c:v>-97.23</c:v>
                </c:pt>
                <c:pt idx="22">
                  <c:v>-104.53</c:v>
                </c:pt>
                <c:pt idx="23">
                  <c:v>-102.86</c:v>
                </c:pt>
                <c:pt idx="24">
                  <c:v>-102.62</c:v>
                </c:pt>
                <c:pt idx="25">
                  <c:v>-97.73</c:v>
                </c:pt>
                <c:pt idx="26">
                  <c:v>-86.78</c:v>
                </c:pt>
                <c:pt idx="27">
                  <c:v>-81.87</c:v>
                </c:pt>
                <c:pt idx="28">
                  <c:v>-82.68</c:v>
                </c:pt>
                <c:pt idx="29">
                  <c:v>-80.989999999999895</c:v>
                </c:pt>
                <c:pt idx="30">
                  <c:v>-80.430000000000007</c:v>
                </c:pt>
                <c:pt idx="31">
                  <c:v>-78.790000000000006</c:v>
                </c:pt>
                <c:pt idx="32">
                  <c:v>-78.38</c:v>
                </c:pt>
                <c:pt idx="33">
                  <c:v>-78.650000000000006</c:v>
                </c:pt>
                <c:pt idx="34">
                  <c:v>-76.97</c:v>
                </c:pt>
                <c:pt idx="35">
                  <c:v>-76.489999999999895</c:v>
                </c:pt>
              </c:numCache>
            </c:numRef>
          </c:xVal>
          <c:yVal>
            <c:numRef>
              <c:f>'364814076440702'!$G$16:$G$51</c:f>
              <c:numCache>
                <c:formatCode>General</c:formatCode>
                <c:ptCount val="36"/>
                <c:pt idx="0">
                  <c:v>-85.396560668950002</c:v>
                </c:pt>
                <c:pt idx="1">
                  <c:v>-88.511749267580001</c:v>
                </c:pt>
                <c:pt idx="2">
                  <c:v>-89.064292907709998</c:v>
                </c:pt>
                <c:pt idx="3">
                  <c:v>-88.81932067871</c:v>
                </c:pt>
                <c:pt idx="4">
                  <c:v>-87.94432067871</c:v>
                </c:pt>
                <c:pt idx="5">
                  <c:v>-87.746551513669999</c:v>
                </c:pt>
                <c:pt idx="6">
                  <c:v>-91.406578063959998</c:v>
                </c:pt>
                <c:pt idx="7">
                  <c:v>-92.307891845699999</c:v>
                </c:pt>
                <c:pt idx="8">
                  <c:v>-92.94100189209</c:v>
                </c:pt>
                <c:pt idx="9">
                  <c:v>-95.118431091310001</c:v>
                </c:pt>
                <c:pt idx="10">
                  <c:v>-95.315086364750002</c:v>
                </c:pt>
                <c:pt idx="11">
                  <c:v>-95.773513793950002</c:v>
                </c:pt>
                <c:pt idx="12">
                  <c:v>-95.458770751949999</c:v>
                </c:pt>
                <c:pt idx="13">
                  <c:v>-94.360000610349999</c:v>
                </c:pt>
                <c:pt idx="14">
                  <c:v>-93.54881286621</c:v>
                </c:pt>
                <c:pt idx="15">
                  <c:v>-94.86873626709</c:v>
                </c:pt>
                <c:pt idx="16">
                  <c:v>-97.68349456787</c:v>
                </c:pt>
                <c:pt idx="17">
                  <c:v>-101.76508331300001</c:v>
                </c:pt>
                <c:pt idx="18">
                  <c:v>-100.55498504640001</c:v>
                </c:pt>
                <c:pt idx="19">
                  <c:v>-101.99868011469999</c:v>
                </c:pt>
                <c:pt idx="20">
                  <c:v>-103.6173171997</c:v>
                </c:pt>
                <c:pt idx="21">
                  <c:v>-104.1834182739</c:v>
                </c:pt>
                <c:pt idx="22">
                  <c:v>-108.8483505249</c:v>
                </c:pt>
                <c:pt idx="23">
                  <c:v>-108.61297607420001</c:v>
                </c:pt>
                <c:pt idx="24">
                  <c:v>-106.9126663208</c:v>
                </c:pt>
                <c:pt idx="25">
                  <c:v>-96.571907043460001</c:v>
                </c:pt>
                <c:pt idx="26">
                  <c:v>-86.353240966800001</c:v>
                </c:pt>
                <c:pt idx="27">
                  <c:v>-83.313766479489999</c:v>
                </c:pt>
                <c:pt idx="28">
                  <c:v>-83.884384155269998</c:v>
                </c:pt>
                <c:pt idx="29">
                  <c:v>-83.450073242190001</c:v>
                </c:pt>
                <c:pt idx="30">
                  <c:v>-82.324745178219999</c:v>
                </c:pt>
                <c:pt idx="31">
                  <c:v>-80.980575561519998</c:v>
                </c:pt>
                <c:pt idx="32">
                  <c:v>-78.441177368159998</c:v>
                </c:pt>
                <c:pt idx="33">
                  <c:v>-78.00299835205</c:v>
                </c:pt>
                <c:pt idx="34">
                  <c:v>-76.194427490229998</c:v>
                </c:pt>
                <c:pt idx="35">
                  <c:v>-86.577598571780001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410-4AB3-AD3D-20A5902DA652}"/>
            </c:ext>
          </c:extLst>
        </c:ser>
        <c:ser>
          <c:idx val="1"/>
          <c:order val="1"/>
          <c:tx>
            <c:v>Y=X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'364814076440702'!$K$2:$K$3</c:f>
              <c:numCache>
                <c:formatCode>General</c:formatCode>
                <c:ptCount val="2"/>
                <c:pt idx="0">
                  <c:v>-75.400000000000006</c:v>
                </c:pt>
                <c:pt idx="1">
                  <c:v>-104.53</c:v>
                </c:pt>
              </c:numCache>
            </c:numRef>
          </c:xVal>
          <c:yVal>
            <c:numRef>
              <c:f>'364814076440702'!$K$2:$K$3</c:f>
              <c:numCache>
                <c:formatCode>General</c:formatCode>
                <c:ptCount val="2"/>
                <c:pt idx="0">
                  <c:v>-75.400000000000006</c:v>
                </c:pt>
                <c:pt idx="1">
                  <c:v>-104.53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410-4AB3-AD3D-20A5902DA6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4009151"/>
        <c:axId val="1105116095"/>
      </c:scatterChart>
      <c:valAx>
        <c:axId val="1174009151"/>
        <c:scaling>
          <c:orientation val="minMax"/>
          <c:max val="-7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05116095"/>
        <c:crossesAt val="-200"/>
        <c:crossBetween val="midCat"/>
      </c:valAx>
      <c:valAx>
        <c:axId val="1105116095"/>
        <c:scaling>
          <c:orientation val="minMax"/>
          <c:max val="-7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74009151"/>
        <c:crossesAt val="-200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0617632601578511"/>
          <c:y val="0.57275836614173226"/>
          <c:w val="0.38800328273086904"/>
          <c:h val="0.19412968265330471"/>
        </c:manualLayout>
      </c:layout>
      <c:overlay val="1"/>
      <c:spPr>
        <a:solidFill>
          <a:schemeClr val="bg1"/>
        </a:solidFill>
        <a:ln>
          <a:solidFill>
            <a:schemeClr val="bg1">
              <a:lumMod val="65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sz="1400" b="0" i="0" u="none" strike="noStrike" baseline="0">
                <a:effectLst/>
              </a:rPr>
              <a:t>60C 27</a:t>
            </a:r>
            <a:r>
              <a:rPr lang="en-US" sz="1400" b="0" i="0" u="none" strike="noStrike" baseline="0"/>
              <a:t>        </a:t>
            </a:r>
            <a:endParaRPr lang="en-US"/>
          </a:p>
        </c:rich>
      </c:tx>
      <c:layout>
        <c:manualLayout>
          <c:xMode val="edge"/>
          <c:yMode val="edge"/>
          <c:x val="0.36088110403397028"/>
          <c:y val="2.13675213675213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USGS Data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3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xVal>
            <c:numRef>
              <c:f>'364823076181501'!$A$2:$A$1754</c:f>
              <c:numCache>
                <c:formatCode>m/d/yyyy</c:formatCode>
                <c:ptCount val="1753"/>
                <c:pt idx="0">
                  <c:v>31217</c:v>
                </c:pt>
                <c:pt idx="1">
                  <c:v>31307</c:v>
                </c:pt>
                <c:pt idx="2">
                  <c:v>31580</c:v>
                </c:pt>
                <c:pt idx="3">
                  <c:v>31762</c:v>
                </c:pt>
                <c:pt idx="4">
                  <c:v>31854</c:v>
                </c:pt>
                <c:pt idx="5">
                  <c:v>31944</c:v>
                </c:pt>
                <c:pt idx="6">
                  <c:v>32021</c:v>
                </c:pt>
                <c:pt idx="7">
                  <c:v>32085</c:v>
                </c:pt>
                <c:pt idx="8">
                  <c:v>32209</c:v>
                </c:pt>
                <c:pt idx="9">
                  <c:v>32596</c:v>
                </c:pt>
                <c:pt idx="10">
                  <c:v>32686</c:v>
                </c:pt>
                <c:pt idx="11">
                  <c:v>32776</c:v>
                </c:pt>
                <c:pt idx="12">
                  <c:v>32848</c:v>
                </c:pt>
                <c:pt idx="13">
                  <c:v>32952</c:v>
                </c:pt>
                <c:pt idx="14">
                  <c:v>33143</c:v>
                </c:pt>
                <c:pt idx="15">
                  <c:v>33319</c:v>
                </c:pt>
                <c:pt idx="16">
                  <c:v>33521</c:v>
                </c:pt>
                <c:pt idx="17">
                  <c:v>33676</c:v>
                </c:pt>
                <c:pt idx="18">
                  <c:v>33890</c:v>
                </c:pt>
                <c:pt idx="19">
                  <c:v>34044</c:v>
                </c:pt>
                <c:pt idx="20">
                  <c:v>34264</c:v>
                </c:pt>
                <c:pt idx="21">
                  <c:v>34411</c:v>
                </c:pt>
                <c:pt idx="22">
                  <c:v>34584</c:v>
                </c:pt>
                <c:pt idx="23">
                  <c:v>34781</c:v>
                </c:pt>
                <c:pt idx="24">
                  <c:v>34955</c:v>
                </c:pt>
                <c:pt idx="25">
                  <c:v>35069</c:v>
                </c:pt>
                <c:pt idx="26">
                  <c:v>35152</c:v>
                </c:pt>
                <c:pt idx="27">
                  <c:v>35219</c:v>
                </c:pt>
                <c:pt idx="28">
                  <c:v>35334</c:v>
                </c:pt>
                <c:pt idx="29">
                  <c:v>35410</c:v>
                </c:pt>
                <c:pt idx="30">
                  <c:v>35501</c:v>
                </c:pt>
                <c:pt idx="31">
                  <c:v>35597</c:v>
                </c:pt>
                <c:pt idx="32">
                  <c:v>35681</c:v>
                </c:pt>
                <c:pt idx="33">
                  <c:v>35775</c:v>
                </c:pt>
                <c:pt idx="34">
                  <c:v>35887</c:v>
                </c:pt>
                <c:pt idx="35">
                  <c:v>35968</c:v>
                </c:pt>
                <c:pt idx="36">
                  <c:v>36053</c:v>
                </c:pt>
                <c:pt idx="37">
                  <c:v>36145</c:v>
                </c:pt>
                <c:pt idx="38">
                  <c:v>36237</c:v>
                </c:pt>
                <c:pt idx="39">
                  <c:v>36340</c:v>
                </c:pt>
                <c:pt idx="40">
                  <c:v>36438</c:v>
                </c:pt>
                <c:pt idx="41">
                  <c:v>36503</c:v>
                </c:pt>
                <c:pt idx="42">
                  <c:v>36593</c:v>
                </c:pt>
                <c:pt idx="43">
                  <c:v>36690</c:v>
                </c:pt>
                <c:pt idx="44">
                  <c:v>36740</c:v>
                </c:pt>
                <c:pt idx="45">
                  <c:v>36816</c:v>
                </c:pt>
                <c:pt idx="46">
                  <c:v>36908</c:v>
                </c:pt>
                <c:pt idx="47">
                  <c:v>37005</c:v>
                </c:pt>
                <c:pt idx="48">
                  <c:v>37099</c:v>
                </c:pt>
                <c:pt idx="49">
                  <c:v>37188</c:v>
                </c:pt>
                <c:pt idx="50">
                  <c:v>37274</c:v>
                </c:pt>
                <c:pt idx="51">
                  <c:v>37372</c:v>
                </c:pt>
                <c:pt idx="52">
                  <c:v>37460</c:v>
                </c:pt>
                <c:pt idx="53">
                  <c:v>37546</c:v>
                </c:pt>
                <c:pt idx="54">
                  <c:v>37649</c:v>
                </c:pt>
                <c:pt idx="55">
                  <c:v>37741</c:v>
                </c:pt>
                <c:pt idx="56">
                  <c:v>37827</c:v>
                </c:pt>
                <c:pt idx="57">
                  <c:v>37917</c:v>
                </c:pt>
                <c:pt idx="58">
                  <c:v>38031</c:v>
                </c:pt>
                <c:pt idx="59">
                  <c:v>38107</c:v>
                </c:pt>
                <c:pt idx="60">
                  <c:v>38204</c:v>
                </c:pt>
                <c:pt idx="61">
                  <c:v>38296</c:v>
                </c:pt>
                <c:pt idx="62">
                  <c:v>38380</c:v>
                </c:pt>
                <c:pt idx="63">
                  <c:v>38482</c:v>
                </c:pt>
                <c:pt idx="64">
                  <c:v>38553</c:v>
                </c:pt>
                <c:pt idx="65">
                  <c:v>38660</c:v>
                </c:pt>
                <c:pt idx="66">
                  <c:v>38755</c:v>
                </c:pt>
                <c:pt idx="67">
                  <c:v>38847</c:v>
                </c:pt>
                <c:pt idx="68">
                  <c:v>38972</c:v>
                </c:pt>
                <c:pt idx="69">
                  <c:v>39055</c:v>
                </c:pt>
                <c:pt idx="70">
                  <c:v>39190</c:v>
                </c:pt>
                <c:pt idx="71">
                  <c:v>39247</c:v>
                </c:pt>
                <c:pt idx="72">
                  <c:v>39324</c:v>
                </c:pt>
                <c:pt idx="73">
                  <c:v>39357</c:v>
                </c:pt>
                <c:pt idx="74">
                  <c:v>39471</c:v>
                </c:pt>
                <c:pt idx="75">
                  <c:v>39554</c:v>
                </c:pt>
                <c:pt idx="76">
                  <c:v>39644</c:v>
                </c:pt>
                <c:pt idx="77">
                  <c:v>39743</c:v>
                </c:pt>
                <c:pt idx="78">
                  <c:v>39849</c:v>
                </c:pt>
                <c:pt idx="79">
                  <c:v>39917</c:v>
                </c:pt>
                <c:pt idx="80">
                  <c:v>40016</c:v>
                </c:pt>
                <c:pt idx="81">
                  <c:v>40106</c:v>
                </c:pt>
                <c:pt idx="82">
                  <c:v>40191</c:v>
                </c:pt>
                <c:pt idx="83">
                  <c:v>40281</c:v>
                </c:pt>
                <c:pt idx="84">
                  <c:v>40380</c:v>
                </c:pt>
                <c:pt idx="85">
                  <c:v>40480</c:v>
                </c:pt>
                <c:pt idx="86">
                  <c:v>40571</c:v>
                </c:pt>
                <c:pt idx="87">
                  <c:v>40652</c:v>
                </c:pt>
                <c:pt idx="88">
                  <c:v>40745</c:v>
                </c:pt>
                <c:pt idx="89">
                  <c:v>40821</c:v>
                </c:pt>
                <c:pt idx="90">
                  <c:v>40934</c:v>
                </c:pt>
                <c:pt idx="91">
                  <c:v>41003</c:v>
                </c:pt>
                <c:pt idx="92">
                  <c:v>41101</c:v>
                </c:pt>
                <c:pt idx="93">
                  <c:v>41263</c:v>
                </c:pt>
                <c:pt idx="94">
                  <c:v>41284</c:v>
                </c:pt>
                <c:pt idx="95">
                  <c:v>41383</c:v>
                </c:pt>
                <c:pt idx="96">
                  <c:v>41479</c:v>
                </c:pt>
                <c:pt idx="97">
                  <c:v>41597</c:v>
                </c:pt>
                <c:pt idx="98">
                  <c:v>41682</c:v>
                </c:pt>
                <c:pt idx="99">
                  <c:v>41753</c:v>
                </c:pt>
                <c:pt idx="100">
                  <c:v>41835</c:v>
                </c:pt>
                <c:pt idx="101">
                  <c:v>41933</c:v>
                </c:pt>
                <c:pt idx="102">
                  <c:v>42046</c:v>
                </c:pt>
                <c:pt idx="103">
                  <c:v>42122</c:v>
                </c:pt>
                <c:pt idx="104">
                  <c:v>42206</c:v>
                </c:pt>
                <c:pt idx="105">
                  <c:v>42304</c:v>
                </c:pt>
                <c:pt idx="106">
                  <c:v>42431</c:v>
                </c:pt>
                <c:pt idx="107">
                  <c:v>42509</c:v>
                </c:pt>
                <c:pt idx="108">
                  <c:v>42599</c:v>
                </c:pt>
                <c:pt idx="109">
                  <c:v>42669</c:v>
                </c:pt>
                <c:pt idx="110">
                  <c:v>42969</c:v>
                </c:pt>
                <c:pt idx="111">
                  <c:v>43082</c:v>
                </c:pt>
                <c:pt idx="112">
                  <c:v>43209</c:v>
                </c:pt>
                <c:pt idx="113">
                  <c:v>43273</c:v>
                </c:pt>
                <c:pt idx="114">
                  <c:v>43321</c:v>
                </c:pt>
                <c:pt idx="115">
                  <c:v>43454</c:v>
                </c:pt>
                <c:pt idx="116">
                  <c:v>43566</c:v>
                </c:pt>
                <c:pt idx="117">
                  <c:v>43661</c:v>
                </c:pt>
                <c:pt idx="118">
                  <c:v>43776</c:v>
                </c:pt>
                <c:pt idx="119">
                  <c:v>43864</c:v>
                </c:pt>
                <c:pt idx="120">
                  <c:v>44175</c:v>
                </c:pt>
                <c:pt idx="121">
                  <c:v>44278</c:v>
                </c:pt>
                <c:pt idx="122">
                  <c:v>44421</c:v>
                </c:pt>
                <c:pt idx="123">
                  <c:v>44497</c:v>
                </c:pt>
                <c:pt idx="124">
                  <c:v>44580</c:v>
                </c:pt>
              </c:numCache>
            </c:numRef>
          </c:xVal>
          <c:yVal>
            <c:numRef>
              <c:f>'364823076181501'!$D$2:$D$1754</c:f>
              <c:numCache>
                <c:formatCode>General</c:formatCode>
                <c:ptCount val="1753"/>
                <c:pt idx="0">
                  <c:v>-46.5</c:v>
                </c:pt>
                <c:pt idx="1">
                  <c:v>-46.8</c:v>
                </c:pt>
                <c:pt idx="2">
                  <c:v>-46.79</c:v>
                </c:pt>
                <c:pt idx="3">
                  <c:v>-50.14</c:v>
                </c:pt>
                <c:pt idx="4">
                  <c:v>-50.77</c:v>
                </c:pt>
                <c:pt idx="5">
                  <c:v>-50.77</c:v>
                </c:pt>
                <c:pt idx="6">
                  <c:v>-51.51</c:v>
                </c:pt>
                <c:pt idx="7">
                  <c:v>-51.46</c:v>
                </c:pt>
                <c:pt idx="8">
                  <c:v>-49.56</c:v>
                </c:pt>
                <c:pt idx="9">
                  <c:v>-52.9</c:v>
                </c:pt>
                <c:pt idx="10">
                  <c:v>-53.05</c:v>
                </c:pt>
                <c:pt idx="11">
                  <c:v>-53.38</c:v>
                </c:pt>
                <c:pt idx="12">
                  <c:v>-53.1</c:v>
                </c:pt>
                <c:pt idx="13">
                  <c:v>-53.24</c:v>
                </c:pt>
                <c:pt idx="14">
                  <c:v>-53.91</c:v>
                </c:pt>
                <c:pt idx="15">
                  <c:v>-53.57</c:v>
                </c:pt>
                <c:pt idx="16">
                  <c:v>-56.6</c:v>
                </c:pt>
                <c:pt idx="17">
                  <c:v>-57.27</c:v>
                </c:pt>
                <c:pt idx="18">
                  <c:v>-57.06</c:v>
                </c:pt>
                <c:pt idx="19">
                  <c:v>-57.76</c:v>
                </c:pt>
                <c:pt idx="20">
                  <c:v>-59.05</c:v>
                </c:pt>
                <c:pt idx="21">
                  <c:v>-60.8</c:v>
                </c:pt>
                <c:pt idx="22">
                  <c:v>-61.78</c:v>
                </c:pt>
                <c:pt idx="23">
                  <c:v>-61.25</c:v>
                </c:pt>
                <c:pt idx="24">
                  <c:v>-63.86</c:v>
                </c:pt>
                <c:pt idx="25">
                  <c:v>-64.02</c:v>
                </c:pt>
                <c:pt idx="26">
                  <c:v>-63.32</c:v>
                </c:pt>
                <c:pt idx="27">
                  <c:v>-62.81</c:v>
                </c:pt>
                <c:pt idx="28">
                  <c:v>-63.24</c:v>
                </c:pt>
                <c:pt idx="29">
                  <c:v>-62.7</c:v>
                </c:pt>
                <c:pt idx="30">
                  <c:v>-62.62</c:v>
                </c:pt>
                <c:pt idx="31">
                  <c:v>-63.13</c:v>
                </c:pt>
                <c:pt idx="32">
                  <c:v>-64.45</c:v>
                </c:pt>
                <c:pt idx="33">
                  <c:v>-64.150000000000006</c:v>
                </c:pt>
                <c:pt idx="34">
                  <c:v>-63.41</c:v>
                </c:pt>
                <c:pt idx="35">
                  <c:v>-63.95</c:v>
                </c:pt>
                <c:pt idx="36">
                  <c:v>-64.33</c:v>
                </c:pt>
                <c:pt idx="37">
                  <c:v>-64.180000000000007</c:v>
                </c:pt>
                <c:pt idx="38">
                  <c:v>-64.03</c:v>
                </c:pt>
                <c:pt idx="39">
                  <c:v>-65.180000000000007</c:v>
                </c:pt>
                <c:pt idx="40">
                  <c:v>-65.75</c:v>
                </c:pt>
                <c:pt idx="41">
                  <c:v>-65.790000000000006</c:v>
                </c:pt>
                <c:pt idx="42">
                  <c:v>-65.569999999999894</c:v>
                </c:pt>
                <c:pt idx="43">
                  <c:v>-65.53</c:v>
                </c:pt>
                <c:pt idx="44">
                  <c:v>-66.209999999999894</c:v>
                </c:pt>
                <c:pt idx="45">
                  <c:v>-66.09</c:v>
                </c:pt>
                <c:pt idx="46">
                  <c:v>-66.83</c:v>
                </c:pt>
                <c:pt idx="47">
                  <c:v>-66.66</c:v>
                </c:pt>
                <c:pt idx="48">
                  <c:v>-67.599999999999895</c:v>
                </c:pt>
                <c:pt idx="49">
                  <c:v>-68.209999999999894</c:v>
                </c:pt>
                <c:pt idx="50">
                  <c:v>-69.44</c:v>
                </c:pt>
                <c:pt idx="51">
                  <c:v>-68.599999999999895</c:v>
                </c:pt>
                <c:pt idx="52">
                  <c:v>-69.930000000000007</c:v>
                </c:pt>
                <c:pt idx="53">
                  <c:v>-71.349999999999895</c:v>
                </c:pt>
                <c:pt idx="54">
                  <c:v>-71.58</c:v>
                </c:pt>
                <c:pt idx="55">
                  <c:v>-71.06</c:v>
                </c:pt>
                <c:pt idx="56">
                  <c:v>-71.47</c:v>
                </c:pt>
                <c:pt idx="57">
                  <c:v>-72.22</c:v>
                </c:pt>
                <c:pt idx="58">
                  <c:v>-72.08</c:v>
                </c:pt>
                <c:pt idx="59">
                  <c:v>-71.94</c:v>
                </c:pt>
                <c:pt idx="60">
                  <c:v>-73.03</c:v>
                </c:pt>
                <c:pt idx="61">
                  <c:v>-72.47</c:v>
                </c:pt>
                <c:pt idx="62">
                  <c:v>-71.62</c:v>
                </c:pt>
                <c:pt idx="63">
                  <c:v>-71.8</c:v>
                </c:pt>
                <c:pt idx="64">
                  <c:v>-72.72</c:v>
                </c:pt>
                <c:pt idx="65">
                  <c:v>-73.989999999999895</c:v>
                </c:pt>
                <c:pt idx="66">
                  <c:v>-73.540000000000006</c:v>
                </c:pt>
                <c:pt idx="67">
                  <c:v>-73.650000000000006</c:v>
                </c:pt>
                <c:pt idx="68">
                  <c:v>-75.34</c:v>
                </c:pt>
                <c:pt idx="69">
                  <c:v>-75.27</c:v>
                </c:pt>
                <c:pt idx="70">
                  <c:v>-75.55</c:v>
                </c:pt>
                <c:pt idx="71">
                  <c:v>-75.38</c:v>
                </c:pt>
                <c:pt idx="72">
                  <c:v>-77.150000000000006</c:v>
                </c:pt>
                <c:pt idx="73">
                  <c:v>-77.69</c:v>
                </c:pt>
                <c:pt idx="74">
                  <c:v>-78.25</c:v>
                </c:pt>
                <c:pt idx="75">
                  <c:v>-78.05</c:v>
                </c:pt>
                <c:pt idx="76">
                  <c:v>-79.040000000000006</c:v>
                </c:pt>
                <c:pt idx="77">
                  <c:v>-79.459999999999894</c:v>
                </c:pt>
                <c:pt idx="78">
                  <c:v>-78.56</c:v>
                </c:pt>
                <c:pt idx="79">
                  <c:v>-77.28</c:v>
                </c:pt>
                <c:pt idx="80">
                  <c:v>-77.08</c:v>
                </c:pt>
                <c:pt idx="81">
                  <c:v>-76.75</c:v>
                </c:pt>
                <c:pt idx="82">
                  <c:v>-77.05</c:v>
                </c:pt>
                <c:pt idx="83">
                  <c:v>-76.56</c:v>
                </c:pt>
                <c:pt idx="84">
                  <c:v>-77.64</c:v>
                </c:pt>
                <c:pt idx="85">
                  <c:v>-79.63</c:v>
                </c:pt>
                <c:pt idx="86">
                  <c:v>-77.69</c:v>
                </c:pt>
                <c:pt idx="87">
                  <c:v>-76.67</c:v>
                </c:pt>
                <c:pt idx="88">
                  <c:v>-76.91</c:v>
                </c:pt>
                <c:pt idx="89">
                  <c:v>-76.260000000000005</c:v>
                </c:pt>
                <c:pt idx="90">
                  <c:v>-73.73</c:v>
                </c:pt>
                <c:pt idx="91">
                  <c:v>-72.63</c:v>
                </c:pt>
                <c:pt idx="92">
                  <c:v>-72.48</c:v>
                </c:pt>
                <c:pt idx="93">
                  <c:v>-72.349999999999895</c:v>
                </c:pt>
                <c:pt idx="94">
                  <c:v>-70.88</c:v>
                </c:pt>
                <c:pt idx="95">
                  <c:v>-70.06</c:v>
                </c:pt>
                <c:pt idx="96">
                  <c:v>-70.040000000000006</c:v>
                </c:pt>
                <c:pt idx="97">
                  <c:v>-69.66</c:v>
                </c:pt>
                <c:pt idx="98">
                  <c:v>-69.5</c:v>
                </c:pt>
                <c:pt idx="99">
                  <c:v>-69.400000000000006</c:v>
                </c:pt>
                <c:pt idx="100">
                  <c:v>-69.45</c:v>
                </c:pt>
                <c:pt idx="101">
                  <c:v>-69.25</c:v>
                </c:pt>
                <c:pt idx="102">
                  <c:v>-69.42</c:v>
                </c:pt>
                <c:pt idx="103">
                  <c:v>-69.53</c:v>
                </c:pt>
                <c:pt idx="104">
                  <c:v>-69.41</c:v>
                </c:pt>
                <c:pt idx="105">
                  <c:v>-69.290000000000006</c:v>
                </c:pt>
                <c:pt idx="106">
                  <c:v>-68.53</c:v>
                </c:pt>
                <c:pt idx="107">
                  <c:v>-67.94</c:v>
                </c:pt>
                <c:pt idx="108">
                  <c:v>-68.33</c:v>
                </c:pt>
                <c:pt idx="109">
                  <c:v>-68.41</c:v>
                </c:pt>
                <c:pt idx="110">
                  <c:v>-68.5</c:v>
                </c:pt>
                <c:pt idx="111">
                  <c:v>-68.44</c:v>
                </c:pt>
                <c:pt idx="112">
                  <c:v>-68.27</c:v>
                </c:pt>
                <c:pt idx="113">
                  <c:v>-67.95</c:v>
                </c:pt>
                <c:pt idx="114">
                  <c:v>-67.900000000000006</c:v>
                </c:pt>
                <c:pt idx="115">
                  <c:v>-67.83</c:v>
                </c:pt>
                <c:pt idx="116">
                  <c:v>-66.89</c:v>
                </c:pt>
                <c:pt idx="117">
                  <c:v>-67.92</c:v>
                </c:pt>
                <c:pt idx="118">
                  <c:v>-68.52</c:v>
                </c:pt>
                <c:pt idx="119">
                  <c:v>-68.39</c:v>
                </c:pt>
                <c:pt idx="120">
                  <c:v>-68.08</c:v>
                </c:pt>
                <c:pt idx="121">
                  <c:v>-68.12</c:v>
                </c:pt>
                <c:pt idx="122">
                  <c:v>-68.73</c:v>
                </c:pt>
                <c:pt idx="123">
                  <c:v>-68.89</c:v>
                </c:pt>
                <c:pt idx="124">
                  <c:v>-69.319999999999894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73C-4CEC-85A5-30B009D95845}"/>
            </c:ext>
          </c:extLst>
        </c:ser>
        <c:ser>
          <c:idx val="1"/>
          <c:order val="1"/>
          <c:tx>
            <c:v>Simulated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3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'364823076181501'!$H$16:$H$51</c:f>
              <c:numCache>
                <c:formatCode>m/d/yyyy</c:formatCode>
                <c:ptCount val="36"/>
                <c:pt idx="0">
                  <c:v>31413</c:v>
                </c:pt>
                <c:pt idx="1">
                  <c:v>31778</c:v>
                </c:pt>
                <c:pt idx="2">
                  <c:v>32143</c:v>
                </c:pt>
                <c:pt idx="3">
                  <c:v>32509</c:v>
                </c:pt>
                <c:pt idx="4">
                  <c:v>32874</c:v>
                </c:pt>
                <c:pt idx="5">
                  <c:v>33239</c:v>
                </c:pt>
                <c:pt idx="6">
                  <c:v>33604</c:v>
                </c:pt>
                <c:pt idx="7">
                  <c:v>33970</c:v>
                </c:pt>
                <c:pt idx="8">
                  <c:v>34335</c:v>
                </c:pt>
                <c:pt idx="9">
                  <c:v>34700</c:v>
                </c:pt>
                <c:pt idx="10">
                  <c:v>35065</c:v>
                </c:pt>
                <c:pt idx="11">
                  <c:v>35431</c:v>
                </c:pt>
                <c:pt idx="12">
                  <c:v>35796</c:v>
                </c:pt>
                <c:pt idx="13">
                  <c:v>36161</c:v>
                </c:pt>
                <c:pt idx="14">
                  <c:v>36526</c:v>
                </c:pt>
                <c:pt idx="15">
                  <c:v>36892</c:v>
                </c:pt>
                <c:pt idx="16">
                  <c:v>37257</c:v>
                </c:pt>
                <c:pt idx="17">
                  <c:v>37622</c:v>
                </c:pt>
                <c:pt idx="18">
                  <c:v>37987</c:v>
                </c:pt>
                <c:pt idx="19">
                  <c:v>38353</c:v>
                </c:pt>
                <c:pt idx="20">
                  <c:v>38718</c:v>
                </c:pt>
                <c:pt idx="21">
                  <c:v>39083</c:v>
                </c:pt>
                <c:pt idx="22">
                  <c:v>39448</c:v>
                </c:pt>
                <c:pt idx="23">
                  <c:v>39814</c:v>
                </c:pt>
                <c:pt idx="24">
                  <c:v>40179</c:v>
                </c:pt>
                <c:pt idx="25">
                  <c:v>40544</c:v>
                </c:pt>
                <c:pt idx="26">
                  <c:v>40909</c:v>
                </c:pt>
                <c:pt idx="27">
                  <c:v>41275</c:v>
                </c:pt>
                <c:pt idx="28">
                  <c:v>41640</c:v>
                </c:pt>
                <c:pt idx="29">
                  <c:v>42005</c:v>
                </c:pt>
                <c:pt idx="30">
                  <c:v>42370</c:v>
                </c:pt>
                <c:pt idx="31">
                  <c:v>42736</c:v>
                </c:pt>
                <c:pt idx="32">
                  <c:v>43101</c:v>
                </c:pt>
                <c:pt idx="33">
                  <c:v>43466</c:v>
                </c:pt>
                <c:pt idx="34">
                  <c:v>43831</c:v>
                </c:pt>
                <c:pt idx="35">
                  <c:v>44197</c:v>
                </c:pt>
              </c:numCache>
            </c:numRef>
          </c:xVal>
          <c:yVal>
            <c:numRef>
              <c:f>'364823076181501'!$G$16:$G$51</c:f>
              <c:numCache>
                <c:formatCode>General</c:formatCode>
                <c:ptCount val="36"/>
                <c:pt idx="0">
                  <c:v>-53.091468811040002</c:v>
                </c:pt>
                <c:pt idx="1">
                  <c:v>-55.51396560669</c:v>
                </c:pt>
                <c:pt idx="2">
                  <c:v>-56.677646636959999</c:v>
                </c:pt>
                <c:pt idx="3">
                  <c:v>-57.797611236569999</c:v>
                </c:pt>
                <c:pt idx="4">
                  <c:v>-58.834007263179998</c:v>
                </c:pt>
                <c:pt idx="5">
                  <c:v>-59.738243103030001</c:v>
                </c:pt>
                <c:pt idx="6">
                  <c:v>-61.898147583010001</c:v>
                </c:pt>
                <c:pt idx="7">
                  <c:v>-62.781986236569999</c:v>
                </c:pt>
                <c:pt idx="8">
                  <c:v>-63.742485046390001</c:v>
                </c:pt>
                <c:pt idx="9">
                  <c:v>-65.521667480470001</c:v>
                </c:pt>
                <c:pt idx="10">
                  <c:v>-67.55662536621</c:v>
                </c:pt>
                <c:pt idx="11">
                  <c:v>-67.76718902588</c:v>
                </c:pt>
                <c:pt idx="12">
                  <c:v>-68.713844299320002</c:v>
                </c:pt>
                <c:pt idx="13">
                  <c:v>-68.056495666499998</c:v>
                </c:pt>
                <c:pt idx="14">
                  <c:v>-68.85775756836</c:v>
                </c:pt>
                <c:pt idx="15">
                  <c:v>-70.207954406740001</c:v>
                </c:pt>
                <c:pt idx="16">
                  <c:v>-72.339851379389998</c:v>
                </c:pt>
                <c:pt idx="17">
                  <c:v>-74.320495605470001</c:v>
                </c:pt>
                <c:pt idx="18">
                  <c:v>-75.68613433838</c:v>
                </c:pt>
                <c:pt idx="19">
                  <c:v>-76.35912322998</c:v>
                </c:pt>
                <c:pt idx="20">
                  <c:v>-77.322174072270002</c:v>
                </c:pt>
                <c:pt idx="21">
                  <c:v>-78.82755279541</c:v>
                </c:pt>
                <c:pt idx="22">
                  <c:v>-81.190467834469999</c:v>
                </c:pt>
                <c:pt idx="23">
                  <c:v>-82.82300567627</c:v>
                </c:pt>
                <c:pt idx="24">
                  <c:v>-81.942817687990001</c:v>
                </c:pt>
                <c:pt idx="25">
                  <c:v>-81.530883789059999</c:v>
                </c:pt>
                <c:pt idx="26">
                  <c:v>-78.725875854489999</c:v>
                </c:pt>
                <c:pt idx="27">
                  <c:v>-75.731033325200002</c:v>
                </c:pt>
                <c:pt idx="28">
                  <c:v>-73.968421936040002</c:v>
                </c:pt>
                <c:pt idx="29">
                  <c:v>-73.12604522705</c:v>
                </c:pt>
                <c:pt idx="30">
                  <c:v>-72.149574279790002</c:v>
                </c:pt>
                <c:pt idx="31">
                  <c:v>-70.645561218259999</c:v>
                </c:pt>
                <c:pt idx="32">
                  <c:v>-69.563858032230002</c:v>
                </c:pt>
                <c:pt idx="33">
                  <c:v>-68.263710021969999</c:v>
                </c:pt>
                <c:pt idx="34">
                  <c:v>-67.372779846189999</c:v>
                </c:pt>
                <c:pt idx="35">
                  <c:v>-70.806022644039999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73C-4CEC-85A5-30B009D958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3555183"/>
        <c:axId val="613550191"/>
      </c:scatterChart>
      <c:valAx>
        <c:axId val="613555183"/>
        <c:scaling>
          <c:orientation val="minMax"/>
          <c:min val="3000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0191"/>
        <c:crossesAt val="-200"/>
        <c:crossBetween val="midCat"/>
      </c:valAx>
      <c:valAx>
        <c:axId val="613550191"/>
        <c:scaling>
          <c:orientation val="minMax"/>
          <c:max val="-4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Water Level (ft)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5183"/>
        <c:crosses val="autoZero"/>
        <c:crossBetween val="midCat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Data</c:v>
          </c:tx>
          <c:spPr>
            <a:ln w="19050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'364823076181501'!$I$16:$I$51</c:f>
              <c:numCache>
                <c:formatCode>General</c:formatCode>
                <c:ptCount val="36"/>
                <c:pt idx="0">
                  <c:v>-46.8</c:v>
                </c:pt>
                <c:pt idx="1">
                  <c:v>-50.14</c:v>
                </c:pt>
                <c:pt idx="2">
                  <c:v>-51.46</c:v>
                </c:pt>
                <c:pt idx="3">
                  <c:v>-49.56</c:v>
                </c:pt>
                <c:pt idx="4">
                  <c:v>-53.1</c:v>
                </c:pt>
                <c:pt idx="5">
                  <c:v>-53.91</c:v>
                </c:pt>
                <c:pt idx="6">
                  <c:v>-56.6</c:v>
                </c:pt>
                <c:pt idx="7">
                  <c:v>-57.06</c:v>
                </c:pt>
                <c:pt idx="8">
                  <c:v>-59.05</c:v>
                </c:pt>
                <c:pt idx="9">
                  <c:v>-61.78</c:v>
                </c:pt>
                <c:pt idx="10">
                  <c:v>-63.86</c:v>
                </c:pt>
                <c:pt idx="11">
                  <c:v>-62.7</c:v>
                </c:pt>
                <c:pt idx="12">
                  <c:v>-64.150000000000006</c:v>
                </c:pt>
                <c:pt idx="13">
                  <c:v>-64.180000000000007</c:v>
                </c:pt>
                <c:pt idx="14">
                  <c:v>-65.790000000000006</c:v>
                </c:pt>
                <c:pt idx="15">
                  <c:v>-66.09</c:v>
                </c:pt>
                <c:pt idx="16">
                  <c:v>-68.209999999999894</c:v>
                </c:pt>
                <c:pt idx="17">
                  <c:v>-71.349999999999895</c:v>
                </c:pt>
                <c:pt idx="18">
                  <c:v>-72.22</c:v>
                </c:pt>
                <c:pt idx="19">
                  <c:v>-72.47</c:v>
                </c:pt>
                <c:pt idx="20">
                  <c:v>-73.989999999999895</c:v>
                </c:pt>
                <c:pt idx="21">
                  <c:v>-75.27</c:v>
                </c:pt>
                <c:pt idx="22">
                  <c:v>-77.69</c:v>
                </c:pt>
                <c:pt idx="23">
                  <c:v>-79.459999999999894</c:v>
                </c:pt>
                <c:pt idx="24">
                  <c:v>-76.75</c:v>
                </c:pt>
                <c:pt idx="25">
                  <c:v>-79.63</c:v>
                </c:pt>
                <c:pt idx="26">
                  <c:v>-76.260000000000005</c:v>
                </c:pt>
                <c:pt idx="27">
                  <c:v>-72.349999999999895</c:v>
                </c:pt>
                <c:pt idx="28">
                  <c:v>-69.66</c:v>
                </c:pt>
                <c:pt idx="29">
                  <c:v>-69.25</c:v>
                </c:pt>
                <c:pt idx="30">
                  <c:v>-69.290000000000006</c:v>
                </c:pt>
                <c:pt idx="31">
                  <c:v>-68.41</c:v>
                </c:pt>
                <c:pt idx="32">
                  <c:v>-68.44</c:v>
                </c:pt>
                <c:pt idx="33">
                  <c:v>-67.83</c:v>
                </c:pt>
                <c:pt idx="34">
                  <c:v>-68.52</c:v>
                </c:pt>
                <c:pt idx="35">
                  <c:v>-68.08</c:v>
                </c:pt>
              </c:numCache>
            </c:numRef>
          </c:xVal>
          <c:yVal>
            <c:numRef>
              <c:f>'364823076181501'!$G$16:$G$51</c:f>
              <c:numCache>
                <c:formatCode>General</c:formatCode>
                <c:ptCount val="36"/>
                <c:pt idx="0">
                  <c:v>-53.091468811040002</c:v>
                </c:pt>
                <c:pt idx="1">
                  <c:v>-55.51396560669</c:v>
                </c:pt>
                <c:pt idx="2">
                  <c:v>-56.677646636959999</c:v>
                </c:pt>
                <c:pt idx="3">
                  <c:v>-57.797611236569999</c:v>
                </c:pt>
                <c:pt idx="4">
                  <c:v>-58.834007263179998</c:v>
                </c:pt>
                <c:pt idx="5">
                  <c:v>-59.738243103030001</c:v>
                </c:pt>
                <c:pt idx="6">
                  <c:v>-61.898147583010001</c:v>
                </c:pt>
                <c:pt idx="7">
                  <c:v>-62.781986236569999</c:v>
                </c:pt>
                <c:pt idx="8">
                  <c:v>-63.742485046390001</c:v>
                </c:pt>
                <c:pt idx="9">
                  <c:v>-65.521667480470001</c:v>
                </c:pt>
                <c:pt idx="10">
                  <c:v>-67.55662536621</c:v>
                </c:pt>
                <c:pt idx="11">
                  <c:v>-67.76718902588</c:v>
                </c:pt>
                <c:pt idx="12">
                  <c:v>-68.713844299320002</c:v>
                </c:pt>
                <c:pt idx="13">
                  <c:v>-68.056495666499998</c:v>
                </c:pt>
                <c:pt idx="14">
                  <c:v>-68.85775756836</c:v>
                </c:pt>
                <c:pt idx="15">
                  <c:v>-70.207954406740001</c:v>
                </c:pt>
                <c:pt idx="16">
                  <c:v>-72.339851379389998</c:v>
                </c:pt>
                <c:pt idx="17">
                  <c:v>-74.320495605470001</c:v>
                </c:pt>
                <c:pt idx="18">
                  <c:v>-75.68613433838</c:v>
                </c:pt>
                <c:pt idx="19">
                  <c:v>-76.35912322998</c:v>
                </c:pt>
                <c:pt idx="20">
                  <c:v>-77.322174072270002</c:v>
                </c:pt>
                <c:pt idx="21">
                  <c:v>-78.82755279541</c:v>
                </c:pt>
                <c:pt idx="22">
                  <c:v>-81.190467834469999</c:v>
                </c:pt>
                <c:pt idx="23">
                  <c:v>-82.82300567627</c:v>
                </c:pt>
                <c:pt idx="24">
                  <c:v>-81.942817687990001</c:v>
                </c:pt>
                <c:pt idx="25">
                  <c:v>-81.530883789059999</c:v>
                </c:pt>
                <c:pt idx="26">
                  <c:v>-78.725875854489999</c:v>
                </c:pt>
                <c:pt idx="27">
                  <c:v>-75.731033325200002</c:v>
                </c:pt>
                <c:pt idx="28">
                  <c:v>-73.968421936040002</c:v>
                </c:pt>
                <c:pt idx="29">
                  <c:v>-73.12604522705</c:v>
                </c:pt>
                <c:pt idx="30">
                  <c:v>-72.149574279790002</c:v>
                </c:pt>
                <c:pt idx="31">
                  <c:v>-70.645561218259999</c:v>
                </c:pt>
                <c:pt idx="32">
                  <c:v>-69.563858032230002</c:v>
                </c:pt>
                <c:pt idx="33">
                  <c:v>-68.263710021969999</c:v>
                </c:pt>
                <c:pt idx="34">
                  <c:v>-67.372779846189999</c:v>
                </c:pt>
                <c:pt idx="35">
                  <c:v>-70.806022644039999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2AD-4F2C-93F7-A3D4C264F156}"/>
            </c:ext>
          </c:extLst>
        </c:ser>
        <c:ser>
          <c:idx val="1"/>
          <c:order val="1"/>
          <c:tx>
            <c:v>Y=X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'364823076181501'!$K$2:$K$3</c:f>
              <c:numCache>
                <c:formatCode>General</c:formatCode>
                <c:ptCount val="2"/>
                <c:pt idx="0">
                  <c:v>-46.5</c:v>
                </c:pt>
                <c:pt idx="1">
                  <c:v>-79.63</c:v>
                </c:pt>
              </c:numCache>
            </c:numRef>
          </c:xVal>
          <c:yVal>
            <c:numRef>
              <c:f>'364823076181501'!$K$2:$K$3</c:f>
              <c:numCache>
                <c:formatCode>General</c:formatCode>
                <c:ptCount val="2"/>
                <c:pt idx="0">
                  <c:v>-46.5</c:v>
                </c:pt>
                <c:pt idx="1">
                  <c:v>-79.63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2AD-4F2C-93F7-A3D4C264F1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4009151"/>
        <c:axId val="1105116095"/>
      </c:scatterChart>
      <c:valAx>
        <c:axId val="1174009151"/>
        <c:scaling>
          <c:orientation val="minMax"/>
          <c:max val="-40"/>
          <c:min val="-9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05116095"/>
        <c:crossesAt val="-200"/>
        <c:crossBetween val="midCat"/>
      </c:valAx>
      <c:valAx>
        <c:axId val="1105116095"/>
        <c:scaling>
          <c:orientation val="minMax"/>
          <c:max val="-4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74009151"/>
        <c:crossesAt val="-200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0617632601578511"/>
          <c:y val="0.57275836614173226"/>
          <c:w val="0.38800328273086904"/>
          <c:h val="0.19412968265330471"/>
        </c:manualLayout>
      </c:layout>
      <c:overlay val="1"/>
      <c:spPr>
        <a:solidFill>
          <a:schemeClr val="bg1"/>
        </a:solidFill>
        <a:ln>
          <a:solidFill>
            <a:schemeClr val="bg1">
              <a:lumMod val="65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sz="1400" b="0" i="0" u="none" strike="noStrike" baseline="0">
                <a:effectLst/>
              </a:rPr>
              <a:t>59C 30</a:t>
            </a:r>
            <a:r>
              <a:rPr lang="en-US" sz="1400" b="0" i="0" u="none" strike="noStrike" baseline="0"/>
              <a:t>        </a:t>
            </a:r>
            <a:endParaRPr lang="en-US"/>
          </a:p>
        </c:rich>
      </c:tx>
      <c:layout>
        <c:manualLayout>
          <c:xMode val="edge"/>
          <c:yMode val="edge"/>
          <c:x val="0.36088110403397028"/>
          <c:y val="2.13675213675213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USGS Data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3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xVal>
            <c:numRef>
              <c:f>'364852076252202'!$A$2:$A$1754</c:f>
              <c:numCache>
                <c:formatCode>m/d/yyyy</c:formatCode>
                <c:ptCount val="1753"/>
                <c:pt idx="0">
                  <c:v>29915</c:v>
                </c:pt>
                <c:pt idx="1">
                  <c:v>29937</c:v>
                </c:pt>
                <c:pt idx="2">
                  <c:v>29978</c:v>
                </c:pt>
                <c:pt idx="3">
                  <c:v>30006</c:v>
                </c:pt>
                <c:pt idx="4">
                  <c:v>30035</c:v>
                </c:pt>
                <c:pt idx="5">
                  <c:v>30055</c:v>
                </c:pt>
                <c:pt idx="6">
                  <c:v>30091</c:v>
                </c:pt>
                <c:pt idx="7">
                  <c:v>30118</c:v>
                </c:pt>
                <c:pt idx="8">
                  <c:v>30154</c:v>
                </c:pt>
                <c:pt idx="9">
                  <c:v>30189</c:v>
                </c:pt>
                <c:pt idx="10">
                  <c:v>30218</c:v>
                </c:pt>
                <c:pt idx="11">
                  <c:v>30243</c:v>
                </c:pt>
                <c:pt idx="12">
                  <c:v>30278</c:v>
                </c:pt>
                <c:pt idx="13">
                  <c:v>30315</c:v>
                </c:pt>
                <c:pt idx="14">
                  <c:v>30342</c:v>
                </c:pt>
                <c:pt idx="15">
                  <c:v>30370</c:v>
                </c:pt>
                <c:pt idx="16">
                  <c:v>30410</c:v>
                </c:pt>
                <c:pt idx="17">
                  <c:v>30461</c:v>
                </c:pt>
                <c:pt idx="18">
                  <c:v>30494</c:v>
                </c:pt>
                <c:pt idx="19">
                  <c:v>30525</c:v>
                </c:pt>
                <c:pt idx="20">
                  <c:v>30554</c:v>
                </c:pt>
                <c:pt idx="21">
                  <c:v>30589</c:v>
                </c:pt>
                <c:pt idx="22">
                  <c:v>30609</c:v>
                </c:pt>
                <c:pt idx="23">
                  <c:v>30641</c:v>
                </c:pt>
                <c:pt idx="24">
                  <c:v>30670</c:v>
                </c:pt>
                <c:pt idx="25">
                  <c:v>30705</c:v>
                </c:pt>
                <c:pt idx="26">
                  <c:v>30734</c:v>
                </c:pt>
                <c:pt idx="27">
                  <c:v>30764</c:v>
                </c:pt>
                <c:pt idx="28">
                  <c:v>30798</c:v>
                </c:pt>
                <c:pt idx="29">
                  <c:v>30824</c:v>
                </c:pt>
                <c:pt idx="30">
                  <c:v>30853</c:v>
                </c:pt>
                <c:pt idx="31">
                  <c:v>30887</c:v>
                </c:pt>
                <c:pt idx="32">
                  <c:v>30925</c:v>
                </c:pt>
                <c:pt idx="33">
                  <c:v>30952</c:v>
                </c:pt>
                <c:pt idx="34">
                  <c:v>30979</c:v>
                </c:pt>
                <c:pt idx="35">
                  <c:v>31001</c:v>
                </c:pt>
                <c:pt idx="36">
                  <c:v>31085</c:v>
                </c:pt>
                <c:pt idx="37">
                  <c:v>31120</c:v>
                </c:pt>
                <c:pt idx="38">
                  <c:v>31155</c:v>
                </c:pt>
                <c:pt idx="39">
                  <c:v>31169</c:v>
                </c:pt>
                <c:pt idx="40">
                  <c:v>31204</c:v>
                </c:pt>
                <c:pt idx="41">
                  <c:v>31237</c:v>
                </c:pt>
                <c:pt idx="42">
                  <c:v>31280</c:v>
                </c:pt>
                <c:pt idx="43">
                  <c:v>31329</c:v>
                </c:pt>
                <c:pt idx="44">
                  <c:v>31371</c:v>
                </c:pt>
                <c:pt idx="45">
                  <c:v>31419</c:v>
                </c:pt>
                <c:pt idx="46">
                  <c:v>31468</c:v>
                </c:pt>
                <c:pt idx="47">
                  <c:v>31616</c:v>
                </c:pt>
                <c:pt idx="48">
                  <c:v>31631</c:v>
                </c:pt>
                <c:pt idx="49">
                  <c:v>31685</c:v>
                </c:pt>
                <c:pt idx="50">
                  <c:v>31734</c:v>
                </c:pt>
                <c:pt idx="51">
                  <c:v>31784</c:v>
                </c:pt>
                <c:pt idx="52">
                  <c:v>31833</c:v>
                </c:pt>
                <c:pt idx="53">
                  <c:v>31902</c:v>
                </c:pt>
                <c:pt idx="54">
                  <c:v>31951</c:v>
                </c:pt>
                <c:pt idx="55">
                  <c:v>31994</c:v>
                </c:pt>
                <c:pt idx="56">
                  <c:v>32042</c:v>
                </c:pt>
                <c:pt idx="57">
                  <c:v>32099</c:v>
                </c:pt>
                <c:pt idx="58">
                  <c:v>32154</c:v>
                </c:pt>
                <c:pt idx="59">
                  <c:v>32217</c:v>
                </c:pt>
                <c:pt idx="60">
                  <c:v>32273</c:v>
                </c:pt>
                <c:pt idx="61">
                  <c:v>32323</c:v>
                </c:pt>
                <c:pt idx="62">
                  <c:v>32358</c:v>
                </c:pt>
                <c:pt idx="63">
                  <c:v>32434</c:v>
                </c:pt>
                <c:pt idx="64">
                  <c:v>32469</c:v>
                </c:pt>
                <c:pt idx="65">
                  <c:v>32525</c:v>
                </c:pt>
                <c:pt idx="66">
                  <c:v>32581</c:v>
                </c:pt>
                <c:pt idx="67">
                  <c:v>32623</c:v>
                </c:pt>
                <c:pt idx="68">
                  <c:v>32681</c:v>
                </c:pt>
                <c:pt idx="69">
                  <c:v>32730</c:v>
                </c:pt>
                <c:pt idx="70">
                  <c:v>32784</c:v>
                </c:pt>
                <c:pt idx="71">
                  <c:v>32841</c:v>
                </c:pt>
                <c:pt idx="72">
                  <c:v>32883</c:v>
                </c:pt>
                <c:pt idx="73">
                  <c:v>32944</c:v>
                </c:pt>
                <c:pt idx="74">
                  <c:v>33008</c:v>
                </c:pt>
                <c:pt idx="75">
                  <c:v>33050</c:v>
                </c:pt>
                <c:pt idx="76">
                  <c:v>33093</c:v>
                </c:pt>
                <c:pt idx="77">
                  <c:v>33156</c:v>
                </c:pt>
                <c:pt idx="78">
                  <c:v>33218</c:v>
                </c:pt>
                <c:pt idx="79">
                  <c:v>33267</c:v>
                </c:pt>
                <c:pt idx="80">
                  <c:v>33296</c:v>
                </c:pt>
                <c:pt idx="81">
                  <c:v>33322</c:v>
                </c:pt>
                <c:pt idx="82">
                  <c:v>33375</c:v>
                </c:pt>
                <c:pt idx="83">
                  <c:v>33428</c:v>
                </c:pt>
                <c:pt idx="84">
                  <c:v>33477</c:v>
                </c:pt>
                <c:pt idx="85">
                  <c:v>33547</c:v>
                </c:pt>
                <c:pt idx="86">
                  <c:v>33611</c:v>
                </c:pt>
                <c:pt idx="87">
                  <c:v>33660</c:v>
                </c:pt>
                <c:pt idx="88">
                  <c:v>33714</c:v>
                </c:pt>
                <c:pt idx="89">
                  <c:v>33778</c:v>
                </c:pt>
                <c:pt idx="90">
                  <c:v>33840</c:v>
                </c:pt>
                <c:pt idx="91">
                  <c:v>33892</c:v>
                </c:pt>
                <c:pt idx="92">
                  <c:v>33946</c:v>
                </c:pt>
                <c:pt idx="93">
                  <c:v>34008</c:v>
                </c:pt>
                <c:pt idx="94">
                  <c:v>34073</c:v>
                </c:pt>
                <c:pt idx="95">
                  <c:v>34129</c:v>
                </c:pt>
                <c:pt idx="96">
                  <c:v>34205</c:v>
                </c:pt>
                <c:pt idx="97">
                  <c:v>34254</c:v>
                </c:pt>
                <c:pt idx="98">
                  <c:v>34338</c:v>
                </c:pt>
                <c:pt idx="99">
                  <c:v>34387</c:v>
                </c:pt>
                <c:pt idx="100">
                  <c:v>34431</c:v>
                </c:pt>
                <c:pt idx="101">
                  <c:v>34498</c:v>
                </c:pt>
                <c:pt idx="102">
                  <c:v>34554</c:v>
                </c:pt>
                <c:pt idx="103">
                  <c:v>34618</c:v>
                </c:pt>
                <c:pt idx="104">
                  <c:v>34702</c:v>
                </c:pt>
                <c:pt idx="105">
                  <c:v>34764</c:v>
                </c:pt>
                <c:pt idx="106">
                  <c:v>34820</c:v>
                </c:pt>
                <c:pt idx="107">
                  <c:v>34885</c:v>
                </c:pt>
                <c:pt idx="108">
                  <c:v>34983</c:v>
                </c:pt>
                <c:pt idx="109">
                  <c:v>35087</c:v>
                </c:pt>
                <c:pt idx="110">
                  <c:v>35157</c:v>
                </c:pt>
                <c:pt idx="111">
                  <c:v>35257</c:v>
                </c:pt>
                <c:pt idx="112">
                  <c:v>35300</c:v>
                </c:pt>
                <c:pt idx="113">
                  <c:v>35347</c:v>
                </c:pt>
                <c:pt idx="114">
                  <c:v>35362</c:v>
                </c:pt>
                <c:pt idx="115">
                  <c:v>35405</c:v>
                </c:pt>
                <c:pt idx="116">
                  <c:v>35436</c:v>
                </c:pt>
                <c:pt idx="117">
                  <c:v>35460</c:v>
                </c:pt>
                <c:pt idx="118">
                  <c:v>35473</c:v>
                </c:pt>
                <c:pt idx="119">
                  <c:v>35485</c:v>
                </c:pt>
                <c:pt idx="120">
                  <c:v>35500</c:v>
                </c:pt>
                <c:pt idx="121">
                  <c:v>35509</c:v>
                </c:pt>
                <c:pt idx="122">
                  <c:v>35523</c:v>
                </c:pt>
                <c:pt idx="123">
                  <c:v>35544</c:v>
                </c:pt>
                <c:pt idx="124">
                  <c:v>35565</c:v>
                </c:pt>
                <c:pt idx="125">
                  <c:v>35584</c:v>
                </c:pt>
                <c:pt idx="126">
                  <c:v>35594</c:v>
                </c:pt>
                <c:pt idx="127">
                  <c:v>35611</c:v>
                </c:pt>
                <c:pt idx="128">
                  <c:v>35625</c:v>
                </c:pt>
                <c:pt idx="129">
                  <c:v>35642</c:v>
                </c:pt>
                <c:pt idx="130">
                  <c:v>35657</c:v>
                </c:pt>
                <c:pt idx="131">
                  <c:v>35670</c:v>
                </c:pt>
                <c:pt idx="132">
                  <c:v>35684</c:v>
                </c:pt>
                <c:pt idx="133">
                  <c:v>35699</c:v>
                </c:pt>
                <c:pt idx="134">
                  <c:v>35718</c:v>
                </c:pt>
                <c:pt idx="135">
                  <c:v>35726</c:v>
                </c:pt>
                <c:pt idx="136">
                  <c:v>35744</c:v>
                </c:pt>
                <c:pt idx="137">
                  <c:v>35755</c:v>
                </c:pt>
                <c:pt idx="138">
                  <c:v>35775</c:v>
                </c:pt>
                <c:pt idx="139">
                  <c:v>35782</c:v>
                </c:pt>
                <c:pt idx="140">
                  <c:v>35801</c:v>
                </c:pt>
                <c:pt idx="141">
                  <c:v>35818</c:v>
                </c:pt>
                <c:pt idx="142">
                  <c:v>35843</c:v>
                </c:pt>
                <c:pt idx="143">
                  <c:v>35853</c:v>
                </c:pt>
                <c:pt idx="144">
                  <c:v>35866</c:v>
                </c:pt>
                <c:pt idx="145">
                  <c:v>35881</c:v>
                </c:pt>
                <c:pt idx="146">
                  <c:v>35899</c:v>
                </c:pt>
                <c:pt idx="147">
                  <c:v>35915</c:v>
                </c:pt>
                <c:pt idx="148">
                  <c:v>35926</c:v>
                </c:pt>
                <c:pt idx="149">
                  <c:v>35943</c:v>
                </c:pt>
                <c:pt idx="150">
                  <c:v>35957</c:v>
                </c:pt>
                <c:pt idx="151">
                  <c:v>35975</c:v>
                </c:pt>
                <c:pt idx="152">
                  <c:v>35985</c:v>
                </c:pt>
                <c:pt idx="153">
                  <c:v>36000</c:v>
                </c:pt>
                <c:pt idx="154">
                  <c:v>36017</c:v>
                </c:pt>
                <c:pt idx="155">
                  <c:v>36033</c:v>
                </c:pt>
                <c:pt idx="156">
                  <c:v>36049</c:v>
                </c:pt>
                <c:pt idx="157">
                  <c:v>36060</c:v>
                </c:pt>
                <c:pt idx="158">
                  <c:v>36076</c:v>
                </c:pt>
                <c:pt idx="159">
                  <c:v>36094</c:v>
                </c:pt>
                <c:pt idx="160">
                  <c:v>36111</c:v>
                </c:pt>
                <c:pt idx="161">
                  <c:v>36129</c:v>
                </c:pt>
                <c:pt idx="162">
                  <c:v>36137</c:v>
                </c:pt>
                <c:pt idx="163">
                  <c:v>36145</c:v>
                </c:pt>
                <c:pt idx="164">
                  <c:v>36164</c:v>
                </c:pt>
                <c:pt idx="165">
                  <c:v>36181</c:v>
                </c:pt>
                <c:pt idx="166">
                  <c:v>36207</c:v>
                </c:pt>
                <c:pt idx="167">
                  <c:v>36217</c:v>
                </c:pt>
                <c:pt idx="168">
                  <c:v>36230</c:v>
                </c:pt>
                <c:pt idx="169">
                  <c:v>36244</c:v>
                </c:pt>
                <c:pt idx="170">
                  <c:v>36259</c:v>
                </c:pt>
                <c:pt idx="171">
                  <c:v>36272</c:v>
                </c:pt>
                <c:pt idx="172">
                  <c:v>36286</c:v>
                </c:pt>
                <c:pt idx="173">
                  <c:v>36304</c:v>
                </c:pt>
                <c:pt idx="174">
                  <c:v>36325</c:v>
                </c:pt>
                <c:pt idx="175">
                  <c:v>36339</c:v>
                </c:pt>
                <c:pt idx="176">
                  <c:v>36356</c:v>
                </c:pt>
                <c:pt idx="177">
                  <c:v>36370</c:v>
                </c:pt>
                <c:pt idx="178">
                  <c:v>36385</c:v>
                </c:pt>
                <c:pt idx="179">
                  <c:v>36399</c:v>
                </c:pt>
                <c:pt idx="180">
                  <c:v>36412</c:v>
                </c:pt>
                <c:pt idx="181">
                  <c:v>36427</c:v>
                </c:pt>
                <c:pt idx="182">
                  <c:v>36451</c:v>
                </c:pt>
                <c:pt idx="183">
                  <c:v>36536</c:v>
                </c:pt>
                <c:pt idx="184">
                  <c:v>36633</c:v>
                </c:pt>
                <c:pt idx="185">
                  <c:v>36726</c:v>
                </c:pt>
                <c:pt idx="186">
                  <c:v>36831</c:v>
                </c:pt>
                <c:pt idx="187">
                  <c:v>36923</c:v>
                </c:pt>
                <c:pt idx="188">
                  <c:v>36997</c:v>
                </c:pt>
                <c:pt idx="189">
                  <c:v>37074</c:v>
                </c:pt>
                <c:pt idx="190">
                  <c:v>37194</c:v>
                </c:pt>
                <c:pt idx="191">
                  <c:v>37284</c:v>
                </c:pt>
                <c:pt idx="192">
                  <c:v>37363</c:v>
                </c:pt>
                <c:pt idx="193">
                  <c:v>37445</c:v>
                </c:pt>
                <c:pt idx="194">
                  <c:v>37565</c:v>
                </c:pt>
                <c:pt idx="195">
                  <c:v>37627</c:v>
                </c:pt>
                <c:pt idx="196">
                  <c:v>37740</c:v>
                </c:pt>
                <c:pt idx="197">
                  <c:v>37805</c:v>
                </c:pt>
                <c:pt idx="198">
                  <c:v>37915</c:v>
                </c:pt>
                <c:pt idx="199">
                  <c:v>37999</c:v>
                </c:pt>
                <c:pt idx="200">
                  <c:v>38098</c:v>
                </c:pt>
                <c:pt idx="201">
                  <c:v>38176</c:v>
                </c:pt>
                <c:pt idx="202">
                  <c:v>38320</c:v>
                </c:pt>
                <c:pt idx="203">
                  <c:v>38378</c:v>
                </c:pt>
                <c:pt idx="204">
                  <c:v>38460</c:v>
                </c:pt>
                <c:pt idx="205">
                  <c:v>38545</c:v>
                </c:pt>
                <c:pt idx="206">
                  <c:v>38636</c:v>
                </c:pt>
                <c:pt idx="207">
                  <c:v>38729</c:v>
                </c:pt>
                <c:pt idx="208">
                  <c:v>38825</c:v>
                </c:pt>
                <c:pt idx="209">
                  <c:v>38905</c:v>
                </c:pt>
                <c:pt idx="210">
                  <c:v>39022</c:v>
                </c:pt>
                <c:pt idx="211">
                  <c:v>39091</c:v>
                </c:pt>
                <c:pt idx="212">
                  <c:v>39203</c:v>
                </c:pt>
                <c:pt idx="213">
                  <c:v>39289</c:v>
                </c:pt>
                <c:pt idx="214">
                  <c:v>39373</c:v>
                </c:pt>
                <c:pt idx="215">
                  <c:v>39454</c:v>
                </c:pt>
                <c:pt idx="216">
                  <c:v>39539</c:v>
                </c:pt>
                <c:pt idx="217">
                  <c:v>39653</c:v>
                </c:pt>
                <c:pt idx="218">
                  <c:v>39727</c:v>
                </c:pt>
                <c:pt idx="219">
                  <c:v>39841</c:v>
                </c:pt>
                <c:pt idx="220">
                  <c:v>39912</c:v>
                </c:pt>
                <c:pt idx="221">
                  <c:v>40024</c:v>
                </c:pt>
                <c:pt idx="222">
                  <c:v>40106</c:v>
                </c:pt>
                <c:pt idx="223">
                  <c:v>40191</c:v>
                </c:pt>
                <c:pt idx="224">
                  <c:v>40276</c:v>
                </c:pt>
                <c:pt idx="225">
                  <c:v>40365</c:v>
                </c:pt>
                <c:pt idx="226">
                  <c:v>40464</c:v>
                </c:pt>
                <c:pt idx="227">
                  <c:v>40603</c:v>
                </c:pt>
                <c:pt idx="228">
                  <c:v>40686</c:v>
                </c:pt>
                <c:pt idx="229">
                  <c:v>40742</c:v>
                </c:pt>
                <c:pt idx="230">
                  <c:v>40834</c:v>
                </c:pt>
                <c:pt idx="231">
                  <c:v>40925</c:v>
                </c:pt>
                <c:pt idx="232">
                  <c:v>41024</c:v>
                </c:pt>
                <c:pt idx="233">
                  <c:v>41120</c:v>
                </c:pt>
                <c:pt idx="234">
                  <c:v>41207</c:v>
                </c:pt>
                <c:pt idx="235">
                  <c:v>41311</c:v>
                </c:pt>
                <c:pt idx="236">
                  <c:v>41380</c:v>
                </c:pt>
                <c:pt idx="237">
                  <c:v>41479</c:v>
                </c:pt>
                <c:pt idx="238">
                  <c:v>41584</c:v>
                </c:pt>
                <c:pt idx="239">
                  <c:v>41674</c:v>
                </c:pt>
                <c:pt idx="240">
                  <c:v>41773</c:v>
                </c:pt>
                <c:pt idx="241">
                  <c:v>41850</c:v>
                </c:pt>
                <c:pt idx="242">
                  <c:v>41934</c:v>
                </c:pt>
                <c:pt idx="243">
                  <c:v>42025</c:v>
                </c:pt>
                <c:pt idx="244">
                  <c:v>42138</c:v>
                </c:pt>
                <c:pt idx="245">
                  <c:v>42185</c:v>
                </c:pt>
                <c:pt idx="246">
                  <c:v>42347</c:v>
                </c:pt>
                <c:pt idx="247">
                  <c:v>42409</c:v>
                </c:pt>
                <c:pt idx="248">
                  <c:v>42503</c:v>
                </c:pt>
                <c:pt idx="249">
                  <c:v>42577</c:v>
                </c:pt>
                <c:pt idx="250">
                  <c:v>42590</c:v>
                </c:pt>
                <c:pt idx="251">
                  <c:v>42592</c:v>
                </c:pt>
                <c:pt idx="252">
                  <c:v>42599</c:v>
                </c:pt>
                <c:pt idx="253">
                  <c:v>42657</c:v>
                </c:pt>
                <c:pt idx="254">
                  <c:v>42767</c:v>
                </c:pt>
                <c:pt idx="255">
                  <c:v>42849</c:v>
                </c:pt>
                <c:pt idx="256">
                  <c:v>42926</c:v>
                </c:pt>
                <c:pt idx="257">
                  <c:v>43031</c:v>
                </c:pt>
                <c:pt idx="258">
                  <c:v>43152</c:v>
                </c:pt>
                <c:pt idx="259">
                  <c:v>43290</c:v>
                </c:pt>
                <c:pt idx="260">
                  <c:v>43384</c:v>
                </c:pt>
                <c:pt idx="261">
                  <c:v>43481</c:v>
                </c:pt>
                <c:pt idx="262">
                  <c:v>43563</c:v>
                </c:pt>
                <c:pt idx="263">
                  <c:v>43657</c:v>
                </c:pt>
                <c:pt idx="264">
                  <c:v>43668</c:v>
                </c:pt>
                <c:pt idx="265">
                  <c:v>43871</c:v>
                </c:pt>
                <c:pt idx="266">
                  <c:v>43991</c:v>
                </c:pt>
                <c:pt idx="267">
                  <c:v>44231</c:v>
                </c:pt>
                <c:pt idx="268">
                  <c:v>44432</c:v>
                </c:pt>
              </c:numCache>
            </c:numRef>
          </c:xVal>
          <c:yVal>
            <c:numRef>
              <c:f>'364852076252202'!$D$2:$D$1754</c:f>
              <c:numCache>
                <c:formatCode>General</c:formatCode>
                <c:ptCount val="1753"/>
                <c:pt idx="0">
                  <c:v>-57.14</c:v>
                </c:pt>
                <c:pt idx="1">
                  <c:v>-56.68</c:v>
                </c:pt>
                <c:pt idx="2">
                  <c:v>-55.68</c:v>
                </c:pt>
                <c:pt idx="3">
                  <c:v>-55.06</c:v>
                </c:pt>
                <c:pt idx="4">
                  <c:v>-54.75</c:v>
                </c:pt>
                <c:pt idx="5">
                  <c:v>-54.74</c:v>
                </c:pt>
                <c:pt idx="6">
                  <c:v>-54.54</c:v>
                </c:pt>
                <c:pt idx="7">
                  <c:v>-54.74</c:v>
                </c:pt>
                <c:pt idx="8">
                  <c:v>-54.55</c:v>
                </c:pt>
                <c:pt idx="9">
                  <c:v>-54.34</c:v>
                </c:pt>
                <c:pt idx="10">
                  <c:v>-54.15</c:v>
                </c:pt>
                <c:pt idx="11">
                  <c:v>-53.84</c:v>
                </c:pt>
                <c:pt idx="12">
                  <c:v>-53.58</c:v>
                </c:pt>
                <c:pt idx="13">
                  <c:v>-53.26</c:v>
                </c:pt>
                <c:pt idx="14">
                  <c:v>-53.38</c:v>
                </c:pt>
                <c:pt idx="15">
                  <c:v>-53.05</c:v>
                </c:pt>
                <c:pt idx="16">
                  <c:v>-52.98</c:v>
                </c:pt>
                <c:pt idx="17">
                  <c:v>-52.94</c:v>
                </c:pt>
                <c:pt idx="18">
                  <c:v>-53.05</c:v>
                </c:pt>
                <c:pt idx="19">
                  <c:v>-53.34</c:v>
                </c:pt>
                <c:pt idx="20">
                  <c:v>-53.48</c:v>
                </c:pt>
                <c:pt idx="21">
                  <c:v>-53.69</c:v>
                </c:pt>
                <c:pt idx="22">
                  <c:v>-54.18</c:v>
                </c:pt>
                <c:pt idx="23">
                  <c:v>-55.17</c:v>
                </c:pt>
                <c:pt idx="24">
                  <c:v>-55.68</c:v>
                </c:pt>
                <c:pt idx="25">
                  <c:v>-55.64</c:v>
                </c:pt>
                <c:pt idx="26">
                  <c:v>-55.53</c:v>
                </c:pt>
                <c:pt idx="27">
                  <c:v>-55.26</c:v>
                </c:pt>
                <c:pt idx="28">
                  <c:v>-54.89</c:v>
                </c:pt>
                <c:pt idx="29">
                  <c:v>-55</c:v>
                </c:pt>
                <c:pt idx="30">
                  <c:v>-55.03</c:v>
                </c:pt>
                <c:pt idx="31">
                  <c:v>-54.88</c:v>
                </c:pt>
                <c:pt idx="32">
                  <c:v>-54.78</c:v>
                </c:pt>
                <c:pt idx="33">
                  <c:v>-54.58</c:v>
                </c:pt>
                <c:pt idx="34">
                  <c:v>-54.56</c:v>
                </c:pt>
                <c:pt idx="35">
                  <c:v>-54.81</c:v>
                </c:pt>
                <c:pt idx="36">
                  <c:v>-54.83</c:v>
                </c:pt>
                <c:pt idx="37">
                  <c:v>-57.7</c:v>
                </c:pt>
                <c:pt idx="38">
                  <c:v>-58.33</c:v>
                </c:pt>
                <c:pt idx="39">
                  <c:v>-58.63</c:v>
                </c:pt>
                <c:pt idx="40">
                  <c:v>-59.38</c:v>
                </c:pt>
                <c:pt idx="41">
                  <c:v>-60.13</c:v>
                </c:pt>
                <c:pt idx="42">
                  <c:v>-59.54</c:v>
                </c:pt>
                <c:pt idx="43">
                  <c:v>-58.94</c:v>
                </c:pt>
                <c:pt idx="44">
                  <c:v>-58.14</c:v>
                </c:pt>
                <c:pt idx="45">
                  <c:v>-57.61</c:v>
                </c:pt>
                <c:pt idx="46">
                  <c:v>-57.01</c:v>
                </c:pt>
                <c:pt idx="47">
                  <c:v>-58.46</c:v>
                </c:pt>
                <c:pt idx="48">
                  <c:v>-59.28</c:v>
                </c:pt>
                <c:pt idx="49">
                  <c:v>-61.13</c:v>
                </c:pt>
                <c:pt idx="50">
                  <c:v>-62.38</c:v>
                </c:pt>
                <c:pt idx="51">
                  <c:v>-63.21</c:v>
                </c:pt>
                <c:pt idx="52">
                  <c:v>-63.32</c:v>
                </c:pt>
                <c:pt idx="53">
                  <c:v>-61.95</c:v>
                </c:pt>
                <c:pt idx="54">
                  <c:v>-62</c:v>
                </c:pt>
                <c:pt idx="55">
                  <c:v>-63.21</c:v>
                </c:pt>
                <c:pt idx="56">
                  <c:v>-62.39</c:v>
                </c:pt>
                <c:pt idx="57">
                  <c:v>-62.9</c:v>
                </c:pt>
                <c:pt idx="58">
                  <c:v>-64.599999999999895</c:v>
                </c:pt>
                <c:pt idx="59">
                  <c:v>-64.13</c:v>
                </c:pt>
                <c:pt idx="60">
                  <c:v>-63.13</c:v>
                </c:pt>
                <c:pt idx="61">
                  <c:v>-64.28</c:v>
                </c:pt>
                <c:pt idx="62">
                  <c:v>-63.88</c:v>
                </c:pt>
                <c:pt idx="63">
                  <c:v>-64.180000000000007</c:v>
                </c:pt>
                <c:pt idx="64">
                  <c:v>-64.03</c:v>
                </c:pt>
                <c:pt idx="65">
                  <c:v>-64.08</c:v>
                </c:pt>
                <c:pt idx="66">
                  <c:v>-63.58</c:v>
                </c:pt>
                <c:pt idx="67">
                  <c:v>-63.58</c:v>
                </c:pt>
                <c:pt idx="68">
                  <c:v>-63.68</c:v>
                </c:pt>
                <c:pt idx="69">
                  <c:v>-63.98</c:v>
                </c:pt>
                <c:pt idx="70">
                  <c:v>-63.78</c:v>
                </c:pt>
                <c:pt idx="71">
                  <c:v>-63.86</c:v>
                </c:pt>
                <c:pt idx="72">
                  <c:v>-63.88</c:v>
                </c:pt>
                <c:pt idx="73">
                  <c:v>-64.180000000000007</c:v>
                </c:pt>
                <c:pt idx="74">
                  <c:v>-62.78</c:v>
                </c:pt>
                <c:pt idx="75">
                  <c:v>-64.11</c:v>
                </c:pt>
                <c:pt idx="76">
                  <c:v>-65.38</c:v>
                </c:pt>
                <c:pt idx="77">
                  <c:v>-65.23</c:v>
                </c:pt>
                <c:pt idx="78">
                  <c:v>-64.88</c:v>
                </c:pt>
                <c:pt idx="79">
                  <c:v>-64.88</c:v>
                </c:pt>
                <c:pt idx="80">
                  <c:v>-64.88</c:v>
                </c:pt>
                <c:pt idx="81">
                  <c:v>-64.989999999999895</c:v>
                </c:pt>
                <c:pt idx="82">
                  <c:v>-65.38</c:v>
                </c:pt>
                <c:pt idx="83">
                  <c:v>-66.77</c:v>
                </c:pt>
                <c:pt idx="84">
                  <c:v>-68.569999999999894</c:v>
                </c:pt>
                <c:pt idx="85">
                  <c:v>-68.95</c:v>
                </c:pt>
                <c:pt idx="86">
                  <c:v>-70.819999999999894</c:v>
                </c:pt>
                <c:pt idx="87">
                  <c:v>-69.739999999999895</c:v>
                </c:pt>
                <c:pt idx="88">
                  <c:v>-69.81</c:v>
                </c:pt>
                <c:pt idx="89">
                  <c:v>-69</c:v>
                </c:pt>
                <c:pt idx="90">
                  <c:v>-69.17</c:v>
                </c:pt>
                <c:pt idx="91">
                  <c:v>-68.81</c:v>
                </c:pt>
                <c:pt idx="92">
                  <c:v>-68.92</c:v>
                </c:pt>
                <c:pt idx="93">
                  <c:v>-68.760000000000005</c:v>
                </c:pt>
                <c:pt idx="94">
                  <c:v>-68.12</c:v>
                </c:pt>
                <c:pt idx="95">
                  <c:v>-68.510000000000005</c:v>
                </c:pt>
                <c:pt idx="96">
                  <c:v>-69.94</c:v>
                </c:pt>
                <c:pt idx="97">
                  <c:v>-71</c:v>
                </c:pt>
                <c:pt idx="98">
                  <c:v>-73.38</c:v>
                </c:pt>
                <c:pt idx="99">
                  <c:v>-74.55</c:v>
                </c:pt>
                <c:pt idx="100">
                  <c:v>-74.319999999999894</c:v>
                </c:pt>
                <c:pt idx="101">
                  <c:v>-74</c:v>
                </c:pt>
                <c:pt idx="102">
                  <c:v>-74.23</c:v>
                </c:pt>
                <c:pt idx="103">
                  <c:v>-73.97</c:v>
                </c:pt>
                <c:pt idx="104">
                  <c:v>-72.88</c:v>
                </c:pt>
                <c:pt idx="105">
                  <c:v>-72.19</c:v>
                </c:pt>
                <c:pt idx="106">
                  <c:v>-72.31</c:v>
                </c:pt>
                <c:pt idx="107">
                  <c:v>-72.86</c:v>
                </c:pt>
                <c:pt idx="108">
                  <c:v>-77.39</c:v>
                </c:pt>
                <c:pt idx="109">
                  <c:v>-75.260000000000005</c:v>
                </c:pt>
                <c:pt idx="110">
                  <c:v>-74.3</c:v>
                </c:pt>
                <c:pt idx="111">
                  <c:v>-74.39</c:v>
                </c:pt>
                <c:pt idx="112">
                  <c:v>-74.349999999999895</c:v>
                </c:pt>
                <c:pt idx="113">
                  <c:v>-73.75</c:v>
                </c:pt>
                <c:pt idx="114">
                  <c:v>-73.790000000000006</c:v>
                </c:pt>
                <c:pt idx="115">
                  <c:v>-73.489999999999895</c:v>
                </c:pt>
                <c:pt idx="116">
                  <c:v>-73.27</c:v>
                </c:pt>
                <c:pt idx="117">
                  <c:v>-73.290000000000006</c:v>
                </c:pt>
                <c:pt idx="118">
                  <c:v>-73.13</c:v>
                </c:pt>
                <c:pt idx="119">
                  <c:v>-73.22</c:v>
                </c:pt>
                <c:pt idx="120">
                  <c:v>-73.069999999999894</c:v>
                </c:pt>
                <c:pt idx="121">
                  <c:v>-72.900000000000006</c:v>
                </c:pt>
                <c:pt idx="122">
                  <c:v>-73.040000000000006</c:v>
                </c:pt>
                <c:pt idx="123">
                  <c:v>-72.86</c:v>
                </c:pt>
                <c:pt idx="124">
                  <c:v>-73.239999999999895</c:v>
                </c:pt>
                <c:pt idx="125">
                  <c:v>-73.63</c:v>
                </c:pt>
                <c:pt idx="126">
                  <c:v>-73.73</c:v>
                </c:pt>
                <c:pt idx="127">
                  <c:v>-74.59</c:v>
                </c:pt>
                <c:pt idx="128">
                  <c:v>-75.09</c:v>
                </c:pt>
                <c:pt idx="129">
                  <c:v>-75.31</c:v>
                </c:pt>
                <c:pt idx="130">
                  <c:v>-75.510000000000005</c:v>
                </c:pt>
                <c:pt idx="131">
                  <c:v>-75.53</c:v>
                </c:pt>
                <c:pt idx="132">
                  <c:v>-75.61</c:v>
                </c:pt>
                <c:pt idx="133">
                  <c:v>-75.75</c:v>
                </c:pt>
                <c:pt idx="134">
                  <c:v>-75.84</c:v>
                </c:pt>
                <c:pt idx="135">
                  <c:v>-75.680000000000007</c:v>
                </c:pt>
                <c:pt idx="136">
                  <c:v>-75.48</c:v>
                </c:pt>
                <c:pt idx="137">
                  <c:v>-75.099999999999895</c:v>
                </c:pt>
                <c:pt idx="138">
                  <c:v>-75.33</c:v>
                </c:pt>
                <c:pt idx="139">
                  <c:v>-75.3</c:v>
                </c:pt>
                <c:pt idx="140">
                  <c:v>-75.11</c:v>
                </c:pt>
                <c:pt idx="141">
                  <c:v>-74.69</c:v>
                </c:pt>
                <c:pt idx="142">
                  <c:v>-74.319999999999894</c:v>
                </c:pt>
                <c:pt idx="143">
                  <c:v>-74.36</c:v>
                </c:pt>
                <c:pt idx="144">
                  <c:v>-74.41</c:v>
                </c:pt>
                <c:pt idx="145">
                  <c:v>-74.28</c:v>
                </c:pt>
                <c:pt idx="146">
                  <c:v>-74.14</c:v>
                </c:pt>
                <c:pt idx="147">
                  <c:v>-74.11</c:v>
                </c:pt>
                <c:pt idx="148">
                  <c:v>-73.92</c:v>
                </c:pt>
                <c:pt idx="149">
                  <c:v>-74.34</c:v>
                </c:pt>
                <c:pt idx="150">
                  <c:v>-74.77</c:v>
                </c:pt>
                <c:pt idx="151">
                  <c:v>-75.040000000000006</c:v>
                </c:pt>
                <c:pt idx="152">
                  <c:v>-75.349999999999895</c:v>
                </c:pt>
                <c:pt idx="153">
                  <c:v>-75.540000000000006</c:v>
                </c:pt>
                <c:pt idx="154">
                  <c:v>-75.38</c:v>
                </c:pt>
                <c:pt idx="155">
                  <c:v>-75.69</c:v>
                </c:pt>
                <c:pt idx="156">
                  <c:v>-75.81</c:v>
                </c:pt>
                <c:pt idx="157">
                  <c:v>-75.900000000000006</c:v>
                </c:pt>
                <c:pt idx="158">
                  <c:v>-76.040000000000006</c:v>
                </c:pt>
                <c:pt idx="159">
                  <c:v>-75.930000000000007</c:v>
                </c:pt>
                <c:pt idx="160">
                  <c:v>-75.87</c:v>
                </c:pt>
                <c:pt idx="161">
                  <c:v>-75.67</c:v>
                </c:pt>
                <c:pt idx="162">
                  <c:v>-75.5</c:v>
                </c:pt>
                <c:pt idx="163">
                  <c:v>-75.42</c:v>
                </c:pt>
                <c:pt idx="164">
                  <c:v>-75.06</c:v>
                </c:pt>
                <c:pt idx="165">
                  <c:v>-74.91</c:v>
                </c:pt>
                <c:pt idx="166">
                  <c:v>-74.709999999999894</c:v>
                </c:pt>
                <c:pt idx="167">
                  <c:v>-74.430000000000007</c:v>
                </c:pt>
                <c:pt idx="168">
                  <c:v>-74.75</c:v>
                </c:pt>
                <c:pt idx="169">
                  <c:v>-74.680000000000007</c:v>
                </c:pt>
                <c:pt idx="170">
                  <c:v>-74.56</c:v>
                </c:pt>
                <c:pt idx="171">
                  <c:v>-74.790000000000006</c:v>
                </c:pt>
                <c:pt idx="172">
                  <c:v>-74.959999999999894</c:v>
                </c:pt>
                <c:pt idx="173">
                  <c:v>-75.09</c:v>
                </c:pt>
                <c:pt idx="174">
                  <c:v>-76.17</c:v>
                </c:pt>
                <c:pt idx="175">
                  <c:v>-75.88</c:v>
                </c:pt>
                <c:pt idx="176">
                  <c:v>-76.14</c:v>
                </c:pt>
                <c:pt idx="177">
                  <c:v>-76.2</c:v>
                </c:pt>
                <c:pt idx="178">
                  <c:v>-76.48</c:v>
                </c:pt>
                <c:pt idx="179">
                  <c:v>-76.53</c:v>
                </c:pt>
                <c:pt idx="180">
                  <c:v>-76.11</c:v>
                </c:pt>
                <c:pt idx="181">
                  <c:v>-76.239999999999895</c:v>
                </c:pt>
                <c:pt idx="182">
                  <c:v>-76.09</c:v>
                </c:pt>
                <c:pt idx="183">
                  <c:v>-75.41</c:v>
                </c:pt>
                <c:pt idx="184">
                  <c:v>-74.56</c:v>
                </c:pt>
                <c:pt idx="185">
                  <c:v>-75.94</c:v>
                </c:pt>
                <c:pt idx="186">
                  <c:v>-75.86</c:v>
                </c:pt>
                <c:pt idx="187">
                  <c:v>-76.34</c:v>
                </c:pt>
                <c:pt idx="188">
                  <c:v>-76.11</c:v>
                </c:pt>
                <c:pt idx="189">
                  <c:v>-76.83</c:v>
                </c:pt>
                <c:pt idx="190">
                  <c:v>-79.08</c:v>
                </c:pt>
                <c:pt idx="191">
                  <c:v>-80.900000000000006</c:v>
                </c:pt>
                <c:pt idx="192">
                  <c:v>-78.739999999999895</c:v>
                </c:pt>
                <c:pt idx="193">
                  <c:v>-80.650000000000006</c:v>
                </c:pt>
                <c:pt idx="194">
                  <c:v>-83.61</c:v>
                </c:pt>
                <c:pt idx="195">
                  <c:v>-82.03</c:v>
                </c:pt>
                <c:pt idx="196">
                  <c:v>-80.819999999999894</c:v>
                </c:pt>
                <c:pt idx="197">
                  <c:v>-80.540000000000006</c:v>
                </c:pt>
                <c:pt idx="198">
                  <c:v>-82.97</c:v>
                </c:pt>
                <c:pt idx="199">
                  <c:v>-81.52</c:v>
                </c:pt>
                <c:pt idx="200">
                  <c:v>-81.31</c:v>
                </c:pt>
                <c:pt idx="201">
                  <c:v>-83.16</c:v>
                </c:pt>
                <c:pt idx="202">
                  <c:v>-81.84</c:v>
                </c:pt>
                <c:pt idx="203">
                  <c:v>-81.17</c:v>
                </c:pt>
                <c:pt idx="204">
                  <c:v>-81.739999999999895</c:v>
                </c:pt>
                <c:pt idx="205">
                  <c:v>-83.1</c:v>
                </c:pt>
                <c:pt idx="206">
                  <c:v>-84.53</c:v>
                </c:pt>
                <c:pt idx="207">
                  <c:v>-83.54</c:v>
                </c:pt>
                <c:pt idx="208">
                  <c:v>-83.43</c:v>
                </c:pt>
                <c:pt idx="209">
                  <c:v>-84.74</c:v>
                </c:pt>
                <c:pt idx="210">
                  <c:v>-85.44</c:v>
                </c:pt>
                <c:pt idx="211">
                  <c:v>-85.56</c:v>
                </c:pt>
                <c:pt idx="212">
                  <c:v>-85.46</c:v>
                </c:pt>
                <c:pt idx="213">
                  <c:v>-87.9</c:v>
                </c:pt>
                <c:pt idx="214">
                  <c:v>-90.23</c:v>
                </c:pt>
                <c:pt idx="215">
                  <c:v>-90.37</c:v>
                </c:pt>
                <c:pt idx="216">
                  <c:v>-89.04</c:v>
                </c:pt>
                <c:pt idx="217">
                  <c:v>-90.6</c:v>
                </c:pt>
                <c:pt idx="218">
                  <c:v>-90.8</c:v>
                </c:pt>
                <c:pt idx="219">
                  <c:v>-89.49</c:v>
                </c:pt>
                <c:pt idx="220">
                  <c:v>-88.61</c:v>
                </c:pt>
                <c:pt idx="221">
                  <c:v>-88.85</c:v>
                </c:pt>
                <c:pt idx="222">
                  <c:v>-88.62</c:v>
                </c:pt>
                <c:pt idx="223">
                  <c:v>-87.62</c:v>
                </c:pt>
                <c:pt idx="224">
                  <c:v>-87.16</c:v>
                </c:pt>
                <c:pt idx="225">
                  <c:v>-88.47</c:v>
                </c:pt>
                <c:pt idx="226">
                  <c:v>-89.97</c:v>
                </c:pt>
                <c:pt idx="227">
                  <c:v>-87.61</c:v>
                </c:pt>
                <c:pt idx="228">
                  <c:v>-85.97</c:v>
                </c:pt>
                <c:pt idx="229">
                  <c:v>-86.83</c:v>
                </c:pt>
                <c:pt idx="230">
                  <c:v>-85.73</c:v>
                </c:pt>
                <c:pt idx="231">
                  <c:v>-82.74</c:v>
                </c:pt>
                <c:pt idx="232">
                  <c:v>-81.040000000000006</c:v>
                </c:pt>
                <c:pt idx="233">
                  <c:v>-81.55</c:v>
                </c:pt>
                <c:pt idx="234">
                  <c:v>-81.48</c:v>
                </c:pt>
                <c:pt idx="235">
                  <c:v>-79.77</c:v>
                </c:pt>
                <c:pt idx="236">
                  <c:v>-79.319999999999894</c:v>
                </c:pt>
                <c:pt idx="237">
                  <c:v>-79.239999999999895</c:v>
                </c:pt>
                <c:pt idx="238">
                  <c:v>-79.16</c:v>
                </c:pt>
                <c:pt idx="239">
                  <c:v>-78.349999999999895</c:v>
                </c:pt>
                <c:pt idx="240">
                  <c:v>-78.09</c:v>
                </c:pt>
                <c:pt idx="241">
                  <c:v>-78.39</c:v>
                </c:pt>
                <c:pt idx="242">
                  <c:v>-78.510000000000005</c:v>
                </c:pt>
                <c:pt idx="243">
                  <c:v>-78.09</c:v>
                </c:pt>
                <c:pt idx="244">
                  <c:v>-78.19</c:v>
                </c:pt>
                <c:pt idx="245">
                  <c:v>-78.459999999999894</c:v>
                </c:pt>
                <c:pt idx="246">
                  <c:v>-77.91</c:v>
                </c:pt>
                <c:pt idx="247">
                  <c:v>-76.84</c:v>
                </c:pt>
                <c:pt idx="248">
                  <c:v>-76.05</c:v>
                </c:pt>
                <c:pt idx="249">
                  <c:v>-76.47</c:v>
                </c:pt>
                <c:pt idx="250">
                  <c:v>-76.7</c:v>
                </c:pt>
                <c:pt idx="251">
                  <c:v>-76.8</c:v>
                </c:pt>
                <c:pt idx="252">
                  <c:v>-76.94</c:v>
                </c:pt>
                <c:pt idx="253">
                  <c:v>-76.819999999999894</c:v>
                </c:pt>
                <c:pt idx="254">
                  <c:v>-76.36</c:v>
                </c:pt>
                <c:pt idx="255">
                  <c:v>-75.58</c:v>
                </c:pt>
                <c:pt idx="256">
                  <c:v>-76.22</c:v>
                </c:pt>
                <c:pt idx="257">
                  <c:v>-76.319999999999894</c:v>
                </c:pt>
                <c:pt idx="258">
                  <c:v>-75.92</c:v>
                </c:pt>
                <c:pt idx="259">
                  <c:v>-75.67</c:v>
                </c:pt>
                <c:pt idx="260">
                  <c:v>-75.66</c:v>
                </c:pt>
                <c:pt idx="261">
                  <c:v>-74.92</c:v>
                </c:pt>
                <c:pt idx="262">
                  <c:v>-74.77</c:v>
                </c:pt>
                <c:pt idx="263">
                  <c:v>-74.98</c:v>
                </c:pt>
                <c:pt idx="264">
                  <c:v>-75.98</c:v>
                </c:pt>
                <c:pt idx="265">
                  <c:v>-74.92</c:v>
                </c:pt>
                <c:pt idx="266">
                  <c:v>-74.31</c:v>
                </c:pt>
                <c:pt idx="267">
                  <c:v>-74.03</c:v>
                </c:pt>
                <c:pt idx="268">
                  <c:v>-74.63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92E-4978-860F-24C8188DD697}"/>
            </c:ext>
          </c:extLst>
        </c:ser>
        <c:ser>
          <c:idx val="1"/>
          <c:order val="1"/>
          <c:tx>
            <c:v>Simulated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3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'364852076252202'!$H$12:$H$51</c:f>
              <c:numCache>
                <c:formatCode>m/d/yyyy</c:formatCode>
                <c:ptCount val="40"/>
                <c:pt idx="0">
                  <c:v>29952</c:v>
                </c:pt>
                <c:pt idx="1">
                  <c:v>30317</c:v>
                </c:pt>
                <c:pt idx="2">
                  <c:v>30682</c:v>
                </c:pt>
                <c:pt idx="3">
                  <c:v>31048</c:v>
                </c:pt>
                <c:pt idx="4">
                  <c:v>31413</c:v>
                </c:pt>
                <c:pt idx="5">
                  <c:v>31778</c:v>
                </c:pt>
                <c:pt idx="6">
                  <c:v>32143</c:v>
                </c:pt>
                <c:pt idx="7">
                  <c:v>32509</c:v>
                </c:pt>
                <c:pt idx="8">
                  <c:v>32874</c:v>
                </c:pt>
                <c:pt idx="9">
                  <c:v>33239</c:v>
                </c:pt>
                <c:pt idx="10">
                  <c:v>33604</c:v>
                </c:pt>
                <c:pt idx="11">
                  <c:v>33970</c:v>
                </c:pt>
                <c:pt idx="12">
                  <c:v>34335</c:v>
                </c:pt>
                <c:pt idx="13">
                  <c:v>34700</c:v>
                </c:pt>
                <c:pt idx="14">
                  <c:v>35065</c:v>
                </c:pt>
                <c:pt idx="15">
                  <c:v>35431</c:v>
                </c:pt>
                <c:pt idx="16">
                  <c:v>35796</c:v>
                </c:pt>
                <c:pt idx="17">
                  <c:v>36161</c:v>
                </c:pt>
                <c:pt idx="18">
                  <c:v>36526</c:v>
                </c:pt>
                <c:pt idx="19">
                  <c:v>36892</c:v>
                </c:pt>
                <c:pt idx="20">
                  <c:v>37257</c:v>
                </c:pt>
                <c:pt idx="21">
                  <c:v>37622</c:v>
                </c:pt>
                <c:pt idx="22">
                  <c:v>37987</c:v>
                </c:pt>
                <c:pt idx="23">
                  <c:v>38353</c:v>
                </c:pt>
                <c:pt idx="24">
                  <c:v>38718</c:v>
                </c:pt>
                <c:pt idx="25">
                  <c:v>39083</c:v>
                </c:pt>
                <c:pt idx="26">
                  <c:v>39448</c:v>
                </c:pt>
                <c:pt idx="27">
                  <c:v>39814</c:v>
                </c:pt>
                <c:pt idx="28">
                  <c:v>40179</c:v>
                </c:pt>
                <c:pt idx="29">
                  <c:v>40544</c:v>
                </c:pt>
                <c:pt idx="30">
                  <c:v>40909</c:v>
                </c:pt>
                <c:pt idx="31">
                  <c:v>41275</c:v>
                </c:pt>
                <c:pt idx="32">
                  <c:v>41640</c:v>
                </c:pt>
                <c:pt idx="33">
                  <c:v>42005</c:v>
                </c:pt>
                <c:pt idx="34">
                  <c:v>42370</c:v>
                </c:pt>
                <c:pt idx="35">
                  <c:v>42736</c:v>
                </c:pt>
                <c:pt idx="36">
                  <c:v>43101</c:v>
                </c:pt>
                <c:pt idx="37">
                  <c:v>43466</c:v>
                </c:pt>
                <c:pt idx="38">
                  <c:v>43831</c:v>
                </c:pt>
                <c:pt idx="39">
                  <c:v>44197</c:v>
                </c:pt>
              </c:numCache>
            </c:numRef>
          </c:xVal>
          <c:yVal>
            <c:numRef>
              <c:f>'364852076252202'!$G$12:$G$51</c:f>
              <c:numCache>
                <c:formatCode>General</c:formatCode>
                <c:ptCount val="40"/>
                <c:pt idx="0">
                  <c:v>-68.27986907959</c:v>
                </c:pt>
                <c:pt idx="1">
                  <c:v>-68.129119873050001</c:v>
                </c:pt>
                <c:pt idx="2">
                  <c:v>-70.51587677002</c:v>
                </c:pt>
                <c:pt idx="3">
                  <c:v>-69.6591796875</c:v>
                </c:pt>
                <c:pt idx="4">
                  <c:v>-74.738891601559999</c:v>
                </c:pt>
                <c:pt idx="5">
                  <c:v>-78.551795959469999</c:v>
                </c:pt>
                <c:pt idx="6">
                  <c:v>-77.47777557373</c:v>
                </c:pt>
                <c:pt idx="7">
                  <c:v>-76.060676574710001</c:v>
                </c:pt>
                <c:pt idx="8">
                  <c:v>-75.375747680659998</c:v>
                </c:pt>
                <c:pt idx="9">
                  <c:v>-77.120292663569998</c:v>
                </c:pt>
                <c:pt idx="10">
                  <c:v>-82.74340057373</c:v>
                </c:pt>
                <c:pt idx="11">
                  <c:v>-81.76503753662</c:v>
                </c:pt>
                <c:pt idx="12">
                  <c:v>-82.906478881840002</c:v>
                </c:pt>
                <c:pt idx="13">
                  <c:v>-85.013153076169999</c:v>
                </c:pt>
                <c:pt idx="14">
                  <c:v>-84.734977722170001</c:v>
                </c:pt>
                <c:pt idx="15">
                  <c:v>-83.928634643549998</c:v>
                </c:pt>
                <c:pt idx="16">
                  <c:v>-85.516876220699999</c:v>
                </c:pt>
                <c:pt idx="17">
                  <c:v>-83.685600280759999</c:v>
                </c:pt>
                <c:pt idx="18">
                  <c:v>-84.01319885254</c:v>
                </c:pt>
                <c:pt idx="19">
                  <c:v>-84.267723083500002</c:v>
                </c:pt>
                <c:pt idx="20">
                  <c:v>-88.268920898440001</c:v>
                </c:pt>
                <c:pt idx="21">
                  <c:v>-93.061157226559999</c:v>
                </c:pt>
                <c:pt idx="22">
                  <c:v>-90.797576904300001</c:v>
                </c:pt>
                <c:pt idx="23">
                  <c:v>-92.154174804690001</c:v>
                </c:pt>
                <c:pt idx="24">
                  <c:v>-94.71312713623</c:v>
                </c:pt>
                <c:pt idx="25">
                  <c:v>-97.509765625</c:v>
                </c:pt>
                <c:pt idx="26">
                  <c:v>-109.043006897</c:v>
                </c:pt>
                <c:pt idx="27">
                  <c:v>-108.58215332029999</c:v>
                </c:pt>
                <c:pt idx="28">
                  <c:v>-107.600769043</c:v>
                </c:pt>
                <c:pt idx="29">
                  <c:v>-101.0473861694</c:v>
                </c:pt>
                <c:pt idx="30">
                  <c:v>-93.738388061519998</c:v>
                </c:pt>
                <c:pt idx="31">
                  <c:v>-88.458587646479998</c:v>
                </c:pt>
                <c:pt idx="32">
                  <c:v>-89.249839782709998</c:v>
                </c:pt>
                <c:pt idx="33">
                  <c:v>-90.382926940920001</c:v>
                </c:pt>
                <c:pt idx="34">
                  <c:v>-89.543312072749998</c:v>
                </c:pt>
                <c:pt idx="35">
                  <c:v>-84.645751953130002</c:v>
                </c:pt>
                <c:pt idx="36">
                  <c:v>-85.984519958500002</c:v>
                </c:pt>
                <c:pt idx="37">
                  <c:v>-85.179710388179998</c:v>
                </c:pt>
                <c:pt idx="38">
                  <c:v>-84.952949523930002</c:v>
                </c:pt>
                <c:pt idx="39">
                  <c:v>-88.011756896969999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92E-4978-860F-24C8188DD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3555183"/>
        <c:axId val="613550191"/>
      </c:scatterChart>
      <c:valAx>
        <c:axId val="613555183"/>
        <c:scaling>
          <c:orientation val="minMax"/>
          <c:min val="2800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0191"/>
        <c:crossesAt val="-200"/>
        <c:crossBetween val="midCat"/>
      </c:valAx>
      <c:valAx>
        <c:axId val="613550191"/>
        <c:scaling>
          <c:orientation val="minMax"/>
          <c:max val="-4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Water Level (ft)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5183"/>
        <c:crosses val="autoZero"/>
        <c:crossBetween val="midCat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Data</c:v>
          </c:tx>
          <c:spPr>
            <a:ln w="19050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'363345076470202'!$I$11:$I$51</c:f>
              <c:numCache>
                <c:formatCode>General</c:formatCode>
                <c:ptCount val="41"/>
                <c:pt idx="0">
                  <c:v>-59.39</c:v>
                </c:pt>
                <c:pt idx="1">
                  <c:v>-82.13</c:v>
                </c:pt>
                <c:pt idx="2">
                  <c:v>-79.290000000000006</c:v>
                </c:pt>
                <c:pt idx="3">
                  <c:v>-79.290000000000006</c:v>
                </c:pt>
                <c:pt idx="4">
                  <c:v>-79.290000000000006</c:v>
                </c:pt>
                <c:pt idx="5">
                  <c:v>-82.41</c:v>
                </c:pt>
                <c:pt idx="6">
                  <c:v>-84.32</c:v>
                </c:pt>
                <c:pt idx="7">
                  <c:v>-86.56</c:v>
                </c:pt>
                <c:pt idx="8">
                  <c:v>-88.95</c:v>
                </c:pt>
                <c:pt idx="9">
                  <c:v>-89.29</c:v>
                </c:pt>
                <c:pt idx="10">
                  <c:v>-91.47</c:v>
                </c:pt>
                <c:pt idx="11">
                  <c:v>-93.51</c:v>
                </c:pt>
                <c:pt idx="12">
                  <c:v>-95.73</c:v>
                </c:pt>
                <c:pt idx="13">
                  <c:v>-94.99</c:v>
                </c:pt>
                <c:pt idx="14">
                  <c:v>-96.26</c:v>
                </c:pt>
                <c:pt idx="15">
                  <c:v>-96.87</c:v>
                </c:pt>
                <c:pt idx="16">
                  <c:v>-96.81</c:v>
                </c:pt>
                <c:pt idx="17">
                  <c:v>-97.49</c:v>
                </c:pt>
                <c:pt idx="18">
                  <c:v>-97.78</c:v>
                </c:pt>
                <c:pt idx="19">
                  <c:v>-95.12</c:v>
                </c:pt>
                <c:pt idx="20">
                  <c:v>-95.48</c:v>
                </c:pt>
                <c:pt idx="21">
                  <c:v>-97.98</c:v>
                </c:pt>
                <c:pt idx="22">
                  <c:v>-100.69</c:v>
                </c:pt>
                <c:pt idx="23">
                  <c:v>-99.43</c:v>
                </c:pt>
                <c:pt idx="24">
                  <c:v>-100.43</c:v>
                </c:pt>
                <c:pt idx="25">
                  <c:v>-102.37</c:v>
                </c:pt>
                <c:pt idx="26">
                  <c:v>-102.7</c:v>
                </c:pt>
                <c:pt idx="27">
                  <c:v>-106.15</c:v>
                </c:pt>
                <c:pt idx="28">
                  <c:v>-107.64</c:v>
                </c:pt>
                <c:pt idx="29">
                  <c:v>-104.23</c:v>
                </c:pt>
                <c:pt idx="30">
                  <c:v>-93.53</c:v>
                </c:pt>
                <c:pt idx="31">
                  <c:v>-82.99</c:v>
                </c:pt>
                <c:pt idx="32">
                  <c:v>-79.91</c:v>
                </c:pt>
                <c:pt idx="33">
                  <c:v>-79.209999999999894</c:v>
                </c:pt>
                <c:pt idx="34">
                  <c:v>-78.650000000000006</c:v>
                </c:pt>
                <c:pt idx="35">
                  <c:v>-77.94</c:v>
                </c:pt>
                <c:pt idx="36">
                  <c:v>-76.98</c:v>
                </c:pt>
                <c:pt idx="37">
                  <c:v>-76.36</c:v>
                </c:pt>
                <c:pt idx="38">
                  <c:v>-76.83</c:v>
                </c:pt>
                <c:pt idx="39">
                  <c:v>-77.13</c:v>
                </c:pt>
                <c:pt idx="40">
                  <c:v>-75.72</c:v>
                </c:pt>
              </c:numCache>
            </c:numRef>
          </c:xVal>
          <c:yVal>
            <c:numRef>
              <c:f>'363345076470202'!$G$11:$G$51</c:f>
              <c:numCache>
                <c:formatCode>General</c:formatCode>
                <c:ptCount val="41"/>
                <c:pt idx="0">
                  <c:v>-71.346771240229998</c:v>
                </c:pt>
                <c:pt idx="1">
                  <c:v>-79.297798156740001</c:v>
                </c:pt>
                <c:pt idx="2">
                  <c:v>-80.268478393549998</c:v>
                </c:pt>
                <c:pt idx="3">
                  <c:v>-81.194282531740001</c:v>
                </c:pt>
                <c:pt idx="4">
                  <c:v>-82.230743408199999</c:v>
                </c:pt>
                <c:pt idx="5">
                  <c:v>-83.43938446045</c:v>
                </c:pt>
                <c:pt idx="6">
                  <c:v>-86.171264648440001</c:v>
                </c:pt>
                <c:pt idx="7">
                  <c:v>-88.169036865229998</c:v>
                </c:pt>
                <c:pt idx="8">
                  <c:v>-89.831230163569998</c:v>
                </c:pt>
                <c:pt idx="9">
                  <c:v>-89.432815551760001</c:v>
                </c:pt>
                <c:pt idx="10">
                  <c:v>-88.847518920900001</c:v>
                </c:pt>
                <c:pt idx="11">
                  <c:v>-89.589057922359999</c:v>
                </c:pt>
                <c:pt idx="12">
                  <c:v>-92.311088562009999</c:v>
                </c:pt>
                <c:pt idx="13">
                  <c:v>-92.622604370120001</c:v>
                </c:pt>
                <c:pt idx="14">
                  <c:v>-94.605255126949999</c:v>
                </c:pt>
                <c:pt idx="15">
                  <c:v>-96.029754638669999</c:v>
                </c:pt>
                <c:pt idx="16">
                  <c:v>-97.384048461909998</c:v>
                </c:pt>
                <c:pt idx="17">
                  <c:v>-97.65227508545</c:v>
                </c:pt>
                <c:pt idx="18">
                  <c:v>-96.738098144529999</c:v>
                </c:pt>
                <c:pt idx="19">
                  <c:v>-94.971046447749998</c:v>
                </c:pt>
                <c:pt idx="20">
                  <c:v>-95.627746582029999</c:v>
                </c:pt>
                <c:pt idx="21">
                  <c:v>-98.094833374019998</c:v>
                </c:pt>
                <c:pt idx="22">
                  <c:v>-100.7353134155</c:v>
                </c:pt>
                <c:pt idx="23">
                  <c:v>-100.4902496338</c:v>
                </c:pt>
                <c:pt idx="24">
                  <c:v>-101.9834823608</c:v>
                </c:pt>
                <c:pt idx="25">
                  <c:v>-103.25950622560001</c:v>
                </c:pt>
                <c:pt idx="26">
                  <c:v>-104.2331619263</c:v>
                </c:pt>
                <c:pt idx="27">
                  <c:v>-107.0095901489</c:v>
                </c:pt>
                <c:pt idx="28">
                  <c:v>-108.012008667</c:v>
                </c:pt>
                <c:pt idx="29">
                  <c:v>-105.380065918</c:v>
                </c:pt>
                <c:pt idx="30">
                  <c:v>-93.380111694340002</c:v>
                </c:pt>
                <c:pt idx="31">
                  <c:v>-82.609092712399999</c:v>
                </c:pt>
                <c:pt idx="32">
                  <c:v>-79.841316223139998</c:v>
                </c:pt>
                <c:pt idx="33">
                  <c:v>-80.48777770996</c:v>
                </c:pt>
                <c:pt idx="34">
                  <c:v>-80.166931152339998</c:v>
                </c:pt>
                <c:pt idx="35">
                  <c:v>-78.562042236330001</c:v>
                </c:pt>
                <c:pt idx="36">
                  <c:v>-77.727012634280001</c:v>
                </c:pt>
                <c:pt idx="37">
                  <c:v>-74.494590759280001</c:v>
                </c:pt>
                <c:pt idx="38">
                  <c:v>-75.443786621089998</c:v>
                </c:pt>
                <c:pt idx="39">
                  <c:v>-73.841117858890001</c:v>
                </c:pt>
                <c:pt idx="40">
                  <c:v>-79.197288513179998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3DC-4927-A4D1-6E3467563D5F}"/>
            </c:ext>
          </c:extLst>
        </c:ser>
        <c:ser>
          <c:idx val="1"/>
          <c:order val="1"/>
          <c:tx>
            <c:v>Y=X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'363345076470202'!$K$2:$K$3</c:f>
              <c:numCache>
                <c:formatCode>General</c:formatCode>
                <c:ptCount val="2"/>
                <c:pt idx="0">
                  <c:v>-59.39</c:v>
                </c:pt>
                <c:pt idx="1">
                  <c:v>-107.64</c:v>
                </c:pt>
              </c:numCache>
            </c:numRef>
          </c:xVal>
          <c:yVal>
            <c:numRef>
              <c:f>'363345076470202'!$K$2:$K$3</c:f>
              <c:numCache>
                <c:formatCode>General</c:formatCode>
                <c:ptCount val="2"/>
                <c:pt idx="0">
                  <c:v>-59.39</c:v>
                </c:pt>
                <c:pt idx="1">
                  <c:v>-107.64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3DC-4927-A4D1-6E3467563D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4009151"/>
        <c:axId val="1105116095"/>
      </c:scatterChart>
      <c:valAx>
        <c:axId val="1174009151"/>
        <c:scaling>
          <c:orientation val="minMax"/>
          <c:max val="-50"/>
          <c:min val="-11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05116095"/>
        <c:crossesAt val="-150"/>
        <c:crossBetween val="midCat"/>
      </c:valAx>
      <c:valAx>
        <c:axId val="1105116095"/>
        <c:scaling>
          <c:orientation val="minMax"/>
          <c:max val="-50"/>
          <c:min val="-11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74009151"/>
        <c:crossesAt val="-1500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0617632601578511"/>
          <c:y val="0.57275836614173226"/>
          <c:w val="0.38800328273086904"/>
          <c:h val="0.19412968265330471"/>
        </c:manualLayout>
      </c:layout>
      <c:overlay val="1"/>
      <c:spPr>
        <a:solidFill>
          <a:schemeClr val="bg1"/>
        </a:solidFill>
        <a:ln>
          <a:solidFill>
            <a:schemeClr val="bg1">
              <a:lumMod val="65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Data</c:v>
          </c:tx>
          <c:spPr>
            <a:ln w="19050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'364852076252202'!$I$12:$I$51</c:f>
              <c:numCache>
                <c:formatCode>General</c:formatCode>
                <c:ptCount val="40"/>
                <c:pt idx="0">
                  <c:v>-56.68</c:v>
                </c:pt>
                <c:pt idx="1">
                  <c:v>-53.26</c:v>
                </c:pt>
                <c:pt idx="2">
                  <c:v>-55.68</c:v>
                </c:pt>
                <c:pt idx="3">
                  <c:v>-54.81</c:v>
                </c:pt>
                <c:pt idx="4">
                  <c:v>-58.14</c:v>
                </c:pt>
                <c:pt idx="5">
                  <c:v>-62.38</c:v>
                </c:pt>
                <c:pt idx="6">
                  <c:v>-62.9</c:v>
                </c:pt>
                <c:pt idx="7">
                  <c:v>-64.03</c:v>
                </c:pt>
                <c:pt idx="8">
                  <c:v>-63.86</c:v>
                </c:pt>
                <c:pt idx="9">
                  <c:v>-64.88</c:v>
                </c:pt>
                <c:pt idx="10">
                  <c:v>-68.95</c:v>
                </c:pt>
                <c:pt idx="11">
                  <c:v>-68.92</c:v>
                </c:pt>
                <c:pt idx="12">
                  <c:v>-71</c:v>
                </c:pt>
                <c:pt idx="13">
                  <c:v>-73.97</c:v>
                </c:pt>
                <c:pt idx="14">
                  <c:v>-77.39</c:v>
                </c:pt>
                <c:pt idx="15">
                  <c:v>-73.489999999999895</c:v>
                </c:pt>
                <c:pt idx="16">
                  <c:v>-75.3</c:v>
                </c:pt>
                <c:pt idx="17">
                  <c:v>-75.42</c:v>
                </c:pt>
                <c:pt idx="18">
                  <c:v>-76.09</c:v>
                </c:pt>
                <c:pt idx="19">
                  <c:v>-75.86</c:v>
                </c:pt>
                <c:pt idx="20">
                  <c:v>-79.08</c:v>
                </c:pt>
                <c:pt idx="21">
                  <c:v>-83.61</c:v>
                </c:pt>
                <c:pt idx="22">
                  <c:v>-82.97</c:v>
                </c:pt>
                <c:pt idx="23">
                  <c:v>-81.84</c:v>
                </c:pt>
                <c:pt idx="24">
                  <c:v>-84.53</c:v>
                </c:pt>
                <c:pt idx="25">
                  <c:v>-85.44</c:v>
                </c:pt>
                <c:pt idx="26">
                  <c:v>-90.23</c:v>
                </c:pt>
                <c:pt idx="27">
                  <c:v>-90.8</c:v>
                </c:pt>
                <c:pt idx="28">
                  <c:v>-88.62</c:v>
                </c:pt>
                <c:pt idx="29">
                  <c:v>-89.97</c:v>
                </c:pt>
                <c:pt idx="30">
                  <c:v>-85.73</c:v>
                </c:pt>
                <c:pt idx="31">
                  <c:v>-81.48</c:v>
                </c:pt>
                <c:pt idx="32">
                  <c:v>-79.16</c:v>
                </c:pt>
                <c:pt idx="33">
                  <c:v>-78.510000000000005</c:v>
                </c:pt>
                <c:pt idx="34">
                  <c:v>-77.91</c:v>
                </c:pt>
                <c:pt idx="35">
                  <c:v>-76.819999999999894</c:v>
                </c:pt>
                <c:pt idx="36">
                  <c:v>-76.319999999999894</c:v>
                </c:pt>
                <c:pt idx="37">
                  <c:v>-75.66</c:v>
                </c:pt>
                <c:pt idx="38">
                  <c:v>-75.98</c:v>
                </c:pt>
                <c:pt idx="39">
                  <c:v>-74.31</c:v>
                </c:pt>
              </c:numCache>
            </c:numRef>
          </c:xVal>
          <c:yVal>
            <c:numRef>
              <c:f>'364852076252202'!$G$12:$G$51</c:f>
              <c:numCache>
                <c:formatCode>General</c:formatCode>
                <c:ptCount val="40"/>
                <c:pt idx="0">
                  <c:v>-68.27986907959</c:v>
                </c:pt>
                <c:pt idx="1">
                  <c:v>-68.129119873050001</c:v>
                </c:pt>
                <c:pt idx="2">
                  <c:v>-70.51587677002</c:v>
                </c:pt>
                <c:pt idx="3">
                  <c:v>-69.6591796875</c:v>
                </c:pt>
                <c:pt idx="4">
                  <c:v>-74.738891601559999</c:v>
                </c:pt>
                <c:pt idx="5">
                  <c:v>-78.551795959469999</c:v>
                </c:pt>
                <c:pt idx="6">
                  <c:v>-77.47777557373</c:v>
                </c:pt>
                <c:pt idx="7">
                  <c:v>-76.060676574710001</c:v>
                </c:pt>
                <c:pt idx="8">
                  <c:v>-75.375747680659998</c:v>
                </c:pt>
                <c:pt idx="9">
                  <c:v>-77.120292663569998</c:v>
                </c:pt>
                <c:pt idx="10">
                  <c:v>-82.74340057373</c:v>
                </c:pt>
                <c:pt idx="11">
                  <c:v>-81.76503753662</c:v>
                </c:pt>
                <c:pt idx="12">
                  <c:v>-82.906478881840002</c:v>
                </c:pt>
                <c:pt idx="13">
                  <c:v>-85.013153076169999</c:v>
                </c:pt>
                <c:pt idx="14">
                  <c:v>-84.734977722170001</c:v>
                </c:pt>
                <c:pt idx="15">
                  <c:v>-83.928634643549998</c:v>
                </c:pt>
                <c:pt idx="16">
                  <c:v>-85.516876220699999</c:v>
                </c:pt>
                <c:pt idx="17">
                  <c:v>-83.685600280759999</c:v>
                </c:pt>
                <c:pt idx="18">
                  <c:v>-84.01319885254</c:v>
                </c:pt>
                <c:pt idx="19">
                  <c:v>-84.267723083500002</c:v>
                </c:pt>
                <c:pt idx="20">
                  <c:v>-88.268920898440001</c:v>
                </c:pt>
                <c:pt idx="21">
                  <c:v>-93.061157226559999</c:v>
                </c:pt>
                <c:pt idx="22">
                  <c:v>-90.797576904300001</c:v>
                </c:pt>
                <c:pt idx="23">
                  <c:v>-92.154174804690001</c:v>
                </c:pt>
                <c:pt idx="24">
                  <c:v>-94.71312713623</c:v>
                </c:pt>
                <c:pt idx="25">
                  <c:v>-97.509765625</c:v>
                </c:pt>
                <c:pt idx="26">
                  <c:v>-109.043006897</c:v>
                </c:pt>
                <c:pt idx="27">
                  <c:v>-108.58215332029999</c:v>
                </c:pt>
                <c:pt idx="28">
                  <c:v>-107.600769043</c:v>
                </c:pt>
                <c:pt idx="29">
                  <c:v>-101.0473861694</c:v>
                </c:pt>
                <c:pt idx="30">
                  <c:v>-93.738388061519998</c:v>
                </c:pt>
                <c:pt idx="31">
                  <c:v>-88.458587646479998</c:v>
                </c:pt>
                <c:pt idx="32">
                  <c:v>-89.249839782709998</c:v>
                </c:pt>
                <c:pt idx="33">
                  <c:v>-90.382926940920001</c:v>
                </c:pt>
                <c:pt idx="34">
                  <c:v>-89.543312072749998</c:v>
                </c:pt>
                <c:pt idx="35">
                  <c:v>-84.645751953130002</c:v>
                </c:pt>
                <c:pt idx="36">
                  <c:v>-85.984519958500002</c:v>
                </c:pt>
                <c:pt idx="37">
                  <c:v>-85.179710388179998</c:v>
                </c:pt>
                <c:pt idx="38">
                  <c:v>-84.952949523930002</c:v>
                </c:pt>
                <c:pt idx="39">
                  <c:v>-88.011756896969999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D56-41C4-9823-FFD732FC5AF3}"/>
            </c:ext>
          </c:extLst>
        </c:ser>
        <c:ser>
          <c:idx val="1"/>
          <c:order val="1"/>
          <c:tx>
            <c:v>Y=X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'364852076252202'!$K$2:$K$3</c:f>
              <c:numCache>
                <c:formatCode>General</c:formatCode>
                <c:ptCount val="2"/>
                <c:pt idx="0">
                  <c:v>-52.94</c:v>
                </c:pt>
                <c:pt idx="1">
                  <c:v>-90.8</c:v>
                </c:pt>
              </c:numCache>
            </c:numRef>
          </c:xVal>
          <c:yVal>
            <c:numRef>
              <c:f>'364852076252202'!$K$2:$K$3</c:f>
              <c:numCache>
                <c:formatCode>General</c:formatCode>
                <c:ptCount val="2"/>
                <c:pt idx="0">
                  <c:v>-52.94</c:v>
                </c:pt>
                <c:pt idx="1">
                  <c:v>-90.8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D56-41C4-9823-FFD732FC5A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4009151"/>
        <c:axId val="1105116095"/>
      </c:scatterChart>
      <c:valAx>
        <c:axId val="1174009151"/>
        <c:scaling>
          <c:orientation val="minMax"/>
          <c:max val="-50"/>
          <c:min val="-10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05116095"/>
        <c:crossesAt val="-200"/>
        <c:crossBetween val="midCat"/>
      </c:valAx>
      <c:valAx>
        <c:axId val="1105116095"/>
        <c:scaling>
          <c:orientation val="minMax"/>
          <c:max val="-50"/>
          <c:min val="-12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74009151"/>
        <c:crossesAt val="-200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0617632601578511"/>
          <c:y val="0.57275836614173226"/>
          <c:w val="0.38800328273086904"/>
          <c:h val="0.19412968265330471"/>
        </c:manualLayout>
      </c:layout>
      <c:overlay val="1"/>
      <c:spPr>
        <a:solidFill>
          <a:schemeClr val="bg1"/>
        </a:solidFill>
        <a:ln>
          <a:solidFill>
            <a:schemeClr val="bg1">
              <a:lumMod val="65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sz="1400" b="0" i="0" u="none" strike="noStrike" baseline="0">
                <a:effectLst/>
              </a:rPr>
              <a:t>59C 31</a:t>
            </a:r>
            <a:r>
              <a:rPr lang="en-US" sz="1400" b="0" i="0" u="none" strike="noStrike" baseline="0"/>
              <a:t>        </a:t>
            </a:r>
            <a:endParaRPr lang="en-US"/>
          </a:p>
        </c:rich>
      </c:tx>
      <c:layout>
        <c:manualLayout>
          <c:xMode val="edge"/>
          <c:yMode val="edge"/>
          <c:x val="0.36088110403397028"/>
          <c:y val="2.13675213675213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USGS Data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3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xVal>
            <c:numRef>
              <c:f>'364852076252203'!$A$2:$A$1754</c:f>
              <c:numCache>
                <c:formatCode>m/d/yyyy</c:formatCode>
                <c:ptCount val="1753"/>
                <c:pt idx="0">
                  <c:v>29915</c:v>
                </c:pt>
                <c:pt idx="1">
                  <c:v>29937</c:v>
                </c:pt>
                <c:pt idx="2">
                  <c:v>29978</c:v>
                </c:pt>
                <c:pt idx="3">
                  <c:v>30006</c:v>
                </c:pt>
                <c:pt idx="4">
                  <c:v>30035</c:v>
                </c:pt>
                <c:pt idx="5">
                  <c:v>30055</c:v>
                </c:pt>
                <c:pt idx="6">
                  <c:v>30091</c:v>
                </c:pt>
                <c:pt idx="7">
                  <c:v>30154</c:v>
                </c:pt>
                <c:pt idx="8">
                  <c:v>30189</c:v>
                </c:pt>
                <c:pt idx="9">
                  <c:v>30218</c:v>
                </c:pt>
                <c:pt idx="10">
                  <c:v>30243</c:v>
                </c:pt>
                <c:pt idx="11">
                  <c:v>30315</c:v>
                </c:pt>
                <c:pt idx="12">
                  <c:v>30342</c:v>
                </c:pt>
                <c:pt idx="13">
                  <c:v>30370</c:v>
                </c:pt>
                <c:pt idx="14">
                  <c:v>30410</c:v>
                </c:pt>
                <c:pt idx="15">
                  <c:v>30461</c:v>
                </c:pt>
                <c:pt idx="16">
                  <c:v>30494</c:v>
                </c:pt>
                <c:pt idx="17">
                  <c:v>30525</c:v>
                </c:pt>
                <c:pt idx="18">
                  <c:v>30546</c:v>
                </c:pt>
                <c:pt idx="19">
                  <c:v>30589</c:v>
                </c:pt>
                <c:pt idx="20">
                  <c:v>30609</c:v>
                </c:pt>
                <c:pt idx="21">
                  <c:v>30641</c:v>
                </c:pt>
                <c:pt idx="22">
                  <c:v>30670</c:v>
                </c:pt>
                <c:pt idx="23">
                  <c:v>30705</c:v>
                </c:pt>
                <c:pt idx="24">
                  <c:v>30734</c:v>
                </c:pt>
                <c:pt idx="25">
                  <c:v>30764</c:v>
                </c:pt>
                <c:pt idx="26">
                  <c:v>30798</c:v>
                </c:pt>
                <c:pt idx="27">
                  <c:v>30824</c:v>
                </c:pt>
                <c:pt idx="28">
                  <c:v>30853</c:v>
                </c:pt>
                <c:pt idx="29">
                  <c:v>30887</c:v>
                </c:pt>
                <c:pt idx="30">
                  <c:v>30925</c:v>
                </c:pt>
                <c:pt idx="31">
                  <c:v>30952</c:v>
                </c:pt>
                <c:pt idx="32">
                  <c:v>30979</c:v>
                </c:pt>
                <c:pt idx="33">
                  <c:v>31001</c:v>
                </c:pt>
                <c:pt idx="34">
                  <c:v>31085</c:v>
                </c:pt>
                <c:pt idx="35">
                  <c:v>31120</c:v>
                </c:pt>
                <c:pt idx="36">
                  <c:v>31155</c:v>
                </c:pt>
                <c:pt idx="37">
                  <c:v>31169</c:v>
                </c:pt>
                <c:pt idx="38">
                  <c:v>31204</c:v>
                </c:pt>
                <c:pt idx="39">
                  <c:v>31237</c:v>
                </c:pt>
                <c:pt idx="40">
                  <c:v>31280</c:v>
                </c:pt>
                <c:pt idx="41">
                  <c:v>31329</c:v>
                </c:pt>
                <c:pt idx="42">
                  <c:v>31371</c:v>
                </c:pt>
                <c:pt idx="43">
                  <c:v>31419</c:v>
                </c:pt>
                <c:pt idx="44">
                  <c:v>31468</c:v>
                </c:pt>
                <c:pt idx="45">
                  <c:v>31616</c:v>
                </c:pt>
                <c:pt idx="46">
                  <c:v>31631</c:v>
                </c:pt>
                <c:pt idx="47">
                  <c:v>31685</c:v>
                </c:pt>
                <c:pt idx="48">
                  <c:v>31734</c:v>
                </c:pt>
                <c:pt idx="49">
                  <c:v>31784</c:v>
                </c:pt>
                <c:pt idx="50">
                  <c:v>31833</c:v>
                </c:pt>
                <c:pt idx="51">
                  <c:v>31902</c:v>
                </c:pt>
                <c:pt idx="52">
                  <c:v>31951</c:v>
                </c:pt>
                <c:pt idx="53">
                  <c:v>31994</c:v>
                </c:pt>
                <c:pt idx="54">
                  <c:v>32042</c:v>
                </c:pt>
                <c:pt idx="55">
                  <c:v>32099</c:v>
                </c:pt>
                <c:pt idx="56">
                  <c:v>32154</c:v>
                </c:pt>
                <c:pt idx="57">
                  <c:v>32217</c:v>
                </c:pt>
                <c:pt idx="58">
                  <c:v>32273</c:v>
                </c:pt>
                <c:pt idx="59">
                  <c:v>32323</c:v>
                </c:pt>
                <c:pt idx="60">
                  <c:v>32358</c:v>
                </c:pt>
                <c:pt idx="61">
                  <c:v>32434</c:v>
                </c:pt>
                <c:pt idx="62">
                  <c:v>32469</c:v>
                </c:pt>
                <c:pt idx="63">
                  <c:v>32525</c:v>
                </c:pt>
                <c:pt idx="64">
                  <c:v>32581</c:v>
                </c:pt>
                <c:pt idx="65">
                  <c:v>32623</c:v>
                </c:pt>
                <c:pt idx="66">
                  <c:v>32681</c:v>
                </c:pt>
                <c:pt idx="67">
                  <c:v>32730</c:v>
                </c:pt>
                <c:pt idx="68">
                  <c:v>32784</c:v>
                </c:pt>
                <c:pt idx="69">
                  <c:v>32841</c:v>
                </c:pt>
                <c:pt idx="70">
                  <c:v>32883</c:v>
                </c:pt>
                <c:pt idx="71">
                  <c:v>32944</c:v>
                </c:pt>
                <c:pt idx="72">
                  <c:v>33008</c:v>
                </c:pt>
                <c:pt idx="73">
                  <c:v>33050</c:v>
                </c:pt>
                <c:pt idx="74">
                  <c:v>33093</c:v>
                </c:pt>
                <c:pt idx="75">
                  <c:v>33156</c:v>
                </c:pt>
                <c:pt idx="76">
                  <c:v>33218</c:v>
                </c:pt>
                <c:pt idx="77">
                  <c:v>33267</c:v>
                </c:pt>
                <c:pt idx="78">
                  <c:v>33296</c:v>
                </c:pt>
                <c:pt idx="79">
                  <c:v>33322</c:v>
                </c:pt>
                <c:pt idx="80">
                  <c:v>33375</c:v>
                </c:pt>
                <c:pt idx="81">
                  <c:v>33428</c:v>
                </c:pt>
                <c:pt idx="82">
                  <c:v>33477</c:v>
                </c:pt>
                <c:pt idx="83">
                  <c:v>33547</c:v>
                </c:pt>
                <c:pt idx="84">
                  <c:v>33611</c:v>
                </c:pt>
                <c:pt idx="85">
                  <c:v>33660</c:v>
                </c:pt>
                <c:pt idx="86">
                  <c:v>33714</c:v>
                </c:pt>
                <c:pt idx="87">
                  <c:v>33778</c:v>
                </c:pt>
                <c:pt idx="88">
                  <c:v>33840</c:v>
                </c:pt>
                <c:pt idx="89">
                  <c:v>33892</c:v>
                </c:pt>
                <c:pt idx="90">
                  <c:v>33946</c:v>
                </c:pt>
                <c:pt idx="91">
                  <c:v>34008</c:v>
                </c:pt>
                <c:pt idx="92">
                  <c:v>34073</c:v>
                </c:pt>
                <c:pt idx="93">
                  <c:v>34129</c:v>
                </c:pt>
                <c:pt idx="94">
                  <c:v>34205</c:v>
                </c:pt>
                <c:pt idx="95">
                  <c:v>34254</c:v>
                </c:pt>
                <c:pt idx="96">
                  <c:v>34338</c:v>
                </c:pt>
                <c:pt idx="97">
                  <c:v>34387</c:v>
                </c:pt>
                <c:pt idx="98">
                  <c:v>34431</c:v>
                </c:pt>
                <c:pt idx="99">
                  <c:v>34498</c:v>
                </c:pt>
                <c:pt idx="100">
                  <c:v>34554</c:v>
                </c:pt>
                <c:pt idx="101">
                  <c:v>34618</c:v>
                </c:pt>
                <c:pt idx="102">
                  <c:v>34702</c:v>
                </c:pt>
                <c:pt idx="103">
                  <c:v>34764</c:v>
                </c:pt>
                <c:pt idx="104">
                  <c:v>34820</c:v>
                </c:pt>
                <c:pt idx="105">
                  <c:v>34885</c:v>
                </c:pt>
                <c:pt idx="106">
                  <c:v>34983</c:v>
                </c:pt>
                <c:pt idx="107">
                  <c:v>35087</c:v>
                </c:pt>
                <c:pt idx="108">
                  <c:v>35157</c:v>
                </c:pt>
                <c:pt idx="109">
                  <c:v>35257</c:v>
                </c:pt>
                <c:pt idx="110">
                  <c:v>35300</c:v>
                </c:pt>
                <c:pt idx="111">
                  <c:v>35347</c:v>
                </c:pt>
                <c:pt idx="112">
                  <c:v>35362</c:v>
                </c:pt>
                <c:pt idx="113">
                  <c:v>35383</c:v>
                </c:pt>
                <c:pt idx="114">
                  <c:v>35405</c:v>
                </c:pt>
                <c:pt idx="115">
                  <c:v>35436</c:v>
                </c:pt>
                <c:pt idx="116">
                  <c:v>35460</c:v>
                </c:pt>
                <c:pt idx="117">
                  <c:v>35473</c:v>
                </c:pt>
                <c:pt idx="118">
                  <c:v>35485</c:v>
                </c:pt>
                <c:pt idx="119">
                  <c:v>35500</c:v>
                </c:pt>
                <c:pt idx="120">
                  <c:v>35509</c:v>
                </c:pt>
                <c:pt idx="121">
                  <c:v>35523</c:v>
                </c:pt>
                <c:pt idx="122">
                  <c:v>35544</c:v>
                </c:pt>
                <c:pt idx="123">
                  <c:v>35565</c:v>
                </c:pt>
                <c:pt idx="124">
                  <c:v>35584</c:v>
                </c:pt>
                <c:pt idx="125">
                  <c:v>35594</c:v>
                </c:pt>
                <c:pt idx="126">
                  <c:v>35611</c:v>
                </c:pt>
                <c:pt idx="127">
                  <c:v>35625</c:v>
                </c:pt>
                <c:pt idx="128">
                  <c:v>35642</c:v>
                </c:pt>
                <c:pt idx="129">
                  <c:v>35657</c:v>
                </c:pt>
                <c:pt idx="130">
                  <c:v>35670</c:v>
                </c:pt>
                <c:pt idx="131">
                  <c:v>35684</c:v>
                </c:pt>
                <c:pt idx="132">
                  <c:v>35699</c:v>
                </c:pt>
                <c:pt idx="133">
                  <c:v>35718</c:v>
                </c:pt>
                <c:pt idx="134">
                  <c:v>35726</c:v>
                </c:pt>
                <c:pt idx="135">
                  <c:v>35744</c:v>
                </c:pt>
                <c:pt idx="136">
                  <c:v>35755</c:v>
                </c:pt>
                <c:pt idx="137">
                  <c:v>35775</c:v>
                </c:pt>
                <c:pt idx="138">
                  <c:v>35782</c:v>
                </c:pt>
                <c:pt idx="139">
                  <c:v>35801</c:v>
                </c:pt>
                <c:pt idx="140">
                  <c:v>35818</c:v>
                </c:pt>
                <c:pt idx="141">
                  <c:v>35843</c:v>
                </c:pt>
                <c:pt idx="142">
                  <c:v>35853</c:v>
                </c:pt>
                <c:pt idx="143">
                  <c:v>35866</c:v>
                </c:pt>
                <c:pt idx="144">
                  <c:v>35881</c:v>
                </c:pt>
                <c:pt idx="145">
                  <c:v>35899</c:v>
                </c:pt>
                <c:pt idx="146">
                  <c:v>35915</c:v>
                </c:pt>
                <c:pt idx="147">
                  <c:v>35926</c:v>
                </c:pt>
                <c:pt idx="148">
                  <c:v>35943</c:v>
                </c:pt>
                <c:pt idx="149">
                  <c:v>35957</c:v>
                </c:pt>
                <c:pt idx="150">
                  <c:v>35975</c:v>
                </c:pt>
                <c:pt idx="151">
                  <c:v>35985</c:v>
                </c:pt>
                <c:pt idx="152">
                  <c:v>36000</c:v>
                </c:pt>
                <c:pt idx="153">
                  <c:v>36017</c:v>
                </c:pt>
                <c:pt idx="154">
                  <c:v>36033</c:v>
                </c:pt>
                <c:pt idx="155">
                  <c:v>36049</c:v>
                </c:pt>
                <c:pt idx="156">
                  <c:v>36060</c:v>
                </c:pt>
                <c:pt idx="157">
                  <c:v>36076</c:v>
                </c:pt>
                <c:pt idx="158">
                  <c:v>36094</c:v>
                </c:pt>
                <c:pt idx="159">
                  <c:v>36111</c:v>
                </c:pt>
                <c:pt idx="160">
                  <c:v>36129</c:v>
                </c:pt>
                <c:pt idx="161">
                  <c:v>36137</c:v>
                </c:pt>
                <c:pt idx="162">
                  <c:v>36145</c:v>
                </c:pt>
                <c:pt idx="163">
                  <c:v>36164</c:v>
                </c:pt>
                <c:pt idx="164">
                  <c:v>36181</c:v>
                </c:pt>
                <c:pt idx="165">
                  <c:v>36207</c:v>
                </c:pt>
                <c:pt idx="166">
                  <c:v>36217</c:v>
                </c:pt>
                <c:pt idx="167">
                  <c:v>36230</c:v>
                </c:pt>
                <c:pt idx="168">
                  <c:v>36244</c:v>
                </c:pt>
                <c:pt idx="169">
                  <c:v>36259</c:v>
                </c:pt>
                <c:pt idx="170">
                  <c:v>36272</c:v>
                </c:pt>
                <c:pt idx="171">
                  <c:v>36286</c:v>
                </c:pt>
                <c:pt idx="172">
                  <c:v>36304</c:v>
                </c:pt>
                <c:pt idx="173">
                  <c:v>36325</c:v>
                </c:pt>
                <c:pt idx="174">
                  <c:v>36339</c:v>
                </c:pt>
                <c:pt idx="175">
                  <c:v>36356</c:v>
                </c:pt>
                <c:pt idx="176">
                  <c:v>36370</c:v>
                </c:pt>
                <c:pt idx="177">
                  <c:v>36385</c:v>
                </c:pt>
                <c:pt idx="178">
                  <c:v>36399</c:v>
                </c:pt>
                <c:pt idx="179">
                  <c:v>36412</c:v>
                </c:pt>
                <c:pt idx="180">
                  <c:v>36427</c:v>
                </c:pt>
                <c:pt idx="181">
                  <c:v>36451</c:v>
                </c:pt>
                <c:pt idx="182">
                  <c:v>36536</c:v>
                </c:pt>
                <c:pt idx="183">
                  <c:v>36633</c:v>
                </c:pt>
                <c:pt idx="184">
                  <c:v>36726</c:v>
                </c:pt>
                <c:pt idx="185">
                  <c:v>36831</c:v>
                </c:pt>
                <c:pt idx="186">
                  <c:v>36923</c:v>
                </c:pt>
                <c:pt idx="187">
                  <c:v>36997</c:v>
                </c:pt>
                <c:pt idx="188">
                  <c:v>37074</c:v>
                </c:pt>
                <c:pt idx="189">
                  <c:v>37194</c:v>
                </c:pt>
                <c:pt idx="190">
                  <c:v>37284</c:v>
                </c:pt>
                <c:pt idx="191">
                  <c:v>37363</c:v>
                </c:pt>
                <c:pt idx="192">
                  <c:v>37445</c:v>
                </c:pt>
                <c:pt idx="193">
                  <c:v>37565</c:v>
                </c:pt>
                <c:pt idx="194">
                  <c:v>37627</c:v>
                </c:pt>
                <c:pt idx="195">
                  <c:v>37740</c:v>
                </c:pt>
                <c:pt idx="196">
                  <c:v>37805</c:v>
                </c:pt>
                <c:pt idx="197">
                  <c:v>37915</c:v>
                </c:pt>
                <c:pt idx="198">
                  <c:v>37999</c:v>
                </c:pt>
                <c:pt idx="199">
                  <c:v>38098</c:v>
                </c:pt>
                <c:pt idx="200">
                  <c:v>38176</c:v>
                </c:pt>
                <c:pt idx="201">
                  <c:v>38320</c:v>
                </c:pt>
                <c:pt idx="202">
                  <c:v>38378</c:v>
                </c:pt>
                <c:pt idx="203">
                  <c:v>38460</c:v>
                </c:pt>
                <c:pt idx="204">
                  <c:v>38545</c:v>
                </c:pt>
                <c:pt idx="205">
                  <c:v>38636</c:v>
                </c:pt>
                <c:pt idx="206">
                  <c:v>38729</c:v>
                </c:pt>
                <c:pt idx="207">
                  <c:v>38825</c:v>
                </c:pt>
                <c:pt idx="208">
                  <c:v>38905</c:v>
                </c:pt>
                <c:pt idx="209">
                  <c:v>39022</c:v>
                </c:pt>
                <c:pt idx="210">
                  <c:v>39091</c:v>
                </c:pt>
                <c:pt idx="211">
                  <c:v>39203</c:v>
                </c:pt>
                <c:pt idx="212">
                  <c:v>39289</c:v>
                </c:pt>
                <c:pt idx="213">
                  <c:v>39373</c:v>
                </c:pt>
                <c:pt idx="214">
                  <c:v>39454</c:v>
                </c:pt>
                <c:pt idx="215">
                  <c:v>39539</c:v>
                </c:pt>
                <c:pt idx="216">
                  <c:v>39653</c:v>
                </c:pt>
                <c:pt idx="217">
                  <c:v>39727</c:v>
                </c:pt>
                <c:pt idx="218">
                  <c:v>39841</c:v>
                </c:pt>
                <c:pt idx="219">
                  <c:v>39912</c:v>
                </c:pt>
                <c:pt idx="220">
                  <c:v>40024</c:v>
                </c:pt>
                <c:pt idx="221">
                  <c:v>40106</c:v>
                </c:pt>
                <c:pt idx="222">
                  <c:v>40191</c:v>
                </c:pt>
                <c:pt idx="223">
                  <c:v>40276</c:v>
                </c:pt>
                <c:pt idx="224">
                  <c:v>40365</c:v>
                </c:pt>
                <c:pt idx="225">
                  <c:v>40464</c:v>
                </c:pt>
                <c:pt idx="226">
                  <c:v>40603</c:v>
                </c:pt>
                <c:pt idx="227">
                  <c:v>40686</c:v>
                </c:pt>
                <c:pt idx="228">
                  <c:v>40742</c:v>
                </c:pt>
                <c:pt idx="229">
                  <c:v>40834</c:v>
                </c:pt>
                <c:pt idx="230">
                  <c:v>40925</c:v>
                </c:pt>
                <c:pt idx="231">
                  <c:v>41024</c:v>
                </c:pt>
                <c:pt idx="232">
                  <c:v>41120</c:v>
                </c:pt>
                <c:pt idx="233">
                  <c:v>41207</c:v>
                </c:pt>
                <c:pt idx="234">
                  <c:v>41311</c:v>
                </c:pt>
                <c:pt idx="235">
                  <c:v>41380</c:v>
                </c:pt>
                <c:pt idx="236">
                  <c:v>41479</c:v>
                </c:pt>
                <c:pt idx="237">
                  <c:v>41584</c:v>
                </c:pt>
                <c:pt idx="238">
                  <c:v>41674</c:v>
                </c:pt>
                <c:pt idx="239">
                  <c:v>41773</c:v>
                </c:pt>
                <c:pt idx="240">
                  <c:v>41850</c:v>
                </c:pt>
                <c:pt idx="241">
                  <c:v>41934</c:v>
                </c:pt>
                <c:pt idx="242">
                  <c:v>42025</c:v>
                </c:pt>
                <c:pt idx="243">
                  <c:v>42138</c:v>
                </c:pt>
                <c:pt idx="244">
                  <c:v>42185</c:v>
                </c:pt>
                <c:pt idx="245">
                  <c:v>42347</c:v>
                </c:pt>
                <c:pt idx="246">
                  <c:v>42409</c:v>
                </c:pt>
                <c:pt idx="247">
                  <c:v>42503</c:v>
                </c:pt>
                <c:pt idx="248">
                  <c:v>42577</c:v>
                </c:pt>
                <c:pt idx="249">
                  <c:v>42590</c:v>
                </c:pt>
                <c:pt idx="250">
                  <c:v>42592</c:v>
                </c:pt>
                <c:pt idx="251">
                  <c:v>42599</c:v>
                </c:pt>
                <c:pt idx="252">
                  <c:v>42657</c:v>
                </c:pt>
                <c:pt idx="253">
                  <c:v>42767</c:v>
                </c:pt>
                <c:pt idx="254">
                  <c:v>42849</c:v>
                </c:pt>
                <c:pt idx="255">
                  <c:v>42926</c:v>
                </c:pt>
                <c:pt idx="256">
                  <c:v>43031</c:v>
                </c:pt>
                <c:pt idx="257">
                  <c:v>43152</c:v>
                </c:pt>
                <c:pt idx="258">
                  <c:v>43290</c:v>
                </c:pt>
                <c:pt idx="259">
                  <c:v>43384</c:v>
                </c:pt>
                <c:pt idx="260">
                  <c:v>43481</c:v>
                </c:pt>
                <c:pt idx="261">
                  <c:v>43563</c:v>
                </c:pt>
                <c:pt idx="262">
                  <c:v>43657</c:v>
                </c:pt>
                <c:pt idx="263">
                  <c:v>43871</c:v>
                </c:pt>
                <c:pt idx="264">
                  <c:v>43991</c:v>
                </c:pt>
                <c:pt idx="265">
                  <c:v>44231</c:v>
                </c:pt>
                <c:pt idx="266">
                  <c:v>44432</c:v>
                </c:pt>
              </c:numCache>
            </c:numRef>
          </c:xVal>
          <c:yVal>
            <c:numRef>
              <c:f>'364852076252203'!$D$2:$D$1754</c:f>
              <c:numCache>
                <c:formatCode>General</c:formatCode>
                <c:ptCount val="1753"/>
                <c:pt idx="0">
                  <c:v>-57.06</c:v>
                </c:pt>
                <c:pt idx="1">
                  <c:v>-56.61</c:v>
                </c:pt>
                <c:pt idx="2">
                  <c:v>-55.68</c:v>
                </c:pt>
                <c:pt idx="3">
                  <c:v>-55.02</c:v>
                </c:pt>
                <c:pt idx="4">
                  <c:v>-55.01</c:v>
                </c:pt>
                <c:pt idx="5">
                  <c:v>-54.73</c:v>
                </c:pt>
                <c:pt idx="6">
                  <c:v>-54.74</c:v>
                </c:pt>
                <c:pt idx="7">
                  <c:v>-54.62</c:v>
                </c:pt>
                <c:pt idx="8">
                  <c:v>-54.3</c:v>
                </c:pt>
                <c:pt idx="9">
                  <c:v>-54.1</c:v>
                </c:pt>
                <c:pt idx="10">
                  <c:v>-53.79</c:v>
                </c:pt>
                <c:pt idx="11">
                  <c:v>-53.17</c:v>
                </c:pt>
                <c:pt idx="12">
                  <c:v>-53.41</c:v>
                </c:pt>
                <c:pt idx="13">
                  <c:v>-53.01</c:v>
                </c:pt>
                <c:pt idx="14">
                  <c:v>-53.1</c:v>
                </c:pt>
                <c:pt idx="15">
                  <c:v>-53.36</c:v>
                </c:pt>
                <c:pt idx="16">
                  <c:v>-53.28</c:v>
                </c:pt>
                <c:pt idx="17">
                  <c:v>-53.55</c:v>
                </c:pt>
                <c:pt idx="18">
                  <c:v>-53.86</c:v>
                </c:pt>
                <c:pt idx="19">
                  <c:v>-53.78</c:v>
                </c:pt>
                <c:pt idx="20">
                  <c:v>-54.28</c:v>
                </c:pt>
                <c:pt idx="21">
                  <c:v>-55.28</c:v>
                </c:pt>
                <c:pt idx="22">
                  <c:v>-55.83</c:v>
                </c:pt>
                <c:pt idx="23">
                  <c:v>-55.96</c:v>
                </c:pt>
                <c:pt idx="24">
                  <c:v>-55.81</c:v>
                </c:pt>
                <c:pt idx="25">
                  <c:v>-55.52</c:v>
                </c:pt>
                <c:pt idx="26">
                  <c:v>-55.13</c:v>
                </c:pt>
                <c:pt idx="27">
                  <c:v>-55.47</c:v>
                </c:pt>
                <c:pt idx="28">
                  <c:v>-55.48</c:v>
                </c:pt>
                <c:pt idx="29">
                  <c:v>-55.28</c:v>
                </c:pt>
                <c:pt idx="30">
                  <c:v>-55.08</c:v>
                </c:pt>
                <c:pt idx="31">
                  <c:v>-54.75</c:v>
                </c:pt>
                <c:pt idx="32">
                  <c:v>-55.08</c:v>
                </c:pt>
                <c:pt idx="33">
                  <c:v>-54.83</c:v>
                </c:pt>
                <c:pt idx="34">
                  <c:v>-53.53</c:v>
                </c:pt>
                <c:pt idx="35">
                  <c:v>-57.9</c:v>
                </c:pt>
                <c:pt idx="36">
                  <c:v>-58.58</c:v>
                </c:pt>
                <c:pt idx="37">
                  <c:v>-58.88</c:v>
                </c:pt>
                <c:pt idx="38">
                  <c:v>-59.73</c:v>
                </c:pt>
                <c:pt idx="39">
                  <c:v>-60.34</c:v>
                </c:pt>
                <c:pt idx="40">
                  <c:v>-59.81</c:v>
                </c:pt>
                <c:pt idx="41">
                  <c:v>-58.97</c:v>
                </c:pt>
                <c:pt idx="42">
                  <c:v>-58.08</c:v>
                </c:pt>
                <c:pt idx="43">
                  <c:v>-57.78</c:v>
                </c:pt>
                <c:pt idx="44">
                  <c:v>-57.26</c:v>
                </c:pt>
                <c:pt idx="45">
                  <c:v>-58.99</c:v>
                </c:pt>
                <c:pt idx="46">
                  <c:v>-59.69</c:v>
                </c:pt>
                <c:pt idx="47">
                  <c:v>-61.3</c:v>
                </c:pt>
                <c:pt idx="48">
                  <c:v>-62.5</c:v>
                </c:pt>
                <c:pt idx="49">
                  <c:v>-63.47</c:v>
                </c:pt>
                <c:pt idx="50">
                  <c:v>-63.51</c:v>
                </c:pt>
                <c:pt idx="51">
                  <c:v>-61.2</c:v>
                </c:pt>
                <c:pt idx="52">
                  <c:v>-62.9</c:v>
                </c:pt>
                <c:pt idx="53">
                  <c:v>-64.599999999999895</c:v>
                </c:pt>
                <c:pt idx="54">
                  <c:v>-62.87</c:v>
                </c:pt>
                <c:pt idx="55">
                  <c:v>-63.23</c:v>
                </c:pt>
                <c:pt idx="56">
                  <c:v>-65.03</c:v>
                </c:pt>
                <c:pt idx="57">
                  <c:v>-64.34</c:v>
                </c:pt>
                <c:pt idx="58">
                  <c:v>-63.28</c:v>
                </c:pt>
                <c:pt idx="59">
                  <c:v>-63.76</c:v>
                </c:pt>
                <c:pt idx="60">
                  <c:v>-64.58</c:v>
                </c:pt>
                <c:pt idx="61">
                  <c:v>-64.78</c:v>
                </c:pt>
                <c:pt idx="62">
                  <c:v>-64.38</c:v>
                </c:pt>
                <c:pt idx="63">
                  <c:v>-64.38</c:v>
                </c:pt>
                <c:pt idx="64">
                  <c:v>-64.08</c:v>
                </c:pt>
                <c:pt idx="65">
                  <c:v>-63.83</c:v>
                </c:pt>
                <c:pt idx="66">
                  <c:v>-64.180000000000007</c:v>
                </c:pt>
                <c:pt idx="67">
                  <c:v>-64.48</c:v>
                </c:pt>
                <c:pt idx="68">
                  <c:v>-64.180000000000007</c:v>
                </c:pt>
                <c:pt idx="69">
                  <c:v>-64.260000000000005</c:v>
                </c:pt>
                <c:pt idx="70">
                  <c:v>-64.38</c:v>
                </c:pt>
                <c:pt idx="71">
                  <c:v>-64.53</c:v>
                </c:pt>
                <c:pt idx="72">
                  <c:v>-62.68</c:v>
                </c:pt>
                <c:pt idx="73">
                  <c:v>-64.430000000000007</c:v>
                </c:pt>
                <c:pt idx="74">
                  <c:v>-63.88</c:v>
                </c:pt>
                <c:pt idx="75">
                  <c:v>-65.069999999999894</c:v>
                </c:pt>
                <c:pt idx="76">
                  <c:v>-64.63</c:v>
                </c:pt>
                <c:pt idx="77">
                  <c:v>-64.58</c:v>
                </c:pt>
                <c:pt idx="78">
                  <c:v>-64.64</c:v>
                </c:pt>
                <c:pt idx="79">
                  <c:v>-64.650000000000006</c:v>
                </c:pt>
                <c:pt idx="80">
                  <c:v>-65.38</c:v>
                </c:pt>
                <c:pt idx="81">
                  <c:v>-67.2</c:v>
                </c:pt>
                <c:pt idx="82">
                  <c:v>-70.25</c:v>
                </c:pt>
                <c:pt idx="83">
                  <c:v>-69.3</c:v>
                </c:pt>
                <c:pt idx="84">
                  <c:v>-73</c:v>
                </c:pt>
                <c:pt idx="85">
                  <c:v>-69.930000000000007</c:v>
                </c:pt>
                <c:pt idx="86">
                  <c:v>-70.05</c:v>
                </c:pt>
                <c:pt idx="87">
                  <c:v>-69.209999999999894</c:v>
                </c:pt>
                <c:pt idx="88">
                  <c:v>-69.150000000000006</c:v>
                </c:pt>
                <c:pt idx="89">
                  <c:v>-68.62</c:v>
                </c:pt>
                <c:pt idx="90">
                  <c:v>-69.08</c:v>
                </c:pt>
                <c:pt idx="91">
                  <c:v>-69.02</c:v>
                </c:pt>
                <c:pt idx="92">
                  <c:v>-67.819999999999894</c:v>
                </c:pt>
                <c:pt idx="93">
                  <c:v>-68.72</c:v>
                </c:pt>
                <c:pt idx="94">
                  <c:v>-70.48</c:v>
                </c:pt>
                <c:pt idx="95">
                  <c:v>-71.38</c:v>
                </c:pt>
                <c:pt idx="96">
                  <c:v>-73.739999999999895</c:v>
                </c:pt>
                <c:pt idx="97">
                  <c:v>-74.680000000000007</c:v>
                </c:pt>
                <c:pt idx="98">
                  <c:v>-74.36</c:v>
                </c:pt>
                <c:pt idx="99">
                  <c:v>-74.37</c:v>
                </c:pt>
                <c:pt idx="100">
                  <c:v>-74.66</c:v>
                </c:pt>
                <c:pt idx="101">
                  <c:v>-74.349999999999895</c:v>
                </c:pt>
                <c:pt idx="102">
                  <c:v>-73.06</c:v>
                </c:pt>
                <c:pt idx="103">
                  <c:v>-72.319999999999894</c:v>
                </c:pt>
                <c:pt idx="104">
                  <c:v>-72.58</c:v>
                </c:pt>
                <c:pt idx="105">
                  <c:v>-73.3</c:v>
                </c:pt>
                <c:pt idx="106">
                  <c:v>-80</c:v>
                </c:pt>
                <c:pt idx="107">
                  <c:v>-75.64</c:v>
                </c:pt>
                <c:pt idx="108">
                  <c:v>-74.33</c:v>
                </c:pt>
                <c:pt idx="109">
                  <c:v>-74.92</c:v>
                </c:pt>
                <c:pt idx="110">
                  <c:v>-74.8</c:v>
                </c:pt>
                <c:pt idx="111">
                  <c:v>-74.17</c:v>
                </c:pt>
                <c:pt idx="112">
                  <c:v>-74.08</c:v>
                </c:pt>
                <c:pt idx="113">
                  <c:v>-74.08</c:v>
                </c:pt>
                <c:pt idx="114">
                  <c:v>-73.739999999999895</c:v>
                </c:pt>
                <c:pt idx="115">
                  <c:v>-73.48</c:v>
                </c:pt>
                <c:pt idx="116">
                  <c:v>-73.650000000000006</c:v>
                </c:pt>
                <c:pt idx="117">
                  <c:v>-73.41</c:v>
                </c:pt>
                <c:pt idx="118">
                  <c:v>-73.37</c:v>
                </c:pt>
                <c:pt idx="119">
                  <c:v>-73.33</c:v>
                </c:pt>
                <c:pt idx="120">
                  <c:v>-73.27</c:v>
                </c:pt>
                <c:pt idx="121">
                  <c:v>-73.33</c:v>
                </c:pt>
                <c:pt idx="122">
                  <c:v>-73.22</c:v>
                </c:pt>
                <c:pt idx="123">
                  <c:v>-73.739999999999895</c:v>
                </c:pt>
                <c:pt idx="124">
                  <c:v>-74.3</c:v>
                </c:pt>
                <c:pt idx="125">
                  <c:v>-74.430000000000007</c:v>
                </c:pt>
                <c:pt idx="126">
                  <c:v>-75.489999999999895</c:v>
                </c:pt>
                <c:pt idx="127">
                  <c:v>-76.23</c:v>
                </c:pt>
                <c:pt idx="128">
                  <c:v>-76.52</c:v>
                </c:pt>
                <c:pt idx="129">
                  <c:v>-76.55</c:v>
                </c:pt>
                <c:pt idx="130">
                  <c:v>-76.650000000000006</c:v>
                </c:pt>
                <c:pt idx="131">
                  <c:v>-76.569999999999894</c:v>
                </c:pt>
                <c:pt idx="132">
                  <c:v>-76.739999999999895</c:v>
                </c:pt>
                <c:pt idx="133">
                  <c:v>-76.91</c:v>
                </c:pt>
                <c:pt idx="134">
                  <c:v>-76.72</c:v>
                </c:pt>
                <c:pt idx="135">
                  <c:v>-76.28</c:v>
                </c:pt>
                <c:pt idx="136">
                  <c:v>-76.08</c:v>
                </c:pt>
                <c:pt idx="137">
                  <c:v>-76.040000000000006</c:v>
                </c:pt>
                <c:pt idx="138">
                  <c:v>-75.959999999999894</c:v>
                </c:pt>
                <c:pt idx="139">
                  <c:v>-75.83</c:v>
                </c:pt>
                <c:pt idx="140">
                  <c:v>-75.42</c:v>
                </c:pt>
                <c:pt idx="141">
                  <c:v>-75.099999999999895</c:v>
                </c:pt>
                <c:pt idx="142">
                  <c:v>-74.91</c:v>
                </c:pt>
                <c:pt idx="143">
                  <c:v>-74.87</c:v>
                </c:pt>
                <c:pt idx="144">
                  <c:v>-74.86</c:v>
                </c:pt>
                <c:pt idx="145">
                  <c:v>-74.69</c:v>
                </c:pt>
                <c:pt idx="146">
                  <c:v>-74.72</c:v>
                </c:pt>
                <c:pt idx="147">
                  <c:v>-74.8</c:v>
                </c:pt>
                <c:pt idx="148">
                  <c:v>-75.319999999999894</c:v>
                </c:pt>
                <c:pt idx="149">
                  <c:v>-75.86</c:v>
                </c:pt>
                <c:pt idx="150">
                  <c:v>-76.12</c:v>
                </c:pt>
                <c:pt idx="151">
                  <c:v>-76.5</c:v>
                </c:pt>
                <c:pt idx="152">
                  <c:v>-76.7</c:v>
                </c:pt>
                <c:pt idx="153">
                  <c:v>-76.680000000000007</c:v>
                </c:pt>
                <c:pt idx="154">
                  <c:v>-76.67</c:v>
                </c:pt>
                <c:pt idx="155">
                  <c:v>-76.8</c:v>
                </c:pt>
                <c:pt idx="156">
                  <c:v>-77.06</c:v>
                </c:pt>
                <c:pt idx="157">
                  <c:v>-77.400000000000006</c:v>
                </c:pt>
                <c:pt idx="158">
                  <c:v>-76.89</c:v>
                </c:pt>
                <c:pt idx="159">
                  <c:v>-76.84</c:v>
                </c:pt>
                <c:pt idx="160">
                  <c:v>-76.58</c:v>
                </c:pt>
                <c:pt idx="161">
                  <c:v>-76.349999999999895</c:v>
                </c:pt>
                <c:pt idx="162">
                  <c:v>-76.260000000000005</c:v>
                </c:pt>
                <c:pt idx="163">
                  <c:v>-75.84</c:v>
                </c:pt>
                <c:pt idx="164">
                  <c:v>-75.64</c:v>
                </c:pt>
                <c:pt idx="165">
                  <c:v>-75.36</c:v>
                </c:pt>
                <c:pt idx="166">
                  <c:v>-75.19</c:v>
                </c:pt>
                <c:pt idx="167">
                  <c:v>-75.38</c:v>
                </c:pt>
                <c:pt idx="168">
                  <c:v>-75.62</c:v>
                </c:pt>
                <c:pt idx="169">
                  <c:v>-75.319999999999894</c:v>
                </c:pt>
                <c:pt idx="170">
                  <c:v>-75.58</c:v>
                </c:pt>
                <c:pt idx="171">
                  <c:v>-75.930000000000007</c:v>
                </c:pt>
                <c:pt idx="172">
                  <c:v>-76.05</c:v>
                </c:pt>
                <c:pt idx="173">
                  <c:v>-77.42</c:v>
                </c:pt>
                <c:pt idx="174">
                  <c:v>-77</c:v>
                </c:pt>
                <c:pt idx="175">
                  <c:v>-77.239999999999895</c:v>
                </c:pt>
                <c:pt idx="176">
                  <c:v>-77.13</c:v>
                </c:pt>
                <c:pt idx="177">
                  <c:v>-77.37</c:v>
                </c:pt>
                <c:pt idx="178">
                  <c:v>-77.489999999999895</c:v>
                </c:pt>
                <c:pt idx="179">
                  <c:v>-77.099999999999895</c:v>
                </c:pt>
                <c:pt idx="180">
                  <c:v>-76.849999999999895</c:v>
                </c:pt>
                <c:pt idx="181">
                  <c:v>-76.87</c:v>
                </c:pt>
                <c:pt idx="182">
                  <c:v>-76.23</c:v>
                </c:pt>
                <c:pt idx="183">
                  <c:v>-74.72</c:v>
                </c:pt>
                <c:pt idx="184">
                  <c:v>-76.63</c:v>
                </c:pt>
                <c:pt idx="185">
                  <c:v>-76.42</c:v>
                </c:pt>
                <c:pt idx="186">
                  <c:v>-76.709999999999894</c:v>
                </c:pt>
                <c:pt idx="187">
                  <c:v>-76.489999999999895</c:v>
                </c:pt>
                <c:pt idx="188">
                  <c:v>-77.349999999999895</c:v>
                </c:pt>
                <c:pt idx="189">
                  <c:v>-80.459999999999894</c:v>
                </c:pt>
                <c:pt idx="190">
                  <c:v>-81.98</c:v>
                </c:pt>
                <c:pt idx="191">
                  <c:v>-79.010000000000005</c:v>
                </c:pt>
                <c:pt idx="192">
                  <c:v>-81.459999999999894</c:v>
                </c:pt>
                <c:pt idx="193">
                  <c:v>-84.55</c:v>
                </c:pt>
                <c:pt idx="194">
                  <c:v>-82.61</c:v>
                </c:pt>
                <c:pt idx="195">
                  <c:v>-81.03</c:v>
                </c:pt>
                <c:pt idx="196">
                  <c:v>-80.930000000000007</c:v>
                </c:pt>
                <c:pt idx="197">
                  <c:v>-84.56</c:v>
                </c:pt>
                <c:pt idx="198">
                  <c:v>-82.34</c:v>
                </c:pt>
                <c:pt idx="199">
                  <c:v>-81.739999999999895</c:v>
                </c:pt>
                <c:pt idx="200">
                  <c:v>-84.75</c:v>
                </c:pt>
                <c:pt idx="201">
                  <c:v>-82.09</c:v>
                </c:pt>
                <c:pt idx="202">
                  <c:v>-81.52</c:v>
                </c:pt>
                <c:pt idx="203">
                  <c:v>-82.11</c:v>
                </c:pt>
                <c:pt idx="204">
                  <c:v>-83.79</c:v>
                </c:pt>
                <c:pt idx="205">
                  <c:v>-85.35</c:v>
                </c:pt>
                <c:pt idx="206">
                  <c:v>-83.82</c:v>
                </c:pt>
                <c:pt idx="207">
                  <c:v>-83.69</c:v>
                </c:pt>
                <c:pt idx="208">
                  <c:v>-85.4</c:v>
                </c:pt>
                <c:pt idx="209">
                  <c:v>-86.42</c:v>
                </c:pt>
                <c:pt idx="210">
                  <c:v>-86.82</c:v>
                </c:pt>
                <c:pt idx="211">
                  <c:v>-86.35</c:v>
                </c:pt>
                <c:pt idx="212">
                  <c:v>-88.67</c:v>
                </c:pt>
                <c:pt idx="213">
                  <c:v>-91.34</c:v>
                </c:pt>
                <c:pt idx="214">
                  <c:v>-91.08</c:v>
                </c:pt>
                <c:pt idx="215">
                  <c:v>-89.81</c:v>
                </c:pt>
                <c:pt idx="216">
                  <c:v>-91.89</c:v>
                </c:pt>
                <c:pt idx="217">
                  <c:v>-91.54</c:v>
                </c:pt>
                <c:pt idx="218">
                  <c:v>-90.76</c:v>
                </c:pt>
                <c:pt idx="219">
                  <c:v>-89.02</c:v>
                </c:pt>
                <c:pt idx="220">
                  <c:v>-89.6</c:v>
                </c:pt>
                <c:pt idx="221">
                  <c:v>-89.03</c:v>
                </c:pt>
                <c:pt idx="222">
                  <c:v>-87.87</c:v>
                </c:pt>
                <c:pt idx="223">
                  <c:v>-87.59</c:v>
                </c:pt>
                <c:pt idx="224">
                  <c:v>-89.25</c:v>
                </c:pt>
                <c:pt idx="225">
                  <c:v>-90.92</c:v>
                </c:pt>
                <c:pt idx="226">
                  <c:v>-88.59</c:v>
                </c:pt>
                <c:pt idx="227">
                  <c:v>-86.58</c:v>
                </c:pt>
                <c:pt idx="228">
                  <c:v>-87.84</c:v>
                </c:pt>
                <c:pt idx="229">
                  <c:v>-86.26</c:v>
                </c:pt>
                <c:pt idx="230">
                  <c:v>-82.55</c:v>
                </c:pt>
                <c:pt idx="231">
                  <c:v>-80.89</c:v>
                </c:pt>
                <c:pt idx="232">
                  <c:v>-82.22</c:v>
                </c:pt>
                <c:pt idx="233">
                  <c:v>-82.28</c:v>
                </c:pt>
                <c:pt idx="234">
                  <c:v>-79.900000000000006</c:v>
                </c:pt>
                <c:pt idx="235">
                  <c:v>-79.37</c:v>
                </c:pt>
                <c:pt idx="236">
                  <c:v>-79.709999999999894</c:v>
                </c:pt>
                <c:pt idx="237">
                  <c:v>-79.58</c:v>
                </c:pt>
                <c:pt idx="238">
                  <c:v>-78.849999999999895</c:v>
                </c:pt>
                <c:pt idx="239">
                  <c:v>-78.37</c:v>
                </c:pt>
                <c:pt idx="240">
                  <c:v>-79.180000000000007</c:v>
                </c:pt>
                <c:pt idx="241">
                  <c:v>-79.08</c:v>
                </c:pt>
                <c:pt idx="242">
                  <c:v>-78.72</c:v>
                </c:pt>
                <c:pt idx="243">
                  <c:v>-78.84</c:v>
                </c:pt>
                <c:pt idx="244">
                  <c:v>-79.349999999999895</c:v>
                </c:pt>
                <c:pt idx="245">
                  <c:v>-78.58</c:v>
                </c:pt>
                <c:pt idx="246">
                  <c:v>-77.209999999999894</c:v>
                </c:pt>
                <c:pt idx="247">
                  <c:v>-76.12</c:v>
                </c:pt>
                <c:pt idx="248">
                  <c:v>-74.84</c:v>
                </c:pt>
                <c:pt idx="249">
                  <c:v>-76.41</c:v>
                </c:pt>
                <c:pt idx="250">
                  <c:v>-67.17</c:v>
                </c:pt>
                <c:pt idx="251">
                  <c:v>-70.010000000000005</c:v>
                </c:pt>
                <c:pt idx="252">
                  <c:v>-76.28</c:v>
                </c:pt>
                <c:pt idx="253">
                  <c:v>-76.88</c:v>
                </c:pt>
                <c:pt idx="254">
                  <c:v>-76.36</c:v>
                </c:pt>
                <c:pt idx="255">
                  <c:v>-76.44</c:v>
                </c:pt>
                <c:pt idx="256">
                  <c:v>-76.84</c:v>
                </c:pt>
                <c:pt idx="257">
                  <c:v>-76.349999999999895</c:v>
                </c:pt>
                <c:pt idx="258">
                  <c:v>-76.08</c:v>
                </c:pt>
                <c:pt idx="259">
                  <c:v>-76.260000000000005</c:v>
                </c:pt>
                <c:pt idx="260">
                  <c:v>-75.55</c:v>
                </c:pt>
                <c:pt idx="261">
                  <c:v>-75.22</c:v>
                </c:pt>
                <c:pt idx="262">
                  <c:v>-75.430000000000007</c:v>
                </c:pt>
                <c:pt idx="263">
                  <c:v>-75.599999999999895</c:v>
                </c:pt>
                <c:pt idx="264">
                  <c:v>-74.94</c:v>
                </c:pt>
                <c:pt idx="265">
                  <c:v>-74.77</c:v>
                </c:pt>
                <c:pt idx="266">
                  <c:v>-75.44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468-4364-83D0-2B8DB2E87412}"/>
            </c:ext>
          </c:extLst>
        </c:ser>
        <c:ser>
          <c:idx val="1"/>
          <c:order val="1"/>
          <c:tx>
            <c:v>Simulated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3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'364852076252203'!$H$12:$H$51</c:f>
              <c:numCache>
                <c:formatCode>m/d/yyyy</c:formatCode>
                <c:ptCount val="40"/>
                <c:pt idx="0">
                  <c:v>29952</c:v>
                </c:pt>
                <c:pt idx="1">
                  <c:v>30317</c:v>
                </c:pt>
                <c:pt idx="2">
                  <c:v>30682</c:v>
                </c:pt>
                <c:pt idx="3">
                  <c:v>31048</c:v>
                </c:pt>
                <c:pt idx="4">
                  <c:v>31413</c:v>
                </c:pt>
                <c:pt idx="5">
                  <c:v>31778</c:v>
                </c:pt>
                <c:pt idx="6">
                  <c:v>32143</c:v>
                </c:pt>
                <c:pt idx="7">
                  <c:v>32509</c:v>
                </c:pt>
                <c:pt idx="8">
                  <c:v>32874</c:v>
                </c:pt>
                <c:pt idx="9">
                  <c:v>33239</c:v>
                </c:pt>
                <c:pt idx="10">
                  <c:v>33604</c:v>
                </c:pt>
                <c:pt idx="11">
                  <c:v>33970</c:v>
                </c:pt>
                <c:pt idx="12">
                  <c:v>34335</c:v>
                </c:pt>
                <c:pt idx="13">
                  <c:v>34700</c:v>
                </c:pt>
                <c:pt idx="14">
                  <c:v>35065</c:v>
                </c:pt>
                <c:pt idx="15">
                  <c:v>35431</c:v>
                </c:pt>
                <c:pt idx="16">
                  <c:v>35796</c:v>
                </c:pt>
                <c:pt idx="17">
                  <c:v>36161</c:v>
                </c:pt>
                <c:pt idx="18">
                  <c:v>36526</c:v>
                </c:pt>
                <c:pt idx="19">
                  <c:v>36892</c:v>
                </c:pt>
                <c:pt idx="20">
                  <c:v>37257</c:v>
                </c:pt>
                <c:pt idx="21">
                  <c:v>37622</c:v>
                </c:pt>
                <c:pt idx="22">
                  <c:v>37987</c:v>
                </c:pt>
                <c:pt idx="23">
                  <c:v>38353</c:v>
                </c:pt>
                <c:pt idx="24">
                  <c:v>38718</c:v>
                </c:pt>
                <c:pt idx="25">
                  <c:v>39083</c:v>
                </c:pt>
                <c:pt idx="26">
                  <c:v>39448</c:v>
                </c:pt>
                <c:pt idx="27">
                  <c:v>39814</c:v>
                </c:pt>
                <c:pt idx="28">
                  <c:v>40179</c:v>
                </c:pt>
                <c:pt idx="29">
                  <c:v>40544</c:v>
                </c:pt>
                <c:pt idx="30">
                  <c:v>40909</c:v>
                </c:pt>
                <c:pt idx="31">
                  <c:v>41275</c:v>
                </c:pt>
                <c:pt idx="32">
                  <c:v>41640</c:v>
                </c:pt>
                <c:pt idx="33">
                  <c:v>42005</c:v>
                </c:pt>
                <c:pt idx="34">
                  <c:v>42370</c:v>
                </c:pt>
                <c:pt idx="35">
                  <c:v>42736</c:v>
                </c:pt>
                <c:pt idx="36">
                  <c:v>43101</c:v>
                </c:pt>
                <c:pt idx="37">
                  <c:v>43466</c:v>
                </c:pt>
                <c:pt idx="38">
                  <c:v>43831</c:v>
                </c:pt>
                <c:pt idx="39">
                  <c:v>44197</c:v>
                </c:pt>
              </c:numCache>
            </c:numRef>
          </c:xVal>
          <c:yVal>
            <c:numRef>
              <c:f>'364852076252203'!$G$12:$G$51</c:f>
              <c:numCache>
                <c:formatCode>General</c:formatCode>
                <c:ptCount val="40"/>
                <c:pt idx="0">
                  <c:v>-58.17393875122</c:v>
                </c:pt>
                <c:pt idx="1">
                  <c:v>-58.998012542719998</c:v>
                </c:pt>
                <c:pt idx="2">
                  <c:v>-60.590152740480001</c:v>
                </c:pt>
                <c:pt idx="3">
                  <c:v>-60.792739868159998</c:v>
                </c:pt>
                <c:pt idx="4">
                  <c:v>-63.060173034670001</c:v>
                </c:pt>
                <c:pt idx="5">
                  <c:v>-66.124908447270002</c:v>
                </c:pt>
                <c:pt idx="6">
                  <c:v>-66.943710327150001</c:v>
                </c:pt>
                <c:pt idx="7">
                  <c:v>-67.201370239260001</c:v>
                </c:pt>
                <c:pt idx="8">
                  <c:v>-67.8578414917</c:v>
                </c:pt>
                <c:pt idx="9">
                  <c:v>-69.058586120610002</c:v>
                </c:pt>
                <c:pt idx="10">
                  <c:v>-73.203826904300001</c:v>
                </c:pt>
                <c:pt idx="11">
                  <c:v>-73.075630187990001</c:v>
                </c:pt>
                <c:pt idx="12">
                  <c:v>-73.348754882809999</c:v>
                </c:pt>
                <c:pt idx="13">
                  <c:v>-75.726371765140001</c:v>
                </c:pt>
                <c:pt idx="14">
                  <c:v>-78.95580291748</c:v>
                </c:pt>
                <c:pt idx="15">
                  <c:v>-77.099884033199999</c:v>
                </c:pt>
                <c:pt idx="16">
                  <c:v>-78.692237853999998</c:v>
                </c:pt>
                <c:pt idx="17">
                  <c:v>-77.162086486820002</c:v>
                </c:pt>
                <c:pt idx="18">
                  <c:v>-77.794273376459998</c:v>
                </c:pt>
                <c:pt idx="19">
                  <c:v>-78.51895904541</c:v>
                </c:pt>
                <c:pt idx="20">
                  <c:v>-81.985038757319998</c:v>
                </c:pt>
                <c:pt idx="21">
                  <c:v>-83.827911376949999</c:v>
                </c:pt>
                <c:pt idx="22">
                  <c:v>-84.44263458252</c:v>
                </c:pt>
                <c:pt idx="23">
                  <c:v>-84.945755004879999</c:v>
                </c:pt>
                <c:pt idx="24">
                  <c:v>-85.98728942871</c:v>
                </c:pt>
                <c:pt idx="25">
                  <c:v>-88.35619354248</c:v>
                </c:pt>
                <c:pt idx="26">
                  <c:v>-92.29736328125</c:v>
                </c:pt>
                <c:pt idx="27">
                  <c:v>-93.176399230960001</c:v>
                </c:pt>
                <c:pt idx="28">
                  <c:v>-91.478828430180002</c:v>
                </c:pt>
                <c:pt idx="29">
                  <c:v>-90.010856628420001</c:v>
                </c:pt>
                <c:pt idx="30">
                  <c:v>-85.626319885249998</c:v>
                </c:pt>
                <c:pt idx="31">
                  <c:v>-81.850059509280001</c:v>
                </c:pt>
                <c:pt idx="32">
                  <c:v>-80.360054016109999</c:v>
                </c:pt>
                <c:pt idx="33">
                  <c:v>-79.877815246579999</c:v>
                </c:pt>
                <c:pt idx="34">
                  <c:v>-79.14224243164</c:v>
                </c:pt>
                <c:pt idx="35">
                  <c:v>-77.11164855957</c:v>
                </c:pt>
                <c:pt idx="36">
                  <c:v>-75.949882507319998</c:v>
                </c:pt>
                <c:pt idx="37">
                  <c:v>-74.270431518549998</c:v>
                </c:pt>
                <c:pt idx="38">
                  <c:v>-73.28712463379</c:v>
                </c:pt>
                <c:pt idx="39">
                  <c:v>-81.08203125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468-4364-83D0-2B8DB2E874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3555183"/>
        <c:axId val="613550191"/>
      </c:scatterChart>
      <c:valAx>
        <c:axId val="613555183"/>
        <c:scaling>
          <c:orientation val="minMax"/>
          <c:min val="2900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0191"/>
        <c:crossesAt val="-200"/>
        <c:crossBetween val="midCat"/>
      </c:valAx>
      <c:valAx>
        <c:axId val="613550191"/>
        <c:scaling>
          <c:orientation val="minMax"/>
          <c:max val="-4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Water Level (ft)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5183"/>
        <c:crosses val="autoZero"/>
        <c:crossBetween val="midCat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Data</c:v>
          </c:tx>
          <c:spPr>
            <a:ln w="19050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'364852076252203'!$I$12:$I$51</c:f>
              <c:numCache>
                <c:formatCode>General</c:formatCode>
                <c:ptCount val="40"/>
                <c:pt idx="0">
                  <c:v>-56.61</c:v>
                </c:pt>
                <c:pt idx="1">
                  <c:v>-53.17</c:v>
                </c:pt>
                <c:pt idx="2">
                  <c:v>-55.83</c:v>
                </c:pt>
                <c:pt idx="3">
                  <c:v>-54.83</c:v>
                </c:pt>
                <c:pt idx="4">
                  <c:v>-58.08</c:v>
                </c:pt>
                <c:pt idx="5">
                  <c:v>-62.5</c:v>
                </c:pt>
                <c:pt idx="6">
                  <c:v>-63.23</c:v>
                </c:pt>
                <c:pt idx="7">
                  <c:v>-64.38</c:v>
                </c:pt>
                <c:pt idx="8">
                  <c:v>-64.260000000000005</c:v>
                </c:pt>
                <c:pt idx="9">
                  <c:v>-64.63</c:v>
                </c:pt>
                <c:pt idx="10">
                  <c:v>-69.3</c:v>
                </c:pt>
                <c:pt idx="11">
                  <c:v>-69.08</c:v>
                </c:pt>
                <c:pt idx="12">
                  <c:v>-71.38</c:v>
                </c:pt>
                <c:pt idx="13">
                  <c:v>-74.349999999999895</c:v>
                </c:pt>
                <c:pt idx="14">
                  <c:v>-80</c:v>
                </c:pt>
                <c:pt idx="15">
                  <c:v>-73.739999999999895</c:v>
                </c:pt>
                <c:pt idx="16">
                  <c:v>-75.959999999999894</c:v>
                </c:pt>
                <c:pt idx="17">
                  <c:v>-76.260000000000005</c:v>
                </c:pt>
                <c:pt idx="18">
                  <c:v>-76.87</c:v>
                </c:pt>
                <c:pt idx="19">
                  <c:v>-76.42</c:v>
                </c:pt>
                <c:pt idx="20">
                  <c:v>-80.459999999999894</c:v>
                </c:pt>
                <c:pt idx="21">
                  <c:v>-84.55</c:v>
                </c:pt>
                <c:pt idx="22">
                  <c:v>-84.56</c:v>
                </c:pt>
                <c:pt idx="23">
                  <c:v>-82.09</c:v>
                </c:pt>
                <c:pt idx="24">
                  <c:v>-85.35</c:v>
                </c:pt>
                <c:pt idx="25">
                  <c:v>-86.42</c:v>
                </c:pt>
                <c:pt idx="26">
                  <c:v>-91.34</c:v>
                </c:pt>
                <c:pt idx="27">
                  <c:v>-91.54</c:v>
                </c:pt>
                <c:pt idx="28">
                  <c:v>-89.03</c:v>
                </c:pt>
                <c:pt idx="29">
                  <c:v>-90.92</c:v>
                </c:pt>
                <c:pt idx="30">
                  <c:v>-86.26</c:v>
                </c:pt>
                <c:pt idx="31">
                  <c:v>-82.28</c:v>
                </c:pt>
                <c:pt idx="32">
                  <c:v>-79.58</c:v>
                </c:pt>
                <c:pt idx="33">
                  <c:v>-79.08</c:v>
                </c:pt>
                <c:pt idx="34">
                  <c:v>-78.58</c:v>
                </c:pt>
                <c:pt idx="35">
                  <c:v>-76.28</c:v>
                </c:pt>
                <c:pt idx="36">
                  <c:v>-76.84</c:v>
                </c:pt>
                <c:pt idx="37">
                  <c:v>-76.260000000000005</c:v>
                </c:pt>
                <c:pt idx="38">
                  <c:v>-75.430000000000007</c:v>
                </c:pt>
                <c:pt idx="39">
                  <c:v>-74.94</c:v>
                </c:pt>
              </c:numCache>
            </c:numRef>
          </c:xVal>
          <c:yVal>
            <c:numRef>
              <c:f>'364852076252203'!$G$12:$G$51</c:f>
              <c:numCache>
                <c:formatCode>General</c:formatCode>
                <c:ptCount val="40"/>
                <c:pt idx="0">
                  <c:v>-58.17393875122</c:v>
                </c:pt>
                <c:pt idx="1">
                  <c:v>-58.998012542719998</c:v>
                </c:pt>
                <c:pt idx="2">
                  <c:v>-60.590152740480001</c:v>
                </c:pt>
                <c:pt idx="3">
                  <c:v>-60.792739868159998</c:v>
                </c:pt>
                <c:pt idx="4">
                  <c:v>-63.060173034670001</c:v>
                </c:pt>
                <c:pt idx="5">
                  <c:v>-66.124908447270002</c:v>
                </c:pt>
                <c:pt idx="6">
                  <c:v>-66.943710327150001</c:v>
                </c:pt>
                <c:pt idx="7">
                  <c:v>-67.201370239260001</c:v>
                </c:pt>
                <c:pt idx="8">
                  <c:v>-67.8578414917</c:v>
                </c:pt>
                <c:pt idx="9">
                  <c:v>-69.058586120610002</c:v>
                </c:pt>
                <c:pt idx="10">
                  <c:v>-73.203826904300001</c:v>
                </c:pt>
                <c:pt idx="11">
                  <c:v>-73.075630187990001</c:v>
                </c:pt>
                <c:pt idx="12">
                  <c:v>-73.348754882809999</c:v>
                </c:pt>
                <c:pt idx="13">
                  <c:v>-75.726371765140001</c:v>
                </c:pt>
                <c:pt idx="14">
                  <c:v>-78.95580291748</c:v>
                </c:pt>
                <c:pt idx="15">
                  <c:v>-77.099884033199999</c:v>
                </c:pt>
                <c:pt idx="16">
                  <c:v>-78.692237853999998</c:v>
                </c:pt>
                <c:pt idx="17">
                  <c:v>-77.162086486820002</c:v>
                </c:pt>
                <c:pt idx="18">
                  <c:v>-77.794273376459998</c:v>
                </c:pt>
                <c:pt idx="19">
                  <c:v>-78.51895904541</c:v>
                </c:pt>
                <c:pt idx="20">
                  <c:v>-81.985038757319998</c:v>
                </c:pt>
                <c:pt idx="21">
                  <c:v>-83.827911376949999</c:v>
                </c:pt>
                <c:pt idx="22">
                  <c:v>-84.44263458252</c:v>
                </c:pt>
                <c:pt idx="23">
                  <c:v>-84.945755004879999</c:v>
                </c:pt>
                <c:pt idx="24">
                  <c:v>-85.98728942871</c:v>
                </c:pt>
                <c:pt idx="25">
                  <c:v>-88.35619354248</c:v>
                </c:pt>
                <c:pt idx="26">
                  <c:v>-92.29736328125</c:v>
                </c:pt>
                <c:pt idx="27">
                  <c:v>-93.176399230960001</c:v>
                </c:pt>
                <c:pt idx="28">
                  <c:v>-91.478828430180002</c:v>
                </c:pt>
                <c:pt idx="29">
                  <c:v>-90.010856628420001</c:v>
                </c:pt>
                <c:pt idx="30">
                  <c:v>-85.626319885249998</c:v>
                </c:pt>
                <c:pt idx="31">
                  <c:v>-81.850059509280001</c:v>
                </c:pt>
                <c:pt idx="32">
                  <c:v>-80.360054016109999</c:v>
                </c:pt>
                <c:pt idx="33">
                  <c:v>-79.877815246579999</c:v>
                </c:pt>
                <c:pt idx="34">
                  <c:v>-79.14224243164</c:v>
                </c:pt>
                <c:pt idx="35">
                  <c:v>-77.11164855957</c:v>
                </c:pt>
                <c:pt idx="36">
                  <c:v>-75.949882507319998</c:v>
                </c:pt>
                <c:pt idx="37">
                  <c:v>-74.270431518549998</c:v>
                </c:pt>
                <c:pt idx="38">
                  <c:v>-73.28712463379</c:v>
                </c:pt>
                <c:pt idx="39">
                  <c:v>-81.08203125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E73-42F4-896B-444BF120BBB8}"/>
            </c:ext>
          </c:extLst>
        </c:ser>
        <c:ser>
          <c:idx val="1"/>
          <c:order val="1"/>
          <c:tx>
            <c:v>Y=X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'364852076252203'!$K$2:$K$3</c:f>
              <c:numCache>
                <c:formatCode>General</c:formatCode>
                <c:ptCount val="2"/>
                <c:pt idx="0">
                  <c:v>-53.01</c:v>
                </c:pt>
                <c:pt idx="1">
                  <c:v>-91.89</c:v>
                </c:pt>
              </c:numCache>
            </c:numRef>
          </c:xVal>
          <c:yVal>
            <c:numRef>
              <c:f>'364852076252203'!$K$2:$K$3</c:f>
              <c:numCache>
                <c:formatCode>General</c:formatCode>
                <c:ptCount val="2"/>
                <c:pt idx="0">
                  <c:v>-53.01</c:v>
                </c:pt>
                <c:pt idx="1">
                  <c:v>-91.89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E73-42F4-896B-444BF120BB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4009151"/>
        <c:axId val="1105116095"/>
      </c:scatterChart>
      <c:valAx>
        <c:axId val="1174009151"/>
        <c:scaling>
          <c:orientation val="minMax"/>
          <c:max val="-50"/>
          <c:min val="-10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05116095"/>
        <c:crossesAt val="-200"/>
        <c:crossBetween val="midCat"/>
      </c:valAx>
      <c:valAx>
        <c:axId val="1105116095"/>
        <c:scaling>
          <c:orientation val="minMax"/>
          <c:max val="-5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74009151"/>
        <c:crossesAt val="-200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0617632601578511"/>
          <c:y val="0.57275836614173226"/>
          <c:w val="0.38800328273086904"/>
          <c:h val="0.19412968265330471"/>
        </c:manualLayout>
      </c:layout>
      <c:overlay val="1"/>
      <c:spPr>
        <a:solidFill>
          <a:schemeClr val="bg1"/>
        </a:solidFill>
        <a:ln>
          <a:solidFill>
            <a:schemeClr val="bg1">
              <a:lumMod val="65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sz="1400" b="0" i="0" u="none" strike="noStrike" baseline="0">
                <a:effectLst/>
              </a:rPr>
              <a:t>58C 58</a:t>
            </a:r>
            <a:r>
              <a:rPr lang="en-US" sz="1400" b="0" i="0" u="none" strike="noStrike" baseline="0"/>
              <a:t>        </a:t>
            </a:r>
            <a:endParaRPr lang="en-US"/>
          </a:p>
        </c:rich>
      </c:tx>
      <c:layout>
        <c:manualLayout>
          <c:xMode val="edge"/>
          <c:yMode val="edge"/>
          <c:x val="0.36088110403397028"/>
          <c:y val="2.13675213675213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USGS Data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3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xVal>
            <c:numRef>
              <c:f>'365133076351202'!$A$20:$A$1754</c:f>
              <c:numCache>
                <c:formatCode>m/d/yyyy</c:formatCode>
                <c:ptCount val="1735"/>
                <c:pt idx="0">
                  <c:v>30041</c:v>
                </c:pt>
                <c:pt idx="1">
                  <c:v>30070</c:v>
                </c:pt>
                <c:pt idx="2">
                  <c:v>30096</c:v>
                </c:pt>
                <c:pt idx="3">
                  <c:v>30110</c:v>
                </c:pt>
                <c:pt idx="4">
                  <c:v>30147</c:v>
                </c:pt>
                <c:pt idx="5">
                  <c:v>30194</c:v>
                </c:pt>
                <c:pt idx="6">
                  <c:v>30236</c:v>
                </c:pt>
                <c:pt idx="7">
                  <c:v>30390</c:v>
                </c:pt>
                <c:pt idx="8">
                  <c:v>30424</c:v>
                </c:pt>
                <c:pt idx="9">
                  <c:v>30572</c:v>
                </c:pt>
                <c:pt idx="10">
                  <c:v>30638</c:v>
                </c:pt>
                <c:pt idx="11">
                  <c:v>30749</c:v>
                </c:pt>
                <c:pt idx="12">
                  <c:v>30791</c:v>
                </c:pt>
                <c:pt idx="13">
                  <c:v>31154</c:v>
                </c:pt>
                <c:pt idx="14">
                  <c:v>31190</c:v>
                </c:pt>
                <c:pt idx="15">
                  <c:v>31216</c:v>
                </c:pt>
                <c:pt idx="16">
                  <c:v>31230</c:v>
                </c:pt>
                <c:pt idx="17">
                  <c:v>31236</c:v>
                </c:pt>
                <c:pt idx="18">
                  <c:v>31280</c:v>
                </c:pt>
                <c:pt idx="19">
                  <c:v>31328</c:v>
                </c:pt>
                <c:pt idx="20">
                  <c:v>31371</c:v>
                </c:pt>
                <c:pt idx="21">
                  <c:v>31421</c:v>
                </c:pt>
                <c:pt idx="22">
                  <c:v>31468</c:v>
                </c:pt>
                <c:pt idx="23">
                  <c:v>31526</c:v>
                </c:pt>
                <c:pt idx="24">
                  <c:v>31581</c:v>
                </c:pt>
                <c:pt idx="25">
                  <c:v>31615</c:v>
                </c:pt>
                <c:pt idx="26">
                  <c:v>31631</c:v>
                </c:pt>
                <c:pt idx="27">
                  <c:v>31685</c:v>
                </c:pt>
                <c:pt idx="28">
                  <c:v>31734</c:v>
                </c:pt>
                <c:pt idx="29">
                  <c:v>31790</c:v>
                </c:pt>
                <c:pt idx="30">
                  <c:v>31833</c:v>
                </c:pt>
                <c:pt idx="31">
                  <c:v>31902</c:v>
                </c:pt>
                <c:pt idx="32">
                  <c:v>31951</c:v>
                </c:pt>
                <c:pt idx="33">
                  <c:v>31994</c:v>
                </c:pt>
                <c:pt idx="34">
                  <c:v>32042</c:v>
                </c:pt>
                <c:pt idx="35">
                  <c:v>32098</c:v>
                </c:pt>
                <c:pt idx="36">
                  <c:v>32154</c:v>
                </c:pt>
                <c:pt idx="37">
                  <c:v>32217</c:v>
                </c:pt>
                <c:pt idx="38">
                  <c:v>32265</c:v>
                </c:pt>
                <c:pt idx="39">
                  <c:v>32323</c:v>
                </c:pt>
                <c:pt idx="40">
                  <c:v>32364</c:v>
                </c:pt>
                <c:pt idx="41">
                  <c:v>32434</c:v>
                </c:pt>
                <c:pt idx="42">
                  <c:v>32469</c:v>
                </c:pt>
                <c:pt idx="43">
                  <c:v>32525</c:v>
                </c:pt>
                <c:pt idx="44">
                  <c:v>32581</c:v>
                </c:pt>
                <c:pt idx="45">
                  <c:v>32623</c:v>
                </c:pt>
                <c:pt idx="46">
                  <c:v>32672</c:v>
                </c:pt>
                <c:pt idx="47">
                  <c:v>32730</c:v>
                </c:pt>
                <c:pt idx="48">
                  <c:v>32784</c:v>
                </c:pt>
                <c:pt idx="49">
                  <c:v>32828</c:v>
                </c:pt>
                <c:pt idx="50">
                  <c:v>32883</c:v>
                </c:pt>
                <c:pt idx="51">
                  <c:v>32939</c:v>
                </c:pt>
                <c:pt idx="52">
                  <c:v>32995</c:v>
                </c:pt>
                <c:pt idx="53">
                  <c:v>33049</c:v>
                </c:pt>
                <c:pt idx="54">
                  <c:v>33100</c:v>
                </c:pt>
                <c:pt idx="55">
                  <c:v>33155</c:v>
                </c:pt>
                <c:pt idx="56">
                  <c:v>33204</c:v>
                </c:pt>
                <c:pt idx="57">
                  <c:v>33268</c:v>
                </c:pt>
                <c:pt idx="58">
                  <c:v>33310</c:v>
                </c:pt>
                <c:pt idx="59">
                  <c:v>33319</c:v>
                </c:pt>
                <c:pt idx="60">
                  <c:v>33350</c:v>
                </c:pt>
                <c:pt idx="61">
                  <c:v>33375</c:v>
                </c:pt>
                <c:pt idx="62">
                  <c:v>33427</c:v>
                </c:pt>
                <c:pt idx="63">
                  <c:v>33484</c:v>
                </c:pt>
                <c:pt idx="64">
                  <c:v>33512</c:v>
                </c:pt>
                <c:pt idx="65">
                  <c:v>33554</c:v>
                </c:pt>
                <c:pt idx="66">
                  <c:v>33613</c:v>
                </c:pt>
                <c:pt idx="67">
                  <c:v>33667</c:v>
                </c:pt>
                <c:pt idx="68">
                  <c:v>33724</c:v>
                </c:pt>
                <c:pt idx="69">
                  <c:v>33781</c:v>
                </c:pt>
                <c:pt idx="70">
                  <c:v>33848</c:v>
                </c:pt>
                <c:pt idx="71">
                  <c:v>33903</c:v>
                </c:pt>
                <c:pt idx="72">
                  <c:v>33954</c:v>
                </c:pt>
                <c:pt idx="73">
                  <c:v>34017</c:v>
                </c:pt>
                <c:pt idx="74">
                  <c:v>34085</c:v>
                </c:pt>
                <c:pt idx="75">
                  <c:v>34148</c:v>
                </c:pt>
                <c:pt idx="76">
                  <c:v>34207</c:v>
                </c:pt>
                <c:pt idx="77">
                  <c:v>34257</c:v>
                </c:pt>
                <c:pt idx="78">
                  <c:v>34345</c:v>
                </c:pt>
                <c:pt idx="79">
                  <c:v>34390</c:v>
                </c:pt>
                <c:pt idx="80">
                  <c:v>34442</c:v>
                </c:pt>
                <c:pt idx="81">
                  <c:v>34512</c:v>
                </c:pt>
                <c:pt idx="82">
                  <c:v>34564</c:v>
                </c:pt>
                <c:pt idx="83">
                  <c:v>34619</c:v>
                </c:pt>
                <c:pt idx="84">
                  <c:v>34710</c:v>
                </c:pt>
                <c:pt idx="85">
                  <c:v>34774</c:v>
                </c:pt>
                <c:pt idx="86">
                  <c:v>34827</c:v>
                </c:pt>
                <c:pt idx="87">
                  <c:v>34899</c:v>
                </c:pt>
                <c:pt idx="88">
                  <c:v>34983</c:v>
                </c:pt>
                <c:pt idx="89">
                  <c:v>35086</c:v>
                </c:pt>
                <c:pt idx="90">
                  <c:v>35164</c:v>
                </c:pt>
                <c:pt idx="91">
                  <c:v>35257</c:v>
                </c:pt>
                <c:pt idx="92">
                  <c:v>35356</c:v>
                </c:pt>
                <c:pt idx="93">
                  <c:v>35457</c:v>
                </c:pt>
                <c:pt idx="94">
                  <c:v>35501</c:v>
                </c:pt>
                <c:pt idx="95">
                  <c:v>35504</c:v>
                </c:pt>
                <c:pt idx="96">
                  <c:v>35509</c:v>
                </c:pt>
                <c:pt idx="97">
                  <c:v>35514</c:v>
                </c:pt>
                <c:pt idx="98">
                  <c:v>35520</c:v>
                </c:pt>
                <c:pt idx="99">
                  <c:v>35525</c:v>
                </c:pt>
                <c:pt idx="100">
                  <c:v>35530</c:v>
                </c:pt>
                <c:pt idx="101">
                  <c:v>35535</c:v>
                </c:pt>
                <c:pt idx="102">
                  <c:v>35540</c:v>
                </c:pt>
                <c:pt idx="103">
                  <c:v>35545</c:v>
                </c:pt>
                <c:pt idx="104">
                  <c:v>35550</c:v>
                </c:pt>
                <c:pt idx="105">
                  <c:v>35555</c:v>
                </c:pt>
                <c:pt idx="106">
                  <c:v>35560</c:v>
                </c:pt>
                <c:pt idx="107">
                  <c:v>35565</c:v>
                </c:pt>
                <c:pt idx="108">
                  <c:v>35570</c:v>
                </c:pt>
                <c:pt idx="109">
                  <c:v>35575</c:v>
                </c:pt>
                <c:pt idx="110">
                  <c:v>35581</c:v>
                </c:pt>
                <c:pt idx="111">
                  <c:v>35586</c:v>
                </c:pt>
                <c:pt idx="112">
                  <c:v>35591</c:v>
                </c:pt>
                <c:pt idx="113">
                  <c:v>35596</c:v>
                </c:pt>
                <c:pt idx="114">
                  <c:v>35601</c:v>
                </c:pt>
                <c:pt idx="115">
                  <c:v>35606</c:v>
                </c:pt>
                <c:pt idx="116">
                  <c:v>35611</c:v>
                </c:pt>
                <c:pt idx="117">
                  <c:v>35616</c:v>
                </c:pt>
                <c:pt idx="118">
                  <c:v>35621</c:v>
                </c:pt>
                <c:pt idx="119">
                  <c:v>35626</c:v>
                </c:pt>
                <c:pt idx="120">
                  <c:v>35631</c:v>
                </c:pt>
                <c:pt idx="121">
                  <c:v>35634</c:v>
                </c:pt>
                <c:pt idx="122">
                  <c:v>35636</c:v>
                </c:pt>
                <c:pt idx="123">
                  <c:v>35642</c:v>
                </c:pt>
                <c:pt idx="124">
                  <c:v>35647</c:v>
                </c:pt>
                <c:pt idx="125">
                  <c:v>35652</c:v>
                </c:pt>
                <c:pt idx="126">
                  <c:v>35657</c:v>
                </c:pt>
                <c:pt idx="127">
                  <c:v>35662</c:v>
                </c:pt>
                <c:pt idx="128">
                  <c:v>35667</c:v>
                </c:pt>
                <c:pt idx="129">
                  <c:v>35673</c:v>
                </c:pt>
                <c:pt idx="130">
                  <c:v>35678</c:v>
                </c:pt>
                <c:pt idx="131">
                  <c:v>35683</c:v>
                </c:pt>
                <c:pt idx="132">
                  <c:v>35688</c:v>
                </c:pt>
                <c:pt idx="133">
                  <c:v>35693</c:v>
                </c:pt>
                <c:pt idx="134">
                  <c:v>35698</c:v>
                </c:pt>
                <c:pt idx="135">
                  <c:v>35703</c:v>
                </c:pt>
                <c:pt idx="136">
                  <c:v>35708</c:v>
                </c:pt>
                <c:pt idx="137">
                  <c:v>35713</c:v>
                </c:pt>
                <c:pt idx="138">
                  <c:v>35718</c:v>
                </c:pt>
                <c:pt idx="139">
                  <c:v>35719</c:v>
                </c:pt>
                <c:pt idx="140">
                  <c:v>35723</c:v>
                </c:pt>
                <c:pt idx="141">
                  <c:v>35728</c:v>
                </c:pt>
                <c:pt idx="142">
                  <c:v>35734</c:v>
                </c:pt>
                <c:pt idx="143">
                  <c:v>35739</c:v>
                </c:pt>
                <c:pt idx="144">
                  <c:v>35744</c:v>
                </c:pt>
                <c:pt idx="145">
                  <c:v>35749</c:v>
                </c:pt>
                <c:pt idx="146">
                  <c:v>35754</c:v>
                </c:pt>
                <c:pt idx="147">
                  <c:v>35759</c:v>
                </c:pt>
                <c:pt idx="148">
                  <c:v>35764</c:v>
                </c:pt>
                <c:pt idx="149">
                  <c:v>35769</c:v>
                </c:pt>
                <c:pt idx="150">
                  <c:v>35774</c:v>
                </c:pt>
                <c:pt idx="151">
                  <c:v>35779</c:v>
                </c:pt>
                <c:pt idx="152">
                  <c:v>35784</c:v>
                </c:pt>
                <c:pt idx="153">
                  <c:v>35789</c:v>
                </c:pt>
                <c:pt idx="154">
                  <c:v>35795</c:v>
                </c:pt>
                <c:pt idx="155">
                  <c:v>35800</c:v>
                </c:pt>
                <c:pt idx="156">
                  <c:v>35805</c:v>
                </c:pt>
                <c:pt idx="157">
                  <c:v>35810</c:v>
                </c:pt>
                <c:pt idx="158">
                  <c:v>35815</c:v>
                </c:pt>
                <c:pt idx="159">
                  <c:v>35816</c:v>
                </c:pt>
                <c:pt idx="160">
                  <c:v>35820</c:v>
                </c:pt>
                <c:pt idx="161">
                  <c:v>35826</c:v>
                </c:pt>
                <c:pt idx="162">
                  <c:v>35831</c:v>
                </c:pt>
                <c:pt idx="163">
                  <c:v>35836</c:v>
                </c:pt>
                <c:pt idx="164">
                  <c:v>35841</c:v>
                </c:pt>
                <c:pt idx="165">
                  <c:v>35846</c:v>
                </c:pt>
                <c:pt idx="166">
                  <c:v>35851</c:v>
                </c:pt>
                <c:pt idx="167">
                  <c:v>35854</c:v>
                </c:pt>
                <c:pt idx="168">
                  <c:v>35859</c:v>
                </c:pt>
                <c:pt idx="169">
                  <c:v>35864</c:v>
                </c:pt>
                <c:pt idx="170">
                  <c:v>35869</c:v>
                </c:pt>
                <c:pt idx="171">
                  <c:v>35874</c:v>
                </c:pt>
                <c:pt idx="172">
                  <c:v>35879</c:v>
                </c:pt>
                <c:pt idx="173">
                  <c:v>35885</c:v>
                </c:pt>
                <c:pt idx="174">
                  <c:v>35890</c:v>
                </c:pt>
                <c:pt idx="175">
                  <c:v>35895</c:v>
                </c:pt>
                <c:pt idx="176">
                  <c:v>35900</c:v>
                </c:pt>
                <c:pt idx="177">
                  <c:v>35905</c:v>
                </c:pt>
                <c:pt idx="178">
                  <c:v>35908</c:v>
                </c:pt>
                <c:pt idx="179">
                  <c:v>35910</c:v>
                </c:pt>
                <c:pt idx="180">
                  <c:v>35915</c:v>
                </c:pt>
                <c:pt idx="181">
                  <c:v>35920</c:v>
                </c:pt>
                <c:pt idx="182">
                  <c:v>35925</c:v>
                </c:pt>
                <c:pt idx="183">
                  <c:v>35927</c:v>
                </c:pt>
                <c:pt idx="184">
                  <c:v>35930</c:v>
                </c:pt>
                <c:pt idx="185">
                  <c:v>35935</c:v>
                </c:pt>
                <c:pt idx="186">
                  <c:v>35940</c:v>
                </c:pt>
                <c:pt idx="187">
                  <c:v>35946</c:v>
                </c:pt>
                <c:pt idx="188">
                  <c:v>35951</c:v>
                </c:pt>
                <c:pt idx="189">
                  <c:v>35956</c:v>
                </c:pt>
                <c:pt idx="190">
                  <c:v>35961</c:v>
                </c:pt>
                <c:pt idx="191">
                  <c:v>35966</c:v>
                </c:pt>
                <c:pt idx="192">
                  <c:v>35971</c:v>
                </c:pt>
                <c:pt idx="193">
                  <c:v>35976</c:v>
                </c:pt>
                <c:pt idx="194">
                  <c:v>35981</c:v>
                </c:pt>
                <c:pt idx="195">
                  <c:v>35985</c:v>
                </c:pt>
                <c:pt idx="196">
                  <c:v>35986</c:v>
                </c:pt>
                <c:pt idx="197">
                  <c:v>35991</c:v>
                </c:pt>
                <c:pt idx="198">
                  <c:v>35996</c:v>
                </c:pt>
                <c:pt idx="199">
                  <c:v>36001</c:v>
                </c:pt>
                <c:pt idx="200">
                  <c:v>36012</c:v>
                </c:pt>
                <c:pt idx="201">
                  <c:v>36017</c:v>
                </c:pt>
                <c:pt idx="202">
                  <c:v>36022</c:v>
                </c:pt>
                <c:pt idx="203">
                  <c:v>36027</c:v>
                </c:pt>
                <c:pt idx="204">
                  <c:v>36032</c:v>
                </c:pt>
                <c:pt idx="205">
                  <c:v>36038</c:v>
                </c:pt>
                <c:pt idx="206">
                  <c:v>36043</c:v>
                </c:pt>
                <c:pt idx="207">
                  <c:v>36048</c:v>
                </c:pt>
                <c:pt idx="208">
                  <c:v>36053</c:v>
                </c:pt>
                <c:pt idx="209">
                  <c:v>36058</c:v>
                </c:pt>
                <c:pt idx="210">
                  <c:v>36063</c:v>
                </c:pt>
                <c:pt idx="211">
                  <c:v>36068</c:v>
                </c:pt>
                <c:pt idx="212">
                  <c:v>36073</c:v>
                </c:pt>
                <c:pt idx="213">
                  <c:v>36078</c:v>
                </c:pt>
                <c:pt idx="214">
                  <c:v>36083</c:v>
                </c:pt>
                <c:pt idx="215">
                  <c:v>36087</c:v>
                </c:pt>
                <c:pt idx="216">
                  <c:v>36088</c:v>
                </c:pt>
                <c:pt idx="217">
                  <c:v>36093</c:v>
                </c:pt>
                <c:pt idx="218">
                  <c:v>36099</c:v>
                </c:pt>
                <c:pt idx="219">
                  <c:v>36104</c:v>
                </c:pt>
                <c:pt idx="220">
                  <c:v>36109</c:v>
                </c:pt>
                <c:pt idx="221">
                  <c:v>36114</c:v>
                </c:pt>
                <c:pt idx="222">
                  <c:v>36119</c:v>
                </c:pt>
                <c:pt idx="223">
                  <c:v>36124</c:v>
                </c:pt>
                <c:pt idx="224">
                  <c:v>36129</c:v>
                </c:pt>
                <c:pt idx="225">
                  <c:v>36134</c:v>
                </c:pt>
                <c:pt idx="226">
                  <c:v>36139</c:v>
                </c:pt>
                <c:pt idx="227">
                  <c:v>36144</c:v>
                </c:pt>
                <c:pt idx="228">
                  <c:v>36149</c:v>
                </c:pt>
                <c:pt idx="229">
                  <c:v>36154</c:v>
                </c:pt>
                <c:pt idx="230">
                  <c:v>36160</c:v>
                </c:pt>
                <c:pt idx="231">
                  <c:v>36165</c:v>
                </c:pt>
                <c:pt idx="232">
                  <c:v>36170</c:v>
                </c:pt>
                <c:pt idx="233">
                  <c:v>36174</c:v>
                </c:pt>
                <c:pt idx="234">
                  <c:v>36175</c:v>
                </c:pt>
                <c:pt idx="235">
                  <c:v>36180</c:v>
                </c:pt>
                <c:pt idx="236">
                  <c:v>36185</c:v>
                </c:pt>
                <c:pt idx="237">
                  <c:v>36191</c:v>
                </c:pt>
                <c:pt idx="238">
                  <c:v>36196</c:v>
                </c:pt>
                <c:pt idx="239">
                  <c:v>36201</c:v>
                </c:pt>
                <c:pt idx="240">
                  <c:v>36206</c:v>
                </c:pt>
                <c:pt idx="241">
                  <c:v>36211</c:v>
                </c:pt>
                <c:pt idx="242">
                  <c:v>36216</c:v>
                </c:pt>
                <c:pt idx="243">
                  <c:v>36219</c:v>
                </c:pt>
                <c:pt idx="244">
                  <c:v>36224</c:v>
                </c:pt>
                <c:pt idx="245">
                  <c:v>36229</c:v>
                </c:pt>
                <c:pt idx="246">
                  <c:v>36234</c:v>
                </c:pt>
                <c:pt idx="247">
                  <c:v>36239</c:v>
                </c:pt>
                <c:pt idx="248">
                  <c:v>36244</c:v>
                </c:pt>
                <c:pt idx="249">
                  <c:v>36250</c:v>
                </c:pt>
                <c:pt idx="250">
                  <c:v>36255</c:v>
                </c:pt>
                <c:pt idx="251">
                  <c:v>36260</c:v>
                </c:pt>
                <c:pt idx="252">
                  <c:v>36265</c:v>
                </c:pt>
                <c:pt idx="253">
                  <c:v>36270</c:v>
                </c:pt>
                <c:pt idx="254">
                  <c:v>36271</c:v>
                </c:pt>
                <c:pt idx="255">
                  <c:v>36275</c:v>
                </c:pt>
                <c:pt idx="256">
                  <c:v>36280</c:v>
                </c:pt>
                <c:pt idx="257">
                  <c:v>36285</c:v>
                </c:pt>
                <c:pt idx="258">
                  <c:v>36290</c:v>
                </c:pt>
                <c:pt idx="259">
                  <c:v>36295</c:v>
                </c:pt>
                <c:pt idx="260">
                  <c:v>36300</c:v>
                </c:pt>
                <c:pt idx="261">
                  <c:v>36305</c:v>
                </c:pt>
                <c:pt idx="262">
                  <c:v>36311</c:v>
                </c:pt>
                <c:pt idx="263">
                  <c:v>36316</c:v>
                </c:pt>
                <c:pt idx="264">
                  <c:v>36321</c:v>
                </c:pt>
                <c:pt idx="265">
                  <c:v>36326</c:v>
                </c:pt>
                <c:pt idx="266">
                  <c:v>36331</c:v>
                </c:pt>
                <c:pt idx="267">
                  <c:v>36336</c:v>
                </c:pt>
                <c:pt idx="268">
                  <c:v>36341</c:v>
                </c:pt>
                <c:pt idx="269">
                  <c:v>36346</c:v>
                </c:pt>
                <c:pt idx="270">
                  <c:v>36351</c:v>
                </c:pt>
                <c:pt idx="271">
                  <c:v>36356</c:v>
                </c:pt>
                <c:pt idx="272">
                  <c:v>36361</c:v>
                </c:pt>
                <c:pt idx="273">
                  <c:v>36363</c:v>
                </c:pt>
                <c:pt idx="274">
                  <c:v>36366</c:v>
                </c:pt>
                <c:pt idx="275">
                  <c:v>36372</c:v>
                </c:pt>
                <c:pt idx="276">
                  <c:v>36377</c:v>
                </c:pt>
                <c:pt idx="277">
                  <c:v>36382</c:v>
                </c:pt>
                <c:pt idx="278">
                  <c:v>36387</c:v>
                </c:pt>
                <c:pt idx="279">
                  <c:v>36392</c:v>
                </c:pt>
                <c:pt idx="280">
                  <c:v>36397</c:v>
                </c:pt>
                <c:pt idx="281">
                  <c:v>36403</c:v>
                </c:pt>
                <c:pt idx="282">
                  <c:v>36408</c:v>
                </c:pt>
                <c:pt idx="283">
                  <c:v>36413</c:v>
                </c:pt>
                <c:pt idx="284">
                  <c:v>36418</c:v>
                </c:pt>
                <c:pt idx="285">
                  <c:v>36423</c:v>
                </c:pt>
                <c:pt idx="286">
                  <c:v>36428</c:v>
                </c:pt>
                <c:pt idx="287">
                  <c:v>36433</c:v>
                </c:pt>
                <c:pt idx="288">
                  <c:v>36438</c:v>
                </c:pt>
                <c:pt idx="289">
                  <c:v>36443</c:v>
                </c:pt>
                <c:pt idx="290">
                  <c:v>36448</c:v>
                </c:pt>
                <c:pt idx="291">
                  <c:v>36453</c:v>
                </c:pt>
                <c:pt idx="292">
                  <c:v>36458</c:v>
                </c:pt>
                <c:pt idx="293">
                  <c:v>36464</c:v>
                </c:pt>
                <c:pt idx="294">
                  <c:v>36469</c:v>
                </c:pt>
                <c:pt idx="295">
                  <c:v>36474</c:v>
                </c:pt>
                <c:pt idx="296">
                  <c:v>36479</c:v>
                </c:pt>
                <c:pt idx="297">
                  <c:v>36484</c:v>
                </c:pt>
                <c:pt idx="298">
                  <c:v>36489</c:v>
                </c:pt>
                <c:pt idx="299">
                  <c:v>36494</c:v>
                </c:pt>
                <c:pt idx="300">
                  <c:v>36499</c:v>
                </c:pt>
                <c:pt idx="301">
                  <c:v>36504</c:v>
                </c:pt>
                <c:pt idx="302">
                  <c:v>36509</c:v>
                </c:pt>
                <c:pt idx="303">
                  <c:v>36514</c:v>
                </c:pt>
                <c:pt idx="304">
                  <c:v>36519</c:v>
                </c:pt>
                <c:pt idx="305">
                  <c:v>36525</c:v>
                </c:pt>
                <c:pt idx="306">
                  <c:v>36530</c:v>
                </c:pt>
                <c:pt idx="307">
                  <c:v>36535</c:v>
                </c:pt>
                <c:pt idx="308">
                  <c:v>36540</c:v>
                </c:pt>
                <c:pt idx="309">
                  <c:v>36545</c:v>
                </c:pt>
                <c:pt idx="310">
                  <c:v>36549</c:v>
                </c:pt>
                <c:pt idx="311">
                  <c:v>36550</c:v>
                </c:pt>
                <c:pt idx="312">
                  <c:v>36556</c:v>
                </c:pt>
                <c:pt idx="313">
                  <c:v>36561</c:v>
                </c:pt>
                <c:pt idx="314">
                  <c:v>36566</c:v>
                </c:pt>
                <c:pt idx="315">
                  <c:v>36571</c:v>
                </c:pt>
                <c:pt idx="316">
                  <c:v>36576</c:v>
                </c:pt>
                <c:pt idx="317">
                  <c:v>36581</c:v>
                </c:pt>
                <c:pt idx="318">
                  <c:v>36585</c:v>
                </c:pt>
                <c:pt idx="319">
                  <c:v>36590</c:v>
                </c:pt>
                <c:pt idx="320">
                  <c:v>36595</c:v>
                </c:pt>
                <c:pt idx="321">
                  <c:v>36600</c:v>
                </c:pt>
                <c:pt idx="322">
                  <c:v>36605</c:v>
                </c:pt>
                <c:pt idx="323">
                  <c:v>36610</c:v>
                </c:pt>
                <c:pt idx="324">
                  <c:v>36616</c:v>
                </c:pt>
                <c:pt idx="325">
                  <c:v>36621</c:v>
                </c:pt>
                <c:pt idx="326">
                  <c:v>36626</c:v>
                </c:pt>
                <c:pt idx="327">
                  <c:v>36631</c:v>
                </c:pt>
                <c:pt idx="328">
                  <c:v>36636</c:v>
                </c:pt>
                <c:pt idx="329">
                  <c:v>36641</c:v>
                </c:pt>
                <c:pt idx="330">
                  <c:v>36646</c:v>
                </c:pt>
                <c:pt idx="331">
                  <c:v>36651</c:v>
                </c:pt>
                <c:pt idx="332">
                  <c:v>36655</c:v>
                </c:pt>
                <c:pt idx="333">
                  <c:v>36656</c:v>
                </c:pt>
                <c:pt idx="334">
                  <c:v>36661</c:v>
                </c:pt>
                <c:pt idx="335">
                  <c:v>36666</c:v>
                </c:pt>
                <c:pt idx="336">
                  <c:v>36671</c:v>
                </c:pt>
                <c:pt idx="337">
                  <c:v>36677</c:v>
                </c:pt>
                <c:pt idx="338">
                  <c:v>36682</c:v>
                </c:pt>
                <c:pt idx="339">
                  <c:v>36687</c:v>
                </c:pt>
                <c:pt idx="340">
                  <c:v>36692</c:v>
                </c:pt>
                <c:pt idx="341">
                  <c:v>36697</c:v>
                </c:pt>
                <c:pt idx="342">
                  <c:v>36702</c:v>
                </c:pt>
                <c:pt idx="343">
                  <c:v>36707</c:v>
                </c:pt>
                <c:pt idx="344">
                  <c:v>36712</c:v>
                </c:pt>
                <c:pt idx="345">
                  <c:v>36717</c:v>
                </c:pt>
                <c:pt idx="346">
                  <c:v>36722</c:v>
                </c:pt>
                <c:pt idx="347">
                  <c:v>36727</c:v>
                </c:pt>
                <c:pt idx="348">
                  <c:v>36732</c:v>
                </c:pt>
                <c:pt idx="349">
                  <c:v>36738</c:v>
                </c:pt>
                <c:pt idx="350">
                  <c:v>36743</c:v>
                </c:pt>
                <c:pt idx="351">
                  <c:v>36748</c:v>
                </c:pt>
                <c:pt idx="352">
                  <c:v>36753</c:v>
                </c:pt>
                <c:pt idx="353">
                  <c:v>36758</c:v>
                </c:pt>
                <c:pt idx="354">
                  <c:v>36763</c:v>
                </c:pt>
                <c:pt idx="355">
                  <c:v>36769</c:v>
                </c:pt>
                <c:pt idx="356">
                  <c:v>36774</c:v>
                </c:pt>
                <c:pt idx="357">
                  <c:v>36779</c:v>
                </c:pt>
                <c:pt idx="358">
                  <c:v>36784</c:v>
                </c:pt>
                <c:pt idx="359">
                  <c:v>36789</c:v>
                </c:pt>
                <c:pt idx="360">
                  <c:v>36794</c:v>
                </c:pt>
                <c:pt idx="361">
                  <c:v>36804</c:v>
                </c:pt>
                <c:pt idx="362">
                  <c:v>36805</c:v>
                </c:pt>
                <c:pt idx="363">
                  <c:v>36809</c:v>
                </c:pt>
                <c:pt idx="364">
                  <c:v>36814</c:v>
                </c:pt>
                <c:pt idx="365">
                  <c:v>36819</c:v>
                </c:pt>
                <c:pt idx="366">
                  <c:v>36824</c:v>
                </c:pt>
                <c:pt idx="367">
                  <c:v>36830</c:v>
                </c:pt>
                <c:pt idx="368">
                  <c:v>36835</c:v>
                </c:pt>
                <c:pt idx="369">
                  <c:v>36840</c:v>
                </c:pt>
                <c:pt idx="370">
                  <c:v>36845</c:v>
                </c:pt>
                <c:pt idx="371">
                  <c:v>36850</c:v>
                </c:pt>
                <c:pt idx="372">
                  <c:v>36855</c:v>
                </c:pt>
                <c:pt idx="373">
                  <c:v>36860</c:v>
                </c:pt>
                <c:pt idx="374">
                  <c:v>36865</c:v>
                </c:pt>
                <c:pt idx="375">
                  <c:v>36870</c:v>
                </c:pt>
                <c:pt idx="376">
                  <c:v>36875</c:v>
                </c:pt>
                <c:pt idx="377">
                  <c:v>36880</c:v>
                </c:pt>
                <c:pt idx="378">
                  <c:v>36885</c:v>
                </c:pt>
                <c:pt idx="379">
                  <c:v>36891</c:v>
                </c:pt>
                <c:pt idx="380">
                  <c:v>36896</c:v>
                </c:pt>
                <c:pt idx="381">
                  <c:v>36901</c:v>
                </c:pt>
                <c:pt idx="382">
                  <c:v>36906</c:v>
                </c:pt>
                <c:pt idx="383">
                  <c:v>36911</c:v>
                </c:pt>
                <c:pt idx="384">
                  <c:v>36916</c:v>
                </c:pt>
                <c:pt idx="385">
                  <c:v>36922</c:v>
                </c:pt>
                <c:pt idx="386">
                  <c:v>36927</c:v>
                </c:pt>
                <c:pt idx="387">
                  <c:v>36932</c:v>
                </c:pt>
                <c:pt idx="388">
                  <c:v>36937</c:v>
                </c:pt>
                <c:pt idx="389">
                  <c:v>36942</c:v>
                </c:pt>
                <c:pt idx="390">
                  <c:v>36947</c:v>
                </c:pt>
                <c:pt idx="391">
                  <c:v>36950</c:v>
                </c:pt>
                <c:pt idx="392">
                  <c:v>36955</c:v>
                </c:pt>
                <c:pt idx="393">
                  <c:v>36960</c:v>
                </c:pt>
                <c:pt idx="394">
                  <c:v>36965</c:v>
                </c:pt>
                <c:pt idx="395">
                  <c:v>36970</c:v>
                </c:pt>
                <c:pt idx="396">
                  <c:v>36975</c:v>
                </c:pt>
                <c:pt idx="397">
                  <c:v>36981</c:v>
                </c:pt>
                <c:pt idx="398">
                  <c:v>36986</c:v>
                </c:pt>
                <c:pt idx="399">
                  <c:v>36991</c:v>
                </c:pt>
                <c:pt idx="400">
                  <c:v>36996</c:v>
                </c:pt>
                <c:pt idx="401">
                  <c:v>37000</c:v>
                </c:pt>
                <c:pt idx="402">
                  <c:v>37001</c:v>
                </c:pt>
                <c:pt idx="403">
                  <c:v>37006</c:v>
                </c:pt>
                <c:pt idx="404">
                  <c:v>37011</c:v>
                </c:pt>
                <c:pt idx="405">
                  <c:v>37016</c:v>
                </c:pt>
                <c:pt idx="406">
                  <c:v>37021</c:v>
                </c:pt>
                <c:pt idx="407">
                  <c:v>37026</c:v>
                </c:pt>
                <c:pt idx="408">
                  <c:v>37031</c:v>
                </c:pt>
                <c:pt idx="409">
                  <c:v>37036</c:v>
                </c:pt>
                <c:pt idx="410">
                  <c:v>37042</c:v>
                </c:pt>
                <c:pt idx="411">
                  <c:v>37047</c:v>
                </c:pt>
                <c:pt idx="412">
                  <c:v>37052</c:v>
                </c:pt>
                <c:pt idx="413">
                  <c:v>37057</c:v>
                </c:pt>
                <c:pt idx="414">
                  <c:v>37062</c:v>
                </c:pt>
                <c:pt idx="415">
                  <c:v>37067</c:v>
                </c:pt>
                <c:pt idx="416">
                  <c:v>37072</c:v>
                </c:pt>
                <c:pt idx="417">
                  <c:v>37077</c:v>
                </c:pt>
                <c:pt idx="418">
                  <c:v>37082</c:v>
                </c:pt>
                <c:pt idx="419">
                  <c:v>37087</c:v>
                </c:pt>
                <c:pt idx="420">
                  <c:v>37090</c:v>
                </c:pt>
                <c:pt idx="421">
                  <c:v>37092</c:v>
                </c:pt>
                <c:pt idx="422">
                  <c:v>37097</c:v>
                </c:pt>
                <c:pt idx="423">
                  <c:v>37103</c:v>
                </c:pt>
                <c:pt idx="424">
                  <c:v>37108</c:v>
                </c:pt>
                <c:pt idx="425">
                  <c:v>37113</c:v>
                </c:pt>
                <c:pt idx="426">
                  <c:v>37118</c:v>
                </c:pt>
                <c:pt idx="427">
                  <c:v>37123</c:v>
                </c:pt>
                <c:pt idx="428">
                  <c:v>37128</c:v>
                </c:pt>
                <c:pt idx="429">
                  <c:v>37134</c:v>
                </c:pt>
                <c:pt idx="430">
                  <c:v>37139</c:v>
                </c:pt>
                <c:pt idx="431">
                  <c:v>37144</c:v>
                </c:pt>
                <c:pt idx="432">
                  <c:v>37149</c:v>
                </c:pt>
                <c:pt idx="433">
                  <c:v>37154</c:v>
                </c:pt>
                <c:pt idx="434">
                  <c:v>37159</c:v>
                </c:pt>
                <c:pt idx="435">
                  <c:v>37164</c:v>
                </c:pt>
                <c:pt idx="436">
                  <c:v>37169</c:v>
                </c:pt>
                <c:pt idx="437">
                  <c:v>37174</c:v>
                </c:pt>
                <c:pt idx="438">
                  <c:v>37175</c:v>
                </c:pt>
                <c:pt idx="439">
                  <c:v>37179</c:v>
                </c:pt>
                <c:pt idx="440">
                  <c:v>37184</c:v>
                </c:pt>
                <c:pt idx="441">
                  <c:v>37189</c:v>
                </c:pt>
                <c:pt idx="442">
                  <c:v>37195</c:v>
                </c:pt>
                <c:pt idx="443">
                  <c:v>37200</c:v>
                </c:pt>
                <c:pt idx="444">
                  <c:v>37205</c:v>
                </c:pt>
                <c:pt idx="445">
                  <c:v>37210</c:v>
                </c:pt>
                <c:pt idx="446">
                  <c:v>37270</c:v>
                </c:pt>
                <c:pt idx="447">
                  <c:v>37271</c:v>
                </c:pt>
                <c:pt idx="448">
                  <c:v>37276</c:v>
                </c:pt>
                <c:pt idx="449">
                  <c:v>37281</c:v>
                </c:pt>
                <c:pt idx="450">
                  <c:v>37287</c:v>
                </c:pt>
                <c:pt idx="451">
                  <c:v>37292</c:v>
                </c:pt>
                <c:pt idx="452">
                  <c:v>37297</c:v>
                </c:pt>
                <c:pt idx="453">
                  <c:v>37302</c:v>
                </c:pt>
                <c:pt idx="454">
                  <c:v>37307</c:v>
                </c:pt>
                <c:pt idx="455">
                  <c:v>37312</c:v>
                </c:pt>
                <c:pt idx="456">
                  <c:v>37315</c:v>
                </c:pt>
                <c:pt idx="457">
                  <c:v>37320</c:v>
                </c:pt>
                <c:pt idx="458">
                  <c:v>37325</c:v>
                </c:pt>
                <c:pt idx="459">
                  <c:v>37330</c:v>
                </c:pt>
                <c:pt idx="460">
                  <c:v>37335</c:v>
                </c:pt>
                <c:pt idx="461">
                  <c:v>37340</c:v>
                </c:pt>
                <c:pt idx="462">
                  <c:v>37346</c:v>
                </c:pt>
                <c:pt idx="463">
                  <c:v>37351</c:v>
                </c:pt>
                <c:pt idx="464">
                  <c:v>37356</c:v>
                </c:pt>
                <c:pt idx="465">
                  <c:v>37361</c:v>
                </c:pt>
                <c:pt idx="466">
                  <c:v>37363</c:v>
                </c:pt>
                <c:pt idx="467">
                  <c:v>37366</c:v>
                </c:pt>
                <c:pt idx="468">
                  <c:v>37371</c:v>
                </c:pt>
                <c:pt idx="469">
                  <c:v>37376</c:v>
                </c:pt>
                <c:pt idx="470">
                  <c:v>37381</c:v>
                </c:pt>
                <c:pt idx="471">
                  <c:v>37386</c:v>
                </c:pt>
                <c:pt idx="472">
                  <c:v>37391</c:v>
                </c:pt>
                <c:pt idx="473">
                  <c:v>37396</c:v>
                </c:pt>
                <c:pt idx="474">
                  <c:v>37401</c:v>
                </c:pt>
                <c:pt idx="475">
                  <c:v>37407</c:v>
                </c:pt>
                <c:pt idx="476">
                  <c:v>37412</c:v>
                </c:pt>
                <c:pt idx="477">
                  <c:v>37417</c:v>
                </c:pt>
                <c:pt idx="478">
                  <c:v>37422</c:v>
                </c:pt>
                <c:pt idx="479">
                  <c:v>37427</c:v>
                </c:pt>
                <c:pt idx="480">
                  <c:v>37432</c:v>
                </c:pt>
                <c:pt idx="481">
                  <c:v>37437</c:v>
                </c:pt>
                <c:pt idx="482">
                  <c:v>37442</c:v>
                </c:pt>
                <c:pt idx="483">
                  <c:v>37447</c:v>
                </c:pt>
                <c:pt idx="484">
                  <c:v>37452</c:v>
                </c:pt>
                <c:pt idx="485">
                  <c:v>37457</c:v>
                </c:pt>
                <c:pt idx="486">
                  <c:v>37462</c:v>
                </c:pt>
                <c:pt idx="487">
                  <c:v>37468</c:v>
                </c:pt>
                <c:pt idx="488">
                  <c:v>37473</c:v>
                </c:pt>
                <c:pt idx="489">
                  <c:v>37478</c:v>
                </c:pt>
                <c:pt idx="490">
                  <c:v>37483</c:v>
                </c:pt>
                <c:pt idx="491">
                  <c:v>37488</c:v>
                </c:pt>
                <c:pt idx="492">
                  <c:v>37493</c:v>
                </c:pt>
                <c:pt idx="493">
                  <c:v>37499</c:v>
                </c:pt>
                <c:pt idx="494">
                  <c:v>37504</c:v>
                </c:pt>
                <c:pt idx="495">
                  <c:v>37509</c:v>
                </c:pt>
                <c:pt idx="496">
                  <c:v>37514</c:v>
                </c:pt>
                <c:pt idx="497">
                  <c:v>37519</c:v>
                </c:pt>
                <c:pt idx="498">
                  <c:v>37524</c:v>
                </c:pt>
                <c:pt idx="499">
                  <c:v>37529</c:v>
                </c:pt>
                <c:pt idx="500">
                  <c:v>37534</c:v>
                </c:pt>
                <c:pt idx="501">
                  <c:v>37539</c:v>
                </c:pt>
                <c:pt idx="502">
                  <c:v>37544</c:v>
                </c:pt>
                <c:pt idx="503">
                  <c:v>37549</c:v>
                </c:pt>
                <c:pt idx="504">
                  <c:v>37554</c:v>
                </c:pt>
                <c:pt idx="505">
                  <c:v>37560</c:v>
                </c:pt>
                <c:pt idx="506">
                  <c:v>37565</c:v>
                </c:pt>
                <c:pt idx="507">
                  <c:v>37570</c:v>
                </c:pt>
                <c:pt idx="508">
                  <c:v>37575</c:v>
                </c:pt>
                <c:pt idx="509">
                  <c:v>37580</c:v>
                </c:pt>
                <c:pt idx="510">
                  <c:v>37585</c:v>
                </c:pt>
                <c:pt idx="511">
                  <c:v>37590</c:v>
                </c:pt>
                <c:pt idx="512">
                  <c:v>37595</c:v>
                </c:pt>
                <c:pt idx="513">
                  <c:v>37600</c:v>
                </c:pt>
                <c:pt idx="514">
                  <c:v>37605</c:v>
                </c:pt>
                <c:pt idx="515">
                  <c:v>37610</c:v>
                </c:pt>
                <c:pt idx="516">
                  <c:v>37615</c:v>
                </c:pt>
                <c:pt idx="517">
                  <c:v>37621</c:v>
                </c:pt>
                <c:pt idx="518">
                  <c:v>37626</c:v>
                </c:pt>
                <c:pt idx="519">
                  <c:v>37631</c:v>
                </c:pt>
                <c:pt idx="520">
                  <c:v>37636</c:v>
                </c:pt>
                <c:pt idx="521">
                  <c:v>37641</c:v>
                </c:pt>
                <c:pt idx="522">
                  <c:v>37646</c:v>
                </c:pt>
                <c:pt idx="523">
                  <c:v>37652</c:v>
                </c:pt>
                <c:pt idx="524">
                  <c:v>37657</c:v>
                </c:pt>
                <c:pt idx="525">
                  <c:v>37662</c:v>
                </c:pt>
                <c:pt idx="526">
                  <c:v>37667</c:v>
                </c:pt>
                <c:pt idx="527">
                  <c:v>37672</c:v>
                </c:pt>
                <c:pt idx="528">
                  <c:v>37677</c:v>
                </c:pt>
                <c:pt idx="529">
                  <c:v>37680</c:v>
                </c:pt>
                <c:pt idx="530">
                  <c:v>37685</c:v>
                </c:pt>
                <c:pt idx="531">
                  <c:v>37690</c:v>
                </c:pt>
                <c:pt idx="532">
                  <c:v>37695</c:v>
                </c:pt>
                <c:pt idx="533">
                  <c:v>37700</c:v>
                </c:pt>
                <c:pt idx="534">
                  <c:v>37705</c:v>
                </c:pt>
                <c:pt idx="535">
                  <c:v>37708</c:v>
                </c:pt>
                <c:pt idx="536">
                  <c:v>37716</c:v>
                </c:pt>
                <c:pt idx="537">
                  <c:v>37721</c:v>
                </c:pt>
                <c:pt idx="538">
                  <c:v>37726</c:v>
                </c:pt>
                <c:pt idx="539">
                  <c:v>37731</c:v>
                </c:pt>
                <c:pt idx="540">
                  <c:v>37736</c:v>
                </c:pt>
                <c:pt idx="541">
                  <c:v>37741</c:v>
                </c:pt>
                <c:pt idx="542">
                  <c:v>37746</c:v>
                </c:pt>
                <c:pt idx="543">
                  <c:v>37751</c:v>
                </c:pt>
                <c:pt idx="544">
                  <c:v>37756</c:v>
                </c:pt>
                <c:pt idx="545">
                  <c:v>37761</c:v>
                </c:pt>
                <c:pt idx="546">
                  <c:v>37787</c:v>
                </c:pt>
                <c:pt idx="547">
                  <c:v>37792</c:v>
                </c:pt>
                <c:pt idx="548">
                  <c:v>37797</c:v>
                </c:pt>
                <c:pt idx="549">
                  <c:v>37802</c:v>
                </c:pt>
                <c:pt idx="550">
                  <c:v>37807</c:v>
                </c:pt>
                <c:pt idx="551">
                  <c:v>37812</c:v>
                </c:pt>
                <c:pt idx="552">
                  <c:v>37817</c:v>
                </c:pt>
                <c:pt idx="553">
                  <c:v>37822</c:v>
                </c:pt>
                <c:pt idx="554">
                  <c:v>37827</c:v>
                </c:pt>
                <c:pt idx="555">
                  <c:v>37833</c:v>
                </c:pt>
                <c:pt idx="556">
                  <c:v>37838</c:v>
                </c:pt>
                <c:pt idx="557">
                  <c:v>37843</c:v>
                </c:pt>
                <c:pt idx="558">
                  <c:v>37848</c:v>
                </c:pt>
                <c:pt idx="559">
                  <c:v>37853</c:v>
                </c:pt>
                <c:pt idx="560">
                  <c:v>37858</c:v>
                </c:pt>
                <c:pt idx="561">
                  <c:v>37864</c:v>
                </c:pt>
                <c:pt idx="562">
                  <c:v>37869</c:v>
                </c:pt>
                <c:pt idx="563">
                  <c:v>37874</c:v>
                </c:pt>
                <c:pt idx="564">
                  <c:v>37879</c:v>
                </c:pt>
                <c:pt idx="565">
                  <c:v>37884</c:v>
                </c:pt>
                <c:pt idx="566">
                  <c:v>37889</c:v>
                </c:pt>
                <c:pt idx="567">
                  <c:v>37894</c:v>
                </c:pt>
                <c:pt idx="568">
                  <c:v>37899</c:v>
                </c:pt>
                <c:pt idx="569">
                  <c:v>37904</c:v>
                </c:pt>
                <c:pt idx="570">
                  <c:v>37909</c:v>
                </c:pt>
                <c:pt idx="571">
                  <c:v>37914</c:v>
                </c:pt>
                <c:pt idx="572">
                  <c:v>37919</c:v>
                </c:pt>
                <c:pt idx="573">
                  <c:v>37925</c:v>
                </c:pt>
                <c:pt idx="574">
                  <c:v>37930</c:v>
                </c:pt>
                <c:pt idx="575">
                  <c:v>37935</c:v>
                </c:pt>
                <c:pt idx="576">
                  <c:v>37940</c:v>
                </c:pt>
                <c:pt idx="577">
                  <c:v>37945</c:v>
                </c:pt>
                <c:pt idx="578">
                  <c:v>37950</c:v>
                </c:pt>
                <c:pt idx="579">
                  <c:v>37955</c:v>
                </c:pt>
                <c:pt idx="580">
                  <c:v>37960</c:v>
                </c:pt>
                <c:pt idx="581">
                  <c:v>37965</c:v>
                </c:pt>
                <c:pt idx="582">
                  <c:v>37970</c:v>
                </c:pt>
                <c:pt idx="583">
                  <c:v>37975</c:v>
                </c:pt>
                <c:pt idx="584">
                  <c:v>37980</c:v>
                </c:pt>
                <c:pt idx="585">
                  <c:v>37986</c:v>
                </c:pt>
                <c:pt idx="586">
                  <c:v>37991</c:v>
                </c:pt>
                <c:pt idx="587">
                  <c:v>37996</c:v>
                </c:pt>
                <c:pt idx="588">
                  <c:v>38001</c:v>
                </c:pt>
                <c:pt idx="589">
                  <c:v>38006</c:v>
                </c:pt>
                <c:pt idx="590">
                  <c:v>38011</c:v>
                </c:pt>
                <c:pt idx="591">
                  <c:v>38017</c:v>
                </c:pt>
                <c:pt idx="592">
                  <c:v>38022</c:v>
                </c:pt>
                <c:pt idx="593">
                  <c:v>38027</c:v>
                </c:pt>
                <c:pt idx="594">
                  <c:v>38032</c:v>
                </c:pt>
                <c:pt idx="595">
                  <c:v>38037</c:v>
                </c:pt>
                <c:pt idx="596">
                  <c:v>38042</c:v>
                </c:pt>
                <c:pt idx="597">
                  <c:v>38046</c:v>
                </c:pt>
                <c:pt idx="598">
                  <c:v>38051</c:v>
                </c:pt>
                <c:pt idx="599">
                  <c:v>38056</c:v>
                </c:pt>
                <c:pt idx="600">
                  <c:v>38061</c:v>
                </c:pt>
                <c:pt idx="601">
                  <c:v>38066</c:v>
                </c:pt>
                <c:pt idx="602">
                  <c:v>38071</c:v>
                </c:pt>
                <c:pt idx="603">
                  <c:v>38077</c:v>
                </c:pt>
                <c:pt idx="604">
                  <c:v>38082</c:v>
                </c:pt>
                <c:pt idx="605">
                  <c:v>38087</c:v>
                </c:pt>
                <c:pt idx="606">
                  <c:v>38092</c:v>
                </c:pt>
                <c:pt idx="607">
                  <c:v>38097</c:v>
                </c:pt>
                <c:pt idx="608">
                  <c:v>38102</c:v>
                </c:pt>
                <c:pt idx="609">
                  <c:v>38107</c:v>
                </c:pt>
                <c:pt idx="610">
                  <c:v>38112</c:v>
                </c:pt>
                <c:pt idx="611">
                  <c:v>38117</c:v>
                </c:pt>
                <c:pt idx="612">
                  <c:v>38193</c:v>
                </c:pt>
                <c:pt idx="613">
                  <c:v>38199</c:v>
                </c:pt>
                <c:pt idx="614">
                  <c:v>38204</c:v>
                </c:pt>
                <c:pt idx="615">
                  <c:v>38209</c:v>
                </c:pt>
                <c:pt idx="616">
                  <c:v>38214</c:v>
                </c:pt>
                <c:pt idx="617">
                  <c:v>38219</c:v>
                </c:pt>
                <c:pt idx="618">
                  <c:v>38224</c:v>
                </c:pt>
                <c:pt idx="619">
                  <c:v>38230</c:v>
                </c:pt>
                <c:pt idx="620">
                  <c:v>38235</c:v>
                </c:pt>
                <c:pt idx="621">
                  <c:v>38240</c:v>
                </c:pt>
                <c:pt idx="622">
                  <c:v>38245</c:v>
                </c:pt>
                <c:pt idx="623">
                  <c:v>38250</c:v>
                </c:pt>
                <c:pt idx="624">
                  <c:v>38255</c:v>
                </c:pt>
                <c:pt idx="625">
                  <c:v>38260</c:v>
                </c:pt>
                <c:pt idx="626">
                  <c:v>38265</c:v>
                </c:pt>
                <c:pt idx="627">
                  <c:v>38270</c:v>
                </c:pt>
                <c:pt idx="628">
                  <c:v>38275</c:v>
                </c:pt>
                <c:pt idx="629">
                  <c:v>38280</c:v>
                </c:pt>
                <c:pt idx="630">
                  <c:v>38285</c:v>
                </c:pt>
                <c:pt idx="631">
                  <c:v>38288</c:v>
                </c:pt>
                <c:pt idx="632">
                  <c:v>38291</c:v>
                </c:pt>
                <c:pt idx="633">
                  <c:v>38296</c:v>
                </c:pt>
                <c:pt idx="634">
                  <c:v>38301</c:v>
                </c:pt>
                <c:pt idx="635">
                  <c:v>38306</c:v>
                </c:pt>
                <c:pt idx="636">
                  <c:v>38311</c:v>
                </c:pt>
                <c:pt idx="637">
                  <c:v>38316</c:v>
                </c:pt>
                <c:pt idx="638">
                  <c:v>38321</c:v>
                </c:pt>
                <c:pt idx="639">
                  <c:v>38326</c:v>
                </c:pt>
                <c:pt idx="640">
                  <c:v>38331</c:v>
                </c:pt>
                <c:pt idx="641">
                  <c:v>38336</c:v>
                </c:pt>
                <c:pt idx="642">
                  <c:v>38341</c:v>
                </c:pt>
                <c:pt idx="643">
                  <c:v>38346</c:v>
                </c:pt>
                <c:pt idx="644">
                  <c:v>38352</c:v>
                </c:pt>
                <c:pt idx="645">
                  <c:v>38357</c:v>
                </c:pt>
                <c:pt idx="646">
                  <c:v>38362</c:v>
                </c:pt>
                <c:pt idx="647">
                  <c:v>38367</c:v>
                </c:pt>
                <c:pt idx="648">
                  <c:v>38372</c:v>
                </c:pt>
                <c:pt idx="649">
                  <c:v>38377</c:v>
                </c:pt>
                <c:pt idx="650">
                  <c:v>38378</c:v>
                </c:pt>
                <c:pt idx="651">
                  <c:v>38383</c:v>
                </c:pt>
                <c:pt idx="652">
                  <c:v>38388</c:v>
                </c:pt>
                <c:pt idx="653">
                  <c:v>38393</c:v>
                </c:pt>
                <c:pt idx="654">
                  <c:v>38398</c:v>
                </c:pt>
                <c:pt idx="655">
                  <c:v>38403</c:v>
                </c:pt>
                <c:pt idx="656">
                  <c:v>38408</c:v>
                </c:pt>
                <c:pt idx="657">
                  <c:v>38411</c:v>
                </c:pt>
                <c:pt idx="658">
                  <c:v>38416</c:v>
                </c:pt>
                <c:pt idx="659">
                  <c:v>38421</c:v>
                </c:pt>
                <c:pt idx="660">
                  <c:v>38426</c:v>
                </c:pt>
                <c:pt idx="661">
                  <c:v>38431</c:v>
                </c:pt>
                <c:pt idx="662">
                  <c:v>38463</c:v>
                </c:pt>
                <c:pt idx="663">
                  <c:v>38546</c:v>
                </c:pt>
                <c:pt idx="664">
                  <c:v>38566</c:v>
                </c:pt>
                <c:pt idx="665">
                  <c:v>38644</c:v>
                </c:pt>
                <c:pt idx="666">
                  <c:v>38764</c:v>
                </c:pt>
                <c:pt idx="667">
                  <c:v>38776</c:v>
                </c:pt>
                <c:pt idx="668">
                  <c:v>38841</c:v>
                </c:pt>
                <c:pt idx="669">
                  <c:v>38909</c:v>
                </c:pt>
                <c:pt idx="670">
                  <c:v>39016</c:v>
                </c:pt>
                <c:pt idx="671">
                  <c:v>39108</c:v>
                </c:pt>
                <c:pt idx="672">
                  <c:v>39170</c:v>
                </c:pt>
                <c:pt idx="673">
                  <c:v>39259</c:v>
                </c:pt>
                <c:pt idx="674">
                  <c:v>39387</c:v>
                </c:pt>
                <c:pt idx="675">
                  <c:v>39489</c:v>
                </c:pt>
                <c:pt idx="676">
                  <c:v>39583</c:v>
                </c:pt>
                <c:pt idx="677">
                  <c:v>39659</c:v>
                </c:pt>
                <c:pt idx="678">
                  <c:v>39736</c:v>
                </c:pt>
                <c:pt idx="679">
                  <c:v>39848</c:v>
                </c:pt>
                <c:pt idx="680">
                  <c:v>39931</c:v>
                </c:pt>
                <c:pt idx="681">
                  <c:v>40051</c:v>
                </c:pt>
                <c:pt idx="682">
                  <c:v>40135</c:v>
                </c:pt>
                <c:pt idx="683">
                  <c:v>40227</c:v>
                </c:pt>
                <c:pt idx="684">
                  <c:v>40295</c:v>
                </c:pt>
                <c:pt idx="685">
                  <c:v>40385</c:v>
                </c:pt>
                <c:pt idx="686">
                  <c:v>40483</c:v>
                </c:pt>
                <c:pt idx="687">
                  <c:v>40603</c:v>
                </c:pt>
                <c:pt idx="688">
                  <c:v>40646</c:v>
                </c:pt>
                <c:pt idx="689">
                  <c:v>40751</c:v>
                </c:pt>
                <c:pt idx="690">
                  <c:v>40821</c:v>
                </c:pt>
                <c:pt idx="691">
                  <c:v>40933</c:v>
                </c:pt>
                <c:pt idx="692">
                  <c:v>41029</c:v>
                </c:pt>
                <c:pt idx="693">
                  <c:v>41122</c:v>
                </c:pt>
                <c:pt idx="694">
                  <c:v>41219</c:v>
                </c:pt>
                <c:pt idx="695">
                  <c:v>41346</c:v>
                </c:pt>
                <c:pt idx="696">
                  <c:v>41380</c:v>
                </c:pt>
                <c:pt idx="697">
                  <c:v>41442</c:v>
                </c:pt>
                <c:pt idx="698">
                  <c:v>41513</c:v>
                </c:pt>
                <c:pt idx="699">
                  <c:v>41569</c:v>
                </c:pt>
                <c:pt idx="700">
                  <c:v>41660</c:v>
                </c:pt>
                <c:pt idx="701">
                  <c:v>41761</c:v>
                </c:pt>
                <c:pt idx="702">
                  <c:v>41836</c:v>
                </c:pt>
                <c:pt idx="703">
                  <c:v>41927</c:v>
                </c:pt>
                <c:pt idx="704">
                  <c:v>42024</c:v>
                </c:pt>
                <c:pt idx="705">
                  <c:v>42117</c:v>
                </c:pt>
                <c:pt idx="706">
                  <c:v>42185</c:v>
                </c:pt>
                <c:pt idx="707">
                  <c:v>42296</c:v>
                </c:pt>
                <c:pt idx="708">
                  <c:v>42389</c:v>
                </c:pt>
                <c:pt idx="709">
                  <c:v>42503</c:v>
                </c:pt>
                <c:pt idx="710">
                  <c:v>42586</c:v>
                </c:pt>
                <c:pt idx="711">
                  <c:v>42670</c:v>
                </c:pt>
                <c:pt idx="712">
                  <c:v>42773</c:v>
                </c:pt>
                <c:pt idx="713">
                  <c:v>42818</c:v>
                </c:pt>
                <c:pt idx="714">
                  <c:v>43034</c:v>
                </c:pt>
                <c:pt idx="715">
                  <c:v>43181</c:v>
                </c:pt>
                <c:pt idx="716">
                  <c:v>43361</c:v>
                </c:pt>
                <c:pt idx="717">
                  <c:v>43433</c:v>
                </c:pt>
                <c:pt idx="718">
                  <c:v>43503</c:v>
                </c:pt>
                <c:pt idx="719">
                  <c:v>43606</c:v>
                </c:pt>
                <c:pt idx="720">
                  <c:v>43692</c:v>
                </c:pt>
                <c:pt idx="721">
                  <c:v>43893</c:v>
                </c:pt>
                <c:pt idx="722">
                  <c:v>43965</c:v>
                </c:pt>
                <c:pt idx="723">
                  <c:v>44022</c:v>
                </c:pt>
                <c:pt idx="724">
                  <c:v>44141</c:v>
                </c:pt>
                <c:pt idx="725">
                  <c:v>44244</c:v>
                </c:pt>
                <c:pt idx="726">
                  <c:v>44309</c:v>
                </c:pt>
                <c:pt idx="727">
                  <c:v>44463</c:v>
                </c:pt>
                <c:pt idx="728">
                  <c:v>44580</c:v>
                </c:pt>
              </c:numCache>
            </c:numRef>
          </c:xVal>
          <c:yVal>
            <c:numRef>
              <c:f>'365133076351202'!$D$20:$D$1754</c:f>
              <c:numCache>
                <c:formatCode>General</c:formatCode>
                <c:ptCount val="1735"/>
                <c:pt idx="0">
                  <c:v>-65.28</c:v>
                </c:pt>
                <c:pt idx="1">
                  <c:v>-64.67</c:v>
                </c:pt>
                <c:pt idx="2">
                  <c:v>-68.989999999999895</c:v>
                </c:pt>
                <c:pt idx="3">
                  <c:v>-65.12</c:v>
                </c:pt>
                <c:pt idx="4">
                  <c:v>-64.94</c:v>
                </c:pt>
                <c:pt idx="5">
                  <c:v>-63.99</c:v>
                </c:pt>
                <c:pt idx="6">
                  <c:v>-63.3</c:v>
                </c:pt>
                <c:pt idx="7">
                  <c:v>-64.34</c:v>
                </c:pt>
                <c:pt idx="8">
                  <c:v>-63.34</c:v>
                </c:pt>
                <c:pt idx="9">
                  <c:v>-65.11</c:v>
                </c:pt>
                <c:pt idx="10">
                  <c:v>-62.96</c:v>
                </c:pt>
                <c:pt idx="11">
                  <c:v>-70.489999999999895</c:v>
                </c:pt>
                <c:pt idx="12">
                  <c:v>-71.3</c:v>
                </c:pt>
                <c:pt idx="13">
                  <c:v>-79.73</c:v>
                </c:pt>
                <c:pt idx="14">
                  <c:v>-80.569999999999894</c:v>
                </c:pt>
                <c:pt idx="15">
                  <c:v>-81.59</c:v>
                </c:pt>
                <c:pt idx="16">
                  <c:v>-81.540000000000006</c:v>
                </c:pt>
                <c:pt idx="17">
                  <c:v>-80.099999999999895</c:v>
                </c:pt>
                <c:pt idx="18">
                  <c:v>-73.42</c:v>
                </c:pt>
                <c:pt idx="19">
                  <c:v>-70.25</c:v>
                </c:pt>
                <c:pt idx="20">
                  <c:v>-69.91</c:v>
                </c:pt>
                <c:pt idx="21">
                  <c:v>-69.040000000000006</c:v>
                </c:pt>
                <c:pt idx="22">
                  <c:v>-68.16</c:v>
                </c:pt>
                <c:pt idx="23">
                  <c:v>-68.09</c:v>
                </c:pt>
                <c:pt idx="24">
                  <c:v>-69.849999999999895</c:v>
                </c:pt>
                <c:pt idx="25">
                  <c:v>-76.540000000000006</c:v>
                </c:pt>
                <c:pt idx="26">
                  <c:v>-78.040000000000006</c:v>
                </c:pt>
                <c:pt idx="27">
                  <c:v>-80.23</c:v>
                </c:pt>
                <c:pt idx="28">
                  <c:v>-84.01</c:v>
                </c:pt>
                <c:pt idx="29">
                  <c:v>-85.89</c:v>
                </c:pt>
                <c:pt idx="30">
                  <c:v>-78.28</c:v>
                </c:pt>
                <c:pt idx="31">
                  <c:v>-74.88</c:v>
                </c:pt>
                <c:pt idx="32">
                  <c:v>-74.44</c:v>
                </c:pt>
                <c:pt idx="33">
                  <c:v>-74.44</c:v>
                </c:pt>
                <c:pt idx="34">
                  <c:v>-76.33</c:v>
                </c:pt>
                <c:pt idx="35">
                  <c:v>-87.24</c:v>
                </c:pt>
                <c:pt idx="36">
                  <c:v>-91.96</c:v>
                </c:pt>
                <c:pt idx="37">
                  <c:v>-77.290000000000006</c:v>
                </c:pt>
                <c:pt idx="38">
                  <c:v>-75.44</c:v>
                </c:pt>
                <c:pt idx="39">
                  <c:v>-74.19</c:v>
                </c:pt>
                <c:pt idx="40">
                  <c:v>-80.83</c:v>
                </c:pt>
                <c:pt idx="41">
                  <c:v>-75.489999999999895</c:v>
                </c:pt>
                <c:pt idx="42">
                  <c:v>-75.19</c:v>
                </c:pt>
                <c:pt idx="43">
                  <c:v>-75.39</c:v>
                </c:pt>
                <c:pt idx="44">
                  <c:v>-74.39</c:v>
                </c:pt>
                <c:pt idx="45">
                  <c:v>-73.94</c:v>
                </c:pt>
                <c:pt idx="46">
                  <c:v>-73.89</c:v>
                </c:pt>
                <c:pt idx="47">
                  <c:v>-74.89</c:v>
                </c:pt>
                <c:pt idx="48">
                  <c:v>-74.19</c:v>
                </c:pt>
                <c:pt idx="49">
                  <c:v>-74.180000000000007</c:v>
                </c:pt>
                <c:pt idx="50">
                  <c:v>-75.040000000000006</c:v>
                </c:pt>
                <c:pt idx="51">
                  <c:v>-75.069999999999894</c:v>
                </c:pt>
                <c:pt idx="52">
                  <c:v>-74.52</c:v>
                </c:pt>
                <c:pt idx="53">
                  <c:v>-78.239999999999895</c:v>
                </c:pt>
                <c:pt idx="54">
                  <c:v>-80.39</c:v>
                </c:pt>
                <c:pt idx="55">
                  <c:v>-80.290000000000006</c:v>
                </c:pt>
                <c:pt idx="56">
                  <c:v>-79.510000000000005</c:v>
                </c:pt>
                <c:pt idx="57">
                  <c:v>-79.17</c:v>
                </c:pt>
                <c:pt idx="58">
                  <c:v>-82.83</c:v>
                </c:pt>
                <c:pt idx="59">
                  <c:v>-83.97</c:v>
                </c:pt>
                <c:pt idx="60">
                  <c:v>-81.36</c:v>
                </c:pt>
                <c:pt idx="61">
                  <c:v>-80.8</c:v>
                </c:pt>
                <c:pt idx="62">
                  <c:v>-86.93</c:v>
                </c:pt>
                <c:pt idx="63">
                  <c:v>-84.53</c:v>
                </c:pt>
                <c:pt idx="64">
                  <c:v>-87.28</c:v>
                </c:pt>
                <c:pt idx="65">
                  <c:v>-84.88</c:v>
                </c:pt>
                <c:pt idx="66">
                  <c:v>-88.31</c:v>
                </c:pt>
                <c:pt idx="67">
                  <c:v>-85.24</c:v>
                </c:pt>
                <c:pt idx="68">
                  <c:v>-82.19</c:v>
                </c:pt>
                <c:pt idx="69">
                  <c:v>-83.24</c:v>
                </c:pt>
                <c:pt idx="70">
                  <c:v>-84.18</c:v>
                </c:pt>
                <c:pt idx="71">
                  <c:v>-84.51</c:v>
                </c:pt>
                <c:pt idx="72">
                  <c:v>-82.12</c:v>
                </c:pt>
                <c:pt idx="73">
                  <c:v>-80.59</c:v>
                </c:pt>
                <c:pt idx="74">
                  <c:v>-81.67</c:v>
                </c:pt>
                <c:pt idx="75">
                  <c:v>-81.69</c:v>
                </c:pt>
                <c:pt idx="76">
                  <c:v>-86.62</c:v>
                </c:pt>
                <c:pt idx="77">
                  <c:v>-89.47</c:v>
                </c:pt>
                <c:pt idx="78">
                  <c:v>-98.16</c:v>
                </c:pt>
                <c:pt idx="79">
                  <c:v>-98.28</c:v>
                </c:pt>
                <c:pt idx="80">
                  <c:v>-90.59</c:v>
                </c:pt>
                <c:pt idx="81">
                  <c:v>-90.07</c:v>
                </c:pt>
                <c:pt idx="82">
                  <c:v>-88.73</c:v>
                </c:pt>
                <c:pt idx="83">
                  <c:v>-88.69</c:v>
                </c:pt>
                <c:pt idx="84">
                  <c:v>-86.87</c:v>
                </c:pt>
                <c:pt idx="85">
                  <c:v>-86.41</c:v>
                </c:pt>
                <c:pt idx="86">
                  <c:v>-85.64</c:v>
                </c:pt>
                <c:pt idx="87">
                  <c:v>-87.25</c:v>
                </c:pt>
                <c:pt idx="88">
                  <c:v>-89.97</c:v>
                </c:pt>
                <c:pt idx="89">
                  <c:v>-88.77</c:v>
                </c:pt>
                <c:pt idx="90">
                  <c:v>-87.94</c:v>
                </c:pt>
                <c:pt idx="91">
                  <c:v>-88.69</c:v>
                </c:pt>
                <c:pt idx="92">
                  <c:v>-87.47</c:v>
                </c:pt>
                <c:pt idx="93">
                  <c:v>-87.23</c:v>
                </c:pt>
                <c:pt idx="94">
                  <c:v>-87.03</c:v>
                </c:pt>
                <c:pt idx="95">
                  <c:v>-87.31</c:v>
                </c:pt>
                <c:pt idx="96">
                  <c:v>-86.67</c:v>
                </c:pt>
                <c:pt idx="97">
                  <c:v>-86.59</c:v>
                </c:pt>
                <c:pt idx="98">
                  <c:v>-86.57</c:v>
                </c:pt>
                <c:pt idx="99">
                  <c:v>-87.31</c:v>
                </c:pt>
                <c:pt idx="100">
                  <c:v>-87</c:v>
                </c:pt>
                <c:pt idx="101">
                  <c:v>-86.85</c:v>
                </c:pt>
                <c:pt idx="102">
                  <c:v>-86.62</c:v>
                </c:pt>
                <c:pt idx="103">
                  <c:v>-87.07</c:v>
                </c:pt>
                <c:pt idx="104">
                  <c:v>-86.49</c:v>
                </c:pt>
                <c:pt idx="105">
                  <c:v>-86.63</c:v>
                </c:pt>
                <c:pt idx="106">
                  <c:v>-87.31</c:v>
                </c:pt>
                <c:pt idx="107">
                  <c:v>-86.68</c:v>
                </c:pt>
                <c:pt idx="108">
                  <c:v>-87.19</c:v>
                </c:pt>
                <c:pt idx="109">
                  <c:v>-87.72</c:v>
                </c:pt>
                <c:pt idx="110">
                  <c:v>-87.43</c:v>
                </c:pt>
                <c:pt idx="111">
                  <c:v>-87.39</c:v>
                </c:pt>
                <c:pt idx="112">
                  <c:v>-87.56</c:v>
                </c:pt>
                <c:pt idx="113">
                  <c:v>-87.5</c:v>
                </c:pt>
                <c:pt idx="114">
                  <c:v>-89.15</c:v>
                </c:pt>
                <c:pt idx="115">
                  <c:v>-89.9</c:v>
                </c:pt>
                <c:pt idx="116">
                  <c:v>-89.99</c:v>
                </c:pt>
                <c:pt idx="117">
                  <c:v>-89.98</c:v>
                </c:pt>
                <c:pt idx="118">
                  <c:v>-90.44</c:v>
                </c:pt>
                <c:pt idx="119">
                  <c:v>-90.95</c:v>
                </c:pt>
                <c:pt idx="120">
                  <c:v>-91.09</c:v>
                </c:pt>
                <c:pt idx="121">
                  <c:v>-90.7</c:v>
                </c:pt>
                <c:pt idx="122">
                  <c:v>-90.11</c:v>
                </c:pt>
                <c:pt idx="123">
                  <c:v>-90.56</c:v>
                </c:pt>
                <c:pt idx="124">
                  <c:v>-90.71</c:v>
                </c:pt>
                <c:pt idx="125">
                  <c:v>-90.98</c:v>
                </c:pt>
                <c:pt idx="126">
                  <c:v>-91.09</c:v>
                </c:pt>
                <c:pt idx="127">
                  <c:v>-91.25</c:v>
                </c:pt>
                <c:pt idx="128">
                  <c:v>-90.29</c:v>
                </c:pt>
                <c:pt idx="129">
                  <c:v>-91.05</c:v>
                </c:pt>
                <c:pt idx="130">
                  <c:v>-90.91</c:v>
                </c:pt>
                <c:pt idx="131">
                  <c:v>-91.01</c:v>
                </c:pt>
                <c:pt idx="132">
                  <c:v>-90.76</c:v>
                </c:pt>
                <c:pt idx="133">
                  <c:v>-90.41</c:v>
                </c:pt>
                <c:pt idx="134">
                  <c:v>-90.13</c:v>
                </c:pt>
                <c:pt idx="135">
                  <c:v>-90.12</c:v>
                </c:pt>
                <c:pt idx="136">
                  <c:v>-90.15</c:v>
                </c:pt>
                <c:pt idx="137">
                  <c:v>-91.11</c:v>
                </c:pt>
                <c:pt idx="138">
                  <c:v>-91.16</c:v>
                </c:pt>
                <c:pt idx="139">
                  <c:v>-90.16</c:v>
                </c:pt>
                <c:pt idx="140">
                  <c:v>-89.38</c:v>
                </c:pt>
                <c:pt idx="141">
                  <c:v>-89.84</c:v>
                </c:pt>
                <c:pt idx="142">
                  <c:v>-90.01</c:v>
                </c:pt>
                <c:pt idx="143">
                  <c:v>-89.84</c:v>
                </c:pt>
                <c:pt idx="144">
                  <c:v>-90.73</c:v>
                </c:pt>
                <c:pt idx="145">
                  <c:v>-89.09</c:v>
                </c:pt>
                <c:pt idx="146">
                  <c:v>-89.96</c:v>
                </c:pt>
                <c:pt idx="147">
                  <c:v>-89.05</c:v>
                </c:pt>
                <c:pt idx="148">
                  <c:v>-88.55</c:v>
                </c:pt>
                <c:pt idx="149">
                  <c:v>-88.63</c:v>
                </c:pt>
                <c:pt idx="150">
                  <c:v>-88.61</c:v>
                </c:pt>
                <c:pt idx="151">
                  <c:v>-88.66</c:v>
                </c:pt>
                <c:pt idx="152">
                  <c:v>-89.16</c:v>
                </c:pt>
                <c:pt idx="153">
                  <c:v>-89.04</c:v>
                </c:pt>
                <c:pt idx="154">
                  <c:v>-88.94</c:v>
                </c:pt>
                <c:pt idx="155">
                  <c:v>-89.11</c:v>
                </c:pt>
                <c:pt idx="156">
                  <c:v>-89.13</c:v>
                </c:pt>
                <c:pt idx="157">
                  <c:v>-89.24</c:v>
                </c:pt>
                <c:pt idx="158">
                  <c:v>-88.72</c:v>
                </c:pt>
                <c:pt idx="159">
                  <c:v>-88.94</c:v>
                </c:pt>
                <c:pt idx="160">
                  <c:v>-89.63</c:v>
                </c:pt>
                <c:pt idx="161">
                  <c:v>-88.64</c:v>
                </c:pt>
                <c:pt idx="162">
                  <c:v>-88.04</c:v>
                </c:pt>
                <c:pt idx="163">
                  <c:v>-88.55</c:v>
                </c:pt>
                <c:pt idx="164">
                  <c:v>-88.16</c:v>
                </c:pt>
                <c:pt idx="165">
                  <c:v>-87.76</c:v>
                </c:pt>
                <c:pt idx="166">
                  <c:v>-87.93</c:v>
                </c:pt>
                <c:pt idx="167">
                  <c:v>-87.98</c:v>
                </c:pt>
                <c:pt idx="168">
                  <c:v>-88.31</c:v>
                </c:pt>
                <c:pt idx="169">
                  <c:v>-87.94</c:v>
                </c:pt>
                <c:pt idx="170">
                  <c:v>-87.98</c:v>
                </c:pt>
                <c:pt idx="171">
                  <c:v>-87.99</c:v>
                </c:pt>
                <c:pt idx="172">
                  <c:v>-88.35</c:v>
                </c:pt>
                <c:pt idx="173">
                  <c:v>-88.53</c:v>
                </c:pt>
                <c:pt idx="174">
                  <c:v>-88.01</c:v>
                </c:pt>
                <c:pt idx="175">
                  <c:v>-87.02</c:v>
                </c:pt>
                <c:pt idx="176">
                  <c:v>-86.29</c:v>
                </c:pt>
                <c:pt idx="177">
                  <c:v>-85.8</c:v>
                </c:pt>
                <c:pt idx="178">
                  <c:v>-83.93</c:v>
                </c:pt>
                <c:pt idx="179">
                  <c:v>-84.61</c:v>
                </c:pt>
                <c:pt idx="180">
                  <c:v>-85.96</c:v>
                </c:pt>
                <c:pt idx="181">
                  <c:v>-85.9</c:v>
                </c:pt>
                <c:pt idx="182">
                  <c:v>-85.41</c:v>
                </c:pt>
                <c:pt idx="183">
                  <c:v>-84.93</c:v>
                </c:pt>
                <c:pt idx="184">
                  <c:v>-85.67</c:v>
                </c:pt>
                <c:pt idx="185">
                  <c:v>-84.61</c:v>
                </c:pt>
                <c:pt idx="186">
                  <c:v>-84.87</c:v>
                </c:pt>
                <c:pt idx="187">
                  <c:v>-85.9</c:v>
                </c:pt>
                <c:pt idx="188">
                  <c:v>-86.33</c:v>
                </c:pt>
                <c:pt idx="189">
                  <c:v>-86.61</c:v>
                </c:pt>
                <c:pt idx="190">
                  <c:v>-86.2</c:v>
                </c:pt>
                <c:pt idx="191">
                  <c:v>-87.35</c:v>
                </c:pt>
                <c:pt idx="192">
                  <c:v>-87.33</c:v>
                </c:pt>
                <c:pt idx="193">
                  <c:v>-87.3</c:v>
                </c:pt>
                <c:pt idx="194">
                  <c:v>-87.7</c:v>
                </c:pt>
                <c:pt idx="195">
                  <c:v>-87</c:v>
                </c:pt>
                <c:pt idx="196">
                  <c:v>-87.46</c:v>
                </c:pt>
                <c:pt idx="197">
                  <c:v>-87.9</c:v>
                </c:pt>
                <c:pt idx="198">
                  <c:v>-87.94</c:v>
                </c:pt>
                <c:pt idx="199">
                  <c:v>-88.09</c:v>
                </c:pt>
                <c:pt idx="200">
                  <c:v>-88.09</c:v>
                </c:pt>
                <c:pt idx="201">
                  <c:v>-88.03</c:v>
                </c:pt>
                <c:pt idx="202">
                  <c:v>-88.12</c:v>
                </c:pt>
                <c:pt idx="203">
                  <c:v>-88.49</c:v>
                </c:pt>
                <c:pt idx="204">
                  <c:v>-88.61</c:v>
                </c:pt>
                <c:pt idx="205">
                  <c:v>-88.07</c:v>
                </c:pt>
                <c:pt idx="206">
                  <c:v>-87.88</c:v>
                </c:pt>
                <c:pt idx="207">
                  <c:v>-87.62</c:v>
                </c:pt>
                <c:pt idx="208">
                  <c:v>-88.18</c:v>
                </c:pt>
                <c:pt idx="209">
                  <c:v>-87.98</c:v>
                </c:pt>
                <c:pt idx="210">
                  <c:v>-88.03</c:v>
                </c:pt>
                <c:pt idx="211">
                  <c:v>-88.65</c:v>
                </c:pt>
                <c:pt idx="212">
                  <c:v>-88.08</c:v>
                </c:pt>
                <c:pt idx="213">
                  <c:v>-87.39</c:v>
                </c:pt>
                <c:pt idx="214">
                  <c:v>-87.59</c:v>
                </c:pt>
                <c:pt idx="215">
                  <c:v>-87.39</c:v>
                </c:pt>
                <c:pt idx="216">
                  <c:v>-87.72</c:v>
                </c:pt>
                <c:pt idx="217">
                  <c:v>-87.47</c:v>
                </c:pt>
                <c:pt idx="218">
                  <c:v>-87.31</c:v>
                </c:pt>
                <c:pt idx="219">
                  <c:v>-87.64</c:v>
                </c:pt>
                <c:pt idx="220">
                  <c:v>-87.12</c:v>
                </c:pt>
                <c:pt idx="221">
                  <c:v>-86.87</c:v>
                </c:pt>
                <c:pt idx="222">
                  <c:v>-87.19</c:v>
                </c:pt>
                <c:pt idx="223">
                  <c:v>-87.57</c:v>
                </c:pt>
                <c:pt idx="224">
                  <c:v>-87.01</c:v>
                </c:pt>
                <c:pt idx="225">
                  <c:v>-86.41</c:v>
                </c:pt>
                <c:pt idx="226">
                  <c:v>-86.75</c:v>
                </c:pt>
                <c:pt idx="227">
                  <c:v>-87.19</c:v>
                </c:pt>
                <c:pt idx="228">
                  <c:v>-86.8</c:v>
                </c:pt>
                <c:pt idx="229">
                  <c:v>-86.14</c:v>
                </c:pt>
                <c:pt idx="230">
                  <c:v>-86.48</c:v>
                </c:pt>
                <c:pt idx="231">
                  <c:v>-86.59</c:v>
                </c:pt>
                <c:pt idx="232">
                  <c:v>-86.54</c:v>
                </c:pt>
                <c:pt idx="233">
                  <c:v>-86.14</c:v>
                </c:pt>
                <c:pt idx="234">
                  <c:v>-86.34</c:v>
                </c:pt>
                <c:pt idx="235">
                  <c:v>-86.07</c:v>
                </c:pt>
                <c:pt idx="236">
                  <c:v>-85.8</c:v>
                </c:pt>
                <c:pt idx="237">
                  <c:v>-85.88</c:v>
                </c:pt>
                <c:pt idx="238">
                  <c:v>-86</c:v>
                </c:pt>
                <c:pt idx="239">
                  <c:v>-86.39</c:v>
                </c:pt>
                <c:pt idx="240">
                  <c:v>-85.91</c:v>
                </c:pt>
                <c:pt idx="241">
                  <c:v>-86.16</c:v>
                </c:pt>
                <c:pt idx="242">
                  <c:v>-86.13</c:v>
                </c:pt>
                <c:pt idx="243">
                  <c:v>-85.87</c:v>
                </c:pt>
                <c:pt idx="244">
                  <c:v>-86.53</c:v>
                </c:pt>
                <c:pt idx="245">
                  <c:v>-86.57</c:v>
                </c:pt>
                <c:pt idx="246">
                  <c:v>-86.02</c:v>
                </c:pt>
                <c:pt idx="247">
                  <c:v>-86.43</c:v>
                </c:pt>
                <c:pt idx="248">
                  <c:v>-86.37</c:v>
                </c:pt>
                <c:pt idx="249">
                  <c:v>-86.49</c:v>
                </c:pt>
                <c:pt idx="250">
                  <c:v>-86.06</c:v>
                </c:pt>
                <c:pt idx="251">
                  <c:v>-86.08</c:v>
                </c:pt>
                <c:pt idx="252">
                  <c:v>-85.84</c:v>
                </c:pt>
                <c:pt idx="253">
                  <c:v>-86.06</c:v>
                </c:pt>
                <c:pt idx="254">
                  <c:v>-86.45</c:v>
                </c:pt>
                <c:pt idx="255">
                  <c:v>-86.39</c:v>
                </c:pt>
                <c:pt idx="256">
                  <c:v>-86.28</c:v>
                </c:pt>
                <c:pt idx="257">
                  <c:v>-86.31</c:v>
                </c:pt>
                <c:pt idx="258">
                  <c:v>-85.72</c:v>
                </c:pt>
                <c:pt idx="259">
                  <c:v>-86.51</c:v>
                </c:pt>
                <c:pt idx="260">
                  <c:v>-86.67</c:v>
                </c:pt>
                <c:pt idx="261">
                  <c:v>-86.66</c:v>
                </c:pt>
                <c:pt idx="262">
                  <c:v>-87.21</c:v>
                </c:pt>
                <c:pt idx="263">
                  <c:v>-87.92</c:v>
                </c:pt>
                <c:pt idx="264">
                  <c:v>-88.92</c:v>
                </c:pt>
                <c:pt idx="265">
                  <c:v>-88.64</c:v>
                </c:pt>
                <c:pt idx="266">
                  <c:v>-88.67</c:v>
                </c:pt>
                <c:pt idx="267">
                  <c:v>-88.49</c:v>
                </c:pt>
                <c:pt idx="268">
                  <c:v>-88.85</c:v>
                </c:pt>
                <c:pt idx="269">
                  <c:v>-88.87</c:v>
                </c:pt>
                <c:pt idx="270">
                  <c:v>-89.59</c:v>
                </c:pt>
                <c:pt idx="271">
                  <c:v>-88.76</c:v>
                </c:pt>
                <c:pt idx="272">
                  <c:v>-88.61</c:v>
                </c:pt>
                <c:pt idx="273">
                  <c:v>-88.64</c:v>
                </c:pt>
                <c:pt idx="274">
                  <c:v>-88.63</c:v>
                </c:pt>
                <c:pt idx="275">
                  <c:v>-89.22</c:v>
                </c:pt>
                <c:pt idx="276">
                  <c:v>-89.14</c:v>
                </c:pt>
                <c:pt idx="277">
                  <c:v>-89.41</c:v>
                </c:pt>
                <c:pt idx="278">
                  <c:v>-89.45</c:v>
                </c:pt>
                <c:pt idx="279">
                  <c:v>-89.48</c:v>
                </c:pt>
                <c:pt idx="280">
                  <c:v>-89.58</c:v>
                </c:pt>
                <c:pt idx="281">
                  <c:v>-89.16</c:v>
                </c:pt>
                <c:pt idx="282">
                  <c:v>-88.67</c:v>
                </c:pt>
                <c:pt idx="283">
                  <c:v>-89.05</c:v>
                </c:pt>
                <c:pt idx="284">
                  <c:v>-88.58</c:v>
                </c:pt>
                <c:pt idx="285">
                  <c:v>-89.44</c:v>
                </c:pt>
                <c:pt idx="286">
                  <c:v>-89.36</c:v>
                </c:pt>
                <c:pt idx="287">
                  <c:v>-88.87</c:v>
                </c:pt>
                <c:pt idx="288">
                  <c:v>-88.74</c:v>
                </c:pt>
                <c:pt idx="289">
                  <c:v>-88.47</c:v>
                </c:pt>
                <c:pt idx="290">
                  <c:v>-88.48</c:v>
                </c:pt>
                <c:pt idx="291">
                  <c:v>-88.17</c:v>
                </c:pt>
                <c:pt idx="292">
                  <c:v>-88.27</c:v>
                </c:pt>
                <c:pt idx="293">
                  <c:v>-88.39</c:v>
                </c:pt>
                <c:pt idx="294">
                  <c:v>-88.47</c:v>
                </c:pt>
                <c:pt idx="295">
                  <c:v>-88.07</c:v>
                </c:pt>
                <c:pt idx="296">
                  <c:v>-87.88</c:v>
                </c:pt>
                <c:pt idx="297">
                  <c:v>-87.43</c:v>
                </c:pt>
                <c:pt idx="298">
                  <c:v>-86.33</c:v>
                </c:pt>
                <c:pt idx="299">
                  <c:v>-86.46</c:v>
                </c:pt>
                <c:pt idx="300">
                  <c:v>-86.61</c:v>
                </c:pt>
                <c:pt idx="301">
                  <c:v>-86.71</c:v>
                </c:pt>
                <c:pt idx="302">
                  <c:v>-86.06</c:v>
                </c:pt>
                <c:pt idx="303">
                  <c:v>-85.55</c:v>
                </c:pt>
                <c:pt idx="304">
                  <c:v>-85.7</c:v>
                </c:pt>
                <c:pt idx="305">
                  <c:v>-85.94</c:v>
                </c:pt>
                <c:pt idx="306">
                  <c:v>-84.97</c:v>
                </c:pt>
                <c:pt idx="307">
                  <c:v>-85.18</c:v>
                </c:pt>
                <c:pt idx="308">
                  <c:v>-85.55</c:v>
                </c:pt>
                <c:pt idx="309">
                  <c:v>-85.16</c:v>
                </c:pt>
                <c:pt idx="310">
                  <c:v>-85</c:v>
                </c:pt>
                <c:pt idx="311">
                  <c:v>-84.54</c:v>
                </c:pt>
                <c:pt idx="312">
                  <c:v>-85.2</c:v>
                </c:pt>
                <c:pt idx="313">
                  <c:v>-85.11</c:v>
                </c:pt>
                <c:pt idx="314">
                  <c:v>-84.85</c:v>
                </c:pt>
                <c:pt idx="315">
                  <c:v>-84.81</c:v>
                </c:pt>
                <c:pt idx="316">
                  <c:v>-85.35</c:v>
                </c:pt>
                <c:pt idx="317">
                  <c:v>-84.58</c:v>
                </c:pt>
                <c:pt idx="318">
                  <c:v>-84.52</c:v>
                </c:pt>
                <c:pt idx="319">
                  <c:v>-84.34</c:v>
                </c:pt>
                <c:pt idx="320">
                  <c:v>-85.52</c:v>
                </c:pt>
                <c:pt idx="321">
                  <c:v>-85.28</c:v>
                </c:pt>
                <c:pt idx="322">
                  <c:v>-85.05</c:v>
                </c:pt>
                <c:pt idx="323">
                  <c:v>-84.85</c:v>
                </c:pt>
                <c:pt idx="324">
                  <c:v>-84.39</c:v>
                </c:pt>
                <c:pt idx="325">
                  <c:v>-83.62</c:v>
                </c:pt>
                <c:pt idx="326">
                  <c:v>-84.84</c:v>
                </c:pt>
                <c:pt idx="327">
                  <c:v>-84.93</c:v>
                </c:pt>
                <c:pt idx="328">
                  <c:v>-83.72</c:v>
                </c:pt>
                <c:pt idx="329">
                  <c:v>-84.28</c:v>
                </c:pt>
                <c:pt idx="330">
                  <c:v>-83.59</c:v>
                </c:pt>
                <c:pt idx="331">
                  <c:v>-84.43</c:v>
                </c:pt>
                <c:pt idx="332">
                  <c:v>-84.84</c:v>
                </c:pt>
                <c:pt idx="333">
                  <c:v>-84.48</c:v>
                </c:pt>
                <c:pt idx="334">
                  <c:v>-85.57</c:v>
                </c:pt>
                <c:pt idx="335">
                  <c:v>-85.72</c:v>
                </c:pt>
                <c:pt idx="336">
                  <c:v>-85.44</c:v>
                </c:pt>
                <c:pt idx="337">
                  <c:v>-84.33</c:v>
                </c:pt>
                <c:pt idx="338">
                  <c:v>-85.58</c:v>
                </c:pt>
                <c:pt idx="339">
                  <c:v>-85.75</c:v>
                </c:pt>
                <c:pt idx="340">
                  <c:v>-85.12</c:v>
                </c:pt>
                <c:pt idx="341">
                  <c:v>-84.51</c:v>
                </c:pt>
                <c:pt idx="342">
                  <c:v>-85.58</c:v>
                </c:pt>
                <c:pt idx="343">
                  <c:v>-85.46</c:v>
                </c:pt>
                <c:pt idx="344">
                  <c:v>-86.33</c:v>
                </c:pt>
                <c:pt idx="345">
                  <c:v>-86.84</c:v>
                </c:pt>
                <c:pt idx="346">
                  <c:v>-85.91</c:v>
                </c:pt>
                <c:pt idx="347">
                  <c:v>-85.45</c:v>
                </c:pt>
                <c:pt idx="348">
                  <c:v>-85.68</c:v>
                </c:pt>
                <c:pt idx="349">
                  <c:v>-84.75</c:v>
                </c:pt>
                <c:pt idx="350">
                  <c:v>-85.78</c:v>
                </c:pt>
                <c:pt idx="351">
                  <c:v>-85.15</c:v>
                </c:pt>
                <c:pt idx="352">
                  <c:v>-85.82</c:v>
                </c:pt>
                <c:pt idx="353">
                  <c:v>-84.73</c:v>
                </c:pt>
                <c:pt idx="354">
                  <c:v>-85.93</c:v>
                </c:pt>
                <c:pt idx="355">
                  <c:v>-84.72</c:v>
                </c:pt>
                <c:pt idx="356">
                  <c:v>-85.94</c:v>
                </c:pt>
                <c:pt idx="357">
                  <c:v>-85.64</c:v>
                </c:pt>
                <c:pt idx="358">
                  <c:v>-87.68</c:v>
                </c:pt>
                <c:pt idx="359">
                  <c:v>-87.48</c:v>
                </c:pt>
                <c:pt idx="360">
                  <c:v>-86.76</c:v>
                </c:pt>
                <c:pt idx="361">
                  <c:v>-88.18</c:v>
                </c:pt>
                <c:pt idx="362">
                  <c:v>-87.35</c:v>
                </c:pt>
                <c:pt idx="363">
                  <c:v>-87.37</c:v>
                </c:pt>
                <c:pt idx="364">
                  <c:v>-87.13</c:v>
                </c:pt>
                <c:pt idx="365">
                  <c:v>-86.97</c:v>
                </c:pt>
                <c:pt idx="366">
                  <c:v>-87.47</c:v>
                </c:pt>
                <c:pt idx="367">
                  <c:v>-87.42</c:v>
                </c:pt>
                <c:pt idx="368">
                  <c:v>-87.72</c:v>
                </c:pt>
                <c:pt idx="369">
                  <c:v>-87.89</c:v>
                </c:pt>
                <c:pt idx="370">
                  <c:v>-87.88</c:v>
                </c:pt>
                <c:pt idx="371">
                  <c:v>-87.86</c:v>
                </c:pt>
                <c:pt idx="372">
                  <c:v>-88.48</c:v>
                </c:pt>
                <c:pt idx="373">
                  <c:v>-88.86</c:v>
                </c:pt>
                <c:pt idx="374">
                  <c:v>-88.05</c:v>
                </c:pt>
                <c:pt idx="375">
                  <c:v>-88.55</c:v>
                </c:pt>
                <c:pt idx="376">
                  <c:v>-88.84</c:v>
                </c:pt>
                <c:pt idx="377">
                  <c:v>-88.21</c:v>
                </c:pt>
                <c:pt idx="378">
                  <c:v>-89.05</c:v>
                </c:pt>
                <c:pt idx="379">
                  <c:v>-86.98</c:v>
                </c:pt>
                <c:pt idx="380">
                  <c:v>-88.44</c:v>
                </c:pt>
                <c:pt idx="381">
                  <c:v>-89.08</c:v>
                </c:pt>
                <c:pt idx="382">
                  <c:v>-89.19</c:v>
                </c:pt>
                <c:pt idx="383">
                  <c:v>-87.91</c:v>
                </c:pt>
                <c:pt idx="384">
                  <c:v>-89.56</c:v>
                </c:pt>
                <c:pt idx="385">
                  <c:v>-88.7</c:v>
                </c:pt>
                <c:pt idx="386">
                  <c:v>-88.34</c:v>
                </c:pt>
                <c:pt idx="387">
                  <c:v>-88.47</c:v>
                </c:pt>
                <c:pt idx="388">
                  <c:v>-88.45</c:v>
                </c:pt>
                <c:pt idx="389">
                  <c:v>-88.27</c:v>
                </c:pt>
                <c:pt idx="390">
                  <c:v>-88.41</c:v>
                </c:pt>
                <c:pt idx="391">
                  <c:v>-88.39</c:v>
                </c:pt>
                <c:pt idx="392">
                  <c:v>-87.9</c:v>
                </c:pt>
                <c:pt idx="393">
                  <c:v>-88.14</c:v>
                </c:pt>
                <c:pt idx="394">
                  <c:v>-87.04</c:v>
                </c:pt>
                <c:pt idx="395">
                  <c:v>-88.04</c:v>
                </c:pt>
                <c:pt idx="396">
                  <c:v>-88.09</c:v>
                </c:pt>
                <c:pt idx="397">
                  <c:v>-86.92</c:v>
                </c:pt>
                <c:pt idx="398">
                  <c:v>-88.07</c:v>
                </c:pt>
                <c:pt idx="399">
                  <c:v>-88.75</c:v>
                </c:pt>
                <c:pt idx="400">
                  <c:v>-88.47</c:v>
                </c:pt>
                <c:pt idx="401">
                  <c:v>-88.36</c:v>
                </c:pt>
                <c:pt idx="402">
                  <c:v>-87.9</c:v>
                </c:pt>
                <c:pt idx="403">
                  <c:v>-88.31</c:v>
                </c:pt>
                <c:pt idx="404">
                  <c:v>-88.11</c:v>
                </c:pt>
                <c:pt idx="405">
                  <c:v>-88.48</c:v>
                </c:pt>
                <c:pt idx="406">
                  <c:v>-88.44</c:v>
                </c:pt>
                <c:pt idx="407">
                  <c:v>-88.09</c:v>
                </c:pt>
                <c:pt idx="408">
                  <c:v>-88.03</c:v>
                </c:pt>
                <c:pt idx="409">
                  <c:v>-87.14</c:v>
                </c:pt>
                <c:pt idx="410">
                  <c:v>-87.8</c:v>
                </c:pt>
                <c:pt idx="411">
                  <c:v>-86.97</c:v>
                </c:pt>
                <c:pt idx="412">
                  <c:v>-87.5</c:v>
                </c:pt>
                <c:pt idx="413">
                  <c:v>-87.4</c:v>
                </c:pt>
                <c:pt idx="414">
                  <c:v>-86.77</c:v>
                </c:pt>
                <c:pt idx="415">
                  <c:v>-87.2</c:v>
                </c:pt>
                <c:pt idx="416">
                  <c:v>-86.64</c:v>
                </c:pt>
                <c:pt idx="417">
                  <c:v>-87.94</c:v>
                </c:pt>
                <c:pt idx="418">
                  <c:v>-89.11</c:v>
                </c:pt>
                <c:pt idx="419">
                  <c:v>-90.25</c:v>
                </c:pt>
                <c:pt idx="420">
                  <c:v>-89.93</c:v>
                </c:pt>
                <c:pt idx="421">
                  <c:v>-90.01</c:v>
                </c:pt>
                <c:pt idx="422">
                  <c:v>-89.73</c:v>
                </c:pt>
                <c:pt idx="423">
                  <c:v>-89.07</c:v>
                </c:pt>
                <c:pt idx="424">
                  <c:v>-88.85</c:v>
                </c:pt>
                <c:pt idx="425">
                  <c:v>-89.58</c:v>
                </c:pt>
                <c:pt idx="426">
                  <c:v>-89.92</c:v>
                </c:pt>
                <c:pt idx="427">
                  <c:v>-89.58</c:v>
                </c:pt>
                <c:pt idx="428">
                  <c:v>-88.24</c:v>
                </c:pt>
                <c:pt idx="429">
                  <c:v>-89.41</c:v>
                </c:pt>
                <c:pt idx="430">
                  <c:v>-88.96</c:v>
                </c:pt>
                <c:pt idx="431">
                  <c:v>-89.52</c:v>
                </c:pt>
                <c:pt idx="432">
                  <c:v>-87.92</c:v>
                </c:pt>
                <c:pt idx="433">
                  <c:v>-89.59</c:v>
                </c:pt>
                <c:pt idx="434">
                  <c:v>-89.57</c:v>
                </c:pt>
                <c:pt idx="435">
                  <c:v>-89.17</c:v>
                </c:pt>
                <c:pt idx="436">
                  <c:v>-89.85</c:v>
                </c:pt>
                <c:pt idx="437">
                  <c:v>-89.67</c:v>
                </c:pt>
                <c:pt idx="438">
                  <c:v>-89.59</c:v>
                </c:pt>
                <c:pt idx="439">
                  <c:v>-89.57</c:v>
                </c:pt>
                <c:pt idx="440">
                  <c:v>-89.47</c:v>
                </c:pt>
                <c:pt idx="441">
                  <c:v>-88.71</c:v>
                </c:pt>
                <c:pt idx="442">
                  <c:v>-88.92</c:v>
                </c:pt>
                <c:pt idx="443">
                  <c:v>-89.58</c:v>
                </c:pt>
                <c:pt idx="444">
                  <c:v>-91.24</c:v>
                </c:pt>
                <c:pt idx="445">
                  <c:v>-92.01</c:v>
                </c:pt>
                <c:pt idx="446">
                  <c:v>-94.88</c:v>
                </c:pt>
                <c:pt idx="447">
                  <c:v>-95.46</c:v>
                </c:pt>
                <c:pt idx="448">
                  <c:v>-94.42</c:v>
                </c:pt>
                <c:pt idx="449">
                  <c:v>-94.4</c:v>
                </c:pt>
                <c:pt idx="450">
                  <c:v>-92.98</c:v>
                </c:pt>
                <c:pt idx="451">
                  <c:v>-93.87</c:v>
                </c:pt>
                <c:pt idx="452">
                  <c:v>-93.41</c:v>
                </c:pt>
                <c:pt idx="453">
                  <c:v>-92.29</c:v>
                </c:pt>
                <c:pt idx="454">
                  <c:v>-92.12</c:v>
                </c:pt>
                <c:pt idx="455">
                  <c:v>-92.82</c:v>
                </c:pt>
                <c:pt idx="456">
                  <c:v>-91.5</c:v>
                </c:pt>
                <c:pt idx="457">
                  <c:v>-91.71</c:v>
                </c:pt>
                <c:pt idx="458">
                  <c:v>-93</c:v>
                </c:pt>
                <c:pt idx="459">
                  <c:v>-89.91</c:v>
                </c:pt>
                <c:pt idx="460">
                  <c:v>-89.33</c:v>
                </c:pt>
                <c:pt idx="461">
                  <c:v>-88.98</c:v>
                </c:pt>
                <c:pt idx="462">
                  <c:v>-88.78</c:v>
                </c:pt>
                <c:pt idx="463">
                  <c:v>-88.45</c:v>
                </c:pt>
                <c:pt idx="464">
                  <c:v>-90.08</c:v>
                </c:pt>
                <c:pt idx="465">
                  <c:v>-91.84</c:v>
                </c:pt>
                <c:pt idx="466">
                  <c:v>-91.2</c:v>
                </c:pt>
                <c:pt idx="467">
                  <c:v>-90.06</c:v>
                </c:pt>
                <c:pt idx="468">
                  <c:v>-90</c:v>
                </c:pt>
                <c:pt idx="469">
                  <c:v>-89.65</c:v>
                </c:pt>
                <c:pt idx="470">
                  <c:v>-88.45</c:v>
                </c:pt>
                <c:pt idx="471">
                  <c:v>-87.87</c:v>
                </c:pt>
                <c:pt idx="472">
                  <c:v>-87.52</c:v>
                </c:pt>
                <c:pt idx="473">
                  <c:v>-87.43</c:v>
                </c:pt>
                <c:pt idx="474">
                  <c:v>-90.02</c:v>
                </c:pt>
                <c:pt idx="475">
                  <c:v>-88.83</c:v>
                </c:pt>
                <c:pt idx="476">
                  <c:v>-90.65</c:v>
                </c:pt>
                <c:pt idx="477">
                  <c:v>-91.52</c:v>
                </c:pt>
                <c:pt idx="478">
                  <c:v>-92.15</c:v>
                </c:pt>
                <c:pt idx="479">
                  <c:v>-92.7</c:v>
                </c:pt>
                <c:pt idx="480">
                  <c:v>-94.87</c:v>
                </c:pt>
                <c:pt idx="481">
                  <c:v>-96.26</c:v>
                </c:pt>
                <c:pt idx="482">
                  <c:v>-97.55</c:v>
                </c:pt>
                <c:pt idx="483">
                  <c:v>-99.16</c:v>
                </c:pt>
                <c:pt idx="484">
                  <c:v>-100.11</c:v>
                </c:pt>
                <c:pt idx="485">
                  <c:v>-99.85</c:v>
                </c:pt>
                <c:pt idx="486">
                  <c:v>-98.41</c:v>
                </c:pt>
                <c:pt idx="487">
                  <c:v>-98.11</c:v>
                </c:pt>
                <c:pt idx="488">
                  <c:v>-98.12</c:v>
                </c:pt>
                <c:pt idx="489">
                  <c:v>-99.41</c:v>
                </c:pt>
                <c:pt idx="490">
                  <c:v>-99.03</c:v>
                </c:pt>
                <c:pt idx="491">
                  <c:v>-98.84</c:v>
                </c:pt>
                <c:pt idx="492">
                  <c:v>-99.01</c:v>
                </c:pt>
                <c:pt idx="493">
                  <c:v>-99.05</c:v>
                </c:pt>
                <c:pt idx="494">
                  <c:v>-100.34</c:v>
                </c:pt>
                <c:pt idx="495">
                  <c:v>-102.09</c:v>
                </c:pt>
                <c:pt idx="496">
                  <c:v>-103.27</c:v>
                </c:pt>
                <c:pt idx="497">
                  <c:v>-103.73</c:v>
                </c:pt>
                <c:pt idx="498">
                  <c:v>-103.84</c:v>
                </c:pt>
                <c:pt idx="499">
                  <c:v>-103.42</c:v>
                </c:pt>
                <c:pt idx="500">
                  <c:v>-102.86</c:v>
                </c:pt>
                <c:pt idx="501">
                  <c:v>-102.39</c:v>
                </c:pt>
                <c:pt idx="502">
                  <c:v>-101.06</c:v>
                </c:pt>
                <c:pt idx="503">
                  <c:v>-100.07</c:v>
                </c:pt>
                <c:pt idx="504">
                  <c:v>-99.93</c:v>
                </c:pt>
                <c:pt idx="505">
                  <c:v>-99.27</c:v>
                </c:pt>
                <c:pt idx="506">
                  <c:v>-98.19</c:v>
                </c:pt>
                <c:pt idx="507">
                  <c:v>-98.14</c:v>
                </c:pt>
                <c:pt idx="508">
                  <c:v>-98.36</c:v>
                </c:pt>
                <c:pt idx="509">
                  <c:v>-97.78</c:v>
                </c:pt>
                <c:pt idx="510">
                  <c:v>-97.07</c:v>
                </c:pt>
                <c:pt idx="511">
                  <c:v>-97.02</c:v>
                </c:pt>
                <c:pt idx="512">
                  <c:v>-97.07</c:v>
                </c:pt>
                <c:pt idx="513">
                  <c:v>-95.63</c:v>
                </c:pt>
                <c:pt idx="514">
                  <c:v>-94.13</c:v>
                </c:pt>
                <c:pt idx="515">
                  <c:v>-95.07</c:v>
                </c:pt>
                <c:pt idx="516">
                  <c:v>-94.38</c:v>
                </c:pt>
                <c:pt idx="517">
                  <c:v>-94.9</c:v>
                </c:pt>
                <c:pt idx="518">
                  <c:v>-94.33</c:v>
                </c:pt>
                <c:pt idx="519">
                  <c:v>-94.3</c:v>
                </c:pt>
                <c:pt idx="520">
                  <c:v>-93.36</c:v>
                </c:pt>
                <c:pt idx="521">
                  <c:v>-94.17</c:v>
                </c:pt>
                <c:pt idx="522">
                  <c:v>-94.26</c:v>
                </c:pt>
                <c:pt idx="523">
                  <c:v>-94.06</c:v>
                </c:pt>
                <c:pt idx="524">
                  <c:v>-94.89</c:v>
                </c:pt>
                <c:pt idx="525">
                  <c:v>-94.55</c:v>
                </c:pt>
                <c:pt idx="526">
                  <c:v>-94.13</c:v>
                </c:pt>
                <c:pt idx="527">
                  <c:v>-93.99</c:v>
                </c:pt>
                <c:pt idx="528">
                  <c:v>-92.69</c:v>
                </c:pt>
                <c:pt idx="529">
                  <c:v>-92.51</c:v>
                </c:pt>
                <c:pt idx="530">
                  <c:v>-93.23</c:v>
                </c:pt>
                <c:pt idx="531">
                  <c:v>-93.28</c:v>
                </c:pt>
                <c:pt idx="532">
                  <c:v>-93.17</c:v>
                </c:pt>
                <c:pt idx="533">
                  <c:v>-92.23</c:v>
                </c:pt>
                <c:pt idx="534">
                  <c:v>-92.81</c:v>
                </c:pt>
                <c:pt idx="535">
                  <c:v>-91.57</c:v>
                </c:pt>
                <c:pt idx="536">
                  <c:v>-92.58</c:v>
                </c:pt>
                <c:pt idx="537">
                  <c:v>-91.51</c:v>
                </c:pt>
                <c:pt idx="538">
                  <c:v>-92.14</c:v>
                </c:pt>
                <c:pt idx="539">
                  <c:v>-92.31</c:v>
                </c:pt>
                <c:pt idx="540">
                  <c:v>-92.45</c:v>
                </c:pt>
                <c:pt idx="541">
                  <c:v>-92.16</c:v>
                </c:pt>
                <c:pt idx="542">
                  <c:v>-91.34</c:v>
                </c:pt>
                <c:pt idx="543">
                  <c:v>-90.93</c:v>
                </c:pt>
                <c:pt idx="544">
                  <c:v>-91.98</c:v>
                </c:pt>
                <c:pt idx="545">
                  <c:v>-91.93</c:v>
                </c:pt>
                <c:pt idx="546">
                  <c:v>-91.54</c:v>
                </c:pt>
                <c:pt idx="547">
                  <c:v>-91.35</c:v>
                </c:pt>
                <c:pt idx="548">
                  <c:v>-93.07</c:v>
                </c:pt>
                <c:pt idx="549">
                  <c:v>-92.48</c:v>
                </c:pt>
                <c:pt idx="550">
                  <c:v>-92.52</c:v>
                </c:pt>
                <c:pt idx="551">
                  <c:v>-93.46</c:v>
                </c:pt>
                <c:pt idx="552">
                  <c:v>-93.12</c:v>
                </c:pt>
                <c:pt idx="553">
                  <c:v>-93.27</c:v>
                </c:pt>
                <c:pt idx="554">
                  <c:v>-94.17</c:v>
                </c:pt>
                <c:pt idx="555">
                  <c:v>-94.71</c:v>
                </c:pt>
                <c:pt idx="556">
                  <c:v>-94.72</c:v>
                </c:pt>
                <c:pt idx="557">
                  <c:v>-93.66</c:v>
                </c:pt>
                <c:pt idx="558">
                  <c:v>-93.92</c:v>
                </c:pt>
                <c:pt idx="559">
                  <c:v>-93.44</c:v>
                </c:pt>
                <c:pt idx="560">
                  <c:v>-94.48</c:v>
                </c:pt>
                <c:pt idx="561">
                  <c:v>-94.63</c:v>
                </c:pt>
                <c:pt idx="562">
                  <c:v>-94.4</c:v>
                </c:pt>
                <c:pt idx="563">
                  <c:v>-94.39</c:v>
                </c:pt>
                <c:pt idx="564">
                  <c:v>-94.3</c:v>
                </c:pt>
                <c:pt idx="565">
                  <c:v>-91.92</c:v>
                </c:pt>
                <c:pt idx="566">
                  <c:v>-92.47</c:v>
                </c:pt>
                <c:pt idx="567">
                  <c:v>-93.32</c:v>
                </c:pt>
                <c:pt idx="568">
                  <c:v>-93.29</c:v>
                </c:pt>
                <c:pt idx="569">
                  <c:v>-93.65</c:v>
                </c:pt>
                <c:pt idx="570">
                  <c:v>-93.52</c:v>
                </c:pt>
                <c:pt idx="571">
                  <c:v>-94.05</c:v>
                </c:pt>
                <c:pt idx="572">
                  <c:v>-94.79</c:v>
                </c:pt>
                <c:pt idx="573">
                  <c:v>-93.06</c:v>
                </c:pt>
                <c:pt idx="574">
                  <c:v>-93.58</c:v>
                </c:pt>
                <c:pt idx="575">
                  <c:v>-93.32</c:v>
                </c:pt>
                <c:pt idx="576">
                  <c:v>-93.35</c:v>
                </c:pt>
                <c:pt idx="577">
                  <c:v>-93.61</c:v>
                </c:pt>
                <c:pt idx="578">
                  <c:v>-93.93</c:v>
                </c:pt>
                <c:pt idx="579">
                  <c:v>-93.15</c:v>
                </c:pt>
                <c:pt idx="580">
                  <c:v>-93.17</c:v>
                </c:pt>
                <c:pt idx="581">
                  <c:v>-92.62</c:v>
                </c:pt>
                <c:pt idx="582">
                  <c:v>-92.51</c:v>
                </c:pt>
                <c:pt idx="583">
                  <c:v>-92.07</c:v>
                </c:pt>
                <c:pt idx="584">
                  <c:v>-92.27</c:v>
                </c:pt>
                <c:pt idx="585">
                  <c:v>-91.95</c:v>
                </c:pt>
                <c:pt idx="586">
                  <c:v>-91.62</c:v>
                </c:pt>
                <c:pt idx="587">
                  <c:v>-91.73</c:v>
                </c:pt>
                <c:pt idx="588">
                  <c:v>-92.53</c:v>
                </c:pt>
                <c:pt idx="589">
                  <c:v>-92.02</c:v>
                </c:pt>
                <c:pt idx="590">
                  <c:v>-91.84</c:v>
                </c:pt>
                <c:pt idx="591">
                  <c:v>-92.06</c:v>
                </c:pt>
                <c:pt idx="592">
                  <c:v>-92.62</c:v>
                </c:pt>
                <c:pt idx="593">
                  <c:v>-92.55</c:v>
                </c:pt>
                <c:pt idx="594">
                  <c:v>-92.21</c:v>
                </c:pt>
                <c:pt idx="595">
                  <c:v>-91.79</c:v>
                </c:pt>
                <c:pt idx="596">
                  <c:v>-92.16</c:v>
                </c:pt>
                <c:pt idx="597">
                  <c:v>-91.38</c:v>
                </c:pt>
                <c:pt idx="598">
                  <c:v>-91.63</c:v>
                </c:pt>
                <c:pt idx="599">
                  <c:v>-92.53</c:v>
                </c:pt>
                <c:pt idx="600">
                  <c:v>-91.85</c:v>
                </c:pt>
                <c:pt idx="601">
                  <c:v>-91.88</c:v>
                </c:pt>
                <c:pt idx="602">
                  <c:v>-92.02</c:v>
                </c:pt>
                <c:pt idx="603">
                  <c:v>-91.66</c:v>
                </c:pt>
                <c:pt idx="604">
                  <c:v>-91.9</c:v>
                </c:pt>
                <c:pt idx="605">
                  <c:v>-92.19</c:v>
                </c:pt>
                <c:pt idx="606">
                  <c:v>-91.37</c:v>
                </c:pt>
                <c:pt idx="607">
                  <c:v>-93.12</c:v>
                </c:pt>
                <c:pt idx="608">
                  <c:v>-93.96</c:v>
                </c:pt>
                <c:pt idx="609">
                  <c:v>-92.76</c:v>
                </c:pt>
                <c:pt idx="610">
                  <c:v>-92.25</c:v>
                </c:pt>
                <c:pt idx="611">
                  <c:v>-92.95</c:v>
                </c:pt>
                <c:pt idx="612">
                  <c:v>-95.13</c:v>
                </c:pt>
                <c:pt idx="613">
                  <c:v>-94.49</c:v>
                </c:pt>
                <c:pt idx="614">
                  <c:v>-94.81</c:v>
                </c:pt>
                <c:pt idx="615">
                  <c:v>-94.18</c:v>
                </c:pt>
                <c:pt idx="616">
                  <c:v>-93.93</c:v>
                </c:pt>
                <c:pt idx="617">
                  <c:v>-94.17</c:v>
                </c:pt>
                <c:pt idx="618">
                  <c:v>-95.15</c:v>
                </c:pt>
                <c:pt idx="619">
                  <c:v>-96.06</c:v>
                </c:pt>
                <c:pt idx="620">
                  <c:v>-95.28</c:v>
                </c:pt>
                <c:pt idx="621">
                  <c:v>-94.84</c:v>
                </c:pt>
                <c:pt idx="622">
                  <c:v>-94.74</c:v>
                </c:pt>
                <c:pt idx="623">
                  <c:v>-94.52</c:v>
                </c:pt>
                <c:pt idx="624">
                  <c:v>-94.97</c:v>
                </c:pt>
                <c:pt idx="625">
                  <c:v>-95.53</c:v>
                </c:pt>
                <c:pt idx="626">
                  <c:v>-94.69</c:v>
                </c:pt>
                <c:pt idx="627">
                  <c:v>-94.56</c:v>
                </c:pt>
                <c:pt idx="628">
                  <c:v>-93.58</c:v>
                </c:pt>
                <c:pt idx="629">
                  <c:v>-93.61</c:v>
                </c:pt>
                <c:pt idx="630">
                  <c:v>-93.5</c:v>
                </c:pt>
                <c:pt idx="631">
                  <c:v>-93.85</c:v>
                </c:pt>
                <c:pt idx="632">
                  <c:v>-93.79</c:v>
                </c:pt>
                <c:pt idx="633">
                  <c:v>-93.68</c:v>
                </c:pt>
                <c:pt idx="634">
                  <c:v>-93.2</c:v>
                </c:pt>
                <c:pt idx="635">
                  <c:v>-92.93</c:v>
                </c:pt>
                <c:pt idx="636">
                  <c:v>-93.08</c:v>
                </c:pt>
                <c:pt idx="637">
                  <c:v>-92.5</c:v>
                </c:pt>
                <c:pt idx="638">
                  <c:v>-92.51</c:v>
                </c:pt>
                <c:pt idx="639">
                  <c:v>-92.68</c:v>
                </c:pt>
                <c:pt idx="640">
                  <c:v>-91.96</c:v>
                </c:pt>
                <c:pt idx="641">
                  <c:v>-92.66</c:v>
                </c:pt>
                <c:pt idx="642">
                  <c:v>-92.54</c:v>
                </c:pt>
                <c:pt idx="643">
                  <c:v>-93.09</c:v>
                </c:pt>
                <c:pt idx="644">
                  <c:v>-93.29</c:v>
                </c:pt>
                <c:pt idx="645">
                  <c:v>-92.92</c:v>
                </c:pt>
                <c:pt idx="646">
                  <c:v>-93.06</c:v>
                </c:pt>
                <c:pt idx="647">
                  <c:v>-92.61</c:v>
                </c:pt>
                <c:pt idx="648">
                  <c:v>-92.71</c:v>
                </c:pt>
                <c:pt idx="649">
                  <c:v>-92.84</c:v>
                </c:pt>
                <c:pt idx="650">
                  <c:v>-93.08</c:v>
                </c:pt>
                <c:pt idx="651">
                  <c:v>-93.2</c:v>
                </c:pt>
                <c:pt idx="652">
                  <c:v>-93.09</c:v>
                </c:pt>
                <c:pt idx="653">
                  <c:v>-92.89</c:v>
                </c:pt>
                <c:pt idx="654">
                  <c:v>-93.01</c:v>
                </c:pt>
                <c:pt idx="655">
                  <c:v>-92.76</c:v>
                </c:pt>
                <c:pt idx="656">
                  <c:v>-92.89</c:v>
                </c:pt>
                <c:pt idx="657">
                  <c:v>-92.41</c:v>
                </c:pt>
                <c:pt idx="658">
                  <c:v>-92.72</c:v>
                </c:pt>
                <c:pt idx="659">
                  <c:v>-92.89</c:v>
                </c:pt>
                <c:pt idx="660">
                  <c:v>-93.14</c:v>
                </c:pt>
                <c:pt idx="661">
                  <c:v>-93.43</c:v>
                </c:pt>
                <c:pt idx="662">
                  <c:v>-92.88</c:v>
                </c:pt>
                <c:pt idx="663">
                  <c:v>-101.08</c:v>
                </c:pt>
                <c:pt idx="664">
                  <c:v>-99.2</c:v>
                </c:pt>
                <c:pt idx="665">
                  <c:v>-97.49</c:v>
                </c:pt>
                <c:pt idx="666">
                  <c:v>-94.8</c:v>
                </c:pt>
                <c:pt idx="667">
                  <c:v>-94.19</c:v>
                </c:pt>
                <c:pt idx="668">
                  <c:v>-95.78</c:v>
                </c:pt>
                <c:pt idx="669">
                  <c:v>-97.39</c:v>
                </c:pt>
                <c:pt idx="670">
                  <c:v>-92.73</c:v>
                </c:pt>
                <c:pt idx="671">
                  <c:v>-93.45</c:v>
                </c:pt>
                <c:pt idx="672">
                  <c:v>-93.24</c:v>
                </c:pt>
                <c:pt idx="673">
                  <c:v>-102.91</c:v>
                </c:pt>
                <c:pt idx="674">
                  <c:v>-103.72</c:v>
                </c:pt>
                <c:pt idx="675">
                  <c:v>-100.74</c:v>
                </c:pt>
                <c:pt idx="676">
                  <c:v>-97.21</c:v>
                </c:pt>
                <c:pt idx="677">
                  <c:v>-102.24</c:v>
                </c:pt>
                <c:pt idx="678">
                  <c:v>-100.23</c:v>
                </c:pt>
                <c:pt idx="679">
                  <c:v>-101.11</c:v>
                </c:pt>
                <c:pt idx="680">
                  <c:v>-98.25</c:v>
                </c:pt>
                <c:pt idx="681">
                  <c:v>-102.21</c:v>
                </c:pt>
                <c:pt idx="682">
                  <c:v>-97.68</c:v>
                </c:pt>
                <c:pt idx="683">
                  <c:v>-96.67</c:v>
                </c:pt>
                <c:pt idx="684">
                  <c:v>-97.39</c:v>
                </c:pt>
                <c:pt idx="685">
                  <c:v>-105.07</c:v>
                </c:pt>
                <c:pt idx="686">
                  <c:v>-99.4</c:v>
                </c:pt>
                <c:pt idx="687">
                  <c:v>-96.14</c:v>
                </c:pt>
                <c:pt idx="688">
                  <c:v>-95.1</c:v>
                </c:pt>
                <c:pt idx="689">
                  <c:v>-97.28</c:v>
                </c:pt>
                <c:pt idx="690">
                  <c:v>-93.19</c:v>
                </c:pt>
                <c:pt idx="691">
                  <c:v>-91.86</c:v>
                </c:pt>
                <c:pt idx="692">
                  <c:v>-86.31</c:v>
                </c:pt>
                <c:pt idx="693">
                  <c:v>-92.62</c:v>
                </c:pt>
                <c:pt idx="694">
                  <c:v>-86.65</c:v>
                </c:pt>
                <c:pt idx="695">
                  <c:v>-85.17</c:v>
                </c:pt>
                <c:pt idx="696">
                  <c:v>-85.19</c:v>
                </c:pt>
                <c:pt idx="697">
                  <c:v>-86.53</c:v>
                </c:pt>
                <c:pt idx="698">
                  <c:v>-86.47</c:v>
                </c:pt>
                <c:pt idx="699">
                  <c:v>-86.1</c:v>
                </c:pt>
                <c:pt idx="700">
                  <c:v>-83.65</c:v>
                </c:pt>
                <c:pt idx="701">
                  <c:v>-83.72</c:v>
                </c:pt>
                <c:pt idx="702">
                  <c:v>-87.3</c:v>
                </c:pt>
                <c:pt idx="703">
                  <c:v>-85.84</c:v>
                </c:pt>
                <c:pt idx="704">
                  <c:v>-84.77</c:v>
                </c:pt>
                <c:pt idx="705">
                  <c:v>-83.49</c:v>
                </c:pt>
                <c:pt idx="706">
                  <c:v>-85.58</c:v>
                </c:pt>
                <c:pt idx="707">
                  <c:v>-87.52</c:v>
                </c:pt>
                <c:pt idx="708">
                  <c:v>-83.46</c:v>
                </c:pt>
                <c:pt idx="709">
                  <c:v>-82.24</c:v>
                </c:pt>
                <c:pt idx="710">
                  <c:v>-88.26</c:v>
                </c:pt>
                <c:pt idx="711">
                  <c:v>-87.56</c:v>
                </c:pt>
                <c:pt idx="712">
                  <c:v>-87.04</c:v>
                </c:pt>
                <c:pt idx="713">
                  <c:v>-85.54</c:v>
                </c:pt>
                <c:pt idx="714">
                  <c:v>-81.42</c:v>
                </c:pt>
                <c:pt idx="715">
                  <c:v>-81.59</c:v>
                </c:pt>
                <c:pt idx="716">
                  <c:v>-83.77</c:v>
                </c:pt>
                <c:pt idx="717">
                  <c:v>-81.05</c:v>
                </c:pt>
                <c:pt idx="718">
                  <c:v>-79.78</c:v>
                </c:pt>
                <c:pt idx="719">
                  <c:v>-84.35</c:v>
                </c:pt>
                <c:pt idx="720">
                  <c:v>-84.19</c:v>
                </c:pt>
                <c:pt idx="721">
                  <c:v>-80.8</c:v>
                </c:pt>
                <c:pt idx="722">
                  <c:v>-80.099999999999895</c:v>
                </c:pt>
                <c:pt idx="723">
                  <c:v>-82.98</c:v>
                </c:pt>
                <c:pt idx="724">
                  <c:v>-83.4</c:v>
                </c:pt>
                <c:pt idx="725">
                  <c:v>-83.44</c:v>
                </c:pt>
                <c:pt idx="726">
                  <c:v>-83.64</c:v>
                </c:pt>
                <c:pt idx="727">
                  <c:v>-84.58</c:v>
                </c:pt>
                <c:pt idx="728">
                  <c:v>-85.69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4A5-4F3C-AE61-9C14A1BA8E62}"/>
            </c:ext>
          </c:extLst>
        </c:ser>
        <c:ser>
          <c:idx val="1"/>
          <c:order val="1"/>
          <c:tx>
            <c:v>Simulated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3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'365133076351202'!$H$12:$H$51</c:f>
              <c:numCache>
                <c:formatCode>m/d/yyyy</c:formatCode>
                <c:ptCount val="40"/>
                <c:pt idx="0">
                  <c:v>29952</c:v>
                </c:pt>
                <c:pt idx="1">
                  <c:v>30317</c:v>
                </c:pt>
                <c:pt idx="2">
                  <c:v>30682</c:v>
                </c:pt>
                <c:pt idx="3">
                  <c:v>31048</c:v>
                </c:pt>
                <c:pt idx="4">
                  <c:v>31413</c:v>
                </c:pt>
                <c:pt idx="5">
                  <c:v>31778</c:v>
                </c:pt>
                <c:pt idx="6">
                  <c:v>32143</c:v>
                </c:pt>
                <c:pt idx="7">
                  <c:v>32509</c:v>
                </c:pt>
                <c:pt idx="8">
                  <c:v>32874</c:v>
                </c:pt>
                <c:pt idx="9">
                  <c:v>33239</c:v>
                </c:pt>
                <c:pt idx="10">
                  <c:v>33604</c:v>
                </c:pt>
                <c:pt idx="11">
                  <c:v>33970</c:v>
                </c:pt>
                <c:pt idx="12">
                  <c:v>34335</c:v>
                </c:pt>
                <c:pt idx="13">
                  <c:v>34700</c:v>
                </c:pt>
                <c:pt idx="14">
                  <c:v>35065</c:v>
                </c:pt>
                <c:pt idx="15">
                  <c:v>35431</c:v>
                </c:pt>
                <c:pt idx="16">
                  <c:v>35796</c:v>
                </c:pt>
                <c:pt idx="17">
                  <c:v>36161</c:v>
                </c:pt>
                <c:pt idx="18">
                  <c:v>36526</c:v>
                </c:pt>
                <c:pt idx="19">
                  <c:v>36892</c:v>
                </c:pt>
                <c:pt idx="20">
                  <c:v>37257</c:v>
                </c:pt>
                <c:pt idx="21">
                  <c:v>37622</c:v>
                </c:pt>
                <c:pt idx="22">
                  <c:v>37987</c:v>
                </c:pt>
                <c:pt idx="23">
                  <c:v>38353</c:v>
                </c:pt>
                <c:pt idx="24">
                  <c:v>38718</c:v>
                </c:pt>
                <c:pt idx="25">
                  <c:v>39083</c:v>
                </c:pt>
                <c:pt idx="26">
                  <c:v>39448</c:v>
                </c:pt>
                <c:pt idx="27">
                  <c:v>39814</c:v>
                </c:pt>
                <c:pt idx="28">
                  <c:v>40179</c:v>
                </c:pt>
                <c:pt idx="29">
                  <c:v>40544</c:v>
                </c:pt>
                <c:pt idx="30">
                  <c:v>40909</c:v>
                </c:pt>
                <c:pt idx="31">
                  <c:v>41275</c:v>
                </c:pt>
                <c:pt idx="32">
                  <c:v>41640</c:v>
                </c:pt>
                <c:pt idx="33">
                  <c:v>42005</c:v>
                </c:pt>
                <c:pt idx="34">
                  <c:v>42370</c:v>
                </c:pt>
                <c:pt idx="35">
                  <c:v>42736</c:v>
                </c:pt>
                <c:pt idx="36">
                  <c:v>43101</c:v>
                </c:pt>
                <c:pt idx="37">
                  <c:v>43466</c:v>
                </c:pt>
                <c:pt idx="38">
                  <c:v>43831</c:v>
                </c:pt>
                <c:pt idx="39">
                  <c:v>44197</c:v>
                </c:pt>
              </c:numCache>
            </c:numRef>
          </c:xVal>
          <c:yVal>
            <c:numRef>
              <c:f>'365133076351202'!$G$12:$G$51</c:f>
              <c:numCache>
                <c:formatCode>General</c:formatCode>
                <c:ptCount val="40"/>
                <c:pt idx="0">
                  <c:v>-69.796089172359999</c:v>
                </c:pt>
                <c:pt idx="1">
                  <c:v>-78.791770935060001</c:v>
                </c:pt>
                <c:pt idx="2">
                  <c:v>-73.492835998540002</c:v>
                </c:pt>
                <c:pt idx="3">
                  <c:v>-72.168701171880002</c:v>
                </c:pt>
                <c:pt idx="4">
                  <c:v>-77.14003753662</c:v>
                </c:pt>
                <c:pt idx="5">
                  <c:v>-80.715522766109999</c:v>
                </c:pt>
                <c:pt idx="6">
                  <c:v>-80.25380706787</c:v>
                </c:pt>
                <c:pt idx="7">
                  <c:v>-77.99080657959</c:v>
                </c:pt>
                <c:pt idx="8">
                  <c:v>-77.490837097170001</c:v>
                </c:pt>
                <c:pt idx="9">
                  <c:v>-79.748489379879999</c:v>
                </c:pt>
                <c:pt idx="10">
                  <c:v>-85.90372467041</c:v>
                </c:pt>
                <c:pt idx="11">
                  <c:v>-84.544677734380002</c:v>
                </c:pt>
                <c:pt idx="12">
                  <c:v>-86.179679870610002</c:v>
                </c:pt>
                <c:pt idx="13">
                  <c:v>-88.268028259280001</c:v>
                </c:pt>
                <c:pt idx="14">
                  <c:v>-87.864738464360002</c:v>
                </c:pt>
                <c:pt idx="15">
                  <c:v>-87.577453613279999</c:v>
                </c:pt>
                <c:pt idx="16">
                  <c:v>-89.386322021479998</c:v>
                </c:pt>
                <c:pt idx="17">
                  <c:v>-86.448135375980002</c:v>
                </c:pt>
                <c:pt idx="18">
                  <c:v>-87.055969238279999</c:v>
                </c:pt>
                <c:pt idx="19">
                  <c:v>-87.088516235349999</c:v>
                </c:pt>
                <c:pt idx="20">
                  <c:v>-91.27523803711</c:v>
                </c:pt>
                <c:pt idx="21">
                  <c:v>-95.668380737299998</c:v>
                </c:pt>
                <c:pt idx="22">
                  <c:v>-93.523963928219999</c:v>
                </c:pt>
                <c:pt idx="23">
                  <c:v>-95.015968322749998</c:v>
                </c:pt>
                <c:pt idx="24">
                  <c:v>-97.507316589360002</c:v>
                </c:pt>
                <c:pt idx="25">
                  <c:v>-97.801193237299998</c:v>
                </c:pt>
                <c:pt idx="26">
                  <c:v>-102.9973526001</c:v>
                </c:pt>
                <c:pt idx="27">
                  <c:v>-101.659324646</c:v>
                </c:pt>
                <c:pt idx="28">
                  <c:v>-100.81768798829999</c:v>
                </c:pt>
                <c:pt idx="29">
                  <c:v>-97.06175994873</c:v>
                </c:pt>
                <c:pt idx="30">
                  <c:v>-90.335098266599999</c:v>
                </c:pt>
                <c:pt idx="31">
                  <c:v>-87.671783447270002</c:v>
                </c:pt>
                <c:pt idx="32">
                  <c:v>-85.56160736084</c:v>
                </c:pt>
                <c:pt idx="33">
                  <c:v>-85.318786621089998</c:v>
                </c:pt>
                <c:pt idx="34">
                  <c:v>-86.1215133667</c:v>
                </c:pt>
                <c:pt idx="35">
                  <c:v>-83.711128234859999</c:v>
                </c:pt>
                <c:pt idx="36">
                  <c:v>-83.089981079099999</c:v>
                </c:pt>
                <c:pt idx="37">
                  <c:v>-79.785209655759999</c:v>
                </c:pt>
                <c:pt idx="38">
                  <c:v>-78.773429870610002</c:v>
                </c:pt>
                <c:pt idx="39">
                  <c:v>-88.107124328609999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4A5-4F3C-AE61-9C14A1BA8E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3555183"/>
        <c:axId val="613550191"/>
      </c:scatterChart>
      <c:valAx>
        <c:axId val="613555183"/>
        <c:scaling>
          <c:orientation val="minMax"/>
          <c:min val="2900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0191"/>
        <c:crossesAt val="-200"/>
        <c:crossBetween val="midCat"/>
      </c:valAx>
      <c:valAx>
        <c:axId val="613550191"/>
        <c:scaling>
          <c:orientation val="minMax"/>
          <c:max val="-5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Water Level (ft)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5183"/>
        <c:crosses val="autoZero"/>
        <c:crossBetween val="midCat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Data</c:v>
          </c:tx>
          <c:spPr>
            <a:ln w="19050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'365133076351202'!$I$12:$I$51</c:f>
              <c:numCache>
                <c:formatCode>General</c:formatCode>
                <c:ptCount val="40"/>
                <c:pt idx="0">
                  <c:v>-69.180000000000007</c:v>
                </c:pt>
                <c:pt idx="1">
                  <c:v>-63.3</c:v>
                </c:pt>
                <c:pt idx="2">
                  <c:v>-62.96</c:v>
                </c:pt>
                <c:pt idx="3">
                  <c:v>-71.3</c:v>
                </c:pt>
                <c:pt idx="4">
                  <c:v>-69.91</c:v>
                </c:pt>
                <c:pt idx="5">
                  <c:v>-84.01</c:v>
                </c:pt>
                <c:pt idx="6">
                  <c:v>-87.24</c:v>
                </c:pt>
                <c:pt idx="7">
                  <c:v>-75.19</c:v>
                </c:pt>
                <c:pt idx="8">
                  <c:v>-74.180000000000007</c:v>
                </c:pt>
                <c:pt idx="9">
                  <c:v>-79.510000000000005</c:v>
                </c:pt>
                <c:pt idx="10">
                  <c:v>-84.88</c:v>
                </c:pt>
                <c:pt idx="11">
                  <c:v>-82.12</c:v>
                </c:pt>
                <c:pt idx="12">
                  <c:v>-89.47</c:v>
                </c:pt>
                <c:pt idx="13">
                  <c:v>-88.69</c:v>
                </c:pt>
                <c:pt idx="14">
                  <c:v>-89.97</c:v>
                </c:pt>
                <c:pt idx="15">
                  <c:v>-87.47</c:v>
                </c:pt>
                <c:pt idx="16">
                  <c:v>-88.94</c:v>
                </c:pt>
                <c:pt idx="17">
                  <c:v>-86.48</c:v>
                </c:pt>
                <c:pt idx="18">
                  <c:v>-85.94</c:v>
                </c:pt>
                <c:pt idx="19">
                  <c:v>-86.98</c:v>
                </c:pt>
                <c:pt idx="20">
                  <c:v>-92.01</c:v>
                </c:pt>
                <c:pt idx="21">
                  <c:v>-94.9</c:v>
                </c:pt>
                <c:pt idx="22">
                  <c:v>-91.95</c:v>
                </c:pt>
                <c:pt idx="23">
                  <c:v>-93.29</c:v>
                </c:pt>
                <c:pt idx="24">
                  <c:v>-97.49</c:v>
                </c:pt>
                <c:pt idx="25">
                  <c:v>-92.73</c:v>
                </c:pt>
                <c:pt idx="26">
                  <c:v>-103.72</c:v>
                </c:pt>
                <c:pt idx="27">
                  <c:v>-100.23</c:v>
                </c:pt>
                <c:pt idx="28">
                  <c:v>-97.68</c:v>
                </c:pt>
                <c:pt idx="29">
                  <c:v>-99.4</c:v>
                </c:pt>
                <c:pt idx="30">
                  <c:v>-93.19</c:v>
                </c:pt>
                <c:pt idx="31">
                  <c:v>-86.65</c:v>
                </c:pt>
                <c:pt idx="32">
                  <c:v>-86.1</c:v>
                </c:pt>
                <c:pt idx="33">
                  <c:v>-85.84</c:v>
                </c:pt>
                <c:pt idx="34">
                  <c:v>-87.52</c:v>
                </c:pt>
                <c:pt idx="35">
                  <c:v>-87.56</c:v>
                </c:pt>
                <c:pt idx="36">
                  <c:v>-81.42</c:v>
                </c:pt>
                <c:pt idx="37">
                  <c:v>-81.05</c:v>
                </c:pt>
                <c:pt idx="38">
                  <c:v>-84.19</c:v>
                </c:pt>
                <c:pt idx="39">
                  <c:v>-83.4</c:v>
                </c:pt>
              </c:numCache>
            </c:numRef>
          </c:xVal>
          <c:yVal>
            <c:numRef>
              <c:f>'365133076351202'!$G$12:$G$51</c:f>
              <c:numCache>
                <c:formatCode>General</c:formatCode>
                <c:ptCount val="40"/>
                <c:pt idx="0">
                  <c:v>-69.796089172359999</c:v>
                </c:pt>
                <c:pt idx="1">
                  <c:v>-78.791770935060001</c:v>
                </c:pt>
                <c:pt idx="2">
                  <c:v>-73.492835998540002</c:v>
                </c:pt>
                <c:pt idx="3">
                  <c:v>-72.168701171880002</c:v>
                </c:pt>
                <c:pt idx="4">
                  <c:v>-77.14003753662</c:v>
                </c:pt>
                <c:pt idx="5">
                  <c:v>-80.715522766109999</c:v>
                </c:pt>
                <c:pt idx="6">
                  <c:v>-80.25380706787</c:v>
                </c:pt>
                <c:pt idx="7">
                  <c:v>-77.99080657959</c:v>
                </c:pt>
                <c:pt idx="8">
                  <c:v>-77.490837097170001</c:v>
                </c:pt>
                <c:pt idx="9">
                  <c:v>-79.748489379879999</c:v>
                </c:pt>
                <c:pt idx="10">
                  <c:v>-85.90372467041</c:v>
                </c:pt>
                <c:pt idx="11">
                  <c:v>-84.544677734380002</c:v>
                </c:pt>
                <c:pt idx="12">
                  <c:v>-86.179679870610002</c:v>
                </c:pt>
                <c:pt idx="13">
                  <c:v>-88.268028259280001</c:v>
                </c:pt>
                <c:pt idx="14">
                  <c:v>-87.864738464360002</c:v>
                </c:pt>
                <c:pt idx="15">
                  <c:v>-87.577453613279999</c:v>
                </c:pt>
                <c:pt idx="16">
                  <c:v>-89.386322021479998</c:v>
                </c:pt>
                <c:pt idx="17">
                  <c:v>-86.448135375980002</c:v>
                </c:pt>
                <c:pt idx="18">
                  <c:v>-87.055969238279999</c:v>
                </c:pt>
                <c:pt idx="19">
                  <c:v>-87.088516235349999</c:v>
                </c:pt>
                <c:pt idx="20">
                  <c:v>-91.27523803711</c:v>
                </c:pt>
                <c:pt idx="21">
                  <c:v>-95.668380737299998</c:v>
                </c:pt>
                <c:pt idx="22">
                  <c:v>-93.523963928219999</c:v>
                </c:pt>
                <c:pt idx="23">
                  <c:v>-95.015968322749998</c:v>
                </c:pt>
                <c:pt idx="24">
                  <c:v>-97.507316589360002</c:v>
                </c:pt>
                <c:pt idx="25">
                  <c:v>-97.801193237299998</c:v>
                </c:pt>
                <c:pt idx="26">
                  <c:v>-102.9973526001</c:v>
                </c:pt>
                <c:pt idx="27">
                  <c:v>-101.659324646</c:v>
                </c:pt>
                <c:pt idx="28">
                  <c:v>-100.81768798829999</c:v>
                </c:pt>
                <c:pt idx="29">
                  <c:v>-97.06175994873</c:v>
                </c:pt>
                <c:pt idx="30">
                  <c:v>-90.335098266599999</c:v>
                </c:pt>
                <c:pt idx="31">
                  <c:v>-87.671783447270002</c:v>
                </c:pt>
                <c:pt idx="32">
                  <c:v>-85.56160736084</c:v>
                </c:pt>
                <c:pt idx="33">
                  <c:v>-85.318786621089998</c:v>
                </c:pt>
                <c:pt idx="34">
                  <c:v>-86.1215133667</c:v>
                </c:pt>
                <c:pt idx="35">
                  <c:v>-83.711128234859999</c:v>
                </c:pt>
                <c:pt idx="36">
                  <c:v>-83.089981079099999</c:v>
                </c:pt>
                <c:pt idx="37">
                  <c:v>-79.785209655759999</c:v>
                </c:pt>
                <c:pt idx="38">
                  <c:v>-78.773429870610002</c:v>
                </c:pt>
                <c:pt idx="39">
                  <c:v>-88.107124328609999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088-462C-83B8-8D88EBA89936}"/>
            </c:ext>
          </c:extLst>
        </c:ser>
        <c:ser>
          <c:idx val="1"/>
          <c:order val="1"/>
          <c:tx>
            <c:v>Y=X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'364814076440702'!$K$2:$K$3</c:f>
              <c:numCache>
                <c:formatCode>General</c:formatCode>
                <c:ptCount val="2"/>
                <c:pt idx="0">
                  <c:v>-75.400000000000006</c:v>
                </c:pt>
                <c:pt idx="1">
                  <c:v>-104.53</c:v>
                </c:pt>
              </c:numCache>
            </c:numRef>
          </c:xVal>
          <c:yVal>
            <c:numRef>
              <c:f>'364814076440702'!$K$2:$K$3</c:f>
              <c:numCache>
                <c:formatCode>General</c:formatCode>
                <c:ptCount val="2"/>
                <c:pt idx="0">
                  <c:v>-75.400000000000006</c:v>
                </c:pt>
                <c:pt idx="1">
                  <c:v>-104.53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088-462C-83B8-8D88EBA899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4009151"/>
        <c:axId val="1105116095"/>
      </c:scatterChart>
      <c:valAx>
        <c:axId val="1174009151"/>
        <c:scaling>
          <c:orientation val="minMax"/>
          <c:max val="-60"/>
          <c:min val="-11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05116095"/>
        <c:crossesAt val="-200"/>
        <c:crossBetween val="midCat"/>
      </c:valAx>
      <c:valAx>
        <c:axId val="1105116095"/>
        <c:scaling>
          <c:orientation val="minMax"/>
          <c:max val="-6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74009151"/>
        <c:crossesAt val="-200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0617632601578511"/>
          <c:y val="0.57275836614173226"/>
          <c:w val="0.38800328273086904"/>
          <c:h val="0.19412968265330471"/>
        </c:manualLayout>
      </c:layout>
      <c:overlay val="1"/>
      <c:spPr>
        <a:solidFill>
          <a:schemeClr val="bg1"/>
        </a:solidFill>
        <a:ln>
          <a:solidFill>
            <a:schemeClr val="bg1">
              <a:lumMod val="65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sz="1400" b="0" i="0" u="none" strike="noStrike" baseline="0">
                <a:effectLst/>
              </a:rPr>
              <a:t>58C 59</a:t>
            </a:r>
            <a:r>
              <a:rPr lang="en-US" sz="1400" b="0" i="0" u="none" strike="noStrike" baseline="0"/>
              <a:t>          </a:t>
            </a:r>
            <a:endParaRPr lang="en-US"/>
          </a:p>
        </c:rich>
      </c:tx>
      <c:layout>
        <c:manualLayout>
          <c:xMode val="edge"/>
          <c:yMode val="edge"/>
          <c:x val="0.36088110403397028"/>
          <c:y val="2.13675213675213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USGS Data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3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xVal>
            <c:numRef>
              <c:f>'365133076351203'!$A$62:$A$1754</c:f>
              <c:numCache>
                <c:formatCode>m/d/yyyy</c:formatCode>
                <c:ptCount val="1693"/>
                <c:pt idx="0">
                  <c:v>29956</c:v>
                </c:pt>
                <c:pt idx="1">
                  <c:v>29961</c:v>
                </c:pt>
                <c:pt idx="2">
                  <c:v>29966</c:v>
                </c:pt>
                <c:pt idx="3">
                  <c:v>29971</c:v>
                </c:pt>
                <c:pt idx="4">
                  <c:v>29976</c:v>
                </c:pt>
                <c:pt idx="5">
                  <c:v>29982</c:v>
                </c:pt>
                <c:pt idx="6">
                  <c:v>29987</c:v>
                </c:pt>
                <c:pt idx="7">
                  <c:v>29992</c:v>
                </c:pt>
                <c:pt idx="8">
                  <c:v>29997</c:v>
                </c:pt>
                <c:pt idx="9">
                  <c:v>30002</c:v>
                </c:pt>
                <c:pt idx="10">
                  <c:v>30007</c:v>
                </c:pt>
                <c:pt idx="11">
                  <c:v>30010</c:v>
                </c:pt>
                <c:pt idx="12">
                  <c:v>30015</c:v>
                </c:pt>
                <c:pt idx="13">
                  <c:v>30020</c:v>
                </c:pt>
                <c:pt idx="14">
                  <c:v>30025</c:v>
                </c:pt>
                <c:pt idx="15">
                  <c:v>30030</c:v>
                </c:pt>
                <c:pt idx="16">
                  <c:v>30035</c:v>
                </c:pt>
                <c:pt idx="17">
                  <c:v>30041</c:v>
                </c:pt>
                <c:pt idx="18">
                  <c:v>30046</c:v>
                </c:pt>
                <c:pt idx="19">
                  <c:v>30051</c:v>
                </c:pt>
                <c:pt idx="20">
                  <c:v>30056</c:v>
                </c:pt>
                <c:pt idx="21">
                  <c:v>30061</c:v>
                </c:pt>
                <c:pt idx="22">
                  <c:v>30066</c:v>
                </c:pt>
                <c:pt idx="23">
                  <c:v>30071</c:v>
                </c:pt>
                <c:pt idx="24">
                  <c:v>30076</c:v>
                </c:pt>
                <c:pt idx="25">
                  <c:v>30081</c:v>
                </c:pt>
                <c:pt idx="26">
                  <c:v>30086</c:v>
                </c:pt>
                <c:pt idx="27">
                  <c:v>30091</c:v>
                </c:pt>
                <c:pt idx="28">
                  <c:v>30096</c:v>
                </c:pt>
                <c:pt idx="29">
                  <c:v>30110</c:v>
                </c:pt>
                <c:pt idx="30">
                  <c:v>30112</c:v>
                </c:pt>
                <c:pt idx="31">
                  <c:v>30127</c:v>
                </c:pt>
                <c:pt idx="32">
                  <c:v>30132</c:v>
                </c:pt>
                <c:pt idx="33">
                  <c:v>30137</c:v>
                </c:pt>
                <c:pt idx="34">
                  <c:v>30147</c:v>
                </c:pt>
                <c:pt idx="35">
                  <c:v>30194</c:v>
                </c:pt>
                <c:pt idx="36">
                  <c:v>30236</c:v>
                </c:pt>
                <c:pt idx="37">
                  <c:v>30273</c:v>
                </c:pt>
                <c:pt idx="38">
                  <c:v>30390</c:v>
                </c:pt>
                <c:pt idx="39">
                  <c:v>30399</c:v>
                </c:pt>
                <c:pt idx="40">
                  <c:v>30424</c:v>
                </c:pt>
                <c:pt idx="41">
                  <c:v>30572</c:v>
                </c:pt>
                <c:pt idx="42">
                  <c:v>30579</c:v>
                </c:pt>
                <c:pt idx="43">
                  <c:v>30643</c:v>
                </c:pt>
                <c:pt idx="44">
                  <c:v>30712</c:v>
                </c:pt>
                <c:pt idx="45">
                  <c:v>30717</c:v>
                </c:pt>
                <c:pt idx="46">
                  <c:v>30722</c:v>
                </c:pt>
                <c:pt idx="47">
                  <c:v>30727</c:v>
                </c:pt>
                <c:pt idx="48">
                  <c:v>30732</c:v>
                </c:pt>
                <c:pt idx="49">
                  <c:v>30737</c:v>
                </c:pt>
                <c:pt idx="50">
                  <c:v>30741</c:v>
                </c:pt>
                <c:pt idx="51">
                  <c:v>30746</c:v>
                </c:pt>
                <c:pt idx="52">
                  <c:v>30749</c:v>
                </c:pt>
                <c:pt idx="53">
                  <c:v>30751</c:v>
                </c:pt>
                <c:pt idx="54">
                  <c:v>30756</c:v>
                </c:pt>
                <c:pt idx="55">
                  <c:v>30761</c:v>
                </c:pt>
                <c:pt idx="56">
                  <c:v>30766</c:v>
                </c:pt>
                <c:pt idx="57">
                  <c:v>30772</c:v>
                </c:pt>
                <c:pt idx="58">
                  <c:v>30777</c:v>
                </c:pt>
                <c:pt idx="59">
                  <c:v>30782</c:v>
                </c:pt>
                <c:pt idx="60">
                  <c:v>30787</c:v>
                </c:pt>
                <c:pt idx="61">
                  <c:v>30791</c:v>
                </c:pt>
                <c:pt idx="62">
                  <c:v>30792</c:v>
                </c:pt>
                <c:pt idx="63">
                  <c:v>30797</c:v>
                </c:pt>
                <c:pt idx="64">
                  <c:v>30802</c:v>
                </c:pt>
                <c:pt idx="65">
                  <c:v>30807</c:v>
                </c:pt>
                <c:pt idx="66">
                  <c:v>30812</c:v>
                </c:pt>
                <c:pt idx="67">
                  <c:v>30817</c:v>
                </c:pt>
                <c:pt idx="68">
                  <c:v>30819</c:v>
                </c:pt>
                <c:pt idx="69">
                  <c:v>30822</c:v>
                </c:pt>
                <c:pt idx="70">
                  <c:v>30827</c:v>
                </c:pt>
                <c:pt idx="71">
                  <c:v>30833</c:v>
                </c:pt>
                <c:pt idx="72">
                  <c:v>30838</c:v>
                </c:pt>
                <c:pt idx="73">
                  <c:v>30843</c:v>
                </c:pt>
                <c:pt idx="74">
                  <c:v>30847</c:v>
                </c:pt>
                <c:pt idx="75">
                  <c:v>30848</c:v>
                </c:pt>
                <c:pt idx="76">
                  <c:v>30853</c:v>
                </c:pt>
                <c:pt idx="77">
                  <c:v>30858</c:v>
                </c:pt>
                <c:pt idx="78">
                  <c:v>30863</c:v>
                </c:pt>
                <c:pt idx="79">
                  <c:v>30868</c:v>
                </c:pt>
                <c:pt idx="80">
                  <c:v>30873</c:v>
                </c:pt>
                <c:pt idx="81">
                  <c:v>30878</c:v>
                </c:pt>
                <c:pt idx="82">
                  <c:v>30883</c:v>
                </c:pt>
                <c:pt idx="83">
                  <c:v>30888</c:v>
                </c:pt>
                <c:pt idx="84">
                  <c:v>30894</c:v>
                </c:pt>
                <c:pt idx="85">
                  <c:v>30899</c:v>
                </c:pt>
                <c:pt idx="86">
                  <c:v>30904</c:v>
                </c:pt>
                <c:pt idx="87">
                  <c:v>30909</c:v>
                </c:pt>
                <c:pt idx="88">
                  <c:v>30914</c:v>
                </c:pt>
                <c:pt idx="89">
                  <c:v>30919</c:v>
                </c:pt>
                <c:pt idx="90">
                  <c:v>30922</c:v>
                </c:pt>
                <c:pt idx="91">
                  <c:v>30925</c:v>
                </c:pt>
                <c:pt idx="92">
                  <c:v>30930</c:v>
                </c:pt>
                <c:pt idx="93">
                  <c:v>30935</c:v>
                </c:pt>
                <c:pt idx="94">
                  <c:v>30940</c:v>
                </c:pt>
                <c:pt idx="95">
                  <c:v>30945</c:v>
                </c:pt>
                <c:pt idx="96">
                  <c:v>30950</c:v>
                </c:pt>
                <c:pt idx="97">
                  <c:v>30955</c:v>
                </c:pt>
                <c:pt idx="98">
                  <c:v>30960</c:v>
                </c:pt>
                <c:pt idx="99">
                  <c:v>30965</c:v>
                </c:pt>
                <c:pt idx="100">
                  <c:v>30970</c:v>
                </c:pt>
                <c:pt idx="101">
                  <c:v>30975</c:v>
                </c:pt>
                <c:pt idx="102">
                  <c:v>30980</c:v>
                </c:pt>
                <c:pt idx="103">
                  <c:v>30986</c:v>
                </c:pt>
                <c:pt idx="104">
                  <c:v>30990</c:v>
                </c:pt>
                <c:pt idx="105">
                  <c:v>30991</c:v>
                </c:pt>
                <c:pt idx="106">
                  <c:v>30996</c:v>
                </c:pt>
                <c:pt idx="107">
                  <c:v>31001</c:v>
                </c:pt>
                <c:pt idx="108">
                  <c:v>31006</c:v>
                </c:pt>
                <c:pt idx="109">
                  <c:v>31011</c:v>
                </c:pt>
                <c:pt idx="110">
                  <c:v>31016</c:v>
                </c:pt>
                <c:pt idx="111">
                  <c:v>31021</c:v>
                </c:pt>
                <c:pt idx="112">
                  <c:v>31026</c:v>
                </c:pt>
                <c:pt idx="113">
                  <c:v>31031</c:v>
                </c:pt>
                <c:pt idx="114">
                  <c:v>31036</c:v>
                </c:pt>
                <c:pt idx="115">
                  <c:v>31041</c:v>
                </c:pt>
                <c:pt idx="116">
                  <c:v>31047</c:v>
                </c:pt>
                <c:pt idx="117">
                  <c:v>31052</c:v>
                </c:pt>
                <c:pt idx="118">
                  <c:v>31057</c:v>
                </c:pt>
                <c:pt idx="119">
                  <c:v>31062</c:v>
                </c:pt>
                <c:pt idx="120">
                  <c:v>31067</c:v>
                </c:pt>
                <c:pt idx="121">
                  <c:v>31126</c:v>
                </c:pt>
                <c:pt idx="122">
                  <c:v>31131</c:v>
                </c:pt>
                <c:pt idx="123">
                  <c:v>31137</c:v>
                </c:pt>
                <c:pt idx="124">
                  <c:v>31142</c:v>
                </c:pt>
                <c:pt idx="125">
                  <c:v>31147</c:v>
                </c:pt>
                <c:pt idx="126">
                  <c:v>31152</c:v>
                </c:pt>
                <c:pt idx="127">
                  <c:v>31154</c:v>
                </c:pt>
                <c:pt idx="128">
                  <c:v>31157</c:v>
                </c:pt>
                <c:pt idx="129">
                  <c:v>31162</c:v>
                </c:pt>
                <c:pt idx="130">
                  <c:v>31167</c:v>
                </c:pt>
                <c:pt idx="131">
                  <c:v>31172</c:v>
                </c:pt>
                <c:pt idx="132">
                  <c:v>31177</c:v>
                </c:pt>
                <c:pt idx="133">
                  <c:v>31182</c:v>
                </c:pt>
                <c:pt idx="134">
                  <c:v>31187</c:v>
                </c:pt>
                <c:pt idx="135">
                  <c:v>31190</c:v>
                </c:pt>
                <c:pt idx="136">
                  <c:v>31192</c:v>
                </c:pt>
                <c:pt idx="137">
                  <c:v>31198</c:v>
                </c:pt>
                <c:pt idx="138">
                  <c:v>31203</c:v>
                </c:pt>
                <c:pt idx="139">
                  <c:v>31208</c:v>
                </c:pt>
                <c:pt idx="140">
                  <c:v>31213</c:v>
                </c:pt>
                <c:pt idx="141">
                  <c:v>31216</c:v>
                </c:pt>
                <c:pt idx="142">
                  <c:v>31218</c:v>
                </c:pt>
                <c:pt idx="143">
                  <c:v>31223</c:v>
                </c:pt>
                <c:pt idx="144">
                  <c:v>31228</c:v>
                </c:pt>
                <c:pt idx="145">
                  <c:v>31230</c:v>
                </c:pt>
                <c:pt idx="146">
                  <c:v>31233</c:v>
                </c:pt>
                <c:pt idx="147">
                  <c:v>31236</c:v>
                </c:pt>
                <c:pt idx="148">
                  <c:v>31280</c:v>
                </c:pt>
                <c:pt idx="149">
                  <c:v>31284</c:v>
                </c:pt>
                <c:pt idx="150">
                  <c:v>31328</c:v>
                </c:pt>
                <c:pt idx="151">
                  <c:v>31330</c:v>
                </c:pt>
                <c:pt idx="152">
                  <c:v>31335</c:v>
                </c:pt>
                <c:pt idx="153">
                  <c:v>31340</c:v>
                </c:pt>
                <c:pt idx="154">
                  <c:v>31345</c:v>
                </c:pt>
                <c:pt idx="155">
                  <c:v>31351</c:v>
                </c:pt>
                <c:pt idx="156">
                  <c:v>31356</c:v>
                </c:pt>
                <c:pt idx="157">
                  <c:v>31361</c:v>
                </c:pt>
                <c:pt idx="158">
                  <c:v>31366</c:v>
                </c:pt>
                <c:pt idx="159">
                  <c:v>31371</c:v>
                </c:pt>
                <c:pt idx="160">
                  <c:v>31376</c:v>
                </c:pt>
                <c:pt idx="161">
                  <c:v>31386</c:v>
                </c:pt>
                <c:pt idx="162">
                  <c:v>31391</c:v>
                </c:pt>
                <c:pt idx="163">
                  <c:v>31396</c:v>
                </c:pt>
                <c:pt idx="164">
                  <c:v>31401</c:v>
                </c:pt>
                <c:pt idx="165">
                  <c:v>31406</c:v>
                </c:pt>
                <c:pt idx="166">
                  <c:v>31412</c:v>
                </c:pt>
                <c:pt idx="167">
                  <c:v>31417</c:v>
                </c:pt>
                <c:pt idx="168">
                  <c:v>31421</c:v>
                </c:pt>
                <c:pt idx="169">
                  <c:v>31422</c:v>
                </c:pt>
                <c:pt idx="170">
                  <c:v>31427</c:v>
                </c:pt>
                <c:pt idx="171">
                  <c:v>31432</c:v>
                </c:pt>
                <c:pt idx="172">
                  <c:v>31437</c:v>
                </c:pt>
                <c:pt idx="173">
                  <c:v>31443</c:v>
                </c:pt>
                <c:pt idx="174">
                  <c:v>31448</c:v>
                </c:pt>
                <c:pt idx="175">
                  <c:v>31453</c:v>
                </c:pt>
                <c:pt idx="176">
                  <c:v>31458</c:v>
                </c:pt>
                <c:pt idx="177">
                  <c:v>31463</c:v>
                </c:pt>
                <c:pt idx="178">
                  <c:v>31468</c:v>
                </c:pt>
                <c:pt idx="179">
                  <c:v>31471</c:v>
                </c:pt>
                <c:pt idx="180">
                  <c:v>31476</c:v>
                </c:pt>
                <c:pt idx="181">
                  <c:v>31481</c:v>
                </c:pt>
                <c:pt idx="182">
                  <c:v>31486</c:v>
                </c:pt>
                <c:pt idx="183">
                  <c:v>31491</c:v>
                </c:pt>
                <c:pt idx="184">
                  <c:v>31496</c:v>
                </c:pt>
                <c:pt idx="185">
                  <c:v>31502</c:v>
                </c:pt>
                <c:pt idx="186">
                  <c:v>31507</c:v>
                </c:pt>
                <c:pt idx="187">
                  <c:v>31512</c:v>
                </c:pt>
                <c:pt idx="188">
                  <c:v>31517</c:v>
                </c:pt>
                <c:pt idx="189">
                  <c:v>31520</c:v>
                </c:pt>
                <c:pt idx="190">
                  <c:v>31522</c:v>
                </c:pt>
                <c:pt idx="191">
                  <c:v>31526</c:v>
                </c:pt>
                <c:pt idx="192">
                  <c:v>31527</c:v>
                </c:pt>
                <c:pt idx="193">
                  <c:v>31532</c:v>
                </c:pt>
                <c:pt idx="194">
                  <c:v>31537</c:v>
                </c:pt>
                <c:pt idx="195">
                  <c:v>31542</c:v>
                </c:pt>
                <c:pt idx="196">
                  <c:v>31547</c:v>
                </c:pt>
                <c:pt idx="197">
                  <c:v>31552</c:v>
                </c:pt>
                <c:pt idx="198">
                  <c:v>31557</c:v>
                </c:pt>
                <c:pt idx="199">
                  <c:v>31563</c:v>
                </c:pt>
                <c:pt idx="200">
                  <c:v>31568</c:v>
                </c:pt>
                <c:pt idx="201">
                  <c:v>31573</c:v>
                </c:pt>
                <c:pt idx="202">
                  <c:v>31578</c:v>
                </c:pt>
                <c:pt idx="203">
                  <c:v>31581</c:v>
                </c:pt>
                <c:pt idx="204">
                  <c:v>31583</c:v>
                </c:pt>
                <c:pt idx="205">
                  <c:v>31588</c:v>
                </c:pt>
                <c:pt idx="206">
                  <c:v>31593</c:v>
                </c:pt>
                <c:pt idx="207">
                  <c:v>31598</c:v>
                </c:pt>
                <c:pt idx="208">
                  <c:v>31603</c:v>
                </c:pt>
                <c:pt idx="209">
                  <c:v>31608</c:v>
                </c:pt>
                <c:pt idx="210">
                  <c:v>31613</c:v>
                </c:pt>
                <c:pt idx="211">
                  <c:v>31615</c:v>
                </c:pt>
                <c:pt idx="212">
                  <c:v>31618</c:v>
                </c:pt>
                <c:pt idx="213">
                  <c:v>31624</c:v>
                </c:pt>
                <c:pt idx="214">
                  <c:v>31629</c:v>
                </c:pt>
                <c:pt idx="215">
                  <c:v>31631</c:v>
                </c:pt>
                <c:pt idx="216">
                  <c:v>31634</c:v>
                </c:pt>
                <c:pt idx="217">
                  <c:v>31639</c:v>
                </c:pt>
                <c:pt idx="218">
                  <c:v>31644</c:v>
                </c:pt>
                <c:pt idx="219">
                  <c:v>31649</c:v>
                </c:pt>
                <c:pt idx="220">
                  <c:v>31655</c:v>
                </c:pt>
                <c:pt idx="221">
                  <c:v>31660</c:v>
                </c:pt>
                <c:pt idx="222">
                  <c:v>31664</c:v>
                </c:pt>
                <c:pt idx="223">
                  <c:v>31685</c:v>
                </c:pt>
                <c:pt idx="224">
                  <c:v>31690</c:v>
                </c:pt>
                <c:pt idx="225">
                  <c:v>31695</c:v>
                </c:pt>
                <c:pt idx="226">
                  <c:v>31700</c:v>
                </c:pt>
                <c:pt idx="227">
                  <c:v>31705</c:v>
                </c:pt>
                <c:pt idx="228">
                  <c:v>31710</c:v>
                </c:pt>
                <c:pt idx="229">
                  <c:v>31716</c:v>
                </c:pt>
                <c:pt idx="230">
                  <c:v>31721</c:v>
                </c:pt>
                <c:pt idx="231">
                  <c:v>31726</c:v>
                </c:pt>
                <c:pt idx="232">
                  <c:v>31731</c:v>
                </c:pt>
                <c:pt idx="233">
                  <c:v>31734</c:v>
                </c:pt>
                <c:pt idx="234">
                  <c:v>31736</c:v>
                </c:pt>
                <c:pt idx="235">
                  <c:v>31741</c:v>
                </c:pt>
                <c:pt idx="236">
                  <c:v>31746</c:v>
                </c:pt>
                <c:pt idx="237">
                  <c:v>31751</c:v>
                </c:pt>
                <c:pt idx="238">
                  <c:v>31756</c:v>
                </c:pt>
                <c:pt idx="239">
                  <c:v>31761</c:v>
                </c:pt>
                <c:pt idx="240">
                  <c:v>31766</c:v>
                </c:pt>
                <c:pt idx="241">
                  <c:v>31771</c:v>
                </c:pt>
                <c:pt idx="242">
                  <c:v>31777</c:v>
                </c:pt>
                <c:pt idx="243">
                  <c:v>31782</c:v>
                </c:pt>
                <c:pt idx="244">
                  <c:v>31787</c:v>
                </c:pt>
                <c:pt idx="245">
                  <c:v>31790</c:v>
                </c:pt>
                <c:pt idx="246">
                  <c:v>31792</c:v>
                </c:pt>
                <c:pt idx="247">
                  <c:v>31794</c:v>
                </c:pt>
                <c:pt idx="248">
                  <c:v>31797</c:v>
                </c:pt>
                <c:pt idx="249">
                  <c:v>31802</c:v>
                </c:pt>
                <c:pt idx="250">
                  <c:v>31833</c:v>
                </c:pt>
                <c:pt idx="251">
                  <c:v>31836</c:v>
                </c:pt>
                <c:pt idx="252">
                  <c:v>31841</c:v>
                </c:pt>
                <c:pt idx="253">
                  <c:v>31846</c:v>
                </c:pt>
                <c:pt idx="254">
                  <c:v>31851</c:v>
                </c:pt>
                <c:pt idx="255">
                  <c:v>31856</c:v>
                </c:pt>
                <c:pt idx="256">
                  <c:v>31861</c:v>
                </c:pt>
                <c:pt idx="257">
                  <c:v>31867</c:v>
                </c:pt>
                <c:pt idx="258">
                  <c:v>31872</c:v>
                </c:pt>
                <c:pt idx="259">
                  <c:v>31877</c:v>
                </c:pt>
                <c:pt idx="260">
                  <c:v>31882</c:v>
                </c:pt>
                <c:pt idx="261">
                  <c:v>31887</c:v>
                </c:pt>
                <c:pt idx="262">
                  <c:v>31892</c:v>
                </c:pt>
                <c:pt idx="263">
                  <c:v>31897</c:v>
                </c:pt>
                <c:pt idx="264">
                  <c:v>31902</c:v>
                </c:pt>
                <c:pt idx="265">
                  <c:v>31907</c:v>
                </c:pt>
                <c:pt idx="266">
                  <c:v>31912</c:v>
                </c:pt>
                <c:pt idx="267">
                  <c:v>31917</c:v>
                </c:pt>
                <c:pt idx="268">
                  <c:v>31922</c:v>
                </c:pt>
                <c:pt idx="269">
                  <c:v>31928</c:v>
                </c:pt>
                <c:pt idx="270">
                  <c:v>31933</c:v>
                </c:pt>
                <c:pt idx="271">
                  <c:v>31938</c:v>
                </c:pt>
                <c:pt idx="272">
                  <c:v>31943</c:v>
                </c:pt>
                <c:pt idx="273">
                  <c:v>31948</c:v>
                </c:pt>
                <c:pt idx="274">
                  <c:v>31951</c:v>
                </c:pt>
                <c:pt idx="275">
                  <c:v>31953</c:v>
                </c:pt>
                <c:pt idx="276">
                  <c:v>31958</c:v>
                </c:pt>
                <c:pt idx="277">
                  <c:v>31963</c:v>
                </c:pt>
                <c:pt idx="278">
                  <c:v>31968</c:v>
                </c:pt>
                <c:pt idx="279">
                  <c:v>31973</c:v>
                </c:pt>
                <c:pt idx="280">
                  <c:v>31978</c:v>
                </c:pt>
                <c:pt idx="281">
                  <c:v>31983</c:v>
                </c:pt>
                <c:pt idx="282">
                  <c:v>31989</c:v>
                </c:pt>
                <c:pt idx="283">
                  <c:v>31994</c:v>
                </c:pt>
                <c:pt idx="284">
                  <c:v>31999</c:v>
                </c:pt>
                <c:pt idx="285">
                  <c:v>32004</c:v>
                </c:pt>
                <c:pt idx="286">
                  <c:v>32009</c:v>
                </c:pt>
                <c:pt idx="287">
                  <c:v>32014</c:v>
                </c:pt>
                <c:pt idx="288">
                  <c:v>32020</c:v>
                </c:pt>
                <c:pt idx="289">
                  <c:v>32022</c:v>
                </c:pt>
                <c:pt idx="290">
                  <c:v>32025</c:v>
                </c:pt>
                <c:pt idx="291">
                  <c:v>32030</c:v>
                </c:pt>
                <c:pt idx="292">
                  <c:v>32035</c:v>
                </c:pt>
                <c:pt idx="293">
                  <c:v>32040</c:v>
                </c:pt>
                <c:pt idx="294">
                  <c:v>32042</c:v>
                </c:pt>
                <c:pt idx="295">
                  <c:v>32045</c:v>
                </c:pt>
                <c:pt idx="296">
                  <c:v>32050</c:v>
                </c:pt>
                <c:pt idx="297">
                  <c:v>32055</c:v>
                </c:pt>
                <c:pt idx="298">
                  <c:v>32060</c:v>
                </c:pt>
                <c:pt idx="299">
                  <c:v>32065</c:v>
                </c:pt>
                <c:pt idx="300">
                  <c:v>32070</c:v>
                </c:pt>
                <c:pt idx="301">
                  <c:v>32075</c:v>
                </c:pt>
                <c:pt idx="302">
                  <c:v>32081</c:v>
                </c:pt>
                <c:pt idx="303">
                  <c:v>32086</c:v>
                </c:pt>
                <c:pt idx="304">
                  <c:v>32091</c:v>
                </c:pt>
                <c:pt idx="305">
                  <c:v>32096</c:v>
                </c:pt>
                <c:pt idx="306">
                  <c:v>32098</c:v>
                </c:pt>
                <c:pt idx="307">
                  <c:v>32101</c:v>
                </c:pt>
                <c:pt idx="308">
                  <c:v>32106</c:v>
                </c:pt>
                <c:pt idx="309">
                  <c:v>32111</c:v>
                </c:pt>
                <c:pt idx="310">
                  <c:v>32116</c:v>
                </c:pt>
                <c:pt idx="311">
                  <c:v>32121</c:v>
                </c:pt>
                <c:pt idx="312">
                  <c:v>32126</c:v>
                </c:pt>
                <c:pt idx="313">
                  <c:v>32131</c:v>
                </c:pt>
                <c:pt idx="314">
                  <c:v>32136</c:v>
                </c:pt>
                <c:pt idx="315">
                  <c:v>32142</c:v>
                </c:pt>
                <c:pt idx="316">
                  <c:v>32147</c:v>
                </c:pt>
                <c:pt idx="317">
                  <c:v>32152</c:v>
                </c:pt>
                <c:pt idx="318">
                  <c:v>32154</c:v>
                </c:pt>
                <c:pt idx="319">
                  <c:v>32157</c:v>
                </c:pt>
                <c:pt idx="320">
                  <c:v>32183</c:v>
                </c:pt>
                <c:pt idx="321">
                  <c:v>32188</c:v>
                </c:pt>
                <c:pt idx="322">
                  <c:v>32193</c:v>
                </c:pt>
                <c:pt idx="323">
                  <c:v>32198</c:v>
                </c:pt>
                <c:pt idx="324">
                  <c:v>32202</c:v>
                </c:pt>
                <c:pt idx="325">
                  <c:v>32207</c:v>
                </c:pt>
                <c:pt idx="326">
                  <c:v>32212</c:v>
                </c:pt>
                <c:pt idx="327">
                  <c:v>32217</c:v>
                </c:pt>
                <c:pt idx="328">
                  <c:v>32222</c:v>
                </c:pt>
                <c:pt idx="329">
                  <c:v>32227</c:v>
                </c:pt>
                <c:pt idx="330">
                  <c:v>32233</c:v>
                </c:pt>
                <c:pt idx="331">
                  <c:v>32238</c:v>
                </c:pt>
                <c:pt idx="332">
                  <c:v>32243</c:v>
                </c:pt>
                <c:pt idx="333">
                  <c:v>32248</c:v>
                </c:pt>
                <c:pt idx="334">
                  <c:v>32253</c:v>
                </c:pt>
                <c:pt idx="335">
                  <c:v>32258</c:v>
                </c:pt>
                <c:pt idx="336">
                  <c:v>32263</c:v>
                </c:pt>
                <c:pt idx="337">
                  <c:v>32265</c:v>
                </c:pt>
                <c:pt idx="338">
                  <c:v>32268</c:v>
                </c:pt>
                <c:pt idx="339">
                  <c:v>32273</c:v>
                </c:pt>
                <c:pt idx="340">
                  <c:v>32278</c:v>
                </c:pt>
                <c:pt idx="341">
                  <c:v>32283</c:v>
                </c:pt>
                <c:pt idx="342">
                  <c:v>32288</c:v>
                </c:pt>
                <c:pt idx="343">
                  <c:v>32293</c:v>
                </c:pt>
                <c:pt idx="344">
                  <c:v>32299</c:v>
                </c:pt>
                <c:pt idx="345">
                  <c:v>32304</c:v>
                </c:pt>
                <c:pt idx="346">
                  <c:v>32305</c:v>
                </c:pt>
                <c:pt idx="347">
                  <c:v>32309</c:v>
                </c:pt>
                <c:pt idx="348">
                  <c:v>32314</c:v>
                </c:pt>
                <c:pt idx="349">
                  <c:v>32319</c:v>
                </c:pt>
                <c:pt idx="350">
                  <c:v>32323</c:v>
                </c:pt>
                <c:pt idx="351">
                  <c:v>32324</c:v>
                </c:pt>
                <c:pt idx="352">
                  <c:v>32329</c:v>
                </c:pt>
                <c:pt idx="353">
                  <c:v>32334</c:v>
                </c:pt>
                <c:pt idx="354">
                  <c:v>32339</c:v>
                </c:pt>
                <c:pt idx="355">
                  <c:v>32344</c:v>
                </c:pt>
                <c:pt idx="356">
                  <c:v>32349</c:v>
                </c:pt>
                <c:pt idx="357">
                  <c:v>32355</c:v>
                </c:pt>
                <c:pt idx="358">
                  <c:v>32360</c:v>
                </c:pt>
                <c:pt idx="359">
                  <c:v>32364</c:v>
                </c:pt>
                <c:pt idx="360">
                  <c:v>32365</c:v>
                </c:pt>
                <c:pt idx="361">
                  <c:v>32370</c:v>
                </c:pt>
                <c:pt idx="362">
                  <c:v>32375</c:v>
                </c:pt>
                <c:pt idx="363">
                  <c:v>32380</c:v>
                </c:pt>
                <c:pt idx="364">
                  <c:v>32386</c:v>
                </c:pt>
                <c:pt idx="365">
                  <c:v>32391</c:v>
                </c:pt>
                <c:pt idx="366">
                  <c:v>32396</c:v>
                </c:pt>
                <c:pt idx="367">
                  <c:v>32401</c:v>
                </c:pt>
                <c:pt idx="368">
                  <c:v>32406</c:v>
                </c:pt>
                <c:pt idx="369">
                  <c:v>32411</c:v>
                </c:pt>
                <c:pt idx="370">
                  <c:v>32416</c:v>
                </c:pt>
                <c:pt idx="371">
                  <c:v>32421</c:v>
                </c:pt>
                <c:pt idx="372">
                  <c:v>32426</c:v>
                </c:pt>
                <c:pt idx="373">
                  <c:v>32431</c:v>
                </c:pt>
                <c:pt idx="374">
                  <c:v>32434</c:v>
                </c:pt>
                <c:pt idx="375">
                  <c:v>32436</c:v>
                </c:pt>
                <c:pt idx="376">
                  <c:v>32441</c:v>
                </c:pt>
                <c:pt idx="377">
                  <c:v>32447</c:v>
                </c:pt>
                <c:pt idx="378">
                  <c:v>32452</c:v>
                </c:pt>
                <c:pt idx="379">
                  <c:v>32457</c:v>
                </c:pt>
                <c:pt idx="380">
                  <c:v>32462</c:v>
                </c:pt>
                <c:pt idx="381">
                  <c:v>32467</c:v>
                </c:pt>
                <c:pt idx="382">
                  <c:v>32469</c:v>
                </c:pt>
                <c:pt idx="383">
                  <c:v>32472</c:v>
                </c:pt>
                <c:pt idx="384">
                  <c:v>32477</c:v>
                </c:pt>
                <c:pt idx="385">
                  <c:v>32482</c:v>
                </c:pt>
                <c:pt idx="386">
                  <c:v>32487</c:v>
                </c:pt>
                <c:pt idx="387">
                  <c:v>32492</c:v>
                </c:pt>
                <c:pt idx="388">
                  <c:v>32497</c:v>
                </c:pt>
                <c:pt idx="389">
                  <c:v>32499</c:v>
                </c:pt>
                <c:pt idx="390">
                  <c:v>32502</c:v>
                </c:pt>
                <c:pt idx="391">
                  <c:v>32508</c:v>
                </c:pt>
                <c:pt idx="392">
                  <c:v>32513</c:v>
                </c:pt>
                <c:pt idx="393">
                  <c:v>32518</c:v>
                </c:pt>
                <c:pt idx="394">
                  <c:v>32523</c:v>
                </c:pt>
                <c:pt idx="395">
                  <c:v>32525</c:v>
                </c:pt>
                <c:pt idx="396">
                  <c:v>32528</c:v>
                </c:pt>
                <c:pt idx="397">
                  <c:v>32533</c:v>
                </c:pt>
                <c:pt idx="398">
                  <c:v>32539</c:v>
                </c:pt>
                <c:pt idx="399">
                  <c:v>32544</c:v>
                </c:pt>
                <c:pt idx="400">
                  <c:v>32549</c:v>
                </c:pt>
                <c:pt idx="401">
                  <c:v>32554</c:v>
                </c:pt>
                <c:pt idx="402">
                  <c:v>32559</c:v>
                </c:pt>
                <c:pt idx="403">
                  <c:v>32564</c:v>
                </c:pt>
                <c:pt idx="404">
                  <c:v>32567</c:v>
                </c:pt>
                <c:pt idx="405">
                  <c:v>32572</c:v>
                </c:pt>
                <c:pt idx="406">
                  <c:v>32577</c:v>
                </c:pt>
                <c:pt idx="407">
                  <c:v>32581</c:v>
                </c:pt>
                <c:pt idx="408">
                  <c:v>32582</c:v>
                </c:pt>
                <c:pt idx="409">
                  <c:v>32587</c:v>
                </c:pt>
                <c:pt idx="410">
                  <c:v>32592</c:v>
                </c:pt>
                <c:pt idx="411">
                  <c:v>32598</c:v>
                </c:pt>
                <c:pt idx="412">
                  <c:v>32600</c:v>
                </c:pt>
                <c:pt idx="413">
                  <c:v>32603</c:v>
                </c:pt>
                <c:pt idx="414">
                  <c:v>32608</c:v>
                </c:pt>
                <c:pt idx="415">
                  <c:v>32613</c:v>
                </c:pt>
                <c:pt idx="416">
                  <c:v>32618</c:v>
                </c:pt>
                <c:pt idx="417">
                  <c:v>32623</c:v>
                </c:pt>
                <c:pt idx="418">
                  <c:v>32628</c:v>
                </c:pt>
                <c:pt idx="419">
                  <c:v>32633</c:v>
                </c:pt>
                <c:pt idx="420">
                  <c:v>32638</c:v>
                </c:pt>
                <c:pt idx="421">
                  <c:v>32643</c:v>
                </c:pt>
                <c:pt idx="422">
                  <c:v>32648</c:v>
                </c:pt>
                <c:pt idx="423">
                  <c:v>32653</c:v>
                </c:pt>
                <c:pt idx="424">
                  <c:v>32659</c:v>
                </c:pt>
                <c:pt idx="425">
                  <c:v>32664</c:v>
                </c:pt>
                <c:pt idx="426">
                  <c:v>32669</c:v>
                </c:pt>
                <c:pt idx="427">
                  <c:v>32672</c:v>
                </c:pt>
                <c:pt idx="428">
                  <c:v>32674</c:v>
                </c:pt>
                <c:pt idx="429">
                  <c:v>32679</c:v>
                </c:pt>
                <c:pt idx="430">
                  <c:v>32684</c:v>
                </c:pt>
                <c:pt idx="431">
                  <c:v>32689</c:v>
                </c:pt>
                <c:pt idx="432">
                  <c:v>32694</c:v>
                </c:pt>
                <c:pt idx="433">
                  <c:v>32699</c:v>
                </c:pt>
                <c:pt idx="434">
                  <c:v>32704</c:v>
                </c:pt>
                <c:pt idx="435">
                  <c:v>32709</c:v>
                </c:pt>
                <c:pt idx="436">
                  <c:v>32714</c:v>
                </c:pt>
                <c:pt idx="437">
                  <c:v>32720</c:v>
                </c:pt>
                <c:pt idx="438">
                  <c:v>32725</c:v>
                </c:pt>
                <c:pt idx="439">
                  <c:v>32730</c:v>
                </c:pt>
                <c:pt idx="440">
                  <c:v>32735</c:v>
                </c:pt>
                <c:pt idx="441">
                  <c:v>32740</c:v>
                </c:pt>
                <c:pt idx="442">
                  <c:v>32745</c:v>
                </c:pt>
                <c:pt idx="443">
                  <c:v>32751</c:v>
                </c:pt>
                <c:pt idx="444">
                  <c:v>32756</c:v>
                </c:pt>
                <c:pt idx="445">
                  <c:v>32761</c:v>
                </c:pt>
                <c:pt idx="446">
                  <c:v>32766</c:v>
                </c:pt>
                <c:pt idx="447">
                  <c:v>32771</c:v>
                </c:pt>
                <c:pt idx="448">
                  <c:v>32776</c:v>
                </c:pt>
                <c:pt idx="449">
                  <c:v>32781</c:v>
                </c:pt>
                <c:pt idx="450">
                  <c:v>32784</c:v>
                </c:pt>
                <c:pt idx="451">
                  <c:v>32786</c:v>
                </c:pt>
                <c:pt idx="452">
                  <c:v>32791</c:v>
                </c:pt>
                <c:pt idx="453">
                  <c:v>32796</c:v>
                </c:pt>
                <c:pt idx="454">
                  <c:v>32801</c:v>
                </c:pt>
                <c:pt idx="455">
                  <c:v>32806</c:v>
                </c:pt>
                <c:pt idx="456">
                  <c:v>32812</c:v>
                </c:pt>
                <c:pt idx="457">
                  <c:v>32817</c:v>
                </c:pt>
                <c:pt idx="458">
                  <c:v>32822</c:v>
                </c:pt>
                <c:pt idx="459">
                  <c:v>32827</c:v>
                </c:pt>
                <c:pt idx="460">
                  <c:v>32828</c:v>
                </c:pt>
                <c:pt idx="461">
                  <c:v>32832</c:v>
                </c:pt>
                <c:pt idx="462">
                  <c:v>32837</c:v>
                </c:pt>
                <c:pt idx="463">
                  <c:v>32842</c:v>
                </c:pt>
                <c:pt idx="464">
                  <c:v>32847</c:v>
                </c:pt>
                <c:pt idx="465">
                  <c:v>32852</c:v>
                </c:pt>
                <c:pt idx="466">
                  <c:v>32853</c:v>
                </c:pt>
                <c:pt idx="467">
                  <c:v>32857</c:v>
                </c:pt>
                <c:pt idx="468">
                  <c:v>32862</c:v>
                </c:pt>
                <c:pt idx="469">
                  <c:v>32867</c:v>
                </c:pt>
                <c:pt idx="470">
                  <c:v>32873</c:v>
                </c:pt>
                <c:pt idx="471">
                  <c:v>32878</c:v>
                </c:pt>
                <c:pt idx="472">
                  <c:v>32883</c:v>
                </c:pt>
                <c:pt idx="473">
                  <c:v>32888</c:v>
                </c:pt>
                <c:pt idx="474">
                  <c:v>32893</c:v>
                </c:pt>
                <c:pt idx="475">
                  <c:v>32898</c:v>
                </c:pt>
                <c:pt idx="476">
                  <c:v>32904</c:v>
                </c:pt>
                <c:pt idx="477">
                  <c:v>32909</c:v>
                </c:pt>
                <c:pt idx="478">
                  <c:v>32914</c:v>
                </c:pt>
                <c:pt idx="479">
                  <c:v>32919</c:v>
                </c:pt>
                <c:pt idx="480">
                  <c:v>32924</c:v>
                </c:pt>
                <c:pt idx="481">
                  <c:v>32929</c:v>
                </c:pt>
                <c:pt idx="482">
                  <c:v>32932</c:v>
                </c:pt>
                <c:pt idx="483">
                  <c:v>32937</c:v>
                </c:pt>
                <c:pt idx="484">
                  <c:v>32939</c:v>
                </c:pt>
                <c:pt idx="485">
                  <c:v>32942</c:v>
                </c:pt>
                <c:pt idx="486">
                  <c:v>32947</c:v>
                </c:pt>
                <c:pt idx="487">
                  <c:v>32952</c:v>
                </c:pt>
                <c:pt idx="488">
                  <c:v>32957</c:v>
                </c:pt>
                <c:pt idx="489">
                  <c:v>32963</c:v>
                </c:pt>
                <c:pt idx="490">
                  <c:v>32968</c:v>
                </c:pt>
                <c:pt idx="491">
                  <c:v>32973</c:v>
                </c:pt>
                <c:pt idx="492">
                  <c:v>32978</c:v>
                </c:pt>
                <c:pt idx="493">
                  <c:v>32983</c:v>
                </c:pt>
                <c:pt idx="494">
                  <c:v>32988</c:v>
                </c:pt>
                <c:pt idx="495">
                  <c:v>32993</c:v>
                </c:pt>
                <c:pt idx="496">
                  <c:v>32995</c:v>
                </c:pt>
                <c:pt idx="497">
                  <c:v>32998</c:v>
                </c:pt>
                <c:pt idx="498">
                  <c:v>33003</c:v>
                </c:pt>
                <c:pt idx="499">
                  <c:v>33008</c:v>
                </c:pt>
                <c:pt idx="500">
                  <c:v>33013</c:v>
                </c:pt>
                <c:pt idx="501">
                  <c:v>33018</c:v>
                </c:pt>
                <c:pt idx="502">
                  <c:v>33024</c:v>
                </c:pt>
                <c:pt idx="503">
                  <c:v>33029</c:v>
                </c:pt>
                <c:pt idx="504">
                  <c:v>33034</c:v>
                </c:pt>
                <c:pt idx="505">
                  <c:v>33039</c:v>
                </c:pt>
                <c:pt idx="506">
                  <c:v>33044</c:v>
                </c:pt>
                <c:pt idx="507">
                  <c:v>33049</c:v>
                </c:pt>
                <c:pt idx="508">
                  <c:v>33054</c:v>
                </c:pt>
                <c:pt idx="509">
                  <c:v>33059</c:v>
                </c:pt>
                <c:pt idx="510">
                  <c:v>33060</c:v>
                </c:pt>
                <c:pt idx="511">
                  <c:v>33064</c:v>
                </c:pt>
                <c:pt idx="512">
                  <c:v>33069</c:v>
                </c:pt>
                <c:pt idx="513">
                  <c:v>33074</c:v>
                </c:pt>
                <c:pt idx="514">
                  <c:v>33079</c:v>
                </c:pt>
                <c:pt idx="515">
                  <c:v>33085</c:v>
                </c:pt>
                <c:pt idx="516">
                  <c:v>33090</c:v>
                </c:pt>
                <c:pt idx="517">
                  <c:v>33095</c:v>
                </c:pt>
                <c:pt idx="518">
                  <c:v>33100</c:v>
                </c:pt>
                <c:pt idx="519">
                  <c:v>33105</c:v>
                </c:pt>
                <c:pt idx="520">
                  <c:v>33110</c:v>
                </c:pt>
                <c:pt idx="521">
                  <c:v>33116</c:v>
                </c:pt>
                <c:pt idx="522">
                  <c:v>33121</c:v>
                </c:pt>
                <c:pt idx="523">
                  <c:v>33126</c:v>
                </c:pt>
                <c:pt idx="524">
                  <c:v>33131</c:v>
                </c:pt>
                <c:pt idx="525">
                  <c:v>33136</c:v>
                </c:pt>
                <c:pt idx="526">
                  <c:v>33141</c:v>
                </c:pt>
                <c:pt idx="527">
                  <c:v>33146</c:v>
                </c:pt>
                <c:pt idx="528">
                  <c:v>33151</c:v>
                </c:pt>
                <c:pt idx="529">
                  <c:v>33155</c:v>
                </c:pt>
                <c:pt idx="530">
                  <c:v>33156</c:v>
                </c:pt>
                <c:pt idx="531">
                  <c:v>33161</c:v>
                </c:pt>
                <c:pt idx="532">
                  <c:v>33166</c:v>
                </c:pt>
                <c:pt idx="533">
                  <c:v>33171</c:v>
                </c:pt>
                <c:pt idx="534">
                  <c:v>33177</c:v>
                </c:pt>
                <c:pt idx="535">
                  <c:v>33182</c:v>
                </c:pt>
                <c:pt idx="536">
                  <c:v>33187</c:v>
                </c:pt>
                <c:pt idx="537">
                  <c:v>33192</c:v>
                </c:pt>
                <c:pt idx="538">
                  <c:v>33197</c:v>
                </c:pt>
                <c:pt idx="539">
                  <c:v>33202</c:v>
                </c:pt>
                <c:pt idx="540">
                  <c:v>33204</c:v>
                </c:pt>
                <c:pt idx="541">
                  <c:v>33207</c:v>
                </c:pt>
                <c:pt idx="542">
                  <c:v>33212</c:v>
                </c:pt>
                <c:pt idx="543">
                  <c:v>33217</c:v>
                </c:pt>
                <c:pt idx="544">
                  <c:v>33222</c:v>
                </c:pt>
                <c:pt idx="545">
                  <c:v>33227</c:v>
                </c:pt>
                <c:pt idx="546">
                  <c:v>33232</c:v>
                </c:pt>
                <c:pt idx="547">
                  <c:v>33238</c:v>
                </c:pt>
                <c:pt idx="548">
                  <c:v>33243</c:v>
                </c:pt>
                <c:pt idx="549">
                  <c:v>33248</c:v>
                </c:pt>
                <c:pt idx="550">
                  <c:v>33253</c:v>
                </c:pt>
                <c:pt idx="551">
                  <c:v>33258</c:v>
                </c:pt>
                <c:pt idx="552">
                  <c:v>33263</c:v>
                </c:pt>
                <c:pt idx="553">
                  <c:v>33268</c:v>
                </c:pt>
                <c:pt idx="554">
                  <c:v>33269</c:v>
                </c:pt>
                <c:pt idx="555">
                  <c:v>33274</c:v>
                </c:pt>
                <c:pt idx="556">
                  <c:v>33279</c:v>
                </c:pt>
                <c:pt idx="557">
                  <c:v>33284</c:v>
                </c:pt>
                <c:pt idx="558">
                  <c:v>33289</c:v>
                </c:pt>
                <c:pt idx="559">
                  <c:v>33294</c:v>
                </c:pt>
                <c:pt idx="560">
                  <c:v>33297</c:v>
                </c:pt>
                <c:pt idx="561">
                  <c:v>33302</c:v>
                </c:pt>
                <c:pt idx="562">
                  <c:v>33307</c:v>
                </c:pt>
                <c:pt idx="563">
                  <c:v>33310</c:v>
                </c:pt>
                <c:pt idx="564">
                  <c:v>33312</c:v>
                </c:pt>
                <c:pt idx="565">
                  <c:v>33317</c:v>
                </c:pt>
                <c:pt idx="566">
                  <c:v>33319</c:v>
                </c:pt>
                <c:pt idx="567">
                  <c:v>33322</c:v>
                </c:pt>
                <c:pt idx="568">
                  <c:v>33328</c:v>
                </c:pt>
                <c:pt idx="569">
                  <c:v>33333</c:v>
                </c:pt>
                <c:pt idx="570">
                  <c:v>33338</c:v>
                </c:pt>
                <c:pt idx="571">
                  <c:v>33350</c:v>
                </c:pt>
                <c:pt idx="572">
                  <c:v>33353</c:v>
                </c:pt>
                <c:pt idx="573">
                  <c:v>33358</c:v>
                </c:pt>
                <c:pt idx="574">
                  <c:v>33363</c:v>
                </c:pt>
                <c:pt idx="575">
                  <c:v>33368</c:v>
                </c:pt>
                <c:pt idx="576">
                  <c:v>33373</c:v>
                </c:pt>
                <c:pt idx="577">
                  <c:v>33375</c:v>
                </c:pt>
                <c:pt idx="578">
                  <c:v>33378</c:v>
                </c:pt>
                <c:pt idx="579">
                  <c:v>33383</c:v>
                </c:pt>
                <c:pt idx="580">
                  <c:v>33389</c:v>
                </c:pt>
                <c:pt idx="581">
                  <c:v>33394</c:v>
                </c:pt>
                <c:pt idx="582">
                  <c:v>33399</c:v>
                </c:pt>
                <c:pt idx="583">
                  <c:v>33404</c:v>
                </c:pt>
                <c:pt idx="584">
                  <c:v>33406</c:v>
                </c:pt>
                <c:pt idx="585">
                  <c:v>33409</c:v>
                </c:pt>
                <c:pt idx="586">
                  <c:v>33414</c:v>
                </c:pt>
                <c:pt idx="587">
                  <c:v>33419</c:v>
                </c:pt>
                <c:pt idx="588">
                  <c:v>33424</c:v>
                </c:pt>
                <c:pt idx="589">
                  <c:v>33427</c:v>
                </c:pt>
                <c:pt idx="590">
                  <c:v>33429</c:v>
                </c:pt>
                <c:pt idx="591">
                  <c:v>33434</c:v>
                </c:pt>
                <c:pt idx="592">
                  <c:v>33439</c:v>
                </c:pt>
                <c:pt idx="593">
                  <c:v>33444</c:v>
                </c:pt>
                <c:pt idx="594">
                  <c:v>33450</c:v>
                </c:pt>
                <c:pt idx="595">
                  <c:v>33455</c:v>
                </c:pt>
                <c:pt idx="596">
                  <c:v>33460</c:v>
                </c:pt>
                <c:pt idx="597">
                  <c:v>33465</c:v>
                </c:pt>
                <c:pt idx="598">
                  <c:v>33470</c:v>
                </c:pt>
                <c:pt idx="599">
                  <c:v>33475</c:v>
                </c:pt>
                <c:pt idx="600">
                  <c:v>33481</c:v>
                </c:pt>
                <c:pt idx="601">
                  <c:v>33484</c:v>
                </c:pt>
                <c:pt idx="602">
                  <c:v>33491</c:v>
                </c:pt>
                <c:pt idx="603">
                  <c:v>33496</c:v>
                </c:pt>
                <c:pt idx="604">
                  <c:v>33501</c:v>
                </c:pt>
                <c:pt idx="605">
                  <c:v>33506</c:v>
                </c:pt>
                <c:pt idx="606">
                  <c:v>33511</c:v>
                </c:pt>
                <c:pt idx="607">
                  <c:v>33512</c:v>
                </c:pt>
                <c:pt idx="608">
                  <c:v>33516</c:v>
                </c:pt>
                <c:pt idx="609">
                  <c:v>33521</c:v>
                </c:pt>
                <c:pt idx="610">
                  <c:v>33526</c:v>
                </c:pt>
                <c:pt idx="611">
                  <c:v>33531</c:v>
                </c:pt>
                <c:pt idx="612">
                  <c:v>33536</c:v>
                </c:pt>
                <c:pt idx="613">
                  <c:v>33542</c:v>
                </c:pt>
                <c:pt idx="614">
                  <c:v>33547</c:v>
                </c:pt>
                <c:pt idx="615">
                  <c:v>33552</c:v>
                </c:pt>
                <c:pt idx="616">
                  <c:v>33554</c:v>
                </c:pt>
                <c:pt idx="617">
                  <c:v>33557</c:v>
                </c:pt>
                <c:pt idx="618">
                  <c:v>33562</c:v>
                </c:pt>
                <c:pt idx="619">
                  <c:v>33567</c:v>
                </c:pt>
                <c:pt idx="620">
                  <c:v>33572</c:v>
                </c:pt>
                <c:pt idx="621">
                  <c:v>33577</c:v>
                </c:pt>
                <c:pt idx="622">
                  <c:v>33582</c:v>
                </c:pt>
                <c:pt idx="623">
                  <c:v>33587</c:v>
                </c:pt>
                <c:pt idx="624">
                  <c:v>33592</c:v>
                </c:pt>
                <c:pt idx="625">
                  <c:v>33597</c:v>
                </c:pt>
                <c:pt idx="626">
                  <c:v>33603</c:v>
                </c:pt>
                <c:pt idx="627">
                  <c:v>33608</c:v>
                </c:pt>
                <c:pt idx="628">
                  <c:v>33613</c:v>
                </c:pt>
                <c:pt idx="629">
                  <c:v>33618</c:v>
                </c:pt>
                <c:pt idx="630">
                  <c:v>33623</c:v>
                </c:pt>
                <c:pt idx="631">
                  <c:v>33628</c:v>
                </c:pt>
                <c:pt idx="632">
                  <c:v>33639</c:v>
                </c:pt>
                <c:pt idx="633">
                  <c:v>33644</c:v>
                </c:pt>
                <c:pt idx="634">
                  <c:v>33649</c:v>
                </c:pt>
                <c:pt idx="635">
                  <c:v>33654</c:v>
                </c:pt>
                <c:pt idx="636">
                  <c:v>33659</c:v>
                </c:pt>
                <c:pt idx="637">
                  <c:v>33663</c:v>
                </c:pt>
                <c:pt idx="638">
                  <c:v>33667</c:v>
                </c:pt>
                <c:pt idx="639">
                  <c:v>33668</c:v>
                </c:pt>
                <c:pt idx="640">
                  <c:v>33673</c:v>
                </c:pt>
                <c:pt idx="641">
                  <c:v>33678</c:v>
                </c:pt>
                <c:pt idx="642">
                  <c:v>33683</c:v>
                </c:pt>
                <c:pt idx="643">
                  <c:v>33688</c:v>
                </c:pt>
                <c:pt idx="644">
                  <c:v>33694</c:v>
                </c:pt>
                <c:pt idx="645">
                  <c:v>33699</c:v>
                </c:pt>
                <c:pt idx="646">
                  <c:v>33704</c:v>
                </c:pt>
                <c:pt idx="647">
                  <c:v>33709</c:v>
                </c:pt>
                <c:pt idx="648">
                  <c:v>33714</c:v>
                </c:pt>
                <c:pt idx="649">
                  <c:v>33719</c:v>
                </c:pt>
                <c:pt idx="650">
                  <c:v>33724</c:v>
                </c:pt>
                <c:pt idx="651">
                  <c:v>33729</c:v>
                </c:pt>
                <c:pt idx="652">
                  <c:v>33734</c:v>
                </c:pt>
                <c:pt idx="653">
                  <c:v>33739</c:v>
                </c:pt>
                <c:pt idx="654">
                  <c:v>33744</c:v>
                </c:pt>
                <c:pt idx="655">
                  <c:v>33749</c:v>
                </c:pt>
                <c:pt idx="656">
                  <c:v>33755</c:v>
                </c:pt>
                <c:pt idx="657">
                  <c:v>33760</c:v>
                </c:pt>
                <c:pt idx="658">
                  <c:v>33765</c:v>
                </c:pt>
                <c:pt idx="659">
                  <c:v>33770</c:v>
                </c:pt>
                <c:pt idx="660">
                  <c:v>33775</c:v>
                </c:pt>
                <c:pt idx="661">
                  <c:v>33780</c:v>
                </c:pt>
                <c:pt idx="662">
                  <c:v>33781</c:v>
                </c:pt>
                <c:pt idx="663">
                  <c:v>33785</c:v>
                </c:pt>
                <c:pt idx="664">
                  <c:v>33790</c:v>
                </c:pt>
                <c:pt idx="665">
                  <c:v>33795</c:v>
                </c:pt>
                <c:pt idx="666">
                  <c:v>33800</c:v>
                </c:pt>
                <c:pt idx="667">
                  <c:v>33805</c:v>
                </c:pt>
                <c:pt idx="668">
                  <c:v>33810</c:v>
                </c:pt>
                <c:pt idx="669">
                  <c:v>33816</c:v>
                </c:pt>
                <c:pt idx="670">
                  <c:v>33821</c:v>
                </c:pt>
                <c:pt idx="671">
                  <c:v>33826</c:v>
                </c:pt>
                <c:pt idx="672">
                  <c:v>33831</c:v>
                </c:pt>
                <c:pt idx="673">
                  <c:v>33836</c:v>
                </c:pt>
                <c:pt idx="674">
                  <c:v>33841</c:v>
                </c:pt>
                <c:pt idx="675">
                  <c:v>33847</c:v>
                </c:pt>
                <c:pt idx="676">
                  <c:v>33848</c:v>
                </c:pt>
                <c:pt idx="677">
                  <c:v>33852</c:v>
                </c:pt>
                <c:pt idx="678">
                  <c:v>33857</c:v>
                </c:pt>
                <c:pt idx="679">
                  <c:v>33862</c:v>
                </c:pt>
                <c:pt idx="680">
                  <c:v>33867</c:v>
                </c:pt>
                <c:pt idx="681">
                  <c:v>33872</c:v>
                </c:pt>
                <c:pt idx="682">
                  <c:v>33877</c:v>
                </c:pt>
                <c:pt idx="683">
                  <c:v>33882</c:v>
                </c:pt>
                <c:pt idx="684">
                  <c:v>33887</c:v>
                </c:pt>
                <c:pt idx="685">
                  <c:v>33892</c:v>
                </c:pt>
                <c:pt idx="686">
                  <c:v>33897</c:v>
                </c:pt>
                <c:pt idx="687">
                  <c:v>33902</c:v>
                </c:pt>
                <c:pt idx="688">
                  <c:v>33903</c:v>
                </c:pt>
                <c:pt idx="689">
                  <c:v>33908</c:v>
                </c:pt>
                <c:pt idx="690">
                  <c:v>33913</c:v>
                </c:pt>
                <c:pt idx="691">
                  <c:v>33918</c:v>
                </c:pt>
                <c:pt idx="692">
                  <c:v>33923</c:v>
                </c:pt>
                <c:pt idx="693">
                  <c:v>33928</c:v>
                </c:pt>
                <c:pt idx="694">
                  <c:v>33933</c:v>
                </c:pt>
                <c:pt idx="695">
                  <c:v>33938</c:v>
                </c:pt>
                <c:pt idx="696">
                  <c:v>33943</c:v>
                </c:pt>
                <c:pt idx="697">
                  <c:v>33948</c:v>
                </c:pt>
                <c:pt idx="698">
                  <c:v>33953</c:v>
                </c:pt>
                <c:pt idx="699">
                  <c:v>33954</c:v>
                </c:pt>
                <c:pt idx="700">
                  <c:v>33958</c:v>
                </c:pt>
                <c:pt idx="701">
                  <c:v>33963</c:v>
                </c:pt>
                <c:pt idx="702">
                  <c:v>33969</c:v>
                </c:pt>
                <c:pt idx="703">
                  <c:v>33974</c:v>
                </c:pt>
                <c:pt idx="704">
                  <c:v>33979</c:v>
                </c:pt>
                <c:pt idx="705">
                  <c:v>33984</c:v>
                </c:pt>
                <c:pt idx="706">
                  <c:v>33989</c:v>
                </c:pt>
                <c:pt idx="707">
                  <c:v>33994</c:v>
                </c:pt>
                <c:pt idx="708">
                  <c:v>34000</c:v>
                </c:pt>
                <c:pt idx="709">
                  <c:v>34005</c:v>
                </c:pt>
                <c:pt idx="710">
                  <c:v>34010</c:v>
                </c:pt>
                <c:pt idx="711">
                  <c:v>34015</c:v>
                </c:pt>
                <c:pt idx="712">
                  <c:v>34017</c:v>
                </c:pt>
                <c:pt idx="713">
                  <c:v>34025</c:v>
                </c:pt>
                <c:pt idx="714">
                  <c:v>34028</c:v>
                </c:pt>
                <c:pt idx="715">
                  <c:v>34033</c:v>
                </c:pt>
                <c:pt idx="716">
                  <c:v>34038</c:v>
                </c:pt>
                <c:pt idx="717">
                  <c:v>34043</c:v>
                </c:pt>
                <c:pt idx="718">
                  <c:v>34048</c:v>
                </c:pt>
                <c:pt idx="719">
                  <c:v>34053</c:v>
                </c:pt>
                <c:pt idx="720">
                  <c:v>34059</c:v>
                </c:pt>
                <c:pt idx="721">
                  <c:v>34064</c:v>
                </c:pt>
                <c:pt idx="722">
                  <c:v>34069</c:v>
                </c:pt>
                <c:pt idx="723">
                  <c:v>34074</c:v>
                </c:pt>
                <c:pt idx="724">
                  <c:v>34079</c:v>
                </c:pt>
                <c:pt idx="725">
                  <c:v>34084</c:v>
                </c:pt>
                <c:pt idx="726">
                  <c:v>34085</c:v>
                </c:pt>
                <c:pt idx="727">
                  <c:v>34089</c:v>
                </c:pt>
                <c:pt idx="728">
                  <c:v>34094</c:v>
                </c:pt>
                <c:pt idx="729">
                  <c:v>34099</c:v>
                </c:pt>
                <c:pt idx="730">
                  <c:v>34104</c:v>
                </c:pt>
                <c:pt idx="731">
                  <c:v>34109</c:v>
                </c:pt>
                <c:pt idx="732">
                  <c:v>34114</c:v>
                </c:pt>
                <c:pt idx="733">
                  <c:v>34120</c:v>
                </c:pt>
                <c:pt idx="734">
                  <c:v>34124</c:v>
                </c:pt>
                <c:pt idx="735">
                  <c:v>34125</c:v>
                </c:pt>
                <c:pt idx="736">
                  <c:v>34130</c:v>
                </c:pt>
                <c:pt idx="737">
                  <c:v>34135</c:v>
                </c:pt>
                <c:pt idx="738">
                  <c:v>34140</c:v>
                </c:pt>
                <c:pt idx="739">
                  <c:v>34145</c:v>
                </c:pt>
                <c:pt idx="740">
                  <c:v>34148</c:v>
                </c:pt>
                <c:pt idx="741">
                  <c:v>34150</c:v>
                </c:pt>
                <c:pt idx="742">
                  <c:v>34155</c:v>
                </c:pt>
                <c:pt idx="743">
                  <c:v>34160</c:v>
                </c:pt>
                <c:pt idx="744">
                  <c:v>34165</c:v>
                </c:pt>
                <c:pt idx="745">
                  <c:v>34170</c:v>
                </c:pt>
                <c:pt idx="746">
                  <c:v>34175</c:v>
                </c:pt>
                <c:pt idx="747">
                  <c:v>34181</c:v>
                </c:pt>
                <c:pt idx="748">
                  <c:v>34186</c:v>
                </c:pt>
                <c:pt idx="749">
                  <c:v>34207</c:v>
                </c:pt>
                <c:pt idx="750">
                  <c:v>34214</c:v>
                </c:pt>
                <c:pt idx="751">
                  <c:v>34222</c:v>
                </c:pt>
                <c:pt idx="752">
                  <c:v>34227</c:v>
                </c:pt>
                <c:pt idx="753">
                  <c:v>34237</c:v>
                </c:pt>
                <c:pt idx="754">
                  <c:v>34242</c:v>
                </c:pt>
                <c:pt idx="755">
                  <c:v>34247</c:v>
                </c:pt>
                <c:pt idx="756">
                  <c:v>34252</c:v>
                </c:pt>
                <c:pt idx="757">
                  <c:v>34257</c:v>
                </c:pt>
                <c:pt idx="758">
                  <c:v>34262</c:v>
                </c:pt>
                <c:pt idx="759">
                  <c:v>34267</c:v>
                </c:pt>
                <c:pt idx="760">
                  <c:v>34273</c:v>
                </c:pt>
                <c:pt idx="761">
                  <c:v>34278</c:v>
                </c:pt>
                <c:pt idx="762">
                  <c:v>34283</c:v>
                </c:pt>
                <c:pt idx="763">
                  <c:v>34288</c:v>
                </c:pt>
                <c:pt idx="764">
                  <c:v>34293</c:v>
                </c:pt>
                <c:pt idx="765">
                  <c:v>34298</c:v>
                </c:pt>
                <c:pt idx="766">
                  <c:v>34303</c:v>
                </c:pt>
                <c:pt idx="767">
                  <c:v>34308</c:v>
                </c:pt>
                <c:pt idx="768">
                  <c:v>34313</c:v>
                </c:pt>
                <c:pt idx="769">
                  <c:v>34318</c:v>
                </c:pt>
                <c:pt idx="770">
                  <c:v>34323</c:v>
                </c:pt>
                <c:pt idx="771">
                  <c:v>34328</c:v>
                </c:pt>
                <c:pt idx="772">
                  <c:v>34334</c:v>
                </c:pt>
                <c:pt idx="773">
                  <c:v>34339</c:v>
                </c:pt>
                <c:pt idx="774">
                  <c:v>34344</c:v>
                </c:pt>
                <c:pt idx="775">
                  <c:v>34345</c:v>
                </c:pt>
                <c:pt idx="776">
                  <c:v>34349</c:v>
                </c:pt>
                <c:pt idx="777">
                  <c:v>34354</c:v>
                </c:pt>
                <c:pt idx="778">
                  <c:v>34359</c:v>
                </c:pt>
                <c:pt idx="779">
                  <c:v>34365</c:v>
                </c:pt>
                <c:pt idx="780">
                  <c:v>34375</c:v>
                </c:pt>
                <c:pt idx="781">
                  <c:v>34380</c:v>
                </c:pt>
                <c:pt idx="782">
                  <c:v>34382</c:v>
                </c:pt>
                <c:pt idx="783">
                  <c:v>34390</c:v>
                </c:pt>
                <c:pt idx="784">
                  <c:v>34393</c:v>
                </c:pt>
                <c:pt idx="785">
                  <c:v>34398</c:v>
                </c:pt>
                <c:pt idx="786">
                  <c:v>34403</c:v>
                </c:pt>
                <c:pt idx="787">
                  <c:v>34408</c:v>
                </c:pt>
                <c:pt idx="788">
                  <c:v>34413</c:v>
                </c:pt>
                <c:pt idx="789">
                  <c:v>34418</c:v>
                </c:pt>
                <c:pt idx="790">
                  <c:v>34424</c:v>
                </c:pt>
                <c:pt idx="791">
                  <c:v>34429</c:v>
                </c:pt>
                <c:pt idx="792">
                  <c:v>34434</c:v>
                </c:pt>
                <c:pt idx="793">
                  <c:v>34439</c:v>
                </c:pt>
                <c:pt idx="794">
                  <c:v>34442</c:v>
                </c:pt>
                <c:pt idx="795">
                  <c:v>34444</c:v>
                </c:pt>
                <c:pt idx="796">
                  <c:v>34449</c:v>
                </c:pt>
                <c:pt idx="797">
                  <c:v>34454</c:v>
                </c:pt>
                <c:pt idx="798">
                  <c:v>34459</c:v>
                </c:pt>
                <c:pt idx="799">
                  <c:v>34464</c:v>
                </c:pt>
                <c:pt idx="800">
                  <c:v>34469</c:v>
                </c:pt>
                <c:pt idx="801">
                  <c:v>34474</c:v>
                </c:pt>
                <c:pt idx="802">
                  <c:v>34479</c:v>
                </c:pt>
                <c:pt idx="803">
                  <c:v>34485</c:v>
                </c:pt>
                <c:pt idx="804">
                  <c:v>34490</c:v>
                </c:pt>
                <c:pt idx="805">
                  <c:v>34495</c:v>
                </c:pt>
                <c:pt idx="806">
                  <c:v>34500</c:v>
                </c:pt>
                <c:pt idx="807">
                  <c:v>34505</c:v>
                </c:pt>
                <c:pt idx="808">
                  <c:v>34510</c:v>
                </c:pt>
                <c:pt idx="809">
                  <c:v>34512</c:v>
                </c:pt>
                <c:pt idx="810">
                  <c:v>34515</c:v>
                </c:pt>
                <c:pt idx="811">
                  <c:v>34520</c:v>
                </c:pt>
                <c:pt idx="812">
                  <c:v>34525</c:v>
                </c:pt>
                <c:pt idx="813">
                  <c:v>34530</c:v>
                </c:pt>
                <c:pt idx="814">
                  <c:v>34535</c:v>
                </c:pt>
                <c:pt idx="815">
                  <c:v>34540</c:v>
                </c:pt>
                <c:pt idx="816">
                  <c:v>34546</c:v>
                </c:pt>
                <c:pt idx="817">
                  <c:v>34551</c:v>
                </c:pt>
                <c:pt idx="818">
                  <c:v>34556</c:v>
                </c:pt>
                <c:pt idx="819">
                  <c:v>34561</c:v>
                </c:pt>
                <c:pt idx="820">
                  <c:v>34564</c:v>
                </c:pt>
                <c:pt idx="821">
                  <c:v>34566</c:v>
                </c:pt>
                <c:pt idx="822">
                  <c:v>34571</c:v>
                </c:pt>
                <c:pt idx="823">
                  <c:v>34577</c:v>
                </c:pt>
                <c:pt idx="824">
                  <c:v>34582</c:v>
                </c:pt>
                <c:pt idx="825">
                  <c:v>34587</c:v>
                </c:pt>
                <c:pt idx="826">
                  <c:v>34592</c:v>
                </c:pt>
                <c:pt idx="827">
                  <c:v>34597</c:v>
                </c:pt>
                <c:pt idx="828">
                  <c:v>34602</c:v>
                </c:pt>
                <c:pt idx="829">
                  <c:v>34607</c:v>
                </c:pt>
                <c:pt idx="830">
                  <c:v>34612</c:v>
                </c:pt>
                <c:pt idx="831">
                  <c:v>34617</c:v>
                </c:pt>
                <c:pt idx="832">
                  <c:v>34619</c:v>
                </c:pt>
                <c:pt idx="833">
                  <c:v>34627</c:v>
                </c:pt>
                <c:pt idx="834">
                  <c:v>34632</c:v>
                </c:pt>
                <c:pt idx="835">
                  <c:v>34638</c:v>
                </c:pt>
                <c:pt idx="836">
                  <c:v>34643</c:v>
                </c:pt>
                <c:pt idx="837">
                  <c:v>34648</c:v>
                </c:pt>
                <c:pt idx="838">
                  <c:v>34653</c:v>
                </c:pt>
                <c:pt idx="839">
                  <c:v>34658</c:v>
                </c:pt>
                <c:pt idx="840">
                  <c:v>34663</c:v>
                </c:pt>
                <c:pt idx="841">
                  <c:v>34668</c:v>
                </c:pt>
                <c:pt idx="842">
                  <c:v>34673</c:v>
                </c:pt>
                <c:pt idx="843">
                  <c:v>34678</c:v>
                </c:pt>
                <c:pt idx="844">
                  <c:v>34683</c:v>
                </c:pt>
                <c:pt idx="845">
                  <c:v>34688</c:v>
                </c:pt>
                <c:pt idx="846">
                  <c:v>34693</c:v>
                </c:pt>
                <c:pt idx="847">
                  <c:v>34699</c:v>
                </c:pt>
                <c:pt idx="848">
                  <c:v>34704</c:v>
                </c:pt>
                <c:pt idx="849">
                  <c:v>34709</c:v>
                </c:pt>
                <c:pt idx="850">
                  <c:v>34710</c:v>
                </c:pt>
                <c:pt idx="851">
                  <c:v>34714</c:v>
                </c:pt>
                <c:pt idx="852">
                  <c:v>34719</c:v>
                </c:pt>
                <c:pt idx="853">
                  <c:v>34724</c:v>
                </c:pt>
                <c:pt idx="854">
                  <c:v>34730</c:v>
                </c:pt>
                <c:pt idx="855">
                  <c:v>34735</c:v>
                </c:pt>
                <c:pt idx="856">
                  <c:v>34740</c:v>
                </c:pt>
                <c:pt idx="857">
                  <c:v>34745</c:v>
                </c:pt>
                <c:pt idx="858">
                  <c:v>34750</c:v>
                </c:pt>
                <c:pt idx="859">
                  <c:v>34755</c:v>
                </c:pt>
                <c:pt idx="860">
                  <c:v>34758</c:v>
                </c:pt>
                <c:pt idx="861">
                  <c:v>34763</c:v>
                </c:pt>
                <c:pt idx="862">
                  <c:v>34768</c:v>
                </c:pt>
                <c:pt idx="863">
                  <c:v>34773</c:v>
                </c:pt>
                <c:pt idx="864">
                  <c:v>34774</c:v>
                </c:pt>
                <c:pt idx="865">
                  <c:v>34778</c:v>
                </c:pt>
                <c:pt idx="866">
                  <c:v>34783</c:v>
                </c:pt>
                <c:pt idx="867">
                  <c:v>34789</c:v>
                </c:pt>
                <c:pt idx="868">
                  <c:v>34794</c:v>
                </c:pt>
                <c:pt idx="869">
                  <c:v>34799</c:v>
                </c:pt>
                <c:pt idx="870">
                  <c:v>34804</c:v>
                </c:pt>
                <c:pt idx="871">
                  <c:v>34809</c:v>
                </c:pt>
                <c:pt idx="872">
                  <c:v>34814</c:v>
                </c:pt>
                <c:pt idx="873">
                  <c:v>34819</c:v>
                </c:pt>
                <c:pt idx="874">
                  <c:v>34824</c:v>
                </c:pt>
                <c:pt idx="875">
                  <c:v>34827</c:v>
                </c:pt>
                <c:pt idx="876">
                  <c:v>34829</c:v>
                </c:pt>
                <c:pt idx="877">
                  <c:v>34834</c:v>
                </c:pt>
                <c:pt idx="878">
                  <c:v>34839</c:v>
                </c:pt>
                <c:pt idx="879">
                  <c:v>34844</c:v>
                </c:pt>
                <c:pt idx="880">
                  <c:v>34850</c:v>
                </c:pt>
                <c:pt idx="881">
                  <c:v>34855</c:v>
                </c:pt>
                <c:pt idx="882">
                  <c:v>34860</c:v>
                </c:pt>
                <c:pt idx="883">
                  <c:v>34865</c:v>
                </c:pt>
                <c:pt idx="884">
                  <c:v>34870</c:v>
                </c:pt>
                <c:pt idx="885">
                  <c:v>34875</c:v>
                </c:pt>
                <c:pt idx="886">
                  <c:v>34880</c:v>
                </c:pt>
                <c:pt idx="887">
                  <c:v>34885</c:v>
                </c:pt>
                <c:pt idx="888">
                  <c:v>34890</c:v>
                </c:pt>
                <c:pt idx="889">
                  <c:v>34895</c:v>
                </c:pt>
                <c:pt idx="890">
                  <c:v>34899</c:v>
                </c:pt>
                <c:pt idx="891">
                  <c:v>34900</c:v>
                </c:pt>
                <c:pt idx="892">
                  <c:v>34905</c:v>
                </c:pt>
                <c:pt idx="893">
                  <c:v>34911</c:v>
                </c:pt>
                <c:pt idx="894">
                  <c:v>34916</c:v>
                </c:pt>
                <c:pt idx="895">
                  <c:v>34921</c:v>
                </c:pt>
                <c:pt idx="896">
                  <c:v>34926</c:v>
                </c:pt>
                <c:pt idx="897">
                  <c:v>34931</c:v>
                </c:pt>
                <c:pt idx="898">
                  <c:v>34936</c:v>
                </c:pt>
                <c:pt idx="899">
                  <c:v>34942</c:v>
                </c:pt>
                <c:pt idx="900">
                  <c:v>34947</c:v>
                </c:pt>
                <c:pt idx="901">
                  <c:v>34952</c:v>
                </c:pt>
                <c:pt idx="902">
                  <c:v>34957</c:v>
                </c:pt>
                <c:pt idx="903">
                  <c:v>34962</c:v>
                </c:pt>
                <c:pt idx="904">
                  <c:v>34967</c:v>
                </c:pt>
                <c:pt idx="905">
                  <c:v>34972</c:v>
                </c:pt>
                <c:pt idx="906">
                  <c:v>34977</c:v>
                </c:pt>
                <c:pt idx="907">
                  <c:v>34982</c:v>
                </c:pt>
                <c:pt idx="908">
                  <c:v>34983</c:v>
                </c:pt>
                <c:pt idx="909">
                  <c:v>34987</c:v>
                </c:pt>
                <c:pt idx="910">
                  <c:v>34992</c:v>
                </c:pt>
                <c:pt idx="911">
                  <c:v>34997</c:v>
                </c:pt>
                <c:pt idx="912">
                  <c:v>35003</c:v>
                </c:pt>
                <c:pt idx="913">
                  <c:v>35008</c:v>
                </c:pt>
                <c:pt idx="914">
                  <c:v>35013</c:v>
                </c:pt>
                <c:pt idx="915">
                  <c:v>35018</c:v>
                </c:pt>
                <c:pt idx="916">
                  <c:v>35023</c:v>
                </c:pt>
                <c:pt idx="917">
                  <c:v>35028</c:v>
                </c:pt>
                <c:pt idx="918">
                  <c:v>35033</c:v>
                </c:pt>
                <c:pt idx="919">
                  <c:v>35038</c:v>
                </c:pt>
                <c:pt idx="920">
                  <c:v>35043</c:v>
                </c:pt>
                <c:pt idx="921">
                  <c:v>35053</c:v>
                </c:pt>
                <c:pt idx="922">
                  <c:v>35058</c:v>
                </c:pt>
                <c:pt idx="923">
                  <c:v>35064</c:v>
                </c:pt>
                <c:pt idx="924">
                  <c:v>35069</c:v>
                </c:pt>
                <c:pt idx="925">
                  <c:v>35074</c:v>
                </c:pt>
                <c:pt idx="926">
                  <c:v>35079</c:v>
                </c:pt>
                <c:pt idx="927">
                  <c:v>35084</c:v>
                </c:pt>
                <c:pt idx="928">
                  <c:v>35086</c:v>
                </c:pt>
                <c:pt idx="929">
                  <c:v>35089</c:v>
                </c:pt>
                <c:pt idx="930">
                  <c:v>35095</c:v>
                </c:pt>
                <c:pt idx="931">
                  <c:v>35100</c:v>
                </c:pt>
                <c:pt idx="932">
                  <c:v>35105</c:v>
                </c:pt>
                <c:pt idx="933">
                  <c:v>35110</c:v>
                </c:pt>
                <c:pt idx="934">
                  <c:v>35115</c:v>
                </c:pt>
                <c:pt idx="935">
                  <c:v>35120</c:v>
                </c:pt>
                <c:pt idx="936">
                  <c:v>35124</c:v>
                </c:pt>
                <c:pt idx="937">
                  <c:v>35129</c:v>
                </c:pt>
                <c:pt idx="938">
                  <c:v>35134</c:v>
                </c:pt>
                <c:pt idx="939">
                  <c:v>35139</c:v>
                </c:pt>
                <c:pt idx="940">
                  <c:v>35144</c:v>
                </c:pt>
                <c:pt idx="941">
                  <c:v>35149</c:v>
                </c:pt>
                <c:pt idx="942">
                  <c:v>35155</c:v>
                </c:pt>
                <c:pt idx="943">
                  <c:v>35160</c:v>
                </c:pt>
                <c:pt idx="944">
                  <c:v>35164</c:v>
                </c:pt>
                <c:pt idx="945">
                  <c:v>35165</c:v>
                </c:pt>
                <c:pt idx="946">
                  <c:v>35170</c:v>
                </c:pt>
                <c:pt idx="947">
                  <c:v>35175</c:v>
                </c:pt>
                <c:pt idx="948">
                  <c:v>35180</c:v>
                </c:pt>
                <c:pt idx="949">
                  <c:v>35185</c:v>
                </c:pt>
                <c:pt idx="950">
                  <c:v>35190</c:v>
                </c:pt>
                <c:pt idx="951">
                  <c:v>35195</c:v>
                </c:pt>
                <c:pt idx="952">
                  <c:v>35200</c:v>
                </c:pt>
                <c:pt idx="953">
                  <c:v>35205</c:v>
                </c:pt>
                <c:pt idx="954">
                  <c:v>35210</c:v>
                </c:pt>
                <c:pt idx="955">
                  <c:v>35216</c:v>
                </c:pt>
                <c:pt idx="956">
                  <c:v>35221</c:v>
                </c:pt>
                <c:pt idx="957">
                  <c:v>35226</c:v>
                </c:pt>
                <c:pt idx="958">
                  <c:v>35231</c:v>
                </c:pt>
                <c:pt idx="959">
                  <c:v>35236</c:v>
                </c:pt>
                <c:pt idx="960">
                  <c:v>35241</c:v>
                </c:pt>
                <c:pt idx="961">
                  <c:v>35246</c:v>
                </c:pt>
                <c:pt idx="962">
                  <c:v>35251</c:v>
                </c:pt>
                <c:pt idx="963">
                  <c:v>35256</c:v>
                </c:pt>
                <c:pt idx="964">
                  <c:v>35257</c:v>
                </c:pt>
                <c:pt idx="965">
                  <c:v>35261</c:v>
                </c:pt>
                <c:pt idx="966">
                  <c:v>35266</c:v>
                </c:pt>
                <c:pt idx="967">
                  <c:v>35271</c:v>
                </c:pt>
                <c:pt idx="968">
                  <c:v>35277</c:v>
                </c:pt>
                <c:pt idx="969">
                  <c:v>35282</c:v>
                </c:pt>
                <c:pt idx="970">
                  <c:v>35287</c:v>
                </c:pt>
                <c:pt idx="971">
                  <c:v>35292</c:v>
                </c:pt>
                <c:pt idx="972">
                  <c:v>35297</c:v>
                </c:pt>
                <c:pt idx="973">
                  <c:v>35302</c:v>
                </c:pt>
                <c:pt idx="974">
                  <c:v>35308</c:v>
                </c:pt>
                <c:pt idx="975">
                  <c:v>35313</c:v>
                </c:pt>
                <c:pt idx="976">
                  <c:v>35318</c:v>
                </c:pt>
                <c:pt idx="977">
                  <c:v>35323</c:v>
                </c:pt>
                <c:pt idx="978">
                  <c:v>35328</c:v>
                </c:pt>
                <c:pt idx="979">
                  <c:v>35333</c:v>
                </c:pt>
                <c:pt idx="980">
                  <c:v>35338</c:v>
                </c:pt>
                <c:pt idx="981">
                  <c:v>35343</c:v>
                </c:pt>
                <c:pt idx="982">
                  <c:v>35348</c:v>
                </c:pt>
                <c:pt idx="983">
                  <c:v>35353</c:v>
                </c:pt>
                <c:pt idx="984">
                  <c:v>35358</c:v>
                </c:pt>
                <c:pt idx="985">
                  <c:v>35363</c:v>
                </c:pt>
                <c:pt idx="986">
                  <c:v>35369</c:v>
                </c:pt>
                <c:pt idx="987">
                  <c:v>35374</c:v>
                </c:pt>
                <c:pt idx="988">
                  <c:v>35379</c:v>
                </c:pt>
                <c:pt idx="989">
                  <c:v>35384</c:v>
                </c:pt>
                <c:pt idx="990">
                  <c:v>35389</c:v>
                </c:pt>
                <c:pt idx="991">
                  <c:v>35394</c:v>
                </c:pt>
                <c:pt idx="992">
                  <c:v>35399</c:v>
                </c:pt>
                <c:pt idx="993">
                  <c:v>35404</c:v>
                </c:pt>
                <c:pt idx="994">
                  <c:v>35409</c:v>
                </c:pt>
                <c:pt idx="995">
                  <c:v>35414</c:v>
                </c:pt>
                <c:pt idx="996">
                  <c:v>35419</c:v>
                </c:pt>
                <c:pt idx="997">
                  <c:v>35424</c:v>
                </c:pt>
                <c:pt idx="998">
                  <c:v>35430</c:v>
                </c:pt>
                <c:pt idx="999">
                  <c:v>35435</c:v>
                </c:pt>
                <c:pt idx="1000">
                  <c:v>35440</c:v>
                </c:pt>
                <c:pt idx="1001">
                  <c:v>35445</c:v>
                </c:pt>
                <c:pt idx="1002">
                  <c:v>35450</c:v>
                </c:pt>
                <c:pt idx="1003">
                  <c:v>35455</c:v>
                </c:pt>
                <c:pt idx="1004">
                  <c:v>35457</c:v>
                </c:pt>
                <c:pt idx="1005">
                  <c:v>35461</c:v>
                </c:pt>
                <c:pt idx="1006">
                  <c:v>35466</c:v>
                </c:pt>
                <c:pt idx="1007">
                  <c:v>35471</c:v>
                </c:pt>
                <c:pt idx="1008">
                  <c:v>35476</c:v>
                </c:pt>
                <c:pt idx="1009">
                  <c:v>35481</c:v>
                </c:pt>
                <c:pt idx="1010">
                  <c:v>35486</c:v>
                </c:pt>
                <c:pt idx="1011">
                  <c:v>35489</c:v>
                </c:pt>
                <c:pt idx="1012">
                  <c:v>35494</c:v>
                </c:pt>
                <c:pt idx="1013">
                  <c:v>35499</c:v>
                </c:pt>
                <c:pt idx="1014">
                  <c:v>35501</c:v>
                </c:pt>
                <c:pt idx="1015">
                  <c:v>35504</c:v>
                </c:pt>
                <c:pt idx="1016">
                  <c:v>35550</c:v>
                </c:pt>
                <c:pt idx="1017">
                  <c:v>35560</c:v>
                </c:pt>
                <c:pt idx="1018">
                  <c:v>35565</c:v>
                </c:pt>
                <c:pt idx="1019">
                  <c:v>35570</c:v>
                </c:pt>
                <c:pt idx="1020">
                  <c:v>35601</c:v>
                </c:pt>
                <c:pt idx="1021">
                  <c:v>35606</c:v>
                </c:pt>
                <c:pt idx="1022">
                  <c:v>35611</c:v>
                </c:pt>
                <c:pt idx="1023">
                  <c:v>35616</c:v>
                </c:pt>
                <c:pt idx="1024">
                  <c:v>35621</c:v>
                </c:pt>
                <c:pt idx="1025">
                  <c:v>35626</c:v>
                </c:pt>
                <c:pt idx="1026">
                  <c:v>35631</c:v>
                </c:pt>
                <c:pt idx="1027">
                  <c:v>35634</c:v>
                </c:pt>
                <c:pt idx="1028">
                  <c:v>35636</c:v>
                </c:pt>
                <c:pt idx="1029">
                  <c:v>35642</c:v>
                </c:pt>
                <c:pt idx="1030">
                  <c:v>35647</c:v>
                </c:pt>
                <c:pt idx="1031">
                  <c:v>35652</c:v>
                </c:pt>
                <c:pt idx="1032">
                  <c:v>35657</c:v>
                </c:pt>
                <c:pt idx="1033">
                  <c:v>35662</c:v>
                </c:pt>
                <c:pt idx="1034">
                  <c:v>35667</c:v>
                </c:pt>
                <c:pt idx="1035">
                  <c:v>35673</c:v>
                </c:pt>
                <c:pt idx="1036">
                  <c:v>35678</c:v>
                </c:pt>
                <c:pt idx="1037">
                  <c:v>35683</c:v>
                </c:pt>
                <c:pt idx="1038">
                  <c:v>35688</c:v>
                </c:pt>
                <c:pt idx="1039">
                  <c:v>35693</c:v>
                </c:pt>
                <c:pt idx="1040">
                  <c:v>35698</c:v>
                </c:pt>
                <c:pt idx="1041">
                  <c:v>35703</c:v>
                </c:pt>
                <c:pt idx="1042">
                  <c:v>35708</c:v>
                </c:pt>
                <c:pt idx="1043">
                  <c:v>35713</c:v>
                </c:pt>
                <c:pt idx="1044">
                  <c:v>35718</c:v>
                </c:pt>
                <c:pt idx="1045">
                  <c:v>35719</c:v>
                </c:pt>
                <c:pt idx="1046">
                  <c:v>35723</c:v>
                </c:pt>
                <c:pt idx="1047">
                  <c:v>35728</c:v>
                </c:pt>
                <c:pt idx="1048">
                  <c:v>35734</c:v>
                </c:pt>
                <c:pt idx="1049">
                  <c:v>35739</c:v>
                </c:pt>
                <c:pt idx="1050">
                  <c:v>35744</c:v>
                </c:pt>
                <c:pt idx="1051">
                  <c:v>35769</c:v>
                </c:pt>
                <c:pt idx="1052">
                  <c:v>35774</c:v>
                </c:pt>
                <c:pt idx="1053">
                  <c:v>35779</c:v>
                </c:pt>
                <c:pt idx="1054">
                  <c:v>35784</c:v>
                </c:pt>
                <c:pt idx="1055">
                  <c:v>35789</c:v>
                </c:pt>
                <c:pt idx="1056">
                  <c:v>35795</c:v>
                </c:pt>
                <c:pt idx="1057">
                  <c:v>35800</c:v>
                </c:pt>
                <c:pt idx="1058">
                  <c:v>35805</c:v>
                </c:pt>
                <c:pt idx="1059">
                  <c:v>35810</c:v>
                </c:pt>
                <c:pt idx="1060">
                  <c:v>35816</c:v>
                </c:pt>
                <c:pt idx="1061">
                  <c:v>35820</c:v>
                </c:pt>
                <c:pt idx="1062">
                  <c:v>35826</c:v>
                </c:pt>
                <c:pt idx="1063">
                  <c:v>35831</c:v>
                </c:pt>
                <c:pt idx="1064">
                  <c:v>35836</c:v>
                </c:pt>
                <c:pt idx="1065">
                  <c:v>35841</c:v>
                </c:pt>
                <c:pt idx="1066">
                  <c:v>35846</c:v>
                </c:pt>
                <c:pt idx="1067">
                  <c:v>35851</c:v>
                </c:pt>
                <c:pt idx="1068">
                  <c:v>35854</c:v>
                </c:pt>
                <c:pt idx="1069">
                  <c:v>35859</c:v>
                </c:pt>
                <c:pt idx="1070">
                  <c:v>35864</c:v>
                </c:pt>
                <c:pt idx="1071">
                  <c:v>35869</c:v>
                </c:pt>
                <c:pt idx="1072">
                  <c:v>35874</c:v>
                </c:pt>
                <c:pt idx="1073">
                  <c:v>35879</c:v>
                </c:pt>
                <c:pt idx="1074">
                  <c:v>35885</c:v>
                </c:pt>
                <c:pt idx="1075">
                  <c:v>35890</c:v>
                </c:pt>
                <c:pt idx="1076">
                  <c:v>35895</c:v>
                </c:pt>
                <c:pt idx="1077">
                  <c:v>35900</c:v>
                </c:pt>
                <c:pt idx="1078">
                  <c:v>35905</c:v>
                </c:pt>
                <c:pt idx="1079">
                  <c:v>35908</c:v>
                </c:pt>
                <c:pt idx="1080">
                  <c:v>35910</c:v>
                </c:pt>
                <c:pt idx="1081">
                  <c:v>35915</c:v>
                </c:pt>
                <c:pt idx="1082">
                  <c:v>35920</c:v>
                </c:pt>
                <c:pt idx="1083">
                  <c:v>35925</c:v>
                </c:pt>
                <c:pt idx="1084">
                  <c:v>35926</c:v>
                </c:pt>
                <c:pt idx="1085">
                  <c:v>35930</c:v>
                </c:pt>
                <c:pt idx="1086">
                  <c:v>35935</c:v>
                </c:pt>
                <c:pt idx="1087">
                  <c:v>35940</c:v>
                </c:pt>
                <c:pt idx="1088">
                  <c:v>35946</c:v>
                </c:pt>
                <c:pt idx="1089">
                  <c:v>35951</c:v>
                </c:pt>
                <c:pt idx="1090">
                  <c:v>35956</c:v>
                </c:pt>
                <c:pt idx="1091">
                  <c:v>35961</c:v>
                </c:pt>
                <c:pt idx="1092">
                  <c:v>35966</c:v>
                </c:pt>
                <c:pt idx="1093">
                  <c:v>35971</c:v>
                </c:pt>
                <c:pt idx="1094">
                  <c:v>35976</c:v>
                </c:pt>
                <c:pt idx="1095">
                  <c:v>35981</c:v>
                </c:pt>
                <c:pt idx="1096">
                  <c:v>35985</c:v>
                </c:pt>
                <c:pt idx="1097">
                  <c:v>35986</c:v>
                </c:pt>
                <c:pt idx="1098">
                  <c:v>35991</c:v>
                </c:pt>
                <c:pt idx="1099">
                  <c:v>35996</c:v>
                </c:pt>
                <c:pt idx="1100">
                  <c:v>36001</c:v>
                </c:pt>
                <c:pt idx="1101">
                  <c:v>36007</c:v>
                </c:pt>
                <c:pt idx="1102">
                  <c:v>36012</c:v>
                </c:pt>
                <c:pt idx="1103">
                  <c:v>36017</c:v>
                </c:pt>
                <c:pt idx="1104">
                  <c:v>36022</c:v>
                </c:pt>
                <c:pt idx="1105">
                  <c:v>36027</c:v>
                </c:pt>
                <c:pt idx="1106">
                  <c:v>36032</c:v>
                </c:pt>
                <c:pt idx="1107">
                  <c:v>36038</c:v>
                </c:pt>
                <c:pt idx="1108">
                  <c:v>36043</c:v>
                </c:pt>
                <c:pt idx="1109">
                  <c:v>36048</c:v>
                </c:pt>
                <c:pt idx="1110">
                  <c:v>36053</c:v>
                </c:pt>
                <c:pt idx="1111">
                  <c:v>36058</c:v>
                </c:pt>
                <c:pt idx="1112">
                  <c:v>36063</c:v>
                </c:pt>
                <c:pt idx="1113">
                  <c:v>36068</c:v>
                </c:pt>
                <c:pt idx="1114">
                  <c:v>36073</c:v>
                </c:pt>
                <c:pt idx="1115">
                  <c:v>36078</c:v>
                </c:pt>
                <c:pt idx="1116">
                  <c:v>36083</c:v>
                </c:pt>
                <c:pt idx="1117">
                  <c:v>36087</c:v>
                </c:pt>
                <c:pt idx="1118">
                  <c:v>36088</c:v>
                </c:pt>
                <c:pt idx="1119">
                  <c:v>36093</c:v>
                </c:pt>
                <c:pt idx="1120">
                  <c:v>36099</c:v>
                </c:pt>
                <c:pt idx="1121">
                  <c:v>36104</c:v>
                </c:pt>
                <c:pt idx="1122">
                  <c:v>36109</c:v>
                </c:pt>
                <c:pt idx="1123">
                  <c:v>36114</c:v>
                </c:pt>
                <c:pt idx="1124">
                  <c:v>36119</c:v>
                </c:pt>
                <c:pt idx="1125">
                  <c:v>36124</c:v>
                </c:pt>
                <c:pt idx="1126">
                  <c:v>36129</c:v>
                </c:pt>
                <c:pt idx="1127">
                  <c:v>36134</c:v>
                </c:pt>
                <c:pt idx="1128">
                  <c:v>36139</c:v>
                </c:pt>
                <c:pt idx="1129">
                  <c:v>36144</c:v>
                </c:pt>
                <c:pt idx="1130">
                  <c:v>36149</c:v>
                </c:pt>
                <c:pt idx="1131">
                  <c:v>36154</c:v>
                </c:pt>
                <c:pt idx="1132">
                  <c:v>36160</c:v>
                </c:pt>
                <c:pt idx="1133">
                  <c:v>36165</c:v>
                </c:pt>
                <c:pt idx="1134">
                  <c:v>36170</c:v>
                </c:pt>
                <c:pt idx="1135">
                  <c:v>36174</c:v>
                </c:pt>
                <c:pt idx="1136">
                  <c:v>36175</c:v>
                </c:pt>
                <c:pt idx="1137">
                  <c:v>36180</c:v>
                </c:pt>
                <c:pt idx="1138">
                  <c:v>36185</c:v>
                </c:pt>
                <c:pt idx="1139">
                  <c:v>36191</c:v>
                </c:pt>
                <c:pt idx="1140">
                  <c:v>36196</c:v>
                </c:pt>
                <c:pt idx="1141">
                  <c:v>36201</c:v>
                </c:pt>
                <c:pt idx="1142">
                  <c:v>36206</c:v>
                </c:pt>
                <c:pt idx="1143">
                  <c:v>36211</c:v>
                </c:pt>
                <c:pt idx="1144">
                  <c:v>36216</c:v>
                </c:pt>
                <c:pt idx="1145">
                  <c:v>36219</c:v>
                </c:pt>
                <c:pt idx="1146">
                  <c:v>36224</c:v>
                </c:pt>
                <c:pt idx="1147">
                  <c:v>36229</c:v>
                </c:pt>
                <c:pt idx="1148">
                  <c:v>36234</c:v>
                </c:pt>
                <c:pt idx="1149">
                  <c:v>36239</c:v>
                </c:pt>
                <c:pt idx="1150">
                  <c:v>36244</c:v>
                </c:pt>
                <c:pt idx="1151">
                  <c:v>36250</c:v>
                </c:pt>
                <c:pt idx="1152">
                  <c:v>36255</c:v>
                </c:pt>
                <c:pt idx="1153">
                  <c:v>36260</c:v>
                </c:pt>
                <c:pt idx="1154">
                  <c:v>36265</c:v>
                </c:pt>
                <c:pt idx="1155">
                  <c:v>36270</c:v>
                </c:pt>
                <c:pt idx="1156">
                  <c:v>36271</c:v>
                </c:pt>
                <c:pt idx="1157">
                  <c:v>36275</c:v>
                </c:pt>
                <c:pt idx="1158">
                  <c:v>36280</c:v>
                </c:pt>
                <c:pt idx="1159">
                  <c:v>36285</c:v>
                </c:pt>
                <c:pt idx="1160">
                  <c:v>36290</c:v>
                </c:pt>
                <c:pt idx="1161">
                  <c:v>36295</c:v>
                </c:pt>
                <c:pt idx="1162">
                  <c:v>36300</c:v>
                </c:pt>
                <c:pt idx="1163">
                  <c:v>36305</c:v>
                </c:pt>
                <c:pt idx="1164">
                  <c:v>36311</c:v>
                </c:pt>
                <c:pt idx="1165">
                  <c:v>36316</c:v>
                </c:pt>
                <c:pt idx="1166">
                  <c:v>36321</c:v>
                </c:pt>
                <c:pt idx="1167">
                  <c:v>36326</c:v>
                </c:pt>
                <c:pt idx="1168">
                  <c:v>36331</c:v>
                </c:pt>
                <c:pt idx="1169">
                  <c:v>36336</c:v>
                </c:pt>
                <c:pt idx="1170">
                  <c:v>36341</c:v>
                </c:pt>
                <c:pt idx="1171">
                  <c:v>36346</c:v>
                </c:pt>
                <c:pt idx="1172">
                  <c:v>36351</c:v>
                </c:pt>
                <c:pt idx="1173">
                  <c:v>36356</c:v>
                </c:pt>
                <c:pt idx="1174">
                  <c:v>36361</c:v>
                </c:pt>
                <c:pt idx="1175">
                  <c:v>36363</c:v>
                </c:pt>
                <c:pt idx="1176">
                  <c:v>36366</c:v>
                </c:pt>
                <c:pt idx="1177">
                  <c:v>36372</c:v>
                </c:pt>
                <c:pt idx="1178">
                  <c:v>36377</c:v>
                </c:pt>
                <c:pt idx="1179">
                  <c:v>36382</c:v>
                </c:pt>
                <c:pt idx="1180">
                  <c:v>36387</c:v>
                </c:pt>
                <c:pt idx="1181">
                  <c:v>36392</c:v>
                </c:pt>
                <c:pt idx="1182">
                  <c:v>36397</c:v>
                </c:pt>
                <c:pt idx="1183">
                  <c:v>36403</c:v>
                </c:pt>
                <c:pt idx="1184">
                  <c:v>36408</c:v>
                </c:pt>
                <c:pt idx="1185">
                  <c:v>36413</c:v>
                </c:pt>
                <c:pt idx="1186">
                  <c:v>36418</c:v>
                </c:pt>
                <c:pt idx="1187">
                  <c:v>36423</c:v>
                </c:pt>
                <c:pt idx="1188">
                  <c:v>36428</c:v>
                </c:pt>
                <c:pt idx="1189">
                  <c:v>36433</c:v>
                </c:pt>
                <c:pt idx="1190">
                  <c:v>36438</c:v>
                </c:pt>
                <c:pt idx="1191">
                  <c:v>36443</c:v>
                </c:pt>
                <c:pt idx="1192">
                  <c:v>36448</c:v>
                </c:pt>
                <c:pt idx="1193">
                  <c:v>36453</c:v>
                </c:pt>
                <c:pt idx="1194">
                  <c:v>36458</c:v>
                </c:pt>
                <c:pt idx="1195">
                  <c:v>36464</c:v>
                </c:pt>
                <c:pt idx="1196">
                  <c:v>36469</c:v>
                </c:pt>
                <c:pt idx="1197">
                  <c:v>36474</c:v>
                </c:pt>
                <c:pt idx="1198">
                  <c:v>36479</c:v>
                </c:pt>
                <c:pt idx="1199">
                  <c:v>36484</c:v>
                </c:pt>
                <c:pt idx="1200">
                  <c:v>36489</c:v>
                </c:pt>
                <c:pt idx="1201">
                  <c:v>36494</c:v>
                </c:pt>
                <c:pt idx="1202">
                  <c:v>36499</c:v>
                </c:pt>
                <c:pt idx="1203">
                  <c:v>36504</c:v>
                </c:pt>
                <c:pt idx="1204">
                  <c:v>36509</c:v>
                </c:pt>
                <c:pt idx="1205">
                  <c:v>36514</c:v>
                </c:pt>
                <c:pt idx="1206">
                  <c:v>36519</c:v>
                </c:pt>
                <c:pt idx="1207">
                  <c:v>36525</c:v>
                </c:pt>
                <c:pt idx="1208">
                  <c:v>36530</c:v>
                </c:pt>
                <c:pt idx="1209">
                  <c:v>36535</c:v>
                </c:pt>
                <c:pt idx="1210">
                  <c:v>36540</c:v>
                </c:pt>
                <c:pt idx="1211">
                  <c:v>36545</c:v>
                </c:pt>
                <c:pt idx="1212">
                  <c:v>36549</c:v>
                </c:pt>
                <c:pt idx="1213">
                  <c:v>36550</c:v>
                </c:pt>
                <c:pt idx="1214">
                  <c:v>36556</c:v>
                </c:pt>
                <c:pt idx="1215">
                  <c:v>36561</c:v>
                </c:pt>
                <c:pt idx="1216">
                  <c:v>36566</c:v>
                </c:pt>
                <c:pt idx="1217">
                  <c:v>36571</c:v>
                </c:pt>
                <c:pt idx="1218">
                  <c:v>36576</c:v>
                </c:pt>
                <c:pt idx="1219">
                  <c:v>36581</c:v>
                </c:pt>
                <c:pt idx="1220">
                  <c:v>36585</c:v>
                </c:pt>
                <c:pt idx="1221">
                  <c:v>36590</c:v>
                </c:pt>
                <c:pt idx="1222">
                  <c:v>36595</c:v>
                </c:pt>
                <c:pt idx="1223">
                  <c:v>36600</c:v>
                </c:pt>
                <c:pt idx="1224">
                  <c:v>36605</c:v>
                </c:pt>
                <c:pt idx="1225">
                  <c:v>36610</c:v>
                </c:pt>
                <c:pt idx="1226">
                  <c:v>36616</c:v>
                </c:pt>
                <c:pt idx="1227">
                  <c:v>36621</c:v>
                </c:pt>
                <c:pt idx="1228">
                  <c:v>36626</c:v>
                </c:pt>
                <c:pt idx="1229">
                  <c:v>36631</c:v>
                </c:pt>
                <c:pt idx="1230">
                  <c:v>36636</c:v>
                </c:pt>
                <c:pt idx="1231">
                  <c:v>36641</c:v>
                </c:pt>
                <c:pt idx="1232">
                  <c:v>36646</c:v>
                </c:pt>
                <c:pt idx="1233">
                  <c:v>36651</c:v>
                </c:pt>
                <c:pt idx="1234">
                  <c:v>36655</c:v>
                </c:pt>
                <c:pt idx="1235">
                  <c:v>36656</c:v>
                </c:pt>
                <c:pt idx="1236">
                  <c:v>36661</c:v>
                </c:pt>
                <c:pt idx="1237">
                  <c:v>36671</c:v>
                </c:pt>
                <c:pt idx="1238">
                  <c:v>36677</c:v>
                </c:pt>
                <c:pt idx="1239">
                  <c:v>36682</c:v>
                </c:pt>
                <c:pt idx="1240">
                  <c:v>36687</c:v>
                </c:pt>
                <c:pt idx="1241">
                  <c:v>36692</c:v>
                </c:pt>
                <c:pt idx="1242">
                  <c:v>36697</c:v>
                </c:pt>
                <c:pt idx="1243">
                  <c:v>36702</c:v>
                </c:pt>
                <c:pt idx="1244">
                  <c:v>36707</c:v>
                </c:pt>
                <c:pt idx="1245">
                  <c:v>36712</c:v>
                </c:pt>
                <c:pt idx="1246">
                  <c:v>36717</c:v>
                </c:pt>
                <c:pt idx="1247">
                  <c:v>36722</c:v>
                </c:pt>
                <c:pt idx="1248">
                  <c:v>36727</c:v>
                </c:pt>
                <c:pt idx="1249">
                  <c:v>36732</c:v>
                </c:pt>
                <c:pt idx="1250">
                  <c:v>36738</c:v>
                </c:pt>
                <c:pt idx="1251">
                  <c:v>36743</c:v>
                </c:pt>
                <c:pt idx="1252">
                  <c:v>36748</c:v>
                </c:pt>
                <c:pt idx="1253">
                  <c:v>36753</c:v>
                </c:pt>
                <c:pt idx="1254">
                  <c:v>36758</c:v>
                </c:pt>
                <c:pt idx="1255">
                  <c:v>36763</c:v>
                </c:pt>
                <c:pt idx="1256">
                  <c:v>36769</c:v>
                </c:pt>
                <c:pt idx="1257">
                  <c:v>36774</c:v>
                </c:pt>
                <c:pt idx="1258">
                  <c:v>36779</c:v>
                </c:pt>
                <c:pt idx="1259">
                  <c:v>36784</c:v>
                </c:pt>
                <c:pt idx="1260">
                  <c:v>36789</c:v>
                </c:pt>
                <c:pt idx="1261">
                  <c:v>36794</c:v>
                </c:pt>
                <c:pt idx="1262">
                  <c:v>36799</c:v>
                </c:pt>
                <c:pt idx="1263">
                  <c:v>36804</c:v>
                </c:pt>
                <c:pt idx="1264">
                  <c:v>36805</c:v>
                </c:pt>
                <c:pt idx="1265">
                  <c:v>36809</c:v>
                </c:pt>
                <c:pt idx="1266">
                  <c:v>36814</c:v>
                </c:pt>
                <c:pt idx="1267">
                  <c:v>36819</c:v>
                </c:pt>
                <c:pt idx="1268">
                  <c:v>36824</c:v>
                </c:pt>
                <c:pt idx="1269">
                  <c:v>36830</c:v>
                </c:pt>
                <c:pt idx="1270">
                  <c:v>36835</c:v>
                </c:pt>
                <c:pt idx="1271">
                  <c:v>36840</c:v>
                </c:pt>
                <c:pt idx="1272">
                  <c:v>36845</c:v>
                </c:pt>
                <c:pt idx="1273">
                  <c:v>36850</c:v>
                </c:pt>
                <c:pt idx="1274">
                  <c:v>36855</c:v>
                </c:pt>
                <c:pt idx="1275">
                  <c:v>36860</c:v>
                </c:pt>
                <c:pt idx="1276">
                  <c:v>36865</c:v>
                </c:pt>
                <c:pt idx="1277">
                  <c:v>36870</c:v>
                </c:pt>
                <c:pt idx="1278">
                  <c:v>36875</c:v>
                </c:pt>
                <c:pt idx="1279">
                  <c:v>36880</c:v>
                </c:pt>
                <c:pt idx="1280">
                  <c:v>36885</c:v>
                </c:pt>
                <c:pt idx="1281">
                  <c:v>36896</c:v>
                </c:pt>
                <c:pt idx="1282">
                  <c:v>36901</c:v>
                </c:pt>
                <c:pt idx="1283">
                  <c:v>36906</c:v>
                </c:pt>
                <c:pt idx="1284">
                  <c:v>36911</c:v>
                </c:pt>
                <c:pt idx="1285">
                  <c:v>36916</c:v>
                </c:pt>
                <c:pt idx="1286">
                  <c:v>36922</c:v>
                </c:pt>
                <c:pt idx="1287">
                  <c:v>36927</c:v>
                </c:pt>
                <c:pt idx="1288">
                  <c:v>36932</c:v>
                </c:pt>
                <c:pt idx="1289">
                  <c:v>36937</c:v>
                </c:pt>
                <c:pt idx="1290">
                  <c:v>36942</c:v>
                </c:pt>
                <c:pt idx="1291">
                  <c:v>36947</c:v>
                </c:pt>
                <c:pt idx="1292">
                  <c:v>36950</c:v>
                </c:pt>
                <c:pt idx="1293">
                  <c:v>36955</c:v>
                </c:pt>
                <c:pt idx="1294">
                  <c:v>36960</c:v>
                </c:pt>
                <c:pt idx="1295">
                  <c:v>36965</c:v>
                </c:pt>
                <c:pt idx="1296">
                  <c:v>36970</c:v>
                </c:pt>
                <c:pt idx="1297">
                  <c:v>36975</c:v>
                </c:pt>
                <c:pt idx="1298">
                  <c:v>36981</c:v>
                </c:pt>
                <c:pt idx="1299">
                  <c:v>36986</c:v>
                </c:pt>
                <c:pt idx="1300">
                  <c:v>36991</c:v>
                </c:pt>
                <c:pt idx="1301">
                  <c:v>36996</c:v>
                </c:pt>
                <c:pt idx="1302">
                  <c:v>37000</c:v>
                </c:pt>
                <c:pt idx="1303">
                  <c:v>37001</c:v>
                </c:pt>
                <c:pt idx="1304">
                  <c:v>37006</c:v>
                </c:pt>
                <c:pt idx="1305">
                  <c:v>37011</c:v>
                </c:pt>
                <c:pt idx="1306">
                  <c:v>37016</c:v>
                </c:pt>
                <c:pt idx="1307">
                  <c:v>37021</c:v>
                </c:pt>
                <c:pt idx="1308">
                  <c:v>37026</c:v>
                </c:pt>
                <c:pt idx="1309">
                  <c:v>37031</c:v>
                </c:pt>
                <c:pt idx="1310">
                  <c:v>37036</c:v>
                </c:pt>
                <c:pt idx="1311">
                  <c:v>37042</c:v>
                </c:pt>
                <c:pt idx="1312">
                  <c:v>37047</c:v>
                </c:pt>
                <c:pt idx="1313">
                  <c:v>37052</c:v>
                </c:pt>
                <c:pt idx="1314">
                  <c:v>37057</c:v>
                </c:pt>
                <c:pt idx="1315">
                  <c:v>37062</c:v>
                </c:pt>
                <c:pt idx="1316">
                  <c:v>37067</c:v>
                </c:pt>
                <c:pt idx="1317">
                  <c:v>37072</c:v>
                </c:pt>
                <c:pt idx="1318">
                  <c:v>37077</c:v>
                </c:pt>
                <c:pt idx="1319">
                  <c:v>37082</c:v>
                </c:pt>
                <c:pt idx="1320">
                  <c:v>37087</c:v>
                </c:pt>
                <c:pt idx="1321">
                  <c:v>37090</c:v>
                </c:pt>
                <c:pt idx="1322">
                  <c:v>37092</c:v>
                </c:pt>
                <c:pt idx="1323">
                  <c:v>37097</c:v>
                </c:pt>
                <c:pt idx="1324">
                  <c:v>37103</c:v>
                </c:pt>
                <c:pt idx="1325">
                  <c:v>37108</c:v>
                </c:pt>
                <c:pt idx="1326">
                  <c:v>37113</c:v>
                </c:pt>
                <c:pt idx="1327">
                  <c:v>37118</c:v>
                </c:pt>
                <c:pt idx="1328">
                  <c:v>37123</c:v>
                </c:pt>
                <c:pt idx="1329">
                  <c:v>37128</c:v>
                </c:pt>
                <c:pt idx="1330">
                  <c:v>37134</c:v>
                </c:pt>
                <c:pt idx="1331">
                  <c:v>37139</c:v>
                </c:pt>
                <c:pt idx="1332">
                  <c:v>37144</c:v>
                </c:pt>
                <c:pt idx="1333">
                  <c:v>37149</c:v>
                </c:pt>
                <c:pt idx="1334">
                  <c:v>37154</c:v>
                </c:pt>
                <c:pt idx="1335">
                  <c:v>37159</c:v>
                </c:pt>
                <c:pt idx="1336">
                  <c:v>37164</c:v>
                </c:pt>
                <c:pt idx="1337">
                  <c:v>37169</c:v>
                </c:pt>
                <c:pt idx="1338">
                  <c:v>37174</c:v>
                </c:pt>
                <c:pt idx="1339">
                  <c:v>37175</c:v>
                </c:pt>
                <c:pt idx="1340">
                  <c:v>37179</c:v>
                </c:pt>
                <c:pt idx="1341">
                  <c:v>37184</c:v>
                </c:pt>
                <c:pt idx="1342">
                  <c:v>37189</c:v>
                </c:pt>
                <c:pt idx="1343">
                  <c:v>37195</c:v>
                </c:pt>
                <c:pt idx="1344">
                  <c:v>37200</c:v>
                </c:pt>
                <c:pt idx="1345">
                  <c:v>37205</c:v>
                </c:pt>
                <c:pt idx="1346">
                  <c:v>37210</c:v>
                </c:pt>
                <c:pt idx="1347">
                  <c:v>37215</c:v>
                </c:pt>
                <c:pt idx="1348">
                  <c:v>37220</c:v>
                </c:pt>
                <c:pt idx="1349">
                  <c:v>37225</c:v>
                </c:pt>
                <c:pt idx="1350">
                  <c:v>37230</c:v>
                </c:pt>
                <c:pt idx="1351">
                  <c:v>37235</c:v>
                </c:pt>
                <c:pt idx="1352">
                  <c:v>37240</c:v>
                </c:pt>
                <c:pt idx="1353">
                  <c:v>37245</c:v>
                </c:pt>
                <c:pt idx="1354">
                  <c:v>37250</c:v>
                </c:pt>
                <c:pt idx="1355">
                  <c:v>37256</c:v>
                </c:pt>
                <c:pt idx="1356">
                  <c:v>37261</c:v>
                </c:pt>
                <c:pt idx="1357">
                  <c:v>37266</c:v>
                </c:pt>
                <c:pt idx="1358">
                  <c:v>37270</c:v>
                </c:pt>
                <c:pt idx="1359">
                  <c:v>37271</c:v>
                </c:pt>
                <c:pt idx="1360">
                  <c:v>37276</c:v>
                </c:pt>
                <c:pt idx="1361">
                  <c:v>37281</c:v>
                </c:pt>
                <c:pt idx="1362">
                  <c:v>37287</c:v>
                </c:pt>
                <c:pt idx="1363">
                  <c:v>37292</c:v>
                </c:pt>
                <c:pt idx="1364">
                  <c:v>37297</c:v>
                </c:pt>
                <c:pt idx="1365">
                  <c:v>37302</c:v>
                </c:pt>
                <c:pt idx="1366">
                  <c:v>37307</c:v>
                </c:pt>
                <c:pt idx="1367">
                  <c:v>37312</c:v>
                </c:pt>
                <c:pt idx="1368">
                  <c:v>37363</c:v>
                </c:pt>
                <c:pt idx="1369">
                  <c:v>37366</c:v>
                </c:pt>
                <c:pt idx="1370">
                  <c:v>37371</c:v>
                </c:pt>
                <c:pt idx="1371">
                  <c:v>37376</c:v>
                </c:pt>
                <c:pt idx="1372">
                  <c:v>37381</c:v>
                </c:pt>
                <c:pt idx="1373">
                  <c:v>37386</c:v>
                </c:pt>
                <c:pt idx="1374">
                  <c:v>37391</c:v>
                </c:pt>
                <c:pt idx="1375">
                  <c:v>37396</c:v>
                </c:pt>
                <c:pt idx="1376">
                  <c:v>37401</c:v>
                </c:pt>
                <c:pt idx="1377">
                  <c:v>37407</c:v>
                </c:pt>
                <c:pt idx="1378">
                  <c:v>37412</c:v>
                </c:pt>
                <c:pt idx="1379">
                  <c:v>37417</c:v>
                </c:pt>
                <c:pt idx="1380">
                  <c:v>37432</c:v>
                </c:pt>
                <c:pt idx="1381">
                  <c:v>37437</c:v>
                </c:pt>
                <c:pt idx="1382">
                  <c:v>37442</c:v>
                </c:pt>
                <c:pt idx="1383">
                  <c:v>37447</c:v>
                </c:pt>
                <c:pt idx="1384">
                  <c:v>37457</c:v>
                </c:pt>
                <c:pt idx="1385">
                  <c:v>37478</c:v>
                </c:pt>
                <c:pt idx="1386">
                  <c:v>37504</c:v>
                </c:pt>
                <c:pt idx="1387">
                  <c:v>37509</c:v>
                </c:pt>
                <c:pt idx="1388">
                  <c:v>37514</c:v>
                </c:pt>
                <c:pt idx="1389">
                  <c:v>37519</c:v>
                </c:pt>
                <c:pt idx="1390">
                  <c:v>37524</c:v>
                </c:pt>
                <c:pt idx="1391">
                  <c:v>37539</c:v>
                </c:pt>
                <c:pt idx="1392">
                  <c:v>37685</c:v>
                </c:pt>
                <c:pt idx="1393">
                  <c:v>37690</c:v>
                </c:pt>
                <c:pt idx="1394">
                  <c:v>37695</c:v>
                </c:pt>
                <c:pt idx="1395">
                  <c:v>37700</c:v>
                </c:pt>
                <c:pt idx="1396">
                  <c:v>37705</c:v>
                </c:pt>
                <c:pt idx="1397">
                  <c:v>37711</c:v>
                </c:pt>
                <c:pt idx="1398">
                  <c:v>37716</c:v>
                </c:pt>
                <c:pt idx="1399">
                  <c:v>37721</c:v>
                </c:pt>
                <c:pt idx="1400">
                  <c:v>37726</c:v>
                </c:pt>
                <c:pt idx="1401">
                  <c:v>37731</c:v>
                </c:pt>
                <c:pt idx="1402">
                  <c:v>37736</c:v>
                </c:pt>
                <c:pt idx="1403">
                  <c:v>37741</c:v>
                </c:pt>
                <c:pt idx="1404">
                  <c:v>37746</c:v>
                </c:pt>
                <c:pt idx="1405">
                  <c:v>37751</c:v>
                </c:pt>
                <c:pt idx="1406">
                  <c:v>37756</c:v>
                </c:pt>
                <c:pt idx="1407">
                  <c:v>37761</c:v>
                </c:pt>
                <c:pt idx="1408">
                  <c:v>37787</c:v>
                </c:pt>
                <c:pt idx="1409">
                  <c:v>37792</c:v>
                </c:pt>
                <c:pt idx="1410">
                  <c:v>37797</c:v>
                </c:pt>
                <c:pt idx="1411">
                  <c:v>37802</c:v>
                </c:pt>
                <c:pt idx="1412">
                  <c:v>37807</c:v>
                </c:pt>
                <c:pt idx="1413">
                  <c:v>37812</c:v>
                </c:pt>
                <c:pt idx="1414">
                  <c:v>37817</c:v>
                </c:pt>
                <c:pt idx="1415">
                  <c:v>37822</c:v>
                </c:pt>
                <c:pt idx="1416">
                  <c:v>37827</c:v>
                </c:pt>
                <c:pt idx="1417">
                  <c:v>37833</c:v>
                </c:pt>
                <c:pt idx="1418">
                  <c:v>37838</c:v>
                </c:pt>
                <c:pt idx="1419">
                  <c:v>37843</c:v>
                </c:pt>
                <c:pt idx="1420">
                  <c:v>37848</c:v>
                </c:pt>
                <c:pt idx="1421">
                  <c:v>37853</c:v>
                </c:pt>
                <c:pt idx="1422">
                  <c:v>37858</c:v>
                </c:pt>
                <c:pt idx="1423">
                  <c:v>37864</c:v>
                </c:pt>
                <c:pt idx="1424">
                  <c:v>37869</c:v>
                </c:pt>
                <c:pt idx="1425">
                  <c:v>37874</c:v>
                </c:pt>
                <c:pt idx="1426">
                  <c:v>37879</c:v>
                </c:pt>
                <c:pt idx="1427">
                  <c:v>37884</c:v>
                </c:pt>
                <c:pt idx="1428">
                  <c:v>37889</c:v>
                </c:pt>
                <c:pt idx="1429">
                  <c:v>37894</c:v>
                </c:pt>
                <c:pt idx="1430">
                  <c:v>37899</c:v>
                </c:pt>
                <c:pt idx="1431">
                  <c:v>37904</c:v>
                </c:pt>
                <c:pt idx="1432">
                  <c:v>37909</c:v>
                </c:pt>
                <c:pt idx="1433">
                  <c:v>37914</c:v>
                </c:pt>
                <c:pt idx="1434">
                  <c:v>37919</c:v>
                </c:pt>
                <c:pt idx="1435">
                  <c:v>37925</c:v>
                </c:pt>
                <c:pt idx="1436">
                  <c:v>37930</c:v>
                </c:pt>
                <c:pt idx="1437">
                  <c:v>37935</c:v>
                </c:pt>
                <c:pt idx="1438">
                  <c:v>37940</c:v>
                </c:pt>
                <c:pt idx="1439">
                  <c:v>37945</c:v>
                </c:pt>
                <c:pt idx="1440">
                  <c:v>37950</c:v>
                </c:pt>
                <c:pt idx="1441">
                  <c:v>37955</c:v>
                </c:pt>
                <c:pt idx="1442">
                  <c:v>37960</c:v>
                </c:pt>
                <c:pt idx="1443">
                  <c:v>37965</c:v>
                </c:pt>
                <c:pt idx="1444">
                  <c:v>37970</c:v>
                </c:pt>
                <c:pt idx="1445">
                  <c:v>37975</c:v>
                </c:pt>
                <c:pt idx="1446">
                  <c:v>37980</c:v>
                </c:pt>
                <c:pt idx="1447">
                  <c:v>37986</c:v>
                </c:pt>
                <c:pt idx="1448">
                  <c:v>37991</c:v>
                </c:pt>
                <c:pt idx="1449">
                  <c:v>37996</c:v>
                </c:pt>
                <c:pt idx="1450">
                  <c:v>38001</c:v>
                </c:pt>
                <c:pt idx="1451">
                  <c:v>38006</c:v>
                </c:pt>
                <c:pt idx="1452">
                  <c:v>38011</c:v>
                </c:pt>
                <c:pt idx="1453">
                  <c:v>38017</c:v>
                </c:pt>
                <c:pt idx="1454">
                  <c:v>38022</c:v>
                </c:pt>
                <c:pt idx="1455">
                  <c:v>38027</c:v>
                </c:pt>
                <c:pt idx="1456">
                  <c:v>38032</c:v>
                </c:pt>
                <c:pt idx="1457">
                  <c:v>38037</c:v>
                </c:pt>
                <c:pt idx="1458">
                  <c:v>38042</c:v>
                </c:pt>
                <c:pt idx="1459">
                  <c:v>38046</c:v>
                </c:pt>
                <c:pt idx="1460">
                  <c:v>38051</c:v>
                </c:pt>
                <c:pt idx="1461">
                  <c:v>38056</c:v>
                </c:pt>
                <c:pt idx="1462">
                  <c:v>38061</c:v>
                </c:pt>
                <c:pt idx="1463">
                  <c:v>38066</c:v>
                </c:pt>
                <c:pt idx="1464">
                  <c:v>38071</c:v>
                </c:pt>
                <c:pt idx="1465">
                  <c:v>38077</c:v>
                </c:pt>
                <c:pt idx="1466">
                  <c:v>38082</c:v>
                </c:pt>
                <c:pt idx="1467">
                  <c:v>38087</c:v>
                </c:pt>
                <c:pt idx="1468">
                  <c:v>38092</c:v>
                </c:pt>
                <c:pt idx="1469">
                  <c:v>38097</c:v>
                </c:pt>
                <c:pt idx="1470">
                  <c:v>38102</c:v>
                </c:pt>
                <c:pt idx="1471">
                  <c:v>38107</c:v>
                </c:pt>
                <c:pt idx="1472">
                  <c:v>38112</c:v>
                </c:pt>
                <c:pt idx="1473">
                  <c:v>38117</c:v>
                </c:pt>
                <c:pt idx="1474">
                  <c:v>38122</c:v>
                </c:pt>
                <c:pt idx="1475">
                  <c:v>38127</c:v>
                </c:pt>
                <c:pt idx="1476">
                  <c:v>38132</c:v>
                </c:pt>
                <c:pt idx="1477">
                  <c:v>38138</c:v>
                </c:pt>
                <c:pt idx="1478">
                  <c:v>38143</c:v>
                </c:pt>
                <c:pt idx="1479">
                  <c:v>38148</c:v>
                </c:pt>
                <c:pt idx="1480">
                  <c:v>38153</c:v>
                </c:pt>
                <c:pt idx="1481">
                  <c:v>38158</c:v>
                </c:pt>
                <c:pt idx="1482">
                  <c:v>38163</c:v>
                </c:pt>
                <c:pt idx="1483">
                  <c:v>38168</c:v>
                </c:pt>
                <c:pt idx="1484">
                  <c:v>38173</c:v>
                </c:pt>
                <c:pt idx="1485">
                  <c:v>38178</c:v>
                </c:pt>
                <c:pt idx="1486">
                  <c:v>38183</c:v>
                </c:pt>
                <c:pt idx="1487">
                  <c:v>38188</c:v>
                </c:pt>
                <c:pt idx="1488">
                  <c:v>38193</c:v>
                </c:pt>
                <c:pt idx="1489">
                  <c:v>38199</c:v>
                </c:pt>
                <c:pt idx="1490">
                  <c:v>38204</c:v>
                </c:pt>
                <c:pt idx="1491">
                  <c:v>38209</c:v>
                </c:pt>
                <c:pt idx="1492">
                  <c:v>38214</c:v>
                </c:pt>
                <c:pt idx="1493">
                  <c:v>38219</c:v>
                </c:pt>
                <c:pt idx="1494">
                  <c:v>38224</c:v>
                </c:pt>
                <c:pt idx="1495">
                  <c:v>38230</c:v>
                </c:pt>
                <c:pt idx="1496">
                  <c:v>38235</c:v>
                </c:pt>
                <c:pt idx="1497">
                  <c:v>38240</c:v>
                </c:pt>
                <c:pt idx="1498">
                  <c:v>38245</c:v>
                </c:pt>
                <c:pt idx="1499">
                  <c:v>38250</c:v>
                </c:pt>
                <c:pt idx="1500">
                  <c:v>38255</c:v>
                </c:pt>
                <c:pt idx="1501">
                  <c:v>38260</c:v>
                </c:pt>
                <c:pt idx="1502">
                  <c:v>38265</c:v>
                </c:pt>
                <c:pt idx="1503">
                  <c:v>38270</c:v>
                </c:pt>
                <c:pt idx="1504">
                  <c:v>38275</c:v>
                </c:pt>
                <c:pt idx="1505">
                  <c:v>38280</c:v>
                </c:pt>
                <c:pt idx="1506">
                  <c:v>38285</c:v>
                </c:pt>
                <c:pt idx="1507">
                  <c:v>38288</c:v>
                </c:pt>
                <c:pt idx="1508">
                  <c:v>38291</c:v>
                </c:pt>
                <c:pt idx="1509">
                  <c:v>38296</c:v>
                </c:pt>
                <c:pt idx="1510">
                  <c:v>38301</c:v>
                </c:pt>
                <c:pt idx="1511">
                  <c:v>38306</c:v>
                </c:pt>
                <c:pt idx="1512">
                  <c:v>38311</c:v>
                </c:pt>
                <c:pt idx="1513">
                  <c:v>38316</c:v>
                </c:pt>
                <c:pt idx="1514">
                  <c:v>38321</c:v>
                </c:pt>
                <c:pt idx="1515">
                  <c:v>38326</c:v>
                </c:pt>
                <c:pt idx="1516">
                  <c:v>38331</c:v>
                </c:pt>
                <c:pt idx="1517">
                  <c:v>38336</c:v>
                </c:pt>
                <c:pt idx="1518">
                  <c:v>38341</c:v>
                </c:pt>
                <c:pt idx="1519">
                  <c:v>38346</c:v>
                </c:pt>
                <c:pt idx="1520">
                  <c:v>38352</c:v>
                </c:pt>
                <c:pt idx="1521">
                  <c:v>38357</c:v>
                </c:pt>
                <c:pt idx="1522">
                  <c:v>38362</c:v>
                </c:pt>
                <c:pt idx="1523">
                  <c:v>38367</c:v>
                </c:pt>
                <c:pt idx="1524">
                  <c:v>38372</c:v>
                </c:pt>
                <c:pt idx="1525">
                  <c:v>38377</c:v>
                </c:pt>
                <c:pt idx="1526">
                  <c:v>38378</c:v>
                </c:pt>
                <c:pt idx="1527">
                  <c:v>38383</c:v>
                </c:pt>
                <c:pt idx="1528">
                  <c:v>38388</c:v>
                </c:pt>
                <c:pt idx="1529">
                  <c:v>38393</c:v>
                </c:pt>
                <c:pt idx="1530">
                  <c:v>38398</c:v>
                </c:pt>
                <c:pt idx="1531">
                  <c:v>38403</c:v>
                </c:pt>
                <c:pt idx="1532">
                  <c:v>38408</c:v>
                </c:pt>
                <c:pt idx="1533">
                  <c:v>38411</c:v>
                </c:pt>
                <c:pt idx="1534">
                  <c:v>38416</c:v>
                </c:pt>
                <c:pt idx="1535">
                  <c:v>38421</c:v>
                </c:pt>
                <c:pt idx="1536">
                  <c:v>38426</c:v>
                </c:pt>
                <c:pt idx="1537">
                  <c:v>38431</c:v>
                </c:pt>
                <c:pt idx="1538">
                  <c:v>38463</c:v>
                </c:pt>
                <c:pt idx="1539">
                  <c:v>38546</c:v>
                </c:pt>
                <c:pt idx="1540">
                  <c:v>38566</c:v>
                </c:pt>
                <c:pt idx="1541">
                  <c:v>38644</c:v>
                </c:pt>
                <c:pt idx="1542">
                  <c:v>38764</c:v>
                </c:pt>
                <c:pt idx="1543">
                  <c:v>38776</c:v>
                </c:pt>
                <c:pt idx="1544">
                  <c:v>38841</c:v>
                </c:pt>
                <c:pt idx="1545">
                  <c:v>38909</c:v>
                </c:pt>
                <c:pt idx="1546">
                  <c:v>39016</c:v>
                </c:pt>
                <c:pt idx="1547">
                  <c:v>39108</c:v>
                </c:pt>
                <c:pt idx="1548">
                  <c:v>39170</c:v>
                </c:pt>
                <c:pt idx="1549">
                  <c:v>39259</c:v>
                </c:pt>
                <c:pt idx="1550">
                  <c:v>39387</c:v>
                </c:pt>
                <c:pt idx="1551">
                  <c:v>39489</c:v>
                </c:pt>
                <c:pt idx="1552">
                  <c:v>39583</c:v>
                </c:pt>
                <c:pt idx="1553">
                  <c:v>39659</c:v>
                </c:pt>
                <c:pt idx="1554">
                  <c:v>39736</c:v>
                </c:pt>
                <c:pt idx="1555">
                  <c:v>39848</c:v>
                </c:pt>
                <c:pt idx="1556">
                  <c:v>39931</c:v>
                </c:pt>
                <c:pt idx="1557">
                  <c:v>40051</c:v>
                </c:pt>
                <c:pt idx="1558">
                  <c:v>40135</c:v>
                </c:pt>
                <c:pt idx="1559">
                  <c:v>40227</c:v>
                </c:pt>
                <c:pt idx="1560">
                  <c:v>40295</c:v>
                </c:pt>
                <c:pt idx="1561">
                  <c:v>40385</c:v>
                </c:pt>
                <c:pt idx="1562">
                  <c:v>40483</c:v>
                </c:pt>
                <c:pt idx="1563">
                  <c:v>40603</c:v>
                </c:pt>
                <c:pt idx="1564">
                  <c:v>40646</c:v>
                </c:pt>
                <c:pt idx="1565">
                  <c:v>40751</c:v>
                </c:pt>
                <c:pt idx="1566">
                  <c:v>40821</c:v>
                </c:pt>
                <c:pt idx="1567">
                  <c:v>40933</c:v>
                </c:pt>
                <c:pt idx="1568">
                  <c:v>41029</c:v>
                </c:pt>
                <c:pt idx="1569">
                  <c:v>41122</c:v>
                </c:pt>
                <c:pt idx="1570">
                  <c:v>41219</c:v>
                </c:pt>
                <c:pt idx="1571">
                  <c:v>41346</c:v>
                </c:pt>
                <c:pt idx="1572">
                  <c:v>41380</c:v>
                </c:pt>
                <c:pt idx="1573">
                  <c:v>41442</c:v>
                </c:pt>
                <c:pt idx="1574">
                  <c:v>41513</c:v>
                </c:pt>
                <c:pt idx="1575">
                  <c:v>41569</c:v>
                </c:pt>
                <c:pt idx="1576">
                  <c:v>41660</c:v>
                </c:pt>
                <c:pt idx="1577">
                  <c:v>41761</c:v>
                </c:pt>
                <c:pt idx="1578">
                  <c:v>41836</c:v>
                </c:pt>
                <c:pt idx="1579">
                  <c:v>41927</c:v>
                </c:pt>
                <c:pt idx="1580">
                  <c:v>42024</c:v>
                </c:pt>
                <c:pt idx="1581">
                  <c:v>42117</c:v>
                </c:pt>
                <c:pt idx="1582">
                  <c:v>42185</c:v>
                </c:pt>
                <c:pt idx="1583">
                  <c:v>42296</c:v>
                </c:pt>
                <c:pt idx="1584">
                  <c:v>42389</c:v>
                </c:pt>
                <c:pt idx="1585">
                  <c:v>42503</c:v>
                </c:pt>
                <c:pt idx="1586">
                  <c:v>42586</c:v>
                </c:pt>
                <c:pt idx="1587">
                  <c:v>42670</c:v>
                </c:pt>
                <c:pt idx="1588">
                  <c:v>42773</c:v>
                </c:pt>
                <c:pt idx="1589">
                  <c:v>42818</c:v>
                </c:pt>
                <c:pt idx="1590">
                  <c:v>43034</c:v>
                </c:pt>
                <c:pt idx="1591">
                  <c:v>43181</c:v>
                </c:pt>
                <c:pt idx="1592">
                  <c:v>43361</c:v>
                </c:pt>
                <c:pt idx="1593">
                  <c:v>43433</c:v>
                </c:pt>
                <c:pt idx="1594">
                  <c:v>43503</c:v>
                </c:pt>
                <c:pt idx="1595">
                  <c:v>43606</c:v>
                </c:pt>
                <c:pt idx="1596">
                  <c:v>43692</c:v>
                </c:pt>
                <c:pt idx="1597">
                  <c:v>43893</c:v>
                </c:pt>
                <c:pt idx="1598">
                  <c:v>43965</c:v>
                </c:pt>
                <c:pt idx="1599">
                  <c:v>44022</c:v>
                </c:pt>
                <c:pt idx="1600">
                  <c:v>44141</c:v>
                </c:pt>
                <c:pt idx="1601">
                  <c:v>44244</c:v>
                </c:pt>
                <c:pt idx="1602">
                  <c:v>44309</c:v>
                </c:pt>
                <c:pt idx="1603">
                  <c:v>44463</c:v>
                </c:pt>
                <c:pt idx="1604">
                  <c:v>44580</c:v>
                </c:pt>
              </c:numCache>
            </c:numRef>
          </c:xVal>
          <c:yVal>
            <c:numRef>
              <c:f>'365133076351203'!$D$62:$D$1754</c:f>
              <c:numCache>
                <c:formatCode>General</c:formatCode>
                <c:ptCount val="1693"/>
                <c:pt idx="0">
                  <c:v>-67.19</c:v>
                </c:pt>
                <c:pt idx="1">
                  <c:v>-67.06</c:v>
                </c:pt>
                <c:pt idx="2">
                  <c:v>-66.75</c:v>
                </c:pt>
                <c:pt idx="3">
                  <c:v>-66.680000000000007</c:v>
                </c:pt>
                <c:pt idx="4">
                  <c:v>-66.39</c:v>
                </c:pt>
                <c:pt idx="5">
                  <c:v>-66.25</c:v>
                </c:pt>
                <c:pt idx="6">
                  <c:v>-66.09</c:v>
                </c:pt>
                <c:pt idx="7">
                  <c:v>-65.89</c:v>
                </c:pt>
                <c:pt idx="8">
                  <c:v>-65.73</c:v>
                </c:pt>
                <c:pt idx="9">
                  <c:v>-65.41</c:v>
                </c:pt>
                <c:pt idx="10">
                  <c:v>-65.39</c:v>
                </c:pt>
                <c:pt idx="11">
                  <c:v>-65.22</c:v>
                </c:pt>
                <c:pt idx="12">
                  <c:v>-65.09</c:v>
                </c:pt>
                <c:pt idx="13">
                  <c:v>-64.989999999999895</c:v>
                </c:pt>
                <c:pt idx="14">
                  <c:v>-64.86</c:v>
                </c:pt>
                <c:pt idx="15">
                  <c:v>-64.680000000000007</c:v>
                </c:pt>
                <c:pt idx="16">
                  <c:v>-64.540000000000006</c:v>
                </c:pt>
                <c:pt idx="17">
                  <c:v>-64.569999999999894</c:v>
                </c:pt>
                <c:pt idx="18">
                  <c:v>-64.290000000000006</c:v>
                </c:pt>
                <c:pt idx="19">
                  <c:v>-64.290000000000006</c:v>
                </c:pt>
                <c:pt idx="20">
                  <c:v>-64.290000000000006</c:v>
                </c:pt>
                <c:pt idx="21">
                  <c:v>-64.290000000000006</c:v>
                </c:pt>
                <c:pt idx="22">
                  <c:v>-64.19</c:v>
                </c:pt>
                <c:pt idx="23">
                  <c:v>-64.27</c:v>
                </c:pt>
                <c:pt idx="24">
                  <c:v>-64.25</c:v>
                </c:pt>
                <c:pt idx="25">
                  <c:v>-64.19</c:v>
                </c:pt>
                <c:pt idx="26">
                  <c:v>-64.77</c:v>
                </c:pt>
                <c:pt idx="27">
                  <c:v>-66.58</c:v>
                </c:pt>
                <c:pt idx="28">
                  <c:v>-69.489999999999895</c:v>
                </c:pt>
                <c:pt idx="29">
                  <c:v>-70.39</c:v>
                </c:pt>
                <c:pt idx="30">
                  <c:v>-67.09</c:v>
                </c:pt>
                <c:pt idx="31">
                  <c:v>-65.69</c:v>
                </c:pt>
                <c:pt idx="32">
                  <c:v>-65.39</c:v>
                </c:pt>
                <c:pt idx="33">
                  <c:v>-65.290000000000006</c:v>
                </c:pt>
                <c:pt idx="34">
                  <c:v>-64.8</c:v>
                </c:pt>
                <c:pt idx="35">
                  <c:v>-64.709999999999894</c:v>
                </c:pt>
                <c:pt idx="36">
                  <c:v>-63.1</c:v>
                </c:pt>
                <c:pt idx="37">
                  <c:v>-62.92</c:v>
                </c:pt>
                <c:pt idx="38">
                  <c:v>-65.92</c:v>
                </c:pt>
                <c:pt idx="39">
                  <c:v>-66.27</c:v>
                </c:pt>
                <c:pt idx="40">
                  <c:v>-64.56</c:v>
                </c:pt>
                <c:pt idx="41">
                  <c:v>-66.62</c:v>
                </c:pt>
                <c:pt idx="42">
                  <c:v>-68.81</c:v>
                </c:pt>
                <c:pt idx="43">
                  <c:v>-78.33</c:v>
                </c:pt>
                <c:pt idx="44">
                  <c:v>-70.89</c:v>
                </c:pt>
                <c:pt idx="45">
                  <c:v>-70.069999999999894</c:v>
                </c:pt>
                <c:pt idx="46">
                  <c:v>-71.23</c:v>
                </c:pt>
                <c:pt idx="47">
                  <c:v>-69.489999999999895</c:v>
                </c:pt>
                <c:pt idx="48">
                  <c:v>-69.37</c:v>
                </c:pt>
                <c:pt idx="49">
                  <c:v>-68.77</c:v>
                </c:pt>
                <c:pt idx="50">
                  <c:v>-68.66</c:v>
                </c:pt>
                <c:pt idx="51">
                  <c:v>-69.290000000000006</c:v>
                </c:pt>
                <c:pt idx="52">
                  <c:v>-69.239999999999895</c:v>
                </c:pt>
                <c:pt idx="53">
                  <c:v>-69.180000000000007</c:v>
                </c:pt>
                <c:pt idx="54">
                  <c:v>-69.19</c:v>
                </c:pt>
                <c:pt idx="55">
                  <c:v>-68.98</c:v>
                </c:pt>
                <c:pt idx="56">
                  <c:v>-68.56</c:v>
                </c:pt>
                <c:pt idx="57">
                  <c:v>-68.16</c:v>
                </c:pt>
                <c:pt idx="58">
                  <c:v>-68.86</c:v>
                </c:pt>
                <c:pt idx="59">
                  <c:v>-68.400000000000006</c:v>
                </c:pt>
                <c:pt idx="60">
                  <c:v>-68.400000000000006</c:v>
                </c:pt>
                <c:pt idx="61">
                  <c:v>-68.3</c:v>
                </c:pt>
                <c:pt idx="62">
                  <c:v>-68.23</c:v>
                </c:pt>
                <c:pt idx="63">
                  <c:v>-68.040000000000006</c:v>
                </c:pt>
                <c:pt idx="64">
                  <c:v>-67.39</c:v>
                </c:pt>
                <c:pt idx="65">
                  <c:v>-68.290000000000006</c:v>
                </c:pt>
                <c:pt idx="66">
                  <c:v>-68.27</c:v>
                </c:pt>
                <c:pt idx="67">
                  <c:v>-68.290000000000006</c:v>
                </c:pt>
                <c:pt idx="68">
                  <c:v>-67.849999999999895</c:v>
                </c:pt>
                <c:pt idx="69">
                  <c:v>-68.23</c:v>
                </c:pt>
                <c:pt idx="70">
                  <c:v>-67.930000000000007</c:v>
                </c:pt>
                <c:pt idx="71">
                  <c:v>-67.489999999999895</c:v>
                </c:pt>
                <c:pt idx="72">
                  <c:v>-67.62</c:v>
                </c:pt>
                <c:pt idx="73">
                  <c:v>-68.17</c:v>
                </c:pt>
                <c:pt idx="74">
                  <c:v>-68.17</c:v>
                </c:pt>
                <c:pt idx="75">
                  <c:v>-68.34</c:v>
                </c:pt>
                <c:pt idx="76">
                  <c:v>-68.59</c:v>
                </c:pt>
                <c:pt idx="77">
                  <c:v>-68.41</c:v>
                </c:pt>
                <c:pt idx="78">
                  <c:v>-68.48</c:v>
                </c:pt>
                <c:pt idx="79">
                  <c:v>-67.900000000000006</c:v>
                </c:pt>
                <c:pt idx="80">
                  <c:v>-68.430000000000007</c:v>
                </c:pt>
                <c:pt idx="81">
                  <c:v>-68.260000000000005</c:v>
                </c:pt>
                <c:pt idx="82">
                  <c:v>-68.290000000000006</c:v>
                </c:pt>
                <c:pt idx="83">
                  <c:v>-68.400000000000006</c:v>
                </c:pt>
                <c:pt idx="84">
                  <c:v>-68.239999999999895</c:v>
                </c:pt>
                <c:pt idx="85">
                  <c:v>-68.42</c:v>
                </c:pt>
                <c:pt idx="86">
                  <c:v>-68.59</c:v>
                </c:pt>
                <c:pt idx="87">
                  <c:v>-68.5</c:v>
                </c:pt>
                <c:pt idx="88">
                  <c:v>-68.58</c:v>
                </c:pt>
                <c:pt idx="89">
                  <c:v>-69.5</c:v>
                </c:pt>
                <c:pt idx="90">
                  <c:v>-69.69</c:v>
                </c:pt>
                <c:pt idx="91">
                  <c:v>-69.45</c:v>
                </c:pt>
                <c:pt idx="92">
                  <c:v>-69.91</c:v>
                </c:pt>
                <c:pt idx="93">
                  <c:v>-69.47</c:v>
                </c:pt>
                <c:pt idx="94">
                  <c:v>-69.75</c:v>
                </c:pt>
                <c:pt idx="95">
                  <c:v>-69.8</c:v>
                </c:pt>
                <c:pt idx="96">
                  <c:v>-69.709999999999894</c:v>
                </c:pt>
                <c:pt idx="97">
                  <c:v>-68.989999999999895</c:v>
                </c:pt>
                <c:pt idx="98">
                  <c:v>-69.61</c:v>
                </c:pt>
                <c:pt idx="99">
                  <c:v>-69.06</c:v>
                </c:pt>
                <c:pt idx="100">
                  <c:v>-69.069999999999894</c:v>
                </c:pt>
                <c:pt idx="101">
                  <c:v>-69.11</c:v>
                </c:pt>
                <c:pt idx="102">
                  <c:v>-69.31</c:v>
                </c:pt>
                <c:pt idx="103">
                  <c:v>-68.290000000000006</c:v>
                </c:pt>
                <c:pt idx="104">
                  <c:v>-67.319999999999894</c:v>
                </c:pt>
                <c:pt idx="105">
                  <c:v>-68.06</c:v>
                </c:pt>
                <c:pt idx="106">
                  <c:v>-68.62</c:v>
                </c:pt>
                <c:pt idx="107">
                  <c:v>-71.41</c:v>
                </c:pt>
                <c:pt idx="108">
                  <c:v>-73.06</c:v>
                </c:pt>
                <c:pt idx="109">
                  <c:v>-73.44</c:v>
                </c:pt>
                <c:pt idx="110">
                  <c:v>-74.14</c:v>
                </c:pt>
                <c:pt idx="111">
                  <c:v>-75.180000000000007</c:v>
                </c:pt>
                <c:pt idx="112">
                  <c:v>-76.209999999999894</c:v>
                </c:pt>
                <c:pt idx="113">
                  <c:v>-77.11</c:v>
                </c:pt>
                <c:pt idx="114">
                  <c:v>-77.19</c:v>
                </c:pt>
                <c:pt idx="115">
                  <c:v>-77.23</c:v>
                </c:pt>
                <c:pt idx="116">
                  <c:v>-77.489999999999895</c:v>
                </c:pt>
                <c:pt idx="117">
                  <c:v>-77.84</c:v>
                </c:pt>
                <c:pt idx="118">
                  <c:v>-78.319999999999894</c:v>
                </c:pt>
                <c:pt idx="119">
                  <c:v>-78.48</c:v>
                </c:pt>
                <c:pt idx="120">
                  <c:v>-78.87</c:v>
                </c:pt>
                <c:pt idx="121">
                  <c:v>-81.599999999999895</c:v>
                </c:pt>
                <c:pt idx="122">
                  <c:v>-81.81</c:v>
                </c:pt>
                <c:pt idx="123">
                  <c:v>-81.849999999999895</c:v>
                </c:pt>
                <c:pt idx="124">
                  <c:v>-80.62</c:v>
                </c:pt>
                <c:pt idx="125">
                  <c:v>-82.35</c:v>
                </c:pt>
                <c:pt idx="126">
                  <c:v>-82.8</c:v>
                </c:pt>
                <c:pt idx="127">
                  <c:v>-82.52</c:v>
                </c:pt>
                <c:pt idx="128">
                  <c:v>-82.35</c:v>
                </c:pt>
                <c:pt idx="129">
                  <c:v>-83.27</c:v>
                </c:pt>
                <c:pt idx="130">
                  <c:v>-83.38</c:v>
                </c:pt>
                <c:pt idx="131">
                  <c:v>-83.75</c:v>
                </c:pt>
                <c:pt idx="132">
                  <c:v>-84.1</c:v>
                </c:pt>
                <c:pt idx="133">
                  <c:v>-84.45</c:v>
                </c:pt>
                <c:pt idx="134">
                  <c:v>-84.67</c:v>
                </c:pt>
                <c:pt idx="135">
                  <c:v>-83.84</c:v>
                </c:pt>
                <c:pt idx="136">
                  <c:v>-84.39</c:v>
                </c:pt>
                <c:pt idx="137">
                  <c:v>-84.74</c:v>
                </c:pt>
                <c:pt idx="138">
                  <c:v>-84.82</c:v>
                </c:pt>
                <c:pt idx="139">
                  <c:v>-84.82</c:v>
                </c:pt>
                <c:pt idx="140">
                  <c:v>-85.13</c:v>
                </c:pt>
                <c:pt idx="141">
                  <c:v>-84.59</c:v>
                </c:pt>
                <c:pt idx="142">
                  <c:v>-84.72</c:v>
                </c:pt>
                <c:pt idx="143">
                  <c:v>-85.23</c:v>
                </c:pt>
                <c:pt idx="144">
                  <c:v>-84.97</c:v>
                </c:pt>
                <c:pt idx="145">
                  <c:v>-84.22</c:v>
                </c:pt>
                <c:pt idx="146">
                  <c:v>-84.62</c:v>
                </c:pt>
                <c:pt idx="147">
                  <c:v>-83.74</c:v>
                </c:pt>
                <c:pt idx="148">
                  <c:v>-76.45</c:v>
                </c:pt>
                <c:pt idx="149">
                  <c:v>-76.540000000000006</c:v>
                </c:pt>
                <c:pt idx="150">
                  <c:v>-70.16</c:v>
                </c:pt>
                <c:pt idx="151">
                  <c:v>-70.06</c:v>
                </c:pt>
                <c:pt idx="152">
                  <c:v>-73.03</c:v>
                </c:pt>
                <c:pt idx="153">
                  <c:v>-73.39</c:v>
                </c:pt>
                <c:pt idx="154">
                  <c:v>-73.19</c:v>
                </c:pt>
                <c:pt idx="155">
                  <c:v>-73.010000000000005</c:v>
                </c:pt>
                <c:pt idx="156">
                  <c:v>-72.66</c:v>
                </c:pt>
                <c:pt idx="157">
                  <c:v>-72.84</c:v>
                </c:pt>
                <c:pt idx="158">
                  <c:v>-73.180000000000007</c:v>
                </c:pt>
                <c:pt idx="159">
                  <c:v>-72.790000000000006</c:v>
                </c:pt>
                <c:pt idx="160">
                  <c:v>-72.599999999999895</c:v>
                </c:pt>
                <c:pt idx="161">
                  <c:v>-72.48</c:v>
                </c:pt>
                <c:pt idx="162">
                  <c:v>-72.13</c:v>
                </c:pt>
                <c:pt idx="163">
                  <c:v>-71.84</c:v>
                </c:pt>
                <c:pt idx="164">
                  <c:v>-72.66</c:v>
                </c:pt>
                <c:pt idx="165">
                  <c:v>-72.52</c:v>
                </c:pt>
                <c:pt idx="166">
                  <c:v>-72.39</c:v>
                </c:pt>
                <c:pt idx="167">
                  <c:v>-72.47</c:v>
                </c:pt>
                <c:pt idx="168">
                  <c:v>-71.39</c:v>
                </c:pt>
                <c:pt idx="169">
                  <c:v>-72.19</c:v>
                </c:pt>
                <c:pt idx="170">
                  <c:v>-72.12</c:v>
                </c:pt>
                <c:pt idx="171">
                  <c:v>-71.540000000000006</c:v>
                </c:pt>
                <c:pt idx="172">
                  <c:v>-71.709999999999894</c:v>
                </c:pt>
                <c:pt idx="173">
                  <c:v>-71.760000000000005</c:v>
                </c:pt>
                <c:pt idx="174">
                  <c:v>-71.69</c:v>
                </c:pt>
                <c:pt idx="175">
                  <c:v>-71.36</c:v>
                </c:pt>
                <c:pt idx="176">
                  <c:v>-72.12</c:v>
                </c:pt>
                <c:pt idx="177">
                  <c:v>-71.16</c:v>
                </c:pt>
                <c:pt idx="178">
                  <c:v>-70.66</c:v>
                </c:pt>
                <c:pt idx="179">
                  <c:v>-71.14</c:v>
                </c:pt>
                <c:pt idx="180">
                  <c:v>-71.489999999999895</c:v>
                </c:pt>
                <c:pt idx="181">
                  <c:v>-71.819999999999894</c:v>
                </c:pt>
                <c:pt idx="182">
                  <c:v>-71.39</c:v>
                </c:pt>
                <c:pt idx="183">
                  <c:v>-71.5</c:v>
                </c:pt>
                <c:pt idx="184">
                  <c:v>-72.22</c:v>
                </c:pt>
                <c:pt idx="185">
                  <c:v>-71.28</c:v>
                </c:pt>
                <c:pt idx="186">
                  <c:v>-70.87</c:v>
                </c:pt>
                <c:pt idx="187">
                  <c:v>-70.48</c:v>
                </c:pt>
                <c:pt idx="188">
                  <c:v>-70.86</c:v>
                </c:pt>
                <c:pt idx="189">
                  <c:v>-69.72</c:v>
                </c:pt>
                <c:pt idx="190">
                  <c:v>-70.94</c:v>
                </c:pt>
                <c:pt idx="191">
                  <c:v>-70.959999999999894</c:v>
                </c:pt>
                <c:pt idx="192">
                  <c:v>-70.89</c:v>
                </c:pt>
                <c:pt idx="193">
                  <c:v>-70.87</c:v>
                </c:pt>
                <c:pt idx="194">
                  <c:v>-70.959999999999894</c:v>
                </c:pt>
                <c:pt idx="195">
                  <c:v>-71.319999999999894</c:v>
                </c:pt>
                <c:pt idx="196">
                  <c:v>-71.44</c:v>
                </c:pt>
                <c:pt idx="197">
                  <c:v>-71.03</c:v>
                </c:pt>
                <c:pt idx="198">
                  <c:v>-71.39</c:v>
                </c:pt>
                <c:pt idx="199">
                  <c:v>-71.91</c:v>
                </c:pt>
                <c:pt idx="200">
                  <c:v>-72.06</c:v>
                </c:pt>
                <c:pt idx="201">
                  <c:v>-72.430000000000007</c:v>
                </c:pt>
                <c:pt idx="202">
                  <c:v>-72.39</c:v>
                </c:pt>
                <c:pt idx="203">
                  <c:v>-72.77</c:v>
                </c:pt>
                <c:pt idx="204">
                  <c:v>-73.260000000000005</c:v>
                </c:pt>
                <c:pt idx="205">
                  <c:v>-74.489999999999895</c:v>
                </c:pt>
                <c:pt idx="206">
                  <c:v>-75.260000000000005</c:v>
                </c:pt>
                <c:pt idx="207">
                  <c:v>-76.19</c:v>
                </c:pt>
                <c:pt idx="208">
                  <c:v>-77.09</c:v>
                </c:pt>
                <c:pt idx="209">
                  <c:v>-78.239999999999895</c:v>
                </c:pt>
                <c:pt idx="210">
                  <c:v>-79.31</c:v>
                </c:pt>
                <c:pt idx="211">
                  <c:v>-79.790000000000006</c:v>
                </c:pt>
                <c:pt idx="212">
                  <c:v>-80.19</c:v>
                </c:pt>
                <c:pt idx="213">
                  <c:v>-80.86</c:v>
                </c:pt>
                <c:pt idx="214">
                  <c:v>-81.03</c:v>
                </c:pt>
                <c:pt idx="215">
                  <c:v>-81.33</c:v>
                </c:pt>
                <c:pt idx="216">
                  <c:v>-81.89</c:v>
                </c:pt>
                <c:pt idx="217">
                  <c:v>-82.59</c:v>
                </c:pt>
                <c:pt idx="218">
                  <c:v>-83.17</c:v>
                </c:pt>
                <c:pt idx="219">
                  <c:v>-83.99</c:v>
                </c:pt>
                <c:pt idx="220">
                  <c:v>-84.49</c:v>
                </c:pt>
                <c:pt idx="221">
                  <c:v>-84.69</c:v>
                </c:pt>
                <c:pt idx="222">
                  <c:v>-85.04</c:v>
                </c:pt>
                <c:pt idx="223">
                  <c:v>-83.76</c:v>
                </c:pt>
                <c:pt idx="224">
                  <c:v>-83.84</c:v>
                </c:pt>
                <c:pt idx="225">
                  <c:v>-83.95</c:v>
                </c:pt>
                <c:pt idx="226">
                  <c:v>-84.77</c:v>
                </c:pt>
                <c:pt idx="227">
                  <c:v>-85.47</c:v>
                </c:pt>
                <c:pt idx="228">
                  <c:v>-86.09</c:v>
                </c:pt>
                <c:pt idx="229">
                  <c:v>-86.69</c:v>
                </c:pt>
                <c:pt idx="230">
                  <c:v>-87.09</c:v>
                </c:pt>
                <c:pt idx="231">
                  <c:v>-87.49</c:v>
                </c:pt>
                <c:pt idx="232">
                  <c:v>-87.71</c:v>
                </c:pt>
                <c:pt idx="233">
                  <c:v>-87.65</c:v>
                </c:pt>
                <c:pt idx="234">
                  <c:v>-87.89</c:v>
                </c:pt>
                <c:pt idx="235">
                  <c:v>-88.24</c:v>
                </c:pt>
                <c:pt idx="236">
                  <c:v>-88.41</c:v>
                </c:pt>
                <c:pt idx="237">
                  <c:v>-88.29</c:v>
                </c:pt>
                <c:pt idx="238">
                  <c:v>-88.41</c:v>
                </c:pt>
                <c:pt idx="239">
                  <c:v>-87.76</c:v>
                </c:pt>
                <c:pt idx="240">
                  <c:v>-88.79</c:v>
                </c:pt>
                <c:pt idx="241">
                  <c:v>-88.39</c:v>
                </c:pt>
                <c:pt idx="242">
                  <c:v>-88.9</c:v>
                </c:pt>
                <c:pt idx="243">
                  <c:v>-88.98</c:v>
                </c:pt>
                <c:pt idx="244">
                  <c:v>-88.96</c:v>
                </c:pt>
                <c:pt idx="245">
                  <c:v>-88.83</c:v>
                </c:pt>
                <c:pt idx="246">
                  <c:v>-88.95</c:v>
                </c:pt>
                <c:pt idx="247">
                  <c:v>-89.39</c:v>
                </c:pt>
                <c:pt idx="248">
                  <c:v>-88.83</c:v>
                </c:pt>
                <c:pt idx="249">
                  <c:v>-88.09</c:v>
                </c:pt>
                <c:pt idx="250">
                  <c:v>-81.069999999999894</c:v>
                </c:pt>
                <c:pt idx="251">
                  <c:v>-81.2</c:v>
                </c:pt>
                <c:pt idx="252">
                  <c:v>-80.400000000000006</c:v>
                </c:pt>
                <c:pt idx="253">
                  <c:v>-79.2</c:v>
                </c:pt>
                <c:pt idx="254">
                  <c:v>-79.319999999999894</c:v>
                </c:pt>
                <c:pt idx="255">
                  <c:v>-78.2</c:v>
                </c:pt>
                <c:pt idx="256">
                  <c:v>-78.34</c:v>
                </c:pt>
                <c:pt idx="257">
                  <c:v>-77.989999999999895</c:v>
                </c:pt>
                <c:pt idx="258">
                  <c:v>-77.989999999999895</c:v>
                </c:pt>
                <c:pt idx="259">
                  <c:v>-78.89</c:v>
                </c:pt>
                <c:pt idx="260">
                  <c:v>-78.75</c:v>
                </c:pt>
                <c:pt idx="261">
                  <c:v>-78.2</c:v>
                </c:pt>
                <c:pt idx="262">
                  <c:v>-77.89</c:v>
                </c:pt>
                <c:pt idx="263">
                  <c:v>-78.2</c:v>
                </c:pt>
                <c:pt idx="264">
                  <c:v>-78.33</c:v>
                </c:pt>
                <c:pt idx="265">
                  <c:v>-78.540000000000006</c:v>
                </c:pt>
                <c:pt idx="266">
                  <c:v>-77.69</c:v>
                </c:pt>
                <c:pt idx="267">
                  <c:v>-77.290000000000006</c:v>
                </c:pt>
                <c:pt idx="268">
                  <c:v>-77.28</c:v>
                </c:pt>
                <c:pt idx="269">
                  <c:v>-79.38</c:v>
                </c:pt>
                <c:pt idx="270">
                  <c:v>-78.400000000000006</c:v>
                </c:pt>
                <c:pt idx="271">
                  <c:v>-78.27</c:v>
                </c:pt>
                <c:pt idx="272">
                  <c:v>-78.099999999999895</c:v>
                </c:pt>
                <c:pt idx="273">
                  <c:v>-78.19</c:v>
                </c:pt>
                <c:pt idx="274">
                  <c:v>-78.19</c:v>
                </c:pt>
                <c:pt idx="275">
                  <c:v>-78.069999999999894</c:v>
                </c:pt>
                <c:pt idx="276">
                  <c:v>-78.11</c:v>
                </c:pt>
                <c:pt idx="277">
                  <c:v>-78.11</c:v>
                </c:pt>
                <c:pt idx="278">
                  <c:v>-78.040000000000006</c:v>
                </c:pt>
                <c:pt idx="279">
                  <c:v>-78.040000000000006</c:v>
                </c:pt>
                <c:pt idx="280">
                  <c:v>-78.2</c:v>
                </c:pt>
                <c:pt idx="281">
                  <c:v>-78.38</c:v>
                </c:pt>
                <c:pt idx="282">
                  <c:v>-78.44</c:v>
                </c:pt>
                <c:pt idx="283">
                  <c:v>-78.27</c:v>
                </c:pt>
                <c:pt idx="284">
                  <c:v>-78.39</c:v>
                </c:pt>
                <c:pt idx="285">
                  <c:v>-80.819999999999894</c:v>
                </c:pt>
                <c:pt idx="286">
                  <c:v>-82.31</c:v>
                </c:pt>
                <c:pt idx="287">
                  <c:v>-82.99</c:v>
                </c:pt>
                <c:pt idx="288">
                  <c:v>-78.72</c:v>
                </c:pt>
                <c:pt idx="289">
                  <c:v>-76.459999999999894</c:v>
                </c:pt>
                <c:pt idx="290">
                  <c:v>-78.11</c:v>
                </c:pt>
                <c:pt idx="291">
                  <c:v>-80.98</c:v>
                </c:pt>
                <c:pt idx="292">
                  <c:v>-82.71</c:v>
                </c:pt>
                <c:pt idx="293">
                  <c:v>-80.94</c:v>
                </c:pt>
                <c:pt idx="294">
                  <c:v>-79.959999999999894</c:v>
                </c:pt>
                <c:pt idx="295">
                  <c:v>-79.62</c:v>
                </c:pt>
                <c:pt idx="296">
                  <c:v>-79.040000000000006</c:v>
                </c:pt>
                <c:pt idx="297">
                  <c:v>-78.55</c:v>
                </c:pt>
                <c:pt idx="298">
                  <c:v>-78.8</c:v>
                </c:pt>
                <c:pt idx="299">
                  <c:v>-80.3</c:v>
                </c:pt>
                <c:pt idx="300">
                  <c:v>-81.66</c:v>
                </c:pt>
                <c:pt idx="301">
                  <c:v>-82.76</c:v>
                </c:pt>
                <c:pt idx="302">
                  <c:v>-83.59</c:v>
                </c:pt>
                <c:pt idx="303">
                  <c:v>-85.32</c:v>
                </c:pt>
                <c:pt idx="304">
                  <c:v>-85.99</c:v>
                </c:pt>
                <c:pt idx="305">
                  <c:v>-88.65</c:v>
                </c:pt>
                <c:pt idx="306">
                  <c:v>-88.83</c:v>
                </c:pt>
                <c:pt idx="307">
                  <c:v>-89.49</c:v>
                </c:pt>
                <c:pt idx="308">
                  <c:v>-90.61</c:v>
                </c:pt>
                <c:pt idx="309">
                  <c:v>-90.51</c:v>
                </c:pt>
                <c:pt idx="310">
                  <c:v>-91.51</c:v>
                </c:pt>
                <c:pt idx="311">
                  <c:v>-92</c:v>
                </c:pt>
                <c:pt idx="312">
                  <c:v>-92.35</c:v>
                </c:pt>
                <c:pt idx="313">
                  <c:v>-92.93</c:v>
                </c:pt>
                <c:pt idx="314">
                  <c:v>-93.31</c:v>
                </c:pt>
                <c:pt idx="315">
                  <c:v>-93.66</c:v>
                </c:pt>
                <c:pt idx="316">
                  <c:v>-94.04</c:v>
                </c:pt>
                <c:pt idx="317">
                  <c:v>-94.49</c:v>
                </c:pt>
                <c:pt idx="318">
                  <c:v>-94.57</c:v>
                </c:pt>
                <c:pt idx="319">
                  <c:v>-94.61</c:v>
                </c:pt>
                <c:pt idx="320">
                  <c:v>-85.34</c:v>
                </c:pt>
                <c:pt idx="321">
                  <c:v>-84.12</c:v>
                </c:pt>
                <c:pt idx="322">
                  <c:v>-83.46</c:v>
                </c:pt>
                <c:pt idx="323">
                  <c:v>-83.04</c:v>
                </c:pt>
                <c:pt idx="324">
                  <c:v>-82.27</c:v>
                </c:pt>
                <c:pt idx="325">
                  <c:v>-81.96</c:v>
                </c:pt>
                <c:pt idx="326">
                  <c:v>-81.39</c:v>
                </c:pt>
                <c:pt idx="327">
                  <c:v>-80.98</c:v>
                </c:pt>
                <c:pt idx="328">
                  <c:v>-80.680000000000007</c:v>
                </c:pt>
                <c:pt idx="329">
                  <c:v>-80.569999999999894</c:v>
                </c:pt>
                <c:pt idx="330">
                  <c:v>-80.22</c:v>
                </c:pt>
                <c:pt idx="331">
                  <c:v>-79.790000000000006</c:v>
                </c:pt>
                <c:pt idx="332">
                  <c:v>-79.38</c:v>
                </c:pt>
                <c:pt idx="333">
                  <c:v>-78.989999999999895</c:v>
                </c:pt>
                <c:pt idx="334">
                  <c:v>-78.81</c:v>
                </c:pt>
                <c:pt idx="335">
                  <c:v>-78.7</c:v>
                </c:pt>
                <c:pt idx="336">
                  <c:v>-78.489999999999895</c:v>
                </c:pt>
                <c:pt idx="337">
                  <c:v>-78.540000000000006</c:v>
                </c:pt>
                <c:pt idx="338">
                  <c:v>-78.19</c:v>
                </c:pt>
                <c:pt idx="339">
                  <c:v>-77.98</c:v>
                </c:pt>
                <c:pt idx="340">
                  <c:v>-77.89</c:v>
                </c:pt>
                <c:pt idx="341">
                  <c:v>-77.58</c:v>
                </c:pt>
                <c:pt idx="342">
                  <c:v>-77.489999999999895</c:v>
                </c:pt>
                <c:pt idx="343">
                  <c:v>-77.290000000000006</c:v>
                </c:pt>
                <c:pt idx="344">
                  <c:v>-77.260000000000005</c:v>
                </c:pt>
                <c:pt idx="345">
                  <c:v>-76.98</c:v>
                </c:pt>
                <c:pt idx="346">
                  <c:v>-77.09</c:v>
                </c:pt>
                <c:pt idx="347">
                  <c:v>-77.260000000000005</c:v>
                </c:pt>
                <c:pt idx="348">
                  <c:v>-77.27</c:v>
                </c:pt>
                <c:pt idx="349">
                  <c:v>-77.290000000000006</c:v>
                </c:pt>
                <c:pt idx="350">
                  <c:v>-76.989999999999895</c:v>
                </c:pt>
                <c:pt idx="351">
                  <c:v>-78.34</c:v>
                </c:pt>
                <c:pt idx="352">
                  <c:v>-77.45</c:v>
                </c:pt>
                <c:pt idx="353">
                  <c:v>-78.209999999999894</c:v>
                </c:pt>
                <c:pt idx="354">
                  <c:v>-79.09</c:v>
                </c:pt>
                <c:pt idx="355">
                  <c:v>-79.650000000000006</c:v>
                </c:pt>
                <c:pt idx="356">
                  <c:v>-79.98</c:v>
                </c:pt>
                <c:pt idx="357">
                  <c:v>-79.19</c:v>
                </c:pt>
                <c:pt idx="358">
                  <c:v>-79.489999999999895</c:v>
                </c:pt>
                <c:pt idx="359">
                  <c:v>-79.59</c:v>
                </c:pt>
                <c:pt idx="360">
                  <c:v>-79.67</c:v>
                </c:pt>
                <c:pt idx="361">
                  <c:v>-79.680000000000007</c:v>
                </c:pt>
                <c:pt idx="362">
                  <c:v>-79.44</c:v>
                </c:pt>
                <c:pt idx="363">
                  <c:v>-80.489999999999895</c:v>
                </c:pt>
                <c:pt idx="364">
                  <c:v>-82.01</c:v>
                </c:pt>
                <c:pt idx="365">
                  <c:v>-81.75</c:v>
                </c:pt>
                <c:pt idx="366">
                  <c:v>-81.45</c:v>
                </c:pt>
                <c:pt idx="367">
                  <c:v>-81.33</c:v>
                </c:pt>
                <c:pt idx="368">
                  <c:v>-81.19</c:v>
                </c:pt>
                <c:pt idx="369">
                  <c:v>-80.709999999999894</c:v>
                </c:pt>
                <c:pt idx="370">
                  <c:v>-79.819999999999894</c:v>
                </c:pt>
                <c:pt idx="371">
                  <c:v>-80.14</c:v>
                </c:pt>
                <c:pt idx="372">
                  <c:v>-79.239999999999895</c:v>
                </c:pt>
                <c:pt idx="373">
                  <c:v>-79.47</c:v>
                </c:pt>
                <c:pt idx="374">
                  <c:v>-79.69</c:v>
                </c:pt>
                <c:pt idx="375">
                  <c:v>-79.69</c:v>
                </c:pt>
                <c:pt idx="376">
                  <c:v>-78.900000000000006</c:v>
                </c:pt>
                <c:pt idx="377">
                  <c:v>-79</c:v>
                </c:pt>
                <c:pt idx="378">
                  <c:v>-78.19</c:v>
                </c:pt>
                <c:pt idx="379">
                  <c:v>-78.94</c:v>
                </c:pt>
                <c:pt idx="380">
                  <c:v>-79.59</c:v>
                </c:pt>
                <c:pt idx="381">
                  <c:v>-79.489999999999895</c:v>
                </c:pt>
                <c:pt idx="382">
                  <c:v>-79.290000000000006</c:v>
                </c:pt>
                <c:pt idx="383">
                  <c:v>-79.09</c:v>
                </c:pt>
                <c:pt idx="384">
                  <c:v>-79.28</c:v>
                </c:pt>
                <c:pt idx="385">
                  <c:v>-79.66</c:v>
                </c:pt>
                <c:pt idx="386">
                  <c:v>-79.290000000000006</c:v>
                </c:pt>
                <c:pt idx="387">
                  <c:v>-79.98</c:v>
                </c:pt>
                <c:pt idx="388">
                  <c:v>-80.239999999999895</c:v>
                </c:pt>
                <c:pt idx="389">
                  <c:v>-80.31</c:v>
                </c:pt>
                <c:pt idx="390">
                  <c:v>-79.81</c:v>
                </c:pt>
                <c:pt idx="391">
                  <c:v>-79.900000000000006</c:v>
                </c:pt>
                <c:pt idx="392">
                  <c:v>-79.989999999999895</c:v>
                </c:pt>
                <c:pt idx="393">
                  <c:v>-79.88</c:v>
                </c:pt>
                <c:pt idx="394">
                  <c:v>-79.94</c:v>
                </c:pt>
                <c:pt idx="395">
                  <c:v>-79.89</c:v>
                </c:pt>
                <c:pt idx="396">
                  <c:v>-79.849999999999895</c:v>
                </c:pt>
                <c:pt idx="397">
                  <c:v>-79.83</c:v>
                </c:pt>
                <c:pt idx="398">
                  <c:v>-79.28</c:v>
                </c:pt>
                <c:pt idx="399">
                  <c:v>-79.33</c:v>
                </c:pt>
                <c:pt idx="400">
                  <c:v>-79.53</c:v>
                </c:pt>
                <c:pt idx="401">
                  <c:v>-79.52</c:v>
                </c:pt>
                <c:pt idx="402">
                  <c:v>-79.069999999999894</c:v>
                </c:pt>
                <c:pt idx="403">
                  <c:v>-78.989999999999895</c:v>
                </c:pt>
                <c:pt idx="404">
                  <c:v>-78.89</c:v>
                </c:pt>
                <c:pt idx="405">
                  <c:v>-78.39</c:v>
                </c:pt>
                <c:pt idx="406">
                  <c:v>-78.39</c:v>
                </c:pt>
                <c:pt idx="407">
                  <c:v>-77.84</c:v>
                </c:pt>
                <c:pt idx="408">
                  <c:v>-78.44</c:v>
                </c:pt>
                <c:pt idx="409">
                  <c:v>-77.44</c:v>
                </c:pt>
                <c:pt idx="410">
                  <c:v>-76.709999999999894</c:v>
                </c:pt>
                <c:pt idx="411">
                  <c:v>-76.989999999999895</c:v>
                </c:pt>
                <c:pt idx="412">
                  <c:v>-76.23</c:v>
                </c:pt>
                <c:pt idx="413">
                  <c:v>-77.540000000000006</c:v>
                </c:pt>
                <c:pt idx="414">
                  <c:v>-77.739999999999895</c:v>
                </c:pt>
                <c:pt idx="415">
                  <c:v>-77.760000000000005</c:v>
                </c:pt>
                <c:pt idx="416">
                  <c:v>-77.59</c:v>
                </c:pt>
                <c:pt idx="417">
                  <c:v>-77.58</c:v>
                </c:pt>
                <c:pt idx="418">
                  <c:v>-77.239999999999895</c:v>
                </c:pt>
                <c:pt idx="419">
                  <c:v>-77.099999999999895</c:v>
                </c:pt>
                <c:pt idx="420">
                  <c:v>-77.28</c:v>
                </c:pt>
                <c:pt idx="421">
                  <c:v>-76.540000000000006</c:v>
                </c:pt>
                <c:pt idx="422">
                  <c:v>-77.150000000000006</c:v>
                </c:pt>
                <c:pt idx="423">
                  <c:v>-77.52</c:v>
                </c:pt>
                <c:pt idx="424">
                  <c:v>-77.61</c:v>
                </c:pt>
                <c:pt idx="425">
                  <c:v>-77.819999999999894</c:v>
                </c:pt>
                <c:pt idx="426">
                  <c:v>-77.61</c:v>
                </c:pt>
                <c:pt idx="427">
                  <c:v>-77.489999999999895</c:v>
                </c:pt>
                <c:pt idx="428">
                  <c:v>-77.84</c:v>
                </c:pt>
                <c:pt idx="429">
                  <c:v>-77.930000000000007</c:v>
                </c:pt>
                <c:pt idx="430">
                  <c:v>-77.540000000000006</c:v>
                </c:pt>
                <c:pt idx="431">
                  <c:v>-77.61</c:v>
                </c:pt>
                <c:pt idx="432">
                  <c:v>-77.67</c:v>
                </c:pt>
                <c:pt idx="433">
                  <c:v>-77.97</c:v>
                </c:pt>
                <c:pt idx="434">
                  <c:v>-78.290000000000006</c:v>
                </c:pt>
                <c:pt idx="435">
                  <c:v>-77.989999999999895</c:v>
                </c:pt>
                <c:pt idx="436">
                  <c:v>-78.59</c:v>
                </c:pt>
                <c:pt idx="437">
                  <c:v>-78.959999999999894</c:v>
                </c:pt>
                <c:pt idx="438">
                  <c:v>-78.84</c:v>
                </c:pt>
                <c:pt idx="439">
                  <c:v>-78.59</c:v>
                </c:pt>
                <c:pt idx="440">
                  <c:v>-78.34</c:v>
                </c:pt>
                <c:pt idx="441">
                  <c:v>-78.400000000000006</c:v>
                </c:pt>
                <c:pt idx="442">
                  <c:v>-78.680000000000007</c:v>
                </c:pt>
                <c:pt idx="443">
                  <c:v>-78.61</c:v>
                </c:pt>
                <c:pt idx="444">
                  <c:v>-78.52</c:v>
                </c:pt>
                <c:pt idx="445">
                  <c:v>-78.73</c:v>
                </c:pt>
                <c:pt idx="446">
                  <c:v>-78.94</c:v>
                </c:pt>
                <c:pt idx="447">
                  <c:v>-78.62</c:v>
                </c:pt>
                <c:pt idx="448">
                  <c:v>-78.2</c:v>
                </c:pt>
                <c:pt idx="449">
                  <c:v>-77.87</c:v>
                </c:pt>
                <c:pt idx="450">
                  <c:v>-77.39</c:v>
                </c:pt>
                <c:pt idx="451">
                  <c:v>-77.92</c:v>
                </c:pt>
                <c:pt idx="452">
                  <c:v>-78</c:v>
                </c:pt>
                <c:pt idx="453">
                  <c:v>-78.09</c:v>
                </c:pt>
                <c:pt idx="454">
                  <c:v>-77.760000000000005</c:v>
                </c:pt>
                <c:pt idx="455">
                  <c:v>-78.319999999999894</c:v>
                </c:pt>
                <c:pt idx="456">
                  <c:v>-78.19</c:v>
                </c:pt>
                <c:pt idx="457">
                  <c:v>-77.709999999999894</c:v>
                </c:pt>
                <c:pt idx="458">
                  <c:v>-77.97</c:v>
                </c:pt>
                <c:pt idx="459">
                  <c:v>-77.989999999999895</c:v>
                </c:pt>
                <c:pt idx="460">
                  <c:v>-77.56</c:v>
                </c:pt>
                <c:pt idx="461">
                  <c:v>-78.099999999999895</c:v>
                </c:pt>
                <c:pt idx="462">
                  <c:v>-78.41</c:v>
                </c:pt>
                <c:pt idx="463">
                  <c:v>-78.45</c:v>
                </c:pt>
                <c:pt idx="464">
                  <c:v>-78.2</c:v>
                </c:pt>
                <c:pt idx="465">
                  <c:v>-77.06</c:v>
                </c:pt>
                <c:pt idx="466">
                  <c:v>-75.31</c:v>
                </c:pt>
                <c:pt idx="467">
                  <c:v>-78.12</c:v>
                </c:pt>
                <c:pt idx="468">
                  <c:v>-78.55</c:v>
                </c:pt>
                <c:pt idx="469">
                  <c:v>-78.69</c:v>
                </c:pt>
                <c:pt idx="470">
                  <c:v>-79.86</c:v>
                </c:pt>
                <c:pt idx="471">
                  <c:v>-79.319999999999894</c:v>
                </c:pt>
                <c:pt idx="472">
                  <c:v>-78.989999999999895</c:v>
                </c:pt>
                <c:pt idx="473">
                  <c:v>-78.989999999999895</c:v>
                </c:pt>
                <c:pt idx="474">
                  <c:v>-79.05</c:v>
                </c:pt>
                <c:pt idx="475">
                  <c:v>-78.209999999999894</c:v>
                </c:pt>
                <c:pt idx="476">
                  <c:v>-78.819999999999894</c:v>
                </c:pt>
                <c:pt idx="477">
                  <c:v>-78.680000000000007</c:v>
                </c:pt>
                <c:pt idx="478">
                  <c:v>-78.540000000000006</c:v>
                </c:pt>
                <c:pt idx="479">
                  <c:v>-78.75</c:v>
                </c:pt>
                <c:pt idx="480">
                  <c:v>-78.3</c:v>
                </c:pt>
                <c:pt idx="481">
                  <c:v>-78.73</c:v>
                </c:pt>
                <c:pt idx="482">
                  <c:v>-78.69</c:v>
                </c:pt>
                <c:pt idx="483">
                  <c:v>-78.83</c:v>
                </c:pt>
                <c:pt idx="484">
                  <c:v>-78.89</c:v>
                </c:pt>
                <c:pt idx="485">
                  <c:v>-78.89</c:v>
                </c:pt>
                <c:pt idx="486">
                  <c:v>-78.78</c:v>
                </c:pt>
                <c:pt idx="487">
                  <c:v>-78.7</c:v>
                </c:pt>
                <c:pt idx="488">
                  <c:v>-78.680000000000007</c:v>
                </c:pt>
                <c:pt idx="489">
                  <c:v>-78.709999999999894</c:v>
                </c:pt>
                <c:pt idx="490">
                  <c:v>-78.44</c:v>
                </c:pt>
                <c:pt idx="491">
                  <c:v>-78.39</c:v>
                </c:pt>
                <c:pt idx="492">
                  <c:v>-78.5</c:v>
                </c:pt>
                <c:pt idx="493">
                  <c:v>-78.61</c:v>
                </c:pt>
                <c:pt idx="494">
                  <c:v>-78.41</c:v>
                </c:pt>
                <c:pt idx="495">
                  <c:v>-78.23</c:v>
                </c:pt>
                <c:pt idx="496">
                  <c:v>-78.290000000000006</c:v>
                </c:pt>
                <c:pt idx="497">
                  <c:v>-78.12</c:v>
                </c:pt>
                <c:pt idx="498">
                  <c:v>-78.069999999999894</c:v>
                </c:pt>
                <c:pt idx="499">
                  <c:v>-78.41</c:v>
                </c:pt>
                <c:pt idx="500">
                  <c:v>-79.569999999999894</c:v>
                </c:pt>
                <c:pt idx="501">
                  <c:v>-80.489999999999895</c:v>
                </c:pt>
                <c:pt idx="502">
                  <c:v>-80.13</c:v>
                </c:pt>
                <c:pt idx="503">
                  <c:v>-80.56</c:v>
                </c:pt>
                <c:pt idx="504">
                  <c:v>-80.489999999999895</c:v>
                </c:pt>
                <c:pt idx="505">
                  <c:v>-81.319999999999894</c:v>
                </c:pt>
                <c:pt idx="506">
                  <c:v>-82.52</c:v>
                </c:pt>
                <c:pt idx="507">
                  <c:v>-81.63</c:v>
                </c:pt>
                <c:pt idx="508">
                  <c:v>-83.88</c:v>
                </c:pt>
                <c:pt idx="509">
                  <c:v>-83.49</c:v>
                </c:pt>
                <c:pt idx="510">
                  <c:v>-83.91</c:v>
                </c:pt>
                <c:pt idx="511">
                  <c:v>-83.49</c:v>
                </c:pt>
                <c:pt idx="512">
                  <c:v>-83.4</c:v>
                </c:pt>
                <c:pt idx="513">
                  <c:v>-81.489999999999895</c:v>
                </c:pt>
                <c:pt idx="514">
                  <c:v>-80.599999999999895</c:v>
                </c:pt>
                <c:pt idx="515">
                  <c:v>-80.61</c:v>
                </c:pt>
                <c:pt idx="516">
                  <c:v>-81.739999999999895</c:v>
                </c:pt>
                <c:pt idx="517">
                  <c:v>-81.27</c:v>
                </c:pt>
                <c:pt idx="518">
                  <c:v>-80.97</c:v>
                </c:pt>
                <c:pt idx="519">
                  <c:v>-81.52</c:v>
                </c:pt>
                <c:pt idx="520">
                  <c:v>-81.25</c:v>
                </c:pt>
                <c:pt idx="521">
                  <c:v>-82.02</c:v>
                </c:pt>
                <c:pt idx="522">
                  <c:v>-81.87</c:v>
                </c:pt>
                <c:pt idx="523">
                  <c:v>-82.03</c:v>
                </c:pt>
                <c:pt idx="524">
                  <c:v>-82.27</c:v>
                </c:pt>
                <c:pt idx="525">
                  <c:v>-82.32</c:v>
                </c:pt>
                <c:pt idx="526">
                  <c:v>-82.04</c:v>
                </c:pt>
                <c:pt idx="527">
                  <c:v>-81.92</c:v>
                </c:pt>
                <c:pt idx="528">
                  <c:v>-81.97</c:v>
                </c:pt>
                <c:pt idx="529">
                  <c:v>-81.069999999999894</c:v>
                </c:pt>
                <c:pt idx="530">
                  <c:v>-81.05</c:v>
                </c:pt>
                <c:pt idx="531">
                  <c:v>-80.8</c:v>
                </c:pt>
                <c:pt idx="532">
                  <c:v>-80.39</c:v>
                </c:pt>
                <c:pt idx="533">
                  <c:v>-80.42</c:v>
                </c:pt>
                <c:pt idx="534">
                  <c:v>-80.42</c:v>
                </c:pt>
                <c:pt idx="535">
                  <c:v>-80.42</c:v>
                </c:pt>
                <c:pt idx="536">
                  <c:v>-80.17</c:v>
                </c:pt>
                <c:pt idx="537">
                  <c:v>-80.09</c:v>
                </c:pt>
                <c:pt idx="538">
                  <c:v>-79.900000000000006</c:v>
                </c:pt>
                <c:pt idx="539">
                  <c:v>-80.36</c:v>
                </c:pt>
                <c:pt idx="540">
                  <c:v>-80.150000000000006</c:v>
                </c:pt>
                <c:pt idx="541">
                  <c:v>-80.959999999999894</c:v>
                </c:pt>
                <c:pt idx="542">
                  <c:v>-79.790000000000006</c:v>
                </c:pt>
                <c:pt idx="543">
                  <c:v>-80.02</c:v>
                </c:pt>
                <c:pt idx="544">
                  <c:v>-80.099999999999895</c:v>
                </c:pt>
                <c:pt idx="545">
                  <c:v>-80.2</c:v>
                </c:pt>
                <c:pt idx="546">
                  <c:v>-79.95</c:v>
                </c:pt>
                <c:pt idx="547">
                  <c:v>-79.59</c:v>
                </c:pt>
                <c:pt idx="548">
                  <c:v>-79.69</c:v>
                </c:pt>
                <c:pt idx="549">
                  <c:v>-79.77</c:v>
                </c:pt>
                <c:pt idx="550">
                  <c:v>-79.290000000000006</c:v>
                </c:pt>
                <c:pt idx="551">
                  <c:v>-78.989999999999895</c:v>
                </c:pt>
                <c:pt idx="552">
                  <c:v>-79.39</c:v>
                </c:pt>
                <c:pt idx="553">
                  <c:v>-78.989999999999895</c:v>
                </c:pt>
                <c:pt idx="554">
                  <c:v>-79.2</c:v>
                </c:pt>
                <c:pt idx="555">
                  <c:v>-78.989999999999895</c:v>
                </c:pt>
                <c:pt idx="556">
                  <c:v>-78.89</c:v>
                </c:pt>
                <c:pt idx="557">
                  <c:v>-78.94</c:v>
                </c:pt>
                <c:pt idx="558">
                  <c:v>-79.47</c:v>
                </c:pt>
                <c:pt idx="559">
                  <c:v>-79.709999999999894</c:v>
                </c:pt>
                <c:pt idx="560">
                  <c:v>-80.489999999999895</c:v>
                </c:pt>
                <c:pt idx="561">
                  <c:v>-81.17</c:v>
                </c:pt>
                <c:pt idx="562">
                  <c:v>-82.13</c:v>
                </c:pt>
                <c:pt idx="563">
                  <c:v>-82.2</c:v>
                </c:pt>
                <c:pt idx="564">
                  <c:v>-82.39</c:v>
                </c:pt>
                <c:pt idx="565">
                  <c:v>-83.51</c:v>
                </c:pt>
                <c:pt idx="566">
                  <c:v>-83.59</c:v>
                </c:pt>
                <c:pt idx="567">
                  <c:v>-84.04</c:v>
                </c:pt>
                <c:pt idx="568">
                  <c:v>-84.28</c:v>
                </c:pt>
                <c:pt idx="569">
                  <c:v>-84.29</c:v>
                </c:pt>
                <c:pt idx="570">
                  <c:v>-83.61</c:v>
                </c:pt>
                <c:pt idx="571">
                  <c:v>-81.790000000000006</c:v>
                </c:pt>
                <c:pt idx="572">
                  <c:v>-81.84</c:v>
                </c:pt>
                <c:pt idx="573">
                  <c:v>-81.489999999999895</c:v>
                </c:pt>
                <c:pt idx="574">
                  <c:v>-81.55</c:v>
                </c:pt>
                <c:pt idx="575">
                  <c:v>-81.349999999999895</c:v>
                </c:pt>
                <c:pt idx="576">
                  <c:v>-81.27</c:v>
                </c:pt>
                <c:pt idx="577">
                  <c:v>-80.97</c:v>
                </c:pt>
                <c:pt idx="578">
                  <c:v>-80.680000000000007</c:v>
                </c:pt>
                <c:pt idx="579">
                  <c:v>-80.8</c:v>
                </c:pt>
                <c:pt idx="580">
                  <c:v>-81.17</c:v>
                </c:pt>
                <c:pt idx="581">
                  <c:v>-81.67</c:v>
                </c:pt>
                <c:pt idx="582">
                  <c:v>-81.87</c:v>
                </c:pt>
                <c:pt idx="583">
                  <c:v>-82.79</c:v>
                </c:pt>
                <c:pt idx="584">
                  <c:v>-83.37</c:v>
                </c:pt>
                <c:pt idx="585">
                  <c:v>-84.03</c:v>
                </c:pt>
                <c:pt idx="586">
                  <c:v>-85.26</c:v>
                </c:pt>
                <c:pt idx="587">
                  <c:v>-85.93</c:v>
                </c:pt>
                <c:pt idx="588">
                  <c:v>-86.16</c:v>
                </c:pt>
                <c:pt idx="589">
                  <c:v>-86.77</c:v>
                </c:pt>
                <c:pt idx="590">
                  <c:v>-87.49</c:v>
                </c:pt>
                <c:pt idx="591">
                  <c:v>-87.99</c:v>
                </c:pt>
                <c:pt idx="592">
                  <c:v>-88.69</c:v>
                </c:pt>
                <c:pt idx="593">
                  <c:v>-88.95</c:v>
                </c:pt>
                <c:pt idx="594">
                  <c:v>-88.64</c:v>
                </c:pt>
                <c:pt idx="595">
                  <c:v>-87.83</c:v>
                </c:pt>
                <c:pt idx="596">
                  <c:v>-86.79</c:v>
                </c:pt>
                <c:pt idx="597">
                  <c:v>-86.45</c:v>
                </c:pt>
                <c:pt idx="598">
                  <c:v>-86.09</c:v>
                </c:pt>
                <c:pt idx="599">
                  <c:v>-85.48</c:v>
                </c:pt>
                <c:pt idx="600">
                  <c:v>-85</c:v>
                </c:pt>
                <c:pt idx="601">
                  <c:v>-84.89</c:v>
                </c:pt>
                <c:pt idx="602">
                  <c:v>-86.01</c:v>
                </c:pt>
                <c:pt idx="603">
                  <c:v>-86.69</c:v>
                </c:pt>
                <c:pt idx="604">
                  <c:v>-87.4</c:v>
                </c:pt>
                <c:pt idx="605">
                  <c:v>-87.55</c:v>
                </c:pt>
                <c:pt idx="606">
                  <c:v>-87.77</c:v>
                </c:pt>
                <c:pt idx="607">
                  <c:v>-87.68</c:v>
                </c:pt>
                <c:pt idx="608">
                  <c:v>-87.92</c:v>
                </c:pt>
                <c:pt idx="609">
                  <c:v>-88.18</c:v>
                </c:pt>
                <c:pt idx="610">
                  <c:v>-87.59</c:v>
                </c:pt>
                <c:pt idx="611">
                  <c:v>-87.33</c:v>
                </c:pt>
                <c:pt idx="612">
                  <c:v>-87.08</c:v>
                </c:pt>
                <c:pt idx="613">
                  <c:v>-86.29</c:v>
                </c:pt>
                <c:pt idx="614">
                  <c:v>-86.34</c:v>
                </c:pt>
                <c:pt idx="615">
                  <c:v>-85.47</c:v>
                </c:pt>
                <c:pt idx="616">
                  <c:v>-85.29</c:v>
                </c:pt>
                <c:pt idx="617">
                  <c:v>-85.29</c:v>
                </c:pt>
                <c:pt idx="618">
                  <c:v>-84.98</c:v>
                </c:pt>
                <c:pt idx="619">
                  <c:v>-85.11</c:v>
                </c:pt>
                <c:pt idx="620">
                  <c:v>-85.75</c:v>
                </c:pt>
                <c:pt idx="621">
                  <c:v>-86.47</c:v>
                </c:pt>
                <c:pt idx="622">
                  <c:v>-86.69</c:v>
                </c:pt>
                <c:pt idx="623">
                  <c:v>-87.17</c:v>
                </c:pt>
                <c:pt idx="624">
                  <c:v>-87.85</c:v>
                </c:pt>
                <c:pt idx="625">
                  <c:v>-89.09</c:v>
                </c:pt>
                <c:pt idx="626">
                  <c:v>-89.01</c:v>
                </c:pt>
                <c:pt idx="627">
                  <c:v>-89.19</c:v>
                </c:pt>
                <c:pt idx="628">
                  <c:v>-88.72</c:v>
                </c:pt>
                <c:pt idx="629">
                  <c:v>-89</c:v>
                </c:pt>
                <c:pt idx="630">
                  <c:v>-88.69</c:v>
                </c:pt>
                <c:pt idx="631">
                  <c:v>-88.15</c:v>
                </c:pt>
                <c:pt idx="632">
                  <c:v>-86.38</c:v>
                </c:pt>
                <c:pt idx="633">
                  <c:v>-86.39</c:v>
                </c:pt>
                <c:pt idx="634">
                  <c:v>-86.62</c:v>
                </c:pt>
                <c:pt idx="635">
                  <c:v>-86.59</c:v>
                </c:pt>
                <c:pt idx="636">
                  <c:v>-86.49</c:v>
                </c:pt>
                <c:pt idx="637">
                  <c:v>-86.27</c:v>
                </c:pt>
                <c:pt idx="638">
                  <c:v>-85.85</c:v>
                </c:pt>
                <c:pt idx="639">
                  <c:v>-85.67</c:v>
                </c:pt>
                <c:pt idx="640">
                  <c:v>-85.61</c:v>
                </c:pt>
                <c:pt idx="641">
                  <c:v>-86.35</c:v>
                </c:pt>
                <c:pt idx="642">
                  <c:v>-87.63</c:v>
                </c:pt>
                <c:pt idx="643">
                  <c:v>-87.64</c:v>
                </c:pt>
                <c:pt idx="644">
                  <c:v>-86.69</c:v>
                </c:pt>
                <c:pt idx="645">
                  <c:v>-86.38</c:v>
                </c:pt>
                <c:pt idx="646">
                  <c:v>-85.65</c:v>
                </c:pt>
                <c:pt idx="647">
                  <c:v>-85.2</c:v>
                </c:pt>
                <c:pt idx="648">
                  <c:v>-84.96</c:v>
                </c:pt>
                <c:pt idx="649">
                  <c:v>-84.35</c:v>
                </c:pt>
                <c:pt idx="650">
                  <c:v>-84.99</c:v>
                </c:pt>
                <c:pt idx="651">
                  <c:v>-84.09</c:v>
                </c:pt>
                <c:pt idx="652">
                  <c:v>-83.95</c:v>
                </c:pt>
                <c:pt idx="653">
                  <c:v>-84.02</c:v>
                </c:pt>
                <c:pt idx="654">
                  <c:v>-83.7</c:v>
                </c:pt>
                <c:pt idx="655">
                  <c:v>-83.74</c:v>
                </c:pt>
                <c:pt idx="656">
                  <c:v>-84.22</c:v>
                </c:pt>
                <c:pt idx="657">
                  <c:v>-84</c:v>
                </c:pt>
                <c:pt idx="658">
                  <c:v>-83.98</c:v>
                </c:pt>
                <c:pt idx="659">
                  <c:v>-83.67</c:v>
                </c:pt>
                <c:pt idx="660">
                  <c:v>-84.03</c:v>
                </c:pt>
                <c:pt idx="661">
                  <c:v>-84.14</c:v>
                </c:pt>
                <c:pt idx="662">
                  <c:v>-83.83</c:v>
                </c:pt>
                <c:pt idx="663">
                  <c:v>-83.96</c:v>
                </c:pt>
                <c:pt idx="664">
                  <c:v>-83.92</c:v>
                </c:pt>
                <c:pt idx="665">
                  <c:v>-84.16</c:v>
                </c:pt>
                <c:pt idx="666">
                  <c:v>-84.79</c:v>
                </c:pt>
                <c:pt idx="667">
                  <c:v>-84.77</c:v>
                </c:pt>
                <c:pt idx="668">
                  <c:v>-84.49</c:v>
                </c:pt>
                <c:pt idx="669">
                  <c:v>-84.59</c:v>
                </c:pt>
                <c:pt idx="670">
                  <c:v>-84.84</c:v>
                </c:pt>
                <c:pt idx="671">
                  <c:v>-84.39</c:v>
                </c:pt>
                <c:pt idx="672">
                  <c:v>-84</c:v>
                </c:pt>
                <c:pt idx="673">
                  <c:v>-83.85</c:v>
                </c:pt>
                <c:pt idx="674">
                  <c:v>-84.39</c:v>
                </c:pt>
                <c:pt idx="675">
                  <c:v>-84.33</c:v>
                </c:pt>
                <c:pt idx="676">
                  <c:v>-84.21</c:v>
                </c:pt>
                <c:pt idx="677">
                  <c:v>-84.32</c:v>
                </c:pt>
                <c:pt idx="678">
                  <c:v>-84.14</c:v>
                </c:pt>
                <c:pt idx="679">
                  <c:v>-83.87</c:v>
                </c:pt>
                <c:pt idx="680">
                  <c:v>-83.98</c:v>
                </c:pt>
                <c:pt idx="681">
                  <c:v>-83.78</c:v>
                </c:pt>
                <c:pt idx="682">
                  <c:v>-83.58</c:v>
                </c:pt>
                <c:pt idx="683">
                  <c:v>-83.82</c:v>
                </c:pt>
                <c:pt idx="684">
                  <c:v>-83.66</c:v>
                </c:pt>
                <c:pt idx="685">
                  <c:v>-83.02</c:v>
                </c:pt>
                <c:pt idx="686">
                  <c:v>-83.02</c:v>
                </c:pt>
                <c:pt idx="687">
                  <c:v>-83.03</c:v>
                </c:pt>
                <c:pt idx="688">
                  <c:v>-83.05</c:v>
                </c:pt>
                <c:pt idx="689">
                  <c:v>-82.62</c:v>
                </c:pt>
                <c:pt idx="690">
                  <c:v>-82.46</c:v>
                </c:pt>
                <c:pt idx="691">
                  <c:v>-82.53</c:v>
                </c:pt>
                <c:pt idx="692">
                  <c:v>-82.58</c:v>
                </c:pt>
                <c:pt idx="693">
                  <c:v>-82.57</c:v>
                </c:pt>
                <c:pt idx="694">
                  <c:v>-82.6</c:v>
                </c:pt>
                <c:pt idx="695">
                  <c:v>-81.96</c:v>
                </c:pt>
                <c:pt idx="696">
                  <c:v>-81.91</c:v>
                </c:pt>
                <c:pt idx="697">
                  <c:v>-81.81</c:v>
                </c:pt>
                <c:pt idx="698">
                  <c:v>-82.01</c:v>
                </c:pt>
                <c:pt idx="699">
                  <c:v>-82.29</c:v>
                </c:pt>
                <c:pt idx="700">
                  <c:v>-82.09</c:v>
                </c:pt>
                <c:pt idx="701">
                  <c:v>-82.46</c:v>
                </c:pt>
                <c:pt idx="702">
                  <c:v>-82.59</c:v>
                </c:pt>
                <c:pt idx="703">
                  <c:v>-81.96</c:v>
                </c:pt>
                <c:pt idx="704">
                  <c:v>-81.819999999999894</c:v>
                </c:pt>
                <c:pt idx="705">
                  <c:v>-83.62</c:v>
                </c:pt>
                <c:pt idx="706">
                  <c:v>-83.84</c:v>
                </c:pt>
                <c:pt idx="707">
                  <c:v>-82.77</c:v>
                </c:pt>
                <c:pt idx="708">
                  <c:v>-83.54</c:v>
                </c:pt>
                <c:pt idx="709">
                  <c:v>-84.06</c:v>
                </c:pt>
                <c:pt idx="710">
                  <c:v>-83.79</c:v>
                </c:pt>
                <c:pt idx="711">
                  <c:v>-82.85</c:v>
                </c:pt>
                <c:pt idx="712">
                  <c:v>-83.15</c:v>
                </c:pt>
                <c:pt idx="713">
                  <c:v>-82.11</c:v>
                </c:pt>
                <c:pt idx="714">
                  <c:v>-82.76</c:v>
                </c:pt>
                <c:pt idx="715">
                  <c:v>-82.53</c:v>
                </c:pt>
                <c:pt idx="716">
                  <c:v>-82.56</c:v>
                </c:pt>
                <c:pt idx="717">
                  <c:v>-82.71</c:v>
                </c:pt>
                <c:pt idx="718">
                  <c:v>-82.75</c:v>
                </c:pt>
                <c:pt idx="719">
                  <c:v>-82.5</c:v>
                </c:pt>
                <c:pt idx="720">
                  <c:v>-82.46</c:v>
                </c:pt>
                <c:pt idx="721">
                  <c:v>-82.24</c:v>
                </c:pt>
                <c:pt idx="722">
                  <c:v>-82.12</c:v>
                </c:pt>
                <c:pt idx="723">
                  <c:v>-82.7</c:v>
                </c:pt>
                <c:pt idx="724">
                  <c:v>-82.41</c:v>
                </c:pt>
                <c:pt idx="725">
                  <c:v>-82.47</c:v>
                </c:pt>
                <c:pt idx="726">
                  <c:v>-82.16</c:v>
                </c:pt>
                <c:pt idx="727">
                  <c:v>-81.91</c:v>
                </c:pt>
                <c:pt idx="728">
                  <c:v>-82.01</c:v>
                </c:pt>
                <c:pt idx="729">
                  <c:v>-81.98</c:v>
                </c:pt>
                <c:pt idx="730">
                  <c:v>-81.94</c:v>
                </c:pt>
                <c:pt idx="731">
                  <c:v>-81.540000000000006</c:v>
                </c:pt>
                <c:pt idx="732">
                  <c:v>-81.83</c:v>
                </c:pt>
                <c:pt idx="733">
                  <c:v>-81.59</c:v>
                </c:pt>
                <c:pt idx="734">
                  <c:v>-80.89</c:v>
                </c:pt>
                <c:pt idx="735">
                  <c:v>-81.83</c:v>
                </c:pt>
                <c:pt idx="736">
                  <c:v>-83.27</c:v>
                </c:pt>
                <c:pt idx="737">
                  <c:v>-82.57</c:v>
                </c:pt>
                <c:pt idx="738">
                  <c:v>-82.78</c:v>
                </c:pt>
                <c:pt idx="739">
                  <c:v>-82.85</c:v>
                </c:pt>
                <c:pt idx="740">
                  <c:v>-82.35</c:v>
                </c:pt>
                <c:pt idx="741">
                  <c:v>-83.29</c:v>
                </c:pt>
                <c:pt idx="742">
                  <c:v>-83.49</c:v>
                </c:pt>
                <c:pt idx="743">
                  <c:v>-83.81</c:v>
                </c:pt>
                <c:pt idx="744">
                  <c:v>-84.33</c:v>
                </c:pt>
                <c:pt idx="745">
                  <c:v>-84.3</c:v>
                </c:pt>
                <c:pt idx="746">
                  <c:v>-85.21</c:v>
                </c:pt>
                <c:pt idx="747">
                  <c:v>-85.96</c:v>
                </c:pt>
                <c:pt idx="748">
                  <c:v>-85.78</c:v>
                </c:pt>
                <c:pt idx="749">
                  <c:v>-87.04</c:v>
                </c:pt>
                <c:pt idx="750">
                  <c:v>-87.94</c:v>
                </c:pt>
                <c:pt idx="751">
                  <c:v>-86.5</c:v>
                </c:pt>
                <c:pt idx="752">
                  <c:v>-86.33</c:v>
                </c:pt>
                <c:pt idx="753">
                  <c:v>-86.29</c:v>
                </c:pt>
                <c:pt idx="754">
                  <c:v>-86.46</c:v>
                </c:pt>
                <c:pt idx="755">
                  <c:v>-87.25</c:v>
                </c:pt>
                <c:pt idx="756">
                  <c:v>-87.41</c:v>
                </c:pt>
                <c:pt idx="757">
                  <c:v>-88.99</c:v>
                </c:pt>
                <c:pt idx="758">
                  <c:v>-90.49</c:v>
                </c:pt>
                <c:pt idx="759">
                  <c:v>-91.89</c:v>
                </c:pt>
                <c:pt idx="760">
                  <c:v>-92.67</c:v>
                </c:pt>
                <c:pt idx="761">
                  <c:v>-93.52</c:v>
                </c:pt>
                <c:pt idx="762">
                  <c:v>-94.2</c:v>
                </c:pt>
                <c:pt idx="763">
                  <c:v>-94.72</c:v>
                </c:pt>
                <c:pt idx="764">
                  <c:v>-94.66</c:v>
                </c:pt>
                <c:pt idx="765">
                  <c:v>-95.22</c:v>
                </c:pt>
                <c:pt idx="766">
                  <c:v>-95.75</c:v>
                </c:pt>
                <c:pt idx="767">
                  <c:v>-95.76</c:v>
                </c:pt>
                <c:pt idx="768">
                  <c:v>-96.72</c:v>
                </c:pt>
                <c:pt idx="769">
                  <c:v>-96.83</c:v>
                </c:pt>
                <c:pt idx="770">
                  <c:v>-97.25</c:v>
                </c:pt>
                <c:pt idx="771">
                  <c:v>-97.69</c:v>
                </c:pt>
                <c:pt idx="772">
                  <c:v>-98.19</c:v>
                </c:pt>
                <c:pt idx="773">
                  <c:v>-98.47</c:v>
                </c:pt>
                <c:pt idx="774">
                  <c:v>-98.69</c:v>
                </c:pt>
                <c:pt idx="775">
                  <c:v>-98.52</c:v>
                </c:pt>
                <c:pt idx="776">
                  <c:v>-98.52</c:v>
                </c:pt>
                <c:pt idx="777">
                  <c:v>-99.96</c:v>
                </c:pt>
                <c:pt idx="778">
                  <c:v>-99.95</c:v>
                </c:pt>
                <c:pt idx="779">
                  <c:v>-99.61</c:v>
                </c:pt>
                <c:pt idx="780">
                  <c:v>-99.93</c:v>
                </c:pt>
                <c:pt idx="781">
                  <c:v>-99.74</c:v>
                </c:pt>
                <c:pt idx="782">
                  <c:v>-100.29</c:v>
                </c:pt>
                <c:pt idx="783">
                  <c:v>-99.34</c:v>
                </c:pt>
                <c:pt idx="784">
                  <c:v>-99.62</c:v>
                </c:pt>
                <c:pt idx="785">
                  <c:v>-99.19</c:v>
                </c:pt>
                <c:pt idx="786">
                  <c:v>-97.54</c:v>
                </c:pt>
                <c:pt idx="787">
                  <c:v>-96.35</c:v>
                </c:pt>
                <c:pt idx="788">
                  <c:v>-95.63</c:v>
                </c:pt>
                <c:pt idx="789">
                  <c:v>-94.53</c:v>
                </c:pt>
                <c:pt idx="790">
                  <c:v>-93.31</c:v>
                </c:pt>
                <c:pt idx="791">
                  <c:v>-92.9</c:v>
                </c:pt>
                <c:pt idx="792">
                  <c:v>-92.23</c:v>
                </c:pt>
                <c:pt idx="793">
                  <c:v>-91.69</c:v>
                </c:pt>
                <c:pt idx="794">
                  <c:v>-91.24</c:v>
                </c:pt>
                <c:pt idx="795">
                  <c:v>-91.4</c:v>
                </c:pt>
                <c:pt idx="796">
                  <c:v>-90.97</c:v>
                </c:pt>
                <c:pt idx="797">
                  <c:v>-91.26</c:v>
                </c:pt>
                <c:pt idx="798">
                  <c:v>-90.46</c:v>
                </c:pt>
                <c:pt idx="799">
                  <c:v>-90</c:v>
                </c:pt>
                <c:pt idx="800">
                  <c:v>-89.97</c:v>
                </c:pt>
                <c:pt idx="801">
                  <c:v>-90.02</c:v>
                </c:pt>
                <c:pt idx="802">
                  <c:v>-89.92</c:v>
                </c:pt>
                <c:pt idx="803">
                  <c:v>-89.92</c:v>
                </c:pt>
                <c:pt idx="804">
                  <c:v>-89.97</c:v>
                </c:pt>
                <c:pt idx="805">
                  <c:v>-89.51</c:v>
                </c:pt>
                <c:pt idx="806">
                  <c:v>-89.9</c:v>
                </c:pt>
                <c:pt idx="807">
                  <c:v>-89.46</c:v>
                </c:pt>
                <c:pt idx="808">
                  <c:v>-90.1</c:v>
                </c:pt>
                <c:pt idx="809">
                  <c:v>-90.15</c:v>
                </c:pt>
                <c:pt idx="810">
                  <c:v>-90.14</c:v>
                </c:pt>
                <c:pt idx="811">
                  <c:v>-90.1</c:v>
                </c:pt>
                <c:pt idx="812">
                  <c:v>-90.63</c:v>
                </c:pt>
                <c:pt idx="813">
                  <c:v>-90.16</c:v>
                </c:pt>
                <c:pt idx="814">
                  <c:v>-90.07</c:v>
                </c:pt>
                <c:pt idx="815">
                  <c:v>-89.63</c:v>
                </c:pt>
                <c:pt idx="816">
                  <c:v>-89.32</c:v>
                </c:pt>
                <c:pt idx="817">
                  <c:v>-89.15</c:v>
                </c:pt>
                <c:pt idx="818">
                  <c:v>-88.96</c:v>
                </c:pt>
                <c:pt idx="819">
                  <c:v>-88.58</c:v>
                </c:pt>
                <c:pt idx="820">
                  <c:v>-88.63</c:v>
                </c:pt>
                <c:pt idx="821">
                  <c:v>-88.88</c:v>
                </c:pt>
                <c:pt idx="822">
                  <c:v>-88.59</c:v>
                </c:pt>
                <c:pt idx="823">
                  <c:v>-88.69</c:v>
                </c:pt>
                <c:pt idx="824">
                  <c:v>-88.93</c:v>
                </c:pt>
                <c:pt idx="825">
                  <c:v>-88.92</c:v>
                </c:pt>
                <c:pt idx="826">
                  <c:v>-89.73</c:v>
                </c:pt>
                <c:pt idx="827">
                  <c:v>-89.71</c:v>
                </c:pt>
                <c:pt idx="828">
                  <c:v>-89.61</c:v>
                </c:pt>
                <c:pt idx="829">
                  <c:v>-89.62</c:v>
                </c:pt>
                <c:pt idx="830">
                  <c:v>-89.7</c:v>
                </c:pt>
                <c:pt idx="831">
                  <c:v>-90.04</c:v>
                </c:pt>
                <c:pt idx="832">
                  <c:v>-90.07</c:v>
                </c:pt>
                <c:pt idx="833">
                  <c:v>-89.57</c:v>
                </c:pt>
                <c:pt idx="834">
                  <c:v>-89.39</c:v>
                </c:pt>
                <c:pt idx="835">
                  <c:v>-89.38</c:v>
                </c:pt>
                <c:pt idx="836">
                  <c:v>-89.43</c:v>
                </c:pt>
                <c:pt idx="837">
                  <c:v>-89.12</c:v>
                </c:pt>
                <c:pt idx="838">
                  <c:v>-89</c:v>
                </c:pt>
                <c:pt idx="839">
                  <c:v>-89.8</c:v>
                </c:pt>
                <c:pt idx="840">
                  <c:v>-89.44</c:v>
                </c:pt>
                <c:pt idx="841">
                  <c:v>-88.29</c:v>
                </c:pt>
                <c:pt idx="842">
                  <c:v>-87.48</c:v>
                </c:pt>
                <c:pt idx="843">
                  <c:v>-87.64</c:v>
                </c:pt>
                <c:pt idx="844">
                  <c:v>-87.32</c:v>
                </c:pt>
                <c:pt idx="845">
                  <c:v>-86.89</c:v>
                </c:pt>
                <c:pt idx="846">
                  <c:v>-86.67</c:v>
                </c:pt>
                <c:pt idx="847">
                  <c:v>-86.49</c:v>
                </c:pt>
                <c:pt idx="848">
                  <c:v>-86.56</c:v>
                </c:pt>
                <c:pt idx="849">
                  <c:v>-86.47</c:v>
                </c:pt>
                <c:pt idx="850">
                  <c:v>-86.47</c:v>
                </c:pt>
                <c:pt idx="851">
                  <c:v>-86.75</c:v>
                </c:pt>
                <c:pt idx="852">
                  <c:v>-85.72</c:v>
                </c:pt>
                <c:pt idx="853">
                  <c:v>-86.04</c:v>
                </c:pt>
                <c:pt idx="854">
                  <c:v>-85.81</c:v>
                </c:pt>
                <c:pt idx="855">
                  <c:v>-85.71</c:v>
                </c:pt>
                <c:pt idx="856">
                  <c:v>-86.17</c:v>
                </c:pt>
                <c:pt idx="857">
                  <c:v>-86.06</c:v>
                </c:pt>
                <c:pt idx="858">
                  <c:v>-85.69</c:v>
                </c:pt>
                <c:pt idx="859">
                  <c:v>-85.96</c:v>
                </c:pt>
                <c:pt idx="860">
                  <c:v>-85.57</c:v>
                </c:pt>
                <c:pt idx="861">
                  <c:v>-85.43</c:v>
                </c:pt>
                <c:pt idx="862">
                  <c:v>-85.39</c:v>
                </c:pt>
                <c:pt idx="863">
                  <c:v>-85.62</c:v>
                </c:pt>
                <c:pt idx="864">
                  <c:v>-86.39</c:v>
                </c:pt>
                <c:pt idx="865">
                  <c:v>-85.84</c:v>
                </c:pt>
                <c:pt idx="866">
                  <c:v>-85.64</c:v>
                </c:pt>
                <c:pt idx="867">
                  <c:v>-85.93</c:v>
                </c:pt>
                <c:pt idx="868">
                  <c:v>-85.98</c:v>
                </c:pt>
                <c:pt idx="869">
                  <c:v>-86.07</c:v>
                </c:pt>
                <c:pt idx="870">
                  <c:v>-86.02</c:v>
                </c:pt>
                <c:pt idx="871">
                  <c:v>-86.25</c:v>
                </c:pt>
                <c:pt idx="872">
                  <c:v>-86.02</c:v>
                </c:pt>
                <c:pt idx="873">
                  <c:v>-86.1</c:v>
                </c:pt>
                <c:pt idx="874">
                  <c:v>-85.87</c:v>
                </c:pt>
                <c:pt idx="875">
                  <c:v>-85.32</c:v>
                </c:pt>
                <c:pt idx="876">
                  <c:v>-85.32</c:v>
                </c:pt>
                <c:pt idx="877">
                  <c:v>-85.09</c:v>
                </c:pt>
                <c:pt idx="878">
                  <c:v>-85.44</c:v>
                </c:pt>
                <c:pt idx="879">
                  <c:v>-85.71</c:v>
                </c:pt>
                <c:pt idx="880">
                  <c:v>-85.49</c:v>
                </c:pt>
                <c:pt idx="881">
                  <c:v>-85.96</c:v>
                </c:pt>
                <c:pt idx="882">
                  <c:v>-86.17</c:v>
                </c:pt>
                <c:pt idx="883">
                  <c:v>-85.96</c:v>
                </c:pt>
                <c:pt idx="884">
                  <c:v>-86.33</c:v>
                </c:pt>
                <c:pt idx="885">
                  <c:v>-86.17</c:v>
                </c:pt>
                <c:pt idx="886">
                  <c:v>-86.13</c:v>
                </c:pt>
                <c:pt idx="887">
                  <c:v>-86.19</c:v>
                </c:pt>
                <c:pt idx="888">
                  <c:v>-86.5</c:v>
                </c:pt>
                <c:pt idx="889">
                  <c:v>-86.87</c:v>
                </c:pt>
                <c:pt idx="890">
                  <c:v>-87.02</c:v>
                </c:pt>
                <c:pt idx="891">
                  <c:v>-87.2</c:v>
                </c:pt>
                <c:pt idx="892">
                  <c:v>-87.79</c:v>
                </c:pt>
                <c:pt idx="893">
                  <c:v>-88.69</c:v>
                </c:pt>
                <c:pt idx="894">
                  <c:v>-89.17</c:v>
                </c:pt>
                <c:pt idx="895">
                  <c:v>-88.68</c:v>
                </c:pt>
                <c:pt idx="896">
                  <c:v>-88.93</c:v>
                </c:pt>
                <c:pt idx="897">
                  <c:v>-89.15</c:v>
                </c:pt>
                <c:pt idx="898">
                  <c:v>-89.94</c:v>
                </c:pt>
                <c:pt idx="899">
                  <c:v>-89.59</c:v>
                </c:pt>
                <c:pt idx="900">
                  <c:v>-89.74</c:v>
                </c:pt>
                <c:pt idx="901">
                  <c:v>-89.38</c:v>
                </c:pt>
                <c:pt idx="902">
                  <c:v>-89.87</c:v>
                </c:pt>
                <c:pt idx="903">
                  <c:v>-90.25</c:v>
                </c:pt>
                <c:pt idx="904">
                  <c:v>-89.57</c:v>
                </c:pt>
                <c:pt idx="905">
                  <c:v>-89.82</c:v>
                </c:pt>
                <c:pt idx="906">
                  <c:v>-89.87</c:v>
                </c:pt>
                <c:pt idx="907">
                  <c:v>-90.11</c:v>
                </c:pt>
                <c:pt idx="908">
                  <c:v>-90.05</c:v>
                </c:pt>
                <c:pt idx="909">
                  <c:v>-89.96</c:v>
                </c:pt>
                <c:pt idx="910">
                  <c:v>-90.52</c:v>
                </c:pt>
                <c:pt idx="911">
                  <c:v>-89.92</c:v>
                </c:pt>
                <c:pt idx="912">
                  <c:v>-90.05</c:v>
                </c:pt>
                <c:pt idx="913">
                  <c:v>-90.12</c:v>
                </c:pt>
                <c:pt idx="914">
                  <c:v>-90.11</c:v>
                </c:pt>
                <c:pt idx="915">
                  <c:v>-90.04</c:v>
                </c:pt>
                <c:pt idx="916">
                  <c:v>-89.99</c:v>
                </c:pt>
                <c:pt idx="917">
                  <c:v>-89.82</c:v>
                </c:pt>
                <c:pt idx="918">
                  <c:v>-89.62</c:v>
                </c:pt>
                <c:pt idx="919">
                  <c:v>-89.51</c:v>
                </c:pt>
                <c:pt idx="920">
                  <c:v>-89.28</c:v>
                </c:pt>
                <c:pt idx="921">
                  <c:v>-89.03</c:v>
                </c:pt>
                <c:pt idx="922">
                  <c:v>-89.07</c:v>
                </c:pt>
                <c:pt idx="923">
                  <c:v>-89.25</c:v>
                </c:pt>
                <c:pt idx="924">
                  <c:v>-89.15</c:v>
                </c:pt>
                <c:pt idx="925">
                  <c:v>-90.75</c:v>
                </c:pt>
                <c:pt idx="926">
                  <c:v>-89.49</c:v>
                </c:pt>
                <c:pt idx="927">
                  <c:v>-88.93</c:v>
                </c:pt>
                <c:pt idx="928">
                  <c:v>-89.01</c:v>
                </c:pt>
                <c:pt idx="929">
                  <c:v>-88.98</c:v>
                </c:pt>
                <c:pt idx="930">
                  <c:v>-88.65</c:v>
                </c:pt>
                <c:pt idx="931">
                  <c:v>-88.71</c:v>
                </c:pt>
                <c:pt idx="932">
                  <c:v>-89.31</c:v>
                </c:pt>
                <c:pt idx="933">
                  <c:v>-89.13</c:v>
                </c:pt>
                <c:pt idx="934">
                  <c:v>-88.75</c:v>
                </c:pt>
                <c:pt idx="935">
                  <c:v>-88.44</c:v>
                </c:pt>
                <c:pt idx="936">
                  <c:v>-88.24</c:v>
                </c:pt>
                <c:pt idx="937">
                  <c:v>-88.09</c:v>
                </c:pt>
                <c:pt idx="938">
                  <c:v>-88.22</c:v>
                </c:pt>
                <c:pt idx="939">
                  <c:v>-87.94</c:v>
                </c:pt>
                <c:pt idx="940">
                  <c:v>-87.95</c:v>
                </c:pt>
                <c:pt idx="941">
                  <c:v>-87.78</c:v>
                </c:pt>
                <c:pt idx="942">
                  <c:v>-88.02</c:v>
                </c:pt>
                <c:pt idx="943">
                  <c:v>-87.94</c:v>
                </c:pt>
                <c:pt idx="944">
                  <c:v>-87.51</c:v>
                </c:pt>
                <c:pt idx="945">
                  <c:v>-87.57</c:v>
                </c:pt>
                <c:pt idx="946">
                  <c:v>-87.68</c:v>
                </c:pt>
                <c:pt idx="947">
                  <c:v>-87.45</c:v>
                </c:pt>
                <c:pt idx="948">
                  <c:v>-87.68</c:v>
                </c:pt>
                <c:pt idx="949">
                  <c:v>-87.57</c:v>
                </c:pt>
                <c:pt idx="950">
                  <c:v>-87.79</c:v>
                </c:pt>
                <c:pt idx="951">
                  <c:v>-87.59</c:v>
                </c:pt>
                <c:pt idx="952">
                  <c:v>-88.74</c:v>
                </c:pt>
                <c:pt idx="953">
                  <c:v>-88.98</c:v>
                </c:pt>
                <c:pt idx="954">
                  <c:v>-89.47</c:v>
                </c:pt>
                <c:pt idx="955">
                  <c:v>-87.72</c:v>
                </c:pt>
                <c:pt idx="956">
                  <c:v>-87.84</c:v>
                </c:pt>
                <c:pt idx="957">
                  <c:v>-87.16</c:v>
                </c:pt>
                <c:pt idx="958">
                  <c:v>-87.33</c:v>
                </c:pt>
                <c:pt idx="959">
                  <c:v>-87.6</c:v>
                </c:pt>
                <c:pt idx="960">
                  <c:v>-87.58</c:v>
                </c:pt>
                <c:pt idx="961">
                  <c:v>-87.55</c:v>
                </c:pt>
                <c:pt idx="962">
                  <c:v>-88.92</c:v>
                </c:pt>
                <c:pt idx="963">
                  <c:v>-89.99</c:v>
                </c:pt>
                <c:pt idx="964">
                  <c:v>-89.86</c:v>
                </c:pt>
                <c:pt idx="965">
                  <c:v>-87.76</c:v>
                </c:pt>
                <c:pt idx="966">
                  <c:v>-87.71</c:v>
                </c:pt>
                <c:pt idx="967">
                  <c:v>-87.77</c:v>
                </c:pt>
                <c:pt idx="968">
                  <c:v>-87.9</c:v>
                </c:pt>
                <c:pt idx="969">
                  <c:v>-87.54</c:v>
                </c:pt>
                <c:pt idx="970">
                  <c:v>-87.55</c:v>
                </c:pt>
                <c:pt idx="971">
                  <c:v>-87.28</c:v>
                </c:pt>
                <c:pt idx="972">
                  <c:v>-87.42</c:v>
                </c:pt>
                <c:pt idx="973">
                  <c:v>-87.49</c:v>
                </c:pt>
                <c:pt idx="974">
                  <c:v>-88.51</c:v>
                </c:pt>
                <c:pt idx="975">
                  <c:v>-87.52</c:v>
                </c:pt>
                <c:pt idx="976">
                  <c:v>-87.58</c:v>
                </c:pt>
                <c:pt idx="977">
                  <c:v>-87.36</c:v>
                </c:pt>
                <c:pt idx="978">
                  <c:v>-87.27</c:v>
                </c:pt>
                <c:pt idx="979">
                  <c:v>-88.02</c:v>
                </c:pt>
                <c:pt idx="980">
                  <c:v>-87.35</c:v>
                </c:pt>
                <c:pt idx="981">
                  <c:v>-87.45</c:v>
                </c:pt>
                <c:pt idx="982">
                  <c:v>-87.6</c:v>
                </c:pt>
                <c:pt idx="983">
                  <c:v>-87.08</c:v>
                </c:pt>
                <c:pt idx="984">
                  <c:v>-86.78</c:v>
                </c:pt>
                <c:pt idx="985">
                  <c:v>-86.85</c:v>
                </c:pt>
                <c:pt idx="986">
                  <c:v>-86.65</c:v>
                </c:pt>
                <c:pt idx="987">
                  <c:v>-86.79</c:v>
                </c:pt>
                <c:pt idx="988">
                  <c:v>-86.8</c:v>
                </c:pt>
                <c:pt idx="989">
                  <c:v>-87.05</c:v>
                </c:pt>
                <c:pt idx="990">
                  <c:v>-87.02</c:v>
                </c:pt>
                <c:pt idx="991">
                  <c:v>-87.83</c:v>
                </c:pt>
                <c:pt idx="992">
                  <c:v>-86.77</c:v>
                </c:pt>
                <c:pt idx="993">
                  <c:v>-86.61</c:v>
                </c:pt>
                <c:pt idx="994">
                  <c:v>-86.74</c:v>
                </c:pt>
                <c:pt idx="995">
                  <c:v>-86.41</c:v>
                </c:pt>
                <c:pt idx="996">
                  <c:v>-86.38</c:v>
                </c:pt>
                <c:pt idx="997">
                  <c:v>-86.6</c:v>
                </c:pt>
                <c:pt idx="998">
                  <c:v>-86.54</c:v>
                </c:pt>
                <c:pt idx="999">
                  <c:v>-87.11</c:v>
                </c:pt>
                <c:pt idx="1000">
                  <c:v>-86.82</c:v>
                </c:pt>
                <c:pt idx="1001">
                  <c:v>-87.29</c:v>
                </c:pt>
                <c:pt idx="1002">
                  <c:v>-86.86</c:v>
                </c:pt>
                <c:pt idx="1003">
                  <c:v>-87.45</c:v>
                </c:pt>
                <c:pt idx="1004">
                  <c:v>-87.08</c:v>
                </c:pt>
                <c:pt idx="1005">
                  <c:v>-86.5</c:v>
                </c:pt>
                <c:pt idx="1006">
                  <c:v>-87.53</c:v>
                </c:pt>
                <c:pt idx="1007">
                  <c:v>-86.5</c:v>
                </c:pt>
                <c:pt idx="1008">
                  <c:v>-86.68</c:v>
                </c:pt>
                <c:pt idx="1009">
                  <c:v>-87.01</c:v>
                </c:pt>
                <c:pt idx="1010">
                  <c:v>-87.5</c:v>
                </c:pt>
                <c:pt idx="1011">
                  <c:v>-86.62</c:v>
                </c:pt>
                <c:pt idx="1012">
                  <c:v>-86.91</c:v>
                </c:pt>
                <c:pt idx="1013">
                  <c:v>-86.43</c:v>
                </c:pt>
                <c:pt idx="1014">
                  <c:v>-86.75</c:v>
                </c:pt>
                <c:pt idx="1015">
                  <c:v>-88.12</c:v>
                </c:pt>
                <c:pt idx="1016">
                  <c:v>-86.21</c:v>
                </c:pt>
                <c:pt idx="1017">
                  <c:v>-88.29</c:v>
                </c:pt>
                <c:pt idx="1018">
                  <c:v>-90.24</c:v>
                </c:pt>
                <c:pt idx="1019">
                  <c:v>-89.37</c:v>
                </c:pt>
                <c:pt idx="1020">
                  <c:v>-90.33</c:v>
                </c:pt>
                <c:pt idx="1021">
                  <c:v>-91.39</c:v>
                </c:pt>
                <c:pt idx="1022">
                  <c:v>-91.24</c:v>
                </c:pt>
                <c:pt idx="1023">
                  <c:v>-91.39</c:v>
                </c:pt>
                <c:pt idx="1024">
                  <c:v>-91.89</c:v>
                </c:pt>
                <c:pt idx="1025">
                  <c:v>-92.75</c:v>
                </c:pt>
                <c:pt idx="1026">
                  <c:v>-92.93</c:v>
                </c:pt>
                <c:pt idx="1027">
                  <c:v>-92.8</c:v>
                </c:pt>
                <c:pt idx="1028">
                  <c:v>-92.24</c:v>
                </c:pt>
                <c:pt idx="1029">
                  <c:v>-91.99</c:v>
                </c:pt>
                <c:pt idx="1030">
                  <c:v>-92.03</c:v>
                </c:pt>
                <c:pt idx="1031">
                  <c:v>-92.14</c:v>
                </c:pt>
                <c:pt idx="1032">
                  <c:v>-92.24</c:v>
                </c:pt>
                <c:pt idx="1033">
                  <c:v>-92.22</c:v>
                </c:pt>
                <c:pt idx="1034">
                  <c:v>-91.31</c:v>
                </c:pt>
                <c:pt idx="1035">
                  <c:v>-92.57</c:v>
                </c:pt>
                <c:pt idx="1036">
                  <c:v>-92.19</c:v>
                </c:pt>
                <c:pt idx="1037">
                  <c:v>-92.29</c:v>
                </c:pt>
                <c:pt idx="1038">
                  <c:v>-91.46</c:v>
                </c:pt>
                <c:pt idx="1039">
                  <c:v>-91.19</c:v>
                </c:pt>
                <c:pt idx="1040">
                  <c:v>-90.68</c:v>
                </c:pt>
                <c:pt idx="1041">
                  <c:v>-90.61</c:v>
                </c:pt>
                <c:pt idx="1042">
                  <c:v>-90.23</c:v>
                </c:pt>
                <c:pt idx="1043">
                  <c:v>-92.23</c:v>
                </c:pt>
                <c:pt idx="1044">
                  <c:v>-92.16</c:v>
                </c:pt>
                <c:pt idx="1045">
                  <c:v>-91.51</c:v>
                </c:pt>
                <c:pt idx="1046">
                  <c:v>-89.81</c:v>
                </c:pt>
                <c:pt idx="1047">
                  <c:v>-90.77</c:v>
                </c:pt>
                <c:pt idx="1048">
                  <c:v>-90.95</c:v>
                </c:pt>
                <c:pt idx="1049">
                  <c:v>-90.44</c:v>
                </c:pt>
                <c:pt idx="1050">
                  <c:v>-90.81</c:v>
                </c:pt>
                <c:pt idx="1051">
                  <c:v>-89.52</c:v>
                </c:pt>
                <c:pt idx="1052">
                  <c:v>-90.26</c:v>
                </c:pt>
                <c:pt idx="1053">
                  <c:v>-89.85</c:v>
                </c:pt>
                <c:pt idx="1054">
                  <c:v>-90</c:v>
                </c:pt>
                <c:pt idx="1055">
                  <c:v>-89.41</c:v>
                </c:pt>
                <c:pt idx="1056">
                  <c:v>-88.59</c:v>
                </c:pt>
                <c:pt idx="1057">
                  <c:v>-88.77</c:v>
                </c:pt>
                <c:pt idx="1058">
                  <c:v>-88.75</c:v>
                </c:pt>
                <c:pt idx="1059">
                  <c:v>-89.51</c:v>
                </c:pt>
                <c:pt idx="1060">
                  <c:v>-88.73</c:v>
                </c:pt>
                <c:pt idx="1061">
                  <c:v>-90.11</c:v>
                </c:pt>
                <c:pt idx="1062">
                  <c:v>-88.51</c:v>
                </c:pt>
                <c:pt idx="1063">
                  <c:v>-87.98</c:v>
                </c:pt>
                <c:pt idx="1064">
                  <c:v>-88.74</c:v>
                </c:pt>
                <c:pt idx="1065">
                  <c:v>-88.18</c:v>
                </c:pt>
                <c:pt idx="1066">
                  <c:v>-87.15</c:v>
                </c:pt>
                <c:pt idx="1067">
                  <c:v>-87.65</c:v>
                </c:pt>
                <c:pt idx="1068">
                  <c:v>-87.49</c:v>
                </c:pt>
                <c:pt idx="1069">
                  <c:v>-87.92</c:v>
                </c:pt>
                <c:pt idx="1070">
                  <c:v>-87.63</c:v>
                </c:pt>
                <c:pt idx="1071">
                  <c:v>-87.54</c:v>
                </c:pt>
                <c:pt idx="1072">
                  <c:v>-89.29</c:v>
                </c:pt>
                <c:pt idx="1073">
                  <c:v>-88.34</c:v>
                </c:pt>
                <c:pt idx="1074">
                  <c:v>-88.44</c:v>
                </c:pt>
                <c:pt idx="1075">
                  <c:v>-87.71</c:v>
                </c:pt>
                <c:pt idx="1076">
                  <c:v>-87.07</c:v>
                </c:pt>
                <c:pt idx="1077">
                  <c:v>-86.71</c:v>
                </c:pt>
                <c:pt idx="1078">
                  <c:v>-86.12</c:v>
                </c:pt>
                <c:pt idx="1079">
                  <c:v>-85</c:v>
                </c:pt>
                <c:pt idx="1080">
                  <c:v>-86.62</c:v>
                </c:pt>
                <c:pt idx="1081">
                  <c:v>-86.44</c:v>
                </c:pt>
                <c:pt idx="1082">
                  <c:v>-85.94</c:v>
                </c:pt>
                <c:pt idx="1083">
                  <c:v>-85.43</c:v>
                </c:pt>
                <c:pt idx="1084">
                  <c:v>-85.16</c:v>
                </c:pt>
                <c:pt idx="1085">
                  <c:v>-85.61</c:v>
                </c:pt>
                <c:pt idx="1086">
                  <c:v>-85.75</c:v>
                </c:pt>
                <c:pt idx="1087">
                  <c:v>-86.54</c:v>
                </c:pt>
                <c:pt idx="1088">
                  <c:v>-85.84</c:v>
                </c:pt>
                <c:pt idx="1089">
                  <c:v>-86.71</c:v>
                </c:pt>
                <c:pt idx="1090">
                  <c:v>-86.88</c:v>
                </c:pt>
                <c:pt idx="1091">
                  <c:v>-86.27</c:v>
                </c:pt>
                <c:pt idx="1092">
                  <c:v>-87.81</c:v>
                </c:pt>
                <c:pt idx="1093">
                  <c:v>-87.26</c:v>
                </c:pt>
                <c:pt idx="1094">
                  <c:v>-87.4</c:v>
                </c:pt>
                <c:pt idx="1095">
                  <c:v>-87.72</c:v>
                </c:pt>
                <c:pt idx="1096">
                  <c:v>-87.48</c:v>
                </c:pt>
                <c:pt idx="1097">
                  <c:v>-87.71</c:v>
                </c:pt>
                <c:pt idx="1098">
                  <c:v>-88.39</c:v>
                </c:pt>
                <c:pt idx="1099">
                  <c:v>-88.04</c:v>
                </c:pt>
                <c:pt idx="1100">
                  <c:v>-88.25</c:v>
                </c:pt>
                <c:pt idx="1101">
                  <c:v>-88.74</c:v>
                </c:pt>
                <c:pt idx="1102">
                  <c:v>-88.29</c:v>
                </c:pt>
                <c:pt idx="1103">
                  <c:v>-88.39</c:v>
                </c:pt>
                <c:pt idx="1104">
                  <c:v>-88.54</c:v>
                </c:pt>
                <c:pt idx="1105">
                  <c:v>-88.81</c:v>
                </c:pt>
                <c:pt idx="1106">
                  <c:v>-89.37</c:v>
                </c:pt>
                <c:pt idx="1107">
                  <c:v>-88.16</c:v>
                </c:pt>
                <c:pt idx="1108">
                  <c:v>-87.8</c:v>
                </c:pt>
                <c:pt idx="1109">
                  <c:v>-88.78</c:v>
                </c:pt>
                <c:pt idx="1110">
                  <c:v>-88.99</c:v>
                </c:pt>
                <c:pt idx="1111">
                  <c:v>-88.86</c:v>
                </c:pt>
                <c:pt idx="1112">
                  <c:v>-88.87</c:v>
                </c:pt>
                <c:pt idx="1113">
                  <c:v>-88.78</c:v>
                </c:pt>
                <c:pt idx="1114">
                  <c:v>-88.82</c:v>
                </c:pt>
                <c:pt idx="1115">
                  <c:v>-87.66</c:v>
                </c:pt>
                <c:pt idx="1116">
                  <c:v>-87.91</c:v>
                </c:pt>
                <c:pt idx="1117">
                  <c:v>-87.57</c:v>
                </c:pt>
                <c:pt idx="1118">
                  <c:v>-88.03</c:v>
                </c:pt>
                <c:pt idx="1119">
                  <c:v>-87.58</c:v>
                </c:pt>
                <c:pt idx="1120">
                  <c:v>-87.41</c:v>
                </c:pt>
                <c:pt idx="1121">
                  <c:v>-87.65</c:v>
                </c:pt>
                <c:pt idx="1122">
                  <c:v>-87.54</c:v>
                </c:pt>
                <c:pt idx="1123">
                  <c:v>-89.62</c:v>
                </c:pt>
                <c:pt idx="1124">
                  <c:v>-89.56</c:v>
                </c:pt>
                <c:pt idx="1125">
                  <c:v>-89.4</c:v>
                </c:pt>
                <c:pt idx="1126">
                  <c:v>-87.25</c:v>
                </c:pt>
                <c:pt idx="1127">
                  <c:v>-86.94</c:v>
                </c:pt>
                <c:pt idx="1128">
                  <c:v>-87.19</c:v>
                </c:pt>
                <c:pt idx="1129">
                  <c:v>-87.4</c:v>
                </c:pt>
                <c:pt idx="1130">
                  <c:v>-86.93</c:v>
                </c:pt>
                <c:pt idx="1131">
                  <c:v>-86.8</c:v>
                </c:pt>
                <c:pt idx="1132">
                  <c:v>-87.06</c:v>
                </c:pt>
                <c:pt idx="1133">
                  <c:v>-87.1</c:v>
                </c:pt>
                <c:pt idx="1134">
                  <c:v>-86.45</c:v>
                </c:pt>
                <c:pt idx="1135">
                  <c:v>-86.52</c:v>
                </c:pt>
                <c:pt idx="1136">
                  <c:v>-86.4</c:v>
                </c:pt>
                <c:pt idx="1137">
                  <c:v>-86.25</c:v>
                </c:pt>
                <c:pt idx="1138">
                  <c:v>-86.02</c:v>
                </c:pt>
                <c:pt idx="1139">
                  <c:v>-86.17</c:v>
                </c:pt>
                <c:pt idx="1140">
                  <c:v>-86.02</c:v>
                </c:pt>
                <c:pt idx="1141">
                  <c:v>-86.65</c:v>
                </c:pt>
                <c:pt idx="1142">
                  <c:v>-86.02</c:v>
                </c:pt>
                <c:pt idx="1143">
                  <c:v>-86.04</c:v>
                </c:pt>
                <c:pt idx="1144">
                  <c:v>-86.3</c:v>
                </c:pt>
                <c:pt idx="1145">
                  <c:v>-86.53</c:v>
                </c:pt>
                <c:pt idx="1146">
                  <c:v>-86.37</c:v>
                </c:pt>
                <c:pt idx="1147">
                  <c:v>-86.72</c:v>
                </c:pt>
                <c:pt idx="1148">
                  <c:v>-86.07</c:v>
                </c:pt>
                <c:pt idx="1149">
                  <c:v>-86.31</c:v>
                </c:pt>
                <c:pt idx="1150">
                  <c:v>-86.37</c:v>
                </c:pt>
                <c:pt idx="1151">
                  <c:v>-86.61</c:v>
                </c:pt>
                <c:pt idx="1152">
                  <c:v>-86.09</c:v>
                </c:pt>
                <c:pt idx="1153">
                  <c:v>-86.14</c:v>
                </c:pt>
                <c:pt idx="1154">
                  <c:v>-85.87</c:v>
                </c:pt>
                <c:pt idx="1155">
                  <c:v>-85.93</c:v>
                </c:pt>
                <c:pt idx="1156">
                  <c:v>-86.84</c:v>
                </c:pt>
                <c:pt idx="1157">
                  <c:v>-86.27</c:v>
                </c:pt>
                <c:pt idx="1158">
                  <c:v>-86.05</c:v>
                </c:pt>
                <c:pt idx="1159">
                  <c:v>-86.22</c:v>
                </c:pt>
                <c:pt idx="1160">
                  <c:v>-86.14</c:v>
                </c:pt>
                <c:pt idx="1161">
                  <c:v>-86.32</c:v>
                </c:pt>
                <c:pt idx="1162">
                  <c:v>-86.73</c:v>
                </c:pt>
                <c:pt idx="1163">
                  <c:v>-86.52</c:v>
                </c:pt>
                <c:pt idx="1164">
                  <c:v>-87.16</c:v>
                </c:pt>
                <c:pt idx="1165">
                  <c:v>-88.01</c:v>
                </c:pt>
                <c:pt idx="1166">
                  <c:v>-89.45</c:v>
                </c:pt>
                <c:pt idx="1167">
                  <c:v>-88.67</c:v>
                </c:pt>
                <c:pt idx="1168">
                  <c:v>-88.47</c:v>
                </c:pt>
                <c:pt idx="1169">
                  <c:v>-88.51</c:v>
                </c:pt>
                <c:pt idx="1170">
                  <c:v>-88.89</c:v>
                </c:pt>
                <c:pt idx="1171">
                  <c:v>-89.18</c:v>
                </c:pt>
                <c:pt idx="1172">
                  <c:v>-90.23</c:v>
                </c:pt>
                <c:pt idx="1173">
                  <c:v>-89.68</c:v>
                </c:pt>
                <c:pt idx="1174">
                  <c:v>-88.65</c:v>
                </c:pt>
                <c:pt idx="1175">
                  <c:v>-88.86</c:v>
                </c:pt>
                <c:pt idx="1176">
                  <c:v>-89.1</c:v>
                </c:pt>
                <c:pt idx="1177">
                  <c:v>-88.97</c:v>
                </c:pt>
                <c:pt idx="1178">
                  <c:v>-89.05</c:v>
                </c:pt>
                <c:pt idx="1179">
                  <c:v>-89.3</c:v>
                </c:pt>
                <c:pt idx="1180">
                  <c:v>-89.71</c:v>
                </c:pt>
                <c:pt idx="1181">
                  <c:v>-89.54</c:v>
                </c:pt>
                <c:pt idx="1182">
                  <c:v>-89.6</c:v>
                </c:pt>
                <c:pt idx="1183">
                  <c:v>-89.46</c:v>
                </c:pt>
                <c:pt idx="1184">
                  <c:v>-88.52</c:v>
                </c:pt>
                <c:pt idx="1185">
                  <c:v>-88.81</c:v>
                </c:pt>
                <c:pt idx="1186">
                  <c:v>-88.55</c:v>
                </c:pt>
                <c:pt idx="1187">
                  <c:v>-91.13</c:v>
                </c:pt>
                <c:pt idx="1188">
                  <c:v>-89.13</c:v>
                </c:pt>
                <c:pt idx="1189">
                  <c:v>-88.71</c:v>
                </c:pt>
                <c:pt idx="1190">
                  <c:v>-88.53</c:v>
                </c:pt>
                <c:pt idx="1191">
                  <c:v>-88.29</c:v>
                </c:pt>
                <c:pt idx="1192">
                  <c:v>-88.31</c:v>
                </c:pt>
                <c:pt idx="1193">
                  <c:v>-88.27</c:v>
                </c:pt>
                <c:pt idx="1194">
                  <c:v>-87.96</c:v>
                </c:pt>
                <c:pt idx="1195">
                  <c:v>-88.04</c:v>
                </c:pt>
                <c:pt idx="1196">
                  <c:v>-88.07</c:v>
                </c:pt>
                <c:pt idx="1197">
                  <c:v>-87.74</c:v>
                </c:pt>
                <c:pt idx="1198">
                  <c:v>-87.57</c:v>
                </c:pt>
                <c:pt idx="1199">
                  <c:v>-87.5</c:v>
                </c:pt>
                <c:pt idx="1200">
                  <c:v>-87.67</c:v>
                </c:pt>
                <c:pt idx="1201">
                  <c:v>-86.84</c:v>
                </c:pt>
                <c:pt idx="1202">
                  <c:v>-86.76</c:v>
                </c:pt>
                <c:pt idx="1203">
                  <c:v>-86.43</c:v>
                </c:pt>
                <c:pt idx="1204">
                  <c:v>-86.75</c:v>
                </c:pt>
                <c:pt idx="1205">
                  <c:v>-86.3</c:v>
                </c:pt>
                <c:pt idx="1206">
                  <c:v>-86.51</c:v>
                </c:pt>
                <c:pt idx="1207">
                  <c:v>-86.41</c:v>
                </c:pt>
                <c:pt idx="1208">
                  <c:v>-86.19</c:v>
                </c:pt>
                <c:pt idx="1209">
                  <c:v>-86.14</c:v>
                </c:pt>
                <c:pt idx="1210">
                  <c:v>-85.99</c:v>
                </c:pt>
                <c:pt idx="1211">
                  <c:v>-85.86</c:v>
                </c:pt>
                <c:pt idx="1212">
                  <c:v>-85.55</c:v>
                </c:pt>
                <c:pt idx="1213">
                  <c:v>-86.29</c:v>
                </c:pt>
                <c:pt idx="1214">
                  <c:v>-86.22</c:v>
                </c:pt>
                <c:pt idx="1215">
                  <c:v>-87.41</c:v>
                </c:pt>
                <c:pt idx="1216">
                  <c:v>-87.37</c:v>
                </c:pt>
                <c:pt idx="1217">
                  <c:v>-86.22</c:v>
                </c:pt>
                <c:pt idx="1218">
                  <c:v>-86.42</c:v>
                </c:pt>
                <c:pt idx="1219">
                  <c:v>-86.73</c:v>
                </c:pt>
                <c:pt idx="1220">
                  <c:v>-86.86</c:v>
                </c:pt>
                <c:pt idx="1221">
                  <c:v>-86.61</c:v>
                </c:pt>
                <c:pt idx="1222">
                  <c:v>-85.81</c:v>
                </c:pt>
                <c:pt idx="1223">
                  <c:v>-86.25</c:v>
                </c:pt>
                <c:pt idx="1224">
                  <c:v>-85.37</c:v>
                </c:pt>
                <c:pt idx="1225">
                  <c:v>-84.99</c:v>
                </c:pt>
                <c:pt idx="1226">
                  <c:v>-84.63</c:v>
                </c:pt>
                <c:pt idx="1227">
                  <c:v>-84.99</c:v>
                </c:pt>
                <c:pt idx="1228">
                  <c:v>-85.06</c:v>
                </c:pt>
                <c:pt idx="1229">
                  <c:v>-84.89</c:v>
                </c:pt>
                <c:pt idx="1230">
                  <c:v>-85.72</c:v>
                </c:pt>
                <c:pt idx="1231">
                  <c:v>-84.71</c:v>
                </c:pt>
                <c:pt idx="1232">
                  <c:v>-85.72</c:v>
                </c:pt>
                <c:pt idx="1233">
                  <c:v>-85.25</c:v>
                </c:pt>
                <c:pt idx="1234">
                  <c:v>-86.02</c:v>
                </c:pt>
                <c:pt idx="1235">
                  <c:v>-85.55</c:v>
                </c:pt>
                <c:pt idx="1236">
                  <c:v>-85.77</c:v>
                </c:pt>
                <c:pt idx="1237">
                  <c:v>-86.01</c:v>
                </c:pt>
                <c:pt idx="1238">
                  <c:v>-85.89</c:v>
                </c:pt>
                <c:pt idx="1239">
                  <c:v>-85.89</c:v>
                </c:pt>
                <c:pt idx="1240">
                  <c:v>-86.96</c:v>
                </c:pt>
                <c:pt idx="1241">
                  <c:v>-87.43</c:v>
                </c:pt>
                <c:pt idx="1242">
                  <c:v>-85.97</c:v>
                </c:pt>
                <c:pt idx="1243">
                  <c:v>-85.88</c:v>
                </c:pt>
                <c:pt idx="1244">
                  <c:v>-86.56</c:v>
                </c:pt>
                <c:pt idx="1245">
                  <c:v>-86.37</c:v>
                </c:pt>
                <c:pt idx="1246">
                  <c:v>-87.05</c:v>
                </c:pt>
                <c:pt idx="1247">
                  <c:v>-87</c:v>
                </c:pt>
                <c:pt idx="1248">
                  <c:v>-87.62</c:v>
                </c:pt>
                <c:pt idx="1249">
                  <c:v>-86.31</c:v>
                </c:pt>
                <c:pt idx="1250">
                  <c:v>-86.81</c:v>
                </c:pt>
                <c:pt idx="1251">
                  <c:v>-86.55</c:v>
                </c:pt>
                <c:pt idx="1252">
                  <c:v>-87.14</c:v>
                </c:pt>
                <c:pt idx="1253">
                  <c:v>-86.17</c:v>
                </c:pt>
                <c:pt idx="1254">
                  <c:v>-87.27</c:v>
                </c:pt>
                <c:pt idx="1255">
                  <c:v>-86.31</c:v>
                </c:pt>
                <c:pt idx="1256">
                  <c:v>-86.1</c:v>
                </c:pt>
                <c:pt idx="1257">
                  <c:v>-86.11</c:v>
                </c:pt>
                <c:pt idx="1258">
                  <c:v>-86.84</c:v>
                </c:pt>
                <c:pt idx="1259">
                  <c:v>-89.11</c:v>
                </c:pt>
                <c:pt idx="1260">
                  <c:v>-88.29</c:v>
                </c:pt>
                <c:pt idx="1261">
                  <c:v>-88.02</c:v>
                </c:pt>
                <c:pt idx="1262">
                  <c:v>-88.36</c:v>
                </c:pt>
                <c:pt idx="1263">
                  <c:v>-87.4</c:v>
                </c:pt>
                <c:pt idx="1264">
                  <c:v>-87.41</c:v>
                </c:pt>
                <c:pt idx="1265">
                  <c:v>-87.31</c:v>
                </c:pt>
                <c:pt idx="1266">
                  <c:v>-87.61</c:v>
                </c:pt>
                <c:pt idx="1267">
                  <c:v>-88.65</c:v>
                </c:pt>
                <c:pt idx="1268">
                  <c:v>-88.11</c:v>
                </c:pt>
                <c:pt idx="1269">
                  <c:v>-87.85</c:v>
                </c:pt>
                <c:pt idx="1270">
                  <c:v>-87.82</c:v>
                </c:pt>
                <c:pt idx="1271">
                  <c:v>-87.97</c:v>
                </c:pt>
                <c:pt idx="1272">
                  <c:v>-88.31</c:v>
                </c:pt>
                <c:pt idx="1273">
                  <c:v>-89.54</c:v>
                </c:pt>
                <c:pt idx="1274">
                  <c:v>-89.73</c:v>
                </c:pt>
                <c:pt idx="1275">
                  <c:v>-90.1</c:v>
                </c:pt>
                <c:pt idx="1276">
                  <c:v>-89.67</c:v>
                </c:pt>
                <c:pt idx="1277">
                  <c:v>-89.72</c:v>
                </c:pt>
                <c:pt idx="1278">
                  <c:v>-90.47</c:v>
                </c:pt>
                <c:pt idx="1279">
                  <c:v>-89.69</c:v>
                </c:pt>
                <c:pt idx="1280">
                  <c:v>-90.17</c:v>
                </c:pt>
                <c:pt idx="1281">
                  <c:v>-89.63</c:v>
                </c:pt>
                <c:pt idx="1282">
                  <c:v>-90.45</c:v>
                </c:pt>
                <c:pt idx="1283">
                  <c:v>-91.12</c:v>
                </c:pt>
                <c:pt idx="1284">
                  <c:v>-89.92</c:v>
                </c:pt>
                <c:pt idx="1285">
                  <c:v>-90.72</c:v>
                </c:pt>
                <c:pt idx="1286">
                  <c:v>-89.87</c:v>
                </c:pt>
                <c:pt idx="1287">
                  <c:v>-89.25</c:v>
                </c:pt>
                <c:pt idx="1288">
                  <c:v>-88.8</c:v>
                </c:pt>
                <c:pt idx="1289">
                  <c:v>-88.92</c:v>
                </c:pt>
                <c:pt idx="1290">
                  <c:v>-88.59</c:v>
                </c:pt>
                <c:pt idx="1291">
                  <c:v>-88.63</c:v>
                </c:pt>
                <c:pt idx="1292">
                  <c:v>-88.72</c:v>
                </c:pt>
                <c:pt idx="1293">
                  <c:v>-88.04</c:v>
                </c:pt>
                <c:pt idx="1294">
                  <c:v>-88.87</c:v>
                </c:pt>
                <c:pt idx="1295">
                  <c:v>-89.09</c:v>
                </c:pt>
                <c:pt idx="1296">
                  <c:v>-89.07</c:v>
                </c:pt>
                <c:pt idx="1297">
                  <c:v>-88.51</c:v>
                </c:pt>
                <c:pt idx="1298">
                  <c:v>-88.23</c:v>
                </c:pt>
                <c:pt idx="1299">
                  <c:v>-88.29</c:v>
                </c:pt>
                <c:pt idx="1300">
                  <c:v>-89.06</c:v>
                </c:pt>
                <c:pt idx="1301">
                  <c:v>-89.45</c:v>
                </c:pt>
                <c:pt idx="1302">
                  <c:v>-88.64</c:v>
                </c:pt>
                <c:pt idx="1303">
                  <c:v>-89.57</c:v>
                </c:pt>
                <c:pt idx="1304">
                  <c:v>-89.53</c:v>
                </c:pt>
                <c:pt idx="1305">
                  <c:v>-88.71</c:v>
                </c:pt>
                <c:pt idx="1306">
                  <c:v>-88.74</c:v>
                </c:pt>
                <c:pt idx="1307">
                  <c:v>-88.52</c:v>
                </c:pt>
                <c:pt idx="1308">
                  <c:v>-88.73</c:v>
                </c:pt>
                <c:pt idx="1309">
                  <c:v>-88.4</c:v>
                </c:pt>
                <c:pt idx="1310">
                  <c:v>-89.62</c:v>
                </c:pt>
                <c:pt idx="1311">
                  <c:v>-88.11</c:v>
                </c:pt>
                <c:pt idx="1312">
                  <c:v>-88.27</c:v>
                </c:pt>
                <c:pt idx="1313">
                  <c:v>-87.66</c:v>
                </c:pt>
                <c:pt idx="1314">
                  <c:v>-87.87</c:v>
                </c:pt>
                <c:pt idx="1315">
                  <c:v>-89.01</c:v>
                </c:pt>
                <c:pt idx="1316">
                  <c:v>-87.51</c:v>
                </c:pt>
                <c:pt idx="1317">
                  <c:v>-89.14</c:v>
                </c:pt>
                <c:pt idx="1318">
                  <c:v>-89.08</c:v>
                </c:pt>
                <c:pt idx="1319">
                  <c:v>-89.21</c:v>
                </c:pt>
                <c:pt idx="1320">
                  <c:v>-91.6</c:v>
                </c:pt>
                <c:pt idx="1321">
                  <c:v>-90.58</c:v>
                </c:pt>
                <c:pt idx="1322">
                  <c:v>-90.04</c:v>
                </c:pt>
                <c:pt idx="1323">
                  <c:v>-91.12</c:v>
                </c:pt>
                <c:pt idx="1324">
                  <c:v>-89.32</c:v>
                </c:pt>
                <c:pt idx="1325">
                  <c:v>-90.63</c:v>
                </c:pt>
                <c:pt idx="1326">
                  <c:v>-90.59</c:v>
                </c:pt>
                <c:pt idx="1327">
                  <c:v>-90.18</c:v>
                </c:pt>
                <c:pt idx="1328">
                  <c:v>-89.67</c:v>
                </c:pt>
                <c:pt idx="1329">
                  <c:v>-88.97</c:v>
                </c:pt>
                <c:pt idx="1330">
                  <c:v>-89.74</c:v>
                </c:pt>
                <c:pt idx="1331">
                  <c:v>-90.1</c:v>
                </c:pt>
                <c:pt idx="1332">
                  <c:v>-89.45</c:v>
                </c:pt>
                <c:pt idx="1333">
                  <c:v>-90.2</c:v>
                </c:pt>
                <c:pt idx="1334">
                  <c:v>-89.74</c:v>
                </c:pt>
                <c:pt idx="1335">
                  <c:v>-89.51</c:v>
                </c:pt>
                <c:pt idx="1336">
                  <c:v>-89.46</c:v>
                </c:pt>
                <c:pt idx="1337">
                  <c:v>-90.04</c:v>
                </c:pt>
                <c:pt idx="1338">
                  <c:v>-90.01</c:v>
                </c:pt>
                <c:pt idx="1339">
                  <c:v>-89.78</c:v>
                </c:pt>
                <c:pt idx="1340">
                  <c:v>-89.69</c:v>
                </c:pt>
                <c:pt idx="1341">
                  <c:v>-89.72</c:v>
                </c:pt>
                <c:pt idx="1342">
                  <c:v>-90.33</c:v>
                </c:pt>
                <c:pt idx="1343">
                  <c:v>-90.69</c:v>
                </c:pt>
                <c:pt idx="1344">
                  <c:v>-91.02</c:v>
                </c:pt>
                <c:pt idx="1345">
                  <c:v>-92.15</c:v>
                </c:pt>
                <c:pt idx="1346">
                  <c:v>-91.88</c:v>
                </c:pt>
                <c:pt idx="1347">
                  <c:v>-92.92</c:v>
                </c:pt>
                <c:pt idx="1348">
                  <c:v>-94.77</c:v>
                </c:pt>
                <c:pt idx="1349">
                  <c:v>-95.81</c:v>
                </c:pt>
                <c:pt idx="1350">
                  <c:v>-97.15</c:v>
                </c:pt>
                <c:pt idx="1351">
                  <c:v>-97.74</c:v>
                </c:pt>
                <c:pt idx="1352">
                  <c:v>-98.38</c:v>
                </c:pt>
                <c:pt idx="1353">
                  <c:v>-99.94</c:v>
                </c:pt>
                <c:pt idx="1354">
                  <c:v>-98.71</c:v>
                </c:pt>
                <c:pt idx="1355">
                  <c:v>-98.5</c:v>
                </c:pt>
                <c:pt idx="1356">
                  <c:v>-97.26</c:v>
                </c:pt>
                <c:pt idx="1357">
                  <c:v>-96.7</c:v>
                </c:pt>
                <c:pt idx="1358">
                  <c:v>-95.42</c:v>
                </c:pt>
                <c:pt idx="1359">
                  <c:v>-95.72</c:v>
                </c:pt>
                <c:pt idx="1360">
                  <c:v>-95.16</c:v>
                </c:pt>
                <c:pt idx="1361">
                  <c:v>-94.67</c:v>
                </c:pt>
                <c:pt idx="1362">
                  <c:v>-93.97</c:v>
                </c:pt>
                <c:pt idx="1363">
                  <c:v>-93.89</c:v>
                </c:pt>
                <c:pt idx="1364">
                  <c:v>-93.29</c:v>
                </c:pt>
                <c:pt idx="1365">
                  <c:v>-93.69</c:v>
                </c:pt>
                <c:pt idx="1366">
                  <c:v>-93.86</c:v>
                </c:pt>
                <c:pt idx="1367">
                  <c:v>-94.46</c:v>
                </c:pt>
                <c:pt idx="1368">
                  <c:v>-93.16</c:v>
                </c:pt>
                <c:pt idx="1369">
                  <c:v>-92.91</c:v>
                </c:pt>
                <c:pt idx="1370">
                  <c:v>-91.6</c:v>
                </c:pt>
                <c:pt idx="1371">
                  <c:v>-91.89</c:v>
                </c:pt>
                <c:pt idx="1372">
                  <c:v>-91.66</c:v>
                </c:pt>
                <c:pt idx="1373">
                  <c:v>-90.75</c:v>
                </c:pt>
                <c:pt idx="1374">
                  <c:v>-90.26</c:v>
                </c:pt>
                <c:pt idx="1375">
                  <c:v>-90.48</c:v>
                </c:pt>
                <c:pt idx="1376">
                  <c:v>-92.31</c:v>
                </c:pt>
                <c:pt idx="1377">
                  <c:v>-91.9</c:v>
                </c:pt>
                <c:pt idx="1378">
                  <c:v>-93.48</c:v>
                </c:pt>
                <c:pt idx="1379">
                  <c:v>-92.67</c:v>
                </c:pt>
                <c:pt idx="1380">
                  <c:v>-95.12</c:v>
                </c:pt>
                <c:pt idx="1381">
                  <c:v>-97.67</c:v>
                </c:pt>
                <c:pt idx="1382">
                  <c:v>-99.13</c:v>
                </c:pt>
                <c:pt idx="1383">
                  <c:v>-101.11</c:v>
                </c:pt>
                <c:pt idx="1384">
                  <c:v>-102.74</c:v>
                </c:pt>
                <c:pt idx="1385">
                  <c:v>-101.64</c:v>
                </c:pt>
                <c:pt idx="1386">
                  <c:v>-100.79</c:v>
                </c:pt>
                <c:pt idx="1387">
                  <c:v>-101.9</c:v>
                </c:pt>
                <c:pt idx="1388">
                  <c:v>-103.67</c:v>
                </c:pt>
                <c:pt idx="1389">
                  <c:v>-103.91</c:v>
                </c:pt>
                <c:pt idx="1390">
                  <c:v>-104.42</c:v>
                </c:pt>
                <c:pt idx="1391">
                  <c:v>-102.71</c:v>
                </c:pt>
                <c:pt idx="1392">
                  <c:v>-93.52</c:v>
                </c:pt>
                <c:pt idx="1393">
                  <c:v>-93.02</c:v>
                </c:pt>
                <c:pt idx="1394">
                  <c:v>-93.04</c:v>
                </c:pt>
                <c:pt idx="1395">
                  <c:v>-93.25</c:v>
                </c:pt>
                <c:pt idx="1396">
                  <c:v>-92.62</c:v>
                </c:pt>
                <c:pt idx="1397">
                  <c:v>-92.91</c:v>
                </c:pt>
                <c:pt idx="1398">
                  <c:v>-92.37</c:v>
                </c:pt>
                <c:pt idx="1399">
                  <c:v>-91.82</c:v>
                </c:pt>
                <c:pt idx="1400">
                  <c:v>-92.07</c:v>
                </c:pt>
                <c:pt idx="1401">
                  <c:v>-92.16</c:v>
                </c:pt>
                <c:pt idx="1402">
                  <c:v>-92.07</c:v>
                </c:pt>
                <c:pt idx="1403">
                  <c:v>-91.95</c:v>
                </c:pt>
                <c:pt idx="1404">
                  <c:v>-91.62</c:v>
                </c:pt>
                <c:pt idx="1405">
                  <c:v>-92.54</c:v>
                </c:pt>
                <c:pt idx="1406">
                  <c:v>-92.13</c:v>
                </c:pt>
                <c:pt idx="1407">
                  <c:v>-91.82</c:v>
                </c:pt>
                <c:pt idx="1408">
                  <c:v>-92.22</c:v>
                </c:pt>
                <c:pt idx="1409">
                  <c:v>-91.15</c:v>
                </c:pt>
                <c:pt idx="1410">
                  <c:v>-91.81</c:v>
                </c:pt>
                <c:pt idx="1411">
                  <c:v>-92.26</c:v>
                </c:pt>
                <c:pt idx="1412">
                  <c:v>-93.28</c:v>
                </c:pt>
                <c:pt idx="1413">
                  <c:v>-93.22</c:v>
                </c:pt>
                <c:pt idx="1414">
                  <c:v>-93.13</c:v>
                </c:pt>
                <c:pt idx="1415">
                  <c:v>-93.46</c:v>
                </c:pt>
                <c:pt idx="1416">
                  <c:v>-93.93</c:v>
                </c:pt>
                <c:pt idx="1417">
                  <c:v>-94.29</c:v>
                </c:pt>
                <c:pt idx="1418">
                  <c:v>-94.34</c:v>
                </c:pt>
                <c:pt idx="1419">
                  <c:v>-94.71</c:v>
                </c:pt>
                <c:pt idx="1420">
                  <c:v>-94.89</c:v>
                </c:pt>
                <c:pt idx="1421">
                  <c:v>-95.58</c:v>
                </c:pt>
                <c:pt idx="1422">
                  <c:v>-94.73</c:v>
                </c:pt>
                <c:pt idx="1423">
                  <c:v>-94.29</c:v>
                </c:pt>
                <c:pt idx="1424">
                  <c:v>-94.49</c:v>
                </c:pt>
                <c:pt idx="1425">
                  <c:v>-94.34</c:v>
                </c:pt>
                <c:pt idx="1426">
                  <c:v>-94.45</c:v>
                </c:pt>
                <c:pt idx="1427">
                  <c:v>-95.79</c:v>
                </c:pt>
                <c:pt idx="1428">
                  <c:v>-94.14</c:v>
                </c:pt>
                <c:pt idx="1429">
                  <c:v>-94.33</c:v>
                </c:pt>
                <c:pt idx="1430">
                  <c:v>-93.12</c:v>
                </c:pt>
                <c:pt idx="1431">
                  <c:v>-93.42</c:v>
                </c:pt>
                <c:pt idx="1432">
                  <c:v>-93.38</c:v>
                </c:pt>
                <c:pt idx="1433">
                  <c:v>-93.75</c:v>
                </c:pt>
                <c:pt idx="1434">
                  <c:v>-94.19</c:v>
                </c:pt>
                <c:pt idx="1435">
                  <c:v>-93.34</c:v>
                </c:pt>
                <c:pt idx="1436">
                  <c:v>-93.4</c:v>
                </c:pt>
                <c:pt idx="1437">
                  <c:v>-93.11</c:v>
                </c:pt>
                <c:pt idx="1438">
                  <c:v>-93.16</c:v>
                </c:pt>
                <c:pt idx="1439">
                  <c:v>-93.24</c:v>
                </c:pt>
                <c:pt idx="1440">
                  <c:v>-93.53</c:v>
                </c:pt>
                <c:pt idx="1441">
                  <c:v>-93.17</c:v>
                </c:pt>
                <c:pt idx="1442">
                  <c:v>-93.21</c:v>
                </c:pt>
                <c:pt idx="1443">
                  <c:v>-92.71</c:v>
                </c:pt>
                <c:pt idx="1444">
                  <c:v>-92.64</c:v>
                </c:pt>
                <c:pt idx="1445">
                  <c:v>-92.75</c:v>
                </c:pt>
                <c:pt idx="1446">
                  <c:v>-92.5</c:v>
                </c:pt>
                <c:pt idx="1447">
                  <c:v>-92.11</c:v>
                </c:pt>
                <c:pt idx="1448">
                  <c:v>-91.6</c:v>
                </c:pt>
                <c:pt idx="1449">
                  <c:v>-91.72</c:v>
                </c:pt>
                <c:pt idx="1450">
                  <c:v>-92.08</c:v>
                </c:pt>
                <c:pt idx="1451">
                  <c:v>-91.95</c:v>
                </c:pt>
                <c:pt idx="1452">
                  <c:v>-91.89</c:v>
                </c:pt>
                <c:pt idx="1453">
                  <c:v>-92.68</c:v>
                </c:pt>
                <c:pt idx="1454">
                  <c:v>-92.99</c:v>
                </c:pt>
                <c:pt idx="1455">
                  <c:v>-92.47</c:v>
                </c:pt>
                <c:pt idx="1456">
                  <c:v>-92.3</c:v>
                </c:pt>
                <c:pt idx="1457">
                  <c:v>-91.88</c:v>
                </c:pt>
                <c:pt idx="1458">
                  <c:v>-92.02</c:v>
                </c:pt>
                <c:pt idx="1459">
                  <c:v>-91.83</c:v>
                </c:pt>
                <c:pt idx="1460">
                  <c:v>-91.66</c:v>
                </c:pt>
                <c:pt idx="1461">
                  <c:v>-92.16</c:v>
                </c:pt>
                <c:pt idx="1462">
                  <c:v>-91.93</c:v>
                </c:pt>
                <c:pt idx="1463">
                  <c:v>-91.89</c:v>
                </c:pt>
                <c:pt idx="1464">
                  <c:v>-92.06</c:v>
                </c:pt>
                <c:pt idx="1465">
                  <c:v>-91.72</c:v>
                </c:pt>
                <c:pt idx="1466">
                  <c:v>-91.86</c:v>
                </c:pt>
                <c:pt idx="1467">
                  <c:v>-92.15</c:v>
                </c:pt>
                <c:pt idx="1468">
                  <c:v>-91.54</c:v>
                </c:pt>
                <c:pt idx="1469">
                  <c:v>-92.59</c:v>
                </c:pt>
                <c:pt idx="1470">
                  <c:v>-93.35</c:v>
                </c:pt>
                <c:pt idx="1471">
                  <c:v>-92.75</c:v>
                </c:pt>
                <c:pt idx="1472">
                  <c:v>-92.33</c:v>
                </c:pt>
                <c:pt idx="1473">
                  <c:v>-92.77</c:v>
                </c:pt>
                <c:pt idx="1474">
                  <c:v>-93.71</c:v>
                </c:pt>
                <c:pt idx="1475">
                  <c:v>-94.23</c:v>
                </c:pt>
                <c:pt idx="1476">
                  <c:v>-94.29</c:v>
                </c:pt>
                <c:pt idx="1477">
                  <c:v>-94.88</c:v>
                </c:pt>
                <c:pt idx="1478">
                  <c:v>-94.1</c:v>
                </c:pt>
                <c:pt idx="1479">
                  <c:v>-94.72</c:v>
                </c:pt>
                <c:pt idx="1480">
                  <c:v>-94.36</c:v>
                </c:pt>
                <c:pt idx="1481">
                  <c:v>-94.84</c:v>
                </c:pt>
                <c:pt idx="1482">
                  <c:v>-95.29</c:v>
                </c:pt>
                <c:pt idx="1483">
                  <c:v>-94.76</c:v>
                </c:pt>
                <c:pt idx="1484">
                  <c:v>-94.56</c:v>
                </c:pt>
                <c:pt idx="1485">
                  <c:v>-94.89</c:v>
                </c:pt>
                <c:pt idx="1486">
                  <c:v>-95.21</c:v>
                </c:pt>
                <c:pt idx="1487">
                  <c:v>-95.18</c:v>
                </c:pt>
                <c:pt idx="1488">
                  <c:v>-95.16</c:v>
                </c:pt>
                <c:pt idx="1489">
                  <c:v>-94.67</c:v>
                </c:pt>
                <c:pt idx="1490">
                  <c:v>-94.68</c:v>
                </c:pt>
                <c:pt idx="1491">
                  <c:v>-94.15</c:v>
                </c:pt>
                <c:pt idx="1492">
                  <c:v>-94.33</c:v>
                </c:pt>
                <c:pt idx="1493">
                  <c:v>-94.17</c:v>
                </c:pt>
                <c:pt idx="1494">
                  <c:v>-93.67</c:v>
                </c:pt>
                <c:pt idx="1495">
                  <c:v>-93.35</c:v>
                </c:pt>
                <c:pt idx="1496">
                  <c:v>-93.32</c:v>
                </c:pt>
                <c:pt idx="1497">
                  <c:v>-93.45</c:v>
                </c:pt>
                <c:pt idx="1498">
                  <c:v>-94.03</c:v>
                </c:pt>
                <c:pt idx="1499">
                  <c:v>-94.12</c:v>
                </c:pt>
                <c:pt idx="1500">
                  <c:v>-93.81</c:v>
                </c:pt>
                <c:pt idx="1501">
                  <c:v>-93.44</c:v>
                </c:pt>
                <c:pt idx="1502">
                  <c:v>-93.8</c:v>
                </c:pt>
                <c:pt idx="1503">
                  <c:v>-93.87</c:v>
                </c:pt>
                <c:pt idx="1504">
                  <c:v>-94.63</c:v>
                </c:pt>
                <c:pt idx="1505">
                  <c:v>-94.12</c:v>
                </c:pt>
                <c:pt idx="1506">
                  <c:v>-93.83</c:v>
                </c:pt>
                <c:pt idx="1507">
                  <c:v>-93.98</c:v>
                </c:pt>
                <c:pt idx="1508">
                  <c:v>-94.59</c:v>
                </c:pt>
                <c:pt idx="1509">
                  <c:v>-94.04</c:v>
                </c:pt>
                <c:pt idx="1510">
                  <c:v>-93.63</c:v>
                </c:pt>
                <c:pt idx="1511">
                  <c:v>-93.3</c:v>
                </c:pt>
                <c:pt idx="1512">
                  <c:v>-93.08</c:v>
                </c:pt>
                <c:pt idx="1513">
                  <c:v>-92.23</c:v>
                </c:pt>
                <c:pt idx="1514">
                  <c:v>-91.97</c:v>
                </c:pt>
                <c:pt idx="1515">
                  <c:v>-92.47</c:v>
                </c:pt>
                <c:pt idx="1516">
                  <c:v>-91.91</c:v>
                </c:pt>
                <c:pt idx="1517">
                  <c:v>-92.09</c:v>
                </c:pt>
                <c:pt idx="1518">
                  <c:v>-93.78</c:v>
                </c:pt>
                <c:pt idx="1519">
                  <c:v>-93.01</c:v>
                </c:pt>
                <c:pt idx="1520">
                  <c:v>-93.37</c:v>
                </c:pt>
                <c:pt idx="1521">
                  <c:v>-93.07</c:v>
                </c:pt>
                <c:pt idx="1522">
                  <c:v>-93.11</c:v>
                </c:pt>
                <c:pt idx="1523">
                  <c:v>-92.39</c:v>
                </c:pt>
                <c:pt idx="1524">
                  <c:v>-93.17</c:v>
                </c:pt>
                <c:pt idx="1525">
                  <c:v>-93.45</c:v>
                </c:pt>
                <c:pt idx="1526">
                  <c:v>-93.49</c:v>
                </c:pt>
                <c:pt idx="1527">
                  <c:v>-93.69</c:v>
                </c:pt>
                <c:pt idx="1528">
                  <c:v>-93.48</c:v>
                </c:pt>
                <c:pt idx="1529">
                  <c:v>-93.26</c:v>
                </c:pt>
                <c:pt idx="1530">
                  <c:v>-93.48</c:v>
                </c:pt>
                <c:pt idx="1531">
                  <c:v>-93.49</c:v>
                </c:pt>
                <c:pt idx="1532">
                  <c:v>-92.97</c:v>
                </c:pt>
                <c:pt idx="1533">
                  <c:v>-92.49</c:v>
                </c:pt>
                <c:pt idx="1534">
                  <c:v>-92.61</c:v>
                </c:pt>
                <c:pt idx="1535">
                  <c:v>-93.14</c:v>
                </c:pt>
                <c:pt idx="1536">
                  <c:v>-92.96</c:v>
                </c:pt>
                <c:pt idx="1537">
                  <c:v>-93.22</c:v>
                </c:pt>
                <c:pt idx="1538">
                  <c:v>-92.65</c:v>
                </c:pt>
                <c:pt idx="1539">
                  <c:v>-100.72</c:v>
                </c:pt>
                <c:pt idx="1540">
                  <c:v>-100</c:v>
                </c:pt>
                <c:pt idx="1541">
                  <c:v>-97.02</c:v>
                </c:pt>
                <c:pt idx="1542">
                  <c:v>-94.81</c:v>
                </c:pt>
                <c:pt idx="1543">
                  <c:v>-94.49</c:v>
                </c:pt>
                <c:pt idx="1544">
                  <c:v>-95.15</c:v>
                </c:pt>
                <c:pt idx="1545">
                  <c:v>-96.95</c:v>
                </c:pt>
                <c:pt idx="1546">
                  <c:v>-94.69</c:v>
                </c:pt>
                <c:pt idx="1547">
                  <c:v>-94.71</c:v>
                </c:pt>
                <c:pt idx="1548">
                  <c:v>-94.16</c:v>
                </c:pt>
                <c:pt idx="1549">
                  <c:v>-103.96</c:v>
                </c:pt>
                <c:pt idx="1550">
                  <c:v>-105.43</c:v>
                </c:pt>
                <c:pt idx="1551">
                  <c:v>-101.91</c:v>
                </c:pt>
                <c:pt idx="1552">
                  <c:v>-98.36</c:v>
                </c:pt>
                <c:pt idx="1553">
                  <c:v>-102.88</c:v>
                </c:pt>
                <c:pt idx="1554">
                  <c:v>-101.28</c:v>
                </c:pt>
                <c:pt idx="1555">
                  <c:v>-100.87</c:v>
                </c:pt>
                <c:pt idx="1556">
                  <c:v>-99.19</c:v>
                </c:pt>
                <c:pt idx="1557">
                  <c:v>-103.04</c:v>
                </c:pt>
                <c:pt idx="1558">
                  <c:v>-98.69</c:v>
                </c:pt>
                <c:pt idx="1559">
                  <c:v>-97.68</c:v>
                </c:pt>
                <c:pt idx="1560">
                  <c:v>-97.79</c:v>
                </c:pt>
                <c:pt idx="1561">
                  <c:v>-104.74</c:v>
                </c:pt>
                <c:pt idx="1562">
                  <c:v>-100.07</c:v>
                </c:pt>
                <c:pt idx="1563">
                  <c:v>-96.07</c:v>
                </c:pt>
                <c:pt idx="1564">
                  <c:v>-94.99</c:v>
                </c:pt>
                <c:pt idx="1565">
                  <c:v>-98.61</c:v>
                </c:pt>
                <c:pt idx="1566">
                  <c:v>-94.37</c:v>
                </c:pt>
                <c:pt idx="1567">
                  <c:v>-91.44</c:v>
                </c:pt>
                <c:pt idx="1568">
                  <c:v>-87.2</c:v>
                </c:pt>
                <c:pt idx="1569">
                  <c:v>-94.27</c:v>
                </c:pt>
                <c:pt idx="1570">
                  <c:v>-87.64</c:v>
                </c:pt>
                <c:pt idx="1571">
                  <c:v>-86.7</c:v>
                </c:pt>
                <c:pt idx="1572">
                  <c:v>-87.35</c:v>
                </c:pt>
                <c:pt idx="1573">
                  <c:v>-87.12</c:v>
                </c:pt>
                <c:pt idx="1574">
                  <c:v>-86.97</c:v>
                </c:pt>
                <c:pt idx="1575">
                  <c:v>-86.47</c:v>
                </c:pt>
                <c:pt idx="1576">
                  <c:v>-84.98</c:v>
                </c:pt>
                <c:pt idx="1577">
                  <c:v>-84.67</c:v>
                </c:pt>
                <c:pt idx="1578">
                  <c:v>-87.72</c:v>
                </c:pt>
                <c:pt idx="1579">
                  <c:v>-86.4</c:v>
                </c:pt>
                <c:pt idx="1580">
                  <c:v>-85.08</c:v>
                </c:pt>
                <c:pt idx="1581">
                  <c:v>-84.47</c:v>
                </c:pt>
                <c:pt idx="1582">
                  <c:v>-86.26</c:v>
                </c:pt>
                <c:pt idx="1583">
                  <c:v>-87.53</c:v>
                </c:pt>
                <c:pt idx="1584">
                  <c:v>-84.29</c:v>
                </c:pt>
                <c:pt idx="1585">
                  <c:v>-82.73</c:v>
                </c:pt>
                <c:pt idx="1586">
                  <c:v>-87.86</c:v>
                </c:pt>
                <c:pt idx="1587">
                  <c:v>-86.89</c:v>
                </c:pt>
                <c:pt idx="1588">
                  <c:v>-86.71</c:v>
                </c:pt>
                <c:pt idx="1589">
                  <c:v>-85.57</c:v>
                </c:pt>
                <c:pt idx="1590">
                  <c:v>-82.39</c:v>
                </c:pt>
                <c:pt idx="1591">
                  <c:v>-82.72</c:v>
                </c:pt>
                <c:pt idx="1592">
                  <c:v>-84.35</c:v>
                </c:pt>
                <c:pt idx="1593">
                  <c:v>-82.13</c:v>
                </c:pt>
                <c:pt idx="1594">
                  <c:v>-80.8</c:v>
                </c:pt>
                <c:pt idx="1595">
                  <c:v>-84.02</c:v>
                </c:pt>
                <c:pt idx="1596">
                  <c:v>-84.81</c:v>
                </c:pt>
                <c:pt idx="1597">
                  <c:v>-81.95</c:v>
                </c:pt>
                <c:pt idx="1598">
                  <c:v>-81.209999999999894</c:v>
                </c:pt>
                <c:pt idx="1599">
                  <c:v>-82.92</c:v>
                </c:pt>
                <c:pt idx="1600">
                  <c:v>-82.99</c:v>
                </c:pt>
                <c:pt idx="1601">
                  <c:v>-83.56</c:v>
                </c:pt>
                <c:pt idx="1602">
                  <c:v>-83.15</c:v>
                </c:pt>
                <c:pt idx="1603">
                  <c:v>-84.53</c:v>
                </c:pt>
                <c:pt idx="1604">
                  <c:v>-85.79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238-4195-A663-70C3801D522D}"/>
            </c:ext>
          </c:extLst>
        </c:ser>
        <c:ser>
          <c:idx val="1"/>
          <c:order val="1"/>
          <c:tx>
            <c:v>Simulated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3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'365133076351203'!$H$12:$H$51</c:f>
              <c:numCache>
                <c:formatCode>m/d/yyyy</c:formatCode>
                <c:ptCount val="40"/>
                <c:pt idx="0">
                  <c:v>29952</c:v>
                </c:pt>
                <c:pt idx="1">
                  <c:v>30317</c:v>
                </c:pt>
                <c:pt idx="2">
                  <c:v>30682</c:v>
                </c:pt>
                <c:pt idx="3">
                  <c:v>31048</c:v>
                </c:pt>
                <c:pt idx="4">
                  <c:v>31413</c:v>
                </c:pt>
                <c:pt idx="5">
                  <c:v>31778</c:v>
                </c:pt>
                <c:pt idx="6">
                  <c:v>32143</c:v>
                </c:pt>
                <c:pt idx="7">
                  <c:v>32509</c:v>
                </c:pt>
                <c:pt idx="8">
                  <c:v>32874</c:v>
                </c:pt>
                <c:pt idx="9">
                  <c:v>33239</c:v>
                </c:pt>
                <c:pt idx="10">
                  <c:v>33604</c:v>
                </c:pt>
                <c:pt idx="11">
                  <c:v>33970</c:v>
                </c:pt>
                <c:pt idx="12">
                  <c:v>34335</c:v>
                </c:pt>
                <c:pt idx="13">
                  <c:v>34700</c:v>
                </c:pt>
                <c:pt idx="14">
                  <c:v>35065</c:v>
                </c:pt>
                <c:pt idx="15">
                  <c:v>35431</c:v>
                </c:pt>
                <c:pt idx="16">
                  <c:v>35796</c:v>
                </c:pt>
                <c:pt idx="17">
                  <c:v>36161</c:v>
                </c:pt>
                <c:pt idx="18">
                  <c:v>36526</c:v>
                </c:pt>
                <c:pt idx="19">
                  <c:v>36892</c:v>
                </c:pt>
                <c:pt idx="20">
                  <c:v>37257</c:v>
                </c:pt>
                <c:pt idx="21">
                  <c:v>37622</c:v>
                </c:pt>
                <c:pt idx="22">
                  <c:v>37987</c:v>
                </c:pt>
                <c:pt idx="23">
                  <c:v>38353</c:v>
                </c:pt>
                <c:pt idx="24">
                  <c:v>38718</c:v>
                </c:pt>
                <c:pt idx="25">
                  <c:v>39083</c:v>
                </c:pt>
                <c:pt idx="26">
                  <c:v>39448</c:v>
                </c:pt>
                <c:pt idx="27">
                  <c:v>39814</c:v>
                </c:pt>
                <c:pt idx="28">
                  <c:v>40179</c:v>
                </c:pt>
                <c:pt idx="29">
                  <c:v>40544</c:v>
                </c:pt>
                <c:pt idx="30">
                  <c:v>40909</c:v>
                </c:pt>
                <c:pt idx="31">
                  <c:v>41275</c:v>
                </c:pt>
                <c:pt idx="32">
                  <c:v>41640</c:v>
                </c:pt>
                <c:pt idx="33">
                  <c:v>42005</c:v>
                </c:pt>
                <c:pt idx="34">
                  <c:v>42370</c:v>
                </c:pt>
                <c:pt idx="35">
                  <c:v>42736</c:v>
                </c:pt>
                <c:pt idx="36">
                  <c:v>43101</c:v>
                </c:pt>
                <c:pt idx="37">
                  <c:v>43466</c:v>
                </c:pt>
                <c:pt idx="38">
                  <c:v>43831</c:v>
                </c:pt>
                <c:pt idx="39">
                  <c:v>44197</c:v>
                </c:pt>
              </c:numCache>
            </c:numRef>
          </c:xVal>
          <c:yVal>
            <c:numRef>
              <c:f>'365133076351203'!$G$12:$G$51</c:f>
              <c:numCache>
                <c:formatCode>General</c:formatCode>
                <c:ptCount val="40"/>
                <c:pt idx="0">
                  <c:v>-69.82610321045</c:v>
                </c:pt>
                <c:pt idx="1">
                  <c:v>-80.615432739260001</c:v>
                </c:pt>
                <c:pt idx="2">
                  <c:v>-74.208465576169999</c:v>
                </c:pt>
                <c:pt idx="3">
                  <c:v>-72.64436340332</c:v>
                </c:pt>
                <c:pt idx="4">
                  <c:v>-77.544799804690001</c:v>
                </c:pt>
                <c:pt idx="5">
                  <c:v>-81.067649841310001</c:v>
                </c:pt>
                <c:pt idx="6">
                  <c:v>-80.422119140630002</c:v>
                </c:pt>
                <c:pt idx="7">
                  <c:v>-78.076538085940001</c:v>
                </c:pt>
                <c:pt idx="8">
                  <c:v>-77.864044189449999</c:v>
                </c:pt>
                <c:pt idx="9">
                  <c:v>-79.407501220699999</c:v>
                </c:pt>
                <c:pt idx="10">
                  <c:v>-85.005554199220001</c:v>
                </c:pt>
                <c:pt idx="11">
                  <c:v>-83.79125213623</c:v>
                </c:pt>
                <c:pt idx="12">
                  <c:v>-85.54507446289</c:v>
                </c:pt>
                <c:pt idx="13">
                  <c:v>-87.47184753418</c:v>
                </c:pt>
                <c:pt idx="14">
                  <c:v>-86.864807128910002</c:v>
                </c:pt>
                <c:pt idx="15">
                  <c:v>-86.736434936519998</c:v>
                </c:pt>
                <c:pt idx="16">
                  <c:v>-88.371131896969999</c:v>
                </c:pt>
                <c:pt idx="17">
                  <c:v>-85.584739685060001</c:v>
                </c:pt>
                <c:pt idx="18">
                  <c:v>-86.24131011963</c:v>
                </c:pt>
                <c:pt idx="19">
                  <c:v>-86.69874572754</c:v>
                </c:pt>
                <c:pt idx="20">
                  <c:v>-90.563674926760001</c:v>
                </c:pt>
                <c:pt idx="21">
                  <c:v>-94.918533325200002</c:v>
                </c:pt>
                <c:pt idx="22">
                  <c:v>-92.745124816889998</c:v>
                </c:pt>
                <c:pt idx="23">
                  <c:v>-94.044761657709998</c:v>
                </c:pt>
                <c:pt idx="24">
                  <c:v>-96.46694946289</c:v>
                </c:pt>
                <c:pt idx="25">
                  <c:v>-96.767860412600001</c:v>
                </c:pt>
                <c:pt idx="26">
                  <c:v>-101.8017044067</c:v>
                </c:pt>
                <c:pt idx="27">
                  <c:v>-100.4347076416</c:v>
                </c:pt>
                <c:pt idx="28">
                  <c:v>-99.694450378420001</c:v>
                </c:pt>
                <c:pt idx="29">
                  <c:v>-95.982299804690001</c:v>
                </c:pt>
                <c:pt idx="30">
                  <c:v>-89.410949707029999</c:v>
                </c:pt>
                <c:pt idx="31">
                  <c:v>-86.53370666504</c:v>
                </c:pt>
                <c:pt idx="32">
                  <c:v>-84.52384185791</c:v>
                </c:pt>
                <c:pt idx="33">
                  <c:v>-84.150085449220001</c:v>
                </c:pt>
                <c:pt idx="34">
                  <c:v>-84.592445373540002</c:v>
                </c:pt>
                <c:pt idx="35">
                  <c:v>-82.46876525879</c:v>
                </c:pt>
                <c:pt idx="36">
                  <c:v>-81.58984375</c:v>
                </c:pt>
                <c:pt idx="37">
                  <c:v>-78.698120117190001</c:v>
                </c:pt>
                <c:pt idx="38">
                  <c:v>-77.565689086909998</c:v>
                </c:pt>
                <c:pt idx="39">
                  <c:v>-87.3921585083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238-4195-A663-70C3801D52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3555183"/>
        <c:axId val="613550191"/>
      </c:scatterChart>
      <c:valAx>
        <c:axId val="613555183"/>
        <c:scaling>
          <c:orientation val="minMax"/>
          <c:min val="2900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0191"/>
        <c:crossesAt val="-200"/>
        <c:crossBetween val="midCat"/>
      </c:valAx>
      <c:valAx>
        <c:axId val="613550191"/>
        <c:scaling>
          <c:orientation val="minMax"/>
          <c:max val="-5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Water Level (ft)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5183"/>
        <c:crosses val="autoZero"/>
        <c:crossBetween val="midCat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Data</c:v>
          </c:tx>
          <c:spPr>
            <a:ln w="19050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'365133076351203'!$I$12:$I$51</c:f>
              <c:numCache>
                <c:formatCode>General</c:formatCode>
                <c:ptCount val="40"/>
                <c:pt idx="0">
                  <c:v>-67.59</c:v>
                </c:pt>
                <c:pt idx="1">
                  <c:v>-62.92</c:v>
                </c:pt>
                <c:pt idx="2">
                  <c:v>-78.33</c:v>
                </c:pt>
                <c:pt idx="3">
                  <c:v>-77.489999999999895</c:v>
                </c:pt>
                <c:pt idx="4">
                  <c:v>-72.39</c:v>
                </c:pt>
                <c:pt idx="5">
                  <c:v>-88.9</c:v>
                </c:pt>
                <c:pt idx="6">
                  <c:v>-93.66</c:v>
                </c:pt>
                <c:pt idx="7">
                  <c:v>-79.900000000000006</c:v>
                </c:pt>
                <c:pt idx="8">
                  <c:v>-79.86</c:v>
                </c:pt>
                <c:pt idx="9">
                  <c:v>-79.59</c:v>
                </c:pt>
                <c:pt idx="10">
                  <c:v>-89.01</c:v>
                </c:pt>
                <c:pt idx="11">
                  <c:v>-82.59</c:v>
                </c:pt>
                <c:pt idx="12">
                  <c:v>-98.19</c:v>
                </c:pt>
                <c:pt idx="13">
                  <c:v>-86.49</c:v>
                </c:pt>
                <c:pt idx="14">
                  <c:v>-89.25</c:v>
                </c:pt>
                <c:pt idx="15">
                  <c:v>-86.54</c:v>
                </c:pt>
                <c:pt idx="16">
                  <c:v>-88.59</c:v>
                </c:pt>
                <c:pt idx="17">
                  <c:v>-87.06</c:v>
                </c:pt>
                <c:pt idx="18">
                  <c:v>-86.41</c:v>
                </c:pt>
                <c:pt idx="19">
                  <c:v>-90.17</c:v>
                </c:pt>
                <c:pt idx="20">
                  <c:v>-98.5</c:v>
                </c:pt>
                <c:pt idx="21">
                  <c:v>-102.71</c:v>
                </c:pt>
                <c:pt idx="22">
                  <c:v>-92.11</c:v>
                </c:pt>
                <c:pt idx="23">
                  <c:v>-93.37</c:v>
                </c:pt>
                <c:pt idx="24">
                  <c:v>-97.02</c:v>
                </c:pt>
                <c:pt idx="25">
                  <c:v>-94.69</c:v>
                </c:pt>
                <c:pt idx="26">
                  <c:v>-105.43</c:v>
                </c:pt>
                <c:pt idx="27">
                  <c:v>-101.28</c:v>
                </c:pt>
                <c:pt idx="28">
                  <c:v>-98.69</c:v>
                </c:pt>
                <c:pt idx="29">
                  <c:v>-100.07</c:v>
                </c:pt>
                <c:pt idx="30">
                  <c:v>-94.37</c:v>
                </c:pt>
                <c:pt idx="31">
                  <c:v>-87.64</c:v>
                </c:pt>
                <c:pt idx="32">
                  <c:v>-86.47</c:v>
                </c:pt>
                <c:pt idx="33">
                  <c:v>-86.4</c:v>
                </c:pt>
                <c:pt idx="34">
                  <c:v>-87.53</c:v>
                </c:pt>
                <c:pt idx="35">
                  <c:v>-86.89</c:v>
                </c:pt>
                <c:pt idx="36">
                  <c:v>-82.39</c:v>
                </c:pt>
                <c:pt idx="37">
                  <c:v>-82.13</c:v>
                </c:pt>
                <c:pt idx="38">
                  <c:v>-84.81</c:v>
                </c:pt>
                <c:pt idx="39">
                  <c:v>-82.99</c:v>
                </c:pt>
              </c:numCache>
            </c:numRef>
          </c:xVal>
          <c:yVal>
            <c:numRef>
              <c:f>'365133076351203'!$G$12:$G$51</c:f>
              <c:numCache>
                <c:formatCode>General</c:formatCode>
                <c:ptCount val="40"/>
                <c:pt idx="0">
                  <c:v>-69.82610321045</c:v>
                </c:pt>
                <c:pt idx="1">
                  <c:v>-80.615432739260001</c:v>
                </c:pt>
                <c:pt idx="2">
                  <c:v>-74.208465576169999</c:v>
                </c:pt>
                <c:pt idx="3">
                  <c:v>-72.64436340332</c:v>
                </c:pt>
                <c:pt idx="4">
                  <c:v>-77.544799804690001</c:v>
                </c:pt>
                <c:pt idx="5">
                  <c:v>-81.067649841310001</c:v>
                </c:pt>
                <c:pt idx="6">
                  <c:v>-80.422119140630002</c:v>
                </c:pt>
                <c:pt idx="7">
                  <c:v>-78.076538085940001</c:v>
                </c:pt>
                <c:pt idx="8">
                  <c:v>-77.864044189449999</c:v>
                </c:pt>
                <c:pt idx="9">
                  <c:v>-79.407501220699999</c:v>
                </c:pt>
                <c:pt idx="10">
                  <c:v>-85.005554199220001</c:v>
                </c:pt>
                <c:pt idx="11">
                  <c:v>-83.79125213623</c:v>
                </c:pt>
                <c:pt idx="12">
                  <c:v>-85.54507446289</c:v>
                </c:pt>
                <c:pt idx="13">
                  <c:v>-87.47184753418</c:v>
                </c:pt>
                <c:pt idx="14">
                  <c:v>-86.864807128910002</c:v>
                </c:pt>
                <c:pt idx="15">
                  <c:v>-86.736434936519998</c:v>
                </c:pt>
                <c:pt idx="16">
                  <c:v>-88.371131896969999</c:v>
                </c:pt>
                <c:pt idx="17">
                  <c:v>-85.584739685060001</c:v>
                </c:pt>
                <c:pt idx="18">
                  <c:v>-86.24131011963</c:v>
                </c:pt>
                <c:pt idx="19">
                  <c:v>-86.69874572754</c:v>
                </c:pt>
                <c:pt idx="20">
                  <c:v>-90.563674926760001</c:v>
                </c:pt>
                <c:pt idx="21">
                  <c:v>-94.918533325200002</c:v>
                </c:pt>
                <c:pt idx="22">
                  <c:v>-92.745124816889998</c:v>
                </c:pt>
                <c:pt idx="23">
                  <c:v>-94.044761657709998</c:v>
                </c:pt>
                <c:pt idx="24">
                  <c:v>-96.46694946289</c:v>
                </c:pt>
                <c:pt idx="25">
                  <c:v>-96.767860412600001</c:v>
                </c:pt>
                <c:pt idx="26">
                  <c:v>-101.8017044067</c:v>
                </c:pt>
                <c:pt idx="27">
                  <c:v>-100.4347076416</c:v>
                </c:pt>
                <c:pt idx="28">
                  <c:v>-99.694450378420001</c:v>
                </c:pt>
                <c:pt idx="29">
                  <c:v>-95.982299804690001</c:v>
                </c:pt>
                <c:pt idx="30">
                  <c:v>-89.410949707029999</c:v>
                </c:pt>
                <c:pt idx="31">
                  <c:v>-86.53370666504</c:v>
                </c:pt>
                <c:pt idx="32">
                  <c:v>-84.52384185791</c:v>
                </c:pt>
                <c:pt idx="33">
                  <c:v>-84.150085449220001</c:v>
                </c:pt>
                <c:pt idx="34">
                  <c:v>-84.592445373540002</c:v>
                </c:pt>
                <c:pt idx="35">
                  <c:v>-82.46876525879</c:v>
                </c:pt>
                <c:pt idx="36">
                  <c:v>-81.58984375</c:v>
                </c:pt>
                <c:pt idx="37">
                  <c:v>-78.698120117190001</c:v>
                </c:pt>
                <c:pt idx="38">
                  <c:v>-77.565689086909998</c:v>
                </c:pt>
                <c:pt idx="39">
                  <c:v>-87.3921585083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086-4434-8086-4512C6BD1402}"/>
            </c:ext>
          </c:extLst>
        </c:ser>
        <c:ser>
          <c:idx val="1"/>
          <c:order val="1"/>
          <c:tx>
            <c:v>Y=X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'365133076351203'!$K$2:$K$3</c:f>
              <c:numCache>
                <c:formatCode>General</c:formatCode>
                <c:ptCount val="2"/>
                <c:pt idx="0">
                  <c:v>-62.92</c:v>
                </c:pt>
                <c:pt idx="1">
                  <c:v>-105.43</c:v>
                </c:pt>
              </c:numCache>
            </c:numRef>
          </c:xVal>
          <c:yVal>
            <c:numRef>
              <c:f>'365133076351203'!$K$2:$K$3</c:f>
              <c:numCache>
                <c:formatCode>General</c:formatCode>
                <c:ptCount val="2"/>
                <c:pt idx="0">
                  <c:v>-62.92</c:v>
                </c:pt>
                <c:pt idx="1">
                  <c:v>-105.43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086-4434-8086-4512C6BD14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4009151"/>
        <c:axId val="1105116095"/>
      </c:scatterChart>
      <c:valAx>
        <c:axId val="1174009151"/>
        <c:scaling>
          <c:orientation val="minMax"/>
          <c:max val="-60"/>
          <c:min val="-11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05116095"/>
        <c:crossesAt val="-200"/>
        <c:crossBetween val="midCat"/>
      </c:valAx>
      <c:valAx>
        <c:axId val="1105116095"/>
        <c:scaling>
          <c:orientation val="minMax"/>
          <c:max val="-6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74009151"/>
        <c:crossesAt val="-200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0617632601578511"/>
          <c:y val="0.57275836614173226"/>
          <c:w val="0.38800328273086904"/>
          <c:h val="0.19412968265330471"/>
        </c:manualLayout>
      </c:layout>
      <c:overlay val="1"/>
      <c:spPr>
        <a:solidFill>
          <a:schemeClr val="bg1"/>
        </a:solidFill>
        <a:ln>
          <a:solidFill>
            <a:schemeClr val="bg1">
              <a:lumMod val="65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sz="1400" b="0" i="0" u="none" strike="noStrike" baseline="0">
                <a:effectLst/>
              </a:rPr>
              <a:t>61C  1</a:t>
            </a:r>
            <a:r>
              <a:rPr lang="en-US" sz="1400" b="0" i="0" u="none" strike="noStrike" baseline="0"/>
              <a:t>        </a:t>
            </a:r>
            <a:endParaRPr lang="en-US"/>
          </a:p>
        </c:rich>
      </c:tx>
      <c:layout>
        <c:manualLayout>
          <c:xMode val="edge"/>
          <c:yMode val="edge"/>
          <c:x val="0.36088110403397028"/>
          <c:y val="2.13675213675213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USGS Data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3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xVal>
            <c:numRef>
              <c:f>'365223076122101'!$A$2:$A$1754</c:f>
              <c:numCache>
                <c:formatCode>m/d/yyyy</c:formatCode>
                <c:ptCount val="1753"/>
                <c:pt idx="0">
                  <c:v>24859</c:v>
                </c:pt>
                <c:pt idx="1">
                  <c:v>24882</c:v>
                </c:pt>
                <c:pt idx="2">
                  <c:v>24885</c:v>
                </c:pt>
                <c:pt idx="3">
                  <c:v>24887</c:v>
                </c:pt>
                <c:pt idx="4">
                  <c:v>24888</c:v>
                </c:pt>
                <c:pt idx="5">
                  <c:v>25044</c:v>
                </c:pt>
                <c:pt idx="6">
                  <c:v>25050</c:v>
                </c:pt>
                <c:pt idx="7">
                  <c:v>25057</c:v>
                </c:pt>
                <c:pt idx="8">
                  <c:v>25062</c:v>
                </c:pt>
                <c:pt idx="9">
                  <c:v>25071</c:v>
                </c:pt>
                <c:pt idx="10">
                  <c:v>25079</c:v>
                </c:pt>
                <c:pt idx="11">
                  <c:v>25086</c:v>
                </c:pt>
                <c:pt idx="12">
                  <c:v>25090</c:v>
                </c:pt>
                <c:pt idx="13">
                  <c:v>25093</c:v>
                </c:pt>
                <c:pt idx="14">
                  <c:v>25118</c:v>
                </c:pt>
                <c:pt idx="15">
                  <c:v>25126</c:v>
                </c:pt>
                <c:pt idx="16">
                  <c:v>25132</c:v>
                </c:pt>
                <c:pt idx="17">
                  <c:v>25136</c:v>
                </c:pt>
                <c:pt idx="18">
                  <c:v>25141</c:v>
                </c:pt>
                <c:pt idx="19">
                  <c:v>25156</c:v>
                </c:pt>
                <c:pt idx="20">
                  <c:v>25259</c:v>
                </c:pt>
                <c:pt idx="21">
                  <c:v>25278</c:v>
                </c:pt>
                <c:pt idx="22">
                  <c:v>25282</c:v>
                </c:pt>
                <c:pt idx="23">
                  <c:v>25301</c:v>
                </c:pt>
                <c:pt idx="24">
                  <c:v>25307</c:v>
                </c:pt>
                <c:pt idx="25">
                  <c:v>25313</c:v>
                </c:pt>
                <c:pt idx="26">
                  <c:v>25328</c:v>
                </c:pt>
                <c:pt idx="27">
                  <c:v>25335</c:v>
                </c:pt>
                <c:pt idx="28">
                  <c:v>25349</c:v>
                </c:pt>
                <c:pt idx="29">
                  <c:v>25357</c:v>
                </c:pt>
                <c:pt idx="30">
                  <c:v>25363</c:v>
                </c:pt>
                <c:pt idx="31">
                  <c:v>25378</c:v>
                </c:pt>
                <c:pt idx="32">
                  <c:v>25384</c:v>
                </c:pt>
                <c:pt idx="33">
                  <c:v>25393</c:v>
                </c:pt>
                <c:pt idx="34">
                  <c:v>25399</c:v>
                </c:pt>
                <c:pt idx="35">
                  <c:v>25403</c:v>
                </c:pt>
                <c:pt idx="36">
                  <c:v>25415</c:v>
                </c:pt>
                <c:pt idx="37">
                  <c:v>25419</c:v>
                </c:pt>
                <c:pt idx="38">
                  <c:v>25426</c:v>
                </c:pt>
                <c:pt idx="39">
                  <c:v>25434</c:v>
                </c:pt>
                <c:pt idx="40">
                  <c:v>25440</c:v>
                </c:pt>
                <c:pt idx="41">
                  <c:v>25451</c:v>
                </c:pt>
                <c:pt idx="42">
                  <c:v>25457</c:v>
                </c:pt>
                <c:pt idx="43">
                  <c:v>25472</c:v>
                </c:pt>
                <c:pt idx="44">
                  <c:v>25476</c:v>
                </c:pt>
                <c:pt idx="45">
                  <c:v>25481</c:v>
                </c:pt>
                <c:pt idx="46">
                  <c:v>25486</c:v>
                </c:pt>
                <c:pt idx="47">
                  <c:v>25491</c:v>
                </c:pt>
                <c:pt idx="48">
                  <c:v>25496</c:v>
                </c:pt>
                <c:pt idx="49">
                  <c:v>25501</c:v>
                </c:pt>
                <c:pt idx="50">
                  <c:v>25507</c:v>
                </c:pt>
                <c:pt idx="51">
                  <c:v>25512</c:v>
                </c:pt>
                <c:pt idx="52">
                  <c:v>25517</c:v>
                </c:pt>
                <c:pt idx="53">
                  <c:v>25522</c:v>
                </c:pt>
                <c:pt idx="54">
                  <c:v>25527</c:v>
                </c:pt>
                <c:pt idx="55">
                  <c:v>25532</c:v>
                </c:pt>
                <c:pt idx="56">
                  <c:v>25537</c:v>
                </c:pt>
                <c:pt idx="57">
                  <c:v>25542</c:v>
                </c:pt>
                <c:pt idx="58">
                  <c:v>25547</c:v>
                </c:pt>
                <c:pt idx="59">
                  <c:v>25552</c:v>
                </c:pt>
                <c:pt idx="60">
                  <c:v>25557</c:v>
                </c:pt>
                <c:pt idx="61">
                  <c:v>25562</c:v>
                </c:pt>
                <c:pt idx="62">
                  <c:v>25568</c:v>
                </c:pt>
                <c:pt idx="63">
                  <c:v>25573</c:v>
                </c:pt>
                <c:pt idx="64">
                  <c:v>25578</c:v>
                </c:pt>
                <c:pt idx="65">
                  <c:v>25583</c:v>
                </c:pt>
                <c:pt idx="66">
                  <c:v>25614</c:v>
                </c:pt>
                <c:pt idx="67">
                  <c:v>25619</c:v>
                </c:pt>
                <c:pt idx="68">
                  <c:v>25624</c:v>
                </c:pt>
                <c:pt idx="69">
                  <c:v>25627</c:v>
                </c:pt>
                <c:pt idx="70">
                  <c:v>25642</c:v>
                </c:pt>
                <c:pt idx="71">
                  <c:v>25647</c:v>
                </c:pt>
                <c:pt idx="72">
                  <c:v>25652</c:v>
                </c:pt>
                <c:pt idx="73">
                  <c:v>25658</c:v>
                </c:pt>
                <c:pt idx="74">
                  <c:v>25663</c:v>
                </c:pt>
                <c:pt idx="75">
                  <c:v>25678</c:v>
                </c:pt>
                <c:pt idx="76">
                  <c:v>25683</c:v>
                </c:pt>
                <c:pt idx="77">
                  <c:v>25688</c:v>
                </c:pt>
                <c:pt idx="78">
                  <c:v>25693</c:v>
                </c:pt>
                <c:pt idx="79">
                  <c:v>25698</c:v>
                </c:pt>
                <c:pt idx="80">
                  <c:v>25719</c:v>
                </c:pt>
                <c:pt idx="81">
                  <c:v>25724</c:v>
                </c:pt>
                <c:pt idx="82">
                  <c:v>25729</c:v>
                </c:pt>
                <c:pt idx="83">
                  <c:v>25734</c:v>
                </c:pt>
                <c:pt idx="84">
                  <c:v>25739</c:v>
                </c:pt>
                <c:pt idx="85">
                  <c:v>25759</c:v>
                </c:pt>
                <c:pt idx="86">
                  <c:v>25764</c:v>
                </c:pt>
                <c:pt idx="87">
                  <c:v>25769</c:v>
                </c:pt>
                <c:pt idx="88">
                  <c:v>25774</c:v>
                </c:pt>
                <c:pt idx="89">
                  <c:v>25780</c:v>
                </c:pt>
                <c:pt idx="90">
                  <c:v>25785</c:v>
                </c:pt>
                <c:pt idx="91">
                  <c:v>25790</c:v>
                </c:pt>
                <c:pt idx="92">
                  <c:v>25795</c:v>
                </c:pt>
                <c:pt idx="93">
                  <c:v>25800</c:v>
                </c:pt>
                <c:pt idx="94">
                  <c:v>25805</c:v>
                </c:pt>
                <c:pt idx="95">
                  <c:v>25811</c:v>
                </c:pt>
                <c:pt idx="96">
                  <c:v>25816</c:v>
                </c:pt>
                <c:pt idx="97">
                  <c:v>25821</c:v>
                </c:pt>
                <c:pt idx="98">
                  <c:v>25826</c:v>
                </c:pt>
                <c:pt idx="99">
                  <c:v>25831</c:v>
                </c:pt>
                <c:pt idx="100">
                  <c:v>25836</c:v>
                </c:pt>
                <c:pt idx="101">
                  <c:v>25841</c:v>
                </c:pt>
                <c:pt idx="102">
                  <c:v>25846</c:v>
                </c:pt>
                <c:pt idx="103">
                  <c:v>25851</c:v>
                </c:pt>
                <c:pt idx="104">
                  <c:v>25856</c:v>
                </c:pt>
                <c:pt idx="105">
                  <c:v>25861</c:v>
                </c:pt>
                <c:pt idx="106">
                  <c:v>25866</c:v>
                </c:pt>
                <c:pt idx="107">
                  <c:v>25887</c:v>
                </c:pt>
                <c:pt idx="108">
                  <c:v>25892</c:v>
                </c:pt>
                <c:pt idx="109">
                  <c:v>25897</c:v>
                </c:pt>
                <c:pt idx="110">
                  <c:v>25902</c:v>
                </c:pt>
                <c:pt idx="111">
                  <c:v>25907</c:v>
                </c:pt>
                <c:pt idx="112">
                  <c:v>25912</c:v>
                </c:pt>
                <c:pt idx="113">
                  <c:v>25917</c:v>
                </c:pt>
                <c:pt idx="114">
                  <c:v>25922</c:v>
                </c:pt>
                <c:pt idx="115">
                  <c:v>25927</c:v>
                </c:pt>
                <c:pt idx="116">
                  <c:v>25933</c:v>
                </c:pt>
                <c:pt idx="117">
                  <c:v>25938</c:v>
                </c:pt>
                <c:pt idx="118">
                  <c:v>25943</c:v>
                </c:pt>
                <c:pt idx="119">
                  <c:v>25948</c:v>
                </c:pt>
                <c:pt idx="120">
                  <c:v>25953</c:v>
                </c:pt>
                <c:pt idx="121">
                  <c:v>25958</c:v>
                </c:pt>
                <c:pt idx="122">
                  <c:v>25964</c:v>
                </c:pt>
                <c:pt idx="123">
                  <c:v>25969</c:v>
                </c:pt>
                <c:pt idx="124">
                  <c:v>25974</c:v>
                </c:pt>
                <c:pt idx="125">
                  <c:v>25979</c:v>
                </c:pt>
                <c:pt idx="126">
                  <c:v>25984</c:v>
                </c:pt>
                <c:pt idx="127">
                  <c:v>25989</c:v>
                </c:pt>
                <c:pt idx="128">
                  <c:v>25992</c:v>
                </c:pt>
                <c:pt idx="129">
                  <c:v>25997</c:v>
                </c:pt>
                <c:pt idx="130">
                  <c:v>26002</c:v>
                </c:pt>
                <c:pt idx="131">
                  <c:v>26007</c:v>
                </c:pt>
                <c:pt idx="132">
                  <c:v>26012</c:v>
                </c:pt>
                <c:pt idx="133">
                  <c:v>26017</c:v>
                </c:pt>
                <c:pt idx="134">
                  <c:v>26022</c:v>
                </c:pt>
                <c:pt idx="135">
                  <c:v>26023</c:v>
                </c:pt>
                <c:pt idx="136">
                  <c:v>26028</c:v>
                </c:pt>
                <c:pt idx="137">
                  <c:v>26033</c:v>
                </c:pt>
                <c:pt idx="138">
                  <c:v>26036</c:v>
                </c:pt>
                <c:pt idx="139">
                  <c:v>26038</c:v>
                </c:pt>
                <c:pt idx="140">
                  <c:v>26043</c:v>
                </c:pt>
                <c:pt idx="141">
                  <c:v>26048</c:v>
                </c:pt>
                <c:pt idx="142">
                  <c:v>26050</c:v>
                </c:pt>
                <c:pt idx="143">
                  <c:v>26053</c:v>
                </c:pt>
                <c:pt idx="144">
                  <c:v>26058</c:v>
                </c:pt>
                <c:pt idx="145">
                  <c:v>26063</c:v>
                </c:pt>
                <c:pt idx="146">
                  <c:v>26068</c:v>
                </c:pt>
                <c:pt idx="147">
                  <c:v>26073</c:v>
                </c:pt>
                <c:pt idx="148">
                  <c:v>26077</c:v>
                </c:pt>
                <c:pt idx="149">
                  <c:v>26078</c:v>
                </c:pt>
                <c:pt idx="150">
                  <c:v>26084</c:v>
                </c:pt>
                <c:pt idx="151">
                  <c:v>26086</c:v>
                </c:pt>
                <c:pt idx="152">
                  <c:v>26089</c:v>
                </c:pt>
                <c:pt idx="153">
                  <c:v>26094</c:v>
                </c:pt>
                <c:pt idx="154">
                  <c:v>26099</c:v>
                </c:pt>
                <c:pt idx="155">
                  <c:v>26104</c:v>
                </c:pt>
                <c:pt idx="156">
                  <c:v>26109</c:v>
                </c:pt>
                <c:pt idx="157">
                  <c:v>26112</c:v>
                </c:pt>
                <c:pt idx="158">
                  <c:v>26114</c:v>
                </c:pt>
                <c:pt idx="159">
                  <c:v>26119</c:v>
                </c:pt>
                <c:pt idx="160">
                  <c:v>26124</c:v>
                </c:pt>
                <c:pt idx="161">
                  <c:v>26129</c:v>
                </c:pt>
                <c:pt idx="162">
                  <c:v>26134</c:v>
                </c:pt>
                <c:pt idx="163">
                  <c:v>26139</c:v>
                </c:pt>
                <c:pt idx="164">
                  <c:v>26144</c:v>
                </c:pt>
                <c:pt idx="165">
                  <c:v>26145</c:v>
                </c:pt>
                <c:pt idx="166">
                  <c:v>26150</c:v>
                </c:pt>
                <c:pt idx="167">
                  <c:v>26155</c:v>
                </c:pt>
                <c:pt idx="168">
                  <c:v>26158</c:v>
                </c:pt>
                <c:pt idx="169">
                  <c:v>26160</c:v>
                </c:pt>
                <c:pt idx="170">
                  <c:v>26165</c:v>
                </c:pt>
                <c:pt idx="171">
                  <c:v>26170</c:v>
                </c:pt>
                <c:pt idx="172">
                  <c:v>26176</c:v>
                </c:pt>
                <c:pt idx="173">
                  <c:v>26181</c:v>
                </c:pt>
                <c:pt idx="174">
                  <c:v>26186</c:v>
                </c:pt>
                <c:pt idx="175">
                  <c:v>26190</c:v>
                </c:pt>
                <c:pt idx="176">
                  <c:v>26191</c:v>
                </c:pt>
                <c:pt idx="177">
                  <c:v>26196</c:v>
                </c:pt>
                <c:pt idx="178">
                  <c:v>26201</c:v>
                </c:pt>
                <c:pt idx="179">
                  <c:v>26206</c:v>
                </c:pt>
                <c:pt idx="180">
                  <c:v>26211</c:v>
                </c:pt>
                <c:pt idx="181">
                  <c:v>26216</c:v>
                </c:pt>
                <c:pt idx="182">
                  <c:v>26221</c:v>
                </c:pt>
                <c:pt idx="183">
                  <c:v>26226</c:v>
                </c:pt>
                <c:pt idx="184">
                  <c:v>26231</c:v>
                </c:pt>
                <c:pt idx="185">
                  <c:v>26237</c:v>
                </c:pt>
                <c:pt idx="186">
                  <c:v>26239</c:v>
                </c:pt>
                <c:pt idx="187">
                  <c:v>26242</c:v>
                </c:pt>
                <c:pt idx="188">
                  <c:v>26247</c:v>
                </c:pt>
                <c:pt idx="189">
                  <c:v>26252</c:v>
                </c:pt>
                <c:pt idx="190">
                  <c:v>26257</c:v>
                </c:pt>
                <c:pt idx="191">
                  <c:v>26258</c:v>
                </c:pt>
                <c:pt idx="192">
                  <c:v>26262</c:v>
                </c:pt>
                <c:pt idx="193">
                  <c:v>26267</c:v>
                </c:pt>
                <c:pt idx="194">
                  <c:v>26272</c:v>
                </c:pt>
                <c:pt idx="195">
                  <c:v>26277</c:v>
                </c:pt>
                <c:pt idx="196">
                  <c:v>26282</c:v>
                </c:pt>
                <c:pt idx="197">
                  <c:v>26287</c:v>
                </c:pt>
                <c:pt idx="198">
                  <c:v>26292</c:v>
                </c:pt>
                <c:pt idx="199">
                  <c:v>26295</c:v>
                </c:pt>
                <c:pt idx="200">
                  <c:v>26298</c:v>
                </c:pt>
                <c:pt idx="201">
                  <c:v>26303</c:v>
                </c:pt>
                <c:pt idx="202">
                  <c:v>26308</c:v>
                </c:pt>
                <c:pt idx="203">
                  <c:v>26313</c:v>
                </c:pt>
                <c:pt idx="204">
                  <c:v>26316</c:v>
                </c:pt>
                <c:pt idx="205">
                  <c:v>26318</c:v>
                </c:pt>
                <c:pt idx="206">
                  <c:v>26323</c:v>
                </c:pt>
                <c:pt idx="207">
                  <c:v>26329</c:v>
                </c:pt>
                <c:pt idx="208">
                  <c:v>26334</c:v>
                </c:pt>
                <c:pt idx="209">
                  <c:v>26339</c:v>
                </c:pt>
                <c:pt idx="210">
                  <c:v>26343</c:v>
                </c:pt>
                <c:pt idx="211">
                  <c:v>26344</c:v>
                </c:pt>
                <c:pt idx="212">
                  <c:v>26347</c:v>
                </c:pt>
                <c:pt idx="213">
                  <c:v>26349</c:v>
                </c:pt>
                <c:pt idx="214">
                  <c:v>26351</c:v>
                </c:pt>
                <c:pt idx="215">
                  <c:v>26352</c:v>
                </c:pt>
                <c:pt idx="216">
                  <c:v>26353</c:v>
                </c:pt>
                <c:pt idx="217">
                  <c:v>26357</c:v>
                </c:pt>
                <c:pt idx="218">
                  <c:v>26363</c:v>
                </c:pt>
                <c:pt idx="219">
                  <c:v>26371</c:v>
                </c:pt>
                <c:pt idx="220">
                  <c:v>26373</c:v>
                </c:pt>
                <c:pt idx="221">
                  <c:v>26378</c:v>
                </c:pt>
                <c:pt idx="222">
                  <c:v>26399</c:v>
                </c:pt>
                <c:pt idx="223">
                  <c:v>26429</c:v>
                </c:pt>
                <c:pt idx="224">
                  <c:v>26444</c:v>
                </c:pt>
                <c:pt idx="225">
                  <c:v>26450</c:v>
                </c:pt>
                <c:pt idx="226">
                  <c:v>26455</c:v>
                </c:pt>
                <c:pt idx="227">
                  <c:v>26460</c:v>
                </c:pt>
                <c:pt idx="228">
                  <c:v>26465</c:v>
                </c:pt>
                <c:pt idx="229">
                  <c:v>26470</c:v>
                </c:pt>
                <c:pt idx="230">
                  <c:v>26475</c:v>
                </c:pt>
                <c:pt idx="231">
                  <c:v>26479</c:v>
                </c:pt>
                <c:pt idx="232">
                  <c:v>26480</c:v>
                </c:pt>
                <c:pt idx="233">
                  <c:v>26485</c:v>
                </c:pt>
                <c:pt idx="234">
                  <c:v>26486</c:v>
                </c:pt>
                <c:pt idx="235">
                  <c:v>26490</c:v>
                </c:pt>
                <c:pt idx="236">
                  <c:v>26495</c:v>
                </c:pt>
                <c:pt idx="237">
                  <c:v>26500</c:v>
                </c:pt>
                <c:pt idx="238">
                  <c:v>26505</c:v>
                </c:pt>
                <c:pt idx="239">
                  <c:v>26510</c:v>
                </c:pt>
                <c:pt idx="240">
                  <c:v>26515</c:v>
                </c:pt>
                <c:pt idx="241">
                  <c:v>26516</c:v>
                </c:pt>
                <c:pt idx="242">
                  <c:v>26521</c:v>
                </c:pt>
                <c:pt idx="243">
                  <c:v>26526</c:v>
                </c:pt>
                <c:pt idx="244">
                  <c:v>26531</c:v>
                </c:pt>
                <c:pt idx="245">
                  <c:v>26533</c:v>
                </c:pt>
                <c:pt idx="246">
                  <c:v>26536</c:v>
                </c:pt>
                <c:pt idx="247">
                  <c:v>26547</c:v>
                </c:pt>
                <c:pt idx="248">
                  <c:v>26552</c:v>
                </c:pt>
                <c:pt idx="249">
                  <c:v>26553</c:v>
                </c:pt>
                <c:pt idx="250">
                  <c:v>26562</c:v>
                </c:pt>
                <c:pt idx="251">
                  <c:v>26567</c:v>
                </c:pt>
                <c:pt idx="252">
                  <c:v>26572</c:v>
                </c:pt>
                <c:pt idx="253">
                  <c:v>26582</c:v>
                </c:pt>
                <c:pt idx="254">
                  <c:v>26583</c:v>
                </c:pt>
                <c:pt idx="255">
                  <c:v>26603</c:v>
                </c:pt>
                <c:pt idx="256">
                  <c:v>26608</c:v>
                </c:pt>
                <c:pt idx="257">
                  <c:v>26613</c:v>
                </c:pt>
                <c:pt idx="258">
                  <c:v>26618</c:v>
                </c:pt>
                <c:pt idx="259">
                  <c:v>26624</c:v>
                </c:pt>
                <c:pt idx="260">
                  <c:v>26627</c:v>
                </c:pt>
                <c:pt idx="261">
                  <c:v>26628</c:v>
                </c:pt>
                <c:pt idx="262">
                  <c:v>26629</c:v>
                </c:pt>
                <c:pt idx="263">
                  <c:v>26632</c:v>
                </c:pt>
                <c:pt idx="264">
                  <c:v>26633</c:v>
                </c:pt>
                <c:pt idx="265">
                  <c:v>26637</c:v>
                </c:pt>
                <c:pt idx="266">
                  <c:v>26638</c:v>
                </c:pt>
                <c:pt idx="267">
                  <c:v>26641</c:v>
                </c:pt>
                <c:pt idx="268">
                  <c:v>26643</c:v>
                </c:pt>
                <c:pt idx="269">
                  <c:v>26644</c:v>
                </c:pt>
                <c:pt idx="270">
                  <c:v>26645</c:v>
                </c:pt>
                <c:pt idx="271">
                  <c:v>26648</c:v>
                </c:pt>
                <c:pt idx="272">
                  <c:v>26651</c:v>
                </c:pt>
                <c:pt idx="273">
                  <c:v>26653</c:v>
                </c:pt>
                <c:pt idx="274">
                  <c:v>26654</c:v>
                </c:pt>
                <c:pt idx="275">
                  <c:v>26658</c:v>
                </c:pt>
                <c:pt idx="276">
                  <c:v>26660</c:v>
                </c:pt>
                <c:pt idx="277">
                  <c:v>26664</c:v>
                </c:pt>
                <c:pt idx="278">
                  <c:v>26667</c:v>
                </c:pt>
                <c:pt idx="279">
                  <c:v>26669</c:v>
                </c:pt>
                <c:pt idx="280">
                  <c:v>26674</c:v>
                </c:pt>
                <c:pt idx="281">
                  <c:v>26676</c:v>
                </c:pt>
                <c:pt idx="282">
                  <c:v>26679</c:v>
                </c:pt>
                <c:pt idx="283">
                  <c:v>26684</c:v>
                </c:pt>
                <c:pt idx="284">
                  <c:v>26686</c:v>
                </c:pt>
                <c:pt idx="285">
                  <c:v>26689</c:v>
                </c:pt>
                <c:pt idx="286">
                  <c:v>26695</c:v>
                </c:pt>
                <c:pt idx="287">
                  <c:v>26696</c:v>
                </c:pt>
                <c:pt idx="288">
                  <c:v>26700</c:v>
                </c:pt>
                <c:pt idx="289">
                  <c:v>26705</c:v>
                </c:pt>
                <c:pt idx="290">
                  <c:v>26710</c:v>
                </c:pt>
                <c:pt idx="291">
                  <c:v>26715</c:v>
                </c:pt>
                <c:pt idx="292">
                  <c:v>26717</c:v>
                </c:pt>
                <c:pt idx="293">
                  <c:v>26720</c:v>
                </c:pt>
                <c:pt idx="294">
                  <c:v>26723</c:v>
                </c:pt>
                <c:pt idx="295">
                  <c:v>26728</c:v>
                </c:pt>
                <c:pt idx="296">
                  <c:v>26733</c:v>
                </c:pt>
                <c:pt idx="297">
                  <c:v>26738</c:v>
                </c:pt>
                <c:pt idx="298">
                  <c:v>26743</c:v>
                </c:pt>
                <c:pt idx="299">
                  <c:v>26748</c:v>
                </c:pt>
                <c:pt idx="300">
                  <c:v>26764</c:v>
                </c:pt>
                <c:pt idx="301">
                  <c:v>26769</c:v>
                </c:pt>
                <c:pt idx="302">
                  <c:v>26774</c:v>
                </c:pt>
                <c:pt idx="303">
                  <c:v>26779</c:v>
                </c:pt>
                <c:pt idx="304">
                  <c:v>26782</c:v>
                </c:pt>
                <c:pt idx="305">
                  <c:v>26784</c:v>
                </c:pt>
                <c:pt idx="306">
                  <c:v>26789</c:v>
                </c:pt>
                <c:pt idx="307">
                  <c:v>26794</c:v>
                </c:pt>
                <c:pt idx="308">
                  <c:v>26798</c:v>
                </c:pt>
                <c:pt idx="309">
                  <c:v>26799</c:v>
                </c:pt>
                <c:pt idx="310">
                  <c:v>26804</c:v>
                </c:pt>
                <c:pt idx="311">
                  <c:v>26809</c:v>
                </c:pt>
                <c:pt idx="312">
                  <c:v>26814</c:v>
                </c:pt>
                <c:pt idx="313">
                  <c:v>26815</c:v>
                </c:pt>
                <c:pt idx="314">
                  <c:v>26820</c:v>
                </c:pt>
                <c:pt idx="315">
                  <c:v>26825</c:v>
                </c:pt>
                <c:pt idx="316">
                  <c:v>26829</c:v>
                </c:pt>
                <c:pt idx="317">
                  <c:v>26830</c:v>
                </c:pt>
                <c:pt idx="318">
                  <c:v>26835</c:v>
                </c:pt>
                <c:pt idx="319">
                  <c:v>26840</c:v>
                </c:pt>
                <c:pt idx="320">
                  <c:v>26845</c:v>
                </c:pt>
                <c:pt idx="321">
                  <c:v>26850</c:v>
                </c:pt>
                <c:pt idx="322">
                  <c:v>26855</c:v>
                </c:pt>
                <c:pt idx="323">
                  <c:v>26860</c:v>
                </c:pt>
                <c:pt idx="324">
                  <c:v>26865</c:v>
                </c:pt>
                <c:pt idx="325">
                  <c:v>26868</c:v>
                </c:pt>
                <c:pt idx="326">
                  <c:v>26870</c:v>
                </c:pt>
                <c:pt idx="327">
                  <c:v>26876</c:v>
                </c:pt>
                <c:pt idx="328">
                  <c:v>26881</c:v>
                </c:pt>
                <c:pt idx="329">
                  <c:v>26886</c:v>
                </c:pt>
                <c:pt idx="330">
                  <c:v>26891</c:v>
                </c:pt>
                <c:pt idx="331">
                  <c:v>26896</c:v>
                </c:pt>
                <c:pt idx="332">
                  <c:v>26904</c:v>
                </c:pt>
                <c:pt idx="333">
                  <c:v>26907</c:v>
                </c:pt>
                <c:pt idx="334">
                  <c:v>26912</c:v>
                </c:pt>
                <c:pt idx="335">
                  <c:v>26922</c:v>
                </c:pt>
                <c:pt idx="336">
                  <c:v>26924</c:v>
                </c:pt>
                <c:pt idx="337">
                  <c:v>26927</c:v>
                </c:pt>
                <c:pt idx="338">
                  <c:v>26942</c:v>
                </c:pt>
                <c:pt idx="339">
                  <c:v>26947</c:v>
                </c:pt>
                <c:pt idx="340">
                  <c:v>26952</c:v>
                </c:pt>
                <c:pt idx="341">
                  <c:v>26957</c:v>
                </c:pt>
                <c:pt idx="342">
                  <c:v>26962</c:v>
                </c:pt>
                <c:pt idx="343">
                  <c:v>26968</c:v>
                </c:pt>
                <c:pt idx="344">
                  <c:v>26973</c:v>
                </c:pt>
                <c:pt idx="345">
                  <c:v>26981</c:v>
                </c:pt>
                <c:pt idx="346">
                  <c:v>26983</c:v>
                </c:pt>
                <c:pt idx="347">
                  <c:v>26988</c:v>
                </c:pt>
                <c:pt idx="348">
                  <c:v>26993</c:v>
                </c:pt>
                <c:pt idx="349">
                  <c:v>26998</c:v>
                </c:pt>
                <c:pt idx="350">
                  <c:v>27001</c:v>
                </c:pt>
                <c:pt idx="351">
                  <c:v>27003</c:v>
                </c:pt>
                <c:pt idx="352">
                  <c:v>27008</c:v>
                </c:pt>
                <c:pt idx="353">
                  <c:v>27013</c:v>
                </c:pt>
                <c:pt idx="354">
                  <c:v>27018</c:v>
                </c:pt>
                <c:pt idx="355">
                  <c:v>27023</c:v>
                </c:pt>
                <c:pt idx="356">
                  <c:v>27029</c:v>
                </c:pt>
                <c:pt idx="357">
                  <c:v>27034</c:v>
                </c:pt>
                <c:pt idx="358">
                  <c:v>27039</c:v>
                </c:pt>
                <c:pt idx="359">
                  <c:v>27044</c:v>
                </c:pt>
                <c:pt idx="360">
                  <c:v>27049</c:v>
                </c:pt>
                <c:pt idx="361">
                  <c:v>27054</c:v>
                </c:pt>
                <c:pt idx="362">
                  <c:v>27061</c:v>
                </c:pt>
                <c:pt idx="363">
                  <c:v>27065</c:v>
                </c:pt>
                <c:pt idx="364">
                  <c:v>27070</c:v>
                </c:pt>
                <c:pt idx="365">
                  <c:v>27075</c:v>
                </c:pt>
                <c:pt idx="366">
                  <c:v>27081</c:v>
                </c:pt>
                <c:pt idx="367">
                  <c:v>27085</c:v>
                </c:pt>
                <c:pt idx="368">
                  <c:v>27088</c:v>
                </c:pt>
                <c:pt idx="369">
                  <c:v>27093</c:v>
                </c:pt>
                <c:pt idx="370">
                  <c:v>27098</c:v>
                </c:pt>
                <c:pt idx="371">
                  <c:v>27103</c:v>
                </c:pt>
                <c:pt idx="372">
                  <c:v>27108</c:v>
                </c:pt>
                <c:pt idx="373">
                  <c:v>27113</c:v>
                </c:pt>
                <c:pt idx="374">
                  <c:v>27119</c:v>
                </c:pt>
                <c:pt idx="375">
                  <c:v>27124</c:v>
                </c:pt>
                <c:pt idx="376">
                  <c:v>27129</c:v>
                </c:pt>
                <c:pt idx="377">
                  <c:v>27134</c:v>
                </c:pt>
                <c:pt idx="378">
                  <c:v>27139</c:v>
                </c:pt>
                <c:pt idx="379">
                  <c:v>27144</c:v>
                </c:pt>
                <c:pt idx="380">
                  <c:v>27145</c:v>
                </c:pt>
                <c:pt idx="381">
                  <c:v>27149</c:v>
                </c:pt>
                <c:pt idx="382">
                  <c:v>27154</c:v>
                </c:pt>
                <c:pt idx="383">
                  <c:v>27159</c:v>
                </c:pt>
                <c:pt idx="384">
                  <c:v>27162</c:v>
                </c:pt>
                <c:pt idx="385">
                  <c:v>27192</c:v>
                </c:pt>
                <c:pt idx="386">
                  <c:v>27195</c:v>
                </c:pt>
                <c:pt idx="387">
                  <c:v>27200</c:v>
                </c:pt>
                <c:pt idx="388">
                  <c:v>27205</c:v>
                </c:pt>
                <c:pt idx="389">
                  <c:v>27210</c:v>
                </c:pt>
                <c:pt idx="390">
                  <c:v>27241</c:v>
                </c:pt>
                <c:pt idx="391">
                  <c:v>27246</c:v>
                </c:pt>
                <c:pt idx="392">
                  <c:v>27251</c:v>
                </c:pt>
                <c:pt idx="393">
                  <c:v>27256</c:v>
                </c:pt>
                <c:pt idx="394">
                  <c:v>27260</c:v>
                </c:pt>
                <c:pt idx="395">
                  <c:v>27261</c:v>
                </c:pt>
                <c:pt idx="396">
                  <c:v>27266</c:v>
                </c:pt>
                <c:pt idx="397">
                  <c:v>27272</c:v>
                </c:pt>
                <c:pt idx="398">
                  <c:v>27277</c:v>
                </c:pt>
                <c:pt idx="399">
                  <c:v>27281</c:v>
                </c:pt>
                <c:pt idx="400">
                  <c:v>27282</c:v>
                </c:pt>
                <c:pt idx="401">
                  <c:v>27297</c:v>
                </c:pt>
                <c:pt idx="402">
                  <c:v>27304</c:v>
                </c:pt>
                <c:pt idx="403">
                  <c:v>27307</c:v>
                </c:pt>
                <c:pt idx="404">
                  <c:v>27312</c:v>
                </c:pt>
                <c:pt idx="405">
                  <c:v>27317</c:v>
                </c:pt>
                <c:pt idx="406">
                  <c:v>27322</c:v>
                </c:pt>
                <c:pt idx="407">
                  <c:v>27323</c:v>
                </c:pt>
                <c:pt idx="408">
                  <c:v>27327</c:v>
                </c:pt>
                <c:pt idx="409">
                  <c:v>27333</c:v>
                </c:pt>
                <c:pt idx="410">
                  <c:v>27338</c:v>
                </c:pt>
                <c:pt idx="411">
                  <c:v>27339</c:v>
                </c:pt>
                <c:pt idx="412">
                  <c:v>27343</c:v>
                </c:pt>
                <c:pt idx="413">
                  <c:v>27348</c:v>
                </c:pt>
                <c:pt idx="414">
                  <c:v>27349</c:v>
                </c:pt>
                <c:pt idx="415">
                  <c:v>27353</c:v>
                </c:pt>
                <c:pt idx="416">
                  <c:v>27358</c:v>
                </c:pt>
                <c:pt idx="417">
                  <c:v>27363</c:v>
                </c:pt>
                <c:pt idx="418">
                  <c:v>27367</c:v>
                </c:pt>
                <c:pt idx="419">
                  <c:v>27381</c:v>
                </c:pt>
                <c:pt idx="420">
                  <c:v>27383</c:v>
                </c:pt>
                <c:pt idx="421">
                  <c:v>27388</c:v>
                </c:pt>
                <c:pt idx="422">
                  <c:v>27394</c:v>
                </c:pt>
                <c:pt idx="423">
                  <c:v>27397</c:v>
                </c:pt>
                <c:pt idx="424">
                  <c:v>27399</c:v>
                </c:pt>
                <c:pt idx="425">
                  <c:v>27404</c:v>
                </c:pt>
                <c:pt idx="426">
                  <c:v>27409</c:v>
                </c:pt>
                <c:pt idx="427">
                  <c:v>27414</c:v>
                </c:pt>
                <c:pt idx="428">
                  <c:v>27419</c:v>
                </c:pt>
                <c:pt idx="429">
                  <c:v>27425</c:v>
                </c:pt>
                <c:pt idx="430">
                  <c:v>27430</c:v>
                </c:pt>
                <c:pt idx="431">
                  <c:v>27432</c:v>
                </c:pt>
                <c:pt idx="432">
                  <c:v>27435</c:v>
                </c:pt>
                <c:pt idx="433">
                  <c:v>27440</c:v>
                </c:pt>
                <c:pt idx="434">
                  <c:v>27445</c:v>
                </c:pt>
                <c:pt idx="435">
                  <c:v>27449</c:v>
                </c:pt>
                <c:pt idx="436">
                  <c:v>27450</c:v>
                </c:pt>
                <c:pt idx="437">
                  <c:v>27453</c:v>
                </c:pt>
                <c:pt idx="438">
                  <c:v>27458</c:v>
                </c:pt>
                <c:pt idx="439">
                  <c:v>27463</c:v>
                </c:pt>
                <c:pt idx="440">
                  <c:v>27465</c:v>
                </c:pt>
                <c:pt idx="441">
                  <c:v>27468</c:v>
                </c:pt>
                <c:pt idx="442">
                  <c:v>27473</c:v>
                </c:pt>
                <c:pt idx="443">
                  <c:v>27478</c:v>
                </c:pt>
                <c:pt idx="444">
                  <c:v>27484</c:v>
                </c:pt>
                <c:pt idx="445">
                  <c:v>27489</c:v>
                </c:pt>
                <c:pt idx="446">
                  <c:v>27494</c:v>
                </c:pt>
                <c:pt idx="447">
                  <c:v>27499</c:v>
                </c:pt>
                <c:pt idx="448">
                  <c:v>27501</c:v>
                </c:pt>
                <c:pt idx="449">
                  <c:v>27504</c:v>
                </c:pt>
                <c:pt idx="450">
                  <c:v>27509</c:v>
                </c:pt>
                <c:pt idx="451">
                  <c:v>27514</c:v>
                </c:pt>
                <c:pt idx="452">
                  <c:v>27519</c:v>
                </c:pt>
                <c:pt idx="453">
                  <c:v>27520</c:v>
                </c:pt>
                <c:pt idx="454">
                  <c:v>27524</c:v>
                </c:pt>
                <c:pt idx="455">
                  <c:v>27529</c:v>
                </c:pt>
                <c:pt idx="456">
                  <c:v>27534</c:v>
                </c:pt>
                <c:pt idx="457">
                  <c:v>27539</c:v>
                </c:pt>
                <c:pt idx="458">
                  <c:v>27544</c:v>
                </c:pt>
                <c:pt idx="459">
                  <c:v>27545</c:v>
                </c:pt>
                <c:pt idx="460">
                  <c:v>27550</c:v>
                </c:pt>
                <c:pt idx="461">
                  <c:v>27555</c:v>
                </c:pt>
                <c:pt idx="462">
                  <c:v>27560</c:v>
                </c:pt>
                <c:pt idx="463">
                  <c:v>27565</c:v>
                </c:pt>
                <c:pt idx="464">
                  <c:v>27570</c:v>
                </c:pt>
                <c:pt idx="465">
                  <c:v>27575</c:v>
                </c:pt>
                <c:pt idx="466">
                  <c:v>27580</c:v>
                </c:pt>
                <c:pt idx="467">
                  <c:v>27585</c:v>
                </c:pt>
                <c:pt idx="468">
                  <c:v>27590</c:v>
                </c:pt>
                <c:pt idx="469">
                  <c:v>27595</c:v>
                </c:pt>
                <c:pt idx="470">
                  <c:v>27600</c:v>
                </c:pt>
                <c:pt idx="471">
                  <c:v>27606</c:v>
                </c:pt>
                <c:pt idx="472">
                  <c:v>27611</c:v>
                </c:pt>
                <c:pt idx="473">
                  <c:v>27616</c:v>
                </c:pt>
                <c:pt idx="474">
                  <c:v>27621</c:v>
                </c:pt>
                <c:pt idx="475">
                  <c:v>27626</c:v>
                </c:pt>
                <c:pt idx="476">
                  <c:v>27631</c:v>
                </c:pt>
                <c:pt idx="477">
                  <c:v>27637</c:v>
                </c:pt>
                <c:pt idx="478">
                  <c:v>27642</c:v>
                </c:pt>
                <c:pt idx="479">
                  <c:v>27647</c:v>
                </c:pt>
                <c:pt idx="480">
                  <c:v>27652</c:v>
                </c:pt>
                <c:pt idx="481">
                  <c:v>27657</c:v>
                </c:pt>
                <c:pt idx="482">
                  <c:v>27662</c:v>
                </c:pt>
                <c:pt idx="483">
                  <c:v>27667</c:v>
                </c:pt>
                <c:pt idx="484">
                  <c:v>27672</c:v>
                </c:pt>
                <c:pt idx="485">
                  <c:v>27677</c:v>
                </c:pt>
                <c:pt idx="486">
                  <c:v>27681</c:v>
                </c:pt>
                <c:pt idx="487">
                  <c:v>27682</c:v>
                </c:pt>
                <c:pt idx="488">
                  <c:v>27687</c:v>
                </c:pt>
                <c:pt idx="489">
                  <c:v>27692</c:v>
                </c:pt>
                <c:pt idx="490">
                  <c:v>27698</c:v>
                </c:pt>
                <c:pt idx="491">
                  <c:v>27703</c:v>
                </c:pt>
                <c:pt idx="492">
                  <c:v>27708</c:v>
                </c:pt>
                <c:pt idx="493">
                  <c:v>27713</c:v>
                </c:pt>
                <c:pt idx="494">
                  <c:v>27718</c:v>
                </c:pt>
                <c:pt idx="495">
                  <c:v>27723</c:v>
                </c:pt>
                <c:pt idx="496">
                  <c:v>27728</c:v>
                </c:pt>
                <c:pt idx="497">
                  <c:v>27731</c:v>
                </c:pt>
                <c:pt idx="498">
                  <c:v>27733</c:v>
                </c:pt>
                <c:pt idx="499">
                  <c:v>27738</c:v>
                </c:pt>
                <c:pt idx="500">
                  <c:v>27743</c:v>
                </c:pt>
                <c:pt idx="501">
                  <c:v>27748</c:v>
                </c:pt>
                <c:pt idx="502">
                  <c:v>27753</c:v>
                </c:pt>
                <c:pt idx="503">
                  <c:v>27759</c:v>
                </c:pt>
                <c:pt idx="504">
                  <c:v>27764</c:v>
                </c:pt>
                <c:pt idx="505">
                  <c:v>27766</c:v>
                </c:pt>
                <c:pt idx="506">
                  <c:v>27769</c:v>
                </c:pt>
                <c:pt idx="507">
                  <c:v>27774</c:v>
                </c:pt>
                <c:pt idx="508">
                  <c:v>27779</c:v>
                </c:pt>
                <c:pt idx="509">
                  <c:v>27784</c:v>
                </c:pt>
                <c:pt idx="510">
                  <c:v>27790</c:v>
                </c:pt>
                <c:pt idx="511">
                  <c:v>27795</c:v>
                </c:pt>
                <c:pt idx="512">
                  <c:v>27800</c:v>
                </c:pt>
                <c:pt idx="513">
                  <c:v>27805</c:v>
                </c:pt>
                <c:pt idx="514">
                  <c:v>27807</c:v>
                </c:pt>
                <c:pt idx="515">
                  <c:v>27810</c:v>
                </c:pt>
                <c:pt idx="516">
                  <c:v>27815</c:v>
                </c:pt>
                <c:pt idx="517">
                  <c:v>27819</c:v>
                </c:pt>
                <c:pt idx="518">
                  <c:v>27824</c:v>
                </c:pt>
                <c:pt idx="519">
                  <c:v>27829</c:v>
                </c:pt>
                <c:pt idx="520">
                  <c:v>27834</c:v>
                </c:pt>
                <c:pt idx="521">
                  <c:v>27839</c:v>
                </c:pt>
                <c:pt idx="522">
                  <c:v>27844</c:v>
                </c:pt>
                <c:pt idx="523">
                  <c:v>27848</c:v>
                </c:pt>
                <c:pt idx="524">
                  <c:v>27850</c:v>
                </c:pt>
                <c:pt idx="525">
                  <c:v>27855</c:v>
                </c:pt>
                <c:pt idx="526">
                  <c:v>27860</c:v>
                </c:pt>
                <c:pt idx="527">
                  <c:v>27865</c:v>
                </c:pt>
                <c:pt idx="528">
                  <c:v>27870</c:v>
                </c:pt>
                <c:pt idx="529">
                  <c:v>27875</c:v>
                </c:pt>
                <c:pt idx="530">
                  <c:v>27880</c:v>
                </c:pt>
                <c:pt idx="531">
                  <c:v>27885</c:v>
                </c:pt>
                <c:pt idx="532">
                  <c:v>27890</c:v>
                </c:pt>
                <c:pt idx="533">
                  <c:v>27891</c:v>
                </c:pt>
                <c:pt idx="534">
                  <c:v>27895</c:v>
                </c:pt>
                <c:pt idx="535">
                  <c:v>27900</c:v>
                </c:pt>
                <c:pt idx="536">
                  <c:v>27905</c:v>
                </c:pt>
                <c:pt idx="537">
                  <c:v>27911</c:v>
                </c:pt>
                <c:pt idx="538">
                  <c:v>27916</c:v>
                </c:pt>
                <c:pt idx="539">
                  <c:v>27921</c:v>
                </c:pt>
                <c:pt idx="540">
                  <c:v>27926</c:v>
                </c:pt>
                <c:pt idx="541">
                  <c:v>27931</c:v>
                </c:pt>
                <c:pt idx="542">
                  <c:v>27935</c:v>
                </c:pt>
                <c:pt idx="543">
                  <c:v>27936</c:v>
                </c:pt>
                <c:pt idx="544">
                  <c:v>27941</c:v>
                </c:pt>
                <c:pt idx="545">
                  <c:v>27946</c:v>
                </c:pt>
                <c:pt idx="546">
                  <c:v>27951</c:v>
                </c:pt>
                <c:pt idx="547">
                  <c:v>27956</c:v>
                </c:pt>
                <c:pt idx="548">
                  <c:v>27961</c:v>
                </c:pt>
                <c:pt idx="549">
                  <c:v>27966</c:v>
                </c:pt>
                <c:pt idx="550">
                  <c:v>27967</c:v>
                </c:pt>
                <c:pt idx="551">
                  <c:v>27972</c:v>
                </c:pt>
                <c:pt idx="552">
                  <c:v>27977</c:v>
                </c:pt>
                <c:pt idx="553">
                  <c:v>27982</c:v>
                </c:pt>
                <c:pt idx="554">
                  <c:v>27987</c:v>
                </c:pt>
                <c:pt idx="555">
                  <c:v>27992</c:v>
                </c:pt>
                <c:pt idx="556">
                  <c:v>27997</c:v>
                </c:pt>
                <c:pt idx="557">
                  <c:v>28003</c:v>
                </c:pt>
                <c:pt idx="558">
                  <c:v>28008</c:v>
                </c:pt>
                <c:pt idx="559">
                  <c:v>28013</c:v>
                </c:pt>
                <c:pt idx="560">
                  <c:v>28018</c:v>
                </c:pt>
                <c:pt idx="561">
                  <c:v>28023</c:v>
                </c:pt>
                <c:pt idx="562">
                  <c:v>28028</c:v>
                </c:pt>
                <c:pt idx="563">
                  <c:v>28033</c:v>
                </c:pt>
                <c:pt idx="564">
                  <c:v>28038</c:v>
                </c:pt>
                <c:pt idx="565">
                  <c:v>28043</c:v>
                </c:pt>
                <c:pt idx="566">
                  <c:v>28048</c:v>
                </c:pt>
                <c:pt idx="567">
                  <c:v>28053</c:v>
                </c:pt>
                <c:pt idx="568">
                  <c:v>28058</c:v>
                </c:pt>
                <c:pt idx="569">
                  <c:v>28061</c:v>
                </c:pt>
                <c:pt idx="570">
                  <c:v>28064</c:v>
                </c:pt>
                <c:pt idx="571">
                  <c:v>28069</c:v>
                </c:pt>
                <c:pt idx="572">
                  <c:v>28074</c:v>
                </c:pt>
                <c:pt idx="573">
                  <c:v>28079</c:v>
                </c:pt>
                <c:pt idx="574">
                  <c:v>28084</c:v>
                </c:pt>
                <c:pt idx="575">
                  <c:v>28089</c:v>
                </c:pt>
                <c:pt idx="576">
                  <c:v>28094</c:v>
                </c:pt>
                <c:pt idx="577">
                  <c:v>28099</c:v>
                </c:pt>
                <c:pt idx="578">
                  <c:v>28101</c:v>
                </c:pt>
                <c:pt idx="579">
                  <c:v>28104</c:v>
                </c:pt>
                <c:pt idx="580">
                  <c:v>28109</c:v>
                </c:pt>
                <c:pt idx="581">
                  <c:v>28114</c:v>
                </c:pt>
                <c:pt idx="582">
                  <c:v>28119</c:v>
                </c:pt>
                <c:pt idx="583">
                  <c:v>28125</c:v>
                </c:pt>
                <c:pt idx="584">
                  <c:v>28130</c:v>
                </c:pt>
                <c:pt idx="585">
                  <c:v>28135</c:v>
                </c:pt>
                <c:pt idx="586">
                  <c:v>28140</c:v>
                </c:pt>
                <c:pt idx="587">
                  <c:v>28145</c:v>
                </c:pt>
                <c:pt idx="588">
                  <c:v>28150</c:v>
                </c:pt>
                <c:pt idx="589">
                  <c:v>28156</c:v>
                </c:pt>
                <c:pt idx="590">
                  <c:v>28161</c:v>
                </c:pt>
                <c:pt idx="591">
                  <c:v>28166</c:v>
                </c:pt>
                <c:pt idx="592">
                  <c:v>28171</c:v>
                </c:pt>
                <c:pt idx="593">
                  <c:v>28176</c:v>
                </c:pt>
                <c:pt idx="594">
                  <c:v>28181</c:v>
                </c:pt>
                <c:pt idx="595">
                  <c:v>28184</c:v>
                </c:pt>
                <c:pt idx="596">
                  <c:v>28187</c:v>
                </c:pt>
                <c:pt idx="597">
                  <c:v>28189</c:v>
                </c:pt>
                <c:pt idx="598">
                  <c:v>28194</c:v>
                </c:pt>
                <c:pt idx="599">
                  <c:v>28199</c:v>
                </c:pt>
                <c:pt idx="600">
                  <c:v>28204</c:v>
                </c:pt>
                <c:pt idx="601">
                  <c:v>28209</c:v>
                </c:pt>
                <c:pt idx="602">
                  <c:v>28235</c:v>
                </c:pt>
                <c:pt idx="603">
                  <c:v>28242</c:v>
                </c:pt>
                <c:pt idx="604">
                  <c:v>28245</c:v>
                </c:pt>
                <c:pt idx="605">
                  <c:v>28250</c:v>
                </c:pt>
                <c:pt idx="606">
                  <c:v>28255</c:v>
                </c:pt>
                <c:pt idx="607">
                  <c:v>28260</c:v>
                </c:pt>
                <c:pt idx="608">
                  <c:v>28265</c:v>
                </c:pt>
                <c:pt idx="609">
                  <c:v>28270</c:v>
                </c:pt>
                <c:pt idx="610">
                  <c:v>28271</c:v>
                </c:pt>
                <c:pt idx="611">
                  <c:v>28286</c:v>
                </c:pt>
                <c:pt idx="612">
                  <c:v>28291</c:v>
                </c:pt>
                <c:pt idx="613">
                  <c:v>28296</c:v>
                </c:pt>
                <c:pt idx="614">
                  <c:v>28301</c:v>
                </c:pt>
                <c:pt idx="615">
                  <c:v>28306</c:v>
                </c:pt>
                <c:pt idx="616">
                  <c:v>28311</c:v>
                </c:pt>
                <c:pt idx="617">
                  <c:v>28312</c:v>
                </c:pt>
                <c:pt idx="618">
                  <c:v>28316</c:v>
                </c:pt>
                <c:pt idx="619">
                  <c:v>28321</c:v>
                </c:pt>
                <c:pt idx="620">
                  <c:v>28326</c:v>
                </c:pt>
                <c:pt idx="621">
                  <c:v>28331</c:v>
                </c:pt>
                <c:pt idx="622">
                  <c:v>28337</c:v>
                </c:pt>
                <c:pt idx="623">
                  <c:v>28342</c:v>
                </c:pt>
                <c:pt idx="624">
                  <c:v>28347</c:v>
                </c:pt>
                <c:pt idx="625">
                  <c:v>28352</c:v>
                </c:pt>
                <c:pt idx="626">
                  <c:v>28355</c:v>
                </c:pt>
                <c:pt idx="627">
                  <c:v>28357</c:v>
                </c:pt>
                <c:pt idx="628">
                  <c:v>28362</c:v>
                </c:pt>
                <c:pt idx="629">
                  <c:v>28368</c:v>
                </c:pt>
                <c:pt idx="630">
                  <c:v>28373</c:v>
                </c:pt>
                <c:pt idx="631">
                  <c:v>28378</c:v>
                </c:pt>
                <c:pt idx="632">
                  <c:v>28383</c:v>
                </c:pt>
                <c:pt idx="633">
                  <c:v>28388</c:v>
                </c:pt>
                <c:pt idx="634">
                  <c:v>28393</c:v>
                </c:pt>
                <c:pt idx="635">
                  <c:v>28398</c:v>
                </c:pt>
                <c:pt idx="636">
                  <c:v>28402</c:v>
                </c:pt>
                <c:pt idx="637">
                  <c:v>28403</c:v>
                </c:pt>
                <c:pt idx="638">
                  <c:v>28408</c:v>
                </c:pt>
                <c:pt idx="639">
                  <c:v>28413</c:v>
                </c:pt>
                <c:pt idx="640">
                  <c:v>28423</c:v>
                </c:pt>
                <c:pt idx="641">
                  <c:v>28429</c:v>
                </c:pt>
                <c:pt idx="642">
                  <c:v>28434</c:v>
                </c:pt>
                <c:pt idx="643">
                  <c:v>28437</c:v>
                </c:pt>
                <c:pt idx="644">
                  <c:v>28439</c:v>
                </c:pt>
                <c:pt idx="645">
                  <c:v>28444</c:v>
                </c:pt>
                <c:pt idx="646">
                  <c:v>28449</c:v>
                </c:pt>
                <c:pt idx="647">
                  <c:v>28454</c:v>
                </c:pt>
                <c:pt idx="648">
                  <c:v>28459</c:v>
                </c:pt>
                <c:pt idx="649">
                  <c:v>28464</c:v>
                </c:pt>
                <c:pt idx="650">
                  <c:v>28469</c:v>
                </c:pt>
                <c:pt idx="651">
                  <c:v>28474</c:v>
                </c:pt>
                <c:pt idx="652">
                  <c:v>28479</c:v>
                </c:pt>
                <c:pt idx="653">
                  <c:v>28484</c:v>
                </c:pt>
                <c:pt idx="654">
                  <c:v>28490</c:v>
                </c:pt>
                <c:pt idx="655">
                  <c:v>28495</c:v>
                </c:pt>
                <c:pt idx="656">
                  <c:v>28500</c:v>
                </c:pt>
                <c:pt idx="657">
                  <c:v>28505</c:v>
                </c:pt>
                <c:pt idx="658">
                  <c:v>28510</c:v>
                </c:pt>
                <c:pt idx="659">
                  <c:v>28513</c:v>
                </c:pt>
                <c:pt idx="660">
                  <c:v>28515</c:v>
                </c:pt>
                <c:pt idx="661">
                  <c:v>28521</c:v>
                </c:pt>
                <c:pt idx="662">
                  <c:v>28526</c:v>
                </c:pt>
                <c:pt idx="663">
                  <c:v>28531</c:v>
                </c:pt>
                <c:pt idx="664">
                  <c:v>28536</c:v>
                </c:pt>
                <c:pt idx="665">
                  <c:v>28541</c:v>
                </c:pt>
                <c:pt idx="666">
                  <c:v>28546</c:v>
                </c:pt>
                <c:pt idx="667">
                  <c:v>28549</c:v>
                </c:pt>
                <c:pt idx="668">
                  <c:v>28554</c:v>
                </c:pt>
                <c:pt idx="669">
                  <c:v>28559</c:v>
                </c:pt>
                <c:pt idx="670">
                  <c:v>28563</c:v>
                </c:pt>
                <c:pt idx="671">
                  <c:v>28564</c:v>
                </c:pt>
                <c:pt idx="672">
                  <c:v>28569</c:v>
                </c:pt>
                <c:pt idx="673">
                  <c:v>28574</c:v>
                </c:pt>
                <c:pt idx="674">
                  <c:v>28580</c:v>
                </c:pt>
                <c:pt idx="675">
                  <c:v>28585</c:v>
                </c:pt>
                <c:pt idx="676">
                  <c:v>28590</c:v>
                </c:pt>
                <c:pt idx="677">
                  <c:v>28595</c:v>
                </c:pt>
                <c:pt idx="678">
                  <c:v>28600</c:v>
                </c:pt>
                <c:pt idx="679">
                  <c:v>28605</c:v>
                </c:pt>
                <c:pt idx="680">
                  <c:v>28610</c:v>
                </c:pt>
                <c:pt idx="681">
                  <c:v>28615</c:v>
                </c:pt>
                <c:pt idx="682">
                  <c:v>28620</c:v>
                </c:pt>
                <c:pt idx="683">
                  <c:v>28625</c:v>
                </c:pt>
                <c:pt idx="684">
                  <c:v>28627</c:v>
                </c:pt>
                <c:pt idx="685">
                  <c:v>28630</c:v>
                </c:pt>
                <c:pt idx="686">
                  <c:v>28635</c:v>
                </c:pt>
                <c:pt idx="687">
                  <c:v>28641</c:v>
                </c:pt>
                <c:pt idx="688">
                  <c:v>28646</c:v>
                </c:pt>
                <c:pt idx="689">
                  <c:v>28651</c:v>
                </c:pt>
                <c:pt idx="690">
                  <c:v>28656</c:v>
                </c:pt>
                <c:pt idx="691">
                  <c:v>28661</c:v>
                </c:pt>
                <c:pt idx="692">
                  <c:v>28666</c:v>
                </c:pt>
                <c:pt idx="693">
                  <c:v>28671</c:v>
                </c:pt>
                <c:pt idx="694">
                  <c:v>28676</c:v>
                </c:pt>
                <c:pt idx="695">
                  <c:v>28681</c:v>
                </c:pt>
                <c:pt idx="696">
                  <c:v>28682</c:v>
                </c:pt>
                <c:pt idx="697">
                  <c:v>28686</c:v>
                </c:pt>
                <c:pt idx="698">
                  <c:v>28691</c:v>
                </c:pt>
                <c:pt idx="699">
                  <c:v>28696</c:v>
                </c:pt>
                <c:pt idx="700">
                  <c:v>28702</c:v>
                </c:pt>
                <c:pt idx="701">
                  <c:v>28707</c:v>
                </c:pt>
                <c:pt idx="702">
                  <c:v>28712</c:v>
                </c:pt>
                <c:pt idx="703">
                  <c:v>28717</c:v>
                </c:pt>
                <c:pt idx="704">
                  <c:v>28722</c:v>
                </c:pt>
                <c:pt idx="705">
                  <c:v>28727</c:v>
                </c:pt>
                <c:pt idx="706">
                  <c:v>28733</c:v>
                </c:pt>
                <c:pt idx="707">
                  <c:v>28738</c:v>
                </c:pt>
                <c:pt idx="708">
                  <c:v>28782</c:v>
                </c:pt>
                <c:pt idx="709">
                  <c:v>28783</c:v>
                </c:pt>
                <c:pt idx="710">
                  <c:v>28788</c:v>
                </c:pt>
                <c:pt idx="711">
                  <c:v>28794</c:v>
                </c:pt>
                <c:pt idx="712">
                  <c:v>28799</c:v>
                </c:pt>
                <c:pt idx="713">
                  <c:v>28804</c:v>
                </c:pt>
                <c:pt idx="714">
                  <c:v>28809</c:v>
                </c:pt>
                <c:pt idx="715">
                  <c:v>28814</c:v>
                </c:pt>
                <c:pt idx="716">
                  <c:v>28819</c:v>
                </c:pt>
                <c:pt idx="717">
                  <c:v>28824</c:v>
                </c:pt>
                <c:pt idx="718">
                  <c:v>28829</c:v>
                </c:pt>
                <c:pt idx="719">
                  <c:v>28834</c:v>
                </c:pt>
                <c:pt idx="720">
                  <c:v>28838</c:v>
                </c:pt>
                <c:pt idx="721">
                  <c:v>28839</c:v>
                </c:pt>
                <c:pt idx="722">
                  <c:v>28913</c:v>
                </c:pt>
                <c:pt idx="723">
                  <c:v>28969</c:v>
                </c:pt>
                <c:pt idx="724">
                  <c:v>29062</c:v>
                </c:pt>
                <c:pt idx="725">
                  <c:v>29133</c:v>
                </c:pt>
                <c:pt idx="726">
                  <c:v>29195</c:v>
                </c:pt>
                <c:pt idx="727">
                  <c:v>29251</c:v>
                </c:pt>
                <c:pt idx="728">
                  <c:v>29256</c:v>
                </c:pt>
                <c:pt idx="729">
                  <c:v>29266</c:v>
                </c:pt>
                <c:pt idx="730">
                  <c:v>29313</c:v>
                </c:pt>
                <c:pt idx="731">
                  <c:v>29326</c:v>
                </c:pt>
                <c:pt idx="732">
                  <c:v>29369</c:v>
                </c:pt>
                <c:pt idx="733">
                  <c:v>29423</c:v>
                </c:pt>
                <c:pt idx="734">
                  <c:v>29490</c:v>
                </c:pt>
                <c:pt idx="735">
                  <c:v>29539</c:v>
                </c:pt>
                <c:pt idx="736">
                  <c:v>29595</c:v>
                </c:pt>
                <c:pt idx="737">
                  <c:v>29622</c:v>
                </c:pt>
                <c:pt idx="738">
                  <c:v>29651</c:v>
                </c:pt>
                <c:pt idx="739">
                  <c:v>29720</c:v>
                </c:pt>
                <c:pt idx="740">
                  <c:v>29769</c:v>
                </c:pt>
                <c:pt idx="741">
                  <c:v>29832</c:v>
                </c:pt>
                <c:pt idx="742">
                  <c:v>29906</c:v>
                </c:pt>
                <c:pt idx="743">
                  <c:v>29985</c:v>
                </c:pt>
                <c:pt idx="744">
                  <c:v>30047</c:v>
                </c:pt>
                <c:pt idx="745">
                  <c:v>30083</c:v>
                </c:pt>
                <c:pt idx="746">
                  <c:v>30117</c:v>
                </c:pt>
                <c:pt idx="747">
                  <c:v>30182</c:v>
                </c:pt>
                <c:pt idx="748">
                  <c:v>30214</c:v>
                </c:pt>
                <c:pt idx="749">
                  <c:v>30251</c:v>
                </c:pt>
                <c:pt idx="750">
                  <c:v>30302</c:v>
                </c:pt>
                <c:pt idx="751">
                  <c:v>30344</c:v>
                </c:pt>
                <c:pt idx="752">
                  <c:v>30362</c:v>
                </c:pt>
                <c:pt idx="753">
                  <c:v>30385</c:v>
                </c:pt>
                <c:pt idx="754">
                  <c:v>30449</c:v>
                </c:pt>
                <c:pt idx="755">
                  <c:v>30509</c:v>
                </c:pt>
                <c:pt idx="756">
                  <c:v>30561</c:v>
                </c:pt>
                <c:pt idx="757">
                  <c:v>30593</c:v>
                </c:pt>
                <c:pt idx="758">
                  <c:v>30656</c:v>
                </c:pt>
                <c:pt idx="759">
                  <c:v>30718</c:v>
                </c:pt>
                <c:pt idx="760">
                  <c:v>30805</c:v>
                </c:pt>
                <c:pt idx="761">
                  <c:v>30838</c:v>
                </c:pt>
                <c:pt idx="762">
                  <c:v>30866</c:v>
                </c:pt>
                <c:pt idx="763">
                  <c:v>30896</c:v>
                </c:pt>
                <c:pt idx="764">
                  <c:v>30930</c:v>
                </c:pt>
                <c:pt idx="765">
                  <c:v>30979</c:v>
                </c:pt>
                <c:pt idx="766">
                  <c:v>31020</c:v>
                </c:pt>
                <c:pt idx="767">
                  <c:v>31084</c:v>
                </c:pt>
                <c:pt idx="768">
                  <c:v>31126</c:v>
                </c:pt>
                <c:pt idx="769">
                  <c:v>31174</c:v>
                </c:pt>
                <c:pt idx="770">
                  <c:v>31204</c:v>
                </c:pt>
                <c:pt idx="771">
                  <c:v>31260</c:v>
                </c:pt>
                <c:pt idx="772">
                  <c:v>31308</c:v>
                </c:pt>
                <c:pt idx="773">
                  <c:v>31366</c:v>
                </c:pt>
                <c:pt idx="774">
                  <c:v>31398</c:v>
                </c:pt>
                <c:pt idx="775">
                  <c:v>31450</c:v>
                </c:pt>
                <c:pt idx="776">
                  <c:v>31489</c:v>
                </c:pt>
                <c:pt idx="777">
                  <c:v>31533</c:v>
                </c:pt>
                <c:pt idx="778">
                  <c:v>31582</c:v>
                </c:pt>
                <c:pt idx="779">
                  <c:v>31646</c:v>
                </c:pt>
                <c:pt idx="780">
                  <c:v>31688</c:v>
                </c:pt>
                <c:pt idx="781">
                  <c:v>31770</c:v>
                </c:pt>
                <c:pt idx="782">
                  <c:v>31827</c:v>
                </c:pt>
                <c:pt idx="783">
                  <c:v>31856</c:v>
                </c:pt>
                <c:pt idx="784">
                  <c:v>31940</c:v>
                </c:pt>
                <c:pt idx="785">
                  <c:v>32022</c:v>
                </c:pt>
                <c:pt idx="786">
                  <c:v>32079</c:v>
                </c:pt>
                <c:pt idx="787">
                  <c:v>32129</c:v>
                </c:pt>
                <c:pt idx="788">
                  <c:v>32195</c:v>
                </c:pt>
                <c:pt idx="789">
                  <c:v>32259</c:v>
                </c:pt>
                <c:pt idx="790">
                  <c:v>32321</c:v>
                </c:pt>
                <c:pt idx="791">
                  <c:v>32414</c:v>
                </c:pt>
                <c:pt idx="792">
                  <c:v>32443</c:v>
                </c:pt>
                <c:pt idx="793">
                  <c:v>32496</c:v>
                </c:pt>
                <c:pt idx="794">
                  <c:v>32596</c:v>
                </c:pt>
                <c:pt idx="795">
                  <c:v>32686</c:v>
                </c:pt>
                <c:pt idx="796">
                  <c:v>32776</c:v>
                </c:pt>
                <c:pt idx="797">
                  <c:v>32848</c:v>
                </c:pt>
                <c:pt idx="798">
                  <c:v>32954</c:v>
                </c:pt>
                <c:pt idx="799">
                  <c:v>34969</c:v>
                </c:pt>
                <c:pt idx="800">
                  <c:v>35069</c:v>
                </c:pt>
                <c:pt idx="801">
                  <c:v>35170</c:v>
                </c:pt>
                <c:pt idx="802">
                  <c:v>35219</c:v>
                </c:pt>
                <c:pt idx="803">
                  <c:v>35334</c:v>
                </c:pt>
                <c:pt idx="804">
                  <c:v>35410</c:v>
                </c:pt>
                <c:pt idx="805">
                  <c:v>35501</c:v>
                </c:pt>
                <c:pt idx="806">
                  <c:v>35597</c:v>
                </c:pt>
                <c:pt idx="807">
                  <c:v>35681</c:v>
                </c:pt>
                <c:pt idx="808">
                  <c:v>35775</c:v>
                </c:pt>
                <c:pt idx="809">
                  <c:v>35887</c:v>
                </c:pt>
                <c:pt idx="810">
                  <c:v>35968</c:v>
                </c:pt>
                <c:pt idx="811">
                  <c:v>36053</c:v>
                </c:pt>
                <c:pt idx="812">
                  <c:v>36145</c:v>
                </c:pt>
                <c:pt idx="813">
                  <c:v>36237</c:v>
                </c:pt>
                <c:pt idx="814">
                  <c:v>36340</c:v>
                </c:pt>
                <c:pt idx="815">
                  <c:v>36438</c:v>
                </c:pt>
                <c:pt idx="816">
                  <c:v>36503</c:v>
                </c:pt>
                <c:pt idx="817">
                  <c:v>36593</c:v>
                </c:pt>
                <c:pt idx="818">
                  <c:v>36690</c:v>
                </c:pt>
                <c:pt idx="819">
                  <c:v>36740</c:v>
                </c:pt>
                <c:pt idx="820">
                  <c:v>36816</c:v>
                </c:pt>
                <c:pt idx="821">
                  <c:v>36908</c:v>
                </c:pt>
                <c:pt idx="822">
                  <c:v>36965</c:v>
                </c:pt>
                <c:pt idx="823">
                  <c:v>37005</c:v>
                </c:pt>
                <c:pt idx="824">
                  <c:v>37099</c:v>
                </c:pt>
                <c:pt idx="825">
                  <c:v>37188</c:v>
                </c:pt>
                <c:pt idx="826">
                  <c:v>37274</c:v>
                </c:pt>
                <c:pt idx="827">
                  <c:v>37372</c:v>
                </c:pt>
                <c:pt idx="828">
                  <c:v>37460</c:v>
                </c:pt>
                <c:pt idx="829">
                  <c:v>37546</c:v>
                </c:pt>
                <c:pt idx="830">
                  <c:v>37649</c:v>
                </c:pt>
                <c:pt idx="831">
                  <c:v>37741</c:v>
                </c:pt>
                <c:pt idx="832">
                  <c:v>37827</c:v>
                </c:pt>
                <c:pt idx="833">
                  <c:v>37917</c:v>
                </c:pt>
                <c:pt idx="834">
                  <c:v>38030</c:v>
                </c:pt>
                <c:pt idx="835">
                  <c:v>38107</c:v>
                </c:pt>
                <c:pt idx="836">
                  <c:v>38204</c:v>
                </c:pt>
                <c:pt idx="837">
                  <c:v>38296</c:v>
                </c:pt>
                <c:pt idx="838">
                  <c:v>38380</c:v>
                </c:pt>
                <c:pt idx="839">
                  <c:v>38482</c:v>
                </c:pt>
                <c:pt idx="840">
                  <c:v>38553</c:v>
                </c:pt>
                <c:pt idx="841">
                  <c:v>38660</c:v>
                </c:pt>
                <c:pt idx="842">
                  <c:v>38755</c:v>
                </c:pt>
                <c:pt idx="843">
                  <c:v>38847</c:v>
                </c:pt>
                <c:pt idx="844">
                  <c:v>38972</c:v>
                </c:pt>
                <c:pt idx="845">
                  <c:v>39055</c:v>
                </c:pt>
                <c:pt idx="846">
                  <c:v>39190</c:v>
                </c:pt>
                <c:pt idx="847">
                  <c:v>39248</c:v>
                </c:pt>
                <c:pt idx="848">
                  <c:v>39324</c:v>
                </c:pt>
                <c:pt idx="849">
                  <c:v>39357</c:v>
                </c:pt>
                <c:pt idx="850">
                  <c:v>39472</c:v>
                </c:pt>
                <c:pt idx="851">
                  <c:v>39554</c:v>
                </c:pt>
                <c:pt idx="852">
                  <c:v>39645</c:v>
                </c:pt>
                <c:pt idx="853">
                  <c:v>39743</c:v>
                </c:pt>
                <c:pt idx="854">
                  <c:v>39850</c:v>
                </c:pt>
                <c:pt idx="855">
                  <c:v>39917</c:v>
                </c:pt>
                <c:pt idx="856">
                  <c:v>40017</c:v>
                </c:pt>
                <c:pt idx="857">
                  <c:v>40106</c:v>
                </c:pt>
                <c:pt idx="858">
                  <c:v>40192</c:v>
                </c:pt>
                <c:pt idx="859">
                  <c:v>40281</c:v>
                </c:pt>
                <c:pt idx="860">
                  <c:v>40381</c:v>
                </c:pt>
                <c:pt idx="861">
                  <c:v>40388</c:v>
                </c:pt>
                <c:pt idx="862">
                  <c:v>40479</c:v>
                </c:pt>
                <c:pt idx="863">
                  <c:v>40571</c:v>
                </c:pt>
                <c:pt idx="864">
                  <c:v>40652</c:v>
                </c:pt>
                <c:pt idx="865">
                  <c:v>40745</c:v>
                </c:pt>
                <c:pt idx="866">
                  <c:v>40821</c:v>
                </c:pt>
                <c:pt idx="867">
                  <c:v>40934</c:v>
                </c:pt>
                <c:pt idx="868">
                  <c:v>41003</c:v>
                </c:pt>
                <c:pt idx="869">
                  <c:v>41101</c:v>
                </c:pt>
                <c:pt idx="870">
                  <c:v>41198</c:v>
                </c:pt>
                <c:pt idx="871">
                  <c:v>41263</c:v>
                </c:pt>
                <c:pt idx="872">
                  <c:v>41283</c:v>
                </c:pt>
                <c:pt idx="873">
                  <c:v>41380</c:v>
                </c:pt>
                <c:pt idx="874">
                  <c:v>41479</c:v>
                </c:pt>
                <c:pt idx="875">
                  <c:v>41597</c:v>
                </c:pt>
                <c:pt idx="876">
                  <c:v>41681</c:v>
                </c:pt>
                <c:pt idx="877">
                  <c:v>41754</c:v>
                </c:pt>
                <c:pt idx="878">
                  <c:v>41836</c:v>
                </c:pt>
                <c:pt idx="879">
                  <c:v>41936</c:v>
                </c:pt>
                <c:pt idx="880">
                  <c:v>42047</c:v>
                </c:pt>
                <c:pt idx="881">
                  <c:v>42124</c:v>
                </c:pt>
                <c:pt idx="882">
                  <c:v>42205</c:v>
                </c:pt>
                <c:pt idx="883">
                  <c:v>42304</c:v>
                </c:pt>
                <c:pt idx="884">
                  <c:v>42432</c:v>
                </c:pt>
                <c:pt idx="885">
                  <c:v>42510</c:v>
                </c:pt>
                <c:pt idx="886">
                  <c:v>42600</c:v>
                </c:pt>
                <c:pt idx="887">
                  <c:v>42669</c:v>
                </c:pt>
                <c:pt idx="888">
                  <c:v>42899</c:v>
                </c:pt>
                <c:pt idx="889">
                  <c:v>42965</c:v>
                </c:pt>
                <c:pt idx="890">
                  <c:v>43082</c:v>
                </c:pt>
                <c:pt idx="891">
                  <c:v>43152</c:v>
                </c:pt>
                <c:pt idx="892">
                  <c:v>43209</c:v>
                </c:pt>
                <c:pt idx="893">
                  <c:v>43271</c:v>
                </c:pt>
                <c:pt idx="894">
                  <c:v>43321</c:v>
                </c:pt>
                <c:pt idx="895">
                  <c:v>43374</c:v>
                </c:pt>
                <c:pt idx="896">
                  <c:v>43452</c:v>
                </c:pt>
                <c:pt idx="897">
                  <c:v>43566</c:v>
                </c:pt>
                <c:pt idx="898">
                  <c:v>43661</c:v>
                </c:pt>
                <c:pt idx="899">
                  <c:v>43776</c:v>
                </c:pt>
                <c:pt idx="900">
                  <c:v>43864</c:v>
                </c:pt>
                <c:pt idx="901">
                  <c:v>44175</c:v>
                </c:pt>
                <c:pt idx="902">
                  <c:v>44278</c:v>
                </c:pt>
                <c:pt idx="903">
                  <c:v>44421</c:v>
                </c:pt>
                <c:pt idx="904">
                  <c:v>44497</c:v>
                </c:pt>
                <c:pt idx="905">
                  <c:v>44580</c:v>
                </c:pt>
              </c:numCache>
            </c:numRef>
          </c:xVal>
          <c:yVal>
            <c:numRef>
              <c:f>'365223076122101'!$D$2:$D$1754</c:f>
              <c:numCache>
                <c:formatCode>General</c:formatCode>
                <c:ptCount val="1753"/>
                <c:pt idx="0">
                  <c:v>-4.87</c:v>
                </c:pt>
                <c:pt idx="1">
                  <c:v>-6.76</c:v>
                </c:pt>
                <c:pt idx="2">
                  <c:v>-3.71</c:v>
                </c:pt>
                <c:pt idx="3">
                  <c:v>-4.01</c:v>
                </c:pt>
                <c:pt idx="4">
                  <c:v>-7.03</c:v>
                </c:pt>
                <c:pt idx="5">
                  <c:v>-4.01</c:v>
                </c:pt>
                <c:pt idx="6">
                  <c:v>-5.56</c:v>
                </c:pt>
                <c:pt idx="7">
                  <c:v>-5.71</c:v>
                </c:pt>
                <c:pt idx="8">
                  <c:v>-5.71</c:v>
                </c:pt>
                <c:pt idx="9">
                  <c:v>-5.76</c:v>
                </c:pt>
                <c:pt idx="10">
                  <c:v>-6.01</c:v>
                </c:pt>
                <c:pt idx="11">
                  <c:v>-6.06</c:v>
                </c:pt>
                <c:pt idx="12">
                  <c:v>-6.06</c:v>
                </c:pt>
                <c:pt idx="13">
                  <c:v>-6.11</c:v>
                </c:pt>
                <c:pt idx="14">
                  <c:v>-6.51</c:v>
                </c:pt>
                <c:pt idx="15">
                  <c:v>-6.76</c:v>
                </c:pt>
                <c:pt idx="16">
                  <c:v>-6.51</c:v>
                </c:pt>
                <c:pt idx="17">
                  <c:v>-6.51</c:v>
                </c:pt>
                <c:pt idx="18">
                  <c:v>-6.71</c:v>
                </c:pt>
                <c:pt idx="19">
                  <c:v>-6.96</c:v>
                </c:pt>
                <c:pt idx="20">
                  <c:v>-8.41</c:v>
                </c:pt>
                <c:pt idx="21">
                  <c:v>-9</c:v>
                </c:pt>
                <c:pt idx="22">
                  <c:v>-8.86</c:v>
                </c:pt>
                <c:pt idx="23">
                  <c:v>-9.26</c:v>
                </c:pt>
                <c:pt idx="24">
                  <c:v>-9.41</c:v>
                </c:pt>
                <c:pt idx="25">
                  <c:v>-9.51</c:v>
                </c:pt>
                <c:pt idx="26">
                  <c:v>-9.57</c:v>
                </c:pt>
                <c:pt idx="27">
                  <c:v>-9.77</c:v>
                </c:pt>
                <c:pt idx="28">
                  <c:v>-9.81</c:v>
                </c:pt>
                <c:pt idx="29">
                  <c:v>-9.84</c:v>
                </c:pt>
                <c:pt idx="30">
                  <c:v>-9.9600000000000009</c:v>
                </c:pt>
                <c:pt idx="31">
                  <c:v>-10.06</c:v>
                </c:pt>
                <c:pt idx="32">
                  <c:v>-10.26</c:v>
                </c:pt>
                <c:pt idx="33">
                  <c:v>-10.26</c:v>
                </c:pt>
                <c:pt idx="34">
                  <c:v>-10.36</c:v>
                </c:pt>
                <c:pt idx="35">
                  <c:v>-10.36</c:v>
                </c:pt>
                <c:pt idx="36">
                  <c:v>-10.210000000000001</c:v>
                </c:pt>
                <c:pt idx="37">
                  <c:v>-10.31</c:v>
                </c:pt>
                <c:pt idx="38">
                  <c:v>-10.36</c:v>
                </c:pt>
                <c:pt idx="39">
                  <c:v>-10.46</c:v>
                </c:pt>
                <c:pt idx="40">
                  <c:v>-10.61</c:v>
                </c:pt>
                <c:pt idx="41">
                  <c:v>-10.96</c:v>
                </c:pt>
                <c:pt idx="42">
                  <c:v>-11.01</c:v>
                </c:pt>
                <c:pt idx="43">
                  <c:v>-10.86</c:v>
                </c:pt>
                <c:pt idx="44">
                  <c:v>-10.97</c:v>
                </c:pt>
                <c:pt idx="45">
                  <c:v>-10.99</c:v>
                </c:pt>
                <c:pt idx="46">
                  <c:v>-11.04</c:v>
                </c:pt>
                <c:pt idx="47">
                  <c:v>-11.06</c:v>
                </c:pt>
                <c:pt idx="48">
                  <c:v>-11.21</c:v>
                </c:pt>
                <c:pt idx="49">
                  <c:v>-11.37</c:v>
                </c:pt>
                <c:pt idx="50">
                  <c:v>-11.38</c:v>
                </c:pt>
                <c:pt idx="51">
                  <c:v>-11.24</c:v>
                </c:pt>
                <c:pt idx="52">
                  <c:v>-11.3</c:v>
                </c:pt>
                <c:pt idx="53">
                  <c:v>-11.45</c:v>
                </c:pt>
                <c:pt idx="54">
                  <c:v>-11.54</c:v>
                </c:pt>
                <c:pt idx="55">
                  <c:v>-11.67</c:v>
                </c:pt>
                <c:pt idx="56">
                  <c:v>-11.59</c:v>
                </c:pt>
                <c:pt idx="57">
                  <c:v>-11.74</c:v>
                </c:pt>
                <c:pt idx="58">
                  <c:v>-11.73</c:v>
                </c:pt>
                <c:pt idx="59">
                  <c:v>-11.72</c:v>
                </c:pt>
                <c:pt idx="60">
                  <c:v>-11.86</c:v>
                </c:pt>
                <c:pt idx="61">
                  <c:v>-11.86</c:v>
                </c:pt>
                <c:pt idx="62">
                  <c:v>-11.83</c:v>
                </c:pt>
                <c:pt idx="63">
                  <c:v>-11.97</c:v>
                </c:pt>
                <c:pt idx="64">
                  <c:v>-11.97</c:v>
                </c:pt>
                <c:pt idx="65">
                  <c:v>-12.09</c:v>
                </c:pt>
                <c:pt idx="66">
                  <c:v>-12.24</c:v>
                </c:pt>
                <c:pt idx="67">
                  <c:v>-12.34</c:v>
                </c:pt>
                <c:pt idx="68">
                  <c:v>-12.29</c:v>
                </c:pt>
                <c:pt idx="69">
                  <c:v>-12.46</c:v>
                </c:pt>
                <c:pt idx="70">
                  <c:v>-12.45</c:v>
                </c:pt>
                <c:pt idx="71">
                  <c:v>-12.59</c:v>
                </c:pt>
                <c:pt idx="72">
                  <c:v>-12.54</c:v>
                </c:pt>
                <c:pt idx="73">
                  <c:v>-12.6</c:v>
                </c:pt>
                <c:pt idx="74">
                  <c:v>-12.66</c:v>
                </c:pt>
                <c:pt idx="75">
                  <c:v>-12.71</c:v>
                </c:pt>
                <c:pt idx="76">
                  <c:v>-12.83</c:v>
                </c:pt>
                <c:pt idx="77">
                  <c:v>-12.93</c:v>
                </c:pt>
                <c:pt idx="78">
                  <c:v>-12.87</c:v>
                </c:pt>
                <c:pt idx="79">
                  <c:v>-12.98</c:v>
                </c:pt>
                <c:pt idx="80">
                  <c:v>-13.71</c:v>
                </c:pt>
                <c:pt idx="81">
                  <c:v>-13.58</c:v>
                </c:pt>
                <c:pt idx="82">
                  <c:v>-13.56</c:v>
                </c:pt>
                <c:pt idx="83">
                  <c:v>-13.63</c:v>
                </c:pt>
                <c:pt idx="84">
                  <c:v>-13.61</c:v>
                </c:pt>
                <c:pt idx="85">
                  <c:v>-13.64</c:v>
                </c:pt>
                <c:pt idx="86">
                  <c:v>-13.66</c:v>
                </c:pt>
                <c:pt idx="87">
                  <c:v>-13.72</c:v>
                </c:pt>
                <c:pt idx="88">
                  <c:v>-13.76</c:v>
                </c:pt>
                <c:pt idx="89">
                  <c:v>-13.78</c:v>
                </c:pt>
                <c:pt idx="90">
                  <c:v>-13.86</c:v>
                </c:pt>
                <c:pt idx="91">
                  <c:v>-13.93</c:v>
                </c:pt>
                <c:pt idx="92">
                  <c:v>-14.02</c:v>
                </c:pt>
                <c:pt idx="93">
                  <c:v>-14.02</c:v>
                </c:pt>
                <c:pt idx="94">
                  <c:v>-14.04</c:v>
                </c:pt>
                <c:pt idx="95">
                  <c:v>-14.12</c:v>
                </c:pt>
                <c:pt idx="96">
                  <c:v>-14.14</c:v>
                </c:pt>
                <c:pt idx="97">
                  <c:v>-14.24</c:v>
                </c:pt>
                <c:pt idx="98">
                  <c:v>-14.31</c:v>
                </c:pt>
                <c:pt idx="99">
                  <c:v>-14.36</c:v>
                </c:pt>
                <c:pt idx="100">
                  <c:v>-14.43</c:v>
                </c:pt>
                <c:pt idx="101">
                  <c:v>-14.38</c:v>
                </c:pt>
                <c:pt idx="102">
                  <c:v>-14.5</c:v>
                </c:pt>
                <c:pt idx="103">
                  <c:v>-14.56</c:v>
                </c:pt>
                <c:pt idx="104">
                  <c:v>-14.56</c:v>
                </c:pt>
                <c:pt idx="105">
                  <c:v>-14.73</c:v>
                </c:pt>
                <c:pt idx="106">
                  <c:v>-14.6</c:v>
                </c:pt>
                <c:pt idx="107">
                  <c:v>-14.7</c:v>
                </c:pt>
                <c:pt idx="108">
                  <c:v>-14.85</c:v>
                </c:pt>
                <c:pt idx="109">
                  <c:v>-15.01</c:v>
                </c:pt>
                <c:pt idx="110">
                  <c:v>-15.04</c:v>
                </c:pt>
                <c:pt idx="111">
                  <c:v>-15.14</c:v>
                </c:pt>
                <c:pt idx="112">
                  <c:v>-15.25</c:v>
                </c:pt>
                <c:pt idx="113">
                  <c:v>-15.33</c:v>
                </c:pt>
                <c:pt idx="114">
                  <c:v>-15.32</c:v>
                </c:pt>
                <c:pt idx="115">
                  <c:v>-15.24</c:v>
                </c:pt>
                <c:pt idx="116">
                  <c:v>-15.39</c:v>
                </c:pt>
                <c:pt idx="117">
                  <c:v>-15.39</c:v>
                </c:pt>
                <c:pt idx="118">
                  <c:v>-15.41</c:v>
                </c:pt>
                <c:pt idx="119">
                  <c:v>-15.43</c:v>
                </c:pt>
                <c:pt idx="120">
                  <c:v>-15.6</c:v>
                </c:pt>
                <c:pt idx="121">
                  <c:v>-15.61</c:v>
                </c:pt>
                <c:pt idx="122">
                  <c:v>-15.68</c:v>
                </c:pt>
                <c:pt idx="123">
                  <c:v>-15.77</c:v>
                </c:pt>
                <c:pt idx="124">
                  <c:v>-15.91</c:v>
                </c:pt>
                <c:pt idx="125">
                  <c:v>-15.91</c:v>
                </c:pt>
                <c:pt idx="126">
                  <c:v>-16.010000000000002</c:v>
                </c:pt>
                <c:pt idx="127">
                  <c:v>-16.04</c:v>
                </c:pt>
                <c:pt idx="128">
                  <c:v>-16.059999999999899</c:v>
                </c:pt>
                <c:pt idx="129">
                  <c:v>-16.170000000000002</c:v>
                </c:pt>
                <c:pt idx="130">
                  <c:v>-16.29</c:v>
                </c:pt>
                <c:pt idx="131">
                  <c:v>-16.27</c:v>
                </c:pt>
                <c:pt idx="132">
                  <c:v>-16.37</c:v>
                </c:pt>
                <c:pt idx="133">
                  <c:v>-16.600000000000001</c:v>
                </c:pt>
                <c:pt idx="134">
                  <c:v>-16.440000000000001</c:v>
                </c:pt>
                <c:pt idx="135">
                  <c:v>-16.559999999999899</c:v>
                </c:pt>
                <c:pt idx="136">
                  <c:v>-16.7</c:v>
                </c:pt>
                <c:pt idx="137">
                  <c:v>-16.75</c:v>
                </c:pt>
                <c:pt idx="138">
                  <c:v>-16.71</c:v>
                </c:pt>
                <c:pt idx="139">
                  <c:v>-16.79</c:v>
                </c:pt>
                <c:pt idx="140">
                  <c:v>-16.829999999999899</c:v>
                </c:pt>
                <c:pt idx="141">
                  <c:v>-16.86</c:v>
                </c:pt>
                <c:pt idx="142">
                  <c:v>-16.98</c:v>
                </c:pt>
                <c:pt idx="143">
                  <c:v>-17</c:v>
                </c:pt>
                <c:pt idx="144">
                  <c:v>-17.079999999999899</c:v>
                </c:pt>
                <c:pt idx="145">
                  <c:v>-17.14</c:v>
                </c:pt>
                <c:pt idx="146">
                  <c:v>-17.23</c:v>
                </c:pt>
                <c:pt idx="147">
                  <c:v>-17.28</c:v>
                </c:pt>
                <c:pt idx="148">
                  <c:v>-17.32</c:v>
                </c:pt>
                <c:pt idx="149">
                  <c:v>-17.34</c:v>
                </c:pt>
                <c:pt idx="150">
                  <c:v>-17.3</c:v>
                </c:pt>
                <c:pt idx="151">
                  <c:v>-17.43</c:v>
                </c:pt>
                <c:pt idx="152">
                  <c:v>-17.440000000000001</c:v>
                </c:pt>
                <c:pt idx="153">
                  <c:v>-17.86</c:v>
                </c:pt>
                <c:pt idx="154">
                  <c:v>-17.940000000000001</c:v>
                </c:pt>
                <c:pt idx="155">
                  <c:v>-17.63</c:v>
                </c:pt>
                <c:pt idx="156">
                  <c:v>-17.64</c:v>
                </c:pt>
                <c:pt idx="157">
                  <c:v>-17.71</c:v>
                </c:pt>
                <c:pt idx="158">
                  <c:v>-17.8</c:v>
                </c:pt>
                <c:pt idx="159">
                  <c:v>-17.84</c:v>
                </c:pt>
                <c:pt idx="160">
                  <c:v>-17.88</c:v>
                </c:pt>
                <c:pt idx="161">
                  <c:v>-17.88</c:v>
                </c:pt>
                <c:pt idx="162">
                  <c:v>-17.989999999999899</c:v>
                </c:pt>
                <c:pt idx="163">
                  <c:v>-18.07</c:v>
                </c:pt>
                <c:pt idx="164">
                  <c:v>-18.079999999999899</c:v>
                </c:pt>
                <c:pt idx="165">
                  <c:v>-18.12</c:v>
                </c:pt>
                <c:pt idx="166">
                  <c:v>-18.18</c:v>
                </c:pt>
                <c:pt idx="167">
                  <c:v>-18.23</c:v>
                </c:pt>
                <c:pt idx="168">
                  <c:v>-18.239999999999899</c:v>
                </c:pt>
                <c:pt idx="169">
                  <c:v>-18.27</c:v>
                </c:pt>
                <c:pt idx="170">
                  <c:v>-18.36</c:v>
                </c:pt>
                <c:pt idx="171">
                  <c:v>-18.39</c:v>
                </c:pt>
                <c:pt idx="172">
                  <c:v>-18.350000000000001</c:v>
                </c:pt>
                <c:pt idx="173">
                  <c:v>-18.43</c:v>
                </c:pt>
                <c:pt idx="174">
                  <c:v>-18.43</c:v>
                </c:pt>
                <c:pt idx="175">
                  <c:v>-21.78</c:v>
                </c:pt>
                <c:pt idx="176">
                  <c:v>-18.59</c:v>
                </c:pt>
                <c:pt idx="177">
                  <c:v>-18.52</c:v>
                </c:pt>
                <c:pt idx="178">
                  <c:v>-18.59</c:v>
                </c:pt>
                <c:pt idx="179">
                  <c:v>-18.57</c:v>
                </c:pt>
                <c:pt idx="180">
                  <c:v>-18.329999999999899</c:v>
                </c:pt>
                <c:pt idx="181">
                  <c:v>-18.38</c:v>
                </c:pt>
                <c:pt idx="182">
                  <c:v>-22.73</c:v>
                </c:pt>
                <c:pt idx="183">
                  <c:v>-18.55</c:v>
                </c:pt>
                <c:pt idx="184">
                  <c:v>-18.41</c:v>
                </c:pt>
                <c:pt idx="185">
                  <c:v>-18.54</c:v>
                </c:pt>
                <c:pt idx="186">
                  <c:v>-18.48</c:v>
                </c:pt>
                <c:pt idx="187">
                  <c:v>-18.64</c:v>
                </c:pt>
                <c:pt idx="188">
                  <c:v>-18.63</c:v>
                </c:pt>
                <c:pt idx="189">
                  <c:v>-18.72</c:v>
                </c:pt>
                <c:pt idx="190">
                  <c:v>-18.690000000000001</c:v>
                </c:pt>
                <c:pt idx="191">
                  <c:v>-18.579999999999899</c:v>
                </c:pt>
                <c:pt idx="192">
                  <c:v>-18.78</c:v>
                </c:pt>
                <c:pt idx="193">
                  <c:v>-18.68</c:v>
                </c:pt>
                <c:pt idx="194">
                  <c:v>-18.91</c:v>
                </c:pt>
                <c:pt idx="195">
                  <c:v>-18.79</c:v>
                </c:pt>
                <c:pt idx="196">
                  <c:v>-18.87</c:v>
                </c:pt>
                <c:pt idx="197">
                  <c:v>-18.93</c:v>
                </c:pt>
                <c:pt idx="198">
                  <c:v>-18.98</c:v>
                </c:pt>
                <c:pt idx="199">
                  <c:v>-18.920000000000002</c:v>
                </c:pt>
                <c:pt idx="200">
                  <c:v>-19.02</c:v>
                </c:pt>
                <c:pt idx="201">
                  <c:v>-18.97</c:v>
                </c:pt>
                <c:pt idx="202">
                  <c:v>-19.010000000000002</c:v>
                </c:pt>
                <c:pt idx="203">
                  <c:v>-19.09</c:v>
                </c:pt>
                <c:pt idx="204">
                  <c:v>-19.100000000000001</c:v>
                </c:pt>
                <c:pt idx="205">
                  <c:v>-19.11</c:v>
                </c:pt>
                <c:pt idx="206">
                  <c:v>-19.170000000000002</c:v>
                </c:pt>
                <c:pt idx="207">
                  <c:v>-19.190000000000001</c:v>
                </c:pt>
                <c:pt idx="208">
                  <c:v>-19.34</c:v>
                </c:pt>
                <c:pt idx="209">
                  <c:v>-19.36</c:v>
                </c:pt>
                <c:pt idx="210">
                  <c:v>-19.13</c:v>
                </c:pt>
                <c:pt idx="211">
                  <c:v>-15.56</c:v>
                </c:pt>
                <c:pt idx="212">
                  <c:v>-18</c:v>
                </c:pt>
                <c:pt idx="213">
                  <c:v>-14.96</c:v>
                </c:pt>
                <c:pt idx="214">
                  <c:v>-18.78</c:v>
                </c:pt>
                <c:pt idx="215">
                  <c:v>-25</c:v>
                </c:pt>
                <c:pt idx="216">
                  <c:v>-25.78</c:v>
                </c:pt>
                <c:pt idx="217">
                  <c:v>-19.38</c:v>
                </c:pt>
                <c:pt idx="218">
                  <c:v>-19.38</c:v>
                </c:pt>
                <c:pt idx="219">
                  <c:v>-20.02</c:v>
                </c:pt>
                <c:pt idx="220">
                  <c:v>-19.91</c:v>
                </c:pt>
                <c:pt idx="221">
                  <c:v>-19.78</c:v>
                </c:pt>
                <c:pt idx="222">
                  <c:v>-19.78</c:v>
                </c:pt>
                <c:pt idx="223">
                  <c:v>-19.940000000000001</c:v>
                </c:pt>
                <c:pt idx="224">
                  <c:v>-19.79</c:v>
                </c:pt>
                <c:pt idx="225">
                  <c:v>-19.829999999999899</c:v>
                </c:pt>
                <c:pt idx="226">
                  <c:v>-19.829999999999899</c:v>
                </c:pt>
                <c:pt idx="227">
                  <c:v>-19.760000000000002</c:v>
                </c:pt>
                <c:pt idx="228">
                  <c:v>-19.86</c:v>
                </c:pt>
                <c:pt idx="229">
                  <c:v>-19.829999999999899</c:v>
                </c:pt>
                <c:pt idx="230">
                  <c:v>-19.8</c:v>
                </c:pt>
                <c:pt idx="231">
                  <c:v>-19.829999999999899</c:v>
                </c:pt>
                <c:pt idx="232">
                  <c:v>-21.05</c:v>
                </c:pt>
                <c:pt idx="233">
                  <c:v>-20.14</c:v>
                </c:pt>
                <c:pt idx="234">
                  <c:v>-20.03</c:v>
                </c:pt>
                <c:pt idx="235">
                  <c:v>-20.09</c:v>
                </c:pt>
                <c:pt idx="236">
                  <c:v>-20</c:v>
                </c:pt>
                <c:pt idx="237">
                  <c:v>-20.05</c:v>
                </c:pt>
                <c:pt idx="238">
                  <c:v>-20.03</c:v>
                </c:pt>
                <c:pt idx="239">
                  <c:v>-20.07</c:v>
                </c:pt>
                <c:pt idx="240">
                  <c:v>-20.059999999999899</c:v>
                </c:pt>
                <c:pt idx="241">
                  <c:v>-20.079999999999899</c:v>
                </c:pt>
                <c:pt idx="242">
                  <c:v>-20.149999999999899</c:v>
                </c:pt>
                <c:pt idx="243">
                  <c:v>-20.190000000000001</c:v>
                </c:pt>
                <c:pt idx="244">
                  <c:v>-20.22</c:v>
                </c:pt>
                <c:pt idx="245">
                  <c:v>-20.23</c:v>
                </c:pt>
                <c:pt idx="246">
                  <c:v>-21.71</c:v>
                </c:pt>
                <c:pt idx="247">
                  <c:v>-20.89</c:v>
                </c:pt>
                <c:pt idx="248">
                  <c:v>-20.91</c:v>
                </c:pt>
                <c:pt idx="249">
                  <c:v>-22.74</c:v>
                </c:pt>
                <c:pt idx="250">
                  <c:v>-21.07</c:v>
                </c:pt>
                <c:pt idx="251">
                  <c:v>-20.86</c:v>
                </c:pt>
                <c:pt idx="252">
                  <c:v>-21.09</c:v>
                </c:pt>
                <c:pt idx="253">
                  <c:v>-21.36</c:v>
                </c:pt>
                <c:pt idx="254">
                  <c:v>-23.26</c:v>
                </c:pt>
                <c:pt idx="255">
                  <c:v>-20.9</c:v>
                </c:pt>
                <c:pt idx="256">
                  <c:v>-20.82</c:v>
                </c:pt>
                <c:pt idx="257">
                  <c:v>-20.78</c:v>
                </c:pt>
                <c:pt idx="258">
                  <c:v>-20.77</c:v>
                </c:pt>
                <c:pt idx="259">
                  <c:v>-20.73</c:v>
                </c:pt>
                <c:pt idx="260">
                  <c:v>-20.77</c:v>
                </c:pt>
                <c:pt idx="261">
                  <c:v>-19.32</c:v>
                </c:pt>
                <c:pt idx="262">
                  <c:v>-20.34</c:v>
                </c:pt>
                <c:pt idx="263">
                  <c:v>-19.260000000000002</c:v>
                </c:pt>
                <c:pt idx="264">
                  <c:v>-19.25</c:v>
                </c:pt>
                <c:pt idx="265">
                  <c:v>-20.309999999999899</c:v>
                </c:pt>
                <c:pt idx="266">
                  <c:v>-18.61</c:v>
                </c:pt>
                <c:pt idx="267">
                  <c:v>-18.79</c:v>
                </c:pt>
                <c:pt idx="268">
                  <c:v>-18.75</c:v>
                </c:pt>
                <c:pt idx="269">
                  <c:v>-20.07</c:v>
                </c:pt>
                <c:pt idx="270">
                  <c:v>-19.899999999999899</c:v>
                </c:pt>
                <c:pt idx="271">
                  <c:v>-20.05</c:v>
                </c:pt>
                <c:pt idx="272">
                  <c:v>-20.54</c:v>
                </c:pt>
                <c:pt idx="273">
                  <c:v>-19.89</c:v>
                </c:pt>
                <c:pt idx="274">
                  <c:v>-18.23</c:v>
                </c:pt>
                <c:pt idx="275">
                  <c:v>-18.38</c:v>
                </c:pt>
                <c:pt idx="276">
                  <c:v>-18.38</c:v>
                </c:pt>
                <c:pt idx="277">
                  <c:v>-18.670000000000002</c:v>
                </c:pt>
                <c:pt idx="278">
                  <c:v>-19.989999999999899</c:v>
                </c:pt>
                <c:pt idx="279">
                  <c:v>-19.61</c:v>
                </c:pt>
                <c:pt idx="280">
                  <c:v>-18.34</c:v>
                </c:pt>
                <c:pt idx="281">
                  <c:v>-20.75</c:v>
                </c:pt>
                <c:pt idx="282">
                  <c:v>-18.45</c:v>
                </c:pt>
                <c:pt idx="283">
                  <c:v>-18.329999999999899</c:v>
                </c:pt>
                <c:pt idx="284">
                  <c:v>-19.670000000000002</c:v>
                </c:pt>
                <c:pt idx="285">
                  <c:v>-18.39</c:v>
                </c:pt>
                <c:pt idx="286">
                  <c:v>-18.59</c:v>
                </c:pt>
                <c:pt idx="287">
                  <c:v>-20.149999999999899</c:v>
                </c:pt>
                <c:pt idx="288">
                  <c:v>-18.72</c:v>
                </c:pt>
                <c:pt idx="289">
                  <c:v>-18.91</c:v>
                </c:pt>
                <c:pt idx="290">
                  <c:v>-18.88</c:v>
                </c:pt>
                <c:pt idx="291">
                  <c:v>-21.36</c:v>
                </c:pt>
                <c:pt idx="292">
                  <c:v>-20.25</c:v>
                </c:pt>
                <c:pt idx="293">
                  <c:v>-19.350000000000001</c:v>
                </c:pt>
                <c:pt idx="294">
                  <c:v>-20.62</c:v>
                </c:pt>
                <c:pt idx="295">
                  <c:v>-20.75</c:v>
                </c:pt>
                <c:pt idx="296">
                  <c:v>-20.88</c:v>
                </c:pt>
                <c:pt idx="297">
                  <c:v>-20.93</c:v>
                </c:pt>
                <c:pt idx="298">
                  <c:v>-21.02</c:v>
                </c:pt>
                <c:pt idx="299">
                  <c:v>-20.94</c:v>
                </c:pt>
                <c:pt idx="300">
                  <c:v>-21.03</c:v>
                </c:pt>
                <c:pt idx="301">
                  <c:v>-21.39</c:v>
                </c:pt>
                <c:pt idx="302">
                  <c:v>-21.44</c:v>
                </c:pt>
                <c:pt idx="303">
                  <c:v>-21.3</c:v>
                </c:pt>
                <c:pt idx="304">
                  <c:v>-21.55</c:v>
                </c:pt>
                <c:pt idx="305">
                  <c:v>-21.71</c:v>
                </c:pt>
                <c:pt idx="306">
                  <c:v>-23.76</c:v>
                </c:pt>
                <c:pt idx="307">
                  <c:v>-23.97</c:v>
                </c:pt>
                <c:pt idx="308">
                  <c:v>-24.19</c:v>
                </c:pt>
                <c:pt idx="309">
                  <c:v>-24.18</c:v>
                </c:pt>
                <c:pt idx="310">
                  <c:v>-24.32</c:v>
                </c:pt>
                <c:pt idx="311">
                  <c:v>-24.33</c:v>
                </c:pt>
                <c:pt idx="312">
                  <c:v>-24.44</c:v>
                </c:pt>
                <c:pt idx="313">
                  <c:v>-24.62</c:v>
                </c:pt>
                <c:pt idx="314">
                  <c:v>-24.83</c:v>
                </c:pt>
                <c:pt idx="315">
                  <c:v>-24.87</c:v>
                </c:pt>
                <c:pt idx="316">
                  <c:v>-24.61</c:v>
                </c:pt>
                <c:pt idx="317">
                  <c:v>-24.77</c:v>
                </c:pt>
                <c:pt idx="318">
                  <c:v>-25.07</c:v>
                </c:pt>
                <c:pt idx="319">
                  <c:v>-24.7</c:v>
                </c:pt>
                <c:pt idx="320">
                  <c:v>-24.62</c:v>
                </c:pt>
                <c:pt idx="321">
                  <c:v>-25.05</c:v>
                </c:pt>
                <c:pt idx="322">
                  <c:v>-25.15</c:v>
                </c:pt>
                <c:pt idx="323">
                  <c:v>-25.19</c:v>
                </c:pt>
                <c:pt idx="324">
                  <c:v>-25.34</c:v>
                </c:pt>
                <c:pt idx="325">
                  <c:v>-25.48</c:v>
                </c:pt>
                <c:pt idx="326">
                  <c:v>-25.5</c:v>
                </c:pt>
                <c:pt idx="327">
                  <c:v>-25.25</c:v>
                </c:pt>
                <c:pt idx="328">
                  <c:v>-25.43</c:v>
                </c:pt>
                <c:pt idx="329">
                  <c:v>-25.56</c:v>
                </c:pt>
                <c:pt idx="330">
                  <c:v>-25.42</c:v>
                </c:pt>
                <c:pt idx="331">
                  <c:v>-25.65</c:v>
                </c:pt>
                <c:pt idx="332">
                  <c:v>-25.81</c:v>
                </c:pt>
                <c:pt idx="333">
                  <c:v>-25.91</c:v>
                </c:pt>
                <c:pt idx="334">
                  <c:v>-26.05</c:v>
                </c:pt>
                <c:pt idx="335">
                  <c:v>-26.15</c:v>
                </c:pt>
                <c:pt idx="336">
                  <c:v>-26.14</c:v>
                </c:pt>
                <c:pt idx="337">
                  <c:v>-26.19</c:v>
                </c:pt>
                <c:pt idx="338">
                  <c:v>-26.23</c:v>
                </c:pt>
                <c:pt idx="339">
                  <c:v>-26.3</c:v>
                </c:pt>
                <c:pt idx="340">
                  <c:v>-26.43</c:v>
                </c:pt>
                <c:pt idx="341">
                  <c:v>-26.55</c:v>
                </c:pt>
                <c:pt idx="342">
                  <c:v>-26.54</c:v>
                </c:pt>
                <c:pt idx="343">
                  <c:v>-26.5</c:v>
                </c:pt>
                <c:pt idx="344">
                  <c:v>-26.63</c:v>
                </c:pt>
                <c:pt idx="345">
                  <c:v>-23.76</c:v>
                </c:pt>
                <c:pt idx="346">
                  <c:v>-23.66</c:v>
                </c:pt>
                <c:pt idx="347">
                  <c:v>-23.63</c:v>
                </c:pt>
                <c:pt idx="348">
                  <c:v>-23.48</c:v>
                </c:pt>
                <c:pt idx="349">
                  <c:v>-23.51</c:v>
                </c:pt>
                <c:pt idx="350">
                  <c:v>-23.51</c:v>
                </c:pt>
                <c:pt idx="351">
                  <c:v>-23.4</c:v>
                </c:pt>
                <c:pt idx="352">
                  <c:v>-23.27</c:v>
                </c:pt>
                <c:pt idx="353">
                  <c:v>-23.27</c:v>
                </c:pt>
                <c:pt idx="354">
                  <c:v>-23.33</c:v>
                </c:pt>
                <c:pt idx="355">
                  <c:v>-23.35</c:v>
                </c:pt>
                <c:pt idx="356">
                  <c:v>-23.25</c:v>
                </c:pt>
                <c:pt idx="357">
                  <c:v>-23.28</c:v>
                </c:pt>
                <c:pt idx="358">
                  <c:v>-23.24</c:v>
                </c:pt>
                <c:pt idx="359">
                  <c:v>-23.35</c:v>
                </c:pt>
                <c:pt idx="360">
                  <c:v>-23.39</c:v>
                </c:pt>
                <c:pt idx="361">
                  <c:v>-23.43</c:v>
                </c:pt>
                <c:pt idx="362">
                  <c:v>-23.42</c:v>
                </c:pt>
                <c:pt idx="363">
                  <c:v>-23.47</c:v>
                </c:pt>
                <c:pt idx="364">
                  <c:v>-23.42</c:v>
                </c:pt>
                <c:pt idx="365">
                  <c:v>-23.54</c:v>
                </c:pt>
                <c:pt idx="366">
                  <c:v>-23.52</c:v>
                </c:pt>
                <c:pt idx="367">
                  <c:v>-23.53</c:v>
                </c:pt>
                <c:pt idx="368">
                  <c:v>-23.64</c:v>
                </c:pt>
                <c:pt idx="369">
                  <c:v>-23.66</c:v>
                </c:pt>
                <c:pt idx="370">
                  <c:v>-23.73</c:v>
                </c:pt>
                <c:pt idx="371">
                  <c:v>-23.75</c:v>
                </c:pt>
                <c:pt idx="372">
                  <c:v>-23.71</c:v>
                </c:pt>
                <c:pt idx="373">
                  <c:v>-23.84</c:v>
                </c:pt>
                <c:pt idx="374">
                  <c:v>-23.64</c:v>
                </c:pt>
                <c:pt idx="375">
                  <c:v>-23.68</c:v>
                </c:pt>
                <c:pt idx="376">
                  <c:v>-23.85</c:v>
                </c:pt>
                <c:pt idx="377">
                  <c:v>-23.81</c:v>
                </c:pt>
                <c:pt idx="378">
                  <c:v>-24.02</c:v>
                </c:pt>
                <c:pt idx="379">
                  <c:v>-24</c:v>
                </c:pt>
                <c:pt idx="380">
                  <c:v>-23.99</c:v>
                </c:pt>
                <c:pt idx="381">
                  <c:v>-24.02</c:v>
                </c:pt>
                <c:pt idx="382">
                  <c:v>-24.08</c:v>
                </c:pt>
                <c:pt idx="383">
                  <c:v>-24.05</c:v>
                </c:pt>
                <c:pt idx="384">
                  <c:v>-24.05</c:v>
                </c:pt>
                <c:pt idx="385">
                  <c:v>-24.3</c:v>
                </c:pt>
                <c:pt idx="386">
                  <c:v>-24.36</c:v>
                </c:pt>
                <c:pt idx="387">
                  <c:v>-24.43</c:v>
                </c:pt>
                <c:pt idx="388">
                  <c:v>-24.23</c:v>
                </c:pt>
                <c:pt idx="389">
                  <c:v>-24.3</c:v>
                </c:pt>
                <c:pt idx="390">
                  <c:v>-24.48</c:v>
                </c:pt>
                <c:pt idx="391">
                  <c:v>-24.51</c:v>
                </c:pt>
                <c:pt idx="392">
                  <c:v>-24.42</c:v>
                </c:pt>
                <c:pt idx="393">
                  <c:v>-24.51</c:v>
                </c:pt>
                <c:pt idx="394">
                  <c:v>-24.53</c:v>
                </c:pt>
                <c:pt idx="395">
                  <c:v>-24.59</c:v>
                </c:pt>
                <c:pt idx="396">
                  <c:v>-24.6</c:v>
                </c:pt>
                <c:pt idx="397">
                  <c:v>-24.68</c:v>
                </c:pt>
                <c:pt idx="398">
                  <c:v>-24.83</c:v>
                </c:pt>
                <c:pt idx="399">
                  <c:v>-24.61</c:v>
                </c:pt>
                <c:pt idx="400">
                  <c:v>-24.63</c:v>
                </c:pt>
                <c:pt idx="401">
                  <c:v>-24.78</c:v>
                </c:pt>
                <c:pt idx="402">
                  <c:v>-24.91</c:v>
                </c:pt>
                <c:pt idx="403">
                  <c:v>-24.71</c:v>
                </c:pt>
                <c:pt idx="404">
                  <c:v>-24.78</c:v>
                </c:pt>
                <c:pt idx="405">
                  <c:v>-24.74</c:v>
                </c:pt>
                <c:pt idx="406">
                  <c:v>-24.8</c:v>
                </c:pt>
                <c:pt idx="407">
                  <c:v>-25.13</c:v>
                </c:pt>
                <c:pt idx="408">
                  <c:v>-25.24</c:v>
                </c:pt>
                <c:pt idx="409">
                  <c:v>-25.17</c:v>
                </c:pt>
                <c:pt idx="410">
                  <c:v>-25.24</c:v>
                </c:pt>
                <c:pt idx="411">
                  <c:v>-25.13</c:v>
                </c:pt>
                <c:pt idx="412">
                  <c:v>-25.11</c:v>
                </c:pt>
                <c:pt idx="413">
                  <c:v>-25.19</c:v>
                </c:pt>
                <c:pt idx="414">
                  <c:v>-25.23</c:v>
                </c:pt>
                <c:pt idx="415">
                  <c:v>-25.15</c:v>
                </c:pt>
                <c:pt idx="416">
                  <c:v>-25.15</c:v>
                </c:pt>
                <c:pt idx="417">
                  <c:v>-25.26</c:v>
                </c:pt>
                <c:pt idx="418">
                  <c:v>-25.16</c:v>
                </c:pt>
                <c:pt idx="419">
                  <c:v>-25.21</c:v>
                </c:pt>
                <c:pt idx="420">
                  <c:v>-25.38</c:v>
                </c:pt>
                <c:pt idx="421">
                  <c:v>-25.61</c:v>
                </c:pt>
                <c:pt idx="422">
                  <c:v>-25.81</c:v>
                </c:pt>
                <c:pt idx="423">
                  <c:v>-25.84</c:v>
                </c:pt>
                <c:pt idx="424">
                  <c:v>-25.93</c:v>
                </c:pt>
                <c:pt idx="425">
                  <c:v>-25.76</c:v>
                </c:pt>
                <c:pt idx="426">
                  <c:v>-25.61</c:v>
                </c:pt>
                <c:pt idx="427">
                  <c:v>-25.48</c:v>
                </c:pt>
                <c:pt idx="428">
                  <c:v>-25.51</c:v>
                </c:pt>
                <c:pt idx="429">
                  <c:v>-25.61</c:v>
                </c:pt>
                <c:pt idx="430">
                  <c:v>-25.46</c:v>
                </c:pt>
                <c:pt idx="431">
                  <c:v>-25.41</c:v>
                </c:pt>
                <c:pt idx="432">
                  <c:v>-25.53</c:v>
                </c:pt>
                <c:pt idx="433">
                  <c:v>-25.55</c:v>
                </c:pt>
                <c:pt idx="434">
                  <c:v>-25.45</c:v>
                </c:pt>
                <c:pt idx="435">
                  <c:v>-25.39</c:v>
                </c:pt>
                <c:pt idx="436">
                  <c:v>-25.42</c:v>
                </c:pt>
                <c:pt idx="437">
                  <c:v>-25.51</c:v>
                </c:pt>
                <c:pt idx="438">
                  <c:v>-25.57</c:v>
                </c:pt>
                <c:pt idx="439">
                  <c:v>-25.61</c:v>
                </c:pt>
                <c:pt idx="440">
                  <c:v>-25.56</c:v>
                </c:pt>
                <c:pt idx="441">
                  <c:v>-25.58</c:v>
                </c:pt>
                <c:pt idx="442">
                  <c:v>-25.41</c:v>
                </c:pt>
                <c:pt idx="443">
                  <c:v>-25.46</c:v>
                </c:pt>
                <c:pt idx="444">
                  <c:v>-25.51</c:v>
                </c:pt>
                <c:pt idx="445">
                  <c:v>-25.47</c:v>
                </c:pt>
                <c:pt idx="446">
                  <c:v>-25.47</c:v>
                </c:pt>
                <c:pt idx="447">
                  <c:v>-25.57</c:v>
                </c:pt>
                <c:pt idx="448">
                  <c:v>-25.43</c:v>
                </c:pt>
                <c:pt idx="449">
                  <c:v>-25.51</c:v>
                </c:pt>
                <c:pt idx="450">
                  <c:v>-25.51</c:v>
                </c:pt>
                <c:pt idx="451">
                  <c:v>-25.54</c:v>
                </c:pt>
                <c:pt idx="452">
                  <c:v>-25.71</c:v>
                </c:pt>
                <c:pt idx="453">
                  <c:v>-27.81</c:v>
                </c:pt>
                <c:pt idx="454">
                  <c:v>-26.32</c:v>
                </c:pt>
                <c:pt idx="455">
                  <c:v>-26.65</c:v>
                </c:pt>
                <c:pt idx="456">
                  <c:v>-26.86</c:v>
                </c:pt>
                <c:pt idx="457">
                  <c:v>-27.12</c:v>
                </c:pt>
                <c:pt idx="458">
                  <c:v>-28.14</c:v>
                </c:pt>
                <c:pt idx="459">
                  <c:v>-27.18</c:v>
                </c:pt>
                <c:pt idx="460">
                  <c:v>-27.32</c:v>
                </c:pt>
                <c:pt idx="461">
                  <c:v>-27.58</c:v>
                </c:pt>
                <c:pt idx="462">
                  <c:v>-27.62</c:v>
                </c:pt>
                <c:pt idx="463">
                  <c:v>-27.67</c:v>
                </c:pt>
                <c:pt idx="464">
                  <c:v>-27.83</c:v>
                </c:pt>
                <c:pt idx="465">
                  <c:v>-27.97</c:v>
                </c:pt>
                <c:pt idx="466">
                  <c:v>-28.01</c:v>
                </c:pt>
                <c:pt idx="467">
                  <c:v>-27.73</c:v>
                </c:pt>
                <c:pt idx="468">
                  <c:v>-27.89</c:v>
                </c:pt>
                <c:pt idx="469">
                  <c:v>-28.03</c:v>
                </c:pt>
                <c:pt idx="470">
                  <c:v>-26.18</c:v>
                </c:pt>
                <c:pt idx="471">
                  <c:v>-27.91</c:v>
                </c:pt>
                <c:pt idx="472">
                  <c:v>-27.43</c:v>
                </c:pt>
                <c:pt idx="473">
                  <c:v>-27.23</c:v>
                </c:pt>
                <c:pt idx="474">
                  <c:v>-27.03</c:v>
                </c:pt>
                <c:pt idx="475">
                  <c:v>-27.98</c:v>
                </c:pt>
                <c:pt idx="476">
                  <c:v>-26.83</c:v>
                </c:pt>
                <c:pt idx="477">
                  <c:v>-26.78</c:v>
                </c:pt>
                <c:pt idx="478">
                  <c:v>-26.66</c:v>
                </c:pt>
                <c:pt idx="479">
                  <c:v>-26.66</c:v>
                </c:pt>
                <c:pt idx="480">
                  <c:v>-26.71</c:v>
                </c:pt>
                <c:pt idx="481">
                  <c:v>-26.57</c:v>
                </c:pt>
                <c:pt idx="482">
                  <c:v>-26.57</c:v>
                </c:pt>
                <c:pt idx="483">
                  <c:v>-26.58</c:v>
                </c:pt>
                <c:pt idx="484">
                  <c:v>-27.02</c:v>
                </c:pt>
                <c:pt idx="485">
                  <c:v>-27.44</c:v>
                </c:pt>
                <c:pt idx="486">
                  <c:v>-27.25</c:v>
                </c:pt>
                <c:pt idx="487">
                  <c:v>-27.31</c:v>
                </c:pt>
                <c:pt idx="488">
                  <c:v>-27.33</c:v>
                </c:pt>
                <c:pt idx="489">
                  <c:v>-27.19</c:v>
                </c:pt>
                <c:pt idx="490">
                  <c:v>-27.11</c:v>
                </c:pt>
                <c:pt idx="491">
                  <c:v>-27.23</c:v>
                </c:pt>
                <c:pt idx="492">
                  <c:v>-27.54</c:v>
                </c:pt>
                <c:pt idx="493">
                  <c:v>-27.58</c:v>
                </c:pt>
                <c:pt idx="494">
                  <c:v>-27.41</c:v>
                </c:pt>
                <c:pt idx="495">
                  <c:v>-27.09</c:v>
                </c:pt>
                <c:pt idx="496">
                  <c:v>-27.14</c:v>
                </c:pt>
                <c:pt idx="497">
                  <c:v>-27.09</c:v>
                </c:pt>
                <c:pt idx="498">
                  <c:v>-27.4</c:v>
                </c:pt>
                <c:pt idx="499">
                  <c:v>-27.62</c:v>
                </c:pt>
                <c:pt idx="500">
                  <c:v>-28</c:v>
                </c:pt>
                <c:pt idx="501">
                  <c:v>-27.79</c:v>
                </c:pt>
                <c:pt idx="502">
                  <c:v>-27.64</c:v>
                </c:pt>
                <c:pt idx="503">
                  <c:v>-27.27</c:v>
                </c:pt>
                <c:pt idx="504">
                  <c:v>-27.33</c:v>
                </c:pt>
                <c:pt idx="505">
                  <c:v>-27.25</c:v>
                </c:pt>
                <c:pt idx="506">
                  <c:v>-27.57</c:v>
                </c:pt>
                <c:pt idx="507">
                  <c:v>-27.47</c:v>
                </c:pt>
                <c:pt idx="508">
                  <c:v>-27.45</c:v>
                </c:pt>
                <c:pt idx="509">
                  <c:v>-27.9</c:v>
                </c:pt>
                <c:pt idx="510">
                  <c:v>-27.58</c:v>
                </c:pt>
                <c:pt idx="511">
                  <c:v>-27.78</c:v>
                </c:pt>
                <c:pt idx="512">
                  <c:v>-27.53</c:v>
                </c:pt>
                <c:pt idx="513">
                  <c:v>-27.48</c:v>
                </c:pt>
                <c:pt idx="514">
                  <c:v>-27.27</c:v>
                </c:pt>
                <c:pt idx="515">
                  <c:v>-27.3</c:v>
                </c:pt>
                <c:pt idx="516">
                  <c:v>-27.25</c:v>
                </c:pt>
                <c:pt idx="517">
                  <c:v>-27.15</c:v>
                </c:pt>
                <c:pt idx="518">
                  <c:v>-27.12</c:v>
                </c:pt>
                <c:pt idx="519">
                  <c:v>-26.99</c:v>
                </c:pt>
                <c:pt idx="520">
                  <c:v>-27.09</c:v>
                </c:pt>
                <c:pt idx="521">
                  <c:v>-27.11</c:v>
                </c:pt>
                <c:pt idx="522">
                  <c:v>-27.17</c:v>
                </c:pt>
                <c:pt idx="523">
                  <c:v>-27.13</c:v>
                </c:pt>
                <c:pt idx="524">
                  <c:v>-27.07</c:v>
                </c:pt>
                <c:pt idx="525">
                  <c:v>-27.01</c:v>
                </c:pt>
                <c:pt idx="526">
                  <c:v>-27.04</c:v>
                </c:pt>
                <c:pt idx="527">
                  <c:v>-27.15</c:v>
                </c:pt>
                <c:pt idx="528">
                  <c:v>-27.16</c:v>
                </c:pt>
                <c:pt idx="529">
                  <c:v>-27.12</c:v>
                </c:pt>
                <c:pt idx="530">
                  <c:v>-27.22</c:v>
                </c:pt>
                <c:pt idx="531">
                  <c:v>-27.27</c:v>
                </c:pt>
                <c:pt idx="532">
                  <c:v>-27.29</c:v>
                </c:pt>
                <c:pt idx="533">
                  <c:v>-27.26</c:v>
                </c:pt>
                <c:pt idx="534">
                  <c:v>-27.31</c:v>
                </c:pt>
                <c:pt idx="535">
                  <c:v>-27.28</c:v>
                </c:pt>
                <c:pt idx="536">
                  <c:v>-27.27</c:v>
                </c:pt>
                <c:pt idx="537">
                  <c:v>-27.21</c:v>
                </c:pt>
                <c:pt idx="538">
                  <c:v>-27.26</c:v>
                </c:pt>
                <c:pt idx="539">
                  <c:v>-27.27</c:v>
                </c:pt>
                <c:pt idx="540">
                  <c:v>-27.34</c:v>
                </c:pt>
                <c:pt idx="541">
                  <c:v>-27.34</c:v>
                </c:pt>
                <c:pt idx="542">
                  <c:v>-27.39</c:v>
                </c:pt>
                <c:pt idx="543">
                  <c:v>-27.4</c:v>
                </c:pt>
                <c:pt idx="544">
                  <c:v>-27.4</c:v>
                </c:pt>
                <c:pt idx="545">
                  <c:v>-27.43</c:v>
                </c:pt>
                <c:pt idx="546">
                  <c:v>-27.45</c:v>
                </c:pt>
                <c:pt idx="547">
                  <c:v>-27.42</c:v>
                </c:pt>
                <c:pt idx="548">
                  <c:v>-27.56</c:v>
                </c:pt>
                <c:pt idx="549">
                  <c:v>-27.53</c:v>
                </c:pt>
                <c:pt idx="550">
                  <c:v>-27.56</c:v>
                </c:pt>
                <c:pt idx="551">
                  <c:v>-27.44</c:v>
                </c:pt>
                <c:pt idx="552">
                  <c:v>-27.57</c:v>
                </c:pt>
                <c:pt idx="553">
                  <c:v>-27.53</c:v>
                </c:pt>
                <c:pt idx="554">
                  <c:v>-27.55</c:v>
                </c:pt>
                <c:pt idx="555">
                  <c:v>-27.64</c:v>
                </c:pt>
                <c:pt idx="556">
                  <c:v>-27.68</c:v>
                </c:pt>
                <c:pt idx="557">
                  <c:v>-27.74</c:v>
                </c:pt>
                <c:pt idx="558">
                  <c:v>-27.69</c:v>
                </c:pt>
                <c:pt idx="559">
                  <c:v>-27.78</c:v>
                </c:pt>
                <c:pt idx="560">
                  <c:v>-27.84</c:v>
                </c:pt>
                <c:pt idx="561">
                  <c:v>-27.71</c:v>
                </c:pt>
                <c:pt idx="562">
                  <c:v>-27.83</c:v>
                </c:pt>
                <c:pt idx="563">
                  <c:v>-27.83</c:v>
                </c:pt>
                <c:pt idx="564">
                  <c:v>-27.85</c:v>
                </c:pt>
                <c:pt idx="565">
                  <c:v>-27.96</c:v>
                </c:pt>
                <c:pt idx="566">
                  <c:v>-28.01</c:v>
                </c:pt>
                <c:pt idx="567">
                  <c:v>-28.18</c:v>
                </c:pt>
                <c:pt idx="568">
                  <c:v>-28.26</c:v>
                </c:pt>
                <c:pt idx="569">
                  <c:v>-28.31</c:v>
                </c:pt>
                <c:pt idx="570">
                  <c:v>-28.24</c:v>
                </c:pt>
                <c:pt idx="571">
                  <c:v>-28.52</c:v>
                </c:pt>
                <c:pt idx="572">
                  <c:v>-28.48</c:v>
                </c:pt>
                <c:pt idx="573">
                  <c:v>-28.51</c:v>
                </c:pt>
                <c:pt idx="574">
                  <c:v>-28.39</c:v>
                </c:pt>
                <c:pt idx="575">
                  <c:v>-28.55</c:v>
                </c:pt>
                <c:pt idx="576">
                  <c:v>-28.57</c:v>
                </c:pt>
                <c:pt idx="577">
                  <c:v>-28.65</c:v>
                </c:pt>
                <c:pt idx="578">
                  <c:v>-28.41</c:v>
                </c:pt>
                <c:pt idx="579">
                  <c:v>-28.67</c:v>
                </c:pt>
                <c:pt idx="580">
                  <c:v>-28.63</c:v>
                </c:pt>
                <c:pt idx="581">
                  <c:v>-28.54</c:v>
                </c:pt>
                <c:pt idx="582">
                  <c:v>-28.66</c:v>
                </c:pt>
                <c:pt idx="583">
                  <c:v>-28.58</c:v>
                </c:pt>
                <c:pt idx="584">
                  <c:v>-28.62</c:v>
                </c:pt>
                <c:pt idx="585">
                  <c:v>-28.52</c:v>
                </c:pt>
                <c:pt idx="586">
                  <c:v>-28.54</c:v>
                </c:pt>
                <c:pt idx="587">
                  <c:v>-28.61</c:v>
                </c:pt>
                <c:pt idx="588">
                  <c:v>-28.54</c:v>
                </c:pt>
                <c:pt idx="589">
                  <c:v>-28.69</c:v>
                </c:pt>
                <c:pt idx="590">
                  <c:v>-28.72</c:v>
                </c:pt>
                <c:pt idx="591">
                  <c:v>-28.88</c:v>
                </c:pt>
                <c:pt idx="592">
                  <c:v>-28.84</c:v>
                </c:pt>
                <c:pt idx="593">
                  <c:v>-28.75</c:v>
                </c:pt>
                <c:pt idx="594">
                  <c:v>-28.83</c:v>
                </c:pt>
                <c:pt idx="595">
                  <c:v>-28.87</c:v>
                </c:pt>
                <c:pt idx="596">
                  <c:v>-28.96</c:v>
                </c:pt>
                <c:pt idx="597">
                  <c:v>-29.11</c:v>
                </c:pt>
                <c:pt idx="598">
                  <c:v>-29.02</c:v>
                </c:pt>
                <c:pt idx="599">
                  <c:v>-29.1</c:v>
                </c:pt>
                <c:pt idx="600">
                  <c:v>-29.12</c:v>
                </c:pt>
                <c:pt idx="601">
                  <c:v>-29.04</c:v>
                </c:pt>
                <c:pt idx="602">
                  <c:v>-29.23</c:v>
                </c:pt>
                <c:pt idx="603">
                  <c:v>-29.23</c:v>
                </c:pt>
                <c:pt idx="604">
                  <c:v>-29.35</c:v>
                </c:pt>
                <c:pt idx="605">
                  <c:v>-29.27</c:v>
                </c:pt>
                <c:pt idx="606">
                  <c:v>-29.57</c:v>
                </c:pt>
                <c:pt idx="607">
                  <c:v>-29.86</c:v>
                </c:pt>
                <c:pt idx="608">
                  <c:v>-30.04</c:v>
                </c:pt>
                <c:pt idx="609">
                  <c:v>-30.17</c:v>
                </c:pt>
                <c:pt idx="610">
                  <c:v>-30.17</c:v>
                </c:pt>
                <c:pt idx="611">
                  <c:v>-30.63</c:v>
                </c:pt>
                <c:pt idx="612">
                  <c:v>-30.82</c:v>
                </c:pt>
                <c:pt idx="613">
                  <c:v>-30.87</c:v>
                </c:pt>
                <c:pt idx="614">
                  <c:v>-31</c:v>
                </c:pt>
                <c:pt idx="615">
                  <c:v>-31.08</c:v>
                </c:pt>
                <c:pt idx="616">
                  <c:v>-31.03</c:v>
                </c:pt>
                <c:pt idx="617">
                  <c:v>-30.97</c:v>
                </c:pt>
                <c:pt idx="618">
                  <c:v>-31.09</c:v>
                </c:pt>
                <c:pt idx="619">
                  <c:v>-31.28</c:v>
                </c:pt>
                <c:pt idx="620">
                  <c:v>-31.36</c:v>
                </c:pt>
                <c:pt idx="621">
                  <c:v>-31.43</c:v>
                </c:pt>
                <c:pt idx="622">
                  <c:v>-31.53</c:v>
                </c:pt>
                <c:pt idx="623">
                  <c:v>-31.74</c:v>
                </c:pt>
                <c:pt idx="624">
                  <c:v>-31.82</c:v>
                </c:pt>
                <c:pt idx="625">
                  <c:v>-31.95</c:v>
                </c:pt>
                <c:pt idx="626">
                  <c:v>-31.97</c:v>
                </c:pt>
                <c:pt idx="627">
                  <c:v>-31.79</c:v>
                </c:pt>
                <c:pt idx="628">
                  <c:v>-31.93</c:v>
                </c:pt>
                <c:pt idx="629">
                  <c:v>-32.020000000000003</c:v>
                </c:pt>
                <c:pt idx="630">
                  <c:v>-32.049999999999898</c:v>
                </c:pt>
                <c:pt idx="631">
                  <c:v>-31.99</c:v>
                </c:pt>
                <c:pt idx="632">
                  <c:v>-32.229999999999897</c:v>
                </c:pt>
                <c:pt idx="633">
                  <c:v>-32.11</c:v>
                </c:pt>
                <c:pt idx="634">
                  <c:v>-32.18</c:v>
                </c:pt>
                <c:pt idx="635">
                  <c:v>-32.29</c:v>
                </c:pt>
                <c:pt idx="636">
                  <c:v>-32.340000000000003</c:v>
                </c:pt>
                <c:pt idx="637">
                  <c:v>-32.4</c:v>
                </c:pt>
                <c:pt idx="638">
                  <c:v>-32.450000000000003</c:v>
                </c:pt>
                <c:pt idx="639">
                  <c:v>-32.32</c:v>
                </c:pt>
                <c:pt idx="640">
                  <c:v>-32.61</c:v>
                </c:pt>
                <c:pt idx="641">
                  <c:v>-32.5</c:v>
                </c:pt>
                <c:pt idx="642">
                  <c:v>-32.520000000000003</c:v>
                </c:pt>
                <c:pt idx="643">
                  <c:v>-32.35</c:v>
                </c:pt>
                <c:pt idx="644">
                  <c:v>-32.36</c:v>
                </c:pt>
                <c:pt idx="645">
                  <c:v>-32.549999999999898</c:v>
                </c:pt>
                <c:pt idx="646">
                  <c:v>-32.700000000000003</c:v>
                </c:pt>
                <c:pt idx="647">
                  <c:v>-32.56</c:v>
                </c:pt>
                <c:pt idx="648">
                  <c:v>-32.630000000000003</c:v>
                </c:pt>
                <c:pt idx="649">
                  <c:v>-32.61</c:v>
                </c:pt>
                <c:pt idx="650">
                  <c:v>-32.86</c:v>
                </c:pt>
                <c:pt idx="651">
                  <c:v>-32.83</c:v>
                </c:pt>
                <c:pt idx="652">
                  <c:v>-32.67</c:v>
                </c:pt>
                <c:pt idx="653">
                  <c:v>-32.81</c:v>
                </c:pt>
                <c:pt idx="654">
                  <c:v>-32.93</c:v>
                </c:pt>
                <c:pt idx="655">
                  <c:v>-33.18</c:v>
                </c:pt>
                <c:pt idx="656">
                  <c:v>-33.19</c:v>
                </c:pt>
                <c:pt idx="657">
                  <c:v>-33.159999999999897</c:v>
                </c:pt>
                <c:pt idx="658">
                  <c:v>-33.130000000000003</c:v>
                </c:pt>
                <c:pt idx="659">
                  <c:v>-33.31</c:v>
                </c:pt>
                <c:pt idx="660">
                  <c:v>-33.26</c:v>
                </c:pt>
                <c:pt idx="661">
                  <c:v>-33.369999999999898</c:v>
                </c:pt>
                <c:pt idx="662">
                  <c:v>-33.450000000000003</c:v>
                </c:pt>
                <c:pt idx="663">
                  <c:v>-33.39</c:v>
                </c:pt>
                <c:pt idx="664">
                  <c:v>-33.450000000000003</c:v>
                </c:pt>
                <c:pt idx="665">
                  <c:v>-33.46</c:v>
                </c:pt>
                <c:pt idx="666">
                  <c:v>-33.479999999999897</c:v>
                </c:pt>
                <c:pt idx="667">
                  <c:v>-33.630000000000003</c:v>
                </c:pt>
                <c:pt idx="668">
                  <c:v>-33.630000000000003</c:v>
                </c:pt>
                <c:pt idx="669">
                  <c:v>-33.46</c:v>
                </c:pt>
                <c:pt idx="670">
                  <c:v>-33.450000000000003</c:v>
                </c:pt>
                <c:pt idx="671">
                  <c:v>-33.56</c:v>
                </c:pt>
                <c:pt idx="672">
                  <c:v>-33.840000000000003</c:v>
                </c:pt>
                <c:pt idx="673">
                  <c:v>-33.869999999999898</c:v>
                </c:pt>
                <c:pt idx="674">
                  <c:v>-33.770000000000003</c:v>
                </c:pt>
                <c:pt idx="675">
                  <c:v>-33.92</c:v>
                </c:pt>
                <c:pt idx="676">
                  <c:v>-34.03</c:v>
                </c:pt>
                <c:pt idx="677">
                  <c:v>-34.32</c:v>
                </c:pt>
                <c:pt idx="678">
                  <c:v>-34.200000000000003</c:v>
                </c:pt>
                <c:pt idx="679">
                  <c:v>-34.340000000000003</c:v>
                </c:pt>
                <c:pt idx="680">
                  <c:v>-34.270000000000003</c:v>
                </c:pt>
                <c:pt idx="681">
                  <c:v>-34.380000000000003</c:v>
                </c:pt>
                <c:pt idx="682">
                  <c:v>-34.479999999999897</c:v>
                </c:pt>
                <c:pt idx="683">
                  <c:v>-34.44</c:v>
                </c:pt>
                <c:pt idx="684">
                  <c:v>-34.53</c:v>
                </c:pt>
                <c:pt idx="685">
                  <c:v>-34.630000000000003</c:v>
                </c:pt>
                <c:pt idx="686">
                  <c:v>-34.130000000000003</c:v>
                </c:pt>
                <c:pt idx="687">
                  <c:v>-33.700000000000003</c:v>
                </c:pt>
                <c:pt idx="688">
                  <c:v>-33.86</c:v>
                </c:pt>
                <c:pt idx="689">
                  <c:v>-34.18</c:v>
                </c:pt>
                <c:pt idx="690">
                  <c:v>-34.47</c:v>
                </c:pt>
                <c:pt idx="691">
                  <c:v>-34.65</c:v>
                </c:pt>
                <c:pt idx="692">
                  <c:v>-34.64</c:v>
                </c:pt>
                <c:pt idx="693">
                  <c:v>-34.75</c:v>
                </c:pt>
                <c:pt idx="694">
                  <c:v>-34.46</c:v>
                </c:pt>
                <c:pt idx="695">
                  <c:v>-34.659999999999897</c:v>
                </c:pt>
                <c:pt idx="696">
                  <c:v>-34.69</c:v>
                </c:pt>
                <c:pt idx="697">
                  <c:v>-34.81</c:v>
                </c:pt>
                <c:pt idx="698">
                  <c:v>-34.82</c:v>
                </c:pt>
                <c:pt idx="699">
                  <c:v>-34.85</c:v>
                </c:pt>
                <c:pt idx="700">
                  <c:v>-34.82</c:v>
                </c:pt>
                <c:pt idx="701">
                  <c:v>-34.89</c:v>
                </c:pt>
                <c:pt idx="702">
                  <c:v>-34.89</c:v>
                </c:pt>
                <c:pt idx="703">
                  <c:v>-34.93</c:v>
                </c:pt>
                <c:pt idx="704">
                  <c:v>-34.94</c:v>
                </c:pt>
                <c:pt idx="705">
                  <c:v>-35</c:v>
                </c:pt>
                <c:pt idx="706">
                  <c:v>-35.04</c:v>
                </c:pt>
                <c:pt idx="707">
                  <c:v>-35.03</c:v>
                </c:pt>
                <c:pt idx="708">
                  <c:v>-35.29</c:v>
                </c:pt>
                <c:pt idx="709">
                  <c:v>-35.33</c:v>
                </c:pt>
                <c:pt idx="710">
                  <c:v>-35.36</c:v>
                </c:pt>
                <c:pt idx="711">
                  <c:v>-35.46</c:v>
                </c:pt>
                <c:pt idx="712">
                  <c:v>-35.380000000000003</c:v>
                </c:pt>
                <c:pt idx="713">
                  <c:v>-35.43</c:v>
                </c:pt>
                <c:pt idx="714">
                  <c:v>-35.46</c:v>
                </c:pt>
                <c:pt idx="715">
                  <c:v>-35.51</c:v>
                </c:pt>
                <c:pt idx="716">
                  <c:v>-35.25</c:v>
                </c:pt>
                <c:pt idx="717">
                  <c:v>-35.26</c:v>
                </c:pt>
                <c:pt idx="718">
                  <c:v>-35.229999999999897</c:v>
                </c:pt>
                <c:pt idx="719">
                  <c:v>-35.380000000000003</c:v>
                </c:pt>
                <c:pt idx="720">
                  <c:v>-35.24</c:v>
                </c:pt>
                <c:pt idx="721">
                  <c:v>-35.24</c:v>
                </c:pt>
                <c:pt idx="722">
                  <c:v>-35</c:v>
                </c:pt>
                <c:pt idx="723">
                  <c:v>-34.21</c:v>
                </c:pt>
                <c:pt idx="724">
                  <c:v>-35.65</c:v>
                </c:pt>
                <c:pt idx="725">
                  <c:v>-35.65</c:v>
                </c:pt>
                <c:pt idx="726">
                  <c:v>-36.07</c:v>
                </c:pt>
                <c:pt idx="727">
                  <c:v>-36.06</c:v>
                </c:pt>
                <c:pt idx="728">
                  <c:v>-36.549999999999898</c:v>
                </c:pt>
                <c:pt idx="729">
                  <c:v>-36.36</c:v>
                </c:pt>
                <c:pt idx="730">
                  <c:v>-36.520000000000003</c:v>
                </c:pt>
                <c:pt idx="731">
                  <c:v>-36.36</c:v>
                </c:pt>
                <c:pt idx="732">
                  <c:v>-36.270000000000003</c:v>
                </c:pt>
                <c:pt idx="733">
                  <c:v>-36.85</c:v>
                </c:pt>
                <c:pt idx="734">
                  <c:v>-37.130000000000003</c:v>
                </c:pt>
                <c:pt idx="735">
                  <c:v>-37.68</c:v>
                </c:pt>
                <c:pt idx="736">
                  <c:v>-37.76</c:v>
                </c:pt>
                <c:pt idx="737">
                  <c:v>-38.090000000000003</c:v>
                </c:pt>
                <c:pt idx="738">
                  <c:v>-38.03</c:v>
                </c:pt>
                <c:pt idx="739">
                  <c:v>-38.61</c:v>
                </c:pt>
                <c:pt idx="740">
                  <c:v>-39.1</c:v>
                </c:pt>
                <c:pt idx="741">
                  <c:v>-39.520000000000003</c:v>
                </c:pt>
                <c:pt idx="742">
                  <c:v>-39.89</c:v>
                </c:pt>
                <c:pt idx="743">
                  <c:v>-39.99</c:v>
                </c:pt>
                <c:pt idx="744">
                  <c:v>-39.81</c:v>
                </c:pt>
                <c:pt idx="745">
                  <c:v>-40.049999999999898</c:v>
                </c:pt>
                <c:pt idx="746">
                  <c:v>-39.950000000000003</c:v>
                </c:pt>
                <c:pt idx="747">
                  <c:v>-39.75</c:v>
                </c:pt>
                <c:pt idx="748">
                  <c:v>-39.75</c:v>
                </c:pt>
                <c:pt idx="749">
                  <c:v>-39.58</c:v>
                </c:pt>
                <c:pt idx="750">
                  <c:v>-39.450000000000003</c:v>
                </c:pt>
                <c:pt idx="751">
                  <c:v>-39.450000000000003</c:v>
                </c:pt>
                <c:pt idx="752">
                  <c:v>-39.22</c:v>
                </c:pt>
                <c:pt idx="753">
                  <c:v>-39.159999999999897</c:v>
                </c:pt>
                <c:pt idx="754">
                  <c:v>-39.409999999999897</c:v>
                </c:pt>
                <c:pt idx="755">
                  <c:v>-39.51</c:v>
                </c:pt>
                <c:pt idx="756">
                  <c:v>-39.56</c:v>
                </c:pt>
                <c:pt idx="757">
                  <c:v>-39.520000000000003</c:v>
                </c:pt>
                <c:pt idx="758">
                  <c:v>-39.46</c:v>
                </c:pt>
                <c:pt idx="759">
                  <c:v>-40.229999999999897</c:v>
                </c:pt>
                <c:pt idx="760">
                  <c:v>-40.590000000000003</c:v>
                </c:pt>
                <c:pt idx="761">
                  <c:v>-40.799999999999898</c:v>
                </c:pt>
                <c:pt idx="762">
                  <c:v>-41.06</c:v>
                </c:pt>
                <c:pt idx="763">
                  <c:v>-40.950000000000003</c:v>
                </c:pt>
                <c:pt idx="764">
                  <c:v>-41.16</c:v>
                </c:pt>
                <c:pt idx="765">
                  <c:v>-41.22</c:v>
                </c:pt>
                <c:pt idx="766">
                  <c:v>-41.15</c:v>
                </c:pt>
                <c:pt idx="767">
                  <c:v>-41.06</c:v>
                </c:pt>
                <c:pt idx="768">
                  <c:v>-41.51</c:v>
                </c:pt>
                <c:pt idx="769">
                  <c:v>-41.99</c:v>
                </c:pt>
                <c:pt idx="770">
                  <c:v>-42.19</c:v>
                </c:pt>
                <c:pt idx="771">
                  <c:v>-42.76</c:v>
                </c:pt>
                <c:pt idx="772">
                  <c:v>-43.35</c:v>
                </c:pt>
                <c:pt idx="773">
                  <c:v>-43.1</c:v>
                </c:pt>
                <c:pt idx="774">
                  <c:v>-42.95</c:v>
                </c:pt>
                <c:pt idx="775">
                  <c:v>-43.01</c:v>
                </c:pt>
                <c:pt idx="776">
                  <c:v>-43.27</c:v>
                </c:pt>
                <c:pt idx="777">
                  <c:v>-43.15</c:v>
                </c:pt>
                <c:pt idx="778">
                  <c:v>-43.49</c:v>
                </c:pt>
                <c:pt idx="779">
                  <c:v>-43.69</c:v>
                </c:pt>
                <c:pt idx="780">
                  <c:v>-44.02</c:v>
                </c:pt>
                <c:pt idx="781">
                  <c:v>-45.21</c:v>
                </c:pt>
                <c:pt idx="782">
                  <c:v>-45.59</c:v>
                </c:pt>
                <c:pt idx="783">
                  <c:v>-45.75</c:v>
                </c:pt>
                <c:pt idx="784">
                  <c:v>-46.24</c:v>
                </c:pt>
                <c:pt idx="785">
                  <c:v>-46.71</c:v>
                </c:pt>
                <c:pt idx="786">
                  <c:v>-46.87</c:v>
                </c:pt>
                <c:pt idx="787">
                  <c:v>-47</c:v>
                </c:pt>
                <c:pt idx="788">
                  <c:v>-47.2</c:v>
                </c:pt>
                <c:pt idx="789">
                  <c:v>-47.45</c:v>
                </c:pt>
                <c:pt idx="790">
                  <c:v>-47.77</c:v>
                </c:pt>
                <c:pt idx="791">
                  <c:v>-48.77</c:v>
                </c:pt>
                <c:pt idx="792">
                  <c:v>-48.95</c:v>
                </c:pt>
                <c:pt idx="793">
                  <c:v>-48.99</c:v>
                </c:pt>
                <c:pt idx="794">
                  <c:v>-48.92</c:v>
                </c:pt>
                <c:pt idx="795">
                  <c:v>-49.25</c:v>
                </c:pt>
                <c:pt idx="796">
                  <c:v>-49.44</c:v>
                </c:pt>
                <c:pt idx="797">
                  <c:v>-49.43</c:v>
                </c:pt>
                <c:pt idx="798">
                  <c:v>-49.62</c:v>
                </c:pt>
                <c:pt idx="799">
                  <c:v>-58.27</c:v>
                </c:pt>
                <c:pt idx="800">
                  <c:v>-59.02</c:v>
                </c:pt>
                <c:pt idx="801">
                  <c:v>-58.71</c:v>
                </c:pt>
                <c:pt idx="802">
                  <c:v>-58.71</c:v>
                </c:pt>
                <c:pt idx="803">
                  <c:v>-58.77</c:v>
                </c:pt>
                <c:pt idx="804">
                  <c:v>-58.52</c:v>
                </c:pt>
                <c:pt idx="805">
                  <c:v>-58.54</c:v>
                </c:pt>
                <c:pt idx="806">
                  <c:v>-58.67</c:v>
                </c:pt>
                <c:pt idx="807">
                  <c:v>-59.21</c:v>
                </c:pt>
                <c:pt idx="808">
                  <c:v>-59.31</c:v>
                </c:pt>
                <c:pt idx="809">
                  <c:v>-58.29</c:v>
                </c:pt>
                <c:pt idx="810">
                  <c:v>-58.52</c:v>
                </c:pt>
                <c:pt idx="811">
                  <c:v>-58.74</c:v>
                </c:pt>
                <c:pt idx="812">
                  <c:v>-59.08</c:v>
                </c:pt>
                <c:pt idx="813">
                  <c:v>-59.22</c:v>
                </c:pt>
                <c:pt idx="814">
                  <c:v>-60.53</c:v>
                </c:pt>
                <c:pt idx="815">
                  <c:v>-60.74</c:v>
                </c:pt>
                <c:pt idx="816">
                  <c:v>-61.13</c:v>
                </c:pt>
                <c:pt idx="817">
                  <c:v>-61.3</c:v>
                </c:pt>
                <c:pt idx="818">
                  <c:v>-61.33</c:v>
                </c:pt>
                <c:pt idx="819">
                  <c:v>-61.53</c:v>
                </c:pt>
                <c:pt idx="820">
                  <c:v>-61.86</c:v>
                </c:pt>
                <c:pt idx="821">
                  <c:v>-62.21</c:v>
                </c:pt>
                <c:pt idx="822">
                  <c:v>-62.11</c:v>
                </c:pt>
                <c:pt idx="823">
                  <c:v>-63.99</c:v>
                </c:pt>
                <c:pt idx="824">
                  <c:v>-64.38</c:v>
                </c:pt>
                <c:pt idx="825">
                  <c:v>-64.680000000000007</c:v>
                </c:pt>
                <c:pt idx="826">
                  <c:v>-65.22</c:v>
                </c:pt>
                <c:pt idx="827">
                  <c:v>-65.459999999999894</c:v>
                </c:pt>
                <c:pt idx="828">
                  <c:v>-65.900000000000006</c:v>
                </c:pt>
                <c:pt idx="829">
                  <c:v>-66.58</c:v>
                </c:pt>
                <c:pt idx="830">
                  <c:v>-67.45</c:v>
                </c:pt>
                <c:pt idx="831">
                  <c:v>-67.48</c:v>
                </c:pt>
                <c:pt idx="832">
                  <c:v>-67.569999999999894</c:v>
                </c:pt>
                <c:pt idx="833">
                  <c:v>-68.5</c:v>
                </c:pt>
                <c:pt idx="834">
                  <c:v>-67.64</c:v>
                </c:pt>
                <c:pt idx="835">
                  <c:v>-67.739999999999895</c:v>
                </c:pt>
                <c:pt idx="836">
                  <c:v>-67.900000000000006</c:v>
                </c:pt>
                <c:pt idx="837">
                  <c:v>-68.099999999999895</c:v>
                </c:pt>
                <c:pt idx="838">
                  <c:v>-67.95</c:v>
                </c:pt>
                <c:pt idx="839">
                  <c:v>-67.709999999999894</c:v>
                </c:pt>
                <c:pt idx="840">
                  <c:v>-68</c:v>
                </c:pt>
                <c:pt idx="841">
                  <c:v>-69.040000000000006</c:v>
                </c:pt>
                <c:pt idx="842">
                  <c:v>-69.02</c:v>
                </c:pt>
                <c:pt idx="843">
                  <c:v>-69.13</c:v>
                </c:pt>
                <c:pt idx="844">
                  <c:v>-69.75</c:v>
                </c:pt>
                <c:pt idx="845">
                  <c:v>-69.84</c:v>
                </c:pt>
                <c:pt idx="846">
                  <c:v>-70.13</c:v>
                </c:pt>
                <c:pt idx="847">
                  <c:v>-70.3</c:v>
                </c:pt>
                <c:pt idx="848">
                  <c:v>-71.03</c:v>
                </c:pt>
                <c:pt idx="849">
                  <c:v>-71.62</c:v>
                </c:pt>
                <c:pt idx="850">
                  <c:v>-72.58</c:v>
                </c:pt>
                <c:pt idx="851">
                  <c:v>-72.650000000000006</c:v>
                </c:pt>
                <c:pt idx="852">
                  <c:v>-73.06</c:v>
                </c:pt>
                <c:pt idx="853">
                  <c:v>-73.69</c:v>
                </c:pt>
                <c:pt idx="854">
                  <c:v>-73.489999999999895</c:v>
                </c:pt>
                <c:pt idx="855">
                  <c:v>-73</c:v>
                </c:pt>
                <c:pt idx="856">
                  <c:v>-72.66</c:v>
                </c:pt>
                <c:pt idx="857">
                  <c:v>-72.55</c:v>
                </c:pt>
                <c:pt idx="858">
                  <c:v>-72.400000000000006</c:v>
                </c:pt>
                <c:pt idx="859">
                  <c:v>-72.400000000000006</c:v>
                </c:pt>
                <c:pt idx="860">
                  <c:v>-72.88</c:v>
                </c:pt>
                <c:pt idx="861">
                  <c:v>-73.06</c:v>
                </c:pt>
                <c:pt idx="862">
                  <c:v>-75.02</c:v>
                </c:pt>
                <c:pt idx="863">
                  <c:v>-74.739999999999895</c:v>
                </c:pt>
                <c:pt idx="864">
                  <c:v>-74.47</c:v>
                </c:pt>
                <c:pt idx="865">
                  <c:v>-74.09</c:v>
                </c:pt>
                <c:pt idx="866">
                  <c:v>-73.680000000000007</c:v>
                </c:pt>
                <c:pt idx="867">
                  <c:v>-72.45</c:v>
                </c:pt>
                <c:pt idx="868">
                  <c:v>-71.569999999999894</c:v>
                </c:pt>
                <c:pt idx="869">
                  <c:v>-70.77</c:v>
                </c:pt>
                <c:pt idx="870">
                  <c:v>-70.45</c:v>
                </c:pt>
                <c:pt idx="871">
                  <c:v>-70.150000000000006</c:v>
                </c:pt>
                <c:pt idx="872">
                  <c:v>-70.040000000000006</c:v>
                </c:pt>
                <c:pt idx="873">
                  <c:v>-69.33</c:v>
                </c:pt>
                <c:pt idx="874">
                  <c:v>-68.91</c:v>
                </c:pt>
                <c:pt idx="875">
                  <c:v>-68.709999999999894</c:v>
                </c:pt>
                <c:pt idx="876">
                  <c:v>-68.42</c:v>
                </c:pt>
                <c:pt idx="877">
                  <c:v>-68.31</c:v>
                </c:pt>
                <c:pt idx="878">
                  <c:v>-68.069999999999894</c:v>
                </c:pt>
                <c:pt idx="879">
                  <c:v>-67.95</c:v>
                </c:pt>
                <c:pt idx="880">
                  <c:v>-67.42</c:v>
                </c:pt>
                <c:pt idx="881">
                  <c:v>-68.180000000000007</c:v>
                </c:pt>
                <c:pt idx="882">
                  <c:v>-68.069999999999894</c:v>
                </c:pt>
                <c:pt idx="883">
                  <c:v>-68.069999999999894</c:v>
                </c:pt>
                <c:pt idx="884">
                  <c:v>-67.510000000000005</c:v>
                </c:pt>
                <c:pt idx="885">
                  <c:v>-67.180000000000007</c:v>
                </c:pt>
                <c:pt idx="886">
                  <c:v>-66.94</c:v>
                </c:pt>
                <c:pt idx="887">
                  <c:v>-66.72</c:v>
                </c:pt>
                <c:pt idx="888">
                  <c:v>-66</c:v>
                </c:pt>
                <c:pt idx="889">
                  <c:v>-66.25</c:v>
                </c:pt>
                <c:pt idx="890">
                  <c:v>-66.08</c:v>
                </c:pt>
                <c:pt idx="891">
                  <c:v>-66.12</c:v>
                </c:pt>
                <c:pt idx="892">
                  <c:v>-65.66</c:v>
                </c:pt>
                <c:pt idx="893">
                  <c:v>-58.56</c:v>
                </c:pt>
                <c:pt idx="894">
                  <c:v>-65.47</c:v>
                </c:pt>
                <c:pt idx="895">
                  <c:v>-65.56</c:v>
                </c:pt>
                <c:pt idx="896">
                  <c:v>-65.28</c:v>
                </c:pt>
                <c:pt idx="897">
                  <c:v>-65.09</c:v>
                </c:pt>
                <c:pt idx="898">
                  <c:v>-65.010000000000005</c:v>
                </c:pt>
                <c:pt idx="899">
                  <c:v>-65.09</c:v>
                </c:pt>
                <c:pt idx="900">
                  <c:v>-65.06</c:v>
                </c:pt>
                <c:pt idx="901">
                  <c:v>-64.84</c:v>
                </c:pt>
                <c:pt idx="902">
                  <c:v>-64.56</c:v>
                </c:pt>
                <c:pt idx="903">
                  <c:v>-64.8</c:v>
                </c:pt>
                <c:pt idx="904">
                  <c:v>-65.03</c:v>
                </c:pt>
                <c:pt idx="905">
                  <c:v>-65.25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830-49B6-B3B9-242BB9D65511}"/>
            </c:ext>
          </c:extLst>
        </c:ser>
        <c:ser>
          <c:idx val="1"/>
          <c:order val="1"/>
          <c:tx>
            <c:v>Simulated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3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'365223076122101'!$H$9:$H$51</c:f>
              <c:numCache>
                <c:formatCode>m/d/yyyy</c:formatCode>
                <c:ptCount val="43"/>
                <c:pt idx="0">
                  <c:v>24838</c:v>
                </c:pt>
                <c:pt idx="1">
                  <c:v>26665</c:v>
                </c:pt>
                <c:pt idx="2">
                  <c:v>28491</c:v>
                </c:pt>
                <c:pt idx="3">
                  <c:v>29952</c:v>
                </c:pt>
                <c:pt idx="4">
                  <c:v>30317</c:v>
                </c:pt>
                <c:pt idx="5">
                  <c:v>30682</c:v>
                </c:pt>
                <c:pt idx="6">
                  <c:v>31048</c:v>
                </c:pt>
                <c:pt idx="7">
                  <c:v>31413</c:v>
                </c:pt>
                <c:pt idx="8">
                  <c:v>31778</c:v>
                </c:pt>
                <c:pt idx="9">
                  <c:v>32143</c:v>
                </c:pt>
                <c:pt idx="10">
                  <c:v>32509</c:v>
                </c:pt>
                <c:pt idx="11">
                  <c:v>32874</c:v>
                </c:pt>
                <c:pt idx="12">
                  <c:v>33239</c:v>
                </c:pt>
                <c:pt idx="13">
                  <c:v>33604</c:v>
                </c:pt>
                <c:pt idx="14">
                  <c:v>33970</c:v>
                </c:pt>
                <c:pt idx="15">
                  <c:v>34335</c:v>
                </c:pt>
                <c:pt idx="16">
                  <c:v>34700</c:v>
                </c:pt>
                <c:pt idx="17">
                  <c:v>35065</c:v>
                </c:pt>
                <c:pt idx="18">
                  <c:v>35431</c:v>
                </c:pt>
                <c:pt idx="19">
                  <c:v>35796</c:v>
                </c:pt>
                <c:pt idx="20">
                  <c:v>36161</c:v>
                </c:pt>
                <c:pt idx="21">
                  <c:v>36526</c:v>
                </c:pt>
                <c:pt idx="22">
                  <c:v>36892</c:v>
                </c:pt>
                <c:pt idx="23">
                  <c:v>37257</c:v>
                </c:pt>
                <c:pt idx="24">
                  <c:v>37622</c:v>
                </c:pt>
                <c:pt idx="25">
                  <c:v>37987</c:v>
                </c:pt>
                <c:pt idx="26">
                  <c:v>38353</c:v>
                </c:pt>
                <c:pt idx="27">
                  <c:v>38718</c:v>
                </c:pt>
                <c:pt idx="28">
                  <c:v>39083</c:v>
                </c:pt>
                <c:pt idx="29">
                  <c:v>39448</c:v>
                </c:pt>
                <c:pt idx="30">
                  <c:v>39814</c:v>
                </c:pt>
                <c:pt idx="31">
                  <c:v>40179</c:v>
                </c:pt>
                <c:pt idx="32">
                  <c:v>40544</c:v>
                </c:pt>
                <c:pt idx="33">
                  <c:v>40909</c:v>
                </c:pt>
                <c:pt idx="34">
                  <c:v>41275</c:v>
                </c:pt>
                <c:pt idx="35">
                  <c:v>41640</c:v>
                </c:pt>
                <c:pt idx="36">
                  <c:v>42005</c:v>
                </c:pt>
                <c:pt idx="37">
                  <c:v>42370</c:v>
                </c:pt>
                <c:pt idx="38">
                  <c:v>42736</c:v>
                </c:pt>
                <c:pt idx="39">
                  <c:v>43101</c:v>
                </c:pt>
                <c:pt idx="40">
                  <c:v>43466</c:v>
                </c:pt>
                <c:pt idx="41">
                  <c:v>43831</c:v>
                </c:pt>
                <c:pt idx="42">
                  <c:v>44197</c:v>
                </c:pt>
              </c:numCache>
            </c:numRef>
          </c:xVal>
          <c:yVal>
            <c:numRef>
              <c:f>'365223076122101'!$G$9:$G$51</c:f>
              <c:numCache>
                <c:formatCode>General</c:formatCode>
                <c:ptCount val="43"/>
                <c:pt idx="0">
                  <c:v>-1.1156741380690001</c:v>
                </c:pt>
                <c:pt idx="1">
                  <c:v>-13.477272033689999</c:v>
                </c:pt>
                <c:pt idx="2">
                  <c:v>-25.020484924320002</c:v>
                </c:pt>
                <c:pt idx="3">
                  <c:v>-33.451656341549999</c:v>
                </c:pt>
                <c:pt idx="4">
                  <c:v>-34.146900176999999</c:v>
                </c:pt>
                <c:pt idx="5">
                  <c:v>-35.531757354740002</c:v>
                </c:pt>
                <c:pt idx="6">
                  <c:v>-36.755210876459998</c:v>
                </c:pt>
                <c:pt idx="7">
                  <c:v>-37.929290771479998</c:v>
                </c:pt>
                <c:pt idx="8">
                  <c:v>-39.539154052729998</c:v>
                </c:pt>
                <c:pt idx="9">
                  <c:v>-40.960605621340001</c:v>
                </c:pt>
                <c:pt idx="10">
                  <c:v>-42.256229400629998</c:v>
                </c:pt>
                <c:pt idx="11">
                  <c:v>-43.34687423706</c:v>
                </c:pt>
                <c:pt idx="12">
                  <c:v>-44.285480499270001</c:v>
                </c:pt>
                <c:pt idx="13">
                  <c:v>-45.559329986569999</c:v>
                </c:pt>
                <c:pt idx="14">
                  <c:v>-46.711463928219999</c:v>
                </c:pt>
                <c:pt idx="15">
                  <c:v>-47.79358291626</c:v>
                </c:pt>
                <c:pt idx="16">
                  <c:v>-48.997741699220001</c:v>
                </c:pt>
                <c:pt idx="17">
                  <c:v>-50.401149749760002</c:v>
                </c:pt>
                <c:pt idx="18">
                  <c:v>-51.330932617190001</c:v>
                </c:pt>
                <c:pt idx="19">
                  <c:v>-52.160568237299998</c:v>
                </c:pt>
                <c:pt idx="20">
                  <c:v>-52.489391326899998</c:v>
                </c:pt>
                <c:pt idx="21">
                  <c:v>-53.33521270752</c:v>
                </c:pt>
                <c:pt idx="22">
                  <c:v>-54.692668914789998</c:v>
                </c:pt>
                <c:pt idx="23">
                  <c:v>-56.172645568850001</c:v>
                </c:pt>
                <c:pt idx="24">
                  <c:v>-57.77088546753</c:v>
                </c:pt>
                <c:pt idx="25">
                  <c:v>-59.330471038820001</c:v>
                </c:pt>
                <c:pt idx="26">
                  <c:v>-60.346405029300001</c:v>
                </c:pt>
                <c:pt idx="27">
                  <c:v>-61.310565948490002</c:v>
                </c:pt>
                <c:pt idx="28">
                  <c:v>-62.361164093020001</c:v>
                </c:pt>
                <c:pt idx="29">
                  <c:v>-63.723960876459998</c:v>
                </c:pt>
                <c:pt idx="30">
                  <c:v>-65.210914611820002</c:v>
                </c:pt>
                <c:pt idx="31">
                  <c:v>-65.677124023440001</c:v>
                </c:pt>
                <c:pt idx="32">
                  <c:v>-66.00210571289</c:v>
                </c:pt>
                <c:pt idx="33">
                  <c:v>-65.258895874019998</c:v>
                </c:pt>
                <c:pt idx="34">
                  <c:v>-63.806182861330001</c:v>
                </c:pt>
                <c:pt idx="35">
                  <c:v>-62.442497253420001</c:v>
                </c:pt>
                <c:pt idx="36">
                  <c:v>-61.485202789310001</c:v>
                </c:pt>
                <c:pt idx="37">
                  <c:v>-60.65604019165</c:v>
                </c:pt>
                <c:pt idx="38">
                  <c:v>-59.729148864750002</c:v>
                </c:pt>
                <c:pt idx="39">
                  <c:v>-58.902725219730002</c:v>
                </c:pt>
                <c:pt idx="40">
                  <c:v>-58.020164489750002</c:v>
                </c:pt>
                <c:pt idx="41">
                  <c:v>-57.295066833500002</c:v>
                </c:pt>
                <c:pt idx="42">
                  <c:v>-58.00001525879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830-49B6-B3B9-242BB9D65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3555183"/>
        <c:axId val="613550191"/>
      </c:scatterChart>
      <c:valAx>
        <c:axId val="613555183"/>
        <c:scaling>
          <c:orientation val="minMax"/>
          <c:min val="2400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0191"/>
        <c:crossesAt val="-200"/>
        <c:crossBetween val="midCat"/>
      </c:valAx>
      <c:valAx>
        <c:axId val="6135501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Water Level (ft)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5183"/>
        <c:crosses val="autoZero"/>
        <c:crossBetween val="midCat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Data</c:v>
          </c:tx>
          <c:spPr>
            <a:ln w="19050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'365223076122101'!$I$9:$I$51</c:f>
              <c:numCache>
                <c:formatCode>General</c:formatCode>
                <c:ptCount val="43"/>
                <c:pt idx="0">
                  <c:v>-4.87</c:v>
                </c:pt>
                <c:pt idx="1">
                  <c:v>-18.670000000000002</c:v>
                </c:pt>
                <c:pt idx="2">
                  <c:v>-32.93</c:v>
                </c:pt>
                <c:pt idx="3">
                  <c:v>-39.89</c:v>
                </c:pt>
                <c:pt idx="4">
                  <c:v>-39.450000000000003</c:v>
                </c:pt>
                <c:pt idx="5">
                  <c:v>-39.46</c:v>
                </c:pt>
                <c:pt idx="6">
                  <c:v>-41.15</c:v>
                </c:pt>
                <c:pt idx="7">
                  <c:v>-42.95</c:v>
                </c:pt>
                <c:pt idx="8">
                  <c:v>-45.21</c:v>
                </c:pt>
                <c:pt idx="9">
                  <c:v>-47</c:v>
                </c:pt>
                <c:pt idx="10">
                  <c:v>-48.99</c:v>
                </c:pt>
                <c:pt idx="11">
                  <c:v>-49.43</c:v>
                </c:pt>
                <c:pt idx="12">
                  <c:v>-49.62</c:v>
                </c:pt>
                <c:pt idx="13">
                  <c:v>-49.62</c:v>
                </c:pt>
                <c:pt idx="14">
                  <c:v>-49.62</c:v>
                </c:pt>
                <c:pt idx="15">
                  <c:v>-49.62</c:v>
                </c:pt>
                <c:pt idx="16">
                  <c:v>-49.62</c:v>
                </c:pt>
                <c:pt idx="17">
                  <c:v>-58.27</c:v>
                </c:pt>
                <c:pt idx="18">
                  <c:v>-58.52</c:v>
                </c:pt>
                <c:pt idx="19">
                  <c:v>-59.31</c:v>
                </c:pt>
                <c:pt idx="20">
                  <c:v>-59.08</c:v>
                </c:pt>
                <c:pt idx="21">
                  <c:v>-61.13</c:v>
                </c:pt>
                <c:pt idx="22">
                  <c:v>-61.86</c:v>
                </c:pt>
                <c:pt idx="23">
                  <c:v>-64.680000000000007</c:v>
                </c:pt>
                <c:pt idx="24">
                  <c:v>-66.58</c:v>
                </c:pt>
                <c:pt idx="25">
                  <c:v>-68.5</c:v>
                </c:pt>
                <c:pt idx="26">
                  <c:v>-68.099999999999895</c:v>
                </c:pt>
                <c:pt idx="27">
                  <c:v>-69.040000000000006</c:v>
                </c:pt>
                <c:pt idx="28">
                  <c:v>-69.84</c:v>
                </c:pt>
                <c:pt idx="29">
                  <c:v>-71.62</c:v>
                </c:pt>
                <c:pt idx="30">
                  <c:v>-73.69</c:v>
                </c:pt>
                <c:pt idx="31">
                  <c:v>-72.55</c:v>
                </c:pt>
                <c:pt idx="32">
                  <c:v>-75.02</c:v>
                </c:pt>
                <c:pt idx="33">
                  <c:v>-73.680000000000007</c:v>
                </c:pt>
                <c:pt idx="34">
                  <c:v>-70.150000000000006</c:v>
                </c:pt>
                <c:pt idx="35">
                  <c:v>-68.709999999999894</c:v>
                </c:pt>
                <c:pt idx="36">
                  <c:v>-67.95</c:v>
                </c:pt>
                <c:pt idx="37">
                  <c:v>-68.069999999999894</c:v>
                </c:pt>
                <c:pt idx="38">
                  <c:v>-66.72</c:v>
                </c:pt>
                <c:pt idx="39">
                  <c:v>-66.08</c:v>
                </c:pt>
                <c:pt idx="40">
                  <c:v>-65.28</c:v>
                </c:pt>
                <c:pt idx="41">
                  <c:v>-65.09</c:v>
                </c:pt>
                <c:pt idx="42">
                  <c:v>-64.84</c:v>
                </c:pt>
              </c:numCache>
            </c:numRef>
          </c:xVal>
          <c:yVal>
            <c:numRef>
              <c:f>'365223076122101'!$G$9:$G$51</c:f>
              <c:numCache>
                <c:formatCode>General</c:formatCode>
                <c:ptCount val="43"/>
                <c:pt idx="0">
                  <c:v>-1.1156741380690001</c:v>
                </c:pt>
                <c:pt idx="1">
                  <c:v>-13.477272033689999</c:v>
                </c:pt>
                <c:pt idx="2">
                  <c:v>-25.020484924320002</c:v>
                </c:pt>
                <c:pt idx="3">
                  <c:v>-33.451656341549999</c:v>
                </c:pt>
                <c:pt idx="4">
                  <c:v>-34.146900176999999</c:v>
                </c:pt>
                <c:pt idx="5">
                  <c:v>-35.531757354740002</c:v>
                </c:pt>
                <c:pt idx="6">
                  <c:v>-36.755210876459998</c:v>
                </c:pt>
                <c:pt idx="7">
                  <c:v>-37.929290771479998</c:v>
                </c:pt>
                <c:pt idx="8">
                  <c:v>-39.539154052729998</c:v>
                </c:pt>
                <c:pt idx="9">
                  <c:v>-40.960605621340001</c:v>
                </c:pt>
                <c:pt idx="10">
                  <c:v>-42.256229400629998</c:v>
                </c:pt>
                <c:pt idx="11">
                  <c:v>-43.34687423706</c:v>
                </c:pt>
                <c:pt idx="12">
                  <c:v>-44.285480499270001</c:v>
                </c:pt>
                <c:pt idx="13">
                  <c:v>-45.559329986569999</c:v>
                </c:pt>
                <c:pt idx="14">
                  <c:v>-46.711463928219999</c:v>
                </c:pt>
                <c:pt idx="15">
                  <c:v>-47.79358291626</c:v>
                </c:pt>
                <c:pt idx="16">
                  <c:v>-48.997741699220001</c:v>
                </c:pt>
                <c:pt idx="17">
                  <c:v>-50.401149749760002</c:v>
                </c:pt>
                <c:pt idx="18">
                  <c:v>-51.330932617190001</c:v>
                </c:pt>
                <c:pt idx="19">
                  <c:v>-52.160568237299998</c:v>
                </c:pt>
                <c:pt idx="20">
                  <c:v>-52.489391326899998</c:v>
                </c:pt>
                <c:pt idx="21">
                  <c:v>-53.33521270752</c:v>
                </c:pt>
                <c:pt idx="22">
                  <c:v>-54.692668914789998</c:v>
                </c:pt>
                <c:pt idx="23">
                  <c:v>-56.172645568850001</c:v>
                </c:pt>
                <c:pt idx="24">
                  <c:v>-57.77088546753</c:v>
                </c:pt>
                <c:pt idx="25">
                  <c:v>-59.330471038820001</c:v>
                </c:pt>
                <c:pt idx="26">
                  <c:v>-60.346405029300001</c:v>
                </c:pt>
                <c:pt idx="27">
                  <c:v>-61.310565948490002</c:v>
                </c:pt>
                <c:pt idx="28">
                  <c:v>-62.361164093020001</c:v>
                </c:pt>
                <c:pt idx="29">
                  <c:v>-63.723960876459998</c:v>
                </c:pt>
                <c:pt idx="30">
                  <c:v>-65.210914611820002</c:v>
                </c:pt>
                <c:pt idx="31">
                  <c:v>-65.677124023440001</c:v>
                </c:pt>
                <c:pt idx="32">
                  <c:v>-66.00210571289</c:v>
                </c:pt>
                <c:pt idx="33">
                  <c:v>-65.258895874019998</c:v>
                </c:pt>
                <c:pt idx="34">
                  <c:v>-63.806182861330001</c:v>
                </c:pt>
                <c:pt idx="35">
                  <c:v>-62.442497253420001</c:v>
                </c:pt>
                <c:pt idx="36">
                  <c:v>-61.485202789310001</c:v>
                </c:pt>
                <c:pt idx="37">
                  <c:v>-60.65604019165</c:v>
                </c:pt>
                <c:pt idx="38">
                  <c:v>-59.729148864750002</c:v>
                </c:pt>
                <c:pt idx="39">
                  <c:v>-58.902725219730002</c:v>
                </c:pt>
                <c:pt idx="40">
                  <c:v>-58.020164489750002</c:v>
                </c:pt>
                <c:pt idx="41">
                  <c:v>-57.295066833500002</c:v>
                </c:pt>
                <c:pt idx="42">
                  <c:v>-58.00001525879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4C7-4664-AD19-C0DCB66AF4DC}"/>
            </c:ext>
          </c:extLst>
        </c:ser>
        <c:ser>
          <c:idx val="1"/>
          <c:order val="1"/>
          <c:tx>
            <c:v>Y=X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'365223076122101'!$K$2:$K$3</c:f>
              <c:numCache>
                <c:formatCode>General</c:formatCode>
                <c:ptCount val="2"/>
                <c:pt idx="0">
                  <c:v>-3.71</c:v>
                </c:pt>
                <c:pt idx="1">
                  <c:v>-75.02</c:v>
                </c:pt>
              </c:numCache>
            </c:numRef>
          </c:xVal>
          <c:yVal>
            <c:numRef>
              <c:f>'365223076122101'!$K$2:$K$3</c:f>
              <c:numCache>
                <c:formatCode>General</c:formatCode>
                <c:ptCount val="2"/>
                <c:pt idx="0">
                  <c:v>-3.71</c:v>
                </c:pt>
                <c:pt idx="1">
                  <c:v>-75.02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4C7-4664-AD19-C0DCB66AF4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4009151"/>
        <c:axId val="1105116095"/>
      </c:scatterChart>
      <c:valAx>
        <c:axId val="117400915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05116095"/>
        <c:crossesAt val="-200"/>
        <c:crossBetween val="midCat"/>
      </c:valAx>
      <c:valAx>
        <c:axId val="11051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74009151"/>
        <c:crossesAt val="-200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0617632601578511"/>
          <c:y val="0.57275836614173226"/>
          <c:w val="0.38800328273086904"/>
          <c:h val="0.19412968265330471"/>
        </c:manualLayout>
      </c:layout>
      <c:overlay val="1"/>
      <c:spPr>
        <a:solidFill>
          <a:schemeClr val="bg1"/>
        </a:solidFill>
        <a:ln>
          <a:solidFill>
            <a:schemeClr val="bg1">
              <a:lumMod val="65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sz="1400" b="0" i="0" u="none" strike="noStrike" baseline="0">
                <a:effectLst/>
              </a:rPr>
              <a:t>57D 21</a:t>
            </a:r>
            <a:r>
              <a:rPr lang="en-US" sz="1400" b="0" i="0" u="none" strike="noStrike" baseline="0"/>
              <a:t>        </a:t>
            </a:r>
            <a:endParaRPr lang="en-US"/>
          </a:p>
        </c:rich>
      </c:tx>
      <c:layout>
        <c:manualLayout>
          <c:xMode val="edge"/>
          <c:yMode val="edge"/>
          <c:x val="0.36088110403397028"/>
          <c:y val="2.13675213675213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USGS Data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3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xVal>
            <c:numRef>
              <c:f>'365751076433501'!$A$2:$A$1754</c:f>
              <c:numCache>
                <c:formatCode>m/d/yyyy</c:formatCode>
                <c:ptCount val="1753"/>
                <c:pt idx="0">
                  <c:v>29335</c:v>
                </c:pt>
                <c:pt idx="1">
                  <c:v>29370</c:v>
                </c:pt>
                <c:pt idx="2">
                  <c:v>29402</c:v>
                </c:pt>
                <c:pt idx="3">
                  <c:v>29426</c:v>
                </c:pt>
                <c:pt idx="4">
                  <c:v>29460</c:v>
                </c:pt>
                <c:pt idx="5">
                  <c:v>29479</c:v>
                </c:pt>
                <c:pt idx="6">
                  <c:v>29524</c:v>
                </c:pt>
                <c:pt idx="7">
                  <c:v>29551</c:v>
                </c:pt>
                <c:pt idx="8">
                  <c:v>29558</c:v>
                </c:pt>
                <c:pt idx="9">
                  <c:v>29707</c:v>
                </c:pt>
                <c:pt idx="10">
                  <c:v>29720</c:v>
                </c:pt>
                <c:pt idx="11">
                  <c:v>29742</c:v>
                </c:pt>
                <c:pt idx="12">
                  <c:v>29774</c:v>
                </c:pt>
                <c:pt idx="13">
                  <c:v>29816</c:v>
                </c:pt>
                <c:pt idx="14">
                  <c:v>29852</c:v>
                </c:pt>
                <c:pt idx="15">
                  <c:v>29889</c:v>
                </c:pt>
                <c:pt idx="16">
                  <c:v>29909</c:v>
                </c:pt>
                <c:pt idx="17">
                  <c:v>30070</c:v>
                </c:pt>
                <c:pt idx="18">
                  <c:v>30096</c:v>
                </c:pt>
                <c:pt idx="19">
                  <c:v>30110</c:v>
                </c:pt>
                <c:pt idx="20">
                  <c:v>30147</c:v>
                </c:pt>
                <c:pt idx="21">
                  <c:v>30194</c:v>
                </c:pt>
                <c:pt idx="22">
                  <c:v>30236</c:v>
                </c:pt>
                <c:pt idx="23">
                  <c:v>30273</c:v>
                </c:pt>
                <c:pt idx="24">
                  <c:v>30390</c:v>
                </c:pt>
                <c:pt idx="25">
                  <c:v>30523</c:v>
                </c:pt>
                <c:pt idx="26">
                  <c:v>30558</c:v>
                </c:pt>
                <c:pt idx="27">
                  <c:v>30616</c:v>
                </c:pt>
                <c:pt idx="28">
                  <c:v>30710</c:v>
                </c:pt>
                <c:pt idx="29">
                  <c:v>31132</c:v>
                </c:pt>
                <c:pt idx="30">
                  <c:v>31211</c:v>
                </c:pt>
                <c:pt idx="31">
                  <c:v>31245</c:v>
                </c:pt>
                <c:pt idx="32">
                  <c:v>31278</c:v>
                </c:pt>
                <c:pt idx="33">
                  <c:v>31327</c:v>
                </c:pt>
                <c:pt idx="34">
                  <c:v>31370</c:v>
                </c:pt>
                <c:pt idx="35">
                  <c:v>31421</c:v>
                </c:pt>
                <c:pt idx="36">
                  <c:v>31467</c:v>
                </c:pt>
                <c:pt idx="37">
                  <c:v>31615</c:v>
                </c:pt>
                <c:pt idx="38">
                  <c:v>31635</c:v>
                </c:pt>
                <c:pt idx="39">
                  <c:v>31684</c:v>
                </c:pt>
                <c:pt idx="40">
                  <c:v>31733</c:v>
                </c:pt>
                <c:pt idx="41">
                  <c:v>31789</c:v>
                </c:pt>
                <c:pt idx="42">
                  <c:v>31831</c:v>
                </c:pt>
                <c:pt idx="43">
                  <c:v>31904</c:v>
                </c:pt>
                <c:pt idx="44">
                  <c:v>31950</c:v>
                </c:pt>
                <c:pt idx="45">
                  <c:v>31993</c:v>
                </c:pt>
                <c:pt idx="46">
                  <c:v>32041</c:v>
                </c:pt>
                <c:pt idx="47">
                  <c:v>32097</c:v>
                </c:pt>
                <c:pt idx="48">
                  <c:v>32153</c:v>
                </c:pt>
                <c:pt idx="49">
                  <c:v>32218</c:v>
                </c:pt>
                <c:pt idx="50">
                  <c:v>32265</c:v>
                </c:pt>
                <c:pt idx="51">
                  <c:v>32322</c:v>
                </c:pt>
                <c:pt idx="52">
                  <c:v>32364</c:v>
                </c:pt>
                <c:pt idx="53">
                  <c:v>32427</c:v>
                </c:pt>
                <c:pt idx="54">
                  <c:v>32468</c:v>
                </c:pt>
                <c:pt idx="55">
                  <c:v>32525</c:v>
                </c:pt>
                <c:pt idx="56">
                  <c:v>32582</c:v>
                </c:pt>
                <c:pt idx="57">
                  <c:v>32622</c:v>
                </c:pt>
                <c:pt idx="58">
                  <c:v>32671</c:v>
                </c:pt>
                <c:pt idx="59">
                  <c:v>32729</c:v>
                </c:pt>
                <c:pt idx="60">
                  <c:v>32783</c:v>
                </c:pt>
                <c:pt idx="61">
                  <c:v>32827</c:v>
                </c:pt>
                <c:pt idx="62">
                  <c:v>32883</c:v>
                </c:pt>
                <c:pt idx="63">
                  <c:v>32939</c:v>
                </c:pt>
                <c:pt idx="64">
                  <c:v>32995</c:v>
                </c:pt>
                <c:pt idx="65">
                  <c:v>33049</c:v>
                </c:pt>
                <c:pt idx="66">
                  <c:v>33100</c:v>
                </c:pt>
                <c:pt idx="67">
                  <c:v>33157</c:v>
                </c:pt>
                <c:pt idx="68">
                  <c:v>33204</c:v>
                </c:pt>
                <c:pt idx="69">
                  <c:v>33269</c:v>
                </c:pt>
                <c:pt idx="70">
                  <c:v>33295</c:v>
                </c:pt>
                <c:pt idx="71">
                  <c:v>33318</c:v>
                </c:pt>
                <c:pt idx="72">
                  <c:v>33388</c:v>
                </c:pt>
                <c:pt idx="73">
                  <c:v>33427</c:v>
                </c:pt>
                <c:pt idx="74">
                  <c:v>33478</c:v>
                </c:pt>
                <c:pt idx="75">
                  <c:v>33554</c:v>
                </c:pt>
                <c:pt idx="76">
                  <c:v>33613</c:v>
                </c:pt>
                <c:pt idx="77">
                  <c:v>33667</c:v>
                </c:pt>
                <c:pt idx="78">
                  <c:v>33718</c:v>
                </c:pt>
                <c:pt idx="79">
                  <c:v>33781</c:v>
                </c:pt>
                <c:pt idx="80">
                  <c:v>33843</c:v>
                </c:pt>
                <c:pt idx="81">
                  <c:v>33898</c:v>
                </c:pt>
                <c:pt idx="82">
                  <c:v>33954</c:v>
                </c:pt>
                <c:pt idx="83">
                  <c:v>34017</c:v>
                </c:pt>
                <c:pt idx="84">
                  <c:v>34078</c:v>
                </c:pt>
                <c:pt idx="85">
                  <c:v>34145</c:v>
                </c:pt>
                <c:pt idx="86">
                  <c:v>34205</c:v>
                </c:pt>
                <c:pt idx="87">
                  <c:v>34276</c:v>
                </c:pt>
                <c:pt idx="88">
                  <c:v>34338</c:v>
                </c:pt>
                <c:pt idx="89">
                  <c:v>34383</c:v>
                </c:pt>
                <c:pt idx="90">
                  <c:v>34437</c:v>
                </c:pt>
                <c:pt idx="91">
                  <c:v>34505</c:v>
                </c:pt>
                <c:pt idx="92">
                  <c:v>34563</c:v>
                </c:pt>
                <c:pt idx="93">
                  <c:v>34641</c:v>
                </c:pt>
                <c:pt idx="94">
                  <c:v>34705</c:v>
                </c:pt>
                <c:pt idx="95">
                  <c:v>34768</c:v>
                </c:pt>
                <c:pt idx="96">
                  <c:v>34822</c:v>
                </c:pt>
                <c:pt idx="97">
                  <c:v>34890</c:v>
                </c:pt>
                <c:pt idx="98">
                  <c:v>34990</c:v>
                </c:pt>
                <c:pt idx="99">
                  <c:v>35080</c:v>
                </c:pt>
                <c:pt idx="100">
                  <c:v>35159</c:v>
                </c:pt>
                <c:pt idx="101">
                  <c:v>35257</c:v>
                </c:pt>
                <c:pt idx="102">
                  <c:v>35354</c:v>
                </c:pt>
                <c:pt idx="103">
                  <c:v>35440</c:v>
                </c:pt>
                <c:pt idx="104">
                  <c:v>35544</c:v>
                </c:pt>
                <c:pt idx="105">
                  <c:v>35628</c:v>
                </c:pt>
                <c:pt idx="106">
                  <c:v>35739</c:v>
                </c:pt>
                <c:pt idx="107">
                  <c:v>35804</c:v>
                </c:pt>
                <c:pt idx="108">
                  <c:v>35908</c:v>
                </c:pt>
                <c:pt idx="109">
                  <c:v>35985</c:v>
                </c:pt>
                <c:pt idx="110">
                  <c:v>36094</c:v>
                </c:pt>
                <c:pt idx="111">
                  <c:v>36166</c:v>
                </c:pt>
                <c:pt idx="112">
                  <c:v>36272</c:v>
                </c:pt>
                <c:pt idx="113">
                  <c:v>36348</c:v>
                </c:pt>
                <c:pt idx="114">
                  <c:v>36474</c:v>
                </c:pt>
                <c:pt idx="115">
                  <c:v>36537</c:v>
                </c:pt>
                <c:pt idx="116">
                  <c:v>36654</c:v>
                </c:pt>
                <c:pt idx="117">
                  <c:v>36719</c:v>
                </c:pt>
                <c:pt idx="118">
                  <c:v>36831</c:v>
                </c:pt>
                <c:pt idx="119">
                  <c:v>36938</c:v>
                </c:pt>
                <c:pt idx="120">
                  <c:v>37005</c:v>
                </c:pt>
                <c:pt idx="121">
                  <c:v>37084</c:v>
                </c:pt>
                <c:pt idx="122">
                  <c:v>37194</c:v>
                </c:pt>
                <c:pt idx="123">
                  <c:v>37270</c:v>
                </c:pt>
                <c:pt idx="124">
                  <c:v>37363</c:v>
                </c:pt>
                <c:pt idx="125">
                  <c:v>37447</c:v>
                </c:pt>
                <c:pt idx="126">
                  <c:v>37552</c:v>
                </c:pt>
                <c:pt idx="127">
                  <c:v>37630</c:v>
                </c:pt>
                <c:pt idx="128">
                  <c:v>37735</c:v>
                </c:pt>
                <c:pt idx="129">
                  <c:v>37812</c:v>
                </c:pt>
                <c:pt idx="130">
                  <c:v>37929</c:v>
                </c:pt>
                <c:pt idx="131">
                  <c:v>37998</c:v>
                </c:pt>
                <c:pt idx="132">
                  <c:v>38097</c:v>
                </c:pt>
                <c:pt idx="133">
                  <c:v>38176</c:v>
                </c:pt>
                <c:pt idx="134">
                  <c:v>38362</c:v>
                </c:pt>
                <c:pt idx="135">
                  <c:v>38413</c:v>
                </c:pt>
                <c:pt idx="136">
                  <c:v>38463</c:v>
                </c:pt>
                <c:pt idx="137">
                  <c:v>38547</c:v>
                </c:pt>
                <c:pt idx="138">
                  <c:v>38650</c:v>
                </c:pt>
                <c:pt idx="139">
                  <c:v>38652</c:v>
                </c:pt>
                <c:pt idx="140">
                  <c:v>38720</c:v>
                </c:pt>
                <c:pt idx="141">
                  <c:v>38722</c:v>
                </c:pt>
                <c:pt idx="142">
                  <c:v>38741</c:v>
                </c:pt>
                <c:pt idx="143">
                  <c:v>38744</c:v>
                </c:pt>
                <c:pt idx="144">
                  <c:v>38826</c:v>
                </c:pt>
                <c:pt idx="145">
                  <c:v>38903</c:v>
                </c:pt>
                <c:pt idx="146">
                  <c:v>39013</c:v>
                </c:pt>
                <c:pt idx="147">
                  <c:v>39092</c:v>
                </c:pt>
                <c:pt idx="148">
                  <c:v>39203</c:v>
                </c:pt>
                <c:pt idx="149">
                  <c:v>39287</c:v>
                </c:pt>
                <c:pt idx="150">
                  <c:v>39378</c:v>
                </c:pt>
                <c:pt idx="151">
                  <c:v>39457</c:v>
                </c:pt>
                <c:pt idx="152">
                  <c:v>39547</c:v>
                </c:pt>
                <c:pt idx="153">
                  <c:v>39659</c:v>
                </c:pt>
                <c:pt idx="154">
                  <c:v>39736</c:v>
                </c:pt>
                <c:pt idx="155">
                  <c:v>39834</c:v>
                </c:pt>
                <c:pt idx="156">
                  <c:v>39912</c:v>
                </c:pt>
                <c:pt idx="157">
                  <c:v>40049</c:v>
                </c:pt>
                <c:pt idx="158">
                  <c:v>40108</c:v>
                </c:pt>
                <c:pt idx="159">
                  <c:v>40192</c:v>
                </c:pt>
                <c:pt idx="160">
                  <c:v>40287</c:v>
                </c:pt>
                <c:pt idx="161">
                  <c:v>40380</c:v>
                </c:pt>
                <c:pt idx="162">
                  <c:v>40463</c:v>
                </c:pt>
                <c:pt idx="163">
                  <c:v>40570</c:v>
                </c:pt>
                <c:pt idx="164">
                  <c:v>40647</c:v>
                </c:pt>
                <c:pt idx="165">
                  <c:v>40731</c:v>
                </c:pt>
                <c:pt idx="166">
                  <c:v>40819</c:v>
                </c:pt>
                <c:pt idx="167">
                  <c:v>40926</c:v>
                </c:pt>
                <c:pt idx="168">
                  <c:v>41030</c:v>
                </c:pt>
                <c:pt idx="169">
                  <c:v>41115</c:v>
                </c:pt>
                <c:pt idx="170">
                  <c:v>41186</c:v>
                </c:pt>
                <c:pt idx="171">
                  <c:v>41284</c:v>
                </c:pt>
                <c:pt idx="172">
                  <c:v>41373</c:v>
                </c:pt>
                <c:pt idx="173">
                  <c:v>41465</c:v>
                </c:pt>
                <c:pt idx="174">
                  <c:v>41562</c:v>
                </c:pt>
                <c:pt idx="175">
                  <c:v>41654</c:v>
                </c:pt>
                <c:pt idx="176">
                  <c:v>41711</c:v>
                </c:pt>
                <c:pt idx="177">
                  <c:v>41745</c:v>
                </c:pt>
                <c:pt idx="178">
                  <c:v>41835</c:v>
                </c:pt>
                <c:pt idx="179">
                  <c:v>41915</c:v>
                </c:pt>
                <c:pt idx="180">
                  <c:v>42018</c:v>
                </c:pt>
                <c:pt idx="181">
                  <c:v>42129</c:v>
                </c:pt>
                <c:pt idx="182">
                  <c:v>42185</c:v>
                </c:pt>
                <c:pt idx="183">
                  <c:v>42285</c:v>
                </c:pt>
                <c:pt idx="184">
                  <c:v>42383</c:v>
                </c:pt>
                <c:pt idx="185">
                  <c:v>42481</c:v>
                </c:pt>
                <c:pt idx="186">
                  <c:v>42576</c:v>
                </c:pt>
                <c:pt idx="187">
                  <c:v>42661</c:v>
                </c:pt>
                <c:pt idx="188">
                  <c:v>42773</c:v>
                </c:pt>
                <c:pt idx="189">
                  <c:v>42830</c:v>
                </c:pt>
                <c:pt idx="190">
                  <c:v>42923</c:v>
                </c:pt>
                <c:pt idx="191">
                  <c:v>43031</c:v>
                </c:pt>
                <c:pt idx="192">
                  <c:v>43165</c:v>
                </c:pt>
                <c:pt idx="193">
                  <c:v>43213</c:v>
                </c:pt>
                <c:pt idx="194">
                  <c:v>43299</c:v>
                </c:pt>
                <c:pt idx="195">
                  <c:v>43382</c:v>
                </c:pt>
                <c:pt idx="196">
                  <c:v>43495</c:v>
                </c:pt>
                <c:pt idx="197">
                  <c:v>43572</c:v>
                </c:pt>
                <c:pt idx="198">
                  <c:v>43657</c:v>
                </c:pt>
                <c:pt idx="199">
                  <c:v>43812</c:v>
                </c:pt>
                <c:pt idx="200">
                  <c:v>43836</c:v>
                </c:pt>
                <c:pt idx="201">
                  <c:v>43892</c:v>
                </c:pt>
                <c:pt idx="202">
                  <c:v>43959</c:v>
                </c:pt>
                <c:pt idx="203">
                  <c:v>44019</c:v>
                </c:pt>
                <c:pt idx="204">
                  <c:v>44211</c:v>
                </c:pt>
                <c:pt idx="205">
                  <c:v>44391</c:v>
                </c:pt>
                <c:pt idx="206">
                  <c:v>44574</c:v>
                </c:pt>
              </c:numCache>
            </c:numRef>
          </c:xVal>
          <c:yVal>
            <c:numRef>
              <c:f>'365751076433501'!$D$2:$D$1754</c:f>
              <c:numCache>
                <c:formatCode>General</c:formatCode>
                <c:ptCount val="1753"/>
                <c:pt idx="0">
                  <c:v>-52.36</c:v>
                </c:pt>
                <c:pt idx="1">
                  <c:v>-55.99</c:v>
                </c:pt>
                <c:pt idx="2">
                  <c:v>-56.29</c:v>
                </c:pt>
                <c:pt idx="3">
                  <c:v>-53.27</c:v>
                </c:pt>
                <c:pt idx="4">
                  <c:v>-50.89</c:v>
                </c:pt>
                <c:pt idx="5">
                  <c:v>-55.59</c:v>
                </c:pt>
                <c:pt idx="6">
                  <c:v>-56.89</c:v>
                </c:pt>
                <c:pt idx="7">
                  <c:v>-57.69</c:v>
                </c:pt>
                <c:pt idx="8">
                  <c:v>-57.69</c:v>
                </c:pt>
                <c:pt idx="9">
                  <c:v>-59.63</c:v>
                </c:pt>
                <c:pt idx="10">
                  <c:v>-60.27</c:v>
                </c:pt>
                <c:pt idx="11">
                  <c:v>-60.4</c:v>
                </c:pt>
                <c:pt idx="12">
                  <c:v>-61.1</c:v>
                </c:pt>
                <c:pt idx="13">
                  <c:v>-62.35</c:v>
                </c:pt>
                <c:pt idx="14">
                  <c:v>-62.38</c:v>
                </c:pt>
                <c:pt idx="15">
                  <c:v>-61.77</c:v>
                </c:pt>
                <c:pt idx="16">
                  <c:v>-61.33</c:v>
                </c:pt>
                <c:pt idx="17">
                  <c:v>-58.3</c:v>
                </c:pt>
                <c:pt idx="18">
                  <c:v>-58.07</c:v>
                </c:pt>
                <c:pt idx="19">
                  <c:v>-58.27</c:v>
                </c:pt>
                <c:pt idx="20">
                  <c:v>-59.49</c:v>
                </c:pt>
                <c:pt idx="21">
                  <c:v>-58.64</c:v>
                </c:pt>
                <c:pt idx="22">
                  <c:v>-57.97</c:v>
                </c:pt>
                <c:pt idx="23">
                  <c:v>-58.2</c:v>
                </c:pt>
                <c:pt idx="24">
                  <c:v>-57.22</c:v>
                </c:pt>
                <c:pt idx="25">
                  <c:v>-57.55</c:v>
                </c:pt>
                <c:pt idx="26">
                  <c:v>-58.08</c:v>
                </c:pt>
                <c:pt idx="27">
                  <c:v>-58.99</c:v>
                </c:pt>
                <c:pt idx="28">
                  <c:v>-60.03</c:v>
                </c:pt>
                <c:pt idx="29">
                  <c:v>-62.71</c:v>
                </c:pt>
                <c:pt idx="30">
                  <c:v>-63.87</c:v>
                </c:pt>
                <c:pt idx="31">
                  <c:v>-64.45</c:v>
                </c:pt>
                <c:pt idx="32">
                  <c:v>-64.010000000000005</c:v>
                </c:pt>
                <c:pt idx="33">
                  <c:v>-63.33</c:v>
                </c:pt>
                <c:pt idx="34">
                  <c:v>-62.78</c:v>
                </c:pt>
                <c:pt idx="35">
                  <c:v>-62.38</c:v>
                </c:pt>
                <c:pt idx="36">
                  <c:v>-61.83</c:v>
                </c:pt>
                <c:pt idx="37">
                  <c:v>-62.64</c:v>
                </c:pt>
                <c:pt idx="38">
                  <c:v>-63.31</c:v>
                </c:pt>
                <c:pt idx="39">
                  <c:v>-65.02</c:v>
                </c:pt>
                <c:pt idx="40">
                  <c:v>-66.12</c:v>
                </c:pt>
                <c:pt idx="41">
                  <c:v>-66.94</c:v>
                </c:pt>
                <c:pt idx="42">
                  <c:v>-67.06</c:v>
                </c:pt>
                <c:pt idx="43">
                  <c:v>-65.78</c:v>
                </c:pt>
                <c:pt idx="44">
                  <c:v>-67.040000000000006</c:v>
                </c:pt>
                <c:pt idx="45">
                  <c:v>-66.84</c:v>
                </c:pt>
                <c:pt idx="46">
                  <c:v>-66.11</c:v>
                </c:pt>
                <c:pt idx="47">
                  <c:v>-66.84</c:v>
                </c:pt>
                <c:pt idx="48">
                  <c:v>-68.239999999999895</c:v>
                </c:pt>
                <c:pt idx="49">
                  <c:v>-68.040000000000006</c:v>
                </c:pt>
                <c:pt idx="50">
                  <c:v>-67.239999999999895</c:v>
                </c:pt>
                <c:pt idx="51">
                  <c:v>-66.59</c:v>
                </c:pt>
                <c:pt idx="52">
                  <c:v>-67.14</c:v>
                </c:pt>
                <c:pt idx="53">
                  <c:v>-67.34</c:v>
                </c:pt>
                <c:pt idx="54">
                  <c:v>-67.290000000000006</c:v>
                </c:pt>
                <c:pt idx="55">
                  <c:v>-67.09</c:v>
                </c:pt>
                <c:pt idx="56">
                  <c:v>-66.59</c:v>
                </c:pt>
                <c:pt idx="57">
                  <c:v>-66.489999999999895</c:v>
                </c:pt>
                <c:pt idx="58">
                  <c:v>-66.489999999999895</c:v>
                </c:pt>
                <c:pt idx="59">
                  <c:v>-67.19</c:v>
                </c:pt>
                <c:pt idx="60">
                  <c:v>-67.290000000000006</c:v>
                </c:pt>
                <c:pt idx="61">
                  <c:v>-67.290000000000006</c:v>
                </c:pt>
                <c:pt idx="62">
                  <c:v>-67.13</c:v>
                </c:pt>
                <c:pt idx="63">
                  <c:v>-67</c:v>
                </c:pt>
                <c:pt idx="64">
                  <c:v>-66.89</c:v>
                </c:pt>
                <c:pt idx="65">
                  <c:v>-67.09</c:v>
                </c:pt>
                <c:pt idx="66">
                  <c:v>-68.14</c:v>
                </c:pt>
                <c:pt idx="67">
                  <c:v>-68.09</c:v>
                </c:pt>
                <c:pt idx="68">
                  <c:v>-68.73</c:v>
                </c:pt>
                <c:pt idx="69">
                  <c:v>-68.11</c:v>
                </c:pt>
                <c:pt idx="70">
                  <c:v>-68.040000000000006</c:v>
                </c:pt>
                <c:pt idx="71">
                  <c:v>-67.489999999999895</c:v>
                </c:pt>
                <c:pt idx="72">
                  <c:v>-68.44</c:v>
                </c:pt>
                <c:pt idx="73">
                  <c:v>-69.34</c:v>
                </c:pt>
                <c:pt idx="74">
                  <c:v>-70.55</c:v>
                </c:pt>
                <c:pt idx="75">
                  <c:v>-71.290000000000006</c:v>
                </c:pt>
                <c:pt idx="76">
                  <c:v>-71.45</c:v>
                </c:pt>
                <c:pt idx="77">
                  <c:v>-71.7</c:v>
                </c:pt>
                <c:pt idx="78">
                  <c:v>-71.48</c:v>
                </c:pt>
                <c:pt idx="79">
                  <c:v>-71.12</c:v>
                </c:pt>
                <c:pt idx="80">
                  <c:v>-71.510000000000005</c:v>
                </c:pt>
                <c:pt idx="81">
                  <c:v>-71.92</c:v>
                </c:pt>
                <c:pt idx="82">
                  <c:v>-71.739999999999895</c:v>
                </c:pt>
                <c:pt idx="83">
                  <c:v>-70.47</c:v>
                </c:pt>
                <c:pt idx="84">
                  <c:v>-71.14</c:v>
                </c:pt>
                <c:pt idx="85">
                  <c:v>-71.17</c:v>
                </c:pt>
                <c:pt idx="86">
                  <c:v>-72.38</c:v>
                </c:pt>
                <c:pt idx="87">
                  <c:v>-73.36</c:v>
                </c:pt>
                <c:pt idx="88">
                  <c:v>-75.08</c:v>
                </c:pt>
                <c:pt idx="89">
                  <c:v>-76.36</c:v>
                </c:pt>
                <c:pt idx="90">
                  <c:v>-76.23</c:v>
                </c:pt>
                <c:pt idx="91">
                  <c:v>-75.44</c:v>
                </c:pt>
                <c:pt idx="92">
                  <c:v>-75.45</c:v>
                </c:pt>
                <c:pt idx="93">
                  <c:v>-75.260000000000005</c:v>
                </c:pt>
                <c:pt idx="94">
                  <c:v>-74.64</c:v>
                </c:pt>
                <c:pt idx="95">
                  <c:v>-74.209999999999894</c:v>
                </c:pt>
                <c:pt idx="96">
                  <c:v>-73.84</c:v>
                </c:pt>
                <c:pt idx="97">
                  <c:v>-73.849999999999895</c:v>
                </c:pt>
                <c:pt idx="98">
                  <c:v>-74.930000000000007</c:v>
                </c:pt>
                <c:pt idx="99">
                  <c:v>-75.12</c:v>
                </c:pt>
                <c:pt idx="100">
                  <c:v>-74.790000000000006</c:v>
                </c:pt>
                <c:pt idx="101">
                  <c:v>-74.510000000000005</c:v>
                </c:pt>
                <c:pt idx="102">
                  <c:v>-74.41</c:v>
                </c:pt>
                <c:pt idx="103">
                  <c:v>-73.790000000000006</c:v>
                </c:pt>
                <c:pt idx="104">
                  <c:v>-73.849999999999895</c:v>
                </c:pt>
                <c:pt idx="105">
                  <c:v>-74.58</c:v>
                </c:pt>
                <c:pt idx="106">
                  <c:v>-75.38</c:v>
                </c:pt>
                <c:pt idx="107">
                  <c:v>-75.260000000000005</c:v>
                </c:pt>
                <c:pt idx="108">
                  <c:v>-74.709999999999894</c:v>
                </c:pt>
                <c:pt idx="109">
                  <c:v>-74.959999999999894</c:v>
                </c:pt>
                <c:pt idx="110">
                  <c:v>-75.930000000000007</c:v>
                </c:pt>
                <c:pt idx="111">
                  <c:v>-75.540000000000006</c:v>
                </c:pt>
                <c:pt idx="112">
                  <c:v>-75.09</c:v>
                </c:pt>
                <c:pt idx="113">
                  <c:v>-76.12</c:v>
                </c:pt>
                <c:pt idx="114">
                  <c:v>-76.34</c:v>
                </c:pt>
                <c:pt idx="115">
                  <c:v>-75.98</c:v>
                </c:pt>
                <c:pt idx="116">
                  <c:v>-75.37</c:v>
                </c:pt>
                <c:pt idx="117">
                  <c:v>-75.95</c:v>
                </c:pt>
                <c:pt idx="118">
                  <c:v>-76.59</c:v>
                </c:pt>
                <c:pt idx="119">
                  <c:v>-76.849999999999895</c:v>
                </c:pt>
                <c:pt idx="120">
                  <c:v>-76.599999999999895</c:v>
                </c:pt>
                <c:pt idx="121">
                  <c:v>-76.95</c:v>
                </c:pt>
                <c:pt idx="122">
                  <c:v>-78.12</c:v>
                </c:pt>
                <c:pt idx="123">
                  <c:v>-79.19</c:v>
                </c:pt>
                <c:pt idx="124">
                  <c:v>-78.67</c:v>
                </c:pt>
                <c:pt idx="125">
                  <c:v>-79.680000000000007</c:v>
                </c:pt>
                <c:pt idx="126">
                  <c:v>-82.17</c:v>
                </c:pt>
                <c:pt idx="127">
                  <c:v>-81.5</c:v>
                </c:pt>
                <c:pt idx="128">
                  <c:v>-80.78</c:v>
                </c:pt>
                <c:pt idx="129">
                  <c:v>-80.56</c:v>
                </c:pt>
                <c:pt idx="130">
                  <c:v>-80.63</c:v>
                </c:pt>
                <c:pt idx="131">
                  <c:v>-80.59</c:v>
                </c:pt>
                <c:pt idx="132">
                  <c:v>-80.17</c:v>
                </c:pt>
                <c:pt idx="133">
                  <c:v>-80.52</c:v>
                </c:pt>
                <c:pt idx="134">
                  <c:v>-80.58</c:v>
                </c:pt>
                <c:pt idx="135">
                  <c:v>-80.489999999999895</c:v>
                </c:pt>
                <c:pt idx="136">
                  <c:v>-80.22</c:v>
                </c:pt>
                <c:pt idx="137">
                  <c:v>-81.3</c:v>
                </c:pt>
                <c:pt idx="138">
                  <c:v>-82.47</c:v>
                </c:pt>
                <c:pt idx="139">
                  <c:v>-82.63</c:v>
                </c:pt>
                <c:pt idx="140">
                  <c:v>-81.760000000000005</c:v>
                </c:pt>
                <c:pt idx="141">
                  <c:v>-81.72</c:v>
                </c:pt>
                <c:pt idx="142">
                  <c:v>-81.599999999999895</c:v>
                </c:pt>
                <c:pt idx="143">
                  <c:v>-81.739999999999895</c:v>
                </c:pt>
                <c:pt idx="144">
                  <c:v>-81.430000000000007</c:v>
                </c:pt>
                <c:pt idx="145">
                  <c:v>-81.709999999999894</c:v>
                </c:pt>
                <c:pt idx="146">
                  <c:v>-81.98</c:v>
                </c:pt>
                <c:pt idx="147">
                  <c:v>-82.15</c:v>
                </c:pt>
                <c:pt idx="148">
                  <c:v>-81.99</c:v>
                </c:pt>
                <c:pt idx="149">
                  <c:v>-84.19</c:v>
                </c:pt>
                <c:pt idx="150">
                  <c:v>-86.53</c:v>
                </c:pt>
                <c:pt idx="151">
                  <c:v>-86.45</c:v>
                </c:pt>
                <c:pt idx="152">
                  <c:v>-86.08</c:v>
                </c:pt>
                <c:pt idx="153">
                  <c:v>-87.01</c:v>
                </c:pt>
                <c:pt idx="154">
                  <c:v>-87.22</c:v>
                </c:pt>
                <c:pt idx="155">
                  <c:v>-86.74</c:v>
                </c:pt>
                <c:pt idx="156">
                  <c:v>-86.24</c:v>
                </c:pt>
                <c:pt idx="157">
                  <c:v>-86.91</c:v>
                </c:pt>
                <c:pt idx="158">
                  <c:v>-87.07</c:v>
                </c:pt>
                <c:pt idx="159">
                  <c:v>-86.46</c:v>
                </c:pt>
                <c:pt idx="160">
                  <c:v>-85.75</c:v>
                </c:pt>
                <c:pt idx="161">
                  <c:v>-86.48</c:v>
                </c:pt>
                <c:pt idx="162">
                  <c:v>-86.61</c:v>
                </c:pt>
                <c:pt idx="163">
                  <c:v>-84.39</c:v>
                </c:pt>
                <c:pt idx="164">
                  <c:v>-82.34</c:v>
                </c:pt>
                <c:pt idx="165">
                  <c:v>-81.680000000000007</c:v>
                </c:pt>
                <c:pt idx="166">
                  <c:v>-81.2</c:v>
                </c:pt>
                <c:pt idx="167">
                  <c:v>-78.849999999999895</c:v>
                </c:pt>
                <c:pt idx="168">
                  <c:v>-76.760000000000005</c:v>
                </c:pt>
                <c:pt idx="169">
                  <c:v>-76.84</c:v>
                </c:pt>
                <c:pt idx="170">
                  <c:v>-76.5</c:v>
                </c:pt>
                <c:pt idx="171">
                  <c:v>-75.760000000000005</c:v>
                </c:pt>
                <c:pt idx="172">
                  <c:v>-75.06</c:v>
                </c:pt>
                <c:pt idx="173">
                  <c:v>-74.88</c:v>
                </c:pt>
                <c:pt idx="174">
                  <c:v>-74.56</c:v>
                </c:pt>
                <c:pt idx="175">
                  <c:v>-74.3</c:v>
                </c:pt>
                <c:pt idx="176">
                  <c:v>-74.180000000000007</c:v>
                </c:pt>
                <c:pt idx="177">
                  <c:v>-73.77</c:v>
                </c:pt>
                <c:pt idx="178">
                  <c:v>-74.31</c:v>
                </c:pt>
                <c:pt idx="179">
                  <c:v>-74.180000000000007</c:v>
                </c:pt>
                <c:pt idx="180">
                  <c:v>-73.56</c:v>
                </c:pt>
                <c:pt idx="181">
                  <c:v>-73.5</c:v>
                </c:pt>
                <c:pt idx="182">
                  <c:v>-73.77</c:v>
                </c:pt>
                <c:pt idx="183">
                  <c:v>-74.53</c:v>
                </c:pt>
                <c:pt idx="184">
                  <c:v>-73.739999999999895</c:v>
                </c:pt>
                <c:pt idx="185">
                  <c:v>-73.05</c:v>
                </c:pt>
                <c:pt idx="186">
                  <c:v>-73.06</c:v>
                </c:pt>
                <c:pt idx="187">
                  <c:v>-73.41</c:v>
                </c:pt>
                <c:pt idx="188">
                  <c:v>-73.290000000000006</c:v>
                </c:pt>
                <c:pt idx="189">
                  <c:v>-72.739999999999895</c:v>
                </c:pt>
                <c:pt idx="190">
                  <c:v>-72.42</c:v>
                </c:pt>
                <c:pt idx="191">
                  <c:v>-72.540000000000006</c:v>
                </c:pt>
                <c:pt idx="192">
                  <c:v>-72.150000000000006</c:v>
                </c:pt>
                <c:pt idx="193">
                  <c:v>-71.680000000000007</c:v>
                </c:pt>
                <c:pt idx="194">
                  <c:v>-72.349999999999895</c:v>
                </c:pt>
                <c:pt idx="195">
                  <c:v>-71.849999999999895</c:v>
                </c:pt>
                <c:pt idx="196">
                  <c:v>-70.66</c:v>
                </c:pt>
                <c:pt idx="197">
                  <c:v>-69.849999999999895</c:v>
                </c:pt>
                <c:pt idx="198">
                  <c:v>-70.540000000000006</c:v>
                </c:pt>
                <c:pt idx="199">
                  <c:v>-70.430000000000007</c:v>
                </c:pt>
                <c:pt idx="200">
                  <c:v>-70.27</c:v>
                </c:pt>
                <c:pt idx="201">
                  <c:v>-70.09</c:v>
                </c:pt>
                <c:pt idx="202">
                  <c:v>-69.27</c:v>
                </c:pt>
                <c:pt idx="203">
                  <c:v>-69.459999999999894</c:v>
                </c:pt>
                <c:pt idx="204">
                  <c:v>-69.28</c:v>
                </c:pt>
                <c:pt idx="205">
                  <c:v>-69.709999999999894</c:v>
                </c:pt>
                <c:pt idx="206">
                  <c:v>-68.91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098-4313-951D-12AE5D6F0A63}"/>
            </c:ext>
          </c:extLst>
        </c:ser>
        <c:ser>
          <c:idx val="1"/>
          <c:order val="1"/>
          <c:tx>
            <c:v>Simulated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3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'365751076433501'!$H$12:$H$51</c:f>
              <c:numCache>
                <c:formatCode>m/d/yyyy</c:formatCode>
                <c:ptCount val="40"/>
                <c:pt idx="0">
                  <c:v>29952</c:v>
                </c:pt>
                <c:pt idx="1">
                  <c:v>30317</c:v>
                </c:pt>
                <c:pt idx="2">
                  <c:v>30682</c:v>
                </c:pt>
                <c:pt idx="3">
                  <c:v>31048</c:v>
                </c:pt>
                <c:pt idx="4">
                  <c:v>31413</c:v>
                </c:pt>
                <c:pt idx="5">
                  <c:v>31778</c:v>
                </c:pt>
                <c:pt idx="6">
                  <c:v>32143</c:v>
                </c:pt>
                <c:pt idx="7">
                  <c:v>32509</c:v>
                </c:pt>
                <c:pt idx="8">
                  <c:v>32874</c:v>
                </c:pt>
                <c:pt idx="9">
                  <c:v>33239</c:v>
                </c:pt>
                <c:pt idx="10">
                  <c:v>33604</c:v>
                </c:pt>
                <c:pt idx="11">
                  <c:v>33970</c:v>
                </c:pt>
                <c:pt idx="12">
                  <c:v>34335</c:v>
                </c:pt>
                <c:pt idx="13">
                  <c:v>34700</c:v>
                </c:pt>
                <c:pt idx="14">
                  <c:v>35065</c:v>
                </c:pt>
                <c:pt idx="15">
                  <c:v>35431</c:v>
                </c:pt>
                <c:pt idx="16">
                  <c:v>35796</c:v>
                </c:pt>
                <c:pt idx="17">
                  <c:v>36161</c:v>
                </c:pt>
                <c:pt idx="18">
                  <c:v>36526</c:v>
                </c:pt>
                <c:pt idx="19">
                  <c:v>36892</c:v>
                </c:pt>
                <c:pt idx="20">
                  <c:v>37257</c:v>
                </c:pt>
                <c:pt idx="21">
                  <c:v>37622</c:v>
                </c:pt>
                <c:pt idx="22">
                  <c:v>37987</c:v>
                </c:pt>
                <c:pt idx="23">
                  <c:v>38353</c:v>
                </c:pt>
                <c:pt idx="24">
                  <c:v>38718</c:v>
                </c:pt>
                <c:pt idx="25">
                  <c:v>39083</c:v>
                </c:pt>
                <c:pt idx="26">
                  <c:v>39448</c:v>
                </c:pt>
                <c:pt idx="27">
                  <c:v>39814</c:v>
                </c:pt>
                <c:pt idx="28">
                  <c:v>40179</c:v>
                </c:pt>
                <c:pt idx="29">
                  <c:v>40544</c:v>
                </c:pt>
                <c:pt idx="30">
                  <c:v>40909</c:v>
                </c:pt>
                <c:pt idx="31">
                  <c:v>41275</c:v>
                </c:pt>
                <c:pt idx="32">
                  <c:v>41640</c:v>
                </c:pt>
                <c:pt idx="33">
                  <c:v>42005</c:v>
                </c:pt>
                <c:pt idx="34">
                  <c:v>42370</c:v>
                </c:pt>
                <c:pt idx="35">
                  <c:v>42736</c:v>
                </c:pt>
                <c:pt idx="36">
                  <c:v>43101</c:v>
                </c:pt>
                <c:pt idx="37">
                  <c:v>43466</c:v>
                </c:pt>
                <c:pt idx="38">
                  <c:v>43831</c:v>
                </c:pt>
                <c:pt idx="39">
                  <c:v>44197</c:v>
                </c:pt>
              </c:numCache>
            </c:numRef>
          </c:xVal>
          <c:yVal>
            <c:numRef>
              <c:f>'365751076433501'!$G$12:$G$51</c:f>
              <c:numCache>
                <c:formatCode>General</c:formatCode>
                <c:ptCount val="40"/>
                <c:pt idx="0">
                  <c:v>-65.851524353030001</c:v>
                </c:pt>
                <c:pt idx="1">
                  <c:v>-66.566688537600001</c:v>
                </c:pt>
                <c:pt idx="2">
                  <c:v>-69.429008483890001</c:v>
                </c:pt>
                <c:pt idx="3">
                  <c:v>-67.61555480957</c:v>
                </c:pt>
                <c:pt idx="4">
                  <c:v>-69.830337524409998</c:v>
                </c:pt>
                <c:pt idx="5">
                  <c:v>-72.194297790530001</c:v>
                </c:pt>
                <c:pt idx="6">
                  <c:v>-73.12648010254</c:v>
                </c:pt>
                <c:pt idx="7">
                  <c:v>-72.80030822754</c:v>
                </c:pt>
                <c:pt idx="8">
                  <c:v>-73.29190826416</c:v>
                </c:pt>
                <c:pt idx="9">
                  <c:v>-72.950050353999998</c:v>
                </c:pt>
                <c:pt idx="10">
                  <c:v>-76.21876525879</c:v>
                </c:pt>
                <c:pt idx="11">
                  <c:v>-77.19231414795</c:v>
                </c:pt>
                <c:pt idx="12">
                  <c:v>-78.144340515140001</c:v>
                </c:pt>
                <c:pt idx="13">
                  <c:v>-79.207641601559999</c:v>
                </c:pt>
                <c:pt idx="14">
                  <c:v>-79.508255004879999</c:v>
                </c:pt>
                <c:pt idx="15">
                  <c:v>-79.854026794429998</c:v>
                </c:pt>
                <c:pt idx="16">
                  <c:v>-80.36701965332</c:v>
                </c:pt>
                <c:pt idx="17">
                  <c:v>-78.497917175289999</c:v>
                </c:pt>
                <c:pt idx="18">
                  <c:v>-80.062812805180002</c:v>
                </c:pt>
                <c:pt idx="19">
                  <c:v>-81.023498535160002</c:v>
                </c:pt>
                <c:pt idx="20">
                  <c:v>-82.796493530269998</c:v>
                </c:pt>
                <c:pt idx="21">
                  <c:v>-86.473182678219999</c:v>
                </c:pt>
                <c:pt idx="22">
                  <c:v>-86.444328308110002</c:v>
                </c:pt>
                <c:pt idx="23">
                  <c:v>-87.051750183110002</c:v>
                </c:pt>
                <c:pt idx="24">
                  <c:v>-88.453689575200002</c:v>
                </c:pt>
                <c:pt idx="25">
                  <c:v>-89.12126159668</c:v>
                </c:pt>
                <c:pt idx="26">
                  <c:v>-92.570304870610002</c:v>
                </c:pt>
                <c:pt idx="27">
                  <c:v>-93.703750610349999</c:v>
                </c:pt>
                <c:pt idx="28">
                  <c:v>-93.332611083979998</c:v>
                </c:pt>
                <c:pt idx="29">
                  <c:v>-89.20115661621</c:v>
                </c:pt>
                <c:pt idx="30">
                  <c:v>-83.187507629389998</c:v>
                </c:pt>
                <c:pt idx="31">
                  <c:v>-80.373878478999998</c:v>
                </c:pt>
                <c:pt idx="32">
                  <c:v>-79.242111206049998</c:v>
                </c:pt>
                <c:pt idx="33">
                  <c:v>-78.551048278810001</c:v>
                </c:pt>
                <c:pt idx="34">
                  <c:v>-77.456535339360002</c:v>
                </c:pt>
                <c:pt idx="35">
                  <c:v>-76.454292297359999</c:v>
                </c:pt>
                <c:pt idx="36">
                  <c:v>-74.97095489502</c:v>
                </c:pt>
                <c:pt idx="37">
                  <c:v>-73.273300170900001</c:v>
                </c:pt>
                <c:pt idx="38">
                  <c:v>-72.037399291989999</c:v>
                </c:pt>
                <c:pt idx="39">
                  <c:v>-79.296440124509999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098-4313-951D-12AE5D6F0A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3555183"/>
        <c:axId val="613550191"/>
      </c:scatterChart>
      <c:valAx>
        <c:axId val="613555183"/>
        <c:scaling>
          <c:orientation val="minMax"/>
          <c:min val="2900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0191"/>
        <c:crossesAt val="-200"/>
        <c:crossBetween val="midCat"/>
      </c:valAx>
      <c:valAx>
        <c:axId val="613550191"/>
        <c:scaling>
          <c:orientation val="minMax"/>
          <c:max val="-4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Water Level (ft)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5183"/>
        <c:crosses val="autoZero"/>
        <c:crossBetween val="midCat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sz="1400" b="0" i="0" u="none" strike="noStrike" baseline="0">
                <a:effectLst/>
              </a:rPr>
              <a:t>56A 13</a:t>
            </a:r>
            <a:r>
              <a:rPr lang="en-US" sz="1400" b="0" i="0" u="none" strike="noStrike" baseline="0"/>
              <a:t> </a:t>
            </a:r>
            <a:endParaRPr lang="en-US"/>
          </a:p>
        </c:rich>
      </c:tx>
      <c:layout>
        <c:manualLayout>
          <c:xMode val="edge"/>
          <c:yMode val="edge"/>
          <c:x val="0.36088110403397028"/>
          <c:y val="2.13675213675213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USGS Data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3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xVal>
            <c:numRef>
              <c:f>'363625076522602'!$A$2:$A$542</c:f>
              <c:numCache>
                <c:formatCode>m/d/yyyy</c:formatCode>
                <c:ptCount val="541"/>
                <c:pt idx="0">
                  <c:v>28977</c:v>
                </c:pt>
                <c:pt idx="1">
                  <c:v>29014</c:v>
                </c:pt>
                <c:pt idx="2">
                  <c:v>29076</c:v>
                </c:pt>
                <c:pt idx="3">
                  <c:v>29269</c:v>
                </c:pt>
                <c:pt idx="4">
                  <c:v>29275</c:v>
                </c:pt>
                <c:pt idx="5">
                  <c:v>29370</c:v>
                </c:pt>
                <c:pt idx="6">
                  <c:v>29402</c:v>
                </c:pt>
                <c:pt idx="7">
                  <c:v>29426</c:v>
                </c:pt>
                <c:pt idx="8">
                  <c:v>29460</c:v>
                </c:pt>
                <c:pt idx="9">
                  <c:v>29479</c:v>
                </c:pt>
                <c:pt idx="10">
                  <c:v>29550</c:v>
                </c:pt>
                <c:pt idx="11">
                  <c:v>29564</c:v>
                </c:pt>
                <c:pt idx="12">
                  <c:v>29620</c:v>
                </c:pt>
                <c:pt idx="13">
                  <c:v>29724</c:v>
                </c:pt>
                <c:pt idx="14">
                  <c:v>29754</c:v>
                </c:pt>
                <c:pt idx="15">
                  <c:v>29774</c:v>
                </c:pt>
                <c:pt idx="16">
                  <c:v>29818</c:v>
                </c:pt>
                <c:pt idx="17">
                  <c:v>29852</c:v>
                </c:pt>
                <c:pt idx="18">
                  <c:v>29984</c:v>
                </c:pt>
                <c:pt idx="19">
                  <c:v>30041</c:v>
                </c:pt>
                <c:pt idx="20">
                  <c:v>30194</c:v>
                </c:pt>
                <c:pt idx="21">
                  <c:v>30250</c:v>
                </c:pt>
                <c:pt idx="22">
                  <c:v>30273</c:v>
                </c:pt>
                <c:pt idx="23">
                  <c:v>30357</c:v>
                </c:pt>
                <c:pt idx="24">
                  <c:v>30715</c:v>
                </c:pt>
                <c:pt idx="25">
                  <c:v>31125</c:v>
                </c:pt>
                <c:pt idx="26">
                  <c:v>31210</c:v>
                </c:pt>
                <c:pt idx="27">
                  <c:v>31218</c:v>
                </c:pt>
                <c:pt idx="28">
                  <c:v>31239</c:v>
                </c:pt>
                <c:pt idx="29">
                  <c:v>31279</c:v>
                </c:pt>
                <c:pt idx="30">
                  <c:v>31307</c:v>
                </c:pt>
                <c:pt idx="31">
                  <c:v>31328</c:v>
                </c:pt>
                <c:pt idx="32">
                  <c:v>31370</c:v>
                </c:pt>
                <c:pt idx="33">
                  <c:v>31397</c:v>
                </c:pt>
                <c:pt idx="34">
                  <c:v>31420</c:v>
                </c:pt>
                <c:pt idx="35">
                  <c:v>31467</c:v>
                </c:pt>
                <c:pt idx="36">
                  <c:v>31489</c:v>
                </c:pt>
                <c:pt idx="37">
                  <c:v>31587</c:v>
                </c:pt>
                <c:pt idx="38">
                  <c:v>31616</c:v>
                </c:pt>
                <c:pt idx="39">
                  <c:v>31635</c:v>
                </c:pt>
                <c:pt idx="40">
                  <c:v>31684</c:v>
                </c:pt>
                <c:pt idx="41">
                  <c:v>31733</c:v>
                </c:pt>
                <c:pt idx="42">
                  <c:v>31764</c:v>
                </c:pt>
                <c:pt idx="43">
                  <c:v>31789</c:v>
                </c:pt>
                <c:pt idx="44">
                  <c:v>31832</c:v>
                </c:pt>
                <c:pt idx="45">
                  <c:v>31853</c:v>
                </c:pt>
                <c:pt idx="46">
                  <c:v>31903</c:v>
                </c:pt>
                <c:pt idx="47">
                  <c:v>31945</c:v>
                </c:pt>
                <c:pt idx="48">
                  <c:v>31950</c:v>
                </c:pt>
                <c:pt idx="49">
                  <c:v>31993</c:v>
                </c:pt>
                <c:pt idx="50">
                  <c:v>32021</c:v>
                </c:pt>
                <c:pt idx="51">
                  <c:v>32041</c:v>
                </c:pt>
                <c:pt idx="52">
                  <c:v>32083</c:v>
                </c:pt>
                <c:pt idx="53">
                  <c:v>32099</c:v>
                </c:pt>
                <c:pt idx="54">
                  <c:v>32154</c:v>
                </c:pt>
                <c:pt idx="55">
                  <c:v>32210</c:v>
                </c:pt>
                <c:pt idx="56">
                  <c:v>32216</c:v>
                </c:pt>
                <c:pt idx="57">
                  <c:v>32266</c:v>
                </c:pt>
                <c:pt idx="58">
                  <c:v>32324</c:v>
                </c:pt>
                <c:pt idx="59">
                  <c:v>32365</c:v>
                </c:pt>
                <c:pt idx="60">
                  <c:v>32427</c:v>
                </c:pt>
                <c:pt idx="61">
                  <c:v>32468</c:v>
                </c:pt>
                <c:pt idx="62">
                  <c:v>32490</c:v>
                </c:pt>
                <c:pt idx="63">
                  <c:v>32526</c:v>
                </c:pt>
                <c:pt idx="64">
                  <c:v>32587</c:v>
                </c:pt>
                <c:pt idx="65">
                  <c:v>32678</c:v>
                </c:pt>
                <c:pt idx="66">
                  <c:v>32771</c:v>
                </c:pt>
                <c:pt idx="67">
                  <c:v>32846</c:v>
                </c:pt>
                <c:pt idx="68">
                  <c:v>32944</c:v>
                </c:pt>
                <c:pt idx="69">
                  <c:v>33129</c:v>
                </c:pt>
                <c:pt idx="70">
                  <c:v>33324</c:v>
                </c:pt>
                <c:pt idx="71">
                  <c:v>33521</c:v>
                </c:pt>
                <c:pt idx="72">
                  <c:v>33679</c:v>
                </c:pt>
                <c:pt idx="73">
                  <c:v>33869</c:v>
                </c:pt>
                <c:pt idx="74">
                  <c:v>33892</c:v>
                </c:pt>
                <c:pt idx="75">
                  <c:v>34023</c:v>
                </c:pt>
                <c:pt idx="76">
                  <c:v>34093</c:v>
                </c:pt>
                <c:pt idx="77">
                  <c:v>34150</c:v>
                </c:pt>
                <c:pt idx="78">
                  <c:v>34201</c:v>
                </c:pt>
                <c:pt idx="79">
                  <c:v>34276</c:v>
                </c:pt>
                <c:pt idx="80">
                  <c:v>34317</c:v>
                </c:pt>
                <c:pt idx="81">
                  <c:v>34376</c:v>
                </c:pt>
                <c:pt idx="82">
                  <c:v>34437</c:v>
                </c:pt>
                <c:pt idx="83">
                  <c:v>34505</c:v>
                </c:pt>
                <c:pt idx="84">
                  <c:v>34558</c:v>
                </c:pt>
                <c:pt idx="85">
                  <c:v>34652</c:v>
                </c:pt>
                <c:pt idx="86">
                  <c:v>34710</c:v>
                </c:pt>
                <c:pt idx="87">
                  <c:v>34772</c:v>
                </c:pt>
                <c:pt idx="88">
                  <c:v>34824</c:v>
                </c:pt>
                <c:pt idx="89">
                  <c:v>34899</c:v>
                </c:pt>
                <c:pt idx="90">
                  <c:v>34983</c:v>
                </c:pt>
                <c:pt idx="91">
                  <c:v>35074</c:v>
                </c:pt>
                <c:pt idx="92">
                  <c:v>35164</c:v>
                </c:pt>
                <c:pt idx="93">
                  <c:v>35257</c:v>
                </c:pt>
                <c:pt idx="94">
                  <c:v>35356</c:v>
                </c:pt>
                <c:pt idx="95">
                  <c:v>35457</c:v>
                </c:pt>
                <c:pt idx="96">
                  <c:v>35550</c:v>
                </c:pt>
                <c:pt idx="97">
                  <c:v>35634</c:v>
                </c:pt>
                <c:pt idx="98">
                  <c:v>35740</c:v>
                </c:pt>
                <c:pt idx="99">
                  <c:v>35816</c:v>
                </c:pt>
                <c:pt idx="100">
                  <c:v>35920</c:v>
                </c:pt>
                <c:pt idx="101">
                  <c:v>35990</c:v>
                </c:pt>
                <c:pt idx="102">
                  <c:v>36097</c:v>
                </c:pt>
                <c:pt idx="103">
                  <c:v>36165</c:v>
                </c:pt>
                <c:pt idx="104">
                  <c:v>36264</c:v>
                </c:pt>
                <c:pt idx="105">
                  <c:v>36348</c:v>
                </c:pt>
                <c:pt idx="106">
                  <c:v>36494</c:v>
                </c:pt>
                <c:pt idx="107">
                  <c:v>36536</c:v>
                </c:pt>
                <c:pt idx="108">
                  <c:v>36636</c:v>
                </c:pt>
                <c:pt idx="109">
                  <c:v>36720</c:v>
                </c:pt>
                <c:pt idx="110">
                  <c:v>36832</c:v>
                </c:pt>
                <c:pt idx="111">
                  <c:v>36938</c:v>
                </c:pt>
                <c:pt idx="112">
                  <c:v>37007</c:v>
                </c:pt>
                <c:pt idx="113">
                  <c:v>37084</c:v>
                </c:pt>
                <c:pt idx="114">
                  <c:v>37193</c:v>
                </c:pt>
                <c:pt idx="115">
                  <c:v>37265</c:v>
                </c:pt>
                <c:pt idx="116">
                  <c:v>37279</c:v>
                </c:pt>
                <c:pt idx="117">
                  <c:v>37358</c:v>
                </c:pt>
                <c:pt idx="118">
                  <c:v>37447</c:v>
                </c:pt>
                <c:pt idx="119">
                  <c:v>37552</c:v>
                </c:pt>
                <c:pt idx="120">
                  <c:v>37630</c:v>
                </c:pt>
                <c:pt idx="121">
                  <c:v>37732</c:v>
                </c:pt>
                <c:pt idx="122">
                  <c:v>37812</c:v>
                </c:pt>
                <c:pt idx="123">
                  <c:v>37935</c:v>
                </c:pt>
                <c:pt idx="124">
                  <c:v>37998</c:v>
                </c:pt>
                <c:pt idx="125">
                  <c:v>38096</c:v>
                </c:pt>
                <c:pt idx="126">
                  <c:v>38180</c:v>
                </c:pt>
                <c:pt idx="127">
                  <c:v>38309</c:v>
                </c:pt>
                <c:pt idx="128">
                  <c:v>38373</c:v>
                </c:pt>
                <c:pt idx="129">
                  <c:v>38457</c:v>
                </c:pt>
                <c:pt idx="130">
                  <c:v>38545</c:v>
                </c:pt>
                <c:pt idx="131">
                  <c:v>38650</c:v>
                </c:pt>
                <c:pt idx="132">
                  <c:v>38727</c:v>
                </c:pt>
                <c:pt idx="133">
                  <c:v>38831</c:v>
                </c:pt>
                <c:pt idx="134">
                  <c:v>38908</c:v>
                </c:pt>
                <c:pt idx="135">
                  <c:v>39030</c:v>
                </c:pt>
                <c:pt idx="136">
                  <c:v>39091</c:v>
                </c:pt>
                <c:pt idx="137">
                  <c:v>39211</c:v>
                </c:pt>
                <c:pt idx="138">
                  <c:v>39286</c:v>
                </c:pt>
                <c:pt idx="139">
                  <c:v>39377</c:v>
                </c:pt>
                <c:pt idx="140">
                  <c:v>39470</c:v>
                </c:pt>
                <c:pt idx="141">
                  <c:v>39568</c:v>
                </c:pt>
                <c:pt idx="142">
                  <c:v>39651</c:v>
                </c:pt>
                <c:pt idx="143">
                  <c:v>39744</c:v>
                </c:pt>
                <c:pt idx="144">
                  <c:v>39868</c:v>
                </c:pt>
                <c:pt idx="145">
                  <c:v>39939</c:v>
                </c:pt>
                <c:pt idx="146">
                  <c:v>40051</c:v>
                </c:pt>
                <c:pt idx="147">
                  <c:v>40115</c:v>
                </c:pt>
                <c:pt idx="148">
                  <c:v>40116</c:v>
                </c:pt>
                <c:pt idx="149">
                  <c:v>40213</c:v>
                </c:pt>
                <c:pt idx="150">
                  <c:v>40246</c:v>
                </c:pt>
                <c:pt idx="151">
                  <c:v>40288</c:v>
                </c:pt>
                <c:pt idx="152">
                  <c:v>40367</c:v>
                </c:pt>
                <c:pt idx="153">
                  <c:v>40490</c:v>
                </c:pt>
                <c:pt idx="154">
                  <c:v>40590</c:v>
                </c:pt>
                <c:pt idx="155">
                  <c:v>40652</c:v>
                </c:pt>
                <c:pt idx="156">
                  <c:v>40729</c:v>
                </c:pt>
                <c:pt idx="157">
                  <c:v>40819</c:v>
                </c:pt>
                <c:pt idx="158">
                  <c:v>40926</c:v>
                </c:pt>
                <c:pt idx="159">
                  <c:v>41011</c:v>
                </c:pt>
                <c:pt idx="160">
                  <c:v>41099</c:v>
                </c:pt>
                <c:pt idx="161">
                  <c:v>41191</c:v>
                </c:pt>
                <c:pt idx="162">
                  <c:v>41285</c:v>
                </c:pt>
                <c:pt idx="163">
                  <c:v>41374</c:v>
                </c:pt>
                <c:pt idx="164">
                  <c:v>41465</c:v>
                </c:pt>
                <c:pt idx="165">
                  <c:v>41569</c:v>
                </c:pt>
                <c:pt idx="166">
                  <c:v>41660</c:v>
                </c:pt>
                <c:pt idx="167">
                  <c:v>41726</c:v>
                </c:pt>
                <c:pt idx="168">
                  <c:v>41837</c:v>
                </c:pt>
                <c:pt idx="169">
                  <c:v>41914</c:v>
                </c:pt>
                <c:pt idx="170">
                  <c:v>42018</c:v>
                </c:pt>
                <c:pt idx="171">
                  <c:v>42121</c:v>
                </c:pt>
                <c:pt idx="172">
                  <c:v>42184</c:v>
                </c:pt>
                <c:pt idx="173">
                  <c:v>42290</c:v>
                </c:pt>
                <c:pt idx="174">
                  <c:v>42359</c:v>
                </c:pt>
                <c:pt idx="175">
                  <c:v>42478</c:v>
                </c:pt>
                <c:pt idx="176">
                  <c:v>42570</c:v>
                </c:pt>
                <c:pt idx="177">
                  <c:v>42655</c:v>
                </c:pt>
                <c:pt idx="178">
                  <c:v>42752</c:v>
                </c:pt>
                <c:pt idx="179">
                  <c:v>42829</c:v>
                </c:pt>
                <c:pt idx="180">
                  <c:v>42923</c:v>
                </c:pt>
                <c:pt idx="181">
                  <c:v>43025</c:v>
                </c:pt>
                <c:pt idx="182">
                  <c:v>43151</c:v>
                </c:pt>
                <c:pt idx="183">
                  <c:v>43299</c:v>
                </c:pt>
                <c:pt idx="184">
                  <c:v>43382</c:v>
                </c:pt>
                <c:pt idx="185">
                  <c:v>43487</c:v>
                </c:pt>
                <c:pt idx="186">
                  <c:v>43563</c:v>
                </c:pt>
                <c:pt idx="187">
                  <c:v>43657</c:v>
                </c:pt>
                <c:pt idx="188">
                  <c:v>43675</c:v>
                </c:pt>
                <c:pt idx="189">
                  <c:v>43727</c:v>
                </c:pt>
                <c:pt idx="190">
                  <c:v>43858</c:v>
                </c:pt>
                <c:pt idx="191">
                  <c:v>43987</c:v>
                </c:pt>
                <c:pt idx="192">
                  <c:v>44166</c:v>
                </c:pt>
                <c:pt idx="193">
                  <c:v>44315</c:v>
                </c:pt>
                <c:pt idx="194">
                  <c:v>44477</c:v>
                </c:pt>
              </c:numCache>
            </c:numRef>
          </c:xVal>
          <c:yVal>
            <c:numRef>
              <c:f>'363625076522602'!$D$2:$D$542</c:f>
              <c:numCache>
                <c:formatCode>General</c:formatCode>
                <c:ptCount val="541"/>
                <c:pt idx="0">
                  <c:v>-135.26</c:v>
                </c:pt>
                <c:pt idx="1">
                  <c:v>-135.19999999999899</c:v>
                </c:pt>
                <c:pt idx="2">
                  <c:v>-134.51</c:v>
                </c:pt>
                <c:pt idx="3">
                  <c:v>-134.81</c:v>
                </c:pt>
                <c:pt idx="4">
                  <c:v>-137.03</c:v>
                </c:pt>
                <c:pt idx="5">
                  <c:v>-137.88999999999899</c:v>
                </c:pt>
                <c:pt idx="6">
                  <c:v>-137.24</c:v>
                </c:pt>
                <c:pt idx="7">
                  <c:v>-138.88999999999899</c:v>
                </c:pt>
                <c:pt idx="8">
                  <c:v>-141.19</c:v>
                </c:pt>
                <c:pt idx="9">
                  <c:v>-135.79</c:v>
                </c:pt>
                <c:pt idx="10">
                  <c:v>-139.09</c:v>
                </c:pt>
                <c:pt idx="11">
                  <c:v>-137.88999999999899</c:v>
                </c:pt>
                <c:pt idx="12">
                  <c:v>-144.88999999999899</c:v>
                </c:pt>
                <c:pt idx="13">
                  <c:v>-135.19999999999899</c:v>
                </c:pt>
                <c:pt idx="14">
                  <c:v>-133.44999999999899</c:v>
                </c:pt>
                <c:pt idx="15">
                  <c:v>-136.69999999999899</c:v>
                </c:pt>
                <c:pt idx="16">
                  <c:v>-136.07</c:v>
                </c:pt>
                <c:pt idx="17">
                  <c:v>-136.24</c:v>
                </c:pt>
                <c:pt idx="18">
                  <c:v>-133.13</c:v>
                </c:pt>
                <c:pt idx="19">
                  <c:v>-133.07</c:v>
                </c:pt>
                <c:pt idx="20">
                  <c:v>-131.35</c:v>
                </c:pt>
                <c:pt idx="21">
                  <c:v>-130.729999999999</c:v>
                </c:pt>
                <c:pt idx="22">
                  <c:v>-133.16999999999899</c:v>
                </c:pt>
                <c:pt idx="23">
                  <c:v>-134.38999999999899</c:v>
                </c:pt>
                <c:pt idx="24">
                  <c:v>-132.41</c:v>
                </c:pt>
                <c:pt idx="25">
                  <c:v>-132.71</c:v>
                </c:pt>
                <c:pt idx="26">
                  <c:v>-137.88999999999899</c:v>
                </c:pt>
                <c:pt idx="27">
                  <c:v>-138.34</c:v>
                </c:pt>
                <c:pt idx="28">
                  <c:v>-137.91</c:v>
                </c:pt>
                <c:pt idx="29">
                  <c:v>-137.24</c:v>
                </c:pt>
                <c:pt idx="30">
                  <c:v>-136.99</c:v>
                </c:pt>
                <c:pt idx="31">
                  <c:v>-135.58000000000001</c:v>
                </c:pt>
                <c:pt idx="32">
                  <c:v>-136.729999999999</c:v>
                </c:pt>
                <c:pt idx="33">
                  <c:v>-138.1</c:v>
                </c:pt>
                <c:pt idx="34">
                  <c:v>-138.979999999999</c:v>
                </c:pt>
                <c:pt idx="35">
                  <c:v>-138.63999999999899</c:v>
                </c:pt>
                <c:pt idx="36">
                  <c:v>-139.41</c:v>
                </c:pt>
                <c:pt idx="37">
                  <c:v>-136.49</c:v>
                </c:pt>
                <c:pt idx="38">
                  <c:v>-136.87</c:v>
                </c:pt>
                <c:pt idx="39">
                  <c:v>-136.13</c:v>
                </c:pt>
                <c:pt idx="40">
                  <c:v>-136.88999999999899</c:v>
                </c:pt>
                <c:pt idx="41">
                  <c:v>-137.86000000000001</c:v>
                </c:pt>
                <c:pt idx="42">
                  <c:v>-137.81</c:v>
                </c:pt>
                <c:pt idx="43">
                  <c:v>-138.69999999999899</c:v>
                </c:pt>
                <c:pt idx="44">
                  <c:v>-140.479999999999</c:v>
                </c:pt>
                <c:pt idx="45">
                  <c:v>-140.58000000000001</c:v>
                </c:pt>
                <c:pt idx="46">
                  <c:v>-140.34</c:v>
                </c:pt>
                <c:pt idx="47">
                  <c:v>-142.72</c:v>
                </c:pt>
                <c:pt idx="48">
                  <c:v>-138.49</c:v>
                </c:pt>
                <c:pt idx="49">
                  <c:v>-143.29</c:v>
                </c:pt>
                <c:pt idx="50">
                  <c:v>-143.36000000000001</c:v>
                </c:pt>
                <c:pt idx="51">
                  <c:v>-145.85</c:v>
                </c:pt>
                <c:pt idx="52">
                  <c:v>-141.37</c:v>
                </c:pt>
                <c:pt idx="53">
                  <c:v>-141.88</c:v>
                </c:pt>
                <c:pt idx="54">
                  <c:v>-142.88999999999899</c:v>
                </c:pt>
                <c:pt idx="55">
                  <c:v>-144.81</c:v>
                </c:pt>
                <c:pt idx="56">
                  <c:v>-144.94</c:v>
                </c:pt>
                <c:pt idx="57">
                  <c:v>-144.16999999999899</c:v>
                </c:pt>
                <c:pt idx="58">
                  <c:v>-145.04</c:v>
                </c:pt>
                <c:pt idx="59">
                  <c:v>-145.34</c:v>
                </c:pt>
                <c:pt idx="60">
                  <c:v>-145.19</c:v>
                </c:pt>
                <c:pt idx="61">
                  <c:v>-143.49</c:v>
                </c:pt>
                <c:pt idx="62">
                  <c:v>-144.88999999999899</c:v>
                </c:pt>
                <c:pt idx="63">
                  <c:v>-143.69</c:v>
                </c:pt>
                <c:pt idx="64">
                  <c:v>-145.18</c:v>
                </c:pt>
                <c:pt idx="65">
                  <c:v>-143.22</c:v>
                </c:pt>
                <c:pt idx="66">
                  <c:v>-143.75</c:v>
                </c:pt>
                <c:pt idx="67">
                  <c:v>-146.77000000000001</c:v>
                </c:pt>
                <c:pt idx="68">
                  <c:v>-150.09</c:v>
                </c:pt>
                <c:pt idx="69">
                  <c:v>-146.30000000000001</c:v>
                </c:pt>
                <c:pt idx="70">
                  <c:v>-150.76</c:v>
                </c:pt>
                <c:pt idx="71">
                  <c:v>-151.72</c:v>
                </c:pt>
                <c:pt idx="72">
                  <c:v>-153.58000000000001</c:v>
                </c:pt>
                <c:pt idx="73">
                  <c:v>-153.38999999999899</c:v>
                </c:pt>
                <c:pt idx="74">
                  <c:v>-153.38999999999899</c:v>
                </c:pt>
                <c:pt idx="75">
                  <c:v>-151.54</c:v>
                </c:pt>
                <c:pt idx="76">
                  <c:v>-151.35</c:v>
                </c:pt>
                <c:pt idx="77">
                  <c:v>-150.37</c:v>
                </c:pt>
                <c:pt idx="78">
                  <c:v>-149.5</c:v>
                </c:pt>
                <c:pt idx="79">
                  <c:v>-149.19</c:v>
                </c:pt>
                <c:pt idx="80">
                  <c:v>-148.33000000000001</c:v>
                </c:pt>
                <c:pt idx="81">
                  <c:v>-147.69</c:v>
                </c:pt>
                <c:pt idx="82">
                  <c:v>-145.979999999999</c:v>
                </c:pt>
                <c:pt idx="83">
                  <c:v>-148.75</c:v>
                </c:pt>
                <c:pt idx="84">
                  <c:v>-149.29</c:v>
                </c:pt>
                <c:pt idx="85">
                  <c:v>-147.85</c:v>
                </c:pt>
                <c:pt idx="86">
                  <c:v>-153.56</c:v>
                </c:pt>
                <c:pt idx="87">
                  <c:v>-153.91999999999899</c:v>
                </c:pt>
                <c:pt idx="88">
                  <c:v>-154.68</c:v>
                </c:pt>
                <c:pt idx="89">
                  <c:v>-154.04</c:v>
                </c:pt>
                <c:pt idx="90">
                  <c:v>-152.66999999999899</c:v>
                </c:pt>
                <c:pt idx="91">
                  <c:v>-150.49</c:v>
                </c:pt>
                <c:pt idx="92">
                  <c:v>-150.61000000000001</c:v>
                </c:pt>
                <c:pt idx="93">
                  <c:v>-154.4</c:v>
                </c:pt>
                <c:pt idx="94">
                  <c:v>-152.52000000000001</c:v>
                </c:pt>
                <c:pt idx="95">
                  <c:v>-151.38999999999899</c:v>
                </c:pt>
                <c:pt idx="96">
                  <c:v>-148.479999999999</c:v>
                </c:pt>
                <c:pt idx="97">
                  <c:v>-151.78</c:v>
                </c:pt>
                <c:pt idx="98">
                  <c:v>-151.04</c:v>
                </c:pt>
                <c:pt idx="99">
                  <c:v>-149.94</c:v>
                </c:pt>
                <c:pt idx="100">
                  <c:v>-149.41999999999899</c:v>
                </c:pt>
                <c:pt idx="101">
                  <c:v>-148.49</c:v>
                </c:pt>
                <c:pt idx="102">
                  <c:v>-147.88</c:v>
                </c:pt>
                <c:pt idx="103">
                  <c:v>-144.63999999999899</c:v>
                </c:pt>
                <c:pt idx="104">
                  <c:v>-146.24</c:v>
                </c:pt>
                <c:pt idx="105">
                  <c:v>-141.94</c:v>
                </c:pt>
                <c:pt idx="106">
                  <c:v>-140.54</c:v>
                </c:pt>
                <c:pt idx="107">
                  <c:v>-140.38999999999899</c:v>
                </c:pt>
                <c:pt idx="108">
                  <c:v>-140.68</c:v>
                </c:pt>
                <c:pt idx="109">
                  <c:v>-141.79</c:v>
                </c:pt>
                <c:pt idx="110">
                  <c:v>-142.13</c:v>
                </c:pt>
                <c:pt idx="111">
                  <c:v>-141.87</c:v>
                </c:pt>
                <c:pt idx="112">
                  <c:v>-140.79</c:v>
                </c:pt>
                <c:pt idx="113">
                  <c:v>-143.69</c:v>
                </c:pt>
                <c:pt idx="114">
                  <c:v>-145.78</c:v>
                </c:pt>
                <c:pt idx="115">
                  <c:v>-145.16999999999899</c:v>
                </c:pt>
                <c:pt idx="116">
                  <c:v>-147.02000000000001</c:v>
                </c:pt>
                <c:pt idx="117">
                  <c:v>-148.15</c:v>
                </c:pt>
                <c:pt idx="118">
                  <c:v>-148.30000000000001</c:v>
                </c:pt>
                <c:pt idx="119">
                  <c:v>-146.38999999999899</c:v>
                </c:pt>
                <c:pt idx="120">
                  <c:v>-145.16999999999899</c:v>
                </c:pt>
                <c:pt idx="121">
                  <c:v>-145</c:v>
                </c:pt>
                <c:pt idx="122">
                  <c:v>-144.5</c:v>
                </c:pt>
                <c:pt idx="123">
                  <c:v>-145.55000000000001</c:v>
                </c:pt>
                <c:pt idx="124">
                  <c:v>-145.979999999999</c:v>
                </c:pt>
                <c:pt idx="125">
                  <c:v>-146.19999999999899</c:v>
                </c:pt>
                <c:pt idx="126">
                  <c:v>-147.229999999999</c:v>
                </c:pt>
                <c:pt idx="127">
                  <c:v>-146.229999999999</c:v>
                </c:pt>
                <c:pt idx="128">
                  <c:v>-146.46</c:v>
                </c:pt>
                <c:pt idx="129">
                  <c:v>-146.11000000000001</c:v>
                </c:pt>
                <c:pt idx="130">
                  <c:v>-148.49</c:v>
                </c:pt>
                <c:pt idx="131">
                  <c:v>-150.16999999999899</c:v>
                </c:pt>
                <c:pt idx="132">
                  <c:v>-151.04</c:v>
                </c:pt>
                <c:pt idx="133">
                  <c:v>-151.4</c:v>
                </c:pt>
                <c:pt idx="134">
                  <c:v>-149.13999999999899</c:v>
                </c:pt>
                <c:pt idx="135">
                  <c:v>-149.88</c:v>
                </c:pt>
                <c:pt idx="136">
                  <c:v>-150.71</c:v>
                </c:pt>
                <c:pt idx="137">
                  <c:v>-151.66999999999899</c:v>
                </c:pt>
                <c:pt idx="138">
                  <c:v>-151.82</c:v>
                </c:pt>
                <c:pt idx="139">
                  <c:v>-153.04</c:v>
                </c:pt>
                <c:pt idx="140">
                  <c:v>-153.43</c:v>
                </c:pt>
                <c:pt idx="141">
                  <c:v>-154.37</c:v>
                </c:pt>
                <c:pt idx="142">
                  <c:v>-153.63999999999899</c:v>
                </c:pt>
                <c:pt idx="143">
                  <c:v>-154.26</c:v>
                </c:pt>
                <c:pt idx="144">
                  <c:v>-152.27000000000001</c:v>
                </c:pt>
                <c:pt idx="145">
                  <c:v>-151.30000000000001</c:v>
                </c:pt>
                <c:pt idx="146">
                  <c:v>-150</c:v>
                </c:pt>
                <c:pt idx="147">
                  <c:v>-148.08000000000001</c:v>
                </c:pt>
                <c:pt idx="148">
                  <c:v>-148.11000000000001</c:v>
                </c:pt>
                <c:pt idx="149">
                  <c:v>-146.56</c:v>
                </c:pt>
                <c:pt idx="150">
                  <c:v>-145.38</c:v>
                </c:pt>
                <c:pt idx="151">
                  <c:v>-144.37</c:v>
                </c:pt>
                <c:pt idx="152">
                  <c:v>-129.78</c:v>
                </c:pt>
                <c:pt idx="153">
                  <c:v>-119.14</c:v>
                </c:pt>
                <c:pt idx="154">
                  <c:v>-111.46</c:v>
                </c:pt>
                <c:pt idx="155">
                  <c:v>-109.83</c:v>
                </c:pt>
                <c:pt idx="156">
                  <c:v>-107.19</c:v>
                </c:pt>
                <c:pt idx="157">
                  <c:v>-104.65</c:v>
                </c:pt>
                <c:pt idx="158">
                  <c:v>-99.29</c:v>
                </c:pt>
                <c:pt idx="159">
                  <c:v>-96.35</c:v>
                </c:pt>
                <c:pt idx="160">
                  <c:v>-101.11</c:v>
                </c:pt>
                <c:pt idx="161">
                  <c:v>-105.45</c:v>
                </c:pt>
                <c:pt idx="162">
                  <c:v>-104.92</c:v>
                </c:pt>
                <c:pt idx="163">
                  <c:v>-105.64</c:v>
                </c:pt>
                <c:pt idx="164">
                  <c:v>-104.98</c:v>
                </c:pt>
                <c:pt idx="165">
                  <c:v>-104.17</c:v>
                </c:pt>
                <c:pt idx="166">
                  <c:v>-104.1</c:v>
                </c:pt>
                <c:pt idx="167">
                  <c:v>-104.61</c:v>
                </c:pt>
                <c:pt idx="168">
                  <c:v>-104.23</c:v>
                </c:pt>
                <c:pt idx="169">
                  <c:v>-103.9</c:v>
                </c:pt>
                <c:pt idx="170">
                  <c:v>-103.23</c:v>
                </c:pt>
                <c:pt idx="171">
                  <c:v>-103.54</c:v>
                </c:pt>
                <c:pt idx="172">
                  <c:v>-104.59</c:v>
                </c:pt>
                <c:pt idx="173">
                  <c:v>-102.79</c:v>
                </c:pt>
                <c:pt idx="174">
                  <c:v>-103.19</c:v>
                </c:pt>
                <c:pt idx="175">
                  <c:v>-102.66</c:v>
                </c:pt>
                <c:pt idx="176">
                  <c:v>-102.27</c:v>
                </c:pt>
                <c:pt idx="177">
                  <c:v>-101.57</c:v>
                </c:pt>
                <c:pt idx="178">
                  <c:v>-103.45</c:v>
                </c:pt>
                <c:pt idx="179">
                  <c:v>-102.34</c:v>
                </c:pt>
                <c:pt idx="180">
                  <c:v>-101.98</c:v>
                </c:pt>
                <c:pt idx="181">
                  <c:v>-101.39</c:v>
                </c:pt>
                <c:pt idx="182">
                  <c:v>-103.11</c:v>
                </c:pt>
                <c:pt idx="183">
                  <c:v>-102.09</c:v>
                </c:pt>
                <c:pt idx="184">
                  <c:v>-103.39</c:v>
                </c:pt>
                <c:pt idx="185">
                  <c:v>-103.06</c:v>
                </c:pt>
                <c:pt idx="186">
                  <c:v>-102.34</c:v>
                </c:pt>
                <c:pt idx="187">
                  <c:v>-101.4</c:v>
                </c:pt>
                <c:pt idx="188">
                  <c:v>-101.73</c:v>
                </c:pt>
                <c:pt idx="189">
                  <c:v>-101.95</c:v>
                </c:pt>
                <c:pt idx="190">
                  <c:v>-100.46</c:v>
                </c:pt>
                <c:pt idx="191">
                  <c:v>-100.64</c:v>
                </c:pt>
                <c:pt idx="192">
                  <c:v>-102.07</c:v>
                </c:pt>
                <c:pt idx="193">
                  <c:v>-100.81</c:v>
                </c:pt>
                <c:pt idx="194">
                  <c:v>-102.31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095-4131-B05F-F5A42424E6DD}"/>
            </c:ext>
          </c:extLst>
        </c:ser>
        <c:ser>
          <c:idx val="1"/>
          <c:order val="1"/>
          <c:tx>
            <c:v>Simulated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3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'363625076522602'!$H$12:$H$51</c:f>
              <c:numCache>
                <c:formatCode>m/d/yyyy</c:formatCode>
                <c:ptCount val="40"/>
                <c:pt idx="0">
                  <c:v>29952</c:v>
                </c:pt>
                <c:pt idx="1">
                  <c:v>30317</c:v>
                </c:pt>
                <c:pt idx="2">
                  <c:v>30682</c:v>
                </c:pt>
                <c:pt idx="3">
                  <c:v>31048</c:v>
                </c:pt>
                <c:pt idx="4">
                  <c:v>31413</c:v>
                </c:pt>
                <c:pt idx="5">
                  <c:v>31778</c:v>
                </c:pt>
                <c:pt idx="6">
                  <c:v>32143</c:v>
                </c:pt>
                <c:pt idx="7">
                  <c:v>32509</c:v>
                </c:pt>
                <c:pt idx="8">
                  <c:v>32874</c:v>
                </c:pt>
                <c:pt idx="9">
                  <c:v>33239</c:v>
                </c:pt>
                <c:pt idx="10">
                  <c:v>33604</c:v>
                </c:pt>
                <c:pt idx="11">
                  <c:v>33970</c:v>
                </c:pt>
                <c:pt idx="12">
                  <c:v>34335</c:v>
                </c:pt>
                <c:pt idx="13">
                  <c:v>34700</c:v>
                </c:pt>
                <c:pt idx="14">
                  <c:v>35065</c:v>
                </c:pt>
                <c:pt idx="15">
                  <c:v>35431</c:v>
                </c:pt>
                <c:pt idx="16">
                  <c:v>35796</c:v>
                </c:pt>
                <c:pt idx="17">
                  <c:v>36161</c:v>
                </c:pt>
                <c:pt idx="18">
                  <c:v>36526</c:v>
                </c:pt>
                <c:pt idx="19">
                  <c:v>36892</c:v>
                </c:pt>
                <c:pt idx="20">
                  <c:v>37257</c:v>
                </c:pt>
                <c:pt idx="21">
                  <c:v>37622</c:v>
                </c:pt>
                <c:pt idx="22">
                  <c:v>37987</c:v>
                </c:pt>
                <c:pt idx="23">
                  <c:v>38353</c:v>
                </c:pt>
                <c:pt idx="24">
                  <c:v>38718</c:v>
                </c:pt>
                <c:pt idx="25">
                  <c:v>39083</c:v>
                </c:pt>
                <c:pt idx="26">
                  <c:v>39448</c:v>
                </c:pt>
                <c:pt idx="27">
                  <c:v>39814</c:v>
                </c:pt>
                <c:pt idx="28">
                  <c:v>40179</c:v>
                </c:pt>
                <c:pt idx="29">
                  <c:v>40544</c:v>
                </c:pt>
                <c:pt idx="30">
                  <c:v>40909</c:v>
                </c:pt>
                <c:pt idx="31">
                  <c:v>41275</c:v>
                </c:pt>
                <c:pt idx="32">
                  <c:v>41640</c:v>
                </c:pt>
                <c:pt idx="33">
                  <c:v>42005</c:v>
                </c:pt>
                <c:pt idx="34">
                  <c:v>42370</c:v>
                </c:pt>
                <c:pt idx="35">
                  <c:v>42736</c:v>
                </c:pt>
                <c:pt idx="36">
                  <c:v>43101</c:v>
                </c:pt>
                <c:pt idx="37">
                  <c:v>43466</c:v>
                </c:pt>
                <c:pt idx="38">
                  <c:v>43831</c:v>
                </c:pt>
                <c:pt idx="39">
                  <c:v>44197</c:v>
                </c:pt>
              </c:numCache>
            </c:numRef>
          </c:xVal>
          <c:yVal>
            <c:numRef>
              <c:f>'363625076522602'!$G$12:$G$51</c:f>
              <c:numCache>
                <c:formatCode>General</c:formatCode>
                <c:ptCount val="40"/>
                <c:pt idx="0">
                  <c:v>-104.6391372681</c:v>
                </c:pt>
                <c:pt idx="1">
                  <c:v>-105.27150726319999</c:v>
                </c:pt>
                <c:pt idx="2">
                  <c:v>-105.56145477290001</c:v>
                </c:pt>
                <c:pt idx="3">
                  <c:v>-106.9294586182</c:v>
                </c:pt>
                <c:pt idx="4">
                  <c:v>-107.4467010498</c:v>
                </c:pt>
                <c:pt idx="5">
                  <c:v>-110.38609313960001</c:v>
                </c:pt>
                <c:pt idx="6">
                  <c:v>-113.1150588989</c:v>
                </c:pt>
                <c:pt idx="7">
                  <c:v>-115.5991516113</c:v>
                </c:pt>
                <c:pt idx="8">
                  <c:v>-113.9162368774</c:v>
                </c:pt>
                <c:pt idx="9">
                  <c:v>-111.8351364136</c:v>
                </c:pt>
                <c:pt idx="10">
                  <c:v>-111.9163742065</c:v>
                </c:pt>
                <c:pt idx="11">
                  <c:v>-116.38488006590001</c:v>
                </c:pt>
                <c:pt idx="12">
                  <c:v>-116.61196136469999</c:v>
                </c:pt>
                <c:pt idx="13">
                  <c:v>-118.55229949949999</c:v>
                </c:pt>
                <c:pt idx="14">
                  <c:v>-120.2211532593</c:v>
                </c:pt>
                <c:pt idx="15">
                  <c:v>-122.2233886719</c:v>
                </c:pt>
                <c:pt idx="16">
                  <c:v>-121.73332977290001</c:v>
                </c:pt>
                <c:pt idx="17">
                  <c:v>-119.30242919920001</c:v>
                </c:pt>
                <c:pt idx="18">
                  <c:v>-115.79039001460001</c:v>
                </c:pt>
                <c:pt idx="19">
                  <c:v>-117.1707992554</c:v>
                </c:pt>
                <c:pt idx="20">
                  <c:v>-120.562171936</c:v>
                </c:pt>
                <c:pt idx="21">
                  <c:v>-123.0895233154</c:v>
                </c:pt>
                <c:pt idx="22">
                  <c:v>-122.2152481079</c:v>
                </c:pt>
                <c:pt idx="23">
                  <c:v>-124.6300582886</c:v>
                </c:pt>
                <c:pt idx="24">
                  <c:v>-125.98896026609999</c:v>
                </c:pt>
                <c:pt idx="25">
                  <c:v>-126.8618850708</c:v>
                </c:pt>
                <c:pt idx="26">
                  <c:v>-130.48997497560001</c:v>
                </c:pt>
                <c:pt idx="27">
                  <c:v>-131.26460266110001</c:v>
                </c:pt>
                <c:pt idx="28">
                  <c:v>-125.14389801030001</c:v>
                </c:pt>
                <c:pt idx="29">
                  <c:v>-102.6331481934</c:v>
                </c:pt>
                <c:pt idx="30">
                  <c:v>-86.526580810550001</c:v>
                </c:pt>
                <c:pt idx="31">
                  <c:v>-85.56886291504</c:v>
                </c:pt>
                <c:pt idx="32">
                  <c:v>-89.157752990719999</c:v>
                </c:pt>
                <c:pt idx="33">
                  <c:v>-89.222633361820002</c:v>
                </c:pt>
                <c:pt idx="34">
                  <c:v>-86.668182373050001</c:v>
                </c:pt>
                <c:pt idx="35">
                  <c:v>-86.677940368649999</c:v>
                </c:pt>
                <c:pt idx="36">
                  <c:v>-81.05191040039</c:v>
                </c:pt>
                <c:pt idx="37">
                  <c:v>-84.308647155759999</c:v>
                </c:pt>
                <c:pt idx="38">
                  <c:v>-81.729415893549998</c:v>
                </c:pt>
                <c:pt idx="39">
                  <c:v>-90.202728271479998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095-4131-B05F-F5A42424E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3555183"/>
        <c:axId val="613550191"/>
      </c:scatterChart>
      <c:valAx>
        <c:axId val="613555183"/>
        <c:scaling>
          <c:orientation val="minMax"/>
          <c:min val="2500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0191"/>
        <c:crossesAt val="-200"/>
        <c:crossBetween val="midCat"/>
      </c:valAx>
      <c:valAx>
        <c:axId val="613550191"/>
        <c:scaling>
          <c:orientation val="minMax"/>
          <c:max val="-4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Water Level (ft)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5183"/>
        <c:crosses val="autoZero"/>
        <c:crossBetween val="midCat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Data</c:v>
          </c:tx>
          <c:spPr>
            <a:ln w="19050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'365751076433501'!$I$12:$I$51</c:f>
              <c:numCache>
                <c:formatCode>General</c:formatCode>
                <c:ptCount val="40"/>
                <c:pt idx="0">
                  <c:v>-61.33</c:v>
                </c:pt>
                <c:pt idx="1">
                  <c:v>-58.2</c:v>
                </c:pt>
                <c:pt idx="2">
                  <c:v>-58.99</c:v>
                </c:pt>
                <c:pt idx="3">
                  <c:v>-60.03</c:v>
                </c:pt>
                <c:pt idx="4">
                  <c:v>-62.78</c:v>
                </c:pt>
                <c:pt idx="5">
                  <c:v>-66.12</c:v>
                </c:pt>
                <c:pt idx="6">
                  <c:v>-66.84</c:v>
                </c:pt>
                <c:pt idx="7">
                  <c:v>-67.290000000000006</c:v>
                </c:pt>
                <c:pt idx="8">
                  <c:v>-67.290000000000006</c:v>
                </c:pt>
                <c:pt idx="9">
                  <c:v>-68.73</c:v>
                </c:pt>
                <c:pt idx="10">
                  <c:v>-71.290000000000006</c:v>
                </c:pt>
                <c:pt idx="11">
                  <c:v>-71.739999999999895</c:v>
                </c:pt>
                <c:pt idx="12">
                  <c:v>-73.36</c:v>
                </c:pt>
                <c:pt idx="13">
                  <c:v>-75.260000000000005</c:v>
                </c:pt>
                <c:pt idx="14">
                  <c:v>-74.930000000000007</c:v>
                </c:pt>
                <c:pt idx="15">
                  <c:v>-74.41</c:v>
                </c:pt>
                <c:pt idx="16">
                  <c:v>-75.38</c:v>
                </c:pt>
                <c:pt idx="17">
                  <c:v>-75.930000000000007</c:v>
                </c:pt>
                <c:pt idx="18">
                  <c:v>-76.34</c:v>
                </c:pt>
                <c:pt idx="19">
                  <c:v>-76.59</c:v>
                </c:pt>
                <c:pt idx="20">
                  <c:v>-78.12</c:v>
                </c:pt>
                <c:pt idx="21">
                  <c:v>-82.17</c:v>
                </c:pt>
                <c:pt idx="22">
                  <c:v>-80.63</c:v>
                </c:pt>
                <c:pt idx="23">
                  <c:v>-80.52</c:v>
                </c:pt>
                <c:pt idx="24">
                  <c:v>-82.63</c:v>
                </c:pt>
                <c:pt idx="25">
                  <c:v>-81.98</c:v>
                </c:pt>
                <c:pt idx="26">
                  <c:v>-86.53</c:v>
                </c:pt>
                <c:pt idx="27">
                  <c:v>-87.22</c:v>
                </c:pt>
                <c:pt idx="28">
                  <c:v>-87.07</c:v>
                </c:pt>
                <c:pt idx="29">
                  <c:v>-86.61</c:v>
                </c:pt>
                <c:pt idx="30">
                  <c:v>-81.2</c:v>
                </c:pt>
                <c:pt idx="31">
                  <c:v>-76.5</c:v>
                </c:pt>
                <c:pt idx="32">
                  <c:v>-74.56</c:v>
                </c:pt>
                <c:pt idx="33">
                  <c:v>-74.180000000000007</c:v>
                </c:pt>
                <c:pt idx="34">
                  <c:v>-74.53</c:v>
                </c:pt>
                <c:pt idx="35">
                  <c:v>-73.41</c:v>
                </c:pt>
                <c:pt idx="36">
                  <c:v>-72.540000000000006</c:v>
                </c:pt>
                <c:pt idx="37">
                  <c:v>-71.849999999999895</c:v>
                </c:pt>
                <c:pt idx="38">
                  <c:v>-70.430000000000007</c:v>
                </c:pt>
                <c:pt idx="39">
                  <c:v>-69.459999999999894</c:v>
                </c:pt>
              </c:numCache>
            </c:numRef>
          </c:xVal>
          <c:yVal>
            <c:numRef>
              <c:f>'365751076433501'!$G$12:$G$51</c:f>
              <c:numCache>
                <c:formatCode>General</c:formatCode>
                <c:ptCount val="40"/>
                <c:pt idx="0">
                  <c:v>-65.851524353030001</c:v>
                </c:pt>
                <c:pt idx="1">
                  <c:v>-66.566688537600001</c:v>
                </c:pt>
                <c:pt idx="2">
                  <c:v>-69.429008483890001</c:v>
                </c:pt>
                <c:pt idx="3">
                  <c:v>-67.61555480957</c:v>
                </c:pt>
                <c:pt idx="4">
                  <c:v>-69.830337524409998</c:v>
                </c:pt>
                <c:pt idx="5">
                  <c:v>-72.194297790530001</c:v>
                </c:pt>
                <c:pt idx="6">
                  <c:v>-73.12648010254</c:v>
                </c:pt>
                <c:pt idx="7">
                  <c:v>-72.80030822754</c:v>
                </c:pt>
                <c:pt idx="8">
                  <c:v>-73.29190826416</c:v>
                </c:pt>
                <c:pt idx="9">
                  <c:v>-72.950050353999998</c:v>
                </c:pt>
                <c:pt idx="10">
                  <c:v>-76.21876525879</c:v>
                </c:pt>
                <c:pt idx="11">
                  <c:v>-77.19231414795</c:v>
                </c:pt>
                <c:pt idx="12">
                  <c:v>-78.144340515140001</c:v>
                </c:pt>
                <c:pt idx="13">
                  <c:v>-79.207641601559999</c:v>
                </c:pt>
                <c:pt idx="14">
                  <c:v>-79.508255004879999</c:v>
                </c:pt>
                <c:pt idx="15">
                  <c:v>-79.854026794429998</c:v>
                </c:pt>
                <c:pt idx="16">
                  <c:v>-80.36701965332</c:v>
                </c:pt>
                <c:pt idx="17">
                  <c:v>-78.497917175289999</c:v>
                </c:pt>
                <c:pt idx="18">
                  <c:v>-80.062812805180002</c:v>
                </c:pt>
                <c:pt idx="19">
                  <c:v>-81.023498535160002</c:v>
                </c:pt>
                <c:pt idx="20">
                  <c:v>-82.796493530269998</c:v>
                </c:pt>
                <c:pt idx="21">
                  <c:v>-86.473182678219999</c:v>
                </c:pt>
                <c:pt idx="22">
                  <c:v>-86.444328308110002</c:v>
                </c:pt>
                <c:pt idx="23">
                  <c:v>-87.051750183110002</c:v>
                </c:pt>
                <c:pt idx="24">
                  <c:v>-88.453689575200002</c:v>
                </c:pt>
                <c:pt idx="25">
                  <c:v>-89.12126159668</c:v>
                </c:pt>
                <c:pt idx="26">
                  <c:v>-92.570304870610002</c:v>
                </c:pt>
                <c:pt idx="27">
                  <c:v>-93.703750610349999</c:v>
                </c:pt>
                <c:pt idx="28">
                  <c:v>-93.332611083979998</c:v>
                </c:pt>
                <c:pt idx="29">
                  <c:v>-89.20115661621</c:v>
                </c:pt>
                <c:pt idx="30">
                  <c:v>-83.187507629389998</c:v>
                </c:pt>
                <c:pt idx="31">
                  <c:v>-80.373878478999998</c:v>
                </c:pt>
                <c:pt idx="32">
                  <c:v>-79.242111206049998</c:v>
                </c:pt>
                <c:pt idx="33">
                  <c:v>-78.551048278810001</c:v>
                </c:pt>
                <c:pt idx="34">
                  <c:v>-77.456535339360002</c:v>
                </c:pt>
                <c:pt idx="35">
                  <c:v>-76.454292297359999</c:v>
                </c:pt>
                <c:pt idx="36">
                  <c:v>-74.97095489502</c:v>
                </c:pt>
                <c:pt idx="37">
                  <c:v>-73.273300170900001</c:v>
                </c:pt>
                <c:pt idx="38">
                  <c:v>-72.037399291989999</c:v>
                </c:pt>
                <c:pt idx="39">
                  <c:v>-79.296440124509999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B4E-4B9D-9075-F748B33EB557}"/>
            </c:ext>
          </c:extLst>
        </c:ser>
        <c:ser>
          <c:idx val="1"/>
          <c:order val="1"/>
          <c:tx>
            <c:v>Y=X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'365751076433501'!$K$2:$K$3</c:f>
              <c:numCache>
                <c:formatCode>General</c:formatCode>
                <c:ptCount val="2"/>
                <c:pt idx="0">
                  <c:v>-50.89</c:v>
                </c:pt>
                <c:pt idx="1">
                  <c:v>-87.22</c:v>
                </c:pt>
              </c:numCache>
            </c:numRef>
          </c:xVal>
          <c:yVal>
            <c:numRef>
              <c:f>'365751076433501'!$K$2:$K$3</c:f>
              <c:numCache>
                <c:formatCode>General</c:formatCode>
                <c:ptCount val="2"/>
                <c:pt idx="0">
                  <c:v>-50.89</c:v>
                </c:pt>
                <c:pt idx="1">
                  <c:v>-87.22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B4E-4B9D-9075-F748B33EB5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4009151"/>
        <c:axId val="1105116095"/>
      </c:scatterChart>
      <c:valAx>
        <c:axId val="1174009151"/>
        <c:scaling>
          <c:orientation val="minMax"/>
          <c:max val="-5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05116095"/>
        <c:crossesAt val="-200"/>
        <c:crossBetween val="midCat"/>
      </c:valAx>
      <c:valAx>
        <c:axId val="1105116095"/>
        <c:scaling>
          <c:orientation val="minMax"/>
          <c:max val="-5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74009151"/>
        <c:crossesAt val="-200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0617632601578511"/>
          <c:y val="0.57275836614173226"/>
          <c:w val="0.38800328273086904"/>
          <c:h val="0.19412968265330471"/>
        </c:manualLayout>
      </c:layout>
      <c:overlay val="1"/>
      <c:spPr>
        <a:solidFill>
          <a:schemeClr val="bg1"/>
        </a:solidFill>
        <a:ln>
          <a:solidFill>
            <a:schemeClr val="bg1">
              <a:lumMod val="65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sz="1400" b="0" i="0" u="none" strike="noStrike" baseline="0">
                <a:effectLst/>
              </a:rPr>
              <a:t>57D 22</a:t>
            </a:r>
            <a:r>
              <a:rPr lang="en-US" sz="1400" b="0" i="0" u="none" strike="noStrike" baseline="0"/>
              <a:t>        </a:t>
            </a:r>
            <a:endParaRPr lang="en-US"/>
          </a:p>
        </c:rich>
      </c:tx>
      <c:layout>
        <c:manualLayout>
          <c:xMode val="edge"/>
          <c:yMode val="edge"/>
          <c:x val="0.36088110403397028"/>
          <c:y val="2.13675213675213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USGS Data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3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xVal>
            <c:numRef>
              <c:f>'365751076433502'!$A$2:$A$1754</c:f>
              <c:numCache>
                <c:formatCode>m/d/yyyy</c:formatCode>
                <c:ptCount val="1753"/>
                <c:pt idx="0">
                  <c:v>29335</c:v>
                </c:pt>
                <c:pt idx="1">
                  <c:v>29370</c:v>
                </c:pt>
                <c:pt idx="2">
                  <c:v>29402</c:v>
                </c:pt>
                <c:pt idx="3">
                  <c:v>29460</c:v>
                </c:pt>
                <c:pt idx="4">
                  <c:v>29479</c:v>
                </c:pt>
                <c:pt idx="5">
                  <c:v>29524</c:v>
                </c:pt>
                <c:pt idx="6">
                  <c:v>29551</c:v>
                </c:pt>
                <c:pt idx="7">
                  <c:v>29558</c:v>
                </c:pt>
                <c:pt idx="8">
                  <c:v>29707</c:v>
                </c:pt>
                <c:pt idx="9">
                  <c:v>29720</c:v>
                </c:pt>
                <c:pt idx="10">
                  <c:v>29742</c:v>
                </c:pt>
                <c:pt idx="11">
                  <c:v>29774</c:v>
                </c:pt>
                <c:pt idx="12">
                  <c:v>29816</c:v>
                </c:pt>
                <c:pt idx="13">
                  <c:v>29852</c:v>
                </c:pt>
                <c:pt idx="14">
                  <c:v>29889</c:v>
                </c:pt>
                <c:pt idx="15">
                  <c:v>29909</c:v>
                </c:pt>
                <c:pt idx="16">
                  <c:v>30070</c:v>
                </c:pt>
                <c:pt idx="17">
                  <c:v>30096</c:v>
                </c:pt>
                <c:pt idx="18">
                  <c:v>30110</c:v>
                </c:pt>
                <c:pt idx="19">
                  <c:v>30147</c:v>
                </c:pt>
                <c:pt idx="20">
                  <c:v>30194</c:v>
                </c:pt>
                <c:pt idx="21">
                  <c:v>30236</c:v>
                </c:pt>
                <c:pt idx="22">
                  <c:v>30273</c:v>
                </c:pt>
                <c:pt idx="23">
                  <c:v>30390</c:v>
                </c:pt>
                <c:pt idx="24">
                  <c:v>30523</c:v>
                </c:pt>
                <c:pt idx="25">
                  <c:v>30558</c:v>
                </c:pt>
                <c:pt idx="26">
                  <c:v>30616</c:v>
                </c:pt>
                <c:pt idx="27">
                  <c:v>30710</c:v>
                </c:pt>
                <c:pt idx="28">
                  <c:v>30848</c:v>
                </c:pt>
                <c:pt idx="29">
                  <c:v>31132</c:v>
                </c:pt>
                <c:pt idx="30">
                  <c:v>31211</c:v>
                </c:pt>
                <c:pt idx="31">
                  <c:v>31245</c:v>
                </c:pt>
                <c:pt idx="32">
                  <c:v>31278</c:v>
                </c:pt>
                <c:pt idx="33">
                  <c:v>31327</c:v>
                </c:pt>
                <c:pt idx="34">
                  <c:v>31370</c:v>
                </c:pt>
                <c:pt idx="35">
                  <c:v>31421</c:v>
                </c:pt>
                <c:pt idx="36">
                  <c:v>31467</c:v>
                </c:pt>
                <c:pt idx="37">
                  <c:v>31615</c:v>
                </c:pt>
                <c:pt idx="38">
                  <c:v>31635</c:v>
                </c:pt>
                <c:pt idx="39">
                  <c:v>31684</c:v>
                </c:pt>
                <c:pt idx="40">
                  <c:v>31733</c:v>
                </c:pt>
                <c:pt idx="41">
                  <c:v>31789</c:v>
                </c:pt>
                <c:pt idx="42">
                  <c:v>31831</c:v>
                </c:pt>
                <c:pt idx="43">
                  <c:v>31904</c:v>
                </c:pt>
                <c:pt idx="44">
                  <c:v>31950</c:v>
                </c:pt>
                <c:pt idx="45">
                  <c:v>31993</c:v>
                </c:pt>
                <c:pt idx="46">
                  <c:v>32041</c:v>
                </c:pt>
                <c:pt idx="47">
                  <c:v>32097</c:v>
                </c:pt>
                <c:pt idx="48">
                  <c:v>32153</c:v>
                </c:pt>
                <c:pt idx="49">
                  <c:v>32218</c:v>
                </c:pt>
                <c:pt idx="50">
                  <c:v>32265</c:v>
                </c:pt>
                <c:pt idx="51">
                  <c:v>32322</c:v>
                </c:pt>
                <c:pt idx="52">
                  <c:v>32364</c:v>
                </c:pt>
                <c:pt idx="53">
                  <c:v>32427</c:v>
                </c:pt>
                <c:pt idx="54">
                  <c:v>32468</c:v>
                </c:pt>
                <c:pt idx="55">
                  <c:v>32525</c:v>
                </c:pt>
                <c:pt idx="56">
                  <c:v>32582</c:v>
                </c:pt>
                <c:pt idx="57">
                  <c:v>32622</c:v>
                </c:pt>
                <c:pt idx="58">
                  <c:v>32671</c:v>
                </c:pt>
                <c:pt idx="59">
                  <c:v>32729</c:v>
                </c:pt>
                <c:pt idx="60">
                  <c:v>32783</c:v>
                </c:pt>
                <c:pt idx="61">
                  <c:v>32827</c:v>
                </c:pt>
                <c:pt idx="62">
                  <c:v>32883</c:v>
                </c:pt>
                <c:pt idx="63">
                  <c:v>32939</c:v>
                </c:pt>
                <c:pt idx="64">
                  <c:v>32995</c:v>
                </c:pt>
                <c:pt idx="65">
                  <c:v>33049</c:v>
                </c:pt>
                <c:pt idx="66">
                  <c:v>33100</c:v>
                </c:pt>
                <c:pt idx="67">
                  <c:v>33157</c:v>
                </c:pt>
                <c:pt idx="68">
                  <c:v>33204</c:v>
                </c:pt>
                <c:pt idx="69">
                  <c:v>33269</c:v>
                </c:pt>
                <c:pt idx="70">
                  <c:v>33295</c:v>
                </c:pt>
                <c:pt idx="71">
                  <c:v>33318</c:v>
                </c:pt>
                <c:pt idx="72">
                  <c:v>33388</c:v>
                </c:pt>
                <c:pt idx="73">
                  <c:v>33427</c:v>
                </c:pt>
                <c:pt idx="74">
                  <c:v>33478</c:v>
                </c:pt>
                <c:pt idx="75">
                  <c:v>33554</c:v>
                </c:pt>
                <c:pt idx="76">
                  <c:v>33613</c:v>
                </c:pt>
                <c:pt idx="77">
                  <c:v>33667</c:v>
                </c:pt>
                <c:pt idx="78">
                  <c:v>33718</c:v>
                </c:pt>
                <c:pt idx="79">
                  <c:v>33781</c:v>
                </c:pt>
                <c:pt idx="80">
                  <c:v>33843</c:v>
                </c:pt>
                <c:pt idx="81">
                  <c:v>33898</c:v>
                </c:pt>
                <c:pt idx="82">
                  <c:v>33954</c:v>
                </c:pt>
                <c:pt idx="83">
                  <c:v>34017</c:v>
                </c:pt>
                <c:pt idx="84">
                  <c:v>34078</c:v>
                </c:pt>
                <c:pt idx="85">
                  <c:v>34145</c:v>
                </c:pt>
                <c:pt idx="86">
                  <c:v>34205</c:v>
                </c:pt>
                <c:pt idx="87">
                  <c:v>34276</c:v>
                </c:pt>
                <c:pt idx="88">
                  <c:v>34338</c:v>
                </c:pt>
                <c:pt idx="89">
                  <c:v>34383</c:v>
                </c:pt>
                <c:pt idx="90">
                  <c:v>34437</c:v>
                </c:pt>
                <c:pt idx="91">
                  <c:v>34505</c:v>
                </c:pt>
                <c:pt idx="92">
                  <c:v>34563</c:v>
                </c:pt>
                <c:pt idx="93">
                  <c:v>34641</c:v>
                </c:pt>
                <c:pt idx="94">
                  <c:v>34705</c:v>
                </c:pt>
                <c:pt idx="95">
                  <c:v>34768</c:v>
                </c:pt>
                <c:pt idx="96">
                  <c:v>34822</c:v>
                </c:pt>
                <c:pt idx="97">
                  <c:v>34890</c:v>
                </c:pt>
                <c:pt idx="98">
                  <c:v>34990</c:v>
                </c:pt>
                <c:pt idx="99">
                  <c:v>35080</c:v>
                </c:pt>
                <c:pt idx="100">
                  <c:v>35159</c:v>
                </c:pt>
                <c:pt idx="101">
                  <c:v>35257</c:v>
                </c:pt>
                <c:pt idx="102">
                  <c:v>35354</c:v>
                </c:pt>
                <c:pt idx="103">
                  <c:v>35440</c:v>
                </c:pt>
                <c:pt idx="104">
                  <c:v>35544</c:v>
                </c:pt>
                <c:pt idx="105">
                  <c:v>35628</c:v>
                </c:pt>
                <c:pt idx="106">
                  <c:v>35739</c:v>
                </c:pt>
                <c:pt idx="107">
                  <c:v>35804</c:v>
                </c:pt>
                <c:pt idx="108">
                  <c:v>35908</c:v>
                </c:pt>
                <c:pt idx="109">
                  <c:v>35985</c:v>
                </c:pt>
                <c:pt idx="110">
                  <c:v>36094</c:v>
                </c:pt>
                <c:pt idx="111">
                  <c:v>36166</c:v>
                </c:pt>
                <c:pt idx="112">
                  <c:v>36272</c:v>
                </c:pt>
                <c:pt idx="113">
                  <c:v>36348</c:v>
                </c:pt>
                <c:pt idx="114">
                  <c:v>36474</c:v>
                </c:pt>
                <c:pt idx="115">
                  <c:v>36537</c:v>
                </c:pt>
                <c:pt idx="116">
                  <c:v>36654</c:v>
                </c:pt>
                <c:pt idx="117">
                  <c:v>36719</c:v>
                </c:pt>
                <c:pt idx="118">
                  <c:v>36831</c:v>
                </c:pt>
                <c:pt idx="119">
                  <c:v>36938</c:v>
                </c:pt>
                <c:pt idx="120">
                  <c:v>37005</c:v>
                </c:pt>
                <c:pt idx="121">
                  <c:v>37084</c:v>
                </c:pt>
                <c:pt idx="122">
                  <c:v>37194</c:v>
                </c:pt>
                <c:pt idx="123">
                  <c:v>37270</c:v>
                </c:pt>
                <c:pt idx="124">
                  <c:v>37363</c:v>
                </c:pt>
                <c:pt idx="125">
                  <c:v>37447</c:v>
                </c:pt>
                <c:pt idx="126">
                  <c:v>37552</c:v>
                </c:pt>
                <c:pt idx="127">
                  <c:v>37630</c:v>
                </c:pt>
                <c:pt idx="128">
                  <c:v>37735</c:v>
                </c:pt>
                <c:pt idx="129">
                  <c:v>37812</c:v>
                </c:pt>
                <c:pt idx="130">
                  <c:v>37929</c:v>
                </c:pt>
                <c:pt idx="131">
                  <c:v>37998</c:v>
                </c:pt>
                <c:pt idx="132">
                  <c:v>38097</c:v>
                </c:pt>
                <c:pt idx="133">
                  <c:v>38176</c:v>
                </c:pt>
                <c:pt idx="134">
                  <c:v>38362</c:v>
                </c:pt>
                <c:pt idx="135">
                  <c:v>38413</c:v>
                </c:pt>
                <c:pt idx="136">
                  <c:v>38463</c:v>
                </c:pt>
                <c:pt idx="137">
                  <c:v>38547</c:v>
                </c:pt>
                <c:pt idx="138">
                  <c:v>38650</c:v>
                </c:pt>
                <c:pt idx="139">
                  <c:v>38652</c:v>
                </c:pt>
                <c:pt idx="140">
                  <c:v>38720</c:v>
                </c:pt>
                <c:pt idx="141">
                  <c:v>38741</c:v>
                </c:pt>
                <c:pt idx="142">
                  <c:v>38742</c:v>
                </c:pt>
                <c:pt idx="143">
                  <c:v>38744</c:v>
                </c:pt>
                <c:pt idx="144">
                  <c:v>38826</c:v>
                </c:pt>
                <c:pt idx="145">
                  <c:v>38903</c:v>
                </c:pt>
                <c:pt idx="146">
                  <c:v>39013</c:v>
                </c:pt>
                <c:pt idx="147">
                  <c:v>39092</c:v>
                </c:pt>
                <c:pt idx="148">
                  <c:v>39203</c:v>
                </c:pt>
                <c:pt idx="149">
                  <c:v>39287</c:v>
                </c:pt>
                <c:pt idx="150">
                  <c:v>39378</c:v>
                </c:pt>
                <c:pt idx="151">
                  <c:v>39457</c:v>
                </c:pt>
                <c:pt idx="152">
                  <c:v>39547</c:v>
                </c:pt>
                <c:pt idx="153">
                  <c:v>39659</c:v>
                </c:pt>
                <c:pt idx="154">
                  <c:v>39736</c:v>
                </c:pt>
                <c:pt idx="155">
                  <c:v>39834</c:v>
                </c:pt>
                <c:pt idx="156">
                  <c:v>39912</c:v>
                </c:pt>
                <c:pt idx="157">
                  <c:v>40049</c:v>
                </c:pt>
                <c:pt idx="158">
                  <c:v>40108</c:v>
                </c:pt>
                <c:pt idx="159">
                  <c:v>40192</c:v>
                </c:pt>
                <c:pt idx="160">
                  <c:v>40287</c:v>
                </c:pt>
                <c:pt idx="161">
                  <c:v>40380</c:v>
                </c:pt>
                <c:pt idx="162">
                  <c:v>40463</c:v>
                </c:pt>
                <c:pt idx="163">
                  <c:v>40570</c:v>
                </c:pt>
                <c:pt idx="164">
                  <c:v>40647</c:v>
                </c:pt>
                <c:pt idx="165">
                  <c:v>40731</c:v>
                </c:pt>
                <c:pt idx="166">
                  <c:v>40819</c:v>
                </c:pt>
                <c:pt idx="167">
                  <c:v>40926</c:v>
                </c:pt>
                <c:pt idx="168">
                  <c:v>41030</c:v>
                </c:pt>
                <c:pt idx="169">
                  <c:v>41115</c:v>
                </c:pt>
                <c:pt idx="170">
                  <c:v>41186</c:v>
                </c:pt>
                <c:pt idx="171">
                  <c:v>41284</c:v>
                </c:pt>
                <c:pt idx="172">
                  <c:v>41373</c:v>
                </c:pt>
                <c:pt idx="173">
                  <c:v>41465</c:v>
                </c:pt>
                <c:pt idx="174">
                  <c:v>41562</c:v>
                </c:pt>
                <c:pt idx="175">
                  <c:v>41654</c:v>
                </c:pt>
                <c:pt idx="176">
                  <c:v>41711</c:v>
                </c:pt>
                <c:pt idx="177">
                  <c:v>41745</c:v>
                </c:pt>
                <c:pt idx="178">
                  <c:v>41835</c:v>
                </c:pt>
                <c:pt idx="179">
                  <c:v>41915</c:v>
                </c:pt>
                <c:pt idx="180">
                  <c:v>42018</c:v>
                </c:pt>
                <c:pt idx="181">
                  <c:v>42129</c:v>
                </c:pt>
                <c:pt idx="182">
                  <c:v>42185</c:v>
                </c:pt>
                <c:pt idx="183">
                  <c:v>42285</c:v>
                </c:pt>
                <c:pt idx="184">
                  <c:v>42383</c:v>
                </c:pt>
                <c:pt idx="185">
                  <c:v>42481</c:v>
                </c:pt>
                <c:pt idx="186">
                  <c:v>42576</c:v>
                </c:pt>
                <c:pt idx="187">
                  <c:v>42661</c:v>
                </c:pt>
                <c:pt idx="188">
                  <c:v>42773</c:v>
                </c:pt>
                <c:pt idx="189">
                  <c:v>42830</c:v>
                </c:pt>
                <c:pt idx="190">
                  <c:v>42923</c:v>
                </c:pt>
                <c:pt idx="191">
                  <c:v>43031</c:v>
                </c:pt>
                <c:pt idx="192">
                  <c:v>43165</c:v>
                </c:pt>
                <c:pt idx="193">
                  <c:v>43299</c:v>
                </c:pt>
                <c:pt idx="194">
                  <c:v>43382</c:v>
                </c:pt>
                <c:pt idx="195">
                  <c:v>43495</c:v>
                </c:pt>
                <c:pt idx="196">
                  <c:v>43572</c:v>
                </c:pt>
                <c:pt idx="197">
                  <c:v>43657</c:v>
                </c:pt>
                <c:pt idx="198">
                  <c:v>43836</c:v>
                </c:pt>
                <c:pt idx="199">
                  <c:v>43857</c:v>
                </c:pt>
                <c:pt idx="200">
                  <c:v>43959</c:v>
                </c:pt>
                <c:pt idx="201">
                  <c:v>44019</c:v>
                </c:pt>
                <c:pt idx="202">
                  <c:v>44211</c:v>
                </c:pt>
                <c:pt idx="203">
                  <c:v>44391</c:v>
                </c:pt>
                <c:pt idx="204">
                  <c:v>44574</c:v>
                </c:pt>
              </c:numCache>
            </c:numRef>
          </c:xVal>
          <c:yVal>
            <c:numRef>
              <c:f>'365751076433502'!$D$2:$D$1754</c:f>
              <c:numCache>
                <c:formatCode>General</c:formatCode>
                <c:ptCount val="1753"/>
                <c:pt idx="0">
                  <c:v>-53.39</c:v>
                </c:pt>
                <c:pt idx="1">
                  <c:v>-53.39</c:v>
                </c:pt>
                <c:pt idx="2">
                  <c:v>-54.49</c:v>
                </c:pt>
                <c:pt idx="3">
                  <c:v>-56.39</c:v>
                </c:pt>
                <c:pt idx="4">
                  <c:v>-55.99</c:v>
                </c:pt>
                <c:pt idx="5">
                  <c:v>-57.29</c:v>
                </c:pt>
                <c:pt idx="6">
                  <c:v>-57.69</c:v>
                </c:pt>
                <c:pt idx="7">
                  <c:v>-58.17</c:v>
                </c:pt>
                <c:pt idx="8">
                  <c:v>-60.57</c:v>
                </c:pt>
                <c:pt idx="9">
                  <c:v>-60.86</c:v>
                </c:pt>
                <c:pt idx="10">
                  <c:v>-60.09</c:v>
                </c:pt>
                <c:pt idx="11">
                  <c:v>-61.74</c:v>
                </c:pt>
                <c:pt idx="12">
                  <c:v>-62.99</c:v>
                </c:pt>
                <c:pt idx="13">
                  <c:v>-62.97</c:v>
                </c:pt>
                <c:pt idx="14">
                  <c:v>-62.11</c:v>
                </c:pt>
                <c:pt idx="15">
                  <c:v>-61.89</c:v>
                </c:pt>
                <c:pt idx="16">
                  <c:v>-58.89</c:v>
                </c:pt>
                <c:pt idx="17">
                  <c:v>-55.82</c:v>
                </c:pt>
                <c:pt idx="18">
                  <c:v>-58.89</c:v>
                </c:pt>
                <c:pt idx="19">
                  <c:v>-58.98</c:v>
                </c:pt>
                <c:pt idx="20">
                  <c:v>-59.19</c:v>
                </c:pt>
                <c:pt idx="21">
                  <c:v>-57.47</c:v>
                </c:pt>
                <c:pt idx="22">
                  <c:v>-58.52</c:v>
                </c:pt>
                <c:pt idx="23">
                  <c:v>-57.7</c:v>
                </c:pt>
                <c:pt idx="24">
                  <c:v>-58.05</c:v>
                </c:pt>
                <c:pt idx="25">
                  <c:v>-58.64</c:v>
                </c:pt>
                <c:pt idx="26">
                  <c:v>-59.54</c:v>
                </c:pt>
                <c:pt idx="27">
                  <c:v>-60.57</c:v>
                </c:pt>
                <c:pt idx="28">
                  <c:v>-59.26</c:v>
                </c:pt>
                <c:pt idx="29">
                  <c:v>-62.99</c:v>
                </c:pt>
                <c:pt idx="30">
                  <c:v>-64.17</c:v>
                </c:pt>
                <c:pt idx="31">
                  <c:v>-64.739999999999895</c:v>
                </c:pt>
                <c:pt idx="32">
                  <c:v>-64.33</c:v>
                </c:pt>
                <c:pt idx="33">
                  <c:v>-63.61</c:v>
                </c:pt>
                <c:pt idx="34">
                  <c:v>-64.010000000000005</c:v>
                </c:pt>
                <c:pt idx="35">
                  <c:v>-62.68</c:v>
                </c:pt>
                <c:pt idx="36">
                  <c:v>-62.07</c:v>
                </c:pt>
                <c:pt idx="37">
                  <c:v>-62.86</c:v>
                </c:pt>
                <c:pt idx="38">
                  <c:v>-63.51</c:v>
                </c:pt>
                <c:pt idx="39">
                  <c:v>-65.27</c:v>
                </c:pt>
                <c:pt idx="40">
                  <c:v>-66.47</c:v>
                </c:pt>
                <c:pt idx="41">
                  <c:v>-67.260000000000005</c:v>
                </c:pt>
                <c:pt idx="42">
                  <c:v>-67.42</c:v>
                </c:pt>
                <c:pt idx="43">
                  <c:v>-66.06</c:v>
                </c:pt>
                <c:pt idx="44">
                  <c:v>-67.59</c:v>
                </c:pt>
                <c:pt idx="45">
                  <c:v>-66.08</c:v>
                </c:pt>
                <c:pt idx="46">
                  <c:v>-66.31</c:v>
                </c:pt>
                <c:pt idx="47">
                  <c:v>-66.959999999999894</c:v>
                </c:pt>
                <c:pt idx="48">
                  <c:v>-68.459999999999894</c:v>
                </c:pt>
                <c:pt idx="49">
                  <c:v>-68.540000000000006</c:v>
                </c:pt>
                <c:pt idx="50">
                  <c:v>-67.53</c:v>
                </c:pt>
                <c:pt idx="51">
                  <c:v>-66.89</c:v>
                </c:pt>
                <c:pt idx="52">
                  <c:v>-67.39</c:v>
                </c:pt>
                <c:pt idx="53">
                  <c:v>-67.59</c:v>
                </c:pt>
                <c:pt idx="54">
                  <c:v>-67.540000000000006</c:v>
                </c:pt>
                <c:pt idx="55">
                  <c:v>-67.39</c:v>
                </c:pt>
                <c:pt idx="56">
                  <c:v>-66.89</c:v>
                </c:pt>
                <c:pt idx="57">
                  <c:v>-66.739999999999895</c:v>
                </c:pt>
                <c:pt idx="58">
                  <c:v>-66.69</c:v>
                </c:pt>
                <c:pt idx="59">
                  <c:v>-67.489999999999895</c:v>
                </c:pt>
                <c:pt idx="60">
                  <c:v>-67.39</c:v>
                </c:pt>
                <c:pt idx="61">
                  <c:v>-67.489999999999895</c:v>
                </c:pt>
                <c:pt idx="62">
                  <c:v>-67.63</c:v>
                </c:pt>
                <c:pt idx="63">
                  <c:v>-67.790000000000006</c:v>
                </c:pt>
                <c:pt idx="64">
                  <c:v>-67.02</c:v>
                </c:pt>
                <c:pt idx="65">
                  <c:v>-67.25</c:v>
                </c:pt>
                <c:pt idx="66">
                  <c:v>-68.42</c:v>
                </c:pt>
                <c:pt idx="67">
                  <c:v>-68.489999999999895</c:v>
                </c:pt>
                <c:pt idx="68">
                  <c:v>-68.89</c:v>
                </c:pt>
                <c:pt idx="69">
                  <c:v>-68.58</c:v>
                </c:pt>
                <c:pt idx="70">
                  <c:v>-68.33</c:v>
                </c:pt>
                <c:pt idx="71">
                  <c:v>-68.349999999999895</c:v>
                </c:pt>
                <c:pt idx="72">
                  <c:v>-68.7</c:v>
                </c:pt>
                <c:pt idx="73">
                  <c:v>-69.59</c:v>
                </c:pt>
                <c:pt idx="74">
                  <c:v>-70.77</c:v>
                </c:pt>
                <c:pt idx="75">
                  <c:v>-71.569999999999894</c:v>
                </c:pt>
                <c:pt idx="76">
                  <c:v>-71.75</c:v>
                </c:pt>
                <c:pt idx="77">
                  <c:v>-71.94</c:v>
                </c:pt>
                <c:pt idx="78">
                  <c:v>-71.83</c:v>
                </c:pt>
                <c:pt idx="79">
                  <c:v>-71.400000000000006</c:v>
                </c:pt>
                <c:pt idx="80">
                  <c:v>-71.83</c:v>
                </c:pt>
                <c:pt idx="81">
                  <c:v>-72.150000000000006</c:v>
                </c:pt>
                <c:pt idx="82">
                  <c:v>-71.73</c:v>
                </c:pt>
                <c:pt idx="83">
                  <c:v>-71.760000000000005</c:v>
                </c:pt>
                <c:pt idx="84">
                  <c:v>-71.38</c:v>
                </c:pt>
                <c:pt idx="85">
                  <c:v>-71.489999999999895</c:v>
                </c:pt>
                <c:pt idx="86">
                  <c:v>-72.66</c:v>
                </c:pt>
                <c:pt idx="87">
                  <c:v>-73.47</c:v>
                </c:pt>
                <c:pt idx="88">
                  <c:v>-75.33</c:v>
                </c:pt>
                <c:pt idx="89">
                  <c:v>-76.61</c:v>
                </c:pt>
                <c:pt idx="90">
                  <c:v>-76.52</c:v>
                </c:pt>
                <c:pt idx="91">
                  <c:v>-75.709999999999894</c:v>
                </c:pt>
                <c:pt idx="92">
                  <c:v>-75.760000000000005</c:v>
                </c:pt>
                <c:pt idx="93">
                  <c:v>-75.53</c:v>
                </c:pt>
                <c:pt idx="94">
                  <c:v>-74.95</c:v>
                </c:pt>
                <c:pt idx="95">
                  <c:v>-72.45</c:v>
                </c:pt>
                <c:pt idx="96">
                  <c:v>-74.05</c:v>
                </c:pt>
                <c:pt idx="97">
                  <c:v>-74.11</c:v>
                </c:pt>
                <c:pt idx="98">
                  <c:v>-75.17</c:v>
                </c:pt>
                <c:pt idx="99">
                  <c:v>-75.36</c:v>
                </c:pt>
                <c:pt idx="100">
                  <c:v>-75.17</c:v>
                </c:pt>
                <c:pt idx="101">
                  <c:v>-75.09</c:v>
                </c:pt>
                <c:pt idx="102">
                  <c:v>-74.78</c:v>
                </c:pt>
                <c:pt idx="103">
                  <c:v>-74.459999999999894</c:v>
                </c:pt>
                <c:pt idx="104">
                  <c:v>-74.099999999999895</c:v>
                </c:pt>
                <c:pt idx="105">
                  <c:v>-74.900000000000006</c:v>
                </c:pt>
                <c:pt idx="106">
                  <c:v>-76.64</c:v>
                </c:pt>
                <c:pt idx="107">
                  <c:v>-75.58</c:v>
                </c:pt>
                <c:pt idx="108">
                  <c:v>-75.08</c:v>
                </c:pt>
                <c:pt idx="109">
                  <c:v>-75.37</c:v>
                </c:pt>
                <c:pt idx="110">
                  <c:v>-76.28</c:v>
                </c:pt>
                <c:pt idx="111">
                  <c:v>-75.95</c:v>
                </c:pt>
                <c:pt idx="112">
                  <c:v>-75.62</c:v>
                </c:pt>
                <c:pt idx="113">
                  <c:v>-76.48</c:v>
                </c:pt>
                <c:pt idx="114">
                  <c:v>-76.69</c:v>
                </c:pt>
                <c:pt idx="115">
                  <c:v>-76.260000000000005</c:v>
                </c:pt>
                <c:pt idx="116">
                  <c:v>-75.75</c:v>
                </c:pt>
                <c:pt idx="117">
                  <c:v>-76.290000000000006</c:v>
                </c:pt>
                <c:pt idx="118">
                  <c:v>-76.930000000000007</c:v>
                </c:pt>
                <c:pt idx="119">
                  <c:v>-77.180000000000007</c:v>
                </c:pt>
                <c:pt idx="120">
                  <c:v>-76.959999999999894</c:v>
                </c:pt>
                <c:pt idx="121">
                  <c:v>-77.37</c:v>
                </c:pt>
                <c:pt idx="122">
                  <c:v>-78.48</c:v>
                </c:pt>
                <c:pt idx="123">
                  <c:v>-79.66</c:v>
                </c:pt>
                <c:pt idx="124">
                  <c:v>-79.010000000000005</c:v>
                </c:pt>
                <c:pt idx="125">
                  <c:v>-80.16</c:v>
                </c:pt>
                <c:pt idx="126">
                  <c:v>-82.46</c:v>
                </c:pt>
                <c:pt idx="127">
                  <c:v>-81.75</c:v>
                </c:pt>
                <c:pt idx="128">
                  <c:v>-81.05</c:v>
                </c:pt>
                <c:pt idx="129">
                  <c:v>-80.930000000000007</c:v>
                </c:pt>
                <c:pt idx="130">
                  <c:v>-80.94</c:v>
                </c:pt>
                <c:pt idx="131">
                  <c:v>-81.040000000000006</c:v>
                </c:pt>
                <c:pt idx="132">
                  <c:v>-80.48</c:v>
                </c:pt>
                <c:pt idx="133">
                  <c:v>-80.87</c:v>
                </c:pt>
                <c:pt idx="134">
                  <c:v>-80.930000000000007</c:v>
                </c:pt>
                <c:pt idx="135">
                  <c:v>-80.87</c:v>
                </c:pt>
                <c:pt idx="136">
                  <c:v>-80.55</c:v>
                </c:pt>
                <c:pt idx="137">
                  <c:v>-81.7</c:v>
                </c:pt>
                <c:pt idx="138">
                  <c:v>-82.78</c:v>
                </c:pt>
                <c:pt idx="139">
                  <c:v>-82.95</c:v>
                </c:pt>
                <c:pt idx="140">
                  <c:v>-82.13</c:v>
                </c:pt>
                <c:pt idx="141">
                  <c:v>-81.89</c:v>
                </c:pt>
                <c:pt idx="142">
                  <c:v>-81.849999999999895</c:v>
                </c:pt>
                <c:pt idx="143">
                  <c:v>-82.07</c:v>
                </c:pt>
                <c:pt idx="144">
                  <c:v>-81.66</c:v>
                </c:pt>
                <c:pt idx="145">
                  <c:v>-81.99</c:v>
                </c:pt>
                <c:pt idx="146">
                  <c:v>-82.17</c:v>
                </c:pt>
                <c:pt idx="147">
                  <c:v>-82.29</c:v>
                </c:pt>
                <c:pt idx="148">
                  <c:v>-82.24</c:v>
                </c:pt>
                <c:pt idx="149">
                  <c:v>-84.51</c:v>
                </c:pt>
                <c:pt idx="150">
                  <c:v>-86.8</c:v>
                </c:pt>
                <c:pt idx="151">
                  <c:v>-86.7</c:v>
                </c:pt>
                <c:pt idx="152">
                  <c:v>-86.34</c:v>
                </c:pt>
                <c:pt idx="153">
                  <c:v>-87.37</c:v>
                </c:pt>
                <c:pt idx="154">
                  <c:v>-87.44</c:v>
                </c:pt>
                <c:pt idx="155">
                  <c:v>-87.01</c:v>
                </c:pt>
                <c:pt idx="156">
                  <c:v>-86.42</c:v>
                </c:pt>
                <c:pt idx="157">
                  <c:v>-87.26</c:v>
                </c:pt>
                <c:pt idx="158">
                  <c:v>-87.25</c:v>
                </c:pt>
                <c:pt idx="159">
                  <c:v>-86.8</c:v>
                </c:pt>
                <c:pt idx="160">
                  <c:v>-85.94</c:v>
                </c:pt>
                <c:pt idx="161">
                  <c:v>-86.91</c:v>
                </c:pt>
                <c:pt idx="162">
                  <c:v>-86.88</c:v>
                </c:pt>
                <c:pt idx="163">
                  <c:v>-84.75</c:v>
                </c:pt>
                <c:pt idx="164">
                  <c:v>-82.52</c:v>
                </c:pt>
                <c:pt idx="165">
                  <c:v>-82.05</c:v>
                </c:pt>
                <c:pt idx="166">
                  <c:v>-81.47</c:v>
                </c:pt>
                <c:pt idx="167">
                  <c:v>-79</c:v>
                </c:pt>
                <c:pt idx="168">
                  <c:v>-76.959999999999894</c:v>
                </c:pt>
                <c:pt idx="169">
                  <c:v>-77.180000000000007</c:v>
                </c:pt>
                <c:pt idx="170">
                  <c:v>-76.69</c:v>
                </c:pt>
                <c:pt idx="171">
                  <c:v>-75.97</c:v>
                </c:pt>
                <c:pt idx="172">
                  <c:v>-75.209999999999894</c:v>
                </c:pt>
                <c:pt idx="173">
                  <c:v>-75.19</c:v>
                </c:pt>
                <c:pt idx="174">
                  <c:v>-74.73</c:v>
                </c:pt>
                <c:pt idx="175">
                  <c:v>-74.53</c:v>
                </c:pt>
                <c:pt idx="176">
                  <c:v>-74.430000000000007</c:v>
                </c:pt>
                <c:pt idx="177">
                  <c:v>-73.959999999999894</c:v>
                </c:pt>
                <c:pt idx="178">
                  <c:v>-74.67</c:v>
                </c:pt>
                <c:pt idx="179">
                  <c:v>-74.42</c:v>
                </c:pt>
                <c:pt idx="180">
                  <c:v>-73.91</c:v>
                </c:pt>
                <c:pt idx="181">
                  <c:v>-73.69</c:v>
                </c:pt>
                <c:pt idx="182">
                  <c:v>-74.03</c:v>
                </c:pt>
                <c:pt idx="183">
                  <c:v>-74.760000000000005</c:v>
                </c:pt>
                <c:pt idx="184">
                  <c:v>-74.02</c:v>
                </c:pt>
                <c:pt idx="185">
                  <c:v>-73.27</c:v>
                </c:pt>
                <c:pt idx="186">
                  <c:v>-73.47</c:v>
                </c:pt>
                <c:pt idx="187">
                  <c:v>-73.67</c:v>
                </c:pt>
                <c:pt idx="188">
                  <c:v>-73.63</c:v>
                </c:pt>
                <c:pt idx="189">
                  <c:v>-72.989999999999895</c:v>
                </c:pt>
                <c:pt idx="190">
                  <c:v>-72.83</c:v>
                </c:pt>
                <c:pt idx="191">
                  <c:v>-72.89</c:v>
                </c:pt>
                <c:pt idx="192">
                  <c:v>-72.58</c:v>
                </c:pt>
                <c:pt idx="193">
                  <c:v>-72.77</c:v>
                </c:pt>
                <c:pt idx="194">
                  <c:v>-72.2</c:v>
                </c:pt>
                <c:pt idx="195">
                  <c:v>-71.040000000000006</c:v>
                </c:pt>
                <c:pt idx="196">
                  <c:v>-70.17</c:v>
                </c:pt>
                <c:pt idx="197">
                  <c:v>-71.010000000000005</c:v>
                </c:pt>
                <c:pt idx="198">
                  <c:v>-70.56</c:v>
                </c:pt>
                <c:pt idx="199">
                  <c:v>-70.430000000000007</c:v>
                </c:pt>
                <c:pt idx="200">
                  <c:v>-69.45</c:v>
                </c:pt>
                <c:pt idx="201">
                  <c:v>-69.83</c:v>
                </c:pt>
                <c:pt idx="202">
                  <c:v>-69.73</c:v>
                </c:pt>
                <c:pt idx="203">
                  <c:v>-70.25</c:v>
                </c:pt>
                <c:pt idx="204">
                  <c:v>-69.2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1D4-4837-BE56-2CAA560A7154}"/>
            </c:ext>
          </c:extLst>
        </c:ser>
        <c:ser>
          <c:idx val="1"/>
          <c:order val="1"/>
          <c:tx>
            <c:v>Simulated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3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'365751076433502'!$H$12:$H$51</c:f>
              <c:numCache>
                <c:formatCode>m/d/yyyy</c:formatCode>
                <c:ptCount val="40"/>
                <c:pt idx="0">
                  <c:v>29952</c:v>
                </c:pt>
                <c:pt idx="1">
                  <c:v>30317</c:v>
                </c:pt>
                <c:pt idx="2">
                  <c:v>30682</c:v>
                </c:pt>
                <c:pt idx="3">
                  <c:v>31048</c:v>
                </c:pt>
                <c:pt idx="4">
                  <c:v>31413</c:v>
                </c:pt>
                <c:pt idx="5">
                  <c:v>31778</c:v>
                </c:pt>
                <c:pt idx="6">
                  <c:v>32143</c:v>
                </c:pt>
                <c:pt idx="7">
                  <c:v>32509</c:v>
                </c:pt>
                <c:pt idx="8">
                  <c:v>32874</c:v>
                </c:pt>
                <c:pt idx="9">
                  <c:v>33239</c:v>
                </c:pt>
                <c:pt idx="10">
                  <c:v>33604</c:v>
                </c:pt>
                <c:pt idx="11">
                  <c:v>33970</c:v>
                </c:pt>
                <c:pt idx="12">
                  <c:v>34335</c:v>
                </c:pt>
                <c:pt idx="13">
                  <c:v>34700</c:v>
                </c:pt>
                <c:pt idx="14">
                  <c:v>35065</c:v>
                </c:pt>
                <c:pt idx="15">
                  <c:v>35431</c:v>
                </c:pt>
                <c:pt idx="16">
                  <c:v>35796</c:v>
                </c:pt>
                <c:pt idx="17">
                  <c:v>36161</c:v>
                </c:pt>
                <c:pt idx="18">
                  <c:v>36526</c:v>
                </c:pt>
                <c:pt idx="19">
                  <c:v>36892</c:v>
                </c:pt>
                <c:pt idx="20">
                  <c:v>37257</c:v>
                </c:pt>
                <c:pt idx="21">
                  <c:v>37622</c:v>
                </c:pt>
                <c:pt idx="22">
                  <c:v>37987</c:v>
                </c:pt>
                <c:pt idx="23">
                  <c:v>38353</c:v>
                </c:pt>
                <c:pt idx="24">
                  <c:v>38718</c:v>
                </c:pt>
                <c:pt idx="25">
                  <c:v>39083</c:v>
                </c:pt>
                <c:pt idx="26">
                  <c:v>39448</c:v>
                </c:pt>
                <c:pt idx="27">
                  <c:v>39814</c:v>
                </c:pt>
                <c:pt idx="28">
                  <c:v>40179</c:v>
                </c:pt>
                <c:pt idx="29">
                  <c:v>40544</c:v>
                </c:pt>
                <c:pt idx="30">
                  <c:v>40909</c:v>
                </c:pt>
                <c:pt idx="31">
                  <c:v>41275</c:v>
                </c:pt>
                <c:pt idx="32">
                  <c:v>41640</c:v>
                </c:pt>
                <c:pt idx="33">
                  <c:v>42005</c:v>
                </c:pt>
                <c:pt idx="34">
                  <c:v>42370</c:v>
                </c:pt>
                <c:pt idx="35">
                  <c:v>42736</c:v>
                </c:pt>
                <c:pt idx="36">
                  <c:v>43101</c:v>
                </c:pt>
                <c:pt idx="37">
                  <c:v>43466</c:v>
                </c:pt>
                <c:pt idx="38">
                  <c:v>43831</c:v>
                </c:pt>
                <c:pt idx="39">
                  <c:v>44197</c:v>
                </c:pt>
              </c:numCache>
            </c:numRef>
          </c:xVal>
          <c:yVal>
            <c:numRef>
              <c:f>'365751076433502'!$G$12:$G$51</c:f>
              <c:numCache>
                <c:formatCode>General</c:formatCode>
                <c:ptCount val="40"/>
                <c:pt idx="0">
                  <c:v>-62.760929107670002</c:v>
                </c:pt>
                <c:pt idx="1">
                  <c:v>-64.102615356450002</c:v>
                </c:pt>
                <c:pt idx="2">
                  <c:v>-68.20620727539</c:v>
                </c:pt>
                <c:pt idx="3">
                  <c:v>-65.551551818850001</c:v>
                </c:pt>
                <c:pt idx="4">
                  <c:v>-67.253913879389998</c:v>
                </c:pt>
                <c:pt idx="5">
                  <c:v>-69.340934753420001</c:v>
                </c:pt>
                <c:pt idx="6">
                  <c:v>-70.527534484859999</c:v>
                </c:pt>
                <c:pt idx="7">
                  <c:v>-70.29832458496</c:v>
                </c:pt>
                <c:pt idx="8">
                  <c:v>-70.851028442379999</c:v>
                </c:pt>
                <c:pt idx="9">
                  <c:v>-69.952461242680002</c:v>
                </c:pt>
                <c:pt idx="10">
                  <c:v>-73.178443908689999</c:v>
                </c:pt>
                <c:pt idx="11">
                  <c:v>-74.269340515140001</c:v>
                </c:pt>
                <c:pt idx="12">
                  <c:v>-75.132843017580001</c:v>
                </c:pt>
                <c:pt idx="13">
                  <c:v>-76.22812652588</c:v>
                </c:pt>
                <c:pt idx="14">
                  <c:v>-76.52335357666</c:v>
                </c:pt>
                <c:pt idx="15">
                  <c:v>-77.001907348629999</c:v>
                </c:pt>
                <c:pt idx="16">
                  <c:v>-77.354263305659998</c:v>
                </c:pt>
                <c:pt idx="17">
                  <c:v>-74.995300292970001</c:v>
                </c:pt>
                <c:pt idx="18">
                  <c:v>-76.872886657709998</c:v>
                </c:pt>
                <c:pt idx="19">
                  <c:v>-78.047966003420001</c:v>
                </c:pt>
                <c:pt idx="20">
                  <c:v>-79.784912109380002</c:v>
                </c:pt>
                <c:pt idx="21">
                  <c:v>-82.946495056149999</c:v>
                </c:pt>
                <c:pt idx="22">
                  <c:v>-83.14762878418</c:v>
                </c:pt>
                <c:pt idx="23">
                  <c:v>-83.68507385254</c:v>
                </c:pt>
                <c:pt idx="24">
                  <c:v>-84.94465637207</c:v>
                </c:pt>
                <c:pt idx="25">
                  <c:v>-85.36206817627</c:v>
                </c:pt>
                <c:pt idx="26">
                  <c:v>-88.412452697749998</c:v>
                </c:pt>
                <c:pt idx="27">
                  <c:v>-89.597511291499998</c:v>
                </c:pt>
                <c:pt idx="28">
                  <c:v>-89.36318206787</c:v>
                </c:pt>
                <c:pt idx="29">
                  <c:v>-85.520332336430002</c:v>
                </c:pt>
                <c:pt idx="30">
                  <c:v>-79.6533203125</c:v>
                </c:pt>
                <c:pt idx="31">
                  <c:v>-76.433937072749998</c:v>
                </c:pt>
                <c:pt idx="32">
                  <c:v>-75.224922180180002</c:v>
                </c:pt>
                <c:pt idx="33">
                  <c:v>-74.497444152829999</c:v>
                </c:pt>
                <c:pt idx="34">
                  <c:v>-73.510917663569998</c:v>
                </c:pt>
                <c:pt idx="35">
                  <c:v>-72.66054534912</c:v>
                </c:pt>
                <c:pt idx="36">
                  <c:v>-71.192810058589998</c:v>
                </c:pt>
                <c:pt idx="37">
                  <c:v>-69.566650390630002</c:v>
                </c:pt>
                <c:pt idx="38">
                  <c:v>-68.253692626949999</c:v>
                </c:pt>
                <c:pt idx="39">
                  <c:v>-75.378219604489999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1D4-4837-BE56-2CAA560A7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3555183"/>
        <c:axId val="613550191"/>
      </c:scatterChart>
      <c:valAx>
        <c:axId val="613555183"/>
        <c:scaling>
          <c:orientation val="minMax"/>
          <c:min val="2900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0191"/>
        <c:crossesAt val="-200"/>
        <c:crossBetween val="midCat"/>
      </c:valAx>
      <c:valAx>
        <c:axId val="613550191"/>
        <c:scaling>
          <c:orientation val="minMax"/>
          <c:max val="-4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Water Level (ft)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5183"/>
        <c:crosses val="autoZero"/>
        <c:crossBetween val="midCat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Data</c:v>
          </c:tx>
          <c:spPr>
            <a:ln w="19050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'365751076433502'!$I$12:$I$51</c:f>
              <c:numCache>
                <c:formatCode>General</c:formatCode>
                <c:ptCount val="40"/>
                <c:pt idx="0">
                  <c:v>-61.89</c:v>
                </c:pt>
                <c:pt idx="1">
                  <c:v>-58.52</c:v>
                </c:pt>
                <c:pt idx="2">
                  <c:v>-59.54</c:v>
                </c:pt>
                <c:pt idx="3">
                  <c:v>-59.26</c:v>
                </c:pt>
                <c:pt idx="4">
                  <c:v>-64.010000000000005</c:v>
                </c:pt>
                <c:pt idx="5">
                  <c:v>-66.47</c:v>
                </c:pt>
                <c:pt idx="6">
                  <c:v>-66.959999999999894</c:v>
                </c:pt>
                <c:pt idx="7">
                  <c:v>-67.540000000000006</c:v>
                </c:pt>
                <c:pt idx="8">
                  <c:v>-67.489999999999895</c:v>
                </c:pt>
                <c:pt idx="9">
                  <c:v>-68.89</c:v>
                </c:pt>
                <c:pt idx="10">
                  <c:v>-71.569999999999894</c:v>
                </c:pt>
                <c:pt idx="11">
                  <c:v>-71.73</c:v>
                </c:pt>
                <c:pt idx="12">
                  <c:v>-73.47</c:v>
                </c:pt>
                <c:pt idx="13">
                  <c:v>-75.53</c:v>
                </c:pt>
                <c:pt idx="14">
                  <c:v>-75.17</c:v>
                </c:pt>
                <c:pt idx="15">
                  <c:v>-74.78</c:v>
                </c:pt>
                <c:pt idx="16">
                  <c:v>-76.64</c:v>
                </c:pt>
                <c:pt idx="17">
                  <c:v>-76.28</c:v>
                </c:pt>
                <c:pt idx="18">
                  <c:v>-76.69</c:v>
                </c:pt>
                <c:pt idx="19">
                  <c:v>-76.930000000000007</c:v>
                </c:pt>
                <c:pt idx="20">
                  <c:v>-78.48</c:v>
                </c:pt>
                <c:pt idx="21">
                  <c:v>-82.46</c:v>
                </c:pt>
                <c:pt idx="22">
                  <c:v>-80.94</c:v>
                </c:pt>
                <c:pt idx="23">
                  <c:v>-80.87</c:v>
                </c:pt>
                <c:pt idx="24">
                  <c:v>-82.95</c:v>
                </c:pt>
                <c:pt idx="25">
                  <c:v>-82.17</c:v>
                </c:pt>
                <c:pt idx="26">
                  <c:v>-86.8</c:v>
                </c:pt>
                <c:pt idx="27">
                  <c:v>-87.44</c:v>
                </c:pt>
                <c:pt idx="28">
                  <c:v>-87.25</c:v>
                </c:pt>
                <c:pt idx="29">
                  <c:v>-86.88</c:v>
                </c:pt>
                <c:pt idx="30">
                  <c:v>-81.47</c:v>
                </c:pt>
                <c:pt idx="31">
                  <c:v>-76.69</c:v>
                </c:pt>
                <c:pt idx="32">
                  <c:v>-74.73</c:v>
                </c:pt>
                <c:pt idx="33">
                  <c:v>-74.42</c:v>
                </c:pt>
                <c:pt idx="34">
                  <c:v>-74.760000000000005</c:v>
                </c:pt>
                <c:pt idx="35">
                  <c:v>-73.67</c:v>
                </c:pt>
                <c:pt idx="36">
                  <c:v>-72.89</c:v>
                </c:pt>
                <c:pt idx="37">
                  <c:v>-72.2</c:v>
                </c:pt>
                <c:pt idx="38">
                  <c:v>-71.010000000000005</c:v>
                </c:pt>
                <c:pt idx="39">
                  <c:v>-69.83</c:v>
                </c:pt>
              </c:numCache>
            </c:numRef>
          </c:xVal>
          <c:yVal>
            <c:numRef>
              <c:f>'365751076433502'!$G$12:$G$51</c:f>
              <c:numCache>
                <c:formatCode>General</c:formatCode>
                <c:ptCount val="40"/>
                <c:pt idx="0">
                  <c:v>-62.760929107670002</c:v>
                </c:pt>
                <c:pt idx="1">
                  <c:v>-64.102615356450002</c:v>
                </c:pt>
                <c:pt idx="2">
                  <c:v>-68.20620727539</c:v>
                </c:pt>
                <c:pt idx="3">
                  <c:v>-65.551551818850001</c:v>
                </c:pt>
                <c:pt idx="4">
                  <c:v>-67.253913879389998</c:v>
                </c:pt>
                <c:pt idx="5">
                  <c:v>-69.340934753420001</c:v>
                </c:pt>
                <c:pt idx="6">
                  <c:v>-70.527534484859999</c:v>
                </c:pt>
                <c:pt idx="7">
                  <c:v>-70.29832458496</c:v>
                </c:pt>
                <c:pt idx="8">
                  <c:v>-70.851028442379999</c:v>
                </c:pt>
                <c:pt idx="9">
                  <c:v>-69.952461242680002</c:v>
                </c:pt>
                <c:pt idx="10">
                  <c:v>-73.178443908689999</c:v>
                </c:pt>
                <c:pt idx="11">
                  <c:v>-74.269340515140001</c:v>
                </c:pt>
                <c:pt idx="12">
                  <c:v>-75.132843017580001</c:v>
                </c:pt>
                <c:pt idx="13">
                  <c:v>-76.22812652588</c:v>
                </c:pt>
                <c:pt idx="14">
                  <c:v>-76.52335357666</c:v>
                </c:pt>
                <c:pt idx="15">
                  <c:v>-77.001907348629999</c:v>
                </c:pt>
                <c:pt idx="16">
                  <c:v>-77.354263305659998</c:v>
                </c:pt>
                <c:pt idx="17">
                  <c:v>-74.995300292970001</c:v>
                </c:pt>
                <c:pt idx="18">
                  <c:v>-76.872886657709998</c:v>
                </c:pt>
                <c:pt idx="19">
                  <c:v>-78.047966003420001</c:v>
                </c:pt>
                <c:pt idx="20">
                  <c:v>-79.784912109380002</c:v>
                </c:pt>
                <c:pt idx="21">
                  <c:v>-82.946495056149999</c:v>
                </c:pt>
                <c:pt idx="22">
                  <c:v>-83.14762878418</c:v>
                </c:pt>
                <c:pt idx="23">
                  <c:v>-83.68507385254</c:v>
                </c:pt>
                <c:pt idx="24">
                  <c:v>-84.94465637207</c:v>
                </c:pt>
                <c:pt idx="25">
                  <c:v>-85.36206817627</c:v>
                </c:pt>
                <c:pt idx="26">
                  <c:v>-88.412452697749998</c:v>
                </c:pt>
                <c:pt idx="27">
                  <c:v>-89.597511291499998</c:v>
                </c:pt>
                <c:pt idx="28">
                  <c:v>-89.36318206787</c:v>
                </c:pt>
                <c:pt idx="29">
                  <c:v>-85.520332336430002</c:v>
                </c:pt>
                <c:pt idx="30">
                  <c:v>-79.6533203125</c:v>
                </c:pt>
                <c:pt idx="31">
                  <c:v>-76.433937072749998</c:v>
                </c:pt>
                <c:pt idx="32">
                  <c:v>-75.224922180180002</c:v>
                </c:pt>
                <c:pt idx="33">
                  <c:v>-74.497444152829999</c:v>
                </c:pt>
                <c:pt idx="34">
                  <c:v>-73.510917663569998</c:v>
                </c:pt>
                <c:pt idx="35">
                  <c:v>-72.66054534912</c:v>
                </c:pt>
                <c:pt idx="36">
                  <c:v>-71.192810058589998</c:v>
                </c:pt>
                <c:pt idx="37">
                  <c:v>-69.566650390630002</c:v>
                </c:pt>
                <c:pt idx="38">
                  <c:v>-68.253692626949999</c:v>
                </c:pt>
                <c:pt idx="39">
                  <c:v>-75.378219604489999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EB2-4098-894E-EF54783FBDCB}"/>
            </c:ext>
          </c:extLst>
        </c:ser>
        <c:ser>
          <c:idx val="1"/>
          <c:order val="1"/>
          <c:tx>
            <c:v>Y=X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'365751076433502'!$K$2:$K$3</c:f>
              <c:numCache>
                <c:formatCode>General</c:formatCode>
                <c:ptCount val="2"/>
                <c:pt idx="0">
                  <c:v>-53.39</c:v>
                </c:pt>
                <c:pt idx="1">
                  <c:v>-87.44</c:v>
                </c:pt>
              </c:numCache>
            </c:numRef>
          </c:xVal>
          <c:yVal>
            <c:numRef>
              <c:f>'365751076433502'!$K$2:$K$3</c:f>
              <c:numCache>
                <c:formatCode>General</c:formatCode>
                <c:ptCount val="2"/>
                <c:pt idx="0">
                  <c:v>-53.39</c:v>
                </c:pt>
                <c:pt idx="1">
                  <c:v>-87.44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EB2-4098-894E-EF54783FBD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4009151"/>
        <c:axId val="1105116095"/>
      </c:scatterChart>
      <c:valAx>
        <c:axId val="1174009151"/>
        <c:scaling>
          <c:orientation val="minMax"/>
          <c:max val="-5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05116095"/>
        <c:crossesAt val="-200"/>
        <c:crossBetween val="midCat"/>
      </c:valAx>
      <c:valAx>
        <c:axId val="1105116095"/>
        <c:scaling>
          <c:orientation val="minMax"/>
          <c:max val="-5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74009151"/>
        <c:crossesAt val="-200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0617632601578511"/>
          <c:y val="0.57275836614173226"/>
          <c:w val="0.38800328273086904"/>
          <c:h val="0.19412968265330471"/>
        </c:manualLayout>
      </c:layout>
      <c:overlay val="1"/>
      <c:spPr>
        <a:solidFill>
          <a:schemeClr val="bg1"/>
        </a:solidFill>
        <a:ln>
          <a:solidFill>
            <a:schemeClr val="bg1">
              <a:lumMod val="65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sz="1400" b="0" i="0" u="none" strike="noStrike" baseline="0">
                <a:effectLst/>
              </a:rPr>
              <a:t>59D 25</a:t>
            </a:r>
            <a:r>
              <a:rPr lang="en-US" sz="1400" b="0" i="0" u="none" strike="noStrike" baseline="0"/>
              <a:t>        </a:t>
            </a:r>
            <a:endParaRPr lang="en-US"/>
          </a:p>
        </c:rich>
      </c:tx>
      <c:layout>
        <c:manualLayout>
          <c:xMode val="edge"/>
          <c:yMode val="edge"/>
          <c:x val="0.36088110403397028"/>
          <c:y val="2.13675213675213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USGS Data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3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xVal>
            <c:numRef>
              <c:f>'365756076251201'!$A$2:$A$1754</c:f>
              <c:numCache>
                <c:formatCode>m/d/yyyy</c:formatCode>
                <c:ptCount val="1753"/>
                <c:pt idx="0">
                  <c:v>38426</c:v>
                </c:pt>
                <c:pt idx="1">
                  <c:v>38439</c:v>
                </c:pt>
                <c:pt idx="2">
                  <c:v>38461</c:v>
                </c:pt>
                <c:pt idx="3">
                  <c:v>38554</c:v>
                </c:pt>
                <c:pt idx="4">
                  <c:v>38643</c:v>
                </c:pt>
                <c:pt idx="5">
                  <c:v>38744</c:v>
                </c:pt>
                <c:pt idx="6">
                  <c:v>38817</c:v>
                </c:pt>
                <c:pt idx="7">
                  <c:v>38903</c:v>
                </c:pt>
                <c:pt idx="8">
                  <c:v>39014</c:v>
                </c:pt>
                <c:pt idx="9">
                  <c:v>39101</c:v>
                </c:pt>
                <c:pt idx="10">
                  <c:v>39210</c:v>
                </c:pt>
                <c:pt idx="11">
                  <c:v>39287</c:v>
                </c:pt>
                <c:pt idx="12">
                  <c:v>39372</c:v>
                </c:pt>
                <c:pt idx="13">
                  <c:v>39477</c:v>
                </c:pt>
                <c:pt idx="14">
                  <c:v>39553</c:v>
                </c:pt>
                <c:pt idx="15">
                  <c:v>39657</c:v>
                </c:pt>
                <c:pt idx="16">
                  <c:v>39765</c:v>
                </c:pt>
                <c:pt idx="17">
                  <c:v>39867</c:v>
                </c:pt>
                <c:pt idx="18">
                  <c:v>39932</c:v>
                </c:pt>
                <c:pt idx="19">
                  <c:v>40037</c:v>
                </c:pt>
                <c:pt idx="20">
                  <c:v>40107</c:v>
                </c:pt>
                <c:pt idx="21">
                  <c:v>40212</c:v>
                </c:pt>
                <c:pt idx="22">
                  <c:v>40288</c:v>
                </c:pt>
                <c:pt idx="23">
                  <c:v>40379</c:v>
                </c:pt>
                <c:pt idx="24">
                  <c:v>40387</c:v>
                </c:pt>
                <c:pt idx="25">
                  <c:v>40422</c:v>
                </c:pt>
                <c:pt idx="26">
                  <c:v>40491</c:v>
                </c:pt>
                <c:pt idx="27">
                  <c:v>40589</c:v>
                </c:pt>
                <c:pt idx="28">
                  <c:v>40654</c:v>
                </c:pt>
                <c:pt idx="29">
                  <c:v>40750</c:v>
                </c:pt>
                <c:pt idx="30">
                  <c:v>40836</c:v>
                </c:pt>
                <c:pt idx="31">
                  <c:v>40939</c:v>
                </c:pt>
                <c:pt idx="32">
                  <c:v>41022</c:v>
                </c:pt>
                <c:pt idx="33">
                  <c:v>41100</c:v>
                </c:pt>
                <c:pt idx="34">
                  <c:v>41214</c:v>
                </c:pt>
                <c:pt idx="35">
                  <c:v>41331</c:v>
                </c:pt>
                <c:pt idx="36">
                  <c:v>41411</c:v>
                </c:pt>
                <c:pt idx="37">
                  <c:v>41473</c:v>
                </c:pt>
                <c:pt idx="38">
                  <c:v>41569</c:v>
                </c:pt>
                <c:pt idx="39">
                  <c:v>41619</c:v>
                </c:pt>
                <c:pt idx="40">
                  <c:v>41619</c:v>
                </c:pt>
                <c:pt idx="41">
                  <c:v>41625</c:v>
                </c:pt>
                <c:pt idx="42">
                  <c:v>41695</c:v>
                </c:pt>
                <c:pt idx="43">
                  <c:v>41695</c:v>
                </c:pt>
                <c:pt idx="44">
                  <c:v>41718</c:v>
                </c:pt>
                <c:pt idx="45">
                  <c:v>41753</c:v>
                </c:pt>
                <c:pt idx="46">
                  <c:v>41806</c:v>
                </c:pt>
                <c:pt idx="47">
                  <c:v>41809</c:v>
                </c:pt>
                <c:pt idx="48">
                  <c:v>41849</c:v>
                </c:pt>
                <c:pt idx="49">
                  <c:v>41891</c:v>
                </c:pt>
                <c:pt idx="50">
                  <c:v>41892</c:v>
                </c:pt>
                <c:pt idx="51">
                  <c:v>41929</c:v>
                </c:pt>
                <c:pt idx="52">
                  <c:v>41947</c:v>
                </c:pt>
                <c:pt idx="53">
                  <c:v>41948</c:v>
                </c:pt>
                <c:pt idx="54">
                  <c:v>42019</c:v>
                </c:pt>
                <c:pt idx="55">
                  <c:v>42121</c:v>
                </c:pt>
                <c:pt idx="56">
                  <c:v>42172</c:v>
                </c:pt>
                <c:pt idx="57">
                  <c:v>42186</c:v>
                </c:pt>
                <c:pt idx="58">
                  <c:v>42328</c:v>
                </c:pt>
                <c:pt idx="59">
                  <c:v>42389</c:v>
                </c:pt>
                <c:pt idx="60">
                  <c:v>42486</c:v>
                </c:pt>
                <c:pt idx="61">
                  <c:v>42562</c:v>
                </c:pt>
                <c:pt idx="62">
                  <c:v>42647</c:v>
                </c:pt>
                <c:pt idx="63">
                  <c:v>42663</c:v>
                </c:pt>
                <c:pt idx="64">
                  <c:v>42766</c:v>
                </c:pt>
                <c:pt idx="65">
                  <c:v>42842</c:v>
                </c:pt>
                <c:pt idx="66">
                  <c:v>42956</c:v>
                </c:pt>
                <c:pt idx="67">
                  <c:v>43041</c:v>
                </c:pt>
                <c:pt idx="68">
                  <c:v>43153</c:v>
                </c:pt>
                <c:pt idx="69">
                  <c:v>43243</c:v>
                </c:pt>
                <c:pt idx="70">
                  <c:v>43326</c:v>
                </c:pt>
                <c:pt idx="71">
                  <c:v>43431</c:v>
                </c:pt>
                <c:pt idx="72">
                  <c:v>43530</c:v>
                </c:pt>
                <c:pt idx="73">
                  <c:v>43593</c:v>
                </c:pt>
                <c:pt idx="74">
                  <c:v>43672</c:v>
                </c:pt>
                <c:pt idx="75">
                  <c:v>43761</c:v>
                </c:pt>
                <c:pt idx="76">
                  <c:v>43846</c:v>
                </c:pt>
                <c:pt idx="77">
                  <c:v>43978</c:v>
                </c:pt>
                <c:pt idx="78">
                  <c:v>44139</c:v>
                </c:pt>
                <c:pt idx="79">
                  <c:v>44313</c:v>
                </c:pt>
                <c:pt idx="80">
                  <c:v>44544</c:v>
                </c:pt>
              </c:numCache>
            </c:numRef>
          </c:xVal>
          <c:yVal>
            <c:numRef>
              <c:f>'365756076251201'!$D$2:$D$1754</c:f>
              <c:numCache>
                <c:formatCode>General</c:formatCode>
                <c:ptCount val="1753"/>
                <c:pt idx="0">
                  <c:v>-89.91</c:v>
                </c:pt>
                <c:pt idx="1">
                  <c:v>-86.71</c:v>
                </c:pt>
                <c:pt idx="2">
                  <c:v>-90.06</c:v>
                </c:pt>
                <c:pt idx="3">
                  <c:v>-91.07</c:v>
                </c:pt>
                <c:pt idx="4">
                  <c:v>-90.37</c:v>
                </c:pt>
                <c:pt idx="5">
                  <c:v>-91.04</c:v>
                </c:pt>
                <c:pt idx="6">
                  <c:v>-89.48</c:v>
                </c:pt>
                <c:pt idx="7">
                  <c:v>-95.18</c:v>
                </c:pt>
                <c:pt idx="8">
                  <c:v>-89.23</c:v>
                </c:pt>
                <c:pt idx="9">
                  <c:v>-88.71</c:v>
                </c:pt>
                <c:pt idx="10">
                  <c:v>-88.86</c:v>
                </c:pt>
                <c:pt idx="11">
                  <c:v>-92.91</c:v>
                </c:pt>
                <c:pt idx="12">
                  <c:v>-96.82</c:v>
                </c:pt>
                <c:pt idx="13">
                  <c:v>-94</c:v>
                </c:pt>
                <c:pt idx="14">
                  <c:v>-92.06</c:v>
                </c:pt>
                <c:pt idx="15">
                  <c:v>-94.86</c:v>
                </c:pt>
                <c:pt idx="16">
                  <c:v>-94.03</c:v>
                </c:pt>
                <c:pt idx="17">
                  <c:v>-93.57</c:v>
                </c:pt>
                <c:pt idx="18">
                  <c:v>-95.79</c:v>
                </c:pt>
                <c:pt idx="19">
                  <c:v>-93.38</c:v>
                </c:pt>
                <c:pt idx="20">
                  <c:v>-93.94</c:v>
                </c:pt>
                <c:pt idx="21">
                  <c:v>-91.83</c:v>
                </c:pt>
                <c:pt idx="22">
                  <c:v>-93.94</c:v>
                </c:pt>
                <c:pt idx="23">
                  <c:v>-94.86</c:v>
                </c:pt>
                <c:pt idx="24">
                  <c:v>-95.6</c:v>
                </c:pt>
                <c:pt idx="25">
                  <c:v>-98.41</c:v>
                </c:pt>
                <c:pt idx="26">
                  <c:v>-94.01</c:v>
                </c:pt>
                <c:pt idx="27">
                  <c:v>-92.65</c:v>
                </c:pt>
                <c:pt idx="28">
                  <c:v>-95.24</c:v>
                </c:pt>
                <c:pt idx="29">
                  <c:v>-91.93</c:v>
                </c:pt>
                <c:pt idx="30">
                  <c:v>-91.58</c:v>
                </c:pt>
                <c:pt idx="31">
                  <c:v>-90.04</c:v>
                </c:pt>
                <c:pt idx="32">
                  <c:v>-87.54</c:v>
                </c:pt>
                <c:pt idx="33">
                  <c:v>-88.19</c:v>
                </c:pt>
                <c:pt idx="34">
                  <c:v>-85.75</c:v>
                </c:pt>
                <c:pt idx="35">
                  <c:v>-83.16</c:v>
                </c:pt>
                <c:pt idx="36">
                  <c:v>-91.74</c:v>
                </c:pt>
                <c:pt idx="37">
                  <c:v>-84.04</c:v>
                </c:pt>
                <c:pt idx="38">
                  <c:v>-83.5</c:v>
                </c:pt>
                <c:pt idx="39">
                  <c:v>-84.6</c:v>
                </c:pt>
                <c:pt idx="40">
                  <c:v>-84.59</c:v>
                </c:pt>
                <c:pt idx="41">
                  <c:v>-84.08</c:v>
                </c:pt>
                <c:pt idx="42">
                  <c:v>-84.04</c:v>
                </c:pt>
                <c:pt idx="43">
                  <c:v>-83.16</c:v>
                </c:pt>
                <c:pt idx="44">
                  <c:v>-83.97</c:v>
                </c:pt>
                <c:pt idx="45">
                  <c:v>-82.82</c:v>
                </c:pt>
                <c:pt idx="46">
                  <c:v>-83.47</c:v>
                </c:pt>
                <c:pt idx="47">
                  <c:v>-83.74</c:v>
                </c:pt>
                <c:pt idx="48">
                  <c:v>-83.76</c:v>
                </c:pt>
                <c:pt idx="49">
                  <c:v>-83.54</c:v>
                </c:pt>
                <c:pt idx="50">
                  <c:v>-83.1</c:v>
                </c:pt>
                <c:pt idx="51">
                  <c:v>-84.33</c:v>
                </c:pt>
                <c:pt idx="52">
                  <c:v>-85.31</c:v>
                </c:pt>
                <c:pt idx="53">
                  <c:v>-89.35</c:v>
                </c:pt>
                <c:pt idx="54">
                  <c:v>-82.29</c:v>
                </c:pt>
                <c:pt idx="55">
                  <c:v>-82.42</c:v>
                </c:pt>
                <c:pt idx="56">
                  <c:v>-82.05</c:v>
                </c:pt>
                <c:pt idx="57">
                  <c:v>-83.36</c:v>
                </c:pt>
                <c:pt idx="58">
                  <c:v>-83.11</c:v>
                </c:pt>
                <c:pt idx="59">
                  <c:v>-83.56</c:v>
                </c:pt>
                <c:pt idx="60">
                  <c:v>-86.12</c:v>
                </c:pt>
                <c:pt idx="61">
                  <c:v>-83.05</c:v>
                </c:pt>
                <c:pt idx="62">
                  <c:v>-85.05</c:v>
                </c:pt>
                <c:pt idx="63">
                  <c:v>-82.88</c:v>
                </c:pt>
                <c:pt idx="64">
                  <c:v>-86.69</c:v>
                </c:pt>
                <c:pt idx="65">
                  <c:v>-87.92</c:v>
                </c:pt>
                <c:pt idx="66">
                  <c:v>-81.11</c:v>
                </c:pt>
                <c:pt idx="67">
                  <c:v>-81.38</c:v>
                </c:pt>
                <c:pt idx="68">
                  <c:v>-80.709999999999894</c:v>
                </c:pt>
                <c:pt idx="69">
                  <c:v>-80.5</c:v>
                </c:pt>
                <c:pt idx="70">
                  <c:v>-80.260000000000005</c:v>
                </c:pt>
                <c:pt idx="71">
                  <c:v>-77.91</c:v>
                </c:pt>
                <c:pt idx="72">
                  <c:v>-78.81</c:v>
                </c:pt>
                <c:pt idx="73">
                  <c:v>-83.48</c:v>
                </c:pt>
                <c:pt idx="74">
                  <c:v>-79.790000000000006</c:v>
                </c:pt>
                <c:pt idx="75">
                  <c:v>-79.73</c:v>
                </c:pt>
                <c:pt idx="76">
                  <c:v>-77.739999999999895</c:v>
                </c:pt>
                <c:pt idx="77">
                  <c:v>-77.33</c:v>
                </c:pt>
                <c:pt idx="78">
                  <c:v>-78.86</c:v>
                </c:pt>
                <c:pt idx="79">
                  <c:v>-83.43</c:v>
                </c:pt>
                <c:pt idx="80">
                  <c:v>-79.95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6EB-4C94-8CD2-8DC23C48B7FB}"/>
            </c:ext>
          </c:extLst>
        </c:ser>
        <c:ser>
          <c:idx val="1"/>
          <c:order val="1"/>
          <c:tx>
            <c:v>Simulated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3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'365756076251201'!$H$36:$H$51</c:f>
              <c:numCache>
                <c:formatCode>m/d/yyyy</c:formatCode>
                <c:ptCount val="16"/>
                <c:pt idx="0">
                  <c:v>38718</c:v>
                </c:pt>
                <c:pt idx="1">
                  <c:v>39083</c:v>
                </c:pt>
                <c:pt idx="2">
                  <c:v>39448</c:v>
                </c:pt>
                <c:pt idx="3">
                  <c:v>39814</c:v>
                </c:pt>
                <c:pt idx="4">
                  <c:v>40179</c:v>
                </c:pt>
                <c:pt idx="5">
                  <c:v>40544</c:v>
                </c:pt>
                <c:pt idx="6">
                  <c:v>40909</c:v>
                </c:pt>
                <c:pt idx="7">
                  <c:v>41275</c:v>
                </c:pt>
                <c:pt idx="8">
                  <c:v>41640</c:v>
                </c:pt>
                <c:pt idx="9">
                  <c:v>42005</c:v>
                </c:pt>
                <c:pt idx="10">
                  <c:v>42370</c:v>
                </c:pt>
                <c:pt idx="11">
                  <c:v>42736</c:v>
                </c:pt>
                <c:pt idx="12">
                  <c:v>43101</c:v>
                </c:pt>
                <c:pt idx="13">
                  <c:v>43466</c:v>
                </c:pt>
                <c:pt idx="14">
                  <c:v>43831</c:v>
                </c:pt>
                <c:pt idx="15">
                  <c:v>44197</c:v>
                </c:pt>
              </c:numCache>
            </c:numRef>
          </c:xVal>
          <c:yVal>
            <c:numRef>
              <c:f>'365756076251201'!$G$36:$G$51</c:f>
              <c:numCache>
                <c:formatCode>General</c:formatCode>
                <c:ptCount val="16"/>
                <c:pt idx="0">
                  <c:v>-88.803871154790002</c:v>
                </c:pt>
                <c:pt idx="1">
                  <c:v>-89.862144470209998</c:v>
                </c:pt>
                <c:pt idx="2">
                  <c:v>-94.391967773440001</c:v>
                </c:pt>
                <c:pt idx="3">
                  <c:v>-94.018753051760001</c:v>
                </c:pt>
                <c:pt idx="4">
                  <c:v>-92.921333312990001</c:v>
                </c:pt>
                <c:pt idx="5">
                  <c:v>-92.464653015140001</c:v>
                </c:pt>
                <c:pt idx="6">
                  <c:v>-87.353248596189999</c:v>
                </c:pt>
                <c:pt idx="7">
                  <c:v>-84.820831298830001</c:v>
                </c:pt>
                <c:pt idx="8">
                  <c:v>-83.258377075200002</c:v>
                </c:pt>
                <c:pt idx="9">
                  <c:v>-82.03305053711</c:v>
                </c:pt>
                <c:pt idx="10">
                  <c:v>-80.211700439449999</c:v>
                </c:pt>
                <c:pt idx="11">
                  <c:v>-79.74382019043</c:v>
                </c:pt>
                <c:pt idx="12">
                  <c:v>-78.858863830570002</c:v>
                </c:pt>
                <c:pt idx="13">
                  <c:v>-75.12596130371</c:v>
                </c:pt>
                <c:pt idx="14">
                  <c:v>-74.924934387210001</c:v>
                </c:pt>
                <c:pt idx="15">
                  <c:v>-81.891899108890001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6EB-4C94-8CD2-8DC23C48B7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3555183"/>
        <c:axId val="613550191"/>
      </c:scatterChart>
      <c:valAx>
        <c:axId val="613555183"/>
        <c:scaling>
          <c:orientation val="minMax"/>
          <c:min val="3800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0191"/>
        <c:crossesAt val="-200"/>
        <c:crossBetween val="midCat"/>
      </c:valAx>
      <c:valAx>
        <c:axId val="613550191"/>
        <c:scaling>
          <c:orientation val="minMax"/>
          <c:max val="-5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Water Level (ft)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5183"/>
        <c:crosses val="autoZero"/>
        <c:crossBetween val="midCat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Data</c:v>
          </c:tx>
          <c:spPr>
            <a:ln w="19050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'365756076251201'!$I$36:$I$51</c:f>
              <c:numCache>
                <c:formatCode>General</c:formatCode>
                <c:ptCount val="16"/>
                <c:pt idx="0">
                  <c:v>-90.37</c:v>
                </c:pt>
                <c:pt idx="1">
                  <c:v>-89.23</c:v>
                </c:pt>
                <c:pt idx="2">
                  <c:v>-96.82</c:v>
                </c:pt>
                <c:pt idx="3">
                  <c:v>-94.03</c:v>
                </c:pt>
                <c:pt idx="4">
                  <c:v>-93.94</c:v>
                </c:pt>
                <c:pt idx="5">
                  <c:v>-94.01</c:v>
                </c:pt>
                <c:pt idx="6">
                  <c:v>-91.58</c:v>
                </c:pt>
                <c:pt idx="7">
                  <c:v>-85.75</c:v>
                </c:pt>
                <c:pt idx="8">
                  <c:v>-84.08</c:v>
                </c:pt>
                <c:pt idx="9">
                  <c:v>-89.35</c:v>
                </c:pt>
                <c:pt idx="10">
                  <c:v>-83.11</c:v>
                </c:pt>
                <c:pt idx="11">
                  <c:v>-82.88</c:v>
                </c:pt>
                <c:pt idx="12">
                  <c:v>-81.38</c:v>
                </c:pt>
                <c:pt idx="13">
                  <c:v>-77.91</c:v>
                </c:pt>
                <c:pt idx="14">
                  <c:v>-79.73</c:v>
                </c:pt>
                <c:pt idx="15">
                  <c:v>-78.86</c:v>
                </c:pt>
              </c:numCache>
            </c:numRef>
          </c:xVal>
          <c:yVal>
            <c:numRef>
              <c:f>'365756076251201'!$G$36:$G$51</c:f>
              <c:numCache>
                <c:formatCode>General</c:formatCode>
                <c:ptCount val="16"/>
                <c:pt idx="0">
                  <c:v>-88.803871154790002</c:v>
                </c:pt>
                <c:pt idx="1">
                  <c:v>-89.862144470209998</c:v>
                </c:pt>
                <c:pt idx="2">
                  <c:v>-94.391967773440001</c:v>
                </c:pt>
                <c:pt idx="3">
                  <c:v>-94.018753051760001</c:v>
                </c:pt>
                <c:pt idx="4">
                  <c:v>-92.921333312990001</c:v>
                </c:pt>
                <c:pt idx="5">
                  <c:v>-92.464653015140001</c:v>
                </c:pt>
                <c:pt idx="6">
                  <c:v>-87.353248596189999</c:v>
                </c:pt>
                <c:pt idx="7">
                  <c:v>-84.820831298830001</c:v>
                </c:pt>
                <c:pt idx="8">
                  <c:v>-83.258377075200002</c:v>
                </c:pt>
                <c:pt idx="9">
                  <c:v>-82.03305053711</c:v>
                </c:pt>
                <c:pt idx="10">
                  <c:v>-80.211700439449999</c:v>
                </c:pt>
                <c:pt idx="11">
                  <c:v>-79.74382019043</c:v>
                </c:pt>
                <c:pt idx="12">
                  <c:v>-78.858863830570002</c:v>
                </c:pt>
                <c:pt idx="13">
                  <c:v>-75.12596130371</c:v>
                </c:pt>
                <c:pt idx="14">
                  <c:v>-74.924934387210001</c:v>
                </c:pt>
                <c:pt idx="15">
                  <c:v>-81.891899108890001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8D0-4191-84E7-A000A4EEA644}"/>
            </c:ext>
          </c:extLst>
        </c:ser>
        <c:ser>
          <c:idx val="1"/>
          <c:order val="1"/>
          <c:tx>
            <c:v>Y=X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'365756076251201'!$K$2:$K$3</c:f>
              <c:numCache>
                <c:formatCode>General</c:formatCode>
                <c:ptCount val="2"/>
                <c:pt idx="0">
                  <c:v>-77.33</c:v>
                </c:pt>
                <c:pt idx="1">
                  <c:v>-98.41</c:v>
                </c:pt>
              </c:numCache>
            </c:numRef>
          </c:xVal>
          <c:yVal>
            <c:numRef>
              <c:f>'365756076251201'!$K$2:$K$3</c:f>
              <c:numCache>
                <c:formatCode>General</c:formatCode>
                <c:ptCount val="2"/>
                <c:pt idx="0">
                  <c:v>-77.33</c:v>
                </c:pt>
                <c:pt idx="1">
                  <c:v>-98.41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8D0-4191-84E7-A000A4EEA6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4009151"/>
        <c:axId val="1105116095"/>
      </c:scatterChart>
      <c:valAx>
        <c:axId val="1174009151"/>
        <c:scaling>
          <c:orientation val="minMax"/>
          <c:max val="-7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05116095"/>
        <c:crossesAt val="-200"/>
        <c:crossBetween val="midCat"/>
      </c:valAx>
      <c:valAx>
        <c:axId val="1105116095"/>
        <c:scaling>
          <c:orientation val="minMax"/>
          <c:max val="-7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74009151"/>
        <c:crossesAt val="-200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0617632601578511"/>
          <c:y val="0.57275836614173226"/>
          <c:w val="0.38800328273086904"/>
          <c:h val="0.19412968265330471"/>
        </c:manualLayout>
      </c:layout>
      <c:overlay val="1"/>
      <c:spPr>
        <a:solidFill>
          <a:schemeClr val="bg1"/>
        </a:solidFill>
        <a:ln>
          <a:solidFill>
            <a:schemeClr val="bg1">
              <a:lumMod val="65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sz="1400" b="0" i="0" u="none" strike="noStrike" baseline="0">
                <a:effectLst/>
              </a:rPr>
              <a:t>57E 10</a:t>
            </a:r>
            <a:r>
              <a:rPr lang="en-US" sz="1400" b="0" i="0" u="none" strike="noStrike" baseline="0"/>
              <a:t>        </a:t>
            </a:r>
            <a:endParaRPr lang="en-US"/>
          </a:p>
        </c:rich>
      </c:tx>
      <c:layout>
        <c:manualLayout>
          <c:xMode val="edge"/>
          <c:yMode val="edge"/>
          <c:x val="0.36088110403397028"/>
          <c:y val="2.13675213675213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USGS Data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3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xVal>
            <c:numRef>
              <c:f>'370236076425901'!$A$3:$A$1754</c:f>
              <c:numCache>
                <c:formatCode>m/d/yyyy</c:formatCode>
                <c:ptCount val="1752"/>
                <c:pt idx="0">
                  <c:v>29335</c:v>
                </c:pt>
                <c:pt idx="1">
                  <c:v>29370</c:v>
                </c:pt>
                <c:pt idx="2">
                  <c:v>29402</c:v>
                </c:pt>
                <c:pt idx="3">
                  <c:v>29426</c:v>
                </c:pt>
                <c:pt idx="4">
                  <c:v>29460</c:v>
                </c:pt>
                <c:pt idx="5">
                  <c:v>29479</c:v>
                </c:pt>
                <c:pt idx="6">
                  <c:v>29707</c:v>
                </c:pt>
                <c:pt idx="7">
                  <c:v>29761</c:v>
                </c:pt>
                <c:pt idx="8">
                  <c:v>29816</c:v>
                </c:pt>
                <c:pt idx="9">
                  <c:v>30008</c:v>
                </c:pt>
                <c:pt idx="10">
                  <c:v>30194</c:v>
                </c:pt>
                <c:pt idx="11">
                  <c:v>30236</c:v>
                </c:pt>
                <c:pt idx="12">
                  <c:v>30558</c:v>
                </c:pt>
                <c:pt idx="13">
                  <c:v>30846</c:v>
                </c:pt>
                <c:pt idx="14">
                  <c:v>31132</c:v>
                </c:pt>
                <c:pt idx="15">
                  <c:v>31211</c:v>
                </c:pt>
                <c:pt idx="16">
                  <c:v>31245</c:v>
                </c:pt>
                <c:pt idx="17">
                  <c:v>31278</c:v>
                </c:pt>
                <c:pt idx="18">
                  <c:v>31327</c:v>
                </c:pt>
                <c:pt idx="19">
                  <c:v>31370</c:v>
                </c:pt>
                <c:pt idx="20">
                  <c:v>31421</c:v>
                </c:pt>
                <c:pt idx="21">
                  <c:v>31467</c:v>
                </c:pt>
                <c:pt idx="22">
                  <c:v>31615</c:v>
                </c:pt>
                <c:pt idx="23">
                  <c:v>31635</c:v>
                </c:pt>
                <c:pt idx="24">
                  <c:v>31684</c:v>
                </c:pt>
                <c:pt idx="25">
                  <c:v>31733</c:v>
                </c:pt>
                <c:pt idx="26">
                  <c:v>31789</c:v>
                </c:pt>
                <c:pt idx="27">
                  <c:v>31833</c:v>
                </c:pt>
                <c:pt idx="28">
                  <c:v>31904</c:v>
                </c:pt>
                <c:pt idx="29">
                  <c:v>31948</c:v>
                </c:pt>
                <c:pt idx="30">
                  <c:v>31993</c:v>
                </c:pt>
                <c:pt idx="31">
                  <c:v>32041</c:v>
                </c:pt>
                <c:pt idx="32">
                  <c:v>32097</c:v>
                </c:pt>
                <c:pt idx="33">
                  <c:v>32156</c:v>
                </c:pt>
                <c:pt idx="34">
                  <c:v>32218</c:v>
                </c:pt>
                <c:pt idx="35">
                  <c:v>32265</c:v>
                </c:pt>
                <c:pt idx="36">
                  <c:v>32322</c:v>
                </c:pt>
                <c:pt idx="37">
                  <c:v>32364</c:v>
                </c:pt>
                <c:pt idx="38">
                  <c:v>32427</c:v>
                </c:pt>
                <c:pt idx="39">
                  <c:v>32468</c:v>
                </c:pt>
                <c:pt idx="40">
                  <c:v>32525</c:v>
                </c:pt>
                <c:pt idx="41">
                  <c:v>32582</c:v>
                </c:pt>
                <c:pt idx="42">
                  <c:v>32622</c:v>
                </c:pt>
                <c:pt idx="43">
                  <c:v>32671</c:v>
                </c:pt>
                <c:pt idx="44">
                  <c:v>32729</c:v>
                </c:pt>
                <c:pt idx="45">
                  <c:v>32783</c:v>
                </c:pt>
                <c:pt idx="46">
                  <c:v>32827</c:v>
                </c:pt>
                <c:pt idx="47">
                  <c:v>32883</c:v>
                </c:pt>
                <c:pt idx="48">
                  <c:v>32939</c:v>
                </c:pt>
                <c:pt idx="49">
                  <c:v>32995</c:v>
                </c:pt>
                <c:pt idx="50">
                  <c:v>33049</c:v>
                </c:pt>
                <c:pt idx="51">
                  <c:v>33100</c:v>
                </c:pt>
                <c:pt idx="52">
                  <c:v>33157</c:v>
                </c:pt>
                <c:pt idx="53">
                  <c:v>33204</c:v>
                </c:pt>
                <c:pt idx="54">
                  <c:v>33269</c:v>
                </c:pt>
                <c:pt idx="55">
                  <c:v>33295</c:v>
                </c:pt>
                <c:pt idx="56">
                  <c:v>33318</c:v>
                </c:pt>
                <c:pt idx="57">
                  <c:v>33389</c:v>
                </c:pt>
                <c:pt idx="58">
                  <c:v>33428</c:v>
                </c:pt>
                <c:pt idx="59">
                  <c:v>33484</c:v>
                </c:pt>
                <c:pt idx="60">
                  <c:v>33554</c:v>
                </c:pt>
                <c:pt idx="61">
                  <c:v>33613</c:v>
                </c:pt>
                <c:pt idx="62">
                  <c:v>33667</c:v>
                </c:pt>
                <c:pt idx="63">
                  <c:v>33718</c:v>
                </c:pt>
                <c:pt idx="64">
                  <c:v>33781</c:v>
                </c:pt>
                <c:pt idx="65">
                  <c:v>33843</c:v>
                </c:pt>
                <c:pt idx="66">
                  <c:v>33898</c:v>
                </c:pt>
                <c:pt idx="67">
                  <c:v>33954</c:v>
                </c:pt>
                <c:pt idx="68">
                  <c:v>34016</c:v>
                </c:pt>
                <c:pt idx="69">
                  <c:v>34078</c:v>
                </c:pt>
                <c:pt idx="70">
                  <c:v>34157</c:v>
                </c:pt>
                <c:pt idx="71">
                  <c:v>34205</c:v>
                </c:pt>
                <c:pt idx="72">
                  <c:v>34276</c:v>
                </c:pt>
                <c:pt idx="73">
                  <c:v>34341</c:v>
                </c:pt>
                <c:pt idx="74">
                  <c:v>34382</c:v>
                </c:pt>
                <c:pt idx="75">
                  <c:v>34437</c:v>
                </c:pt>
                <c:pt idx="76">
                  <c:v>34501</c:v>
                </c:pt>
                <c:pt idx="77">
                  <c:v>34563</c:v>
                </c:pt>
                <c:pt idx="78">
                  <c:v>34641</c:v>
                </c:pt>
                <c:pt idx="79">
                  <c:v>34710</c:v>
                </c:pt>
                <c:pt idx="80">
                  <c:v>34768</c:v>
                </c:pt>
                <c:pt idx="81">
                  <c:v>34822</c:v>
                </c:pt>
                <c:pt idx="82">
                  <c:v>34890</c:v>
                </c:pt>
                <c:pt idx="83">
                  <c:v>34990</c:v>
                </c:pt>
                <c:pt idx="84">
                  <c:v>35170</c:v>
                </c:pt>
                <c:pt idx="85">
                  <c:v>35257</c:v>
                </c:pt>
                <c:pt idx="86">
                  <c:v>35354</c:v>
                </c:pt>
                <c:pt idx="87">
                  <c:v>35440</c:v>
                </c:pt>
                <c:pt idx="88">
                  <c:v>35544</c:v>
                </c:pt>
                <c:pt idx="89">
                  <c:v>35628</c:v>
                </c:pt>
                <c:pt idx="90">
                  <c:v>35739</c:v>
                </c:pt>
                <c:pt idx="91">
                  <c:v>35817</c:v>
                </c:pt>
                <c:pt idx="92">
                  <c:v>35920</c:v>
                </c:pt>
                <c:pt idx="93">
                  <c:v>35985</c:v>
                </c:pt>
                <c:pt idx="94">
                  <c:v>36097</c:v>
                </c:pt>
                <c:pt idx="95">
                  <c:v>36166</c:v>
                </c:pt>
                <c:pt idx="96">
                  <c:v>36266</c:v>
                </c:pt>
                <c:pt idx="97">
                  <c:v>36348</c:v>
                </c:pt>
                <c:pt idx="98">
                  <c:v>36474</c:v>
                </c:pt>
                <c:pt idx="99">
                  <c:v>36537</c:v>
                </c:pt>
                <c:pt idx="100">
                  <c:v>36654</c:v>
                </c:pt>
                <c:pt idx="101">
                  <c:v>36719</c:v>
                </c:pt>
                <c:pt idx="102">
                  <c:v>36830</c:v>
                </c:pt>
                <c:pt idx="103">
                  <c:v>36938</c:v>
                </c:pt>
                <c:pt idx="104">
                  <c:v>37005</c:v>
                </c:pt>
                <c:pt idx="105">
                  <c:v>37084</c:v>
                </c:pt>
                <c:pt idx="106">
                  <c:v>37194</c:v>
                </c:pt>
                <c:pt idx="107">
                  <c:v>37258</c:v>
                </c:pt>
                <c:pt idx="108">
                  <c:v>37363</c:v>
                </c:pt>
                <c:pt idx="109">
                  <c:v>37447</c:v>
                </c:pt>
                <c:pt idx="110">
                  <c:v>37552</c:v>
                </c:pt>
                <c:pt idx="111">
                  <c:v>37630</c:v>
                </c:pt>
                <c:pt idx="112">
                  <c:v>37735</c:v>
                </c:pt>
                <c:pt idx="113">
                  <c:v>37812</c:v>
                </c:pt>
                <c:pt idx="114">
                  <c:v>37929</c:v>
                </c:pt>
                <c:pt idx="115">
                  <c:v>38000</c:v>
                </c:pt>
                <c:pt idx="116">
                  <c:v>38097</c:v>
                </c:pt>
                <c:pt idx="117">
                  <c:v>38176</c:v>
                </c:pt>
                <c:pt idx="118">
                  <c:v>38362</c:v>
                </c:pt>
                <c:pt idx="119">
                  <c:v>38413</c:v>
                </c:pt>
                <c:pt idx="120">
                  <c:v>38463</c:v>
                </c:pt>
                <c:pt idx="121">
                  <c:v>38547</c:v>
                </c:pt>
                <c:pt idx="122">
                  <c:v>38650</c:v>
                </c:pt>
                <c:pt idx="123">
                  <c:v>38726</c:v>
                </c:pt>
                <c:pt idx="124">
                  <c:v>38826</c:v>
                </c:pt>
                <c:pt idx="125">
                  <c:v>38909</c:v>
                </c:pt>
                <c:pt idx="126">
                  <c:v>39035</c:v>
                </c:pt>
                <c:pt idx="127">
                  <c:v>39093</c:v>
                </c:pt>
                <c:pt idx="128">
                  <c:v>39212</c:v>
                </c:pt>
                <c:pt idx="129">
                  <c:v>39289</c:v>
                </c:pt>
                <c:pt idx="130">
                  <c:v>39393</c:v>
                </c:pt>
                <c:pt idx="131">
                  <c:v>39469</c:v>
                </c:pt>
                <c:pt idx="132">
                  <c:v>39569</c:v>
                </c:pt>
                <c:pt idx="133">
                  <c:v>39679</c:v>
                </c:pt>
                <c:pt idx="134">
                  <c:v>39776</c:v>
                </c:pt>
                <c:pt idx="135">
                  <c:v>39876</c:v>
                </c:pt>
                <c:pt idx="136">
                  <c:v>39944</c:v>
                </c:pt>
                <c:pt idx="137">
                  <c:v>40050</c:v>
                </c:pt>
                <c:pt idx="138">
                  <c:v>40108</c:v>
                </c:pt>
                <c:pt idx="139">
                  <c:v>40192</c:v>
                </c:pt>
                <c:pt idx="140">
                  <c:v>40281</c:v>
                </c:pt>
                <c:pt idx="141">
                  <c:v>40380</c:v>
                </c:pt>
                <c:pt idx="142">
                  <c:v>40483</c:v>
                </c:pt>
                <c:pt idx="143">
                  <c:v>40591</c:v>
                </c:pt>
                <c:pt idx="144">
                  <c:v>40653</c:v>
                </c:pt>
                <c:pt idx="145">
                  <c:v>40742</c:v>
                </c:pt>
                <c:pt idx="146">
                  <c:v>40856</c:v>
                </c:pt>
                <c:pt idx="147">
                  <c:v>40938</c:v>
                </c:pt>
                <c:pt idx="148">
                  <c:v>41030</c:v>
                </c:pt>
                <c:pt idx="149">
                  <c:v>41115</c:v>
                </c:pt>
                <c:pt idx="150">
                  <c:v>41197</c:v>
                </c:pt>
                <c:pt idx="151">
                  <c:v>41332</c:v>
                </c:pt>
                <c:pt idx="152">
                  <c:v>41390</c:v>
                </c:pt>
                <c:pt idx="153">
                  <c:v>41473</c:v>
                </c:pt>
                <c:pt idx="154">
                  <c:v>41591</c:v>
                </c:pt>
                <c:pt idx="155">
                  <c:v>41694</c:v>
                </c:pt>
                <c:pt idx="156">
                  <c:v>41750</c:v>
                </c:pt>
                <c:pt idx="157">
                  <c:v>41848</c:v>
                </c:pt>
                <c:pt idx="158">
                  <c:v>41933</c:v>
                </c:pt>
                <c:pt idx="159">
                  <c:v>42030</c:v>
                </c:pt>
                <c:pt idx="160">
                  <c:v>42150</c:v>
                </c:pt>
                <c:pt idx="161">
                  <c:v>42185</c:v>
                </c:pt>
                <c:pt idx="162">
                  <c:v>42388</c:v>
                </c:pt>
                <c:pt idx="163">
                  <c:v>42503</c:v>
                </c:pt>
                <c:pt idx="164">
                  <c:v>42576</c:v>
                </c:pt>
                <c:pt idx="165">
                  <c:v>42689</c:v>
                </c:pt>
                <c:pt idx="166">
                  <c:v>42787</c:v>
                </c:pt>
                <c:pt idx="167">
                  <c:v>42852</c:v>
                </c:pt>
                <c:pt idx="168">
                  <c:v>42947</c:v>
                </c:pt>
                <c:pt idx="169">
                  <c:v>43039</c:v>
                </c:pt>
                <c:pt idx="170">
                  <c:v>43192</c:v>
                </c:pt>
                <c:pt idx="171">
                  <c:v>43361</c:v>
                </c:pt>
                <c:pt idx="172">
                  <c:v>43412</c:v>
                </c:pt>
                <c:pt idx="173">
                  <c:v>43495</c:v>
                </c:pt>
                <c:pt idx="174">
                  <c:v>43580</c:v>
                </c:pt>
                <c:pt idx="175">
                  <c:v>43685</c:v>
                </c:pt>
                <c:pt idx="176">
                  <c:v>43892</c:v>
                </c:pt>
                <c:pt idx="177">
                  <c:v>44088</c:v>
                </c:pt>
                <c:pt idx="178">
                  <c:v>44230</c:v>
                </c:pt>
                <c:pt idx="179">
                  <c:v>44391</c:v>
                </c:pt>
                <c:pt idx="180">
                  <c:v>44586</c:v>
                </c:pt>
              </c:numCache>
            </c:numRef>
          </c:xVal>
          <c:yVal>
            <c:numRef>
              <c:f>'370236076425901'!$D$3:$D$1754</c:f>
              <c:numCache>
                <c:formatCode>General</c:formatCode>
                <c:ptCount val="1752"/>
                <c:pt idx="0">
                  <c:v>-56.04</c:v>
                </c:pt>
                <c:pt idx="1">
                  <c:v>-56.24</c:v>
                </c:pt>
                <c:pt idx="2">
                  <c:v>-57.14</c:v>
                </c:pt>
                <c:pt idx="3">
                  <c:v>-56.04</c:v>
                </c:pt>
                <c:pt idx="4">
                  <c:v>-58.19</c:v>
                </c:pt>
                <c:pt idx="5">
                  <c:v>-58.69</c:v>
                </c:pt>
                <c:pt idx="6">
                  <c:v>-59.82</c:v>
                </c:pt>
                <c:pt idx="7">
                  <c:v>-62.14</c:v>
                </c:pt>
                <c:pt idx="8">
                  <c:v>-62.64</c:v>
                </c:pt>
                <c:pt idx="9">
                  <c:v>-60.91</c:v>
                </c:pt>
                <c:pt idx="10">
                  <c:v>-62.06</c:v>
                </c:pt>
                <c:pt idx="11">
                  <c:v>-60.63</c:v>
                </c:pt>
                <c:pt idx="12">
                  <c:v>-62.72</c:v>
                </c:pt>
                <c:pt idx="13">
                  <c:v>-62.64</c:v>
                </c:pt>
                <c:pt idx="14">
                  <c:v>-64.12</c:v>
                </c:pt>
                <c:pt idx="15">
                  <c:v>-64.930000000000007</c:v>
                </c:pt>
                <c:pt idx="16">
                  <c:v>-65.8</c:v>
                </c:pt>
                <c:pt idx="17">
                  <c:v>-66.44</c:v>
                </c:pt>
                <c:pt idx="18">
                  <c:v>-66.819999999999894</c:v>
                </c:pt>
                <c:pt idx="19">
                  <c:v>-66.55</c:v>
                </c:pt>
                <c:pt idx="20">
                  <c:v>-66.180000000000007</c:v>
                </c:pt>
                <c:pt idx="21">
                  <c:v>-65.430000000000007</c:v>
                </c:pt>
                <c:pt idx="22">
                  <c:v>-66.41</c:v>
                </c:pt>
                <c:pt idx="23">
                  <c:v>-66.77</c:v>
                </c:pt>
                <c:pt idx="24">
                  <c:v>-67.67</c:v>
                </c:pt>
                <c:pt idx="25">
                  <c:v>-68.180000000000007</c:v>
                </c:pt>
                <c:pt idx="26">
                  <c:v>-68.209999999999894</c:v>
                </c:pt>
                <c:pt idx="27">
                  <c:v>-68.61</c:v>
                </c:pt>
                <c:pt idx="28">
                  <c:v>-68.09</c:v>
                </c:pt>
                <c:pt idx="29">
                  <c:v>-68.489999999999895</c:v>
                </c:pt>
                <c:pt idx="30">
                  <c:v>-69.09</c:v>
                </c:pt>
                <c:pt idx="31">
                  <c:v>-69.290000000000006</c:v>
                </c:pt>
                <c:pt idx="32">
                  <c:v>-69.56</c:v>
                </c:pt>
                <c:pt idx="33">
                  <c:v>-69.66</c:v>
                </c:pt>
                <c:pt idx="34">
                  <c:v>-69.64</c:v>
                </c:pt>
                <c:pt idx="35">
                  <c:v>-69.239999999999895</c:v>
                </c:pt>
                <c:pt idx="36">
                  <c:v>-69.540000000000006</c:v>
                </c:pt>
                <c:pt idx="37">
                  <c:v>-70.489999999999895</c:v>
                </c:pt>
                <c:pt idx="38">
                  <c:v>-70.790000000000006</c:v>
                </c:pt>
                <c:pt idx="39">
                  <c:v>-70.64</c:v>
                </c:pt>
                <c:pt idx="40">
                  <c:v>-70.14</c:v>
                </c:pt>
                <c:pt idx="41">
                  <c:v>-68.64</c:v>
                </c:pt>
                <c:pt idx="42">
                  <c:v>-69.44</c:v>
                </c:pt>
                <c:pt idx="43">
                  <c:v>-69.540000000000006</c:v>
                </c:pt>
                <c:pt idx="44">
                  <c:v>-70.739999999999895</c:v>
                </c:pt>
                <c:pt idx="45">
                  <c:v>-70.64</c:v>
                </c:pt>
                <c:pt idx="46">
                  <c:v>-70.819999999999894</c:v>
                </c:pt>
                <c:pt idx="47">
                  <c:v>-70.260000000000005</c:v>
                </c:pt>
                <c:pt idx="48">
                  <c:v>-70.14</c:v>
                </c:pt>
                <c:pt idx="49">
                  <c:v>-69.599999999999895</c:v>
                </c:pt>
                <c:pt idx="50">
                  <c:v>-69.72</c:v>
                </c:pt>
                <c:pt idx="51">
                  <c:v>-70.72</c:v>
                </c:pt>
                <c:pt idx="52">
                  <c:v>-70.64</c:v>
                </c:pt>
                <c:pt idx="53">
                  <c:v>-71.59</c:v>
                </c:pt>
                <c:pt idx="54">
                  <c:v>-70.14</c:v>
                </c:pt>
                <c:pt idx="55">
                  <c:v>-70.709999999999894</c:v>
                </c:pt>
                <c:pt idx="56">
                  <c:v>-70.03</c:v>
                </c:pt>
                <c:pt idx="57">
                  <c:v>-70.89</c:v>
                </c:pt>
                <c:pt idx="58">
                  <c:v>-71.900000000000006</c:v>
                </c:pt>
                <c:pt idx="59">
                  <c:v>-73.05</c:v>
                </c:pt>
                <c:pt idx="60">
                  <c:v>-73.41</c:v>
                </c:pt>
                <c:pt idx="61">
                  <c:v>-73.099999999999895</c:v>
                </c:pt>
                <c:pt idx="62">
                  <c:v>-73.61</c:v>
                </c:pt>
                <c:pt idx="63">
                  <c:v>-73.38</c:v>
                </c:pt>
                <c:pt idx="64">
                  <c:v>-73.63</c:v>
                </c:pt>
                <c:pt idx="65">
                  <c:v>-74.39</c:v>
                </c:pt>
                <c:pt idx="66">
                  <c:v>-74.760000000000005</c:v>
                </c:pt>
                <c:pt idx="67">
                  <c:v>-74.430000000000007</c:v>
                </c:pt>
                <c:pt idx="68">
                  <c:v>-74.19</c:v>
                </c:pt>
                <c:pt idx="69">
                  <c:v>-73.73</c:v>
                </c:pt>
                <c:pt idx="70">
                  <c:v>-74.260000000000005</c:v>
                </c:pt>
                <c:pt idx="71">
                  <c:v>-75.39</c:v>
                </c:pt>
                <c:pt idx="72">
                  <c:v>-75.91</c:v>
                </c:pt>
                <c:pt idx="73">
                  <c:v>-75.97</c:v>
                </c:pt>
                <c:pt idx="74">
                  <c:v>-76.2</c:v>
                </c:pt>
                <c:pt idx="75">
                  <c:v>-76.19</c:v>
                </c:pt>
                <c:pt idx="76">
                  <c:v>-76.2</c:v>
                </c:pt>
                <c:pt idx="77">
                  <c:v>-76.66</c:v>
                </c:pt>
                <c:pt idx="78">
                  <c:v>-76.73</c:v>
                </c:pt>
                <c:pt idx="79">
                  <c:v>-76.19</c:v>
                </c:pt>
                <c:pt idx="80">
                  <c:v>-75.62</c:v>
                </c:pt>
                <c:pt idx="81">
                  <c:v>-75.239999999999895</c:v>
                </c:pt>
                <c:pt idx="82">
                  <c:v>-75.42</c:v>
                </c:pt>
                <c:pt idx="83">
                  <c:v>-76.599999999999895</c:v>
                </c:pt>
                <c:pt idx="84">
                  <c:v>-75.900000000000006</c:v>
                </c:pt>
                <c:pt idx="85">
                  <c:v>-76.08</c:v>
                </c:pt>
                <c:pt idx="86">
                  <c:v>-76.2</c:v>
                </c:pt>
                <c:pt idx="87">
                  <c:v>-75.67</c:v>
                </c:pt>
                <c:pt idx="88">
                  <c:v>-75.209999999999894</c:v>
                </c:pt>
                <c:pt idx="89">
                  <c:v>-76.180000000000007</c:v>
                </c:pt>
                <c:pt idx="90">
                  <c:v>-76.89</c:v>
                </c:pt>
                <c:pt idx="91">
                  <c:v>-76.62</c:v>
                </c:pt>
                <c:pt idx="92">
                  <c:v>-76.06</c:v>
                </c:pt>
                <c:pt idx="93">
                  <c:v>-76.569999999999894</c:v>
                </c:pt>
                <c:pt idx="94">
                  <c:v>-77.77</c:v>
                </c:pt>
                <c:pt idx="95">
                  <c:v>-77.95</c:v>
                </c:pt>
                <c:pt idx="96">
                  <c:v>-77.87</c:v>
                </c:pt>
                <c:pt idx="97">
                  <c:v>-79.28</c:v>
                </c:pt>
                <c:pt idx="98">
                  <c:v>-79.430000000000007</c:v>
                </c:pt>
                <c:pt idx="99">
                  <c:v>-79.12</c:v>
                </c:pt>
                <c:pt idx="100">
                  <c:v>-78.56</c:v>
                </c:pt>
                <c:pt idx="101">
                  <c:v>-79.23</c:v>
                </c:pt>
                <c:pt idx="102">
                  <c:v>-79.760000000000005</c:v>
                </c:pt>
                <c:pt idx="103">
                  <c:v>-79.56</c:v>
                </c:pt>
                <c:pt idx="104">
                  <c:v>-79.239999999999895</c:v>
                </c:pt>
                <c:pt idx="105">
                  <c:v>-79.67</c:v>
                </c:pt>
                <c:pt idx="106">
                  <c:v>-81.19</c:v>
                </c:pt>
                <c:pt idx="107">
                  <c:v>-81.37</c:v>
                </c:pt>
                <c:pt idx="108">
                  <c:v>-81.290000000000006</c:v>
                </c:pt>
                <c:pt idx="109">
                  <c:v>-82.37</c:v>
                </c:pt>
                <c:pt idx="110">
                  <c:v>-83.64</c:v>
                </c:pt>
                <c:pt idx="111">
                  <c:v>-82.86</c:v>
                </c:pt>
                <c:pt idx="112">
                  <c:v>-83.52</c:v>
                </c:pt>
                <c:pt idx="113">
                  <c:v>-83.64</c:v>
                </c:pt>
                <c:pt idx="114">
                  <c:v>-83.52</c:v>
                </c:pt>
                <c:pt idx="115">
                  <c:v>-83.53</c:v>
                </c:pt>
                <c:pt idx="116">
                  <c:v>-82.89</c:v>
                </c:pt>
                <c:pt idx="117">
                  <c:v>-83.08</c:v>
                </c:pt>
                <c:pt idx="118">
                  <c:v>-83.21</c:v>
                </c:pt>
                <c:pt idx="119">
                  <c:v>-82.99</c:v>
                </c:pt>
                <c:pt idx="120">
                  <c:v>-82.76</c:v>
                </c:pt>
                <c:pt idx="121">
                  <c:v>-83.41</c:v>
                </c:pt>
                <c:pt idx="122">
                  <c:v>-84.83</c:v>
                </c:pt>
                <c:pt idx="123">
                  <c:v>-84.59</c:v>
                </c:pt>
                <c:pt idx="124">
                  <c:v>-84.42</c:v>
                </c:pt>
                <c:pt idx="125">
                  <c:v>-84.82</c:v>
                </c:pt>
                <c:pt idx="126">
                  <c:v>-85.03</c:v>
                </c:pt>
                <c:pt idx="127">
                  <c:v>-85.27</c:v>
                </c:pt>
                <c:pt idx="128">
                  <c:v>-84.91</c:v>
                </c:pt>
                <c:pt idx="129">
                  <c:v>-86.91</c:v>
                </c:pt>
                <c:pt idx="130">
                  <c:v>-88.54</c:v>
                </c:pt>
                <c:pt idx="131">
                  <c:v>-88.9</c:v>
                </c:pt>
                <c:pt idx="132">
                  <c:v>-88.68</c:v>
                </c:pt>
                <c:pt idx="133">
                  <c:v>-90.48</c:v>
                </c:pt>
                <c:pt idx="134">
                  <c:v>-92.65</c:v>
                </c:pt>
                <c:pt idx="135">
                  <c:v>-90.22</c:v>
                </c:pt>
                <c:pt idx="136">
                  <c:v>-89.88</c:v>
                </c:pt>
                <c:pt idx="137">
                  <c:v>-90.69</c:v>
                </c:pt>
                <c:pt idx="138">
                  <c:v>-90.62</c:v>
                </c:pt>
                <c:pt idx="139">
                  <c:v>-90.45</c:v>
                </c:pt>
                <c:pt idx="140">
                  <c:v>-89.81</c:v>
                </c:pt>
                <c:pt idx="141">
                  <c:v>-90.61</c:v>
                </c:pt>
                <c:pt idx="142">
                  <c:v>-90.73</c:v>
                </c:pt>
                <c:pt idx="143">
                  <c:v>-89.41</c:v>
                </c:pt>
                <c:pt idx="144">
                  <c:v>-87.79</c:v>
                </c:pt>
                <c:pt idx="145">
                  <c:v>-87.47</c:v>
                </c:pt>
                <c:pt idx="146">
                  <c:v>-86.2</c:v>
                </c:pt>
                <c:pt idx="147">
                  <c:v>-85.81</c:v>
                </c:pt>
                <c:pt idx="148">
                  <c:v>-84.27</c:v>
                </c:pt>
                <c:pt idx="149">
                  <c:v>-84.21</c:v>
                </c:pt>
                <c:pt idx="150">
                  <c:v>-84.04</c:v>
                </c:pt>
                <c:pt idx="151">
                  <c:v>-82.99</c:v>
                </c:pt>
                <c:pt idx="152">
                  <c:v>-82.63</c:v>
                </c:pt>
                <c:pt idx="153">
                  <c:v>-82.48</c:v>
                </c:pt>
                <c:pt idx="154">
                  <c:v>-82.19</c:v>
                </c:pt>
                <c:pt idx="155">
                  <c:v>-81.93</c:v>
                </c:pt>
                <c:pt idx="156">
                  <c:v>-81.23</c:v>
                </c:pt>
                <c:pt idx="157">
                  <c:v>-81.760000000000005</c:v>
                </c:pt>
                <c:pt idx="158">
                  <c:v>-81.41</c:v>
                </c:pt>
                <c:pt idx="159">
                  <c:v>-81.150000000000006</c:v>
                </c:pt>
                <c:pt idx="160">
                  <c:v>-81.180000000000007</c:v>
                </c:pt>
                <c:pt idx="161">
                  <c:v>-81.239999999999895</c:v>
                </c:pt>
                <c:pt idx="162">
                  <c:v>-81.47</c:v>
                </c:pt>
                <c:pt idx="163">
                  <c:v>-80.209999999999894</c:v>
                </c:pt>
                <c:pt idx="164">
                  <c:v>-80.86</c:v>
                </c:pt>
                <c:pt idx="165">
                  <c:v>-81.040000000000006</c:v>
                </c:pt>
                <c:pt idx="166">
                  <c:v>-80.59</c:v>
                </c:pt>
                <c:pt idx="167">
                  <c:v>-79.69</c:v>
                </c:pt>
                <c:pt idx="168">
                  <c:v>-80.13</c:v>
                </c:pt>
                <c:pt idx="169">
                  <c:v>-80.17</c:v>
                </c:pt>
                <c:pt idx="170">
                  <c:v>-78.89</c:v>
                </c:pt>
                <c:pt idx="171">
                  <c:v>-78.66</c:v>
                </c:pt>
                <c:pt idx="172">
                  <c:v>-78.55</c:v>
                </c:pt>
                <c:pt idx="173">
                  <c:v>-78.400000000000006</c:v>
                </c:pt>
                <c:pt idx="174">
                  <c:v>-76.97</c:v>
                </c:pt>
                <c:pt idx="175">
                  <c:v>-78.62</c:v>
                </c:pt>
                <c:pt idx="176">
                  <c:v>-77.349999999999895</c:v>
                </c:pt>
                <c:pt idx="177">
                  <c:v>-76.819999999999894</c:v>
                </c:pt>
                <c:pt idx="178">
                  <c:v>-76.17</c:v>
                </c:pt>
                <c:pt idx="179">
                  <c:v>-76.27</c:v>
                </c:pt>
                <c:pt idx="180">
                  <c:v>-75.53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83D-49CB-A85A-FE4BBB4BE65A}"/>
            </c:ext>
          </c:extLst>
        </c:ser>
        <c:ser>
          <c:idx val="1"/>
          <c:order val="1"/>
          <c:tx>
            <c:v>Simulated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3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'370236076425901'!$H$11:$H$51</c:f>
              <c:numCache>
                <c:formatCode>m/d/yyyy</c:formatCode>
                <c:ptCount val="41"/>
                <c:pt idx="0">
                  <c:v>28491</c:v>
                </c:pt>
                <c:pt idx="1">
                  <c:v>29952</c:v>
                </c:pt>
                <c:pt idx="2">
                  <c:v>30317</c:v>
                </c:pt>
                <c:pt idx="3">
                  <c:v>30682</c:v>
                </c:pt>
                <c:pt idx="4">
                  <c:v>31048</c:v>
                </c:pt>
                <c:pt idx="5">
                  <c:v>31413</c:v>
                </c:pt>
                <c:pt idx="6">
                  <c:v>31778</c:v>
                </c:pt>
                <c:pt idx="7">
                  <c:v>32143</c:v>
                </c:pt>
                <c:pt idx="8">
                  <c:v>32509</c:v>
                </c:pt>
                <c:pt idx="9">
                  <c:v>32874</c:v>
                </c:pt>
                <c:pt idx="10">
                  <c:v>33239</c:v>
                </c:pt>
                <c:pt idx="11">
                  <c:v>33604</c:v>
                </c:pt>
                <c:pt idx="12">
                  <c:v>33970</c:v>
                </c:pt>
                <c:pt idx="13">
                  <c:v>34335</c:v>
                </c:pt>
                <c:pt idx="14">
                  <c:v>34700</c:v>
                </c:pt>
                <c:pt idx="15">
                  <c:v>35065</c:v>
                </c:pt>
                <c:pt idx="16">
                  <c:v>35431</c:v>
                </c:pt>
                <c:pt idx="17">
                  <c:v>35796</c:v>
                </c:pt>
                <c:pt idx="18">
                  <c:v>36161</c:v>
                </c:pt>
                <c:pt idx="19">
                  <c:v>36526</c:v>
                </c:pt>
                <c:pt idx="20">
                  <c:v>36892</c:v>
                </c:pt>
                <c:pt idx="21">
                  <c:v>37257</c:v>
                </c:pt>
                <c:pt idx="22">
                  <c:v>37622</c:v>
                </c:pt>
                <c:pt idx="23">
                  <c:v>37987</c:v>
                </c:pt>
                <c:pt idx="24">
                  <c:v>38353</c:v>
                </c:pt>
                <c:pt idx="25">
                  <c:v>38718</c:v>
                </c:pt>
                <c:pt idx="26">
                  <c:v>39083</c:v>
                </c:pt>
                <c:pt idx="27">
                  <c:v>39448</c:v>
                </c:pt>
                <c:pt idx="28">
                  <c:v>39814</c:v>
                </c:pt>
                <c:pt idx="29">
                  <c:v>40179</c:v>
                </c:pt>
                <c:pt idx="30">
                  <c:v>40544</c:v>
                </c:pt>
                <c:pt idx="31">
                  <c:v>40909</c:v>
                </c:pt>
                <c:pt idx="32">
                  <c:v>41275</c:v>
                </c:pt>
                <c:pt idx="33">
                  <c:v>41640</c:v>
                </c:pt>
                <c:pt idx="34">
                  <c:v>42005</c:v>
                </c:pt>
                <c:pt idx="35">
                  <c:v>42370</c:v>
                </c:pt>
                <c:pt idx="36">
                  <c:v>42736</c:v>
                </c:pt>
                <c:pt idx="37">
                  <c:v>43101</c:v>
                </c:pt>
                <c:pt idx="38">
                  <c:v>43466</c:v>
                </c:pt>
                <c:pt idx="39">
                  <c:v>43831</c:v>
                </c:pt>
                <c:pt idx="40">
                  <c:v>44197</c:v>
                </c:pt>
              </c:numCache>
            </c:numRef>
          </c:xVal>
          <c:yVal>
            <c:numRef>
              <c:f>'370236076425901'!$G$11:$G$51</c:f>
              <c:numCache>
                <c:formatCode>General</c:formatCode>
                <c:ptCount val="41"/>
                <c:pt idx="0">
                  <c:v>-55.998977661129999</c:v>
                </c:pt>
                <c:pt idx="1">
                  <c:v>-62.344188690190002</c:v>
                </c:pt>
                <c:pt idx="2">
                  <c:v>-63.38438796997</c:v>
                </c:pt>
                <c:pt idx="3">
                  <c:v>-67.2275390625</c:v>
                </c:pt>
                <c:pt idx="4">
                  <c:v>-64.54451751709</c:v>
                </c:pt>
                <c:pt idx="5">
                  <c:v>-66.11996459961</c:v>
                </c:pt>
                <c:pt idx="6">
                  <c:v>-68.070236206049998</c:v>
                </c:pt>
                <c:pt idx="7">
                  <c:v>-69.40983581543</c:v>
                </c:pt>
                <c:pt idx="8">
                  <c:v>-69.291816711430002</c:v>
                </c:pt>
                <c:pt idx="9">
                  <c:v>-70.398071289059999</c:v>
                </c:pt>
                <c:pt idx="10">
                  <c:v>-69.44036102295</c:v>
                </c:pt>
                <c:pt idx="11">
                  <c:v>-72.346138000490001</c:v>
                </c:pt>
                <c:pt idx="12">
                  <c:v>-73.693222045900001</c:v>
                </c:pt>
                <c:pt idx="13">
                  <c:v>-74.471458435060001</c:v>
                </c:pt>
                <c:pt idx="14">
                  <c:v>-74.932762146000002</c:v>
                </c:pt>
                <c:pt idx="15">
                  <c:v>-75.275535583500002</c:v>
                </c:pt>
                <c:pt idx="16">
                  <c:v>-75.61042022705</c:v>
                </c:pt>
                <c:pt idx="17">
                  <c:v>-76.039947509770002</c:v>
                </c:pt>
                <c:pt idx="18">
                  <c:v>-73.95793914795</c:v>
                </c:pt>
                <c:pt idx="19">
                  <c:v>-76.649101257319998</c:v>
                </c:pt>
                <c:pt idx="20">
                  <c:v>-77.626350402829999</c:v>
                </c:pt>
                <c:pt idx="21">
                  <c:v>-78.847846984859999</c:v>
                </c:pt>
                <c:pt idx="22">
                  <c:v>-82.342491149899999</c:v>
                </c:pt>
                <c:pt idx="23">
                  <c:v>-82.562896728520002</c:v>
                </c:pt>
                <c:pt idx="24">
                  <c:v>-82.990798950200002</c:v>
                </c:pt>
                <c:pt idx="25">
                  <c:v>-84.338088989260001</c:v>
                </c:pt>
                <c:pt idx="26">
                  <c:v>-84.982559204099999</c:v>
                </c:pt>
                <c:pt idx="27">
                  <c:v>-87.890098571780001</c:v>
                </c:pt>
                <c:pt idx="28">
                  <c:v>-89.527976989750002</c:v>
                </c:pt>
                <c:pt idx="29">
                  <c:v>-89.497123718259999</c:v>
                </c:pt>
                <c:pt idx="30">
                  <c:v>-86.667488098139998</c:v>
                </c:pt>
                <c:pt idx="31">
                  <c:v>-81.72322845459</c:v>
                </c:pt>
                <c:pt idx="32">
                  <c:v>-79.094779968259999</c:v>
                </c:pt>
                <c:pt idx="33">
                  <c:v>-77.819030761720001</c:v>
                </c:pt>
                <c:pt idx="34">
                  <c:v>-76.814910888669999</c:v>
                </c:pt>
                <c:pt idx="35">
                  <c:v>-75.515434265140001</c:v>
                </c:pt>
                <c:pt idx="36">
                  <c:v>-74.92318725586</c:v>
                </c:pt>
                <c:pt idx="37">
                  <c:v>-73.553031921390001</c:v>
                </c:pt>
                <c:pt idx="38">
                  <c:v>-71.43132019043</c:v>
                </c:pt>
                <c:pt idx="39">
                  <c:v>-70.426445007319998</c:v>
                </c:pt>
                <c:pt idx="40">
                  <c:v>-77.164237976069998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83D-49CB-A85A-FE4BBB4BE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3555183"/>
        <c:axId val="613550191"/>
      </c:scatterChart>
      <c:valAx>
        <c:axId val="613555183"/>
        <c:scaling>
          <c:orientation val="minMax"/>
          <c:min val="2800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0191"/>
        <c:crossesAt val="-200"/>
        <c:crossBetween val="midCat"/>
      </c:valAx>
      <c:valAx>
        <c:axId val="613550191"/>
        <c:scaling>
          <c:orientation val="minMax"/>
          <c:max val="-5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Water Level (ft)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5183"/>
        <c:crosses val="autoZero"/>
        <c:crossBetween val="midCat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Data</c:v>
          </c:tx>
          <c:spPr>
            <a:ln w="19050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'370236076425901'!$I$11:$I$51</c:f>
              <c:numCache>
                <c:formatCode>General</c:formatCode>
                <c:ptCount val="41"/>
                <c:pt idx="0">
                  <c:v>-76.33</c:v>
                </c:pt>
                <c:pt idx="1">
                  <c:v>-62.64</c:v>
                </c:pt>
                <c:pt idx="2">
                  <c:v>-60.63</c:v>
                </c:pt>
                <c:pt idx="3">
                  <c:v>-62.72</c:v>
                </c:pt>
                <c:pt idx="4">
                  <c:v>-62.64</c:v>
                </c:pt>
                <c:pt idx="5">
                  <c:v>-66.55</c:v>
                </c:pt>
                <c:pt idx="6">
                  <c:v>-68.180000000000007</c:v>
                </c:pt>
                <c:pt idx="7">
                  <c:v>-69.56</c:v>
                </c:pt>
                <c:pt idx="8">
                  <c:v>-70.64</c:v>
                </c:pt>
                <c:pt idx="9">
                  <c:v>-70.819999999999894</c:v>
                </c:pt>
                <c:pt idx="10">
                  <c:v>-71.59</c:v>
                </c:pt>
                <c:pt idx="11">
                  <c:v>-73.41</c:v>
                </c:pt>
                <c:pt idx="12">
                  <c:v>-74.430000000000007</c:v>
                </c:pt>
                <c:pt idx="13">
                  <c:v>-75.91</c:v>
                </c:pt>
                <c:pt idx="14">
                  <c:v>-76.73</c:v>
                </c:pt>
                <c:pt idx="15">
                  <c:v>-76.599999999999895</c:v>
                </c:pt>
                <c:pt idx="16">
                  <c:v>-76.2</c:v>
                </c:pt>
                <c:pt idx="17">
                  <c:v>-76.89</c:v>
                </c:pt>
                <c:pt idx="18">
                  <c:v>-77.77</c:v>
                </c:pt>
                <c:pt idx="19">
                  <c:v>-79.430000000000007</c:v>
                </c:pt>
                <c:pt idx="20">
                  <c:v>-79.760000000000005</c:v>
                </c:pt>
                <c:pt idx="21">
                  <c:v>-81.19</c:v>
                </c:pt>
                <c:pt idx="22">
                  <c:v>-83.64</c:v>
                </c:pt>
                <c:pt idx="23">
                  <c:v>-83.52</c:v>
                </c:pt>
                <c:pt idx="24">
                  <c:v>-83.08</c:v>
                </c:pt>
                <c:pt idx="25">
                  <c:v>-84.83</c:v>
                </c:pt>
                <c:pt idx="26">
                  <c:v>-85.03</c:v>
                </c:pt>
                <c:pt idx="27">
                  <c:v>-88.54</c:v>
                </c:pt>
                <c:pt idx="28">
                  <c:v>-92.65</c:v>
                </c:pt>
                <c:pt idx="29">
                  <c:v>-90.62</c:v>
                </c:pt>
                <c:pt idx="30">
                  <c:v>-90.73</c:v>
                </c:pt>
                <c:pt idx="31">
                  <c:v>-86.2</c:v>
                </c:pt>
                <c:pt idx="32">
                  <c:v>-84.04</c:v>
                </c:pt>
                <c:pt idx="33">
                  <c:v>-82.19</c:v>
                </c:pt>
                <c:pt idx="34">
                  <c:v>-81.41</c:v>
                </c:pt>
                <c:pt idx="35">
                  <c:v>-81.239999999999895</c:v>
                </c:pt>
                <c:pt idx="36">
                  <c:v>-81.040000000000006</c:v>
                </c:pt>
                <c:pt idx="37">
                  <c:v>-80.17</c:v>
                </c:pt>
                <c:pt idx="38">
                  <c:v>-78.55</c:v>
                </c:pt>
                <c:pt idx="39">
                  <c:v>-78.62</c:v>
                </c:pt>
                <c:pt idx="40">
                  <c:v>-76.819999999999894</c:v>
                </c:pt>
              </c:numCache>
            </c:numRef>
          </c:xVal>
          <c:yVal>
            <c:numRef>
              <c:f>'370236076425901'!$G$11:$G$51</c:f>
              <c:numCache>
                <c:formatCode>General</c:formatCode>
                <c:ptCount val="41"/>
                <c:pt idx="0">
                  <c:v>-55.998977661129999</c:v>
                </c:pt>
                <c:pt idx="1">
                  <c:v>-62.344188690190002</c:v>
                </c:pt>
                <c:pt idx="2">
                  <c:v>-63.38438796997</c:v>
                </c:pt>
                <c:pt idx="3">
                  <c:v>-67.2275390625</c:v>
                </c:pt>
                <c:pt idx="4">
                  <c:v>-64.54451751709</c:v>
                </c:pt>
                <c:pt idx="5">
                  <c:v>-66.11996459961</c:v>
                </c:pt>
                <c:pt idx="6">
                  <c:v>-68.070236206049998</c:v>
                </c:pt>
                <c:pt idx="7">
                  <c:v>-69.40983581543</c:v>
                </c:pt>
                <c:pt idx="8">
                  <c:v>-69.291816711430002</c:v>
                </c:pt>
                <c:pt idx="9">
                  <c:v>-70.398071289059999</c:v>
                </c:pt>
                <c:pt idx="10">
                  <c:v>-69.44036102295</c:v>
                </c:pt>
                <c:pt idx="11">
                  <c:v>-72.346138000490001</c:v>
                </c:pt>
                <c:pt idx="12">
                  <c:v>-73.693222045900001</c:v>
                </c:pt>
                <c:pt idx="13">
                  <c:v>-74.471458435060001</c:v>
                </c:pt>
                <c:pt idx="14">
                  <c:v>-74.932762146000002</c:v>
                </c:pt>
                <c:pt idx="15">
                  <c:v>-75.275535583500002</c:v>
                </c:pt>
                <c:pt idx="16">
                  <c:v>-75.61042022705</c:v>
                </c:pt>
                <c:pt idx="17">
                  <c:v>-76.039947509770002</c:v>
                </c:pt>
                <c:pt idx="18">
                  <c:v>-73.95793914795</c:v>
                </c:pt>
                <c:pt idx="19">
                  <c:v>-76.649101257319998</c:v>
                </c:pt>
                <c:pt idx="20">
                  <c:v>-77.626350402829999</c:v>
                </c:pt>
                <c:pt idx="21">
                  <c:v>-78.847846984859999</c:v>
                </c:pt>
                <c:pt idx="22">
                  <c:v>-82.342491149899999</c:v>
                </c:pt>
                <c:pt idx="23">
                  <c:v>-82.562896728520002</c:v>
                </c:pt>
                <c:pt idx="24">
                  <c:v>-82.990798950200002</c:v>
                </c:pt>
                <c:pt idx="25">
                  <c:v>-84.338088989260001</c:v>
                </c:pt>
                <c:pt idx="26">
                  <c:v>-84.982559204099999</c:v>
                </c:pt>
                <c:pt idx="27">
                  <c:v>-87.890098571780001</c:v>
                </c:pt>
                <c:pt idx="28">
                  <c:v>-89.527976989750002</c:v>
                </c:pt>
                <c:pt idx="29">
                  <c:v>-89.497123718259999</c:v>
                </c:pt>
                <c:pt idx="30">
                  <c:v>-86.667488098139998</c:v>
                </c:pt>
                <c:pt idx="31">
                  <c:v>-81.72322845459</c:v>
                </c:pt>
                <c:pt idx="32">
                  <c:v>-79.094779968259999</c:v>
                </c:pt>
                <c:pt idx="33">
                  <c:v>-77.819030761720001</c:v>
                </c:pt>
                <c:pt idx="34">
                  <c:v>-76.814910888669999</c:v>
                </c:pt>
                <c:pt idx="35">
                  <c:v>-75.515434265140001</c:v>
                </c:pt>
                <c:pt idx="36">
                  <c:v>-74.92318725586</c:v>
                </c:pt>
                <c:pt idx="37">
                  <c:v>-73.553031921390001</c:v>
                </c:pt>
                <c:pt idx="38">
                  <c:v>-71.43132019043</c:v>
                </c:pt>
                <c:pt idx="39">
                  <c:v>-70.426445007319998</c:v>
                </c:pt>
                <c:pt idx="40">
                  <c:v>-77.164237976069998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B66-4A94-92F7-568B4597CE16}"/>
            </c:ext>
          </c:extLst>
        </c:ser>
        <c:ser>
          <c:idx val="1"/>
          <c:order val="1"/>
          <c:tx>
            <c:v>Y=X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'370236076425901'!$K$2:$K$3</c:f>
              <c:numCache>
                <c:formatCode>General</c:formatCode>
                <c:ptCount val="2"/>
                <c:pt idx="0">
                  <c:v>-56.04</c:v>
                </c:pt>
                <c:pt idx="1">
                  <c:v>-92.65</c:v>
                </c:pt>
              </c:numCache>
            </c:numRef>
          </c:xVal>
          <c:yVal>
            <c:numRef>
              <c:f>'370236076425901'!$K$2:$K$3</c:f>
              <c:numCache>
                <c:formatCode>General</c:formatCode>
                <c:ptCount val="2"/>
                <c:pt idx="0">
                  <c:v>-56.04</c:v>
                </c:pt>
                <c:pt idx="1">
                  <c:v>-92.65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B66-4A94-92F7-568B4597CE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4009151"/>
        <c:axId val="1105116095"/>
      </c:scatterChart>
      <c:valAx>
        <c:axId val="1174009151"/>
        <c:scaling>
          <c:orientation val="minMax"/>
          <c:max val="-50"/>
          <c:min val="-10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05116095"/>
        <c:crossesAt val="-200"/>
        <c:crossBetween val="midCat"/>
      </c:valAx>
      <c:valAx>
        <c:axId val="1105116095"/>
        <c:scaling>
          <c:orientation val="minMax"/>
          <c:max val="-5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74009151"/>
        <c:crossesAt val="-200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0617632601578511"/>
          <c:y val="0.57275836614173226"/>
          <c:w val="0.38800328273086904"/>
          <c:h val="0.19412968265330471"/>
        </c:manualLayout>
      </c:layout>
      <c:overlay val="1"/>
      <c:spPr>
        <a:solidFill>
          <a:schemeClr val="bg1"/>
        </a:solidFill>
        <a:ln>
          <a:solidFill>
            <a:schemeClr val="bg1">
              <a:lumMod val="65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sz="1400" b="0" i="0" u="none" strike="noStrike" baseline="0">
                <a:effectLst/>
              </a:rPr>
              <a:t>57E 14</a:t>
            </a:r>
            <a:r>
              <a:rPr lang="en-US" sz="1400" b="0" i="0" u="none" strike="noStrike" baseline="0"/>
              <a:t>        </a:t>
            </a:r>
            <a:endParaRPr lang="en-US"/>
          </a:p>
        </c:rich>
      </c:tx>
      <c:layout>
        <c:manualLayout>
          <c:xMode val="edge"/>
          <c:yMode val="edge"/>
          <c:x val="0.36088110403397028"/>
          <c:y val="2.13675213675213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USGS Data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3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xVal>
            <c:numRef>
              <c:f>'370253076431201'!$A$2:$A$1754</c:f>
              <c:numCache>
                <c:formatCode>m/d/yyyy</c:formatCode>
                <c:ptCount val="1753"/>
                <c:pt idx="0">
                  <c:v>29335</c:v>
                </c:pt>
                <c:pt idx="1">
                  <c:v>29370</c:v>
                </c:pt>
                <c:pt idx="2">
                  <c:v>29402</c:v>
                </c:pt>
                <c:pt idx="3">
                  <c:v>29426</c:v>
                </c:pt>
                <c:pt idx="4">
                  <c:v>29460</c:v>
                </c:pt>
                <c:pt idx="5">
                  <c:v>29479</c:v>
                </c:pt>
                <c:pt idx="6">
                  <c:v>29707</c:v>
                </c:pt>
                <c:pt idx="7">
                  <c:v>29761</c:v>
                </c:pt>
                <c:pt idx="8">
                  <c:v>29782</c:v>
                </c:pt>
                <c:pt idx="9">
                  <c:v>29816</c:v>
                </c:pt>
                <c:pt idx="10">
                  <c:v>30008</c:v>
                </c:pt>
                <c:pt idx="11">
                  <c:v>30194</c:v>
                </c:pt>
                <c:pt idx="12">
                  <c:v>30236</c:v>
                </c:pt>
                <c:pt idx="13">
                  <c:v>30558</c:v>
                </c:pt>
                <c:pt idx="14">
                  <c:v>30796</c:v>
                </c:pt>
                <c:pt idx="15">
                  <c:v>30846</c:v>
                </c:pt>
                <c:pt idx="16">
                  <c:v>31132</c:v>
                </c:pt>
                <c:pt idx="17">
                  <c:v>31211</c:v>
                </c:pt>
                <c:pt idx="18">
                  <c:v>31245</c:v>
                </c:pt>
                <c:pt idx="19">
                  <c:v>31278</c:v>
                </c:pt>
                <c:pt idx="20">
                  <c:v>31327</c:v>
                </c:pt>
                <c:pt idx="21">
                  <c:v>31370</c:v>
                </c:pt>
                <c:pt idx="22">
                  <c:v>31421</c:v>
                </c:pt>
                <c:pt idx="23">
                  <c:v>31467</c:v>
                </c:pt>
                <c:pt idx="24">
                  <c:v>31615</c:v>
                </c:pt>
                <c:pt idx="25">
                  <c:v>31635</c:v>
                </c:pt>
                <c:pt idx="26">
                  <c:v>31684</c:v>
                </c:pt>
                <c:pt idx="27">
                  <c:v>31733</c:v>
                </c:pt>
                <c:pt idx="28">
                  <c:v>31789</c:v>
                </c:pt>
                <c:pt idx="29">
                  <c:v>31833</c:v>
                </c:pt>
                <c:pt idx="30">
                  <c:v>31904</c:v>
                </c:pt>
                <c:pt idx="31">
                  <c:v>31950</c:v>
                </c:pt>
                <c:pt idx="32">
                  <c:v>31993</c:v>
                </c:pt>
                <c:pt idx="33">
                  <c:v>32041</c:v>
                </c:pt>
                <c:pt idx="34">
                  <c:v>32097</c:v>
                </c:pt>
                <c:pt idx="35">
                  <c:v>32156</c:v>
                </c:pt>
                <c:pt idx="36">
                  <c:v>32218</c:v>
                </c:pt>
                <c:pt idx="37">
                  <c:v>32265</c:v>
                </c:pt>
                <c:pt idx="38">
                  <c:v>32322</c:v>
                </c:pt>
                <c:pt idx="39">
                  <c:v>32364</c:v>
                </c:pt>
                <c:pt idx="40">
                  <c:v>32427</c:v>
                </c:pt>
                <c:pt idx="41">
                  <c:v>32468</c:v>
                </c:pt>
                <c:pt idx="42">
                  <c:v>32525</c:v>
                </c:pt>
                <c:pt idx="43">
                  <c:v>32582</c:v>
                </c:pt>
                <c:pt idx="44">
                  <c:v>32622</c:v>
                </c:pt>
                <c:pt idx="45">
                  <c:v>32671</c:v>
                </c:pt>
                <c:pt idx="46">
                  <c:v>32729</c:v>
                </c:pt>
                <c:pt idx="47">
                  <c:v>32783</c:v>
                </c:pt>
                <c:pt idx="48">
                  <c:v>32827</c:v>
                </c:pt>
                <c:pt idx="49">
                  <c:v>32883</c:v>
                </c:pt>
                <c:pt idx="50">
                  <c:v>32939</c:v>
                </c:pt>
                <c:pt idx="51">
                  <c:v>32995</c:v>
                </c:pt>
                <c:pt idx="52">
                  <c:v>33049</c:v>
                </c:pt>
                <c:pt idx="53">
                  <c:v>33100</c:v>
                </c:pt>
                <c:pt idx="54">
                  <c:v>33157</c:v>
                </c:pt>
                <c:pt idx="55">
                  <c:v>33204</c:v>
                </c:pt>
                <c:pt idx="56">
                  <c:v>33269</c:v>
                </c:pt>
                <c:pt idx="57">
                  <c:v>33295</c:v>
                </c:pt>
                <c:pt idx="58">
                  <c:v>33318</c:v>
                </c:pt>
                <c:pt idx="59">
                  <c:v>33389</c:v>
                </c:pt>
                <c:pt idx="60">
                  <c:v>33428</c:v>
                </c:pt>
                <c:pt idx="61">
                  <c:v>33484</c:v>
                </c:pt>
                <c:pt idx="62">
                  <c:v>33554</c:v>
                </c:pt>
                <c:pt idx="63">
                  <c:v>33613</c:v>
                </c:pt>
                <c:pt idx="64">
                  <c:v>33667</c:v>
                </c:pt>
                <c:pt idx="65">
                  <c:v>33718</c:v>
                </c:pt>
                <c:pt idx="66">
                  <c:v>33781</c:v>
                </c:pt>
                <c:pt idx="67">
                  <c:v>33843</c:v>
                </c:pt>
                <c:pt idx="68">
                  <c:v>33898</c:v>
                </c:pt>
                <c:pt idx="69">
                  <c:v>33954</c:v>
                </c:pt>
                <c:pt idx="70">
                  <c:v>34016</c:v>
                </c:pt>
                <c:pt idx="71">
                  <c:v>34078</c:v>
                </c:pt>
                <c:pt idx="72">
                  <c:v>34157</c:v>
                </c:pt>
                <c:pt idx="73">
                  <c:v>34205</c:v>
                </c:pt>
                <c:pt idx="74">
                  <c:v>34276</c:v>
                </c:pt>
                <c:pt idx="75">
                  <c:v>34341</c:v>
                </c:pt>
                <c:pt idx="76">
                  <c:v>34382</c:v>
                </c:pt>
                <c:pt idx="77">
                  <c:v>34437</c:v>
                </c:pt>
                <c:pt idx="78">
                  <c:v>34501</c:v>
                </c:pt>
                <c:pt idx="79">
                  <c:v>34563</c:v>
                </c:pt>
                <c:pt idx="80">
                  <c:v>34641</c:v>
                </c:pt>
                <c:pt idx="81">
                  <c:v>34710</c:v>
                </c:pt>
                <c:pt idx="82">
                  <c:v>34768</c:v>
                </c:pt>
                <c:pt idx="83">
                  <c:v>34822</c:v>
                </c:pt>
                <c:pt idx="84">
                  <c:v>34890</c:v>
                </c:pt>
                <c:pt idx="85">
                  <c:v>34990</c:v>
                </c:pt>
                <c:pt idx="86">
                  <c:v>35080</c:v>
                </c:pt>
                <c:pt idx="87">
                  <c:v>35170</c:v>
                </c:pt>
                <c:pt idx="88">
                  <c:v>35257</c:v>
                </c:pt>
                <c:pt idx="89">
                  <c:v>35354</c:v>
                </c:pt>
                <c:pt idx="90">
                  <c:v>35440</c:v>
                </c:pt>
                <c:pt idx="91">
                  <c:v>35544</c:v>
                </c:pt>
                <c:pt idx="92">
                  <c:v>35628</c:v>
                </c:pt>
                <c:pt idx="93">
                  <c:v>35739</c:v>
                </c:pt>
                <c:pt idx="94">
                  <c:v>35817</c:v>
                </c:pt>
                <c:pt idx="95">
                  <c:v>35920</c:v>
                </c:pt>
                <c:pt idx="96">
                  <c:v>35985</c:v>
                </c:pt>
                <c:pt idx="97">
                  <c:v>36097</c:v>
                </c:pt>
                <c:pt idx="98">
                  <c:v>36166</c:v>
                </c:pt>
                <c:pt idx="99">
                  <c:v>36266</c:v>
                </c:pt>
                <c:pt idx="100">
                  <c:v>36348</c:v>
                </c:pt>
                <c:pt idx="101">
                  <c:v>36474</c:v>
                </c:pt>
                <c:pt idx="102">
                  <c:v>36537</c:v>
                </c:pt>
                <c:pt idx="103">
                  <c:v>36654</c:v>
                </c:pt>
                <c:pt idx="104">
                  <c:v>36719</c:v>
                </c:pt>
                <c:pt idx="105">
                  <c:v>36830</c:v>
                </c:pt>
                <c:pt idx="106">
                  <c:v>36938</c:v>
                </c:pt>
                <c:pt idx="107">
                  <c:v>37005</c:v>
                </c:pt>
                <c:pt idx="108">
                  <c:v>37084</c:v>
                </c:pt>
                <c:pt idx="109">
                  <c:v>37194</c:v>
                </c:pt>
                <c:pt idx="110">
                  <c:v>37258</c:v>
                </c:pt>
                <c:pt idx="111">
                  <c:v>37363</c:v>
                </c:pt>
                <c:pt idx="112">
                  <c:v>37447</c:v>
                </c:pt>
                <c:pt idx="113">
                  <c:v>37552</c:v>
                </c:pt>
                <c:pt idx="114">
                  <c:v>37630</c:v>
                </c:pt>
                <c:pt idx="115">
                  <c:v>37735</c:v>
                </c:pt>
                <c:pt idx="116">
                  <c:v>37812</c:v>
                </c:pt>
                <c:pt idx="117">
                  <c:v>37929</c:v>
                </c:pt>
                <c:pt idx="118">
                  <c:v>38000</c:v>
                </c:pt>
                <c:pt idx="119">
                  <c:v>38097</c:v>
                </c:pt>
                <c:pt idx="120">
                  <c:v>38176</c:v>
                </c:pt>
                <c:pt idx="121">
                  <c:v>38362</c:v>
                </c:pt>
                <c:pt idx="122">
                  <c:v>38413</c:v>
                </c:pt>
                <c:pt idx="123">
                  <c:v>38463</c:v>
                </c:pt>
                <c:pt idx="124">
                  <c:v>38547</c:v>
                </c:pt>
                <c:pt idx="125">
                  <c:v>38650</c:v>
                </c:pt>
                <c:pt idx="126">
                  <c:v>38726</c:v>
                </c:pt>
                <c:pt idx="127">
                  <c:v>38826</c:v>
                </c:pt>
                <c:pt idx="128">
                  <c:v>38909</c:v>
                </c:pt>
                <c:pt idx="129">
                  <c:v>39035</c:v>
                </c:pt>
                <c:pt idx="130">
                  <c:v>39093</c:v>
                </c:pt>
                <c:pt idx="131">
                  <c:v>39212</c:v>
                </c:pt>
                <c:pt idx="132">
                  <c:v>39289</c:v>
                </c:pt>
                <c:pt idx="133">
                  <c:v>39393</c:v>
                </c:pt>
                <c:pt idx="134">
                  <c:v>39469</c:v>
                </c:pt>
                <c:pt idx="135">
                  <c:v>39569</c:v>
                </c:pt>
                <c:pt idx="136">
                  <c:v>39679</c:v>
                </c:pt>
                <c:pt idx="137">
                  <c:v>39776</c:v>
                </c:pt>
                <c:pt idx="138">
                  <c:v>39876</c:v>
                </c:pt>
                <c:pt idx="139">
                  <c:v>39944</c:v>
                </c:pt>
                <c:pt idx="140">
                  <c:v>40050</c:v>
                </c:pt>
                <c:pt idx="141">
                  <c:v>40108</c:v>
                </c:pt>
                <c:pt idx="142">
                  <c:v>40192</c:v>
                </c:pt>
                <c:pt idx="143">
                  <c:v>40281</c:v>
                </c:pt>
                <c:pt idx="144">
                  <c:v>40380</c:v>
                </c:pt>
                <c:pt idx="145">
                  <c:v>40483</c:v>
                </c:pt>
                <c:pt idx="146">
                  <c:v>40591</c:v>
                </c:pt>
                <c:pt idx="147">
                  <c:v>40653</c:v>
                </c:pt>
                <c:pt idx="148">
                  <c:v>40742</c:v>
                </c:pt>
                <c:pt idx="149">
                  <c:v>40856</c:v>
                </c:pt>
                <c:pt idx="150">
                  <c:v>40938</c:v>
                </c:pt>
                <c:pt idx="151">
                  <c:v>41030</c:v>
                </c:pt>
                <c:pt idx="152">
                  <c:v>41115</c:v>
                </c:pt>
                <c:pt idx="153">
                  <c:v>41197</c:v>
                </c:pt>
                <c:pt idx="154">
                  <c:v>41332</c:v>
                </c:pt>
                <c:pt idx="155">
                  <c:v>41390</c:v>
                </c:pt>
                <c:pt idx="156">
                  <c:v>41473</c:v>
                </c:pt>
                <c:pt idx="157">
                  <c:v>41591</c:v>
                </c:pt>
                <c:pt idx="158">
                  <c:v>41694</c:v>
                </c:pt>
                <c:pt idx="159">
                  <c:v>41750</c:v>
                </c:pt>
                <c:pt idx="160">
                  <c:v>41848</c:v>
                </c:pt>
                <c:pt idx="161">
                  <c:v>41933</c:v>
                </c:pt>
                <c:pt idx="162">
                  <c:v>42030</c:v>
                </c:pt>
                <c:pt idx="163">
                  <c:v>42150</c:v>
                </c:pt>
                <c:pt idx="164">
                  <c:v>42185</c:v>
                </c:pt>
                <c:pt idx="165">
                  <c:v>42388</c:v>
                </c:pt>
                <c:pt idx="166">
                  <c:v>42503</c:v>
                </c:pt>
                <c:pt idx="167">
                  <c:v>42576</c:v>
                </c:pt>
                <c:pt idx="168">
                  <c:v>42689</c:v>
                </c:pt>
                <c:pt idx="169">
                  <c:v>42787</c:v>
                </c:pt>
                <c:pt idx="170">
                  <c:v>42852</c:v>
                </c:pt>
                <c:pt idx="171">
                  <c:v>42947</c:v>
                </c:pt>
                <c:pt idx="172">
                  <c:v>43039</c:v>
                </c:pt>
                <c:pt idx="173">
                  <c:v>43192</c:v>
                </c:pt>
                <c:pt idx="174">
                  <c:v>43361</c:v>
                </c:pt>
                <c:pt idx="175">
                  <c:v>43412</c:v>
                </c:pt>
                <c:pt idx="176">
                  <c:v>43495</c:v>
                </c:pt>
                <c:pt idx="177">
                  <c:v>43580</c:v>
                </c:pt>
                <c:pt idx="178">
                  <c:v>43684</c:v>
                </c:pt>
                <c:pt idx="179">
                  <c:v>43892</c:v>
                </c:pt>
                <c:pt idx="180">
                  <c:v>44088</c:v>
                </c:pt>
                <c:pt idx="181">
                  <c:v>44230</c:v>
                </c:pt>
                <c:pt idx="182">
                  <c:v>44391</c:v>
                </c:pt>
                <c:pt idx="183">
                  <c:v>44586</c:v>
                </c:pt>
              </c:numCache>
            </c:numRef>
          </c:xVal>
          <c:yVal>
            <c:numRef>
              <c:f>'370253076431201'!$D$2:$D$1754</c:f>
              <c:numCache>
                <c:formatCode>General</c:formatCode>
                <c:ptCount val="1753"/>
                <c:pt idx="0">
                  <c:v>-54.63</c:v>
                </c:pt>
                <c:pt idx="1">
                  <c:v>-54.79</c:v>
                </c:pt>
                <c:pt idx="2">
                  <c:v>-54.64</c:v>
                </c:pt>
                <c:pt idx="3">
                  <c:v>-56.11</c:v>
                </c:pt>
                <c:pt idx="4">
                  <c:v>-56.64</c:v>
                </c:pt>
                <c:pt idx="5">
                  <c:v>-57.34</c:v>
                </c:pt>
                <c:pt idx="6">
                  <c:v>-58.24</c:v>
                </c:pt>
                <c:pt idx="7">
                  <c:v>-60.41</c:v>
                </c:pt>
                <c:pt idx="8">
                  <c:v>-60.01</c:v>
                </c:pt>
                <c:pt idx="9">
                  <c:v>-61.24</c:v>
                </c:pt>
                <c:pt idx="10">
                  <c:v>-60.55</c:v>
                </c:pt>
                <c:pt idx="11">
                  <c:v>-61.36</c:v>
                </c:pt>
                <c:pt idx="12">
                  <c:v>-60.82</c:v>
                </c:pt>
                <c:pt idx="13">
                  <c:v>-61.34</c:v>
                </c:pt>
                <c:pt idx="14">
                  <c:v>-54.63</c:v>
                </c:pt>
                <c:pt idx="15">
                  <c:v>-61.19</c:v>
                </c:pt>
                <c:pt idx="16">
                  <c:v>-61.71</c:v>
                </c:pt>
                <c:pt idx="17">
                  <c:v>-63.52</c:v>
                </c:pt>
                <c:pt idx="18">
                  <c:v>-64.33</c:v>
                </c:pt>
                <c:pt idx="19">
                  <c:v>-64.989999999999895</c:v>
                </c:pt>
                <c:pt idx="20">
                  <c:v>-65.39</c:v>
                </c:pt>
                <c:pt idx="21">
                  <c:v>-65.16</c:v>
                </c:pt>
                <c:pt idx="22">
                  <c:v>-64.78</c:v>
                </c:pt>
                <c:pt idx="23">
                  <c:v>-64.02</c:v>
                </c:pt>
                <c:pt idx="24">
                  <c:v>-65.010000000000005</c:v>
                </c:pt>
                <c:pt idx="25">
                  <c:v>-65.37</c:v>
                </c:pt>
                <c:pt idx="26">
                  <c:v>-66.239999999999895</c:v>
                </c:pt>
                <c:pt idx="27">
                  <c:v>-66.739999999999895</c:v>
                </c:pt>
                <c:pt idx="28">
                  <c:v>-66.760000000000005</c:v>
                </c:pt>
                <c:pt idx="29">
                  <c:v>-67.040000000000006</c:v>
                </c:pt>
                <c:pt idx="30">
                  <c:v>-66.66</c:v>
                </c:pt>
                <c:pt idx="31">
                  <c:v>-67.040000000000006</c:v>
                </c:pt>
                <c:pt idx="32">
                  <c:v>-67.66</c:v>
                </c:pt>
                <c:pt idx="33">
                  <c:v>-67.83</c:v>
                </c:pt>
                <c:pt idx="34">
                  <c:v>-68.12</c:v>
                </c:pt>
                <c:pt idx="35">
                  <c:v>-68.23</c:v>
                </c:pt>
                <c:pt idx="36">
                  <c:v>-68.040000000000006</c:v>
                </c:pt>
                <c:pt idx="37">
                  <c:v>-67.760000000000005</c:v>
                </c:pt>
                <c:pt idx="38">
                  <c:v>-68.09</c:v>
                </c:pt>
                <c:pt idx="39">
                  <c:v>-69.040000000000006</c:v>
                </c:pt>
                <c:pt idx="40">
                  <c:v>-69.34</c:v>
                </c:pt>
                <c:pt idx="41">
                  <c:v>-69.239999999999895</c:v>
                </c:pt>
                <c:pt idx="42">
                  <c:v>-68.84</c:v>
                </c:pt>
                <c:pt idx="43">
                  <c:v>-67.239999999999895</c:v>
                </c:pt>
                <c:pt idx="44">
                  <c:v>-68.040000000000006</c:v>
                </c:pt>
                <c:pt idx="45">
                  <c:v>-68.040000000000006</c:v>
                </c:pt>
                <c:pt idx="46">
                  <c:v>-69.34</c:v>
                </c:pt>
                <c:pt idx="47">
                  <c:v>-69.239999999999895</c:v>
                </c:pt>
                <c:pt idx="48">
                  <c:v>-69.39</c:v>
                </c:pt>
                <c:pt idx="49">
                  <c:v>-68.819999999999894</c:v>
                </c:pt>
                <c:pt idx="50">
                  <c:v>-68.69</c:v>
                </c:pt>
                <c:pt idx="51">
                  <c:v>-68.14</c:v>
                </c:pt>
                <c:pt idx="52">
                  <c:v>-68.28</c:v>
                </c:pt>
                <c:pt idx="53">
                  <c:v>-69.3</c:v>
                </c:pt>
                <c:pt idx="54">
                  <c:v>-69.040000000000006</c:v>
                </c:pt>
                <c:pt idx="55">
                  <c:v>-70.14</c:v>
                </c:pt>
                <c:pt idx="56">
                  <c:v>-68.34</c:v>
                </c:pt>
                <c:pt idx="57">
                  <c:v>-69.3</c:v>
                </c:pt>
                <c:pt idx="58">
                  <c:v>-69.09</c:v>
                </c:pt>
                <c:pt idx="59">
                  <c:v>-69.45</c:v>
                </c:pt>
                <c:pt idx="60">
                  <c:v>-70.44</c:v>
                </c:pt>
                <c:pt idx="61">
                  <c:v>-71.61</c:v>
                </c:pt>
                <c:pt idx="62">
                  <c:v>-71.930000000000007</c:v>
                </c:pt>
                <c:pt idx="63">
                  <c:v>-71.83</c:v>
                </c:pt>
                <c:pt idx="64">
                  <c:v>-72.180000000000007</c:v>
                </c:pt>
                <c:pt idx="65">
                  <c:v>-71.94</c:v>
                </c:pt>
                <c:pt idx="66">
                  <c:v>-72.180000000000007</c:v>
                </c:pt>
                <c:pt idx="67">
                  <c:v>-72.94</c:v>
                </c:pt>
                <c:pt idx="68">
                  <c:v>-73.319999999999894</c:v>
                </c:pt>
                <c:pt idx="69">
                  <c:v>-73</c:v>
                </c:pt>
                <c:pt idx="70">
                  <c:v>-72.7</c:v>
                </c:pt>
                <c:pt idx="71">
                  <c:v>-72.290000000000006</c:v>
                </c:pt>
                <c:pt idx="72">
                  <c:v>-72.83</c:v>
                </c:pt>
                <c:pt idx="73">
                  <c:v>-73.97</c:v>
                </c:pt>
                <c:pt idx="74">
                  <c:v>-74.48</c:v>
                </c:pt>
                <c:pt idx="75">
                  <c:v>-74.489999999999895</c:v>
                </c:pt>
                <c:pt idx="76">
                  <c:v>-74.739999999999895</c:v>
                </c:pt>
                <c:pt idx="77">
                  <c:v>-74.72</c:v>
                </c:pt>
                <c:pt idx="78">
                  <c:v>-74.709999999999894</c:v>
                </c:pt>
                <c:pt idx="79">
                  <c:v>-75.22</c:v>
                </c:pt>
                <c:pt idx="80">
                  <c:v>-75.260000000000005</c:v>
                </c:pt>
                <c:pt idx="81">
                  <c:v>-74.650000000000006</c:v>
                </c:pt>
                <c:pt idx="82">
                  <c:v>-74.180000000000007</c:v>
                </c:pt>
                <c:pt idx="83">
                  <c:v>-73.790000000000006</c:v>
                </c:pt>
                <c:pt idx="84">
                  <c:v>-73.95</c:v>
                </c:pt>
                <c:pt idx="85">
                  <c:v>-75.14</c:v>
                </c:pt>
                <c:pt idx="86">
                  <c:v>-74.91</c:v>
                </c:pt>
                <c:pt idx="87">
                  <c:v>-74.430000000000007</c:v>
                </c:pt>
                <c:pt idx="88">
                  <c:v>-74.64</c:v>
                </c:pt>
                <c:pt idx="89">
                  <c:v>-74.709999999999894</c:v>
                </c:pt>
                <c:pt idx="90">
                  <c:v>-74.2</c:v>
                </c:pt>
                <c:pt idx="91">
                  <c:v>-73.739999999999895</c:v>
                </c:pt>
                <c:pt idx="92">
                  <c:v>-74.69</c:v>
                </c:pt>
                <c:pt idx="93">
                  <c:v>-75.400000000000006</c:v>
                </c:pt>
                <c:pt idx="94">
                  <c:v>-75.14</c:v>
                </c:pt>
                <c:pt idx="95">
                  <c:v>-74.59</c:v>
                </c:pt>
                <c:pt idx="96">
                  <c:v>-75.099999999999895</c:v>
                </c:pt>
                <c:pt idx="97">
                  <c:v>-76.3</c:v>
                </c:pt>
                <c:pt idx="98">
                  <c:v>-76.5</c:v>
                </c:pt>
                <c:pt idx="99">
                  <c:v>-76.44</c:v>
                </c:pt>
                <c:pt idx="100">
                  <c:v>-77.81</c:v>
                </c:pt>
                <c:pt idx="101">
                  <c:v>-77.98</c:v>
                </c:pt>
                <c:pt idx="102">
                  <c:v>-77.64</c:v>
                </c:pt>
                <c:pt idx="103">
                  <c:v>-77.12</c:v>
                </c:pt>
                <c:pt idx="104">
                  <c:v>-77.8</c:v>
                </c:pt>
                <c:pt idx="105">
                  <c:v>-78.33</c:v>
                </c:pt>
                <c:pt idx="106">
                  <c:v>-78.12</c:v>
                </c:pt>
                <c:pt idx="107">
                  <c:v>-77.8</c:v>
                </c:pt>
                <c:pt idx="108">
                  <c:v>-78.23</c:v>
                </c:pt>
                <c:pt idx="109">
                  <c:v>-79.760000000000005</c:v>
                </c:pt>
                <c:pt idx="110">
                  <c:v>-79.88</c:v>
                </c:pt>
                <c:pt idx="111">
                  <c:v>-79.83</c:v>
                </c:pt>
                <c:pt idx="112">
                  <c:v>-80.89</c:v>
                </c:pt>
                <c:pt idx="113">
                  <c:v>-80.89</c:v>
                </c:pt>
                <c:pt idx="114">
                  <c:v>-82.38</c:v>
                </c:pt>
                <c:pt idx="115">
                  <c:v>-82.1</c:v>
                </c:pt>
                <c:pt idx="116">
                  <c:v>-82.19</c:v>
                </c:pt>
                <c:pt idx="117">
                  <c:v>-82.08</c:v>
                </c:pt>
                <c:pt idx="118">
                  <c:v>-82.11</c:v>
                </c:pt>
                <c:pt idx="119">
                  <c:v>-81.430000000000007</c:v>
                </c:pt>
                <c:pt idx="120">
                  <c:v>-81.62</c:v>
                </c:pt>
                <c:pt idx="121">
                  <c:v>-81.73</c:v>
                </c:pt>
                <c:pt idx="122">
                  <c:v>-81.540000000000006</c:v>
                </c:pt>
                <c:pt idx="123">
                  <c:v>-81.3</c:v>
                </c:pt>
                <c:pt idx="124">
                  <c:v>-81.93</c:v>
                </c:pt>
                <c:pt idx="125">
                  <c:v>-83.38</c:v>
                </c:pt>
                <c:pt idx="126">
                  <c:v>-83.17</c:v>
                </c:pt>
                <c:pt idx="127">
                  <c:v>-82.99</c:v>
                </c:pt>
                <c:pt idx="128">
                  <c:v>-83.38</c:v>
                </c:pt>
                <c:pt idx="129">
                  <c:v>-83.5</c:v>
                </c:pt>
                <c:pt idx="130">
                  <c:v>-83.85</c:v>
                </c:pt>
                <c:pt idx="131">
                  <c:v>-83.54</c:v>
                </c:pt>
                <c:pt idx="132">
                  <c:v>-85.46</c:v>
                </c:pt>
                <c:pt idx="133">
                  <c:v>-87.11</c:v>
                </c:pt>
                <c:pt idx="134">
                  <c:v>-87.44</c:v>
                </c:pt>
                <c:pt idx="135">
                  <c:v>-87.24</c:v>
                </c:pt>
                <c:pt idx="136">
                  <c:v>-89.03</c:v>
                </c:pt>
                <c:pt idx="137">
                  <c:v>-89.36</c:v>
                </c:pt>
                <c:pt idx="138">
                  <c:v>-88.77</c:v>
                </c:pt>
                <c:pt idx="139">
                  <c:v>-88.48</c:v>
                </c:pt>
                <c:pt idx="140">
                  <c:v>-89.24</c:v>
                </c:pt>
                <c:pt idx="141">
                  <c:v>-89.18</c:v>
                </c:pt>
                <c:pt idx="142">
                  <c:v>-88.99</c:v>
                </c:pt>
                <c:pt idx="143">
                  <c:v>-88.4</c:v>
                </c:pt>
                <c:pt idx="144">
                  <c:v>-89.19</c:v>
                </c:pt>
                <c:pt idx="145">
                  <c:v>-89.31</c:v>
                </c:pt>
                <c:pt idx="146">
                  <c:v>-87.99</c:v>
                </c:pt>
                <c:pt idx="147">
                  <c:v>-86.4</c:v>
                </c:pt>
                <c:pt idx="148">
                  <c:v>-86.02</c:v>
                </c:pt>
                <c:pt idx="149">
                  <c:v>-85.37</c:v>
                </c:pt>
                <c:pt idx="150">
                  <c:v>-84.5</c:v>
                </c:pt>
                <c:pt idx="151">
                  <c:v>-82.93</c:v>
                </c:pt>
                <c:pt idx="152">
                  <c:v>-83.05</c:v>
                </c:pt>
                <c:pt idx="153">
                  <c:v>-82.71</c:v>
                </c:pt>
                <c:pt idx="154">
                  <c:v>-81.64</c:v>
                </c:pt>
                <c:pt idx="155">
                  <c:v>-81.31</c:v>
                </c:pt>
                <c:pt idx="156">
                  <c:v>-81.14</c:v>
                </c:pt>
                <c:pt idx="157">
                  <c:v>-80.84</c:v>
                </c:pt>
                <c:pt idx="158">
                  <c:v>-80.58</c:v>
                </c:pt>
                <c:pt idx="159">
                  <c:v>-79.89</c:v>
                </c:pt>
                <c:pt idx="160">
                  <c:v>-80.36</c:v>
                </c:pt>
                <c:pt idx="161">
                  <c:v>-80.09</c:v>
                </c:pt>
                <c:pt idx="162">
                  <c:v>-79.84</c:v>
                </c:pt>
                <c:pt idx="163">
                  <c:v>-79.83</c:v>
                </c:pt>
                <c:pt idx="164">
                  <c:v>-79.89</c:v>
                </c:pt>
                <c:pt idx="165">
                  <c:v>-80.12</c:v>
                </c:pt>
                <c:pt idx="166">
                  <c:v>-77.89</c:v>
                </c:pt>
                <c:pt idx="167">
                  <c:v>-79.42</c:v>
                </c:pt>
                <c:pt idx="168">
                  <c:v>-79.72</c:v>
                </c:pt>
                <c:pt idx="169">
                  <c:v>-79.23</c:v>
                </c:pt>
                <c:pt idx="170">
                  <c:v>-78.34</c:v>
                </c:pt>
                <c:pt idx="171">
                  <c:v>-78.78</c:v>
                </c:pt>
                <c:pt idx="172">
                  <c:v>-78.83</c:v>
                </c:pt>
                <c:pt idx="173">
                  <c:v>-79.819999999999894</c:v>
                </c:pt>
                <c:pt idx="174">
                  <c:v>-77.290000000000006</c:v>
                </c:pt>
                <c:pt idx="175">
                  <c:v>-77.22</c:v>
                </c:pt>
                <c:pt idx="176">
                  <c:v>-77.040000000000006</c:v>
                </c:pt>
                <c:pt idx="177">
                  <c:v>-75.650000000000006</c:v>
                </c:pt>
                <c:pt idx="178">
                  <c:v>-77.84</c:v>
                </c:pt>
                <c:pt idx="179">
                  <c:v>-76.02</c:v>
                </c:pt>
                <c:pt idx="180">
                  <c:v>-75.39</c:v>
                </c:pt>
                <c:pt idx="181">
                  <c:v>-74.81</c:v>
                </c:pt>
                <c:pt idx="182">
                  <c:v>-74.91</c:v>
                </c:pt>
                <c:pt idx="183">
                  <c:v>-74.2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EC0-4746-9661-19ACC5601D5E}"/>
            </c:ext>
          </c:extLst>
        </c:ser>
        <c:ser>
          <c:idx val="1"/>
          <c:order val="1"/>
          <c:tx>
            <c:v>Simulated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3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'370253076431201'!$H$12:$H$51</c:f>
              <c:numCache>
                <c:formatCode>m/d/yyyy</c:formatCode>
                <c:ptCount val="40"/>
                <c:pt idx="0">
                  <c:v>29952</c:v>
                </c:pt>
                <c:pt idx="1">
                  <c:v>30317</c:v>
                </c:pt>
                <c:pt idx="2">
                  <c:v>30682</c:v>
                </c:pt>
                <c:pt idx="3">
                  <c:v>31048</c:v>
                </c:pt>
                <c:pt idx="4">
                  <c:v>31413</c:v>
                </c:pt>
                <c:pt idx="5">
                  <c:v>31778</c:v>
                </c:pt>
                <c:pt idx="6">
                  <c:v>32143</c:v>
                </c:pt>
                <c:pt idx="7">
                  <c:v>32509</c:v>
                </c:pt>
                <c:pt idx="8">
                  <c:v>32874</c:v>
                </c:pt>
                <c:pt idx="9">
                  <c:v>33239</c:v>
                </c:pt>
                <c:pt idx="10">
                  <c:v>33604</c:v>
                </c:pt>
                <c:pt idx="11">
                  <c:v>33970</c:v>
                </c:pt>
                <c:pt idx="12">
                  <c:v>34335</c:v>
                </c:pt>
                <c:pt idx="13">
                  <c:v>34700</c:v>
                </c:pt>
                <c:pt idx="14">
                  <c:v>35065</c:v>
                </c:pt>
                <c:pt idx="15">
                  <c:v>35431</c:v>
                </c:pt>
                <c:pt idx="16">
                  <c:v>35796</c:v>
                </c:pt>
                <c:pt idx="17">
                  <c:v>36161</c:v>
                </c:pt>
                <c:pt idx="18">
                  <c:v>36526</c:v>
                </c:pt>
                <c:pt idx="19">
                  <c:v>36892</c:v>
                </c:pt>
                <c:pt idx="20">
                  <c:v>37257</c:v>
                </c:pt>
                <c:pt idx="21">
                  <c:v>37622</c:v>
                </c:pt>
                <c:pt idx="22">
                  <c:v>37987</c:v>
                </c:pt>
                <c:pt idx="23">
                  <c:v>38353</c:v>
                </c:pt>
                <c:pt idx="24">
                  <c:v>38718</c:v>
                </c:pt>
                <c:pt idx="25">
                  <c:v>39083</c:v>
                </c:pt>
                <c:pt idx="26">
                  <c:v>39448</c:v>
                </c:pt>
                <c:pt idx="27">
                  <c:v>39814</c:v>
                </c:pt>
                <c:pt idx="28">
                  <c:v>40179</c:v>
                </c:pt>
                <c:pt idx="29">
                  <c:v>40544</c:v>
                </c:pt>
                <c:pt idx="30">
                  <c:v>40909</c:v>
                </c:pt>
                <c:pt idx="31">
                  <c:v>41275</c:v>
                </c:pt>
                <c:pt idx="32">
                  <c:v>41640</c:v>
                </c:pt>
                <c:pt idx="33">
                  <c:v>42005</c:v>
                </c:pt>
                <c:pt idx="34">
                  <c:v>42370</c:v>
                </c:pt>
                <c:pt idx="35">
                  <c:v>42736</c:v>
                </c:pt>
                <c:pt idx="36">
                  <c:v>43101</c:v>
                </c:pt>
                <c:pt idx="37">
                  <c:v>43466</c:v>
                </c:pt>
                <c:pt idx="38">
                  <c:v>43831</c:v>
                </c:pt>
                <c:pt idx="39">
                  <c:v>44197</c:v>
                </c:pt>
              </c:numCache>
            </c:numRef>
          </c:xVal>
          <c:yVal>
            <c:numRef>
              <c:f>'370253076431201'!$G$12:$G$51</c:f>
              <c:numCache>
                <c:formatCode>General</c:formatCode>
                <c:ptCount val="40"/>
                <c:pt idx="0">
                  <c:v>-62.106033325200002</c:v>
                </c:pt>
                <c:pt idx="1">
                  <c:v>-62.958240509029999</c:v>
                </c:pt>
                <c:pt idx="2">
                  <c:v>-65.73154449463</c:v>
                </c:pt>
                <c:pt idx="3">
                  <c:v>-63.880241394039999</c:v>
                </c:pt>
                <c:pt idx="4">
                  <c:v>-65.531188964839998</c:v>
                </c:pt>
                <c:pt idx="5">
                  <c:v>-67.51010131836</c:v>
                </c:pt>
                <c:pt idx="6">
                  <c:v>-68.767799377439999</c:v>
                </c:pt>
                <c:pt idx="7">
                  <c:v>-68.819343566889998</c:v>
                </c:pt>
                <c:pt idx="8">
                  <c:v>-69.972732543950002</c:v>
                </c:pt>
                <c:pt idx="9">
                  <c:v>-69.387252807620001</c:v>
                </c:pt>
                <c:pt idx="10">
                  <c:v>-71.9535446167</c:v>
                </c:pt>
                <c:pt idx="11">
                  <c:v>-73.305397033689999</c:v>
                </c:pt>
                <c:pt idx="12">
                  <c:v>-74.146759033199999</c:v>
                </c:pt>
                <c:pt idx="13">
                  <c:v>-74.446891784670001</c:v>
                </c:pt>
                <c:pt idx="14">
                  <c:v>-74.837371826169999</c:v>
                </c:pt>
                <c:pt idx="15">
                  <c:v>-75.135528564449999</c:v>
                </c:pt>
                <c:pt idx="16">
                  <c:v>-75.61622619629</c:v>
                </c:pt>
                <c:pt idx="17">
                  <c:v>-74.178344726559999</c:v>
                </c:pt>
                <c:pt idx="18">
                  <c:v>-76.520446777339998</c:v>
                </c:pt>
                <c:pt idx="19">
                  <c:v>-77.34275817871</c:v>
                </c:pt>
                <c:pt idx="20">
                  <c:v>-78.36393737793</c:v>
                </c:pt>
                <c:pt idx="21">
                  <c:v>-82.072891235349999</c:v>
                </c:pt>
                <c:pt idx="22">
                  <c:v>-82.26577758789</c:v>
                </c:pt>
                <c:pt idx="23">
                  <c:v>-82.706840515140001</c:v>
                </c:pt>
                <c:pt idx="24">
                  <c:v>-84.1215133667</c:v>
                </c:pt>
                <c:pt idx="25">
                  <c:v>-85.000228881840002</c:v>
                </c:pt>
                <c:pt idx="26">
                  <c:v>-87.958984375</c:v>
                </c:pt>
                <c:pt idx="27">
                  <c:v>-89.693321228030001</c:v>
                </c:pt>
                <c:pt idx="28">
                  <c:v>-89.697219848629999</c:v>
                </c:pt>
                <c:pt idx="29">
                  <c:v>-86.943855285639998</c:v>
                </c:pt>
                <c:pt idx="30">
                  <c:v>-82.158088684079999</c:v>
                </c:pt>
                <c:pt idx="31">
                  <c:v>-79.779922485349999</c:v>
                </c:pt>
                <c:pt idx="32">
                  <c:v>-78.53589630127</c:v>
                </c:pt>
                <c:pt idx="33">
                  <c:v>-77.513008117680002</c:v>
                </c:pt>
                <c:pt idx="34">
                  <c:v>-76.04344177246</c:v>
                </c:pt>
                <c:pt idx="35">
                  <c:v>-75.472282409670001</c:v>
                </c:pt>
                <c:pt idx="36">
                  <c:v>-74.114524841310001</c:v>
                </c:pt>
                <c:pt idx="37">
                  <c:v>-71.98836517334</c:v>
                </c:pt>
                <c:pt idx="38">
                  <c:v>-71.095832824710001</c:v>
                </c:pt>
                <c:pt idx="39">
                  <c:v>-77.292434692379999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EC0-4746-9661-19ACC5601D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3555183"/>
        <c:axId val="613550191"/>
      </c:scatterChart>
      <c:valAx>
        <c:axId val="613555183"/>
        <c:scaling>
          <c:orientation val="minMax"/>
          <c:min val="2900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0191"/>
        <c:crossesAt val="-200"/>
        <c:crossBetween val="midCat"/>
      </c:valAx>
      <c:valAx>
        <c:axId val="613550191"/>
        <c:scaling>
          <c:orientation val="minMax"/>
          <c:max val="-5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Water Level (ft)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5183"/>
        <c:crosses val="autoZero"/>
        <c:crossBetween val="midCat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Data</c:v>
          </c:tx>
          <c:spPr>
            <a:ln w="19050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'370253076431201'!$I$12:$I$51</c:f>
              <c:numCache>
                <c:formatCode>General</c:formatCode>
                <c:ptCount val="40"/>
                <c:pt idx="0">
                  <c:v>-61.24</c:v>
                </c:pt>
                <c:pt idx="1">
                  <c:v>-60.82</c:v>
                </c:pt>
                <c:pt idx="2">
                  <c:v>-61.34</c:v>
                </c:pt>
                <c:pt idx="3">
                  <c:v>-61.19</c:v>
                </c:pt>
                <c:pt idx="4">
                  <c:v>-65.16</c:v>
                </c:pt>
                <c:pt idx="5">
                  <c:v>-66.739999999999895</c:v>
                </c:pt>
                <c:pt idx="6">
                  <c:v>-68.12</c:v>
                </c:pt>
                <c:pt idx="7">
                  <c:v>-69.239999999999895</c:v>
                </c:pt>
                <c:pt idx="8">
                  <c:v>-69.39</c:v>
                </c:pt>
                <c:pt idx="9">
                  <c:v>-70.14</c:v>
                </c:pt>
                <c:pt idx="10">
                  <c:v>-71.930000000000007</c:v>
                </c:pt>
                <c:pt idx="11">
                  <c:v>-73</c:v>
                </c:pt>
                <c:pt idx="12">
                  <c:v>-74.48</c:v>
                </c:pt>
                <c:pt idx="13">
                  <c:v>-75.260000000000005</c:v>
                </c:pt>
                <c:pt idx="14">
                  <c:v>-75.14</c:v>
                </c:pt>
                <c:pt idx="15">
                  <c:v>-74.709999999999894</c:v>
                </c:pt>
                <c:pt idx="16">
                  <c:v>-75.400000000000006</c:v>
                </c:pt>
                <c:pt idx="17">
                  <c:v>-76.3</c:v>
                </c:pt>
                <c:pt idx="18">
                  <c:v>-77.98</c:v>
                </c:pt>
                <c:pt idx="19">
                  <c:v>-78.33</c:v>
                </c:pt>
                <c:pt idx="20">
                  <c:v>-79.760000000000005</c:v>
                </c:pt>
                <c:pt idx="21">
                  <c:v>-80.89</c:v>
                </c:pt>
                <c:pt idx="22">
                  <c:v>-82.08</c:v>
                </c:pt>
                <c:pt idx="23">
                  <c:v>-81.62</c:v>
                </c:pt>
                <c:pt idx="24">
                  <c:v>-83.38</c:v>
                </c:pt>
                <c:pt idx="25">
                  <c:v>-83.5</c:v>
                </c:pt>
                <c:pt idx="26">
                  <c:v>-87.11</c:v>
                </c:pt>
                <c:pt idx="27">
                  <c:v>-89.36</c:v>
                </c:pt>
                <c:pt idx="28">
                  <c:v>-89.18</c:v>
                </c:pt>
                <c:pt idx="29">
                  <c:v>-89.31</c:v>
                </c:pt>
                <c:pt idx="30">
                  <c:v>-85.37</c:v>
                </c:pt>
                <c:pt idx="31">
                  <c:v>-82.71</c:v>
                </c:pt>
                <c:pt idx="32">
                  <c:v>-80.84</c:v>
                </c:pt>
                <c:pt idx="33">
                  <c:v>-80.09</c:v>
                </c:pt>
                <c:pt idx="34">
                  <c:v>-79.89</c:v>
                </c:pt>
                <c:pt idx="35">
                  <c:v>-79.72</c:v>
                </c:pt>
                <c:pt idx="36">
                  <c:v>-78.83</c:v>
                </c:pt>
                <c:pt idx="37">
                  <c:v>-77.22</c:v>
                </c:pt>
                <c:pt idx="38">
                  <c:v>-77.84</c:v>
                </c:pt>
                <c:pt idx="39">
                  <c:v>-75.39</c:v>
                </c:pt>
              </c:numCache>
            </c:numRef>
          </c:xVal>
          <c:yVal>
            <c:numRef>
              <c:f>'370253076431201'!$G$12:$G$51</c:f>
              <c:numCache>
                <c:formatCode>General</c:formatCode>
                <c:ptCount val="40"/>
                <c:pt idx="0">
                  <c:v>-62.106033325200002</c:v>
                </c:pt>
                <c:pt idx="1">
                  <c:v>-62.958240509029999</c:v>
                </c:pt>
                <c:pt idx="2">
                  <c:v>-65.73154449463</c:v>
                </c:pt>
                <c:pt idx="3">
                  <c:v>-63.880241394039999</c:v>
                </c:pt>
                <c:pt idx="4">
                  <c:v>-65.531188964839998</c:v>
                </c:pt>
                <c:pt idx="5">
                  <c:v>-67.51010131836</c:v>
                </c:pt>
                <c:pt idx="6">
                  <c:v>-68.767799377439999</c:v>
                </c:pt>
                <c:pt idx="7">
                  <c:v>-68.819343566889998</c:v>
                </c:pt>
                <c:pt idx="8">
                  <c:v>-69.972732543950002</c:v>
                </c:pt>
                <c:pt idx="9">
                  <c:v>-69.387252807620001</c:v>
                </c:pt>
                <c:pt idx="10">
                  <c:v>-71.9535446167</c:v>
                </c:pt>
                <c:pt idx="11">
                  <c:v>-73.305397033689999</c:v>
                </c:pt>
                <c:pt idx="12">
                  <c:v>-74.146759033199999</c:v>
                </c:pt>
                <c:pt idx="13">
                  <c:v>-74.446891784670001</c:v>
                </c:pt>
                <c:pt idx="14">
                  <c:v>-74.837371826169999</c:v>
                </c:pt>
                <c:pt idx="15">
                  <c:v>-75.135528564449999</c:v>
                </c:pt>
                <c:pt idx="16">
                  <c:v>-75.61622619629</c:v>
                </c:pt>
                <c:pt idx="17">
                  <c:v>-74.178344726559999</c:v>
                </c:pt>
                <c:pt idx="18">
                  <c:v>-76.520446777339998</c:v>
                </c:pt>
                <c:pt idx="19">
                  <c:v>-77.34275817871</c:v>
                </c:pt>
                <c:pt idx="20">
                  <c:v>-78.36393737793</c:v>
                </c:pt>
                <c:pt idx="21">
                  <c:v>-82.072891235349999</c:v>
                </c:pt>
                <c:pt idx="22">
                  <c:v>-82.26577758789</c:v>
                </c:pt>
                <c:pt idx="23">
                  <c:v>-82.706840515140001</c:v>
                </c:pt>
                <c:pt idx="24">
                  <c:v>-84.1215133667</c:v>
                </c:pt>
                <c:pt idx="25">
                  <c:v>-85.000228881840002</c:v>
                </c:pt>
                <c:pt idx="26">
                  <c:v>-87.958984375</c:v>
                </c:pt>
                <c:pt idx="27">
                  <c:v>-89.693321228030001</c:v>
                </c:pt>
                <c:pt idx="28">
                  <c:v>-89.697219848629999</c:v>
                </c:pt>
                <c:pt idx="29">
                  <c:v>-86.943855285639998</c:v>
                </c:pt>
                <c:pt idx="30">
                  <c:v>-82.158088684079999</c:v>
                </c:pt>
                <c:pt idx="31">
                  <c:v>-79.779922485349999</c:v>
                </c:pt>
                <c:pt idx="32">
                  <c:v>-78.53589630127</c:v>
                </c:pt>
                <c:pt idx="33">
                  <c:v>-77.513008117680002</c:v>
                </c:pt>
                <c:pt idx="34">
                  <c:v>-76.04344177246</c:v>
                </c:pt>
                <c:pt idx="35">
                  <c:v>-75.472282409670001</c:v>
                </c:pt>
                <c:pt idx="36">
                  <c:v>-74.114524841310001</c:v>
                </c:pt>
                <c:pt idx="37">
                  <c:v>-71.98836517334</c:v>
                </c:pt>
                <c:pt idx="38">
                  <c:v>-71.095832824710001</c:v>
                </c:pt>
                <c:pt idx="39">
                  <c:v>-77.292434692379999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CF6-4085-A673-CEA4D47E134D}"/>
            </c:ext>
          </c:extLst>
        </c:ser>
        <c:ser>
          <c:idx val="1"/>
          <c:order val="1"/>
          <c:tx>
            <c:v>Y=X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'370253076431201'!$K$2:$K$3</c:f>
              <c:numCache>
                <c:formatCode>General</c:formatCode>
                <c:ptCount val="2"/>
                <c:pt idx="0">
                  <c:v>-54.63</c:v>
                </c:pt>
                <c:pt idx="1">
                  <c:v>-89.36</c:v>
                </c:pt>
              </c:numCache>
            </c:numRef>
          </c:xVal>
          <c:yVal>
            <c:numRef>
              <c:f>'370253076431201'!$K$2:$K$3</c:f>
              <c:numCache>
                <c:formatCode>General</c:formatCode>
                <c:ptCount val="2"/>
                <c:pt idx="0">
                  <c:v>-54.63</c:v>
                </c:pt>
                <c:pt idx="1">
                  <c:v>-89.36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CF6-4085-A673-CEA4D47E13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4009151"/>
        <c:axId val="1105116095"/>
      </c:scatterChart>
      <c:valAx>
        <c:axId val="1174009151"/>
        <c:scaling>
          <c:orientation val="minMax"/>
          <c:max val="-50"/>
          <c:min val="-10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05116095"/>
        <c:crossesAt val="-200"/>
        <c:crossBetween val="midCat"/>
      </c:valAx>
      <c:valAx>
        <c:axId val="1105116095"/>
        <c:scaling>
          <c:orientation val="minMax"/>
          <c:max val="-5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74009151"/>
        <c:crossesAt val="-200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0617632601578511"/>
          <c:y val="0.57275836614173226"/>
          <c:w val="0.38800328273086904"/>
          <c:h val="0.19412968265330471"/>
        </c:manualLayout>
      </c:layout>
      <c:overlay val="1"/>
      <c:spPr>
        <a:solidFill>
          <a:schemeClr val="bg1"/>
        </a:solidFill>
        <a:ln>
          <a:solidFill>
            <a:schemeClr val="bg1">
              <a:lumMod val="65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sz="1400" b="0" i="0" u="none" strike="noStrike" baseline="0">
                <a:effectLst/>
              </a:rPr>
              <a:t>57E 11</a:t>
            </a:r>
            <a:r>
              <a:rPr lang="en-US" sz="1400" b="0" i="0" u="none" strike="noStrike" baseline="0"/>
              <a:t>        </a:t>
            </a:r>
            <a:endParaRPr lang="en-US"/>
          </a:p>
        </c:rich>
      </c:tx>
      <c:layout>
        <c:manualLayout>
          <c:xMode val="edge"/>
          <c:yMode val="edge"/>
          <c:x val="0.36088110403397028"/>
          <c:y val="2.13675213675213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USGS Data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3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xVal>
            <c:numRef>
              <c:f>'370712076413201'!$A$31:$A$1754</c:f>
              <c:numCache>
                <c:formatCode>m/d/yyyy</c:formatCode>
                <c:ptCount val="1724"/>
                <c:pt idx="0">
                  <c:v>30008</c:v>
                </c:pt>
                <c:pt idx="1">
                  <c:v>30070</c:v>
                </c:pt>
                <c:pt idx="2">
                  <c:v>30096</c:v>
                </c:pt>
                <c:pt idx="3">
                  <c:v>30110</c:v>
                </c:pt>
                <c:pt idx="4">
                  <c:v>30180</c:v>
                </c:pt>
                <c:pt idx="5">
                  <c:v>30209</c:v>
                </c:pt>
                <c:pt idx="6">
                  <c:v>30236</c:v>
                </c:pt>
                <c:pt idx="7">
                  <c:v>30273</c:v>
                </c:pt>
                <c:pt idx="8">
                  <c:v>30305</c:v>
                </c:pt>
                <c:pt idx="9">
                  <c:v>30523</c:v>
                </c:pt>
                <c:pt idx="10">
                  <c:v>30558</c:v>
                </c:pt>
                <c:pt idx="11">
                  <c:v>30616</c:v>
                </c:pt>
                <c:pt idx="12">
                  <c:v>30710</c:v>
                </c:pt>
                <c:pt idx="13">
                  <c:v>30791</c:v>
                </c:pt>
                <c:pt idx="14">
                  <c:v>30846</c:v>
                </c:pt>
                <c:pt idx="15">
                  <c:v>31132</c:v>
                </c:pt>
                <c:pt idx="16">
                  <c:v>31211</c:v>
                </c:pt>
                <c:pt idx="17">
                  <c:v>31245</c:v>
                </c:pt>
                <c:pt idx="18">
                  <c:v>31278</c:v>
                </c:pt>
                <c:pt idx="19">
                  <c:v>31327</c:v>
                </c:pt>
                <c:pt idx="20">
                  <c:v>31370</c:v>
                </c:pt>
                <c:pt idx="21">
                  <c:v>31421</c:v>
                </c:pt>
                <c:pt idx="22">
                  <c:v>31467</c:v>
                </c:pt>
                <c:pt idx="23">
                  <c:v>31615</c:v>
                </c:pt>
                <c:pt idx="24">
                  <c:v>31635</c:v>
                </c:pt>
                <c:pt idx="25">
                  <c:v>31684</c:v>
                </c:pt>
                <c:pt idx="26">
                  <c:v>31733</c:v>
                </c:pt>
                <c:pt idx="27">
                  <c:v>31789</c:v>
                </c:pt>
                <c:pt idx="28">
                  <c:v>31831</c:v>
                </c:pt>
                <c:pt idx="29">
                  <c:v>31904</c:v>
                </c:pt>
                <c:pt idx="30">
                  <c:v>31950</c:v>
                </c:pt>
                <c:pt idx="31">
                  <c:v>31993</c:v>
                </c:pt>
                <c:pt idx="32">
                  <c:v>32041</c:v>
                </c:pt>
                <c:pt idx="33">
                  <c:v>32097</c:v>
                </c:pt>
                <c:pt idx="34">
                  <c:v>32153</c:v>
                </c:pt>
                <c:pt idx="35">
                  <c:v>32218</c:v>
                </c:pt>
                <c:pt idx="36">
                  <c:v>32265</c:v>
                </c:pt>
                <c:pt idx="37">
                  <c:v>32322</c:v>
                </c:pt>
                <c:pt idx="38">
                  <c:v>32364</c:v>
                </c:pt>
                <c:pt idx="39">
                  <c:v>32427</c:v>
                </c:pt>
                <c:pt idx="40">
                  <c:v>32468</c:v>
                </c:pt>
                <c:pt idx="41">
                  <c:v>32525</c:v>
                </c:pt>
                <c:pt idx="42">
                  <c:v>32582</c:v>
                </c:pt>
                <c:pt idx="43">
                  <c:v>32622</c:v>
                </c:pt>
                <c:pt idx="44">
                  <c:v>32671</c:v>
                </c:pt>
                <c:pt idx="45">
                  <c:v>32729</c:v>
                </c:pt>
                <c:pt idx="46">
                  <c:v>32783</c:v>
                </c:pt>
                <c:pt idx="47">
                  <c:v>32827</c:v>
                </c:pt>
                <c:pt idx="48">
                  <c:v>32883</c:v>
                </c:pt>
                <c:pt idx="49">
                  <c:v>32939</c:v>
                </c:pt>
                <c:pt idx="50">
                  <c:v>32995</c:v>
                </c:pt>
                <c:pt idx="51">
                  <c:v>33049</c:v>
                </c:pt>
                <c:pt idx="52">
                  <c:v>33100</c:v>
                </c:pt>
                <c:pt idx="53">
                  <c:v>33157</c:v>
                </c:pt>
                <c:pt idx="54">
                  <c:v>33204</c:v>
                </c:pt>
                <c:pt idx="55">
                  <c:v>33269</c:v>
                </c:pt>
                <c:pt idx="56">
                  <c:v>33318</c:v>
                </c:pt>
                <c:pt idx="57">
                  <c:v>33388</c:v>
                </c:pt>
                <c:pt idx="58">
                  <c:v>33427</c:v>
                </c:pt>
                <c:pt idx="59">
                  <c:v>33478</c:v>
                </c:pt>
                <c:pt idx="60">
                  <c:v>33549</c:v>
                </c:pt>
                <c:pt idx="61">
                  <c:v>33613</c:v>
                </c:pt>
                <c:pt idx="62">
                  <c:v>33667</c:v>
                </c:pt>
                <c:pt idx="63">
                  <c:v>33718</c:v>
                </c:pt>
                <c:pt idx="64">
                  <c:v>33781</c:v>
                </c:pt>
                <c:pt idx="65">
                  <c:v>33843</c:v>
                </c:pt>
                <c:pt idx="66">
                  <c:v>33898</c:v>
                </c:pt>
                <c:pt idx="67">
                  <c:v>33947</c:v>
                </c:pt>
                <c:pt idx="68">
                  <c:v>34016</c:v>
                </c:pt>
                <c:pt idx="69">
                  <c:v>34078</c:v>
                </c:pt>
                <c:pt idx="70">
                  <c:v>34145</c:v>
                </c:pt>
                <c:pt idx="71">
                  <c:v>34200</c:v>
                </c:pt>
                <c:pt idx="72">
                  <c:v>34276</c:v>
                </c:pt>
                <c:pt idx="73">
                  <c:v>34338</c:v>
                </c:pt>
                <c:pt idx="74">
                  <c:v>34382</c:v>
                </c:pt>
                <c:pt idx="75">
                  <c:v>34435</c:v>
                </c:pt>
                <c:pt idx="76">
                  <c:v>34505</c:v>
                </c:pt>
                <c:pt idx="77">
                  <c:v>34561</c:v>
                </c:pt>
                <c:pt idx="78">
                  <c:v>34610</c:v>
                </c:pt>
                <c:pt idx="79">
                  <c:v>34705</c:v>
                </c:pt>
                <c:pt idx="80">
                  <c:v>34768</c:v>
                </c:pt>
                <c:pt idx="81">
                  <c:v>34822</c:v>
                </c:pt>
                <c:pt idx="82">
                  <c:v>34890</c:v>
                </c:pt>
                <c:pt idx="83">
                  <c:v>34990</c:v>
                </c:pt>
                <c:pt idx="84">
                  <c:v>35080</c:v>
                </c:pt>
                <c:pt idx="85">
                  <c:v>35159</c:v>
                </c:pt>
                <c:pt idx="86">
                  <c:v>35269</c:v>
                </c:pt>
                <c:pt idx="87">
                  <c:v>35354</c:v>
                </c:pt>
                <c:pt idx="88">
                  <c:v>35440</c:v>
                </c:pt>
                <c:pt idx="89">
                  <c:v>35544</c:v>
                </c:pt>
                <c:pt idx="90">
                  <c:v>35628</c:v>
                </c:pt>
                <c:pt idx="91">
                  <c:v>35739</c:v>
                </c:pt>
                <c:pt idx="92">
                  <c:v>35804</c:v>
                </c:pt>
                <c:pt idx="93">
                  <c:v>35908</c:v>
                </c:pt>
                <c:pt idx="94">
                  <c:v>35977</c:v>
                </c:pt>
                <c:pt idx="95">
                  <c:v>36097</c:v>
                </c:pt>
                <c:pt idx="96">
                  <c:v>36166</c:v>
                </c:pt>
                <c:pt idx="97">
                  <c:v>36271</c:v>
                </c:pt>
                <c:pt idx="98">
                  <c:v>36356</c:v>
                </c:pt>
                <c:pt idx="99">
                  <c:v>36474</c:v>
                </c:pt>
                <c:pt idx="100">
                  <c:v>36537</c:v>
                </c:pt>
                <c:pt idx="101">
                  <c:v>36650</c:v>
                </c:pt>
                <c:pt idx="102">
                  <c:v>36719</c:v>
                </c:pt>
                <c:pt idx="103">
                  <c:v>36829</c:v>
                </c:pt>
                <c:pt idx="104">
                  <c:v>36942</c:v>
                </c:pt>
                <c:pt idx="105">
                  <c:v>37005</c:v>
                </c:pt>
                <c:pt idx="106">
                  <c:v>37075</c:v>
                </c:pt>
                <c:pt idx="107">
                  <c:v>37180</c:v>
                </c:pt>
                <c:pt idx="108">
                  <c:v>37281</c:v>
                </c:pt>
                <c:pt idx="109">
                  <c:v>37363</c:v>
                </c:pt>
                <c:pt idx="110">
                  <c:v>37447</c:v>
                </c:pt>
                <c:pt idx="111">
                  <c:v>37553</c:v>
                </c:pt>
                <c:pt idx="112">
                  <c:v>37630</c:v>
                </c:pt>
                <c:pt idx="113">
                  <c:v>37735</c:v>
                </c:pt>
                <c:pt idx="114">
                  <c:v>37812</c:v>
                </c:pt>
                <c:pt idx="115">
                  <c:v>37908</c:v>
                </c:pt>
                <c:pt idx="116">
                  <c:v>38000</c:v>
                </c:pt>
                <c:pt idx="117">
                  <c:v>38099</c:v>
                </c:pt>
                <c:pt idx="118">
                  <c:v>38182</c:v>
                </c:pt>
                <c:pt idx="119">
                  <c:v>38288</c:v>
                </c:pt>
                <c:pt idx="120">
                  <c:v>38378</c:v>
                </c:pt>
                <c:pt idx="121">
                  <c:v>38460</c:v>
                </c:pt>
                <c:pt idx="122">
                  <c:v>38547</c:v>
                </c:pt>
                <c:pt idx="123">
                  <c:v>38643</c:v>
                </c:pt>
                <c:pt idx="124">
                  <c:v>38726</c:v>
                </c:pt>
                <c:pt idx="125">
                  <c:v>38826</c:v>
                </c:pt>
                <c:pt idx="126">
                  <c:v>38909</c:v>
                </c:pt>
                <c:pt idx="127">
                  <c:v>39013</c:v>
                </c:pt>
                <c:pt idx="128">
                  <c:v>39106</c:v>
                </c:pt>
                <c:pt idx="129">
                  <c:v>39211</c:v>
                </c:pt>
                <c:pt idx="130">
                  <c:v>39282</c:v>
                </c:pt>
                <c:pt idx="131">
                  <c:v>39378</c:v>
                </c:pt>
                <c:pt idx="132">
                  <c:v>39485</c:v>
                </c:pt>
                <c:pt idx="133">
                  <c:v>39553</c:v>
                </c:pt>
                <c:pt idx="134">
                  <c:v>39653</c:v>
                </c:pt>
                <c:pt idx="135">
                  <c:v>39728</c:v>
                </c:pt>
                <c:pt idx="136">
                  <c:v>39843</c:v>
                </c:pt>
                <c:pt idx="137">
                  <c:v>39912</c:v>
                </c:pt>
                <c:pt idx="138">
                  <c:v>40049</c:v>
                </c:pt>
                <c:pt idx="139">
                  <c:v>40108</c:v>
                </c:pt>
                <c:pt idx="140">
                  <c:v>40206</c:v>
                </c:pt>
                <c:pt idx="141">
                  <c:v>40287</c:v>
                </c:pt>
                <c:pt idx="142">
                  <c:v>40381</c:v>
                </c:pt>
                <c:pt idx="143">
                  <c:v>40469</c:v>
                </c:pt>
                <c:pt idx="144">
                  <c:v>40591</c:v>
                </c:pt>
                <c:pt idx="145">
                  <c:v>40653</c:v>
                </c:pt>
                <c:pt idx="146">
                  <c:v>40738</c:v>
                </c:pt>
                <c:pt idx="147">
                  <c:v>40821</c:v>
                </c:pt>
                <c:pt idx="148">
                  <c:v>40934</c:v>
                </c:pt>
                <c:pt idx="149">
                  <c:v>41029</c:v>
                </c:pt>
                <c:pt idx="150">
                  <c:v>41114</c:v>
                </c:pt>
                <c:pt idx="151">
                  <c:v>41197</c:v>
                </c:pt>
                <c:pt idx="152">
                  <c:v>41332</c:v>
                </c:pt>
                <c:pt idx="153">
                  <c:v>41390</c:v>
                </c:pt>
                <c:pt idx="154">
                  <c:v>41465</c:v>
                </c:pt>
                <c:pt idx="155">
                  <c:v>41562</c:v>
                </c:pt>
                <c:pt idx="156">
                  <c:v>41654</c:v>
                </c:pt>
                <c:pt idx="157">
                  <c:v>41750</c:v>
                </c:pt>
                <c:pt idx="158">
                  <c:v>41837</c:v>
                </c:pt>
                <c:pt idx="159">
                  <c:v>41915</c:v>
                </c:pt>
                <c:pt idx="160">
                  <c:v>42018</c:v>
                </c:pt>
                <c:pt idx="161">
                  <c:v>42150</c:v>
                </c:pt>
                <c:pt idx="162">
                  <c:v>42185</c:v>
                </c:pt>
                <c:pt idx="163">
                  <c:v>42215</c:v>
                </c:pt>
                <c:pt idx="164">
                  <c:v>42296</c:v>
                </c:pt>
                <c:pt idx="165">
                  <c:v>42388</c:v>
                </c:pt>
                <c:pt idx="166">
                  <c:v>42486</c:v>
                </c:pt>
                <c:pt idx="167">
                  <c:v>42576</c:v>
                </c:pt>
                <c:pt idx="168">
                  <c:v>42654</c:v>
                </c:pt>
                <c:pt idx="169">
                  <c:v>42773</c:v>
                </c:pt>
                <c:pt idx="170">
                  <c:v>42852</c:v>
                </c:pt>
                <c:pt idx="171">
                  <c:v>42947</c:v>
                </c:pt>
                <c:pt idx="172">
                  <c:v>43031</c:v>
                </c:pt>
                <c:pt idx="173">
                  <c:v>43165</c:v>
                </c:pt>
                <c:pt idx="174">
                  <c:v>43319</c:v>
                </c:pt>
                <c:pt idx="175">
                  <c:v>43389</c:v>
                </c:pt>
                <c:pt idx="176">
                  <c:v>43495</c:v>
                </c:pt>
                <c:pt idx="177">
                  <c:v>43600</c:v>
                </c:pt>
                <c:pt idx="178">
                  <c:v>43684</c:v>
                </c:pt>
                <c:pt idx="179">
                  <c:v>43766</c:v>
                </c:pt>
                <c:pt idx="180">
                  <c:v>43937</c:v>
                </c:pt>
                <c:pt idx="181">
                  <c:v>44028</c:v>
                </c:pt>
                <c:pt idx="182">
                  <c:v>44267</c:v>
                </c:pt>
                <c:pt idx="183">
                  <c:v>44391</c:v>
                </c:pt>
                <c:pt idx="184">
                  <c:v>44588</c:v>
                </c:pt>
              </c:numCache>
            </c:numRef>
          </c:xVal>
          <c:yVal>
            <c:numRef>
              <c:f>'370712076413201'!$D$31:$D$1754</c:f>
              <c:numCache>
                <c:formatCode>General</c:formatCode>
                <c:ptCount val="1724"/>
                <c:pt idx="0">
                  <c:v>-55</c:v>
                </c:pt>
                <c:pt idx="1">
                  <c:v>-54.74</c:v>
                </c:pt>
                <c:pt idx="2">
                  <c:v>-54.45</c:v>
                </c:pt>
                <c:pt idx="3">
                  <c:v>-54.9</c:v>
                </c:pt>
                <c:pt idx="4">
                  <c:v>-57.1</c:v>
                </c:pt>
                <c:pt idx="5">
                  <c:v>-57.43</c:v>
                </c:pt>
                <c:pt idx="6">
                  <c:v>-56.68</c:v>
                </c:pt>
                <c:pt idx="7">
                  <c:v>-56.7</c:v>
                </c:pt>
                <c:pt idx="8">
                  <c:v>-56.02</c:v>
                </c:pt>
                <c:pt idx="9">
                  <c:v>-56.52</c:v>
                </c:pt>
                <c:pt idx="10">
                  <c:v>-57.55</c:v>
                </c:pt>
                <c:pt idx="11">
                  <c:v>-57.49</c:v>
                </c:pt>
                <c:pt idx="12">
                  <c:v>-56.42</c:v>
                </c:pt>
                <c:pt idx="13">
                  <c:v>-55.55</c:v>
                </c:pt>
                <c:pt idx="14">
                  <c:v>-56.85</c:v>
                </c:pt>
                <c:pt idx="15">
                  <c:v>-56.9</c:v>
                </c:pt>
                <c:pt idx="16">
                  <c:v>-58.47</c:v>
                </c:pt>
                <c:pt idx="17">
                  <c:v>-59.75</c:v>
                </c:pt>
                <c:pt idx="18">
                  <c:v>-60.58</c:v>
                </c:pt>
                <c:pt idx="19">
                  <c:v>-61.1</c:v>
                </c:pt>
                <c:pt idx="20">
                  <c:v>-60.52</c:v>
                </c:pt>
                <c:pt idx="21">
                  <c:v>-59.8</c:v>
                </c:pt>
                <c:pt idx="22">
                  <c:v>-58.53</c:v>
                </c:pt>
                <c:pt idx="23">
                  <c:v>-60.69</c:v>
                </c:pt>
                <c:pt idx="24">
                  <c:v>-61.48</c:v>
                </c:pt>
                <c:pt idx="25">
                  <c:v>-61.77</c:v>
                </c:pt>
                <c:pt idx="26">
                  <c:v>-61.76</c:v>
                </c:pt>
                <c:pt idx="27">
                  <c:v>-61.36</c:v>
                </c:pt>
                <c:pt idx="28">
                  <c:v>-61.03</c:v>
                </c:pt>
                <c:pt idx="29">
                  <c:v>-61.15</c:v>
                </c:pt>
                <c:pt idx="30">
                  <c:v>-62.13</c:v>
                </c:pt>
                <c:pt idx="31">
                  <c:v>-62.85</c:v>
                </c:pt>
                <c:pt idx="32">
                  <c:v>-62.6</c:v>
                </c:pt>
                <c:pt idx="33">
                  <c:v>-62.95</c:v>
                </c:pt>
                <c:pt idx="34">
                  <c:v>-62.15</c:v>
                </c:pt>
                <c:pt idx="35">
                  <c:v>-61.4</c:v>
                </c:pt>
                <c:pt idx="36">
                  <c:v>-62.45</c:v>
                </c:pt>
                <c:pt idx="37">
                  <c:v>-63.2</c:v>
                </c:pt>
                <c:pt idx="38">
                  <c:v>-64.45</c:v>
                </c:pt>
                <c:pt idx="39">
                  <c:v>-64.599999999999895</c:v>
                </c:pt>
                <c:pt idx="40">
                  <c:v>-63.9</c:v>
                </c:pt>
                <c:pt idx="41">
                  <c:v>-63.2</c:v>
                </c:pt>
                <c:pt idx="42">
                  <c:v>-61.4</c:v>
                </c:pt>
                <c:pt idx="43">
                  <c:v>-62.2</c:v>
                </c:pt>
                <c:pt idx="44">
                  <c:v>-62.95</c:v>
                </c:pt>
                <c:pt idx="45">
                  <c:v>-64.599999999999895</c:v>
                </c:pt>
                <c:pt idx="46">
                  <c:v>-64.599999999999895</c:v>
                </c:pt>
                <c:pt idx="47">
                  <c:v>-63.89</c:v>
                </c:pt>
                <c:pt idx="48">
                  <c:v>-62.6</c:v>
                </c:pt>
                <c:pt idx="49">
                  <c:v>-62.17</c:v>
                </c:pt>
                <c:pt idx="50">
                  <c:v>-62.3</c:v>
                </c:pt>
                <c:pt idx="51">
                  <c:v>-62.6</c:v>
                </c:pt>
                <c:pt idx="52">
                  <c:v>-64.13</c:v>
                </c:pt>
                <c:pt idx="53">
                  <c:v>-64.2</c:v>
                </c:pt>
                <c:pt idx="54">
                  <c:v>-64.5</c:v>
                </c:pt>
                <c:pt idx="55">
                  <c:v>-63.5</c:v>
                </c:pt>
                <c:pt idx="56">
                  <c:v>-63.25</c:v>
                </c:pt>
                <c:pt idx="57">
                  <c:v>-64.040000000000006</c:v>
                </c:pt>
                <c:pt idx="58">
                  <c:v>-65.48</c:v>
                </c:pt>
                <c:pt idx="59">
                  <c:v>-66.56</c:v>
                </c:pt>
                <c:pt idx="60">
                  <c:v>-66.44</c:v>
                </c:pt>
                <c:pt idx="61">
                  <c:v>-65.95</c:v>
                </c:pt>
                <c:pt idx="62">
                  <c:v>-66.069999999999894</c:v>
                </c:pt>
                <c:pt idx="63">
                  <c:v>-66.2</c:v>
                </c:pt>
                <c:pt idx="64">
                  <c:v>-67.02</c:v>
                </c:pt>
                <c:pt idx="65">
                  <c:v>-68.09</c:v>
                </c:pt>
                <c:pt idx="66">
                  <c:v>-67.92</c:v>
                </c:pt>
                <c:pt idx="67">
                  <c:v>-67.819999999999894</c:v>
                </c:pt>
                <c:pt idx="68">
                  <c:v>-66.95</c:v>
                </c:pt>
                <c:pt idx="69">
                  <c:v>-66.650000000000006</c:v>
                </c:pt>
                <c:pt idx="70">
                  <c:v>-67.430000000000007</c:v>
                </c:pt>
                <c:pt idx="71">
                  <c:v>-68.73</c:v>
                </c:pt>
                <c:pt idx="72">
                  <c:v>-68.91</c:v>
                </c:pt>
                <c:pt idx="73">
                  <c:v>-67.42</c:v>
                </c:pt>
                <c:pt idx="74">
                  <c:v>-67.489999999999895</c:v>
                </c:pt>
                <c:pt idx="75">
                  <c:v>-67.23</c:v>
                </c:pt>
                <c:pt idx="76">
                  <c:v>-67.08</c:v>
                </c:pt>
                <c:pt idx="77">
                  <c:v>-67.900000000000006</c:v>
                </c:pt>
                <c:pt idx="78">
                  <c:v>-67.900000000000006</c:v>
                </c:pt>
                <c:pt idx="79">
                  <c:v>-67.45</c:v>
                </c:pt>
                <c:pt idx="80">
                  <c:v>-66.540000000000006</c:v>
                </c:pt>
                <c:pt idx="81">
                  <c:v>-65.959999999999894</c:v>
                </c:pt>
                <c:pt idx="82">
                  <c:v>-66.650000000000006</c:v>
                </c:pt>
                <c:pt idx="83">
                  <c:v>-68.38</c:v>
                </c:pt>
                <c:pt idx="84">
                  <c:v>-67.349999999999895</c:v>
                </c:pt>
                <c:pt idx="85">
                  <c:v>-66.67</c:v>
                </c:pt>
                <c:pt idx="86">
                  <c:v>-67.430000000000007</c:v>
                </c:pt>
                <c:pt idx="87">
                  <c:v>-66.89</c:v>
                </c:pt>
                <c:pt idx="88">
                  <c:v>-66.78</c:v>
                </c:pt>
                <c:pt idx="89">
                  <c:v>-65.84</c:v>
                </c:pt>
                <c:pt idx="90">
                  <c:v>-67.36</c:v>
                </c:pt>
                <c:pt idx="91">
                  <c:v>-68.2</c:v>
                </c:pt>
                <c:pt idx="92">
                  <c:v>-67.459999999999894</c:v>
                </c:pt>
                <c:pt idx="93">
                  <c:v>-66.760000000000005</c:v>
                </c:pt>
                <c:pt idx="94">
                  <c:v>-67.66</c:v>
                </c:pt>
                <c:pt idx="95">
                  <c:v>-69.349999999999895</c:v>
                </c:pt>
                <c:pt idx="96">
                  <c:v>-70.290000000000006</c:v>
                </c:pt>
                <c:pt idx="97">
                  <c:v>-70.89</c:v>
                </c:pt>
                <c:pt idx="98">
                  <c:v>-71.98</c:v>
                </c:pt>
                <c:pt idx="99">
                  <c:v>-71.930000000000007</c:v>
                </c:pt>
                <c:pt idx="100">
                  <c:v>-71.48</c:v>
                </c:pt>
                <c:pt idx="101">
                  <c:v>-71.08</c:v>
                </c:pt>
                <c:pt idx="102">
                  <c:v>-71.900000000000006</c:v>
                </c:pt>
                <c:pt idx="103">
                  <c:v>-72.03</c:v>
                </c:pt>
                <c:pt idx="104">
                  <c:v>-71.400000000000006</c:v>
                </c:pt>
                <c:pt idx="105">
                  <c:v>-71.22</c:v>
                </c:pt>
                <c:pt idx="106">
                  <c:v>-71.760000000000005</c:v>
                </c:pt>
                <c:pt idx="107">
                  <c:v>-73.38</c:v>
                </c:pt>
                <c:pt idx="108">
                  <c:v>-73.569999999999894</c:v>
                </c:pt>
                <c:pt idx="109">
                  <c:v>-73.760000000000005</c:v>
                </c:pt>
                <c:pt idx="110">
                  <c:v>-74.77</c:v>
                </c:pt>
                <c:pt idx="111">
                  <c:v>-76.319999999999894</c:v>
                </c:pt>
                <c:pt idx="112">
                  <c:v>-76.3</c:v>
                </c:pt>
                <c:pt idx="113">
                  <c:v>-76.069999999999894</c:v>
                </c:pt>
                <c:pt idx="114">
                  <c:v>-76.12</c:v>
                </c:pt>
                <c:pt idx="115">
                  <c:v>-75.8</c:v>
                </c:pt>
                <c:pt idx="116">
                  <c:v>-75.599999999999895</c:v>
                </c:pt>
                <c:pt idx="117">
                  <c:v>-75.11</c:v>
                </c:pt>
                <c:pt idx="118">
                  <c:v>-75.16</c:v>
                </c:pt>
                <c:pt idx="119">
                  <c:v>-75.22</c:v>
                </c:pt>
                <c:pt idx="120">
                  <c:v>-74.98</c:v>
                </c:pt>
                <c:pt idx="121">
                  <c:v>-74.83</c:v>
                </c:pt>
                <c:pt idx="122">
                  <c:v>-75.45</c:v>
                </c:pt>
                <c:pt idx="123">
                  <c:v>-77.44</c:v>
                </c:pt>
                <c:pt idx="124">
                  <c:v>-77.48</c:v>
                </c:pt>
                <c:pt idx="125">
                  <c:v>-77.39</c:v>
                </c:pt>
                <c:pt idx="126">
                  <c:v>-77.98</c:v>
                </c:pt>
                <c:pt idx="127">
                  <c:v>-78.37</c:v>
                </c:pt>
                <c:pt idx="128">
                  <c:v>-77.95</c:v>
                </c:pt>
                <c:pt idx="129">
                  <c:v>-77.989999999999895</c:v>
                </c:pt>
                <c:pt idx="130">
                  <c:v>-79.91</c:v>
                </c:pt>
                <c:pt idx="131">
                  <c:v>-81.55</c:v>
                </c:pt>
                <c:pt idx="132">
                  <c:v>-81.96</c:v>
                </c:pt>
                <c:pt idx="133">
                  <c:v>-81.97</c:v>
                </c:pt>
                <c:pt idx="134">
                  <c:v>-83.2</c:v>
                </c:pt>
                <c:pt idx="135">
                  <c:v>-84.51</c:v>
                </c:pt>
                <c:pt idx="136">
                  <c:v>-83.98</c:v>
                </c:pt>
                <c:pt idx="137">
                  <c:v>-83.86</c:v>
                </c:pt>
                <c:pt idx="138">
                  <c:v>-84.21</c:v>
                </c:pt>
                <c:pt idx="139">
                  <c:v>-84.56</c:v>
                </c:pt>
                <c:pt idx="140">
                  <c:v>-83.71</c:v>
                </c:pt>
                <c:pt idx="141">
                  <c:v>-83.22</c:v>
                </c:pt>
                <c:pt idx="142">
                  <c:v>-84.21</c:v>
                </c:pt>
                <c:pt idx="143">
                  <c:v>-84.5</c:v>
                </c:pt>
                <c:pt idx="144">
                  <c:v>-83.08</c:v>
                </c:pt>
                <c:pt idx="145">
                  <c:v>-81.8</c:v>
                </c:pt>
                <c:pt idx="146">
                  <c:v>-81.430000000000007</c:v>
                </c:pt>
                <c:pt idx="147">
                  <c:v>-81.81</c:v>
                </c:pt>
                <c:pt idx="148">
                  <c:v>-80.87</c:v>
                </c:pt>
                <c:pt idx="149">
                  <c:v>-79.7</c:v>
                </c:pt>
                <c:pt idx="150">
                  <c:v>-79.75</c:v>
                </c:pt>
                <c:pt idx="151">
                  <c:v>-80.17</c:v>
                </c:pt>
                <c:pt idx="152">
                  <c:v>-78.55</c:v>
                </c:pt>
                <c:pt idx="153">
                  <c:v>-78.59</c:v>
                </c:pt>
                <c:pt idx="154">
                  <c:v>-78.260000000000005</c:v>
                </c:pt>
                <c:pt idx="155">
                  <c:v>-77.67</c:v>
                </c:pt>
                <c:pt idx="156">
                  <c:v>-77.87</c:v>
                </c:pt>
                <c:pt idx="157">
                  <c:v>-75.010000000000005</c:v>
                </c:pt>
                <c:pt idx="158">
                  <c:v>-77.69</c:v>
                </c:pt>
                <c:pt idx="159">
                  <c:v>-77.14</c:v>
                </c:pt>
                <c:pt idx="160">
                  <c:v>-77.099999999999895</c:v>
                </c:pt>
                <c:pt idx="161">
                  <c:v>-77.28</c:v>
                </c:pt>
                <c:pt idx="162">
                  <c:v>-77.25</c:v>
                </c:pt>
                <c:pt idx="163">
                  <c:v>-77.84</c:v>
                </c:pt>
                <c:pt idx="164">
                  <c:v>-78.48</c:v>
                </c:pt>
                <c:pt idx="165">
                  <c:v>-77.349999999999895</c:v>
                </c:pt>
                <c:pt idx="166">
                  <c:v>-76.19</c:v>
                </c:pt>
                <c:pt idx="167">
                  <c:v>-76.86</c:v>
                </c:pt>
                <c:pt idx="168">
                  <c:v>-76.78</c:v>
                </c:pt>
                <c:pt idx="169">
                  <c:v>-75.95</c:v>
                </c:pt>
                <c:pt idx="170">
                  <c:v>-74.8</c:v>
                </c:pt>
                <c:pt idx="171">
                  <c:v>-75.48</c:v>
                </c:pt>
                <c:pt idx="172">
                  <c:v>-76.239999999999895</c:v>
                </c:pt>
                <c:pt idx="173">
                  <c:v>-74.23</c:v>
                </c:pt>
                <c:pt idx="174">
                  <c:v>-74.05</c:v>
                </c:pt>
                <c:pt idx="175">
                  <c:v>-74.2</c:v>
                </c:pt>
                <c:pt idx="176">
                  <c:v>-72.97</c:v>
                </c:pt>
                <c:pt idx="177">
                  <c:v>-72.03</c:v>
                </c:pt>
                <c:pt idx="178">
                  <c:v>-72.98</c:v>
                </c:pt>
                <c:pt idx="179">
                  <c:v>-73.33</c:v>
                </c:pt>
                <c:pt idx="180">
                  <c:v>-72.27</c:v>
                </c:pt>
                <c:pt idx="181">
                  <c:v>-72.03</c:v>
                </c:pt>
                <c:pt idx="182">
                  <c:v>-71.5</c:v>
                </c:pt>
                <c:pt idx="183">
                  <c:v>-71.540000000000006</c:v>
                </c:pt>
                <c:pt idx="184">
                  <c:v>-71.239999999999895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EB5-4374-A403-E2EFF316C8E3}"/>
            </c:ext>
          </c:extLst>
        </c:ser>
        <c:ser>
          <c:idx val="1"/>
          <c:order val="1"/>
          <c:tx>
            <c:v>Simulated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3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'370712076413201'!$H$12:$H$51</c:f>
              <c:numCache>
                <c:formatCode>m/d/yyyy</c:formatCode>
                <c:ptCount val="40"/>
                <c:pt idx="0">
                  <c:v>29952</c:v>
                </c:pt>
                <c:pt idx="1">
                  <c:v>30317</c:v>
                </c:pt>
                <c:pt idx="2">
                  <c:v>30682</c:v>
                </c:pt>
                <c:pt idx="3">
                  <c:v>31048</c:v>
                </c:pt>
                <c:pt idx="4">
                  <c:v>31413</c:v>
                </c:pt>
                <c:pt idx="5">
                  <c:v>31778</c:v>
                </c:pt>
                <c:pt idx="6">
                  <c:v>32143</c:v>
                </c:pt>
                <c:pt idx="7">
                  <c:v>32509</c:v>
                </c:pt>
                <c:pt idx="8">
                  <c:v>32874</c:v>
                </c:pt>
                <c:pt idx="9">
                  <c:v>33239</c:v>
                </c:pt>
                <c:pt idx="10">
                  <c:v>33604</c:v>
                </c:pt>
                <c:pt idx="11">
                  <c:v>33970</c:v>
                </c:pt>
                <c:pt idx="12">
                  <c:v>34335</c:v>
                </c:pt>
                <c:pt idx="13">
                  <c:v>34700</c:v>
                </c:pt>
                <c:pt idx="14">
                  <c:v>35065</c:v>
                </c:pt>
                <c:pt idx="15">
                  <c:v>35431</c:v>
                </c:pt>
                <c:pt idx="16">
                  <c:v>35796</c:v>
                </c:pt>
                <c:pt idx="17">
                  <c:v>36161</c:v>
                </c:pt>
                <c:pt idx="18">
                  <c:v>36526</c:v>
                </c:pt>
                <c:pt idx="19">
                  <c:v>36892</c:v>
                </c:pt>
                <c:pt idx="20">
                  <c:v>37257</c:v>
                </c:pt>
                <c:pt idx="21">
                  <c:v>37622</c:v>
                </c:pt>
                <c:pt idx="22">
                  <c:v>37987</c:v>
                </c:pt>
                <c:pt idx="23">
                  <c:v>38353</c:v>
                </c:pt>
                <c:pt idx="24">
                  <c:v>38718</c:v>
                </c:pt>
                <c:pt idx="25">
                  <c:v>39083</c:v>
                </c:pt>
                <c:pt idx="26">
                  <c:v>39448</c:v>
                </c:pt>
                <c:pt idx="27">
                  <c:v>39814</c:v>
                </c:pt>
                <c:pt idx="28">
                  <c:v>40179</c:v>
                </c:pt>
                <c:pt idx="29">
                  <c:v>40544</c:v>
                </c:pt>
                <c:pt idx="30">
                  <c:v>40909</c:v>
                </c:pt>
                <c:pt idx="31">
                  <c:v>41275</c:v>
                </c:pt>
                <c:pt idx="32">
                  <c:v>41640</c:v>
                </c:pt>
                <c:pt idx="33">
                  <c:v>42005</c:v>
                </c:pt>
                <c:pt idx="34">
                  <c:v>42370</c:v>
                </c:pt>
                <c:pt idx="35">
                  <c:v>42736</c:v>
                </c:pt>
                <c:pt idx="36">
                  <c:v>43101</c:v>
                </c:pt>
                <c:pt idx="37">
                  <c:v>43466</c:v>
                </c:pt>
                <c:pt idx="38">
                  <c:v>43831</c:v>
                </c:pt>
                <c:pt idx="39">
                  <c:v>44197</c:v>
                </c:pt>
              </c:numCache>
            </c:numRef>
          </c:xVal>
          <c:yVal>
            <c:numRef>
              <c:f>'370712076413201'!$G$12:$G$51</c:f>
              <c:numCache>
                <c:formatCode>General</c:formatCode>
                <c:ptCount val="40"/>
                <c:pt idx="0">
                  <c:v>-64.58154296875</c:v>
                </c:pt>
                <c:pt idx="1">
                  <c:v>-65.656455993649999</c:v>
                </c:pt>
                <c:pt idx="2">
                  <c:v>-67.45955657959</c:v>
                </c:pt>
                <c:pt idx="3">
                  <c:v>-65.461723327640001</c:v>
                </c:pt>
                <c:pt idx="4">
                  <c:v>-67.514465332029999</c:v>
                </c:pt>
                <c:pt idx="5">
                  <c:v>-69.44214630127</c:v>
                </c:pt>
                <c:pt idx="6">
                  <c:v>-70.680923461909998</c:v>
                </c:pt>
                <c:pt idx="7">
                  <c:v>-70.603172302250002</c:v>
                </c:pt>
                <c:pt idx="8">
                  <c:v>-72.679084777829999</c:v>
                </c:pt>
                <c:pt idx="9">
                  <c:v>-71.860069274899999</c:v>
                </c:pt>
                <c:pt idx="10">
                  <c:v>-74.207412719730002</c:v>
                </c:pt>
                <c:pt idx="11">
                  <c:v>-75.783958435060001</c:v>
                </c:pt>
                <c:pt idx="12">
                  <c:v>-76.40665435791</c:v>
                </c:pt>
                <c:pt idx="13">
                  <c:v>-75.186210632319998</c:v>
                </c:pt>
                <c:pt idx="14">
                  <c:v>-75.507530212399999</c:v>
                </c:pt>
                <c:pt idx="15">
                  <c:v>-75.555206298830001</c:v>
                </c:pt>
                <c:pt idx="16">
                  <c:v>-76.139343261720001</c:v>
                </c:pt>
                <c:pt idx="17">
                  <c:v>-75.291534423830001</c:v>
                </c:pt>
                <c:pt idx="18">
                  <c:v>-78.758514404300001</c:v>
                </c:pt>
                <c:pt idx="19">
                  <c:v>-79.191215515140001</c:v>
                </c:pt>
                <c:pt idx="20">
                  <c:v>-79.460807800289999</c:v>
                </c:pt>
                <c:pt idx="21">
                  <c:v>-84.204719543460001</c:v>
                </c:pt>
                <c:pt idx="22">
                  <c:v>-83.885231018070002</c:v>
                </c:pt>
                <c:pt idx="23">
                  <c:v>-84.23314666748</c:v>
                </c:pt>
                <c:pt idx="24">
                  <c:v>-85.89167022705</c:v>
                </c:pt>
                <c:pt idx="25">
                  <c:v>-87.026077270510001</c:v>
                </c:pt>
                <c:pt idx="26">
                  <c:v>-90.097900390630002</c:v>
                </c:pt>
                <c:pt idx="27">
                  <c:v>-92.222763061519998</c:v>
                </c:pt>
                <c:pt idx="28">
                  <c:v>-92.306007385249998</c:v>
                </c:pt>
                <c:pt idx="29">
                  <c:v>-90.029571533199999</c:v>
                </c:pt>
                <c:pt idx="30">
                  <c:v>-85.989875793460001</c:v>
                </c:pt>
                <c:pt idx="31">
                  <c:v>-84.676551818850001</c:v>
                </c:pt>
                <c:pt idx="32">
                  <c:v>-83.553184509280001</c:v>
                </c:pt>
                <c:pt idx="33">
                  <c:v>-82.075386047359999</c:v>
                </c:pt>
                <c:pt idx="34">
                  <c:v>-80.170143127439999</c:v>
                </c:pt>
                <c:pt idx="35">
                  <c:v>-80.012298583979998</c:v>
                </c:pt>
                <c:pt idx="36">
                  <c:v>-78.625289916989999</c:v>
                </c:pt>
                <c:pt idx="37">
                  <c:v>-75.79892730713</c:v>
                </c:pt>
                <c:pt idx="38">
                  <c:v>-75.271575927729998</c:v>
                </c:pt>
                <c:pt idx="39">
                  <c:v>-82.008903503420001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EB5-4374-A403-E2EFF316C8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3555183"/>
        <c:axId val="613550191"/>
      </c:scatterChart>
      <c:valAx>
        <c:axId val="613555183"/>
        <c:scaling>
          <c:orientation val="minMax"/>
          <c:min val="2900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0191"/>
        <c:crossesAt val="-200"/>
        <c:crossBetween val="midCat"/>
      </c:valAx>
      <c:valAx>
        <c:axId val="613550191"/>
        <c:scaling>
          <c:orientation val="minMax"/>
          <c:max val="-5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Water Level (ft)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5183"/>
        <c:crosses val="autoZero"/>
        <c:crossBetween val="midCat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Data</c:v>
          </c:tx>
          <c:spPr>
            <a:ln w="19050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'363625076522602'!$I$12:$I$51</c:f>
              <c:numCache>
                <c:formatCode>General</c:formatCode>
                <c:ptCount val="40"/>
                <c:pt idx="0">
                  <c:v>-136.24</c:v>
                </c:pt>
                <c:pt idx="1">
                  <c:v>-133.16999999999899</c:v>
                </c:pt>
                <c:pt idx="2">
                  <c:v>-134.38999999999899</c:v>
                </c:pt>
                <c:pt idx="3">
                  <c:v>-132.41</c:v>
                </c:pt>
                <c:pt idx="4">
                  <c:v>-138.1</c:v>
                </c:pt>
                <c:pt idx="5">
                  <c:v>-137.81</c:v>
                </c:pt>
                <c:pt idx="6">
                  <c:v>-141.88</c:v>
                </c:pt>
                <c:pt idx="7">
                  <c:v>-144.88999999999899</c:v>
                </c:pt>
                <c:pt idx="8">
                  <c:v>-146.77000000000001</c:v>
                </c:pt>
                <c:pt idx="9">
                  <c:v>-146.30000000000001</c:v>
                </c:pt>
                <c:pt idx="10">
                  <c:v>-151.72</c:v>
                </c:pt>
                <c:pt idx="11">
                  <c:v>-153.38999999999899</c:v>
                </c:pt>
                <c:pt idx="12">
                  <c:v>-148.33000000000001</c:v>
                </c:pt>
                <c:pt idx="13">
                  <c:v>-147.85</c:v>
                </c:pt>
                <c:pt idx="14">
                  <c:v>-152.66999999999899</c:v>
                </c:pt>
                <c:pt idx="15">
                  <c:v>-152.52000000000001</c:v>
                </c:pt>
                <c:pt idx="16">
                  <c:v>-151.04</c:v>
                </c:pt>
                <c:pt idx="17">
                  <c:v>-147.88</c:v>
                </c:pt>
                <c:pt idx="18">
                  <c:v>-140.54</c:v>
                </c:pt>
                <c:pt idx="19">
                  <c:v>-142.13</c:v>
                </c:pt>
                <c:pt idx="20">
                  <c:v>-145.78</c:v>
                </c:pt>
                <c:pt idx="21">
                  <c:v>-146.38999999999899</c:v>
                </c:pt>
                <c:pt idx="22">
                  <c:v>-145.55000000000001</c:v>
                </c:pt>
                <c:pt idx="23">
                  <c:v>-146.229999999999</c:v>
                </c:pt>
                <c:pt idx="24">
                  <c:v>-150.16999999999899</c:v>
                </c:pt>
                <c:pt idx="25">
                  <c:v>-149.88</c:v>
                </c:pt>
                <c:pt idx="26">
                  <c:v>-153.04</c:v>
                </c:pt>
                <c:pt idx="27">
                  <c:v>-154.26</c:v>
                </c:pt>
                <c:pt idx="28">
                  <c:v>-148.11000000000001</c:v>
                </c:pt>
                <c:pt idx="29">
                  <c:v>-119.14</c:v>
                </c:pt>
                <c:pt idx="30">
                  <c:v>-104.65</c:v>
                </c:pt>
                <c:pt idx="31">
                  <c:v>-105.45</c:v>
                </c:pt>
                <c:pt idx="32">
                  <c:v>-104.17</c:v>
                </c:pt>
                <c:pt idx="33">
                  <c:v>-103.9</c:v>
                </c:pt>
                <c:pt idx="34">
                  <c:v>-103.19</c:v>
                </c:pt>
                <c:pt idx="35">
                  <c:v>-101.57</c:v>
                </c:pt>
                <c:pt idx="36">
                  <c:v>-101.39</c:v>
                </c:pt>
                <c:pt idx="37">
                  <c:v>-103.39</c:v>
                </c:pt>
                <c:pt idx="38">
                  <c:v>-101.95</c:v>
                </c:pt>
                <c:pt idx="39">
                  <c:v>-102.07</c:v>
                </c:pt>
              </c:numCache>
            </c:numRef>
          </c:xVal>
          <c:yVal>
            <c:numRef>
              <c:f>'363625076522602'!$G$12:$G$51</c:f>
              <c:numCache>
                <c:formatCode>General</c:formatCode>
                <c:ptCount val="40"/>
                <c:pt idx="0">
                  <c:v>-104.6391372681</c:v>
                </c:pt>
                <c:pt idx="1">
                  <c:v>-105.27150726319999</c:v>
                </c:pt>
                <c:pt idx="2">
                  <c:v>-105.56145477290001</c:v>
                </c:pt>
                <c:pt idx="3">
                  <c:v>-106.9294586182</c:v>
                </c:pt>
                <c:pt idx="4">
                  <c:v>-107.4467010498</c:v>
                </c:pt>
                <c:pt idx="5">
                  <c:v>-110.38609313960001</c:v>
                </c:pt>
                <c:pt idx="6">
                  <c:v>-113.1150588989</c:v>
                </c:pt>
                <c:pt idx="7">
                  <c:v>-115.5991516113</c:v>
                </c:pt>
                <c:pt idx="8">
                  <c:v>-113.9162368774</c:v>
                </c:pt>
                <c:pt idx="9">
                  <c:v>-111.8351364136</c:v>
                </c:pt>
                <c:pt idx="10">
                  <c:v>-111.9163742065</c:v>
                </c:pt>
                <c:pt idx="11">
                  <c:v>-116.38488006590001</c:v>
                </c:pt>
                <c:pt idx="12">
                  <c:v>-116.61196136469999</c:v>
                </c:pt>
                <c:pt idx="13">
                  <c:v>-118.55229949949999</c:v>
                </c:pt>
                <c:pt idx="14">
                  <c:v>-120.2211532593</c:v>
                </c:pt>
                <c:pt idx="15">
                  <c:v>-122.2233886719</c:v>
                </c:pt>
                <c:pt idx="16">
                  <c:v>-121.73332977290001</c:v>
                </c:pt>
                <c:pt idx="17">
                  <c:v>-119.30242919920001</c:v>
                </c:pt>
                <c:pt idx="18">
                  <c:v>-115.79039001460001</c:v>
                </c:pt>
                <c:pt idx="19">
                  <c:v>-117.1707992554</c:v>
                </c:pt>
                <c:pt idx="20">
                  <c:v>-120.562171936</c:v>
                </c:pt>
                <c:pt idx="21">
                  <c:v>-123.0895233154</c:v>
                </c:pt>
                <c:pt idx="22">
                  <c:v>-122.2152481079</c:v>
                </c:pt>
                <c:pt idx="23">
                  <c:v>-124.6300582886</c:v>
                </c:pt>
                <c:pt idx="24">
                  <c:v>-125.98896026609999</c:v>
                </c:pt>
                <c:pt idx="25">
                  <c:v>-126.8618850708</c:v>
                </c:pt>
                <c:pt idx="26">
                  <c:v>-130.48997497560001</c:v>
                </c:pt>
                <c:pt idx="27">
                  <c:v>-131.26460266110001</c:v>
                </c:pt>
                <c:pt idx="28">
                  <c:v>-125.14389801030001</c:v>
                </c:pt>
                <c:pt idx="29">
                  <c:v>-102.6331481934</c:v>
                </c:pt>
                <c:pt idx="30">
                  <c:v>-86.526580810550001</c:v>
                </c:pt>
                <c:pt idx="31">
                  <c:v>-85.56886291504</c:v>
                </c:pt>
                <c:pt idx="32">
                  <c:v>-89.157752990719999</c:v>
                </c:pt>
                <c:pt idx="33">
                  <c:v>-89.222633361820002</c:v>
                </c:pt>
                <c:pt idx="34">
                  <c:v>-86.668182373050001</c:v>
                </c:pt>
                <c:pt idx="35">
                  <c:v>-86.677940368649999</c:v>
                </c:pt>
                <c:pt idx="36">
                  <c:v>-81.05191040039</c:v>
                </c:pt>
                <c:pt idx="37">
                  <c:v>-84.308647155759999</c:v>
                </c:pt>
                <c:pt idx="38">
                  <c:v>-81.729415893549998</c:v>
                </c:pt>
                <c:pt idx="39">
                  <c:v>-90.202728271479998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17E-4FF1-9CF9-6248A315617B}"/>
            </c:ext>
          </c:extLst>
        </c:ser>
        <c:ser>
          <c:idx val="1"/>
          <c:order val="1"/>
          <c:tx>
            <c:v>Y=X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'363625076522602'!$K$2:$K$3</c:f>
              <c:numCache>
                <c:formatCode>General</c:formatCode>
                <c:ptCount val="2"/>
                <c:pt idx="0">
                  <c:v>-96.35</c:v>
                </c:pt>
                <c:pt idx="1">
                  <c:v>-154.68</c:v>
                </c:pt>
              </c:numCache>
            </c:numRef>
          </c:xVal>
          <c:yVal>
            <c:numRef>
              <c:f>'363625076522602'!$K$2:$K$3</c:f>
              <c:numCache>
                <c:formatCode>General</c:formatCode>
                <c:ptCount val="2"/>
                <c:pt idx="0">
                  <c:v>-96.35</c:v>
                </c:pt>
                <c:pt idx="1">
                  <c:v>-154.68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17E-4FF1-9CF9-6248A3156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4009151"/>
        <c:axId val="1105116095"/>
      </c:scatterChart>
      <c:valAx>
        <c:axId val="1174009151"/>
        <c:scaling>
          <c:orientation val="minMax"/>
          <c:max val="-75"/>
          <c:min val="-175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05116095"/>
        <c:crossesAt val="-200"/>
        <c:crossBetween val="midCat"/>
      </c:valAx>
      <c:valAx>
        <c:axId val="1105116095"/>
        <c:scaling>
          <c:orientation val="minMax"/>
          <c:max val="-75"/>
          <c:min val="-175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74009151"/>
        <c:crossesAt val="-200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0617632601578511"/>
          <c:y val="0.57275836614173226"/>
          <c:w val="0.38800328273086904"/>
          <c:h val="0.19412968265330471"/>
        </c:manualLayout>
      </c:layout>
      <c:overlay val="1"/>
      <c:spPr>
        <a:solidFill>
          <a:schemeClr val="bg1"/>
        </a:solidFill>
        <a:ln>
          <a:solidFill>
            <a:schemeClr val="bg1">
              <a:lumMod val="65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Data</c:v>
          </c:tx>
          <c:spPr>
            <a:ln w="19050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'370712076413201'!$I$12:$I$51</c:f>
              <c:numCache>
                <c:formatCode>General</c:formatCode>
                <c:ptCount val="40"/>
                <c:pt idx="0">
                  <c:v>-55.84</c:v>
                </c:pt>
                <c:pt idx="1">
                  <c:v>-56.02</c:v>
                </c:pt>
                <c:pt idx="2">
                  <c:v>-57.49</c:v>
                </c:pt>
                <c:pt idx="3">
                  <c:v>-56.85</c:v>
                </c:pt>
                <c:pt idx="4">
                  <c:v>-60.52</c:v>
                </c:pt>
                <c:pt idx="5">
                  <c:v>-61.76</c:v>
                </c:pt>
                <c:pt idx="6">
                  <c:v>-62.95</c:v>
                </c:pt>
                <c:pt idx="7">
                  <c:v>-63.9</c:v>
                </c:pt>
                <c:pt idx="8">
                  <c:v>-63.89</c:v>
                </c:pt>
                <c:pt idx="9">
                  <c:v>-64.5</c:v>
                </c:pt>
                <c:pt idx="10">
                  <c:v>-66.44</c:v>
                </c:pt>
                <c:pt idx="11">
                  <c:v>-67.819999999999894</c:v>
                </c:pt>
                <c:pt idx="12">
                  <c:v>-68.91</c:v>
                </c:pt>
                <c:pt idx="13">
                  <c:v>-67.900000000000006</c:v>
                </c:pt>
                <c:pt idx="14">
                  <c:v>-68.38</c:v>
                </c:pt>
                <c:pt idx="15">
                  <c:v>-66.89</c:v>
                </c:pt>
                <c:pt idx="16">
                  <c:v>-68.2</c:v>
                </c:pt>
                <c:pt idx="17">
                  <c:v>-69.349999999999895</c:v>
                </c:pt>
                <c:pt idx="18">
                  <c:v>-71.930000000000007</c:v>
                </c:pt>
                <c:pt idx="19">
                  <c:v>-72.03</c:v>
                </c:pt>
                <c:pt idx="20">
                  <c:v>-73.38</c:v>
                </c:pt>
                <c:pt idx="21">
                  <c:v>-76.319999999999894</c:v>
                </c:pt>
                <c:pt idx="22">
                  <c:v>-75.8</c:v>
                </c:pt>
                <c:pt idx="23">
                  <c:v>-75.22</c:v>
                </c:pt>
                <c:pt idx="24">
                  <c:v>-77.44</c:v>
                </c:pt>
                <c:pt idx="25">
                  <c:v>-78.37</c:v>
                </c:pt>
                <c:pt idx="26">
                  <c:v>-81.55</c:v>
                </c:pt>
                <c:pt idx="27">
                  <c:v>-84.51</c:v>
                </c:pt>
                <c:pt idx="28">
                  <c:v>-84.56</c:v>
                </c:pt>
                <c:pt idx="29">
                  <c:v>-84.5</c:v>
                </c:pt>
                <c:pt idx="30">
                  <c:v>-81.81</c:v>
                </c:pt>
                <c:pt idx="31">
                  <c:v>-80.17</c:v>
                </c:pt>
                <c:pt idx="32">
                  <c:v>-77.67</c:v>
                </c:pt>
                <c:pt idx="33">
                  <c:v>-77.14</c:v>
                </c:pt>
                <c:pt idx="34">
                  <c:v>-78.48</c:v>
                </c:pt>
                <c:pt idx="35">
                  <c:v>-76.78</c:v>
                </c:pt>
                <c:pt idx="36">
                  <c:v>-76.239999999999895</c:v>
                </c:pt>
                <c:pt idx="37">
                  <c:v>-74.2</c:v>
                </c:pt>
                <c:pt idx="38">
                  <c:v>-73.33</c:v>
                </c:pt>
                <c:pt idx="39">
                  <c:v>-72.03</c:v>
                </c:pt>
              </c:numCache>
            </c:numRef>
          </c:xVal>
          <c:yVal>
            <c:numRef>
              <c:f>'370712076413201'!$G$12:$G$51</c:f>
              <c:numCache>
                <c:formatCode>General</c:formatCode>
                <c:ptCount val="40"/>
                <c:pt idx="0">
                  <c:v>-64.58154296875</c:v>
                </c:pt>
                <c:pt idx="1">
                  <c:v>-65.656455993649999</c:v>
                </c:pt>
                <c:pt idx="2">
                  <c:v>-67.45955657959</c:v>
                </c:pt>
                <c:pt idx="3">
                  <c:v>-65.461723327640001</c:v>
                </c:pt>
                <c:pt idx="4">
                  <c:v>-67.514465332029999</c:v>
                </c:pt>
                <c:pt idx="5">
                  <c:v>-69.44214630127</c:v>
                </c:pt>
                <c:pt idx="6">
                  <c:v>-70.680923461909998</c:v>
                </c:pt>
                <c:pt idx="7">
                  <c:v>-70.603172302250002</c:v>
                </c:pt>
                <c:pt idx="8">
                  <c:v>-72.679084777829999</c:v>
                </c:pt>
                <c:pt idx="9">
                  <c:v>-71.860069274899999</c:v>
                </c:pt>
                <c:pt idx="10">
                  <c:v>-74.207412719730002</c:v>
                </c:pt>
                <c:pt idx="11">
                  <c:v>-75.783958435060001</c:v>
                </c:pt>
                <c:pt idx="12">
                  <c:v>-76.40665435791</c:v>
                </c:pt>
                <c:pt idx="13">
                  <c:v>-75.186210632319998</c:v>
                </c:pt>
                <c:pt idx="14">
                  <c:v>-75.507530212399999</c:v>
                </c:pt>
                <c:pt idx="15">
                  <c:v>-75.555206298830001</c:v>
                </c:pt>
                <c:pt idx="16">
                  <c:v>-76.139343261720001</c:v>
                </c:pt>
                <c:pt idx="17">
                  <c:v>-75.291534423830001</c:v>
                </c:pt>
                <c:pt idx="18">
                  <c:v>-78.758514404300001</c:v>
                </c:pt>
                <c:pt idx="19">
                  <c:v>-79.191215515140001</c:v>
                </c:pt>
                <c:pt idx="20">
                  <c:v>-79.460807800289999</c:v>
                </c:pt>
                <c:pt idx="21">
                  <c:v>-84.204719543460001</c:v>
                </c:pt>
                <c:pt idx="22">
                  <c:v>-83.885231018070002</c:v>
                </c:pt>
                <c:pt idx="23">
                  <c:v>-84.23314666748</c:v>
                </c:pt>
                <c:pt idx="24">
                  <c:v>-85.89167022705</c:v>
                </c:pt>
                <c:pt idx="25">
                  <c:v>-87.026077270510001</c:v>
                </c:pt>
                <c:pt idx="26">
                  <c:v>-90.097900390630002</c:v>
                </c:pt>
                <c:pt idx="27">
                  <c:v>-92.222763061519998</c:v>
                </c:pt>
                <c:pt idx="28">
                  <c:v>-92.306007385249998</c:v>
                </c:pt>
                <c:pt idx="29">
                  <c:v>-90.029571533199999</c:v>
                </c:pt>
                <c:pt idx="30">
                  <c:v>-85.989875793460001</c:v>
                </c:pt>
                <c:pt idx="31">
                  <c:v>-84.676551818850001</c:v>
                </c:pt>
                <c:pt idx="32">
                  <c:v>-83.553184509280001</c:v>
                </c:pt>
                <c:pt idx="33">
                  <c:v>-82.075386047359999</c:v>
                </c:pt>
                <c:pt idx="34">
                  <c:v>-80.170143127439999</c:v>
                </c:pt>
                <c:pt idx="35">
                  <c:v>-80.012298583979998</c:v>
                </c:pt>
                <c:pt idx="36">
                  <c:v>-78.625289916989999</c:v>
                </c:pt>
                <c:pt idx="37">
                  <c:v>-75.79892730713</c:v>
                </c:pt>
                <c:pt idx="38">
                  <c:v>-75.271575927729998</c:v>
                </c:pt>
                <c:pt idx="39">
                  <c:v>-82.008903503420001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A55-48F6-A382-C16BDC244624}"/>
            </c:ext>
          </c:extLst>
        </c:ser>
        <c:ser>
          <c:idx val="1"/>
          <c:order val="1"/>
          <c:tx>
            <c:v>Y=X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'370712076413201'!$K$2:$K$3</c:f>
              <c:numCache>
                <c:formatCode>General</c:formatCode>
                <c:ptCount val="2"/>
                <c:pt idx="0">
                  <c:v>-47.89</c:v>
                </c:pt>
                <c:pt idx="1">
                  <c:v>-84.56</c:v>
                </c:pt>
              </c:numCache>
            </c:numRef>
          </c:xVal>
          <c:yVal>
            <c:numRef>
              <c:f>'370712076413201'!$K$2:$K$3</c:f>
              <c:numCache>
                <c:formatCode>General</c:formatCode>
                <c:ptCount val="2"/>
                <c:pt idx="0">
                  <c:v>-47.89</c:v>
                </c:pt>
                <c:pt idx="1">
                  <c:v>-84.56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A55-48F6-A382-C16BDC2446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4009151"/>
        <c:axId val="1105116095"/>
      </c:scatterChart>
      <c:valAx>
        <c:axId val="1174009151"/>
        <c:scaling>
          <c:orientation val="minMax"/>
          <c:max val="-5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05116095"/>
        <c:crossesAt val="-200"/>
        <c:crossBetween val="midCat"/>
      </c:valAx>
      <c:valAx>
        <c:axId val="1105116095"/>
        <c:scaling>
          <c:orientation val="minMax"/>
          <c:max val="-5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74009151"/>
        <c:crossesAt val="-200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0617632601578511"/>
          <c:y val="0.57275836614173226"/>
          <c:w val="0.38800328273086904"/>
          <c:h val="0.19412968265330471"/>
        </c:manualLayout>
      </c:layout>
      <c:overlay val="1"/>
      <c:spPr>
        <a:solidFill>
          <a:schemeClr val="bg1"/>
        </a:solidFill>
        <a:ln>
          <a:solidFill>
            <a:schemeClr val="bg1">
              <a:lumMod val="65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sz="1400" b="0" i="0" u="none" strike="noStrike" baseline="0">
                <a:effectLst/>
              </a:rPr>
              <a:t>57E 12</a:t>
            </a:r>
            <a:r>
              <a:rPr lang="en-US" sz="1400" b="0" i="0" u="none" strike="noStrike" baseline="0"/>
              <a:t>        </a:t>
            </a:r>
            <a:endParaRPr lang="en-US"/>
          </a:p>
        </c:rich>
      </c:tx>
      <c:layout>
        <c:manualLayout>
          <c:xMode val="edge"/>
          <c:yMode val="edge"/>
          <c:x val="0.36088110403397028"/>
          <c:y val="2.13675213675213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USGS Data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3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xVal>
            <c:numRef>
              <c:f>'370712076413202'!$A$30:$A$1754</c:f>
              <c:numCache>
                <c:formatCode>m/d/yyyy</c:formatCode>
                <c:ptCount val="1725"/>
                <c:pt idx="0">
                  <c:v>30008</c:v>
                </c:pt>
                <c:pt idx="1">
                  <c:v>30070</c:v>
                </c:pt>
                <c:pt idx="2">
                  <c:v>30096</c:v>
                </c:pt>
                <c:pt idx="3">
                  <c:v>30110</c:v>
                </c:pt>
                <c:pt idx="4">
                  <c:v>30180</c:v>
                </c:pt>
                <c:pt idx="5">
                  <c:v>30236</c:v>
                </c:pt>
                <c:pt idx="6">
                  <c:v>30273</c:v>
                </c:pt>
                <c:pt idx="7">
                  <c:v>30305</c:v>
                </c:pt>
                <c:pt idx="8">
                  <c:v>30523</c:v>
                </c:pt>
                <c:pt idx="9">
                  <c:v>30558</c:v>
                </c:pt>
                <c:pt idx="10">
                  <c:v>30616</c:v>
                </c:pt>
                <c:pt idx="11">
                  <c:v>30710</c:v>
                </c:pt>
                <c:pt idx="12">
                  <c:v>30791</c:v>
                </c:pt>
                <c:pt idx="13">
                  <c:v>30846</c:v>
                </c:pt>
                <c:pt idx="14">
                  <c:v>31056</c:v>
                </c:pt>
                <c:pt idx="15">
                  <c:v>31132</c:v>
                </c:pt>
                <c:pt idx="16">
                  <c:v>31211</c:v>
                </c:pt>
                <c:pt idx="17">
                  <c:v>31245</c:v>
                </c:pt>
                <c:pt idx="18">
                  <c:v>31278</c:v>
                </c:pt>
                <c:pt idx="19">
                  <c:v>31327</c:v>
                </c:pt>
                <c:pt idx="20">
                  <c:v>31370</c:v>
                </c:pt>
                <c:pt idx="21">
                  <c:v>31421</c:v>
                </c:pt>
                <c:pt idx="22">
                  <c:v>31467</c:v>
                </c:pt>
                <c:pt idx="23">
                  <c:v>31615</c:v>
                </c:pt>
                <c:pt idx="24">
                  <c:v>31635</c:v>
                </c:pt>
                <c:pt idx="25">
                  <c:v>31684</c:v>
                </c:pt>
                <c:pt idx="26">
                  <c:v>31733</c:v>
                </c:pt>
                <c:pt idx="27">
                  <c:v>31789</c:v>
                </c:pt>
                <c:pt idx="28">
                  <c:v>31831</c:v>
                </c:pt>
                <c:pt idx="29">
                  <c:v>31904</c:v>
                </c:pt>
                <c:pt idx="30">
                  <c:v>31950</c:v>
                </c:pt>
                <c:pt idx="31">
                  <c:v>31993</c:v>
                </c:pt>
                <c:pt idx="32">
                  <c:v>32041</c:v>
                </c:pt>
                <c:pt idx="33">
                  <c:v>32097</c:v>
                </c:pt>
                <c:pt idx="34">
                  <c:v>32153</c:v>
                </c:pt>
                <c:pt idx="35">
                  <c:v>32218</c:v>
                </c:pt>
                <c:pt idx="36">
                  <c:v>32265</c:v>
                </c:pt>
                <c:pt idx="37">
                  <c:v>32322</c:v>
                </c:pt>
                <c:pt idx="38">
                  <c:v>32364</c:v>
                </c:pt>
                <c:pt idx="39">
                  <c:v>32427</c:v>
                </c:pt>
                <c:pt idx="40">
                  <c:v>32468</c:v>
                </c:pt>
                <c:pt idx="41">
                  <c:v>32525</c:v>
                </c:pt>
                <c:pt idx="42">
                  <c:v>32582</c:v>
                </c:pt>
                <c:pt idx="43">
                  <c:v>32622</c:v>
                </c:pt>
                <c:pt idx="44">
                  <c:v>32671</c:v>
                </c:pt>
                <c:pt idx="45">
                  <c:v>32729</c:v>
                </c:pt>
                <c:pt idx="46">
                  <c:v>32783</c:v>
                </c:pt>
                <c:pt idx="47">
                  <c:v>32827</c:v>
                </c:pt>
                <c:pt idx="48">
                  <c:v>32883</c:v>
                </c:pt>
                <c:pt idx="49">
                  <c:v>32939</c:v>
                </c:pt>
                <c:pt idx="50">
                  <c:v>32995</c:v>
                </c:pt>
                <c:pt idx="51">
                  <c:v>33049</c:v>
                </c:pt>
                <c:pt idx="52">
                  <c:v>33100</c:v>
                </c:pt>
                <c:pt idx="53">
                  <c:v>33157</c:v>
                </c:pt>
                <c:pt idx="54">
                  <c:v>33204</c:v>
                </c:pt>
                <c:pt idx="55">
                  <c:v>33269</c:v>
                </c:pt>
                <c:pt idx="56">
                  <c:v>33318</c:v>
                </c:pt>
                <c:pt idx="57">
                  <c:v>33388</c:v>
                </c:pt>
                <c:pt idx="58">
                  <c:v>33427</c:v>
                </c:pt>
                <c:pt idx="59">
                  <c:v>33478</c:v>
                </c:pt>
                <c:pt idx="60">
                  <c:v>33549</c:v>
                </c:pt>
                <c:pt idx="61">
                  <c:v>33613</c:v>
                </c:pt>
                <c:pt idx="62">
                  <c:v>33667</c:v>
                </c:pt>
                <c:pt idx="63">
                  <c:v>33718</c:v>
                </c:pt>
                <c:pt idx="64">
                  <c:v>33781</c:v>
                </c:pt>
                <c:pt idx="65">
                  <c:v>33843</c:v>
                </c:pt>
                <c:pt idx="66">
                  <c:v>33898</c:v>
                </c:pt>
                <c:pt idx="67">
                  <c:v>33947</c:v>
                </c:pt>
                <c:pt idx="68">
                  <c:v>34016</c:v>
                </c:pt>
                <c:pt idx="69">
                  <c:v>34078</c:v>
                </c:pt>
                <c:pt idx="70">
                  <c:v>34145</c:v>
                </c:pt>
                <c:pt idx="71">
                  <c:v>34200</c:v>
                </c:pt>
                <c:pt idx="72">
                  <c:v>34276</c:v>
                </c:pt>
                <c:pt idx="73">
                  <c:v>34338</c:v>
                </c:pt>
                <c:pt idx="74">
                  <c:v>34382</c:v>
                </c:pt>
                <c:pt idx="75">
                  <c:v>34435</c:v>
                </c:pt>
                <c:pt idx="76">
                  <c:v>34505</c:v>
                </c:pt>
                <c:pt idx="77">
                  <c:v>34561</c:v>
                </c:pt>
                <c:pt idx="78">
                  <c:v>34610</c:v>
                </c:pt>
                <c:pt idx="79">
                  <c:v>34705</c:v>
                </c:pt>
                <c:pt idx="80">
                  <c:v>34768</c:v>
                </c:pt>
                <c:pt idx="81">
                  <c:v>34822</c:v>
                </c:pt>
                <c:pt idx="82">
                  <c:v>34890</c:v>
                </c:pt>
                <c:pt idx="83">
                  <c:v>34990</c:v>
                </c:pt>
                <c:pt idx="84">
                  <c:v>35354</c:v>
                </c:pt>
                <c:pt idx="85">
                  <c:v>35739</c:v>
                </c:pt>
                <c:pt idx="86">
                  <c:v>36097</c:v>
                </c:pt>
                <c:pt idx="87">
                  <c:v>36474</c:v>
                </c:pt>
                <c:pt idx="88">
                  <c:v>36829</c:v>
                </c:pt>
                <c:pt idx="89">
                  <c:v>37180</c:v>
                </c:pt>
                <c:pt idx="90">
                  <c:v>37553</c:v>
                </c:pt>
                <c:pt idx="91">
                  <c:v>37908</c:v>
                </c:pt>
                <c:pt idx="92">
                  <c:v>38288</c:v>
                </c:pt>
                <c:pt idx="93">
                  <c:v>38643</c:v>
                </c:pt>
                <c:pt idx="94">
                  <c:v>39013</c:v>
                </c:pt>
                <c:pt idx="95">
                  <c:v>39378</c:v>
                </c:pt>
                <c:pt idx="96">
                  <c:v>39728</c:v>
                </c:pt>
                <c:pt idx="97">
                  <c:v>40108</c:v>
                </c:pt>
                <c:pt idx="98">
                  <c:v>40469</c:v>
                </c:pt>
                <c:pt idx="99">
                  <c:v>40821</c:v>
                </c:pt>
                <c:pt idx="100">
                  <c:v>41197</c:v>
                </c:pt>
                <c:pt idx="101">
                  <c:v>41562</c:v>
                </c:pt>
                <c:pt idx="102">
                  <c:v>41915</c:v>
                </c:pt>
                <c:pt idx="103">
                  <c:v>42296</c:v>
                </c:pt>
                <c:pt idx="104">
                  <c:v>42388</c:v>
                </c:pt>
                <c:pt idx="105">
                  <c:v>42654</c:v>
                </c:pt>
                <c:pt idx="106">
                  <c:v>43165</c:v>
                </c:pt>
                <c:pt idx="107">
                  <c:v>43389</c:v>
                </c:pt>
                <c:pt idx="108">
                  <c:v>43766</c:v>
                </c:pt>
                <c:pt idx="109">
                  <c:v>44267</c:v>
                </c:pt>
                <c:pt idx="110">
                  <c:v>44391</c:v>
                </c:pt>
                <c:pt idx="111">
                  <c:v>44588</c:v>
                </c:pt>
              </c:numCache>
            </c:numRef>
          </c:xVal>
          <c:yVal>
            <c:numRef>
              <c:f>'370712076413202'!$D$30:$D$1754</c:f>
              <c:numCache>
                <c:formatCode>General</c:formatCode>
                <c:ptCount val="1725"/>
                <c:pt idx="0">
                  <c:v>-55.4</c:v>
                </c:pt>
                <c:pt idx="1">
                  <c:v>-55.27</c:v>
                </c:pt>
                <c:pt idx="2">
                  <c:v>-54.72</c:v>
                </c:pt>
                <c:pt idx="3">
                  <c:v>-55.57</c:v>
                </c:pt>
                <c:pt idx="4">
                  <c:v>-57.9</c:v>
                </c:pt>
                <c:pt idx="5">
                  <c:v>-57.45</c:v>
                </c:pt>
                <c:pt idx="6">
                  <c:v>-57.27</c:v>
                </c:pt>
                <c:pt idx="7">
                  <c:v>-57.27</c:v>
                </c:pt>
                <c:pt idx="8">
                  <c:v>-57.2</c:v>
                </c:pt>
                <c:pt idx="9">
                  <c:v>-58.33</c:v>
                </c:pt>
                <c:pt idx="10">
                  <c:v>-58.2</c:v>
                </c:pt>
                <c:pt idx="11">
                  <c:v>-56.9</c:v>
                </c:pt>
                <c:pt idx="12">
                  <c:v>-56.04</c:v>
                </c:pt>
                <c:pt idx="13">
                  <c:v>-57.64</c:v>
                </c:pt>
                <c:pt idx="14">
                  <c:v>-60.28</c:v>
                </c:pt>
                <c:pt idx="15">
                  <c:v>-57.38</c:v>
                </c:pt>
                <c:pt idx="16">
                  <c:v>-59.18</c:v>
                </c:pt>
                <c:pt idx="17">
                  <c:v>-60.6</c:v>
                </c:pt>
                <c:pt idx="18">
                  <c:v>-61.44</c:v>
                </c:pt>
                <c:pt idx="19">
                  <c:v>-61.78</c:v>
                </c:pt>
                <c:pt idx="20">
                  <c:v>-61.07</c:v>
                </c:pt>
                <c:pt idx="21">
                  <c:v>-60.28</c:v>
                </c:pt>
                <c:pt idx="22">
                  <c:v>-58.97</c:v>
                </c:pt>
                <c:pt idx="23">
                  <c:v>-60.74</c:v>
                </c:pt>
                <c:pt idx="24">
                  <c:v>-62.38</c:v>
                </c:pt>
                <c:pt idx="25">
                  <c:v>-62.5</c:v>
                </c:pt>
                <c:pt idx="26">
                  <c:v>-62.45</c:v>
                </c:pt>
                <c:pt idx="27">
                  <c:v>-61.84</c:v>
                </c:pt>
                <c:pt idx="28">
                  <c:v>-61.5</c:v>
                </c:pt>
                <c:pt idx="29">
                  <c:v>-61.67</c:v>
                </c:pt>
                <c:pt idx="30">
                  <c:v>-62.74</c:v>
                </c:pt>
                <c:pt idx="31">
                  <c:v>-63.6</c:v>
                </c:pt>
                <c:pt idx="32">
                  <c:v>-63.38</c:v>
                </c:pt>
                <c:pt idx="33">
                  <c:v>-63.48</c:v>
                </c:pt>
                <c:pt idx="34">
                  <c:v>-62.7</c:v>
                </c:pt>
                <c:pt idx="35">
                  <c:v>-61.75</c:v>
                </c:pt>
                <c:pt idx="36">
                  <c:v>-61.76</c:v>
                </c:pt>
                <c:pt idx="37">
                  <c:v>-63.9</c:v>
                </c:pt>
                <c:pt idx="38">
                  <c:v>-65.349999999999895</c:v>
                </c:pt>
                <c:pt idx="39">
                  <c:v>-65.2</c:v>
                </c:pt>
                <c:pt idx="40">
                  <c:v>-64.3</c:v>
                </c:pt>
                <c:pt idx="41">
                  <c:v>-63.55</c:v>
                </c:pt>
                <c:pt idx="42">
                  <c:v>-62.8</c:v>
                </c:pt>
                <c:pt idx="43">
                  <c:v>-62.55</c:v>
                </c:pt>
                <c:pt idx="44">
                  <c:v>-63.5</c:v>
                </c:pt>
                <c:pt idx="45">
                  <c:v>-65.2</c:v>
                </c:pt>
                <c:pt idx="46">
                  <c:v>-65.099999999999895</c:v>
                </c:pt>
                <c:pt idx="47">
                  <c:v>-64.290000000000006</c:v>
                </c:pt>
                <c:pt idx="48">
                  <c:v>-62.93</c:v>
                </c:pt>
                <c:pt idx="49">
                  <c:v>-62.44</c:v>
                </c:pt>
                <c:pt idx="50">
                  <c:v>-62.2</c:v>
                </c:pt>
                <c:pt idx="51">
                  <c:v>-63</c:v>
                </c:pt>
                <c:pt idx="52">
                  <c:v>-64.7</c:v>
                </c:pt>
                <c:pt idx="53">
                  <c:v>-64.900000000000006</c:v>
                </c:pt>
                <c:pt idx="54">
                  <c:v>-64.900000000000006</c:v>
                </c:pt>
                <c:pt idx="55">
                  <c:v>-63.7</c:v>
                </c:pt>
                <c:pt idx="56">
                  <c:v>-63.61</c:v>
                </c:pt>
                <c:pt idx="57">
                  <c:v>-63.75</c:v>
                </c:pt>
                <c:pt idx="58">
                  <c:v>-66.239999999999895</c:v>
                </c:pt>
                <c:pt idx="59">
                  <c:v>-67.28</c:v>
                </c:pt>
                <c:pt idx="60">
                  <c:v>-67.040000000000006</c:v>
                </c:pt>
                <c:pt idx="61">
                  <c:v>-66.34</c:v>
                </c:pt>
                <c:pt idx="62">
                  <c:v>-66.5</c:v>
                </c:pt>
                <c:pt idx="63">
                  <c:v>-66.56</c:v>
                </c:pt>
                <c:pt idx="64">
                  <c:v>-67.59</c:v>
                </c:pt>
                <c:pt idx="65">
                  <c:v>-68.650000000000006</c:v>
                </c:pt>
                <c:pt idx="66">
                  <c:v>-68.39</c:v>
                </c:pt>
                <c:pt idx="67">
                  <c:v>-68.28</c:v>
                </c:pt>
                <c:pt idx="68">
                  <c:v>-67.489999999999895</c:v>
                </c:pt>
                <c:pt idx="69">
                  <c:v>-67.2</c:v>
                </c:pt>
                <c:pt idx="70">
                  <c:v>-67.959999999999894</c:v>
                </c:pt>
                <c:pt idx="71">
                  <c:v>-69.47</c:v>
                </c:pt>
                <c:pt idx="72">
                  <c:v>-69.55</c:v>
                </c:pt>
                <c:pt idx="73">
                  <c:v>-67.680000000000007</c:v>
                </c:pt>
                <c:pt idx="74">
                  <c:v>-67.739999999999895</c:v>
                </c:pt>
                <c:pt idx="75">
                  <c:v>-67.38</c:v>
                </c:pt>
                <c:pt idx="76">
                  <c:v>-67.36</c:v>
                </c:pt>
                <c:pt idx="77">
                  <c:v>-68.14</c:v>
                </c:pt>
                <c:pt idx="78">
                  <c:v>-68.11</c:v>
                </c:pt>
                <c:pt idx="79">
                  <c:v>-67.569999999999894</c:v>
                </c:pt>
                <c:pt idx="80">
                  <c:v>-66.64</c:v>
                </c:pt>
                <c:pt idx="81">
                  <c:v>-66.09</c:v>
                </c:pt>
                <c:pt idx="82">
                  <c:v>-66.84</c:v>
                </c:pt>
                <c:pt idx="83">
                  <c:v>-68.66</c:v>
                </c:pt>
                <c:pt idx="84">
                  <c:v>-67.75</c:v>
                </c:pt>
                <c:pt idx="85">
                  <c:v>-68.42</c:v>
                </c:pt>
                <c:pt idx="86">
                  <c:v>-69.5</c:v>
                </c:pt>
                <c:pt idx="87">
                  <c:v>-71.91</c:v>
                </c:pt>
                <c:pt idx="88">
                  <c:v>-72.16</c:v>
                </c:pt>
                <c:pt idx="89">
                  <c:v>-73.5</c:v>
                </c:pt>
                <c:pt idx="90">
                  <c:v>-76.41</c:v>
                </c:pt>
                <c:pt idx="91">
                  <c:v>-75.78</c:v>
                </c:pt>
                <c:pt idx="92">
                  <c:v>-75.22</c:v>
                </c:pt>
                <c:pt idx="93">
                  <c:v>-77.58</c:v>
                </c:pt>
                <c:pt idx="94">
                  <c:v>-78.42</c:v>
                </c:pt>
                <c:pt idx="95">
                  <c:v>-81.58</c:v>
                </c:pt>
                <c:pt idx="96">
                  <c:v>-84.5</c:v>
                </c:pt>
                <c:pt idx="97">
                  <c:v>-84.57</c:v>
                </c:pt>
                <c:pt idx="98">
                  <c:v>-84.55</c:v>
                </c:pt>
                <c:pt idx="99">
                  <c:v>-81.75</c:v>
                </c:pt>
                <c:pt idx="100">
                  <c:v>-80.260000000000005</c:v>
                </c:pt>
                <c:pt idx="101">
                  <c:v>-77.61</c:v>
                </c:pt>
                <c:pt idx="102">
                  <c:v>-77.150000000000006</c:v>
                </c:pt>
                <c:pt idx="103">
                  <c:v>-78.48</c:v>
                </c:pt>
                <c:pt idx="104">
                  <c:v>-77.31</c:v>
                </c:pt>
                <c:pt idx="105">
                  <c:v>-76.8</c:v>
                </c:pt>
                <c:pt idx="106">
                  <c:v>-74.25</c:v>
                </c:pt>
                <c:pt idx="107">
                  <c:v>-74.239999999999895</c:v>
                </c:pt>
                <c:pt idx="108">
                  <c:v>-73.36</c:v>
                </c:pt>
                <c:pt idx="109">
                  <c:v>-71.5</c:v>
                </c:pt>
                <c:pt idx="110">
                  <c:v>-71.66</c:v>
                </c:pt>
                <c:pt idx="111">
                  <c:v>-71.260000000000005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978-4028-92CD-7444110DF6C2}"/>
            </c:ext>
          </c:extLst>
        </c:ser>
        <c:ser>
          <c:idx val="1"/>
          <c:order val="1"/>
          <c:tx>
            <c:v>Simulated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3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'370712076413202'!$H$12:$H$51</c:f>
              <c:numCache>
                <c:formatCode>m/d/yyyy</c:formatCode>
                <c:ptCount val="40"/>
                <c:pt idx="0">
                  <c:v>29952</c:v>
                </c:pt>
                <c:pt idx="1">
                  <c:v>30317</c:v>
                </c:pt>
                <c:pt idx="2">
                  <c:v>30682</c:v>
                </c:pt>
                <c:pt idx="3">
                  <c:v>31048</c:v>
                </c:pt>
                <c:pt idx="4">
                  <c:v>31413</c:v>
                </c:pt>
                <c:pt idx="5">
                  <c:v>31778</c:v>
                </c:pt>
                <c:pt idx="6">
                  <c:v>32143</c:v>
                </c:pt>
                <c:pt idx="7">
                  <c:v>32509</c:v>
                </c:pt>
                <c:pt idx="8">
                  <c:v>32874</c:v>
                </c:pt>
                <c:pt idx="9">
                  <c:v>33239</c:v>
                </c:pt>
                <c:pt idx="10">
                  <c:v>33604</c:v>
                </c:pt>
                <c:pt idx="11">
                  <c:v>33970</c:v>
                </c:pt>
                <c:pt idx="12">
                  <c:v>34335</c:v>
                </c:pt>
                <c:pt idx="13">
                  <c:v>34700</c:v>
                </c:pt>
                <c:pt idx="14">
                  <c:v>35065</c:v>
                </c:pt>
                <c:pt idx="15">
                  <c:v>35431</c:v>
                </c:pt>
                <c:pt idx="16">
                  <c:v>35796</c:v>
                </c:pt>
                <c:pt idx="17">
                  <c:v>36161</c:v>
                </c:pt>
                <c:pt idx="18">
                  <c:v>36526</c:v>
                </c:pt>
                <c:pt idx="19">
                  <c:v>36892</c:v>
                </c:pt>
                <c:pt idx="20">
                  <c:v>37257</c:v>
                </c:pt>
                <c:pt idx="21">
                  <c:v>37622</c:v>
                </c:pt>
                <c:pt idx="22">
                  <c:v>37987</c:v>
                </c:pt>
                <c:pt idx="23">
                  <c:v>38353</c:v>
                </c:pt>
                <c:pt idx="24">
                  <c:v>38718</c:v>
                </c:pt>
                <c:pt idx="25">
                  <c:v>39083</c:v>
                </c:pt>
                <c:pt idx="26">
                  <c:v>39448</c:v>
                </c:pt>
                <c:pt idx="27">
                  <c:v>39814</c:v>
                </c:pt>
                <c:pt idx="28">
                  <c:v>40179</c:v>
                </c:pt>
                <c:pt idx="29">
                  <c:v>40544</c:v>
                </c:pt>
                <c:pt idx="30">
                  <c:v>40909</c:v>
                </c:pt>
                <c:pt idx="31">
                  <c:v>41275</c:v>
                </c:pt>
                <c:pt idx="32">
                  <c:v>41640</c:v>
                </c:pt>
                <c:pt idx="33">
                  <c:v>42005</c:v>
                </c:pt>
                <c:pt idx="34">
                  <c:v>42370</c:v>
                </c:pt>
                <c:pt idx="35">
                  <c:v>42736</c:v>
                </c:pt>
                <c:pt idx="36">
                  <c:v>43101</c:v>
                </c:pt>
                <c:pt idx="37">
                  <c:v>43466</c:v>
                </c:pt>
                <c:pt idx="38">
                  <c:v>43831</c:v>
                </c:pt>
                <c:pt idx="39">
                  <c:v>44197</c:v>
                </c:pt>
              </c:numCache>
            </c:numRef>
          </c:xVal>
          <c:yVal>
            <c:numRef>
              <c:f>'370712076413202'!$G$12:$G$51</c:f>
              <c:numCache>
                <c:formatCode>General</c:formatCode>
                <c:ptCount val="40"/>
                <c:pt idx="0">
                  <c:v>-64.821937561040002</c:v>
                </c:pt>
                <c:pt idx="1">
                  <c:v>-66.475372314449999</c:v>
                </c:pt>
                <c:pt idx="2">
                  <c:v>-68.036430358890001</c:v>
                </c:pt>
                <c:pt idx="3">
                  <c:v>-65.882705688480002</c:v>
                </c:pt>
                <c:pt idx="4">
                  <c:v>-67.755393981929998</c:v>
                </c:pt>
                <c:pt idx="5">
                  <c:v>-69.64175415039</c:v>
                </c:pt>
                <c:pt idx="6">
                  <c:v>-71.079452514650001</c:v>
                </c:pt>
                <c:pt idx="7">
                  <c:v>-70.920585632319998</c:v>
                </c:pt>
                <c:pt idx="8">
                  <c:v>-73.06632232666</c:v>
                </c:pt>
                <c:pt idx="9">
                  <c:v>-72.142768859859999</c:v>
                </c:pt>
                <c:pt idx="10">
                  <c:v>-74.585258483890001</c:v>
                </c:pt>
                <c:pt idx="11">
                  <c:v>-76.17967224121</c:v>
                </c:pt>
                <c:pt idx="12">
                  <c:v>-76.69255065918</c:v>
                </c:pt>
                <c:pt idx="13">
                  <c:v>-75.228141784670001</c:v>
                </c:pt>
                <c:pt idx="14">
                  <c:v>-75.482566833500002</c:v>
                </c:pt>
                <c:pt idx="15">
                  <c:v>-75.329681396479998</c:v>
                </c:pt>
                <c:pt idx="16">
                  <c:v>-75.902046203609999</c:v>
                </c:pt>
                <c:pt idx="17">
                  <c:v>-74.879669189449999</c:v>
                </c:pt>
                <c:pt idx="18">
                  <c:v>-78.562858581539999</c:v>
                </c:pt>
                <c:pt idx="19">
                  <c:v>-79.045555114750002</c:v>
                </c:pt>
                <c:pt idx="20">
                  <c:v>-79.441329956049998</c:v>
                </c:pt>
                <c:pt idx="21">
                  <c:v>-83.955383300779999</c:v>
                </c:pt>
                <c:pt idx="22">
                  <c:v>-83.58814239502</c:v>
                </c:pt>
                <c:pt idx="23">
                  <c:v>-83.946517944340002</c:v>
                </c:pt>
                <c:pt idx="24">
                  <c:v>-85.607620239260001</c:v>
                </c:pt>
                <c:pt idx="25">
                  <c:v>-86.710975646969999</c:v>
                </c:pt>
                <c:pt idx="26">
                  <c:v>-89.653038024899999</c:v>
                </c:pt>
                <c:pt idx="27">
                  <c:v>-91.759246826169999</c:v>
                </c:pt>
                <c:pt idx="28">
                  <c:v>-91.918685913090002</c:v>
                </c:pt>
                <c:pt idx="29">
                  <c:v>-89.683959960940001</c:v>
                </c:pt>
                <c:pt idx="30">
                  <c:v>-85.649909973139998</c:v>
                </c:pt>
                <c:pt idx="31">
                  <c:v>-84.311531066889998</c:v>
                </c:pt>
                <c:pt idx="32">
                  <c:v>-83.18839263916</c:v>
                </c:pt>
                <c:pt idx="33">
                  <c:v>-81.598754882809999</c:v>
                </c:pt>
                <c:pt idx="34">
                  <c:v>-79.837478637700002</c:v>
                </c:pt>
                <c:pt idx="35">
                  <c:v>-79.676849365229998</c:v>
                </c:pt>
                <c:pt idx="36">
                  <c:v>-78.31216430664</c:v>
                </c:pt>
                <c:pt idx="37">
                  <c:v>-75.13185119629</c:v>
                </c:pt>
                <c:pt idx="38">
                  <c:v>-74.957801818850001</c:v>
                </c:pt>
                <c:pt idx="39">
                  <c:v>-81.92372894287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978-4028-92CD-7444110DF6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3555183"/>
        <c:axId val="613550191"/>
      </c:scatterChart>
      <c:valAx>
        <c:axId val="613555183"/>
        <c:scaling>
          <c:orientation val="minMax"/>
          <c:min val="2900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0191"/>
        <c:crossesAt val="-200"/>
        <c:crossBetween val="midCat"/>
      </c:valAx>
      <c:valAx>
        <c:axId val="613550191"/>
        <c:scaling>
          <c:orientation val="minMax"/>
          <c:max val="-5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Water Level (ft)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5183"/>
        <c:crosses val="autoZero"/>
        <c:crossBetween val="midCat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Data</c:v>
          </c:tx>
          <c:spPr>
            <a:ln w="19050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'370712076413202'!$I$12:$I$51</c:f>
              <c:numCache>
                <c:formatCode>General</c:formatCode>
                <c:ptCount val="40"/>
                <c:pt idx="0">
                  <c:v>-56.22</c:v>
                </c:pt>
                <c:pt idx="1">
                  <c:v>-57.27</c:v>
                </c:pt>
                <c:pt idx="2">
                  <c:v>-58.2</c:v>
                </c:pt>
                <c:pt idx="3">
                  <c:v>-57.64</c:v>
                </c:pt>
                <c:pt idx="4">
                  <c:v>-61.07</c:v>
                </c:pt>
                <c:pt idx="5">
                  <c:v>-62.45</c:v>
                </c:pt>
                <c:pt idx="6">
                  <c:v>-63.48</c:v>
                </c:pt>
                <c:pt idx="7">
                  <c:v>-64.3</c:v>
                </c:pt>
                <c:pt idx="8">
                  <c:v>-64.290000000000006</c:v>
                </c:pt>
                <c:pt idx="9">
                  <c:v>-64.900000000000006</c:v>
                </c:pt>
                <c:pt idx="10">
                  <c:v>-67.040000000000006</c:v>
                </c:pt>
                <c:pt idx="11">
                  <c:v>-68.28</c:v>
                </c:pt>
                <c:pt idx="12">
                  <c:v>-69.55</c:v>
                </c:pt>
                <c:pt idx="13">
                  <c:v>-68.11</c:v>
                </c:pt>
                <c:pt idx="14">
                  <c:v>-68.66</c:v>
                </c:pt>
                <c:pt idx="15">
                  <c:v>-67.75</c:v>
                </c:pt>
                <c:pt idx="16">
                  <c:v>-68.42</c:v>
                </c:pt>
                <c:pt idx="17">
                  <c:v>-69.5</c:v>
                </c:pt>
                <c:pt idx="18">
                  <c:v>-71.91</c:v>
                </c:pt>
                <c:pt idx="19">
                  <c:v>-72.16</c:v>
                </c:pt>
                <c:pt idx="20">
                  <c:v>-73.5</c:v>
                </c:pt>
                <c:pt idx="21">
                  <c:v>-76.41</c:v>
                </c:pt>
                <c:pt idx="22">
                  <c:v>-75.78</c:v>
                </c:pt>
                <c:pt idx="23">
                  <c:v>-75.22</c:v>
                </c:pt>
                <c:pt idx="24">
                  <c:v>-77.58</c:v>
                </c:pt>
                <c:pt idx="25">
                  <c:v>-78.42</c:v>
                </c:pt>
                <c:pt idx="26">
                  <c:v>-81.58</c:v>
                </c:pt>
                <c:pt idx="27">
                  <c:v>-84.5</c:v>
                </c:pt>
                <c:pt idx="28">
                  <c:v>-84.57</c:v>
                </c:pt>
                <c:pt idx="29">
                  <c:v>-84.55</c:v>
                </c:pt>
                <c:pt idx="30">
                  <c:v>-81.75</c:v>
                </c:pt>
                <c:pt idx="31">
                  <c:v>-80.260000000000005</c:v>
                </c:pt>
                <c:pt idx="32">
                  <c:v>-77.61</c:v>
                </c:pt>
                <c:pt idx="33">
                  <c:v>-77.150000000000006</c:v>
                </c:pt>
                <c:pt idx="34">
                  <c:v>-78.48</c:v>
                </c:pt>
                <c:pt idx="35">
                  <c:v>-76.8</c:v>
                </c:pt>
                <c:pt idx="36">
                  <c:v>-76.8</c:v>
                </c:pt>
                <c:pt idx="37">
                  <c:v>-74.239999999999895</c:v>
                </c:pt>
                <c:pt idx="38">
                  <c:v>-73.36</c:v>
                </c:pt>
                <c:pt idx="39">
                  <c:v>-73.36</c:v>
                </c:pt>
              </c:numCache>
            </c:numRef>
          </c:xVal>
          <c:yVal>
            <c:numRef>
              <c:f>'370712076413202'!$G$12:$G$51</c:f>
              <c:numCache>
                <c:formatCode>General</c:formatCode>
                <c:ptCount val="40"/>
                <c:pt idx="0">
                  <c:v>-64.821937561040002</c:v>
                </c:pt>
                <c:pt idx="1">
                  <c:v>-66.475372314449999</c:v>
                </c:pt>
                <c:pt idx="2">
                  <c:v>-68.036430358890001</c:v>
                </c:pt>
                <c:pt idx="3">
                  <c:v>-65.882705688480002</c:v>
                </c:pt>
                <c:pt idx="4">
                  <c:v>-67.755393981929998</c:v>
                </c:pt>
                <c:pt idx="5">
                  <c:v>-69.64175415039</c:v>
                </c:pt>
                <c:pt idx="6">
                  <c:v>-71.079452514650001</c:v>
                </c:pt>
                <c:pt idx="7">
                  <c:v>-70.920585632319998</c:v>
                </c:pt>
                <c:pt idx="8">
                  <c:v>-73.06632232666</c:v>
                </c:pt>
                <c:pt idx="9">
                  <c:v>-72.142768859859999</c:v>
                </c:pt>
                <c:pt idx="10">
                  <c:v>-74.585258483890001</c:v>
                </c:pt>
                <c:pt idx="11">
                  <c:v>-76.17967224121</c:v>
                </c:pt>
                <c:pt idx="12">
                  <c:v>-76.69255065918</c:v>
                </c:pt>
                <c:pt idx="13">
                  <c:v>-75.228141784670001</c:v>
                </c:pt>
                <c:pt idx="14">
                  <c:v>-75.482566833500002</c:v>
                </c:pt>
                <c:pt idx="15">
                  <c:v>-75.329681396479998</c:v>
                </c:pt>
                <c:pt idx="16">
                  <c:v>-75.902046203609999</c:v>
                </c:pt>
                <c:pt idx="17">
                  <c:v>-74.879669189449999</c:v>
                </c:pt>
                <c:pt idx="18">
                  <c:v>-78.562858581539999</c:v>
                </c:pt>
                <c:pt idx="19">
                  <c:v>-79.045555114750002</c:v>
                </c:pt>
                <c:pt idx="20">
                  <c:v>-79.441329956049998</c:v>
                </c:pt>
                <c:pt idx="21">
                  <c:v>-83.955383300779999</c:v>
                </c:pt>
                <c:pt idx="22">
                  <c:v>-83.58814239502</c:v>
                </c:pt>
                <c:pt idx="23">
                  <c:v>-83.946517944340002</c:v>
                </c:pt>
                <c:pt idx="24">
                  <c:v>-85.607620239260001</c:v>
                </c:pt>
                <c:pt idx="25">
                  <c:v>-86.710975646969999</c:v>
                </c:pt>
                <c:pt idx="26">
                  <c:v>-89.653038024899999</c:v>
                </c:pt>
                <c:pt idx="27">
                  <c:v>-91.759246826169999</c:v>
                </c:pt>
                <c:pt idx="28">
                  <c:v>-91.918685913090002</c:v>
                </c:pt>
                <c:pt idx="29">
                  <c:v>-89.683959960940001</c:v>
                </c:pt>
                <c:pt idx="30">
                  <c:v>-85.649909973139998</c:v>
                </c:pt>
                <c:pt idx="31">
                  <c:v>-84.311531066889998</c:v>
                </c:pt>
                <c:pt idx="32">
                  <c:v>-83.18839263916</c:v>
                </c:pt>
                <c:pt idx="33">
                  <c:v>-81.598754882809999</c:v>
                </c:pt>
                <c:pt idx="34">
                  <c:v>-79.837478637700002</c:v>
                </c:pt>
                <c:pt idx="35">
                  <c:v>-79.676849365229998</c:v>
                </c:pt>
                <c:pt idx="36">
                  <c:v>-78.31216430664</c:v>
                </c:pt>
                <c:pt idx="37">
                  <c:v>-75.13185119629</c:v>
                </c:pt>
                <c:pt idx="38">
                  <c:v>-74.957801818850001</c:v>
                </c:pt>
                <c:pt idx="39">
                  <c:v>-81.92372894287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6A7-4053-A262-9D2AF3FD9A18}"/>
            </c:ext>
          </c:extLst>
        </c:ser>
        <c:ser>
          <c:idx val="1"/>
          <c:order val="1"/>
          <c:tx>
            <c:v>Y=X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'370712076413202'!$K$2:$K$3</c:f>
              <c:numCache>
                <c:formatCode>General</c:formatCode>
                <c:ptCount val="2"/>
                <c:pt idx="0">
                  <c:v>-48.6</c:v>
                </c:pt>
                <c:pt idx="1">
                  <c:v>-84.57</c:v>
                </c:pt>
              </c:numCache>
            </c:numRef>
          </c:xVal>
          <c:yVal>
            <c:numRef>
              <c:f>'370712076413202'!$K$2:$K$3</c:f>
              <c:numCache>
                <c:formatCode>General</c:formatCode>
                <c:ptCount val="2"/>
                <c:pt idx="0">
                  <c:v>-48.6</c:v>
                </c:pt>
                <c:pt idx="1">
                  <c:v>-84.57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6A7-4053-A262-9D2AF3FD9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4009151"/>
        <c:axId val="1105116095"/>
      </c:scatterChart>
      <c:valAx>
        <c:axId val="1174009151"/>
        <c:scaling>
          <c:orientation val="minMax"/>
          <c:max val="-5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05116095"/>
        <c:crossesAt val="-200"/>
        <c:crossBetween val="midCat"/>
      </c:valAx>
      <c:valAx>
        <c:axId val="1105116095"/>
        <c:scaling>
          <c:orientation val="minMax"/>
          <c:max val="-5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74009151"/>
        <c:crossesAt val="-200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0617632601578511"/>
          <c:y val="0.57275836614173226"/>
          <c:w val="0.38800328273086904"/>
          <c:h val="0.19412968265330471"/>
        </c:manualLayout>
      </c:layout>
      <c:overlay val="1"/>
      <c:spPr>
        <a:solidFill>
          <a:schemeClr val="bg1"/>
        </a:solidFill>
        <a:ln>
          <a:solidFill>
            <a:schemeClr val="bg1">
              <a:lumMod val="65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sz="1400" b="0" i="0" u="none" strike="noStrike" baseline="0">
                <a:effectLst/>
              </a:rPr>
              <a:t>56F  2</a:t>
            </a:r>
            <a:r>
              <a:rPr lang="en-US" sz="1400" b="0" i="0" u="none" strike="noStrike" baseline="0"/>
              <a:t>        </a:t>
            </a:r>
            <a:endParaRPr lang="en-US"/>
          </a:p>
        </c:rich>
      </c:tx>
      <c:layout>
        <c:manualLayout>
          <c:xMode val="edge"/>
          <c:yMode val="edge"/>
          <c:x val="0.36088110403397028"/>
          <c:y val="2.13675213675213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USGS Data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3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xVal>
            <c:numRef>
              <c:f>'370800076500701'!$A$102:$A$1754</c:f>
              <c:numCache>
                <c:formatCode>m/d/yyyy</c:formatCode>
                <c:ptCount val="1653"/>
                <c:pt idx="0">
                  <c:v>26669</c:v>
                </c:pt>
                <c:pt idx="1">
                  <c:v>26674</c:v>
                </c:pt>
                <c:pt idx="2">
                  <c:v>26679</c:v>
                </c:pt>
                <c:pt idx="3">
                  <c:v>26710</c:v>
                </c:pt>
                <c:pt idx="4">
                  <c:v>26715</c:v>
                </c:pt>
                <c:pt idx="5">
                  <c:v>26720</c:v>
                </c:pt>
                <c:pt idx="6">
                  <c:v>26723</c:v>
                </c:pt>
                <c:pt idx="7">
                  <c:v>26728</c:v>
                </c:pt>
                <c:pt idx="8">
                  <c:v>26733</c:v>
                </c:pt>
                <c:pt idx="9">
                  <c:v>26738</c:v>
                </c:pt>
                <c:pt idx="10">
                  <c:v>26743</c:v>
                </c:pt>
                <c:pt idx="11">
                  <c:v>26748</c:v>
                </c:pt>
                <c:pt idx="12">
                  <c:v>26754</c:v>
                </c:pt>
                <c:pt idx="13">
                  <c:v>26759</c:v>
                </c:pt>
                <c:pt idx="14">
                  <c:v>26764</c:v>
                </c:pt>
                <c:pt idx="15">
                  <c:v>26769</c:v>
                </c:pt>
                <c:pt idx="16">
                  <c:v>26774</c:v>
                </c:pt>
                <c:pt idx="17">
                  <c:v>26779</c:v>
                </c:pt>
                <c:pt idx="18">
                  <c:v>26784</c:v>
                </c:pt>
                <c:pt idx="19">
                  <c:v>26789</c:v>
                </c:pt>
                <c:pt idx="20">
                  <c:v>26794</c:v>
                </c:pt>
                <c:pt idx="21">
                  <c:v>26799</c:v>
                </c:pt>
                <c:pt idx="22">
                  <c:v>26804</c:v>
                </c:pt>
                <c:pt idx="23">
                  <c:v>26809</c:v>
                </c:pt>
                <c:pt idx="24">
                  <c:v>26815</c:v>
                </c:pt>
                <c:pt idx="25">
                  <c:v>26820</c:v>
                </c:pt>
                <c:pt idx="26">
                  <c:v>26825</c:v>
                </c:pt>
                <c:pt idx="27">
                  <c:v>26830</c:v>
                </c:pt>
                <c:pt idx="28">
                  <c:v>26835</c:v>
                </c:pt>
                <c:pt idx="29">
                  <c:v>26840</c:v>
                </c:pt>
                <c:pt idx="30">
                  <c:v>26845</c:v>
                </c:pt>
                <c:pt idx="31">
                  <c:v>26850</c:v>
                </c:pt>
                <c:pt idx="32">
                  <c:v>26855</c:v>
                </c:pt>
                <c:pt idx="33">
                  <c:v>26860</c:v>
                </c:pt>
                <c:pt idx="34">
                  <c:v>26865</c:v>
                </c:pt>
                <c:pt idx="35">
                  <c:v>26870</c:v>
                </c:pt>
                <c:pt idx="36">
                  <c:v>26876</c:v>
                </c:pt>
                <c:pt idx="37">
                  <c:v>26881</c:v>
                </c:pt>
                <c:pt idx="38">
                  <c:v>26886</c:v>
                </c:pt>
                <c:pt idx="39">
                  <c:v>26988</c:v>
                </c:pt>
                <c:pt idx="40">
                  <c:v>26993</c:v>
                </c:pt>
                <c:pt idx="41">
                  <c:v>26998</c:v>
                </c:pt>
                <c:pt idx="42">
                  <c:v>27003</c:v>
                </c:pt>
                <c:pt idx="43">
                  <c:v>27008</c:v>
                </c:pt>
                <c:pt idx="44">
                  <c:v>27013</c:v>
                </c:pt>
                <c:pt idx="45">
                  <c:v>27018</c:v>
                </c:pt>
                <c:pt idx="46">
                  <c:v>27023</c:v>
                </c:pt>
                <c:pt idx="47">
                  <c:v>27029</c:v>
                </c:pt>
                <c:pt idx="48">
                  <c:v>27034</c:v>
                </c:pt>
                <c:pt idx="49">
                  <c:v>27060</c:v>
                </c:pt>
                <c:pt idx="50">
                  <c:v>27065</c:v>
                </c:pt>
                <c:pt idx="51">
                  <c:v>27070</c:v>
                </c:pt>
                <c:pt idx="52">
                  <c:v>27075</c:v>
                </c:pt>
                <c:pt idx="53">
                  <c:v>27080</c:v>
                </c:pt>
                <c:pt idx="54">
                  <c:v>27085</c:v>
                </c:pt>
                <c:pt idx="55">
                  <c:v>27088</c:v>
                </c:pt>
                <c:pt idx="56">
                  <c:v>27093</c:v>
                </c:pt>
                <c:pt idx="57">
                  <c:v>27098</c:v>
                </c:pt>
                <c:pt idx="58">
                  <c:v>27103</c:v>
                </c:pt>
                <c:pt idx="59">
                  <c:v>27108</c:v>
                </c:pt>
                <c:pt idx="60">
                  <c:v>27113</c:v>
                </c:pt>
                <c:pt idx="61">
                  <c:v>27119</c:v>
                </c:pt>
                <c:pt idx="62">
                  <c:v>27120</c:v>
                </c:pt>
                <c:pt idx="63">
                  <c:v>27124</c:v>
                </c:pt>
                <c:pt idx="64">
                  <c:v>27129</c:v>
                </c:pt>
                <c:pt idx="65">
                  <c:v>27134</c:v>
                </c:pt>
                <c:pt idx="66">
                  <c:v>27139</c:v>
                </c:pt>
                <c:pt idx="67">
                  <c:v>27144</c:v>
                </c:pt>
                <c:pt idx="68">
                  <c:v>27149</c:v>
                </c:pt>
                <c:pt idx="69">
                  <c:v>27154</c:v>
                </c:pt>
                <c:pt idx="70">
                  <c:v>27159</c:v>
                </c:pt>
                <c:pt idx="71">
                  <c:v>27164</c:v>
                </c:pt>
                <c:pt idx="72">
                  <c:v>27169</c:v>
                </c:pt>
                <c:pt idx="73">
                  <c:v>27174</c:v>
                </c:pt>
                <c:pt idx="74">
                  <c:v>27180</c:v>
                </c:pt>
                <c:pt idx="75">
                  <c:v>27185</c:v>
                </c:pt>
                <c:pt idx="76">
                  <c:v>27190</c:v>
                </c:pt>
                <c:pt idx="77">
                  <c:v>27195</c:v>
                </c:pt>
                <c:pt idx="78">
                  <c:v>27200</c:v>
                </c:pt>
                <c:pt idx="79">
                  <c:v>27205</c:v>
                </c:pt>
                <c:pt idx="80">
                  <c:v>27210</c:v>
                </c:pt>
                <c:pt idx="81">
                  <c:v>27215</c:v>
                </c:pt>
                <c:pt idx="82">
                  <c:v>27220</c:v>
                </c:pt>
                <c:pt idx="83">
                  <c:v>27225</c:v>
                </c:pt>
                <c:pt idx="84">
                  <c:v>27230</c:v>
                </c:pt>
                <c:pt idx="85">
                  <c:v>27235</c:v>
                </c:pt>
                <c:pt idx="86">
                  <c:v>27241</c:v>
                </c:pt>
                <c:pt idx="87">
                  <c:v>27246</c:v>
                </c:pt>
                <c:pt idx="88">
                  <c:v>27251</c:v>
                </c:pt>
                <c:pt idx="89">
                  <c:v>27256</c:v>
                </c:pt>
                <c:pt idx="90">
                  <c:v>27261</c:v>
                </c:pt>
                <c:pt idx="91">
                  <c:v>27266</c:v>
                </c:pt>
                <c:pt idx="92">
                  <c:v>27272</c:v>
                </c:pt>
                <c:pt idx="93">
                  <c:v>27277</c:v>
                </c:pt>
                <c:pt idx="94">
                  <c:v>27282</c:v>
                </c:pt>
                <c:pt idx="95">
                  <c:v>27287</c:v>
                </c:pt>
                <c:pt idx="96">
                  <c:v>27292</c:v>
                </c:pt>
                <c:pt idx="97">
                  <c:v>27297</c:v>
                </c:pt>
                <c:pt idx="98">
                  <c:v>27302</c:v>
                </c:pt>
                <c:pt idx="99">
                  <c:v>27307</c:v>
                </c:pt>
                <c:pt idx="100">
                  <c:v>27312</c:v>
                </c:pt>
                <c:pt idx="101">
                  <c:v>27317</c:v>
                </c:pt>
                <c:pt idx="102">
                  <c:v>27322</c:v>
                </c:pt>
                <c:pt idx="103">
                  <c:v>27327</c:v>
                </c:pt>
                <c:pt idx="104">
                  <c:v>27333</c:v>
                </c:pt>
                <c:pt idx="105">
                  <c:v>27338</c:v>
                </c:pt>
                <c:pt idx="106">
                  <c:v>27343</c:v>
                </c:pt>
                <c:pt idx="107">
                  <c:v>27348</c:v>
                </c:pt>
                <c:pt idx="108">
                  <c:v>27353</c:v>
                </c:pt>
                <c:pt idx="109">
                  <c:v>27358</c:v>
                </c:pt>
                <c:pt idx="110">
                  <c:v>27363</c:v>
                </c:pt>
                <c:pt idx="111">
                  <c:v>27368</c:v>
                </c:pt>
                <c:pt idx="112">
                  <c:v>27373</c:v>
                </c:pt>
                <c:pt idx="113">
                  <c:v>27378</c:v>
                </c:pt>
                <c:pt idx="114">
                  <c:v>27383</c:v>
                </c:pt>
                <c:pt idx="115">
                  <c:v>27388</c:v>
                </c:pt>
                <c:pt idx="116">
                  <c:v>27394</c:v>
                </c:pt>
                <c:pt idx="117">
                  <c:v>27399</c:v>
                </c:pt>
                <c:pt idx="118">
                  <c:v>27404</c:v>
                </c:pt>
                <c:pt idx="119">
                  <c:v>27409</c:v>
                </c:pt>
                <c:pt idx="120">
                  <c:v>27414</c:v>
                </c:pt>
                <c:pt idx="121">
                  <c:v>27419</c:v>
                </c:pt>
                <c:pt idx="122">
                  <c:v>27425</c:v>
                </c:pt>
                <c:pt idx="123">
                  <c:v>27430</c:v>
                </c:pt>
                <c:pt idx="124">
                  <c:v>27435</c:v>
                </c:pt>
                <c:pt idx="125">
                  <c:v>27440</c:v>
                </c:pt>
                <c:pt idx="126">
                  <c:v>27445</c:v>
                </c:pt>
                <c:pt idx="127">
                  <c:v>27450</c:v>
                </c:pt>
                <c:pt idx="128">
                  <c:v>27453</c:v>
                </c:pt>
                <c:pt idx="129">
                  <c:v>27458</c:v>
                </c:pt>
                <c:pt idx="130">
                  <c:v>27463</c:v>
                </c:pt>
                <c:pt idx="131">
                  <c:v>27468</c:v>
                </c:pt>
                <c:pt idx="132">
                  <c:v>27473</c:v>
                </c:pt>
                <c:pt idx="133">
                  <c:v>27478</c:v>
                </c:pt>
                <c:pt idx="134">
                  <c:v>27484</c:v>
                </c:pt>
                <c:pt idx="135">
                  <c:v>27489</c:v>
                </c:pt>
                <c:pt idx="136">
                  <c:v>27494</c:v>
                </c:pt>
                <c:pt idx="137">
                  <c:v>27499</c:v>
                </c:pt>
                <c:pt idx="138">
                  <c:v>27504</c:v>
                </c:pt>
                <c:pt idx="139">
                  <c:v>27509</c:v>
                </c:pt>
                <c:pt idx="140">
                  <c:v>27514</c:v>
                </c:pt>
                <c:pt idx="141">
                  <c:v>27519</c:v>
                </c:pt>
                <c:pt idx="142">
                  <c:v>27524</c:v>
                </c:pt>
                <c:pt idx="143">
                  <c:v>27529</c:v>
                </c:pt>
                <c:pt idx="144">
                  <c:v>27534</c:v>
                </c:pt>
                <c:pt idx="145">
                  <c:v>27539</c:v>
                </c:pt>
                <c:pt idx="146">
                  <c:v>27545</c:v>
                </c:pt>
                <c:pt idx="147">
                  <c:v>27550</c:v>
                </c:pt>
                <c:pt idx="148">
                  <c:v>27555</c:v>
                </c:pt>
                <c:pt idx="149">
                  <c:v>27560</c:v>
                </c:pt>
                <c:pt idx="150">
                  <c:v>27565</c:v>
                </c:pt>
                <c:pt idx="151">
                  <c:v>27570</c:v>
                </c:pt>
                <c:pt idx="152">
                  <c:v>27575</c:v>
                </c:pt>
                <c:pt idx="153">
                  <c:v>27580</c:v>
                </c:pt>
                <c:pt idx="154">
                  <c:v>27585</c:v>
                </c:pt>
                <c:pt idx="155">
                  <c:v>27621</c:v>
                </c:pt>
                <c:pt idx="156">
                  <c:v>27626</c:v>
                </c:pt>
                <c:pt idx="157">
                  <c:v>27631</c:v>
                </c:pt>
                <c:pt idx="158">
                  <c:v>27637</c:v>
                </c:pt>
                <c:pt idx="159">
                  <c:v>27642</c:v>
                </c:pt>
                <c:pt idx="160">
                  <c:v>27647</c:v>
                </c:pt>
                <c:pt idx="161">
                  <c:v>27652</c:v>
                </c:pt>
                <c:pt idx="162">
                  <c:v>27657</c:v>
                </c:pt>
                <c:pt idx="163">
                  <c:v>27662</c:v>
                </c:pt>
                <c:pt idx="164">
                  <c:v>27667</c:v>
                </c:pt>
                <c:pt idx="165">
                  <c:v>27672</c:v>
                </c:pt>
                <c:pt idx="166">
                  <c:v>27677</c:v>
                </c:pt>
                <c:pt idx="167">
                  <c:v>27713</c:v>
                </c:pt>
                <c:pt idx="168">
                  <c:v>27718</c:v>
                </c:pt>
                <c:pt idx="169">
                  <c:v>27723</c:v>
                </c:pt>
                <c:pt idx="170">
                  <c:v>27728</c:v>
                </c:pt>
                <c:pt idx="171">
                  <c:v>27733</c:v>
                </c:pt>
                <c:pt idx="172">
                  <c:v>27738</c:v>
                </c:pt>
                <c:pt idx="173">
                  <c:v>27743</c:v>
                </c:pt>
                <c:pt idx="174">
                  <c:v>27748</c:v>
                </c:pt>
                <c:pt idx="175">
                  <c:v>27753</c:v>
                </c:pt>
                <c:pt idx="176">
                  <c:v>27759</c:v>
                </c:pt>
                <c:pt idx="177">
                  <c:v>27764</c:v>
                </c:pt>
                <c:pt idx="178">
                  <c:v>27769</c:v>
                </c:pt>
                <c:pt idx="179">
                  <c:v>28034</c:v>
                </c:pt>
                <c:pt idx="180">
                  <c:v>28065</c:v>
                </c:pt>
                <c:pt idx="181">
                  <c:v>28095</c:v>
                </c:pt>
                <c:pt idx="182">
                  <c:v>28126</c:v>
                </c:pt>
                <c:pt idx="183">
                  <c:v>28157</c:v>
                </c:pt>
                <c:pt idx="184">
                  <c:v>28185</c:v>
                </c:pt>
                <c:pt idx="185">
                  <c:v>28389</c:v>
                </c:pt>
                <c:pt idx="186">
                  <c:v>28437</c:v>
                </c:pt>
                <c:pt idx="187">
                  <c:v>28529</c:v>
                </c:pt>
                <c:pt idx="188">
                  <c:v>28573</c:v>
                </c:pt>
                <c:pt idx="189">
                  <c:v>28591</c:v>
                </c:pt>
                <c:pt idx="190">
                  <c:v>28628</c:v>
                </c:pt>
                <c:pt idx="191">
                  <c:v>28660</c:v>
                </c:pt>
                <c:pt idx="192">
                  <c:v>28691</c:v>
                </c:pt>
                <c:pt idx="193">
                  <c:v>28768</c:v>
                </c:pt>
                <c:pt idx="194">
                  <c:v>28804</c:v>
                </c:pt>
                <c:pt idx="195">
                  <c:v>28831</c:v>
                </c:pt>
                <c:pt idx="196">
                  <c:v>28865</c:v>
                </c:pt>
                <c:pt idx="197">
                  <c:v>28891</c:v>
                </c:pt>
                <c:pt idx="198">
                  <c:v>28919</c:v>
                </c:pt>
                <c:pt idx="199">
                  <c:v>28947</c:v>
                </c:pt>
                <c:pt idx="200">
                  <c:v>29005</c:v>
                </c:pt>
                <c:pt idx="201">
                  <c:v>29096</c:v>
                </c:pt>
                <c:pt idx="202">
                  <c:v>29255</c:v>
                </c:pt>
                <c:pt idx="203">
                  <c:v>29335</c:v>
                </c:pt>
                <c:pt idx="204">
                  <c:v>29370</c:v>
                </c:pt>
                <c:pt idx="205">
                  <c:v>29402</c:v>
                </c:pt>
                <c:pt idx="206">
                  <c:v>29426</c:v>
                </c:pt>
                <c:pt idx="207">
                  <c:v>29460</c:v>
                </c:pt>
                <c:pt idx="208">
                  <c:v>29479</c:v>
                </c:pt>
                <c:pt idx="209">
                  <c:v>29524</c:v>
                </c:pt>
                <c:pt idx="210">
                  <c:v>29551</c:v>
                </c:pt>
                <c:pt idx="211">
                  <c:v>29558</c:v>
                </c:pt>
                <c:pt idx="212">
                  <c:v>29619</c:v>
                </c:pt>
                <c:pt idx="213">
                  <c:v>29707</c:v>
                </c:pt>
                <c:pt idx="214">
                  <c:v>29720</c:v>
                </c:pt>
                <c:pt idx="215">
                  <c:v>29742</c:v>
                </c:pt>
                <c:pt idx="216">
                  <c:v>29774</c:v>
                </c:pt>
                <c:pt idx="217">
                  <c:v>29816</c:v>
                </c:pt>
                <c:pt idx="218">
                  <c:v>29852</c:v>
                </c:pt>
                <c:pt idx="219">
                  <c:v>29889</c:v>
                </c:pt>
                <c:pt idx="220">
                  <c:v>29909</c:v>
                </c:pt>
                <c:pt idx="221">
                  <c:v>29933</c:v>
                </c:pt>
                <c:pt idx="222">
                  <c:v>29984</c:v>
                </c:pt>
                <c:pt idx="223">
                  <c:v>30008</c:v>
                </c:pt>
                <c:pt idx="224">
                  <c:v>30070</c:v>
                </c:pt>
                <c:pt idx="225">
                  <c:v>30090</c:v>
                </c:pt>
                <c:pt idx="226">
                  <c:v>30110</c:v>
                </c:pt>
                <c:pt idx="227">
                  <c:v>30147</c:v>
                </c:pt>
                <c:pt idx="228">
                  <c:v>30180</c:v>
                </c:pt>
                <c:pt idx="229">
                  <c:v>30236</c:v>
                </c:pt>
                <c:pt idx="230">
                  <c:v>30273</c:v>
                </c:pt>
                <c:pt idx="231">
                  <c:v>30305</c:v>
                </c:pt>
                <c:pt idx="232">
                  <c:v>30354</c:v>
                </c:pt>
                <c:pt idx="233">
                  <c:v>30390</c:v>
                </c:pt>
                <c:pt idx="234">
                  <c:v>30523</c:v>
                </c:pt>
                <c:pt idx="235">
                  <c:v>30558</c:v>
                </c:pt>
                <c:pt idx="236">
                  <c:v>30616</c:v>
                </c:pt>
                <c:pt idx="237">
                  <c:v>30710</c:v>
                </c:pt>
                <c:pt idx="238">
                  <c:v>30711</c:v>
                </c:pt>
                <c:pt idx="239">
                  <c:v>30791</c:v>
                </c:pt>
                <c:pt idx="240">
                  <c:v>30846</c:v>
                </c:pt>
                <c:pt idx="241">
                  <c:v>31126</c:v>
                </c:pt>
                <c:pt idx="242">
                  <c:v>31132</c:v>
                </c:pt>
                <c:pt idx="243">
                  <c:v>31211</c:v>
                </c:pt>
                <c:pt idx="244">
                  <c:v>31217</c:v>
                </c:pt>
                <c:pt idx="245">
                  <c:v>31245</c:v>
                </c:pt>
                <c:pt idx="246">
                  <c:v>31278</c:v>
                </c:pt>
                <c:pt idx="247">
                  <c:v>31306</c:v>
                </c:pt>
                <c:pt idx="248">
                  <c:v>31327</c:v>
                </c:pt>
                <c:pt idx="249">
                  <c:v>31370</c:v>
                </c:pt>
                <c:pt idx="250">
                  <c:v>31397</c:v>
                </c:pt>
                <c:pt idx="251">
                  <c:v>31421</c:v>
                </c:pt>
                <c:pt idx="252">
                  <c:v>31467</c:v>
                </c:pt>
                <c:pt idx="253">
                  <c:v>31490</c:v>
                </c:pt>
                <c:pt idx="254">
                  <c:v>31583</c:v>
                </c:pt>
                <c:pt idx="255">
                  <c:v>31615</c:v>
                </c:pt>
                <c:pt idx="256">
                  <c:v>31635</c:v>
                </c:pt>
                <c:pt idx="257">
                  <c:v>31684</c:v>
                </c:pt>
                <c:pt idx="258">
                  <c:v>31733</c:v>
                </c:pt>
                <c:pt idx="259">
                  <c:v>31762</c:v>
                </c:pt>
                <c:pt idx="260">
                  <c:v>31789</c:v>
                </c:pt>
                <c:pt idx="261">
                  <c:v>31831</c:v>
                </c:pt>
                <c:pt idx="262">
                  <c:v>31854</c:v>
                </c:pt>
                <c:pt idx="263">
                  <c:v>31904</c:v>
                </c:pt>
                <c:pt idx="264">
                  <c:v>31946</c:v>
                </c:pt>
                <c:pt idx="265">
                  <c:v>31950</c:v>
                </c:pt>
                <c:pt idx="266">
                  <c:v>31993</c:v>
                </c:pt>
                <c:pt idx="267">
                  <c:v>32022</c:v>
                </c:pt>
                <c:pt idx="268">
                  <c:v>32041</c:v>
                </c:pt>
                <c:pt idx="269">
                  <c:v>32085</c:v>
                </c:pt>
                <c:pt idx="270">
                  <c:v>32097</c:v>
                </c:pt>
                <c:pt idx="271">
                  <c:v>32153</c:v>
                </c:pt>
                <c:pt idx="272">
                  <c:v>32209</c:v>
                </c:pt>
                <c:pt idx="273">
                  <c:v>32218</c:v>
                </c:pt>
                <c:pt idx="274">
                  <c:v>32265</c:v>
                </c:pt>
                <c:pt idx="275">
                  <c:v>32322</c:v>
                </c:pt>
                <c:pt idx="276">
                  <c:v>32364</c:v>
                </c:pt>
                <c:pt idx="277">
                  <c:v>32427</c:v>
                </c:pt>
                <c:pt idx="278">
                  <c:v>32468</c:v>
                </c:pt>
                <c:pt idx="279">
                  <c:v>32492</c:v>
                </c:pt>
                <c:pt idx="280">
                  <c:v>32525</c:v>
                </c:pt>
                <c:pt idx="281">
                  <c:v>32582</c:v>
                </c:pt>
                <c:pt idx="282">
                  <c:v>32622</c:v>
                </c:pt>
                <c:pt idx="283">
                  <c:v>32671</c:v>
                </c:pt>
                <c:pt idx="284">
                  <c:v>32729</c:v>
                </c:pt>
                <c:pt idx="285">
                  <c:v>32783</c:v>
                </c:pt>
                <c:pt idx="286">
                  <c:v>32827</c:v>
                </c:pt>
                <c:pt idx="287">
                  <c:v>32883</c:v>
                </c:pt>
                <c:pt idx="288">
                  <c:v>32939</c:v>
                </c:pt>
                <c:pt idx="289">
                  <c:v>32995</c:v>
                </c:pt>
                <c:pt idx="290">
                  <c:v>33049</c:v>
                </c:pt>
                <c:pt idx="291">
                  <c:v>33100</c:v>
                </c:pt>
                <c:pt idx="292">
                  <c:v>33150</c:v>
                </c:pt>
                <c:pt idx="293">
                  <c:v>33205</c:v>
                </c:pt>
                <c:pt idx="294">
                  <c:v>33269</c:v>
                </c:pt>
                <c:pt idx="295">
                  <c:v>33318</c:v>
                </c:pt>
                <c:pt idx="296">
                  <c:v>33378</c:v>
                </c:pt>
                <c:pt idx="297">
                  <c:v>33400</c:v>
                </c:pt>
                <c:pt idx="298">
                  <c:v>33424</c:v>
                </c:pt>
                <c:pt idx="299">
                  <c:v>33478</c:v>
                </c:pt>
                <c:pt idx="300">
                  <c:v>33549</c:v>
                </c:pt>
                <c:pt idx="301">
                  <c:v>33612</c:v>
                </c:pt>
                <c:pt idx="302">
                  <c:v>33666</c:v>
                </c:pt>
                <c:pt idx="303">
                  <c:v>33716</c:v>
                </c:pt>
                <c:pt idx="304">
                  <c:v>33779</c:v>
                </c:pt>
                <c:pt idx="305">
                  <c:v>33842</c:v>
                </c:pt>
                <c:pt idx="306">
                  <c:v>33896</c:v>
                </c:pt>
                <c:pt idx="307">
                  <c:v>33947</c:v>
                </c:pt>
                <c:pt idx="308">
                  <c:v>34010</c:v>
                </c:pt>
                <c:pt idx="309">
                  <c:v>34078</c:v>
                </c:pt>
                <c:pt idx="310">
                  <c:v>34130</c:v>
                </c:pt>
                <c:pt idx="311">
                  <c:v>34200</c:v>
                </c:pt>
                <c:pt idx="312">
                  <c:v>34263</c:v>
                </c:pt>
                <c:pt idx="313">
                  <c:v>34338</c:v>
                </c:pt>
                <c:pt idx="314">
                  <c:v>34382</c:v>
                </c:pt>
                <c:pt idx="315">
                  <c:v>34435</c:v>
                </c:pt>
                <c:pt idx="316">
                  <c:v>34501</c:v>
                </c:pt>
                <c:pt idx="317">
                  <c:v>34561</c:v>
                </c:pt>
                <c:pt idx="318">
                  <c:v>34641</c:v>
                </c:pt>
                <c:pt idx="319">
                  <c:v>34705</c:v>
                </c:pt>
                <c:pt idx="320">
                  <c:v>34768</c:v>
                </c:pt>
                <c:pt idx="321">
                  <c:v>34822</c:v>
                </c:pt>
                <c:pt idx="322">
                  <c:v>34890</c:v>
                </c:pt>
                <c:pt idx="323">
                  <c:v>34990</c:v>
                </c:pt>
                <c:pt idx="324">
                  <c:v>35074</c:v>
                </c:pt>
                <c:pt idx="325">
                  <c:v>35159</c:v>
                </c:pt>
                <c:pt idx="326">
                  <c:v>35255</c:v>
                </c:pt>
                <c:pt idx="327">
                  <c:v>35347</c:v>
                </c:pt>
                <c:pt idx="328">
                  <c:v>35457</c:v>
                </c:pt>
                <c:pt idx="329">
                  <c:v>35544</c:v>
                </c:pt>
                <c:pt idx="330">
                  <c:v>35628</c:v>
                </c:pt>
                <c:pt idx="331">
                  <c:v>35738</c:v>
                </c:pt>
                <c:pt idx="332">
                  <c:v>35804</c:v>
                </c:pt>
                <c:pt idx="333">
                  <c:v>35914</c:v>
                </c:pt>
                <c:pt idx="334">
                  <c:v>35977</c:v>
                </c:pt>
                <c:pt idx="335">
                  <c:v>36094</c:v>
                </c:pt>
                <c:pt idx="336">
                  <c:v>36164</c:v>
                </c:pt>
                <c:pt idx="337">
                  <c:v>36266</c:v>
                </c:pt>
                <c:pt idx="338">
                  <c:v>36356</c:v>
                </c:pt>
                <c:pt idx="339">
                  <c:v>36474</c:v>
                </c:pt>
                <c:pt idx="340">
                  <c:v>36537</c:v>
                </c:pt>
                <c:pt idx="341">
                  <c:v>36650</c:v>
                </c:pt>
                <c:pt idx="342">
                  <c:v>36719</c:v>
                </c:pt>
                <c:pt idx="343">
                  <c:v>36829</c:v>
                </c:pt>
                <c:pt idx="344">
                  <c:v>36942</c:v>
                </c:pt>
                <c:pt idx="345">
                  <c:v>37005</c:v>
                </c:pt>
                <c:pt idx="346">
                  <c:v>37074</c:v>
                </c:pt>
                <c:pt idx="347">
                  <c:v>37180</c:v>
                </c:pt>
                <c:pt idx="348">
                  <c:v>37271</c:v>
                </c:pt>
                <c:pt idx="349">
                  <c:v>37355</c:v>
                </c:pt>
                <c:pt idx="350">
                  <c:v>37447</c:v>
                </c:pt>
                <c:pt idx="351">
                  <c:v>37553</c:v>
                </c:pt>
                <c:pt idx="352">
                  <c:v>37630</c:v>
                </c:pt>
                <c:pt idx="353">
                  <c:v>37735</c:v>
                </c:pt>
                <c:pt idx="354">
                  <c:v>37811</c:v>
                </c:pt>
                <c:pt idx="355">
                  <c:v>37929</c:v>
                </c:pt>
                <c:pt idx="356">
                  <c:v>38000</c:v>
                </c:pt>
                <c:pt idx="357">
                  <c:v>38097</c:v>
                </c:pt>
                <c:pt idx="358">
                  <c:v>38182</c:v>
                </c:pt>
                <c:pt idx="359">
                  <c:v>38308</c:v>
                </c:pt>
                <c:pt idx="360">
                  <c:v>38412</c:v>
                </c:pt>
                <c:pt idx="361">
                  <c:v>38454</c:v>
                </c:pt>
                <c:pt idx="362">
                  <c:v>38547</c:v>
                </c:pt>
                <c:pt idx="363">
                  <c:v>38643</c:v>
                </c:pt>
                <c:pt idx="364">
                  <c:v>38726</c:v>
                </c:pt>
                <c:pt idx="365">
                  <c:v>38826</c:v>
                </c:pt>
                <c:pt idx="366">
                  <c:v>38909</c:v>
                </c:pt>
                <c:pt idx="367">
                  <c:v>39021</c:v>
                </c:pt>
                <c:pt idx="368">
                  <c:v>39093</c:v>
                </c:pt>
                <c:pt idx="369">
                  <c:v>39211</c:v>
                </c:pt>
                <c:pt idx="370">
                  <c:v>39282</c:v>
                </c:pt>
                <c:pt idx="371">
                  <c:v>39387</c:v>
                </c:pt>
                <c:pt idx="372">
                  <c:v>39485</c:v>
                </c:pt>
                <c:pt idx="373">
                  <c:v>39568</c:v>
                </c:pt>
                <c:pt idx="374">
                  <c:v>39653</c:v>
                </c:pt>
                <c:pt idx="375">
                  <c:v>39741</c:v>
                </c:pt>
                <c:pt idx="376">
                  <c:v>39841</c:v>
                </c:pt>
                <c:pt idx="377">
                  <c:v>39912</c:v>
                </c:pt>
                <c:pt idx="378">
                  <c:v>40050</c:v>
                </c:pt>
                <c:pt idx="379">
                  <c:v>40108</c:v>
                </c:pt>
                <c:pt idx="380">
                  <c:v>40206</c:v>
                </c:pt>
                <c:pt idx="381">
                  <c:v>40281</c:v>
                </c:pt>
                <c:pt idx="382">
                  <c:v>40380</c:v>
                </c:pt>
                <c:pt idx="383">
                  <c:v>40469</c:v>
                </c:pt>
                <c:pt idx="384">
                  <c:v>40591</c:v>
                </c:pt>
                <c:pt idx="385">
                  <c:v>40652</c:v>
                </c:pt>
                <c:pt idx="386">
                  <c:v>40738</c:v>
                </c:pt>
                <c:pt idx="387">
                  <c:v>40856</c:v>
                </c:pt>
                <c:pt idx="388">
                  <c:v>40933</c:v>
                </c:pt>
                <c:pt idx="389">
                  <c:v>41029</c:v>
                </c:pt>
                <c:pt idx="390">
                  <c:v>41114</c:v>
                </c:pt>
                <c:pt idx="391">
                  <c:v>41197</c:v>
                </c:pt>
                <c:pt idx="392">
                  <c:v>41332</c:v>
                </c:pt>
                <c:pt idx="393">
                  <c:v>41389</c:v>
                </c:pt>
                <c:pt idx="394">
                  <c:v>41472</c:v>
                </c:pt>
                <c:pt idx="395">
                  <c:v>41591</c:v>
                </c:pt>
                <c:pt idx="396">
                  <c:v>41694</c:v>
                </c:pt>
                <c:pt idx="397">
                  <c:v>41750</c:v>
                </c:pt>
                <c:pt idx="398">
                  <c:v>41848</c:v>
                </c:pt>
                <c:pt idx="399">
                  <c:v>41933</c:v>
                </c:pt>
                <c:pt idx="400">
                  <c:v>42065</c:v>
                </c:pt>
                <c:pt idx="401">
                  <c:v>42150</c:v>
                </c:pt>
                <c:pt idx="402">
                  <c:v>42185</c:v>
                </c:pt>
                <c:pt idx="403">
                  <c:v>42388</c:v>
                </c:pt>
                <c:pt idx="404">
                  <c:v>42503</c:v>
                </c:pt>
                <c:pt idx="405">
                  <c:v>42611</c:v>
                </c:pt>
                <c:pt idx="406">
                  <c:v>42689</c:v>
                </c:pt>
                <c:pt idx="407">
                  <c:v>42787</c:v>
                </c:pt>
                <c:pt idx="408">
                  <c:v>42852</c:v>
                </c:pt>
                <c:pt idx="409">
                  <c:v>42947</c:v>
                </c:pt>
                <c:pt idx="410">
                  <c:v>43054</c:v>
                </c:pt>
                <c:pt idx="411">
                  <c:v>43192</c:v>
                </c:pt>
                <c:pt idx="412">
                  <c:v>43319</c:v>
                </c:pt>
                <c:pt idx="413">
                  <c:v>43389</c:v>
                </c:pt>
                <c:pt idx="414">
                  <c:v>43503</c:v>
                </c:pt>
                <c:pt idx="415">
                  <c:v>43600</c:v>
                </c:pt>
                <c:pt idx="416">
                  <c:v>43684</c:v>
                </c:pt>
                <c:pt idx="417">
                  <c:v>43857</c:v>
                </c:pt>
                <c:pt idx="418">
                  <c:v>44026</c:v>
                </c:pt>
                <c:pt idx="419">
                  <c:v>44230</c:v>
                </c:pt>
                <c:pt idx="420">
                  <c:v>44389</c:v>
                </c:pt>
                <c:pt idx="421">
                  <c:v>44580</c:v>
                </c:pt>
              </c:numCache>
            </c:numRef>
          </c:xVal>
          <c:yVal>
            <c:numRef>
              <c:f>'370800076500701'!$D$102:$D$1754</c:f>
              <c:numCache>
                <c:formatCode>General</c:formatCode>
                <c:ptCount val="1653"/>
                <c:pt idx="0">
                  <c:v>-29.79</c:v>
                </c:pt>
                <c:pt idx="1">
                  <c:v>-29.75</c:v>
                </c:pt>
                <c:pt idx="2">
                  <c:v>-29.75</c:v>
                </c:pt>
                <c:pt idx="3">
                  <c:v>-32.31</c:v>
                </c:pt>
                <c:pt idx="4">
                  <c:v>-32.15</c:v>
                </c:pt>
                <c:pt idx="5">
                  <c:v>-32.090000000000003</c:v>
                </c:pt>
                <c:pt idx="6">
                  <c:v>-32.090000000000003</c:v>
                </c:pt>
                <c:pt idx="7">
                  <c:v>-32.119999999999898</c:v>
                </c:pt>
                <c:pt idx="8">
                  <c:v>-32.090000000000003</c:v>
                </c:pt>
                <c:pt idx="9">
                  <c:v>-32.119999999999898</c:v>
                </c:pt>
                <c:pt idx="10">
                  <c:v>-32.08</c:v>
                </c:pt>
                <c:pt idx="11">
                  <c:v>-32.1</c:v>
                </c:pt>
                <c:pt idx="12">
                  <c:v>-32.130000000000003</c:v>
                </c:pt>
                <c:pt idx="13">
                  <c:v>-32.06</c:v>
                </c:pt>
                <c:pt idx="14">
                  <c:v>-32.1</c:v>
                </c:pt>
                <c:pt idx="15">
                  <c:v>-32.42</c:v>
                </c:pt>
                <c:pt idx="16">
                  <c:v>-32.5</c:v>
                </c:pt>
                <c:pt idx="17">
                  <c:v>-32.51</c:v>
                </c:pt>
                <c:pt idx="18">
                  <c:v>-32.479999999999897</c:v>
                </c:pt>
                <c:pt idx="19">
                  <c:v>-32.5</c:v>
                </c:pt>
                <c:pt idx="20">
                  <c:v>-32.42</c:v>
                </c:pt>
                <c:pt idx="21">
                  <c:v>-32.51</c:v>
                </c:pt>
                <c:pt idx="22">
                  <c:v>-32.54</c:v>
                </c:pt>
                <c:pt idx="23">
                  <c:v>-32.54</c:v>
                </c:pt>
                <c:pt idx="24">
                  <c:v>-32.58</c:v>
                </c:pt>
                <c:pt idx="25">
                  <c:v>-32.68</c:v>
                </c:pt>
                <c:pt idx="26">
                  <c:v>-32.81</c:v>
                </c:pt>
                <c:pt idx="27">
                  <c:v>-31.96</c:v>
                </c:pt>
                <c:pt idx="28">
                  <c:v>-32.04</c:v>
                </c:pt>
                <c:pt idx="29">
                  <c:v>-32.06</c:v>
                </c:pt>
                <c:pt idx="30">
                  <c:v>-32.08</c:v>
                </c:pt>
                <c:pt idx="31">
                  <c:v>-32.06</c:v>
                </c:pt>
                <c:pt idx="32">
                  <c:v>-32.72</c:v>
                </c:pt>
                <c:pt idx="33">
                  <c:v>-32.92</c:v>
                </c:pt>
                <c:pt idx="34">
                  <c:v>-34.799999999999898</c:v>
                </c:pt>
                <c:pt idx="35">
                  <c:v>-35.36</c:v>
                </c:pt>
                <c:pt idx="36">
                  <c:v>-36.17</c:v>
                </c:pt>
                <c:pt idx="37">
                  <c:v>-35.08</c:v>
                </c:pt>
                <c:pt idx="38">
                  <c:v>-34.979999999999897</c:v>
                </c:pt>
                <c:pt idx="39">
                  <c:v>-35.450000000000003</c:v>
                </c:pt>
                <c:pt idx="40">
                  <c:v>-35.42</c:v>
                </c:pt>
                <c:pt idx="41">
                  <c:v>-35.42</c:v>
                </c:pt>
                <c:pt idx="42">
                  <c:v>-35.4</c:v>
                </c:pt>
                <c:pt idx="43">
                  <c:v>-35.35</c:v>
                </c:pt>
                <c:pt idx="44">
                  <c:v>-35.36</c:v>
                </c:pt>
                <c:pt idx="45">
                  <c:v>-35.39</c:v>
                </c:pt>
                <c:pt idx="46">
                  <c:v>-35.39</c:v>
                </c:pt>
                <c:pt idx="47">
                  <c:v>-35.36</c:v>
                </c:pt>
                <c:pt idx="48">
                  <c:v>-35.36</c:v>
                </c:pt>
                <c:pt idx="49">
                  <c:v>-36.369999999999898</c:v>
                </c:pt>
                <c:pt idx="50">
                  <c:v>-36.020000000000003</c:v>
                </c:pt>
                <c:pt idx="51">
                  <c:v>-35.82</c:v>
                </c:pt>
                <c:pt idx="52">
                  <c:v>-35.74</c:v>
                </c:pt>
                <c:pt idx="53">
                  <c:v>-35.6</c:v>
                </c:pt>
                <c:pt idx="54">
                  <c:v>-35.51</c:v>
                </c:pt>
                <c:pt idx="55">
                  <c:v>-35.43</c:v>
                </c:pt>
                <c:pt idx="56">
                  <c:v>-35.32</c:v>
                </c:pt>
                <c:pt idx="57">
                  <c:v>-35.549999999999898</c:v>
                </c:pt>
                <c:pt idx="58">
                  <c:v>-35.64</c:v>
                </c:pt>
                <c:pt idx="59">
                  <c:v>-35.82</c:v>
                </c:pt>
                <c:pt idx="60">
                  <c:v>-35.9</c:v>
                </c:pt>
                <c:pt idx="61">
                  <c:v>-36.020000000000003</c:v>
                </c:pt>
                <c:pt idx="62">
                  <c:v>-36.6</c:v>
                </c:pt>
                <c:pt idx="63">
                  <c:v>-36.270000000000003</c:v>
                </c:pt>
                <c:pt idx="64">
                  <c:v>-36.42</c:v>
                </c:pt>
                <c:pt idx="65">
                  <c:v>-36.56</c:v>
                </c:pt>
                <c:pt idx="66">
                  <c:v>-36.619999999999898</c:v>
                </c:pt>
                <c:pt idx="67">
                  <c:v>-36.57</c:v>
                </c:pt>
                <c:pt idx="68">
                  <c:v>-36.32</c:v>
                </c:pt>
                <c:pt idx="69">
                  <c:v>-36.25</c:v>
                </c:pt>
                <c:pt idx="70">
                  <c:v>-36.36</c:v>
                </c:pt>
                <c:pt idx="71">
                  <c:v>-36.42</c:v>
                </c:pt>
                <c:pt idx="72">
                  <c:v>-36.5</c:v>
                </c:pt>
                <c:pt idx="73">
                  <c:v>-36.56</c:v>
                </c:pt>
                <c:pt idx="74">
                  <c:v>-36.619999999999898</c:v>
                </c:pt>
                <c:pt idx="75">
                  <c:v>-36.67</c:v>
                </c:pt>
                <c:pt idx="76">
                  <c:v>-36.6</c:v>
                </c:pt>
                <c:pt idx="77">
                  <c:v>-36.57</c:v>
                </c:pt>
                <c:pt idx="78">
                  <c:v>-36.520000000000003</c:v>
                </c:pt>
                <c:pt idx="79">
                  <c:v>-36.520000000000003</c:v>
                </c:pt>
                <c:pt idx="80">
                  <c:v>-36.51</c:v>
                </c:pt>
                <c:pt idx="81">
                  <c:v>-36.5</c:v>
                </c:pt>
                <c:pt idx="82">
                  <c:v>-36.49</c:v>
                </c:pt>
                <c:pt idx="83">
                  <c:v>-36.5</c:v>
                </c:pt>
                <c:pt idx="84">
                  <c:v>-36.42</c:v>
                </c:pt>
                <c:pt idx="85">
                  <c:v>-36.479999999999897</c:v>
                </c:pt>
                <c:pt idx="86">
                  <c:v>-36.619999999999898</c:v>
                </c:pt>
                <c:pt idx="87">
                  <c:v>-37</c:v>
                </c:pt>
                <c:pt idx="88">
                  <c:v>-37.200000000000003</c:v>
                </c:pt>
                <c:pt idx="89">
                  <c:v>-37.31</c:v>
                </c:pt>
                <c:pt idx="90">
                  <c:v>-37.590000000000003</c:v>
                </c:pt>
                <c:pt idx="91">
                  <c:v>-37.72</c:v>
                </c:pt>
                <c:pt idx="92">
                  <c:v>-37.82</c:v>
                </c:pt>
                <c:pt idx="93">
                  <c:v>-38.22</c:v>
                </c:pt>
                <c:pt idx="94">
                  <c:v>-38.64</c:v>
                </c:pt>
                <c:pt idx="95">
                  <c:v>-38.520000000000003</c:v>
                </c:pt>
                <c:pt idx="96">
                  <c:v>-38.479999999999897</c:v>
                </c:pt>
                <c:pt idx="97">
                  <c:v>-38.47</c:v>
                </c:pt>
                <c:pt idx="98">
                  <c:v>-38.47</c:v>
                </c:pt>
                <c:pt idx="99">
                  <c:v>-38.46</c:v>
                </c:pt>
                <c:pt idx="100">
                  <c:v>-38.44</c:v>
                </c:pt>
                <c:pt idx="101">
                  <c:v>-38.42</c:v>
                </c:pt>
                <c:pt idx="102">
                  <c:v>-38.42</c:v>
                </c:pt>
                <c:pt idx="103">
                  <c:v>-38.44</c:v>
                </c:pt>
                <c:pt idx="104">
                  <c:v>-38.43</c:v>
                </c:pt>
                <c:pt idx="105">
                  <c:v>-38.44</c:v>
                </c:pt>
                <c:pt idx="106">
                  <c:v>-38.43</c:v>
                </c:pt>
                <c:pt idx="107">
                  <c:v>-38.46</c:v>
                </c:pt>
                <c:pt idx="108">
                  <c:v>-38.42</c:v>
                </c:pt>
                <c:pt idx="109">
                  <c:v>-38.56</c:v>
                </c:pt>
                <c:pt idx="110">
                  <c:v>-38.64</c:v>
                </c:pt>
                <c:pt idx="111">
                  <c:v>-38.700000000000003</c:v>
                </c:pt>
                <c:pt idx="112">
                  <c:v>-39.82</c:v>
                </c:pt>
                <c:pt idx="113">
                  <c:v>-38.78</c:v>
                </c:pt>
                <c:pt idx="114">
                  <c:v>-38.89</c:v>
                </c:pt>
                <c:pt idx="115">
                  <c:v>-38.94</c:v>
                </c:pt>
                <c:pt idx="116">
                  <c:v>-38.86</c:v>
                </c:pt>
                <c:pt idx="117">
                  <c:v>-38.9</c:v>
                </c:pt>
                <c:pt idx="118">
                  <c:v>-39.01</c:v>
                </c:pt>
                <c:pt idx="119">
                  <c:v>-39.130000000000003</c:v>
                </c:pt>
                <c:pt idx="120">
                  <c:v>-39.18</c:v>
                </c:pt>
                <c:pt idx="121">
                  <c:v>-39.369999999999898</c:v>
                </c:pt>
                <c:pt idx="122">
                  <c:v>-39.15</c:v>
                </c:pt>
                <c:pt idx="123">
                  <c:v>-39.32</c:v>
                </c:pt>
                <c:pt idx="124">
                  <c:v>-39.28</c:v>
                </c:pt>
                <c:pt idx="125">
                  <c:v>-39.31</c:v>
                </c:pt>
                <c:pt idx="126">
                  <c:v>-39.4</c:v>
                </c:pt>
                <c:pt idx="127">
                  <c:v>-39.479999999999897</c:v>
                </c:pt>
                <c:pt idx="128">
                  <c:v>-39.369999999999898</c:v>
                </c:pt>
                <c:pt idx="129">
                  <c:v>-39.36</c:v>
                </c:pt>
                <c:pt idx="130">
                  <c:v>-39.28</c:v>
                </c:pt>
                <c:pt idx="131">
                  <c:v>-39.450000000000003</c:v>
                </c:pt>
                <c:pt idx="132">
                  <c:v>-39.68</c:v>
                </c:pt>
                <c:pt idx="133">
                  <c:v>-39.6</c:v>
                </c:pt>
                <c:pt idx="134">
                  <c:v>-39.53</c:v>
                </c:pt>
                <c:pt idx="135">
                  <c:v>-39.479999999999897</c:v>
                </c:pt>
                <c:pt idx="136">
                  <c:v>-39.369999999999898</c:v>
                </c:pt>
                <c:pt idx="137">
                  <c:v>-39.5</c:v>
                </c:pt>
                <c:pt idx="138">
                  <c:v>-39.46</c:v>
                </c:pt>
                <c:pt idx="139">
                  <c:v>-39.380000000000003</c:v>
                </c:pt>
                <c:pt idx="140">
                  <c:v>-39.33</c:v>
                </c:pt>
                <c:pt idx="141">
                  <c:v>-39.020000000000003</c:v>
                </c:pt>
                <c:pt idx="142">
                  <c:v>-38.130000000000003</c:v>
                </c:pt>
                <c:pt idx="143">
                  <c:v>-38.15</c:v>
                </c:pt>
                <c:pt idx="144">
                  <c:v>-38.270000000000003</c:v>
                </c:pt>
                <c:pt idx="145">
                  <c:v>-38.31</c:v>
                </c:pt>
                <c:pt idx="146">
                  <c:v>-38.36</c:v>
                </c:pt>
                <c:pt idx="147">
                  <c:v>-38.270000000000003</c:v>
                </c:pt>
                <c:pt idx="148">
                  <c:v>-38.119999999999898</c:v>
                </c:pt>
                <c:pt idx="149">
                  <c:v>-38.14</c:v>
                </c:pt>
                <c:pt idx="150">
                  <c:v>-38.03</c:v>
                </c:pt>
                <c:pt idx="151">
                  <c:v>-37.89</c:v>
                </c:pt>
                <c:pt idx="152">
                  <c:v>-37.840000000000003</c:v>
                </c:pt>
                <c:pt idx="153">
                  <c:v>-37.82</c:v>
                </c:pt>
                <c:pt idx="154">
                  <c:v>-37.85</c:v>
                </c:pt>
                <c:pt idx="155">
                  <c:v>-39.619999999999898</c:v>
                </c:pt>
                <c:pt idx="156">
                  <c:v>-39.590000000000003</c:v>
                </c:pt>
                <c:pt idx="157">
                  <c:v>-39.51</c:v>
                </c:pt>
                <c:pt idx="158">
                  <c:v>-39.380000000000003</c:v>
                </c:pt>
                <c:pt idx="159">
                  <c:v>-39.6</c:v>
                </c:pt>
                <c:pt idx="160">
                  <c:v>-39.56</c:v>
                </c:pt>
                <c:pt idx="161">
                  <c:v>-39.409999999999897</c:v>
                </c:pt>
                <c:pt idx="162">
                  <c:v>-39.479999999999897</c:v>
                </c:pt>
                <c:pt idx="163">
                  <c:v>-39.51</c:v>
                </c:pt>
                <c:pt idx="164">
                  <c:v>-39.47</c:v>
                </c:pt>
                <c:pt idx="165">
                  <c:v>-39.28</c:v>
                </c:pt>
                <c:pt idx="166">
                  <c:v>-39.29</c:v>
                </c:pt>
                <c:pt idx="167">
                  <c:v>-38.86</c:v>
                </c:pt>
                <c:pt idx="168">
                  <c:v>-38.75</c:v>
                </c:pt>
                <c:pt idx="169">
                  <c:v>-38.78</c:v>
                </c:pt>
                <c:pt idx="170">
                  <c:v>-38.76</c:v>
                </c:pt>
                <c:pt idx="171">
                  <c:v>-38.76</c:v>
                </c:pt>
                <c:pt idx="172">
                  <c:v>-38.93</c:v>
                </c:pt>
                <c:pt idx="173">
                  <c:v>-38.880000000000003</c:v>
                </c:pt>
                <c:pt idx="174">
                  <c:v>-38.83</c:v>
                </c:pt>
                <c:pt idx="175">
                  <c:v>-38.81</c:v>
                </c:pt>
                <c:pt idx="176">
                  <c:v>-39.06</c:v>
                </c:pt>
                <c:pt idx="177">
                  <c:v>-38.93</c:v>
                </c:pt>
                <c:pt idx="178">
                  <c:v>-38.92</c:v>
                </c:pt>
                <c:pt idx="179">
                  <c:v>-39.770000000000003</c:v>
                </c:pt>
                <c:pt idx="180">
                  <c:v>-39.75</c:v>
                </c:pt>
                <c:pt idx="181">
                  <c:v>-39.78</c:v>
                </c:pt>
                <c:pt idx="182">
                  <c:v>-39.81</c:v>
                </c:pt>
                <c:pt idx="183">
                  <c:v>-39.840000000000003</c:v>
                </c:pt>
                <c:pt idx="184">
                  <c:v>-39.71</c:v>
                </c:pt>
                <c:pt idx="185">
                  <c:v>-42.75</c:v>
                </c:pt>
                <c:pt idx="186">
                  <c:v>-40.93</c:v>
                </c:pt>
                <c:pt idx="187">
                  <c:v>-47.32</c:v>
                </c:pt>
                <c:pt idx="188">
                  <c:v>-41.82</c:v>
                </c:pt>
                <c:pt idx="189">
                  <c:v>-41.64</c:v>
                </c:pt>
                <c:pt idx="190">
                  <c:v>-42.11</c:v>
                </c:pt>
                <c:pt idx="191">
                  <c:v>-45.89</c:v>
                </c:pt>
                <c:pt idx="192">
                  <c:v>-41.95</c:v>
                </c:pt>
                <c:pt idx="193">
                  <c:v>-43.94</c:v>
                </c:pt>
                <c:pt idx="194">
                  <c:v>-44.04</c:v>
                </c:pt>
                <c:pt idx="195">
                  <c:v>-43.77</c:v>
                </c:pt>
                <c:pt idx="196">
                  <c:v>-42.12</c:v>
                </c:pt>
                <c:pt idx="197">
                  <c:v>-43.82</c:v>
                </c:pt>
                <c:pt idx="198">
                  <c:v>-43.56</c:v>
                </c:pt>
                <c:pt idx="199">
                  <c:v>-43.36</c:v>
                </c:pt>
                <c:pt idx="200">
                  <c:v>-43.84</c:v>
                </c:pt>
                <c:pt idx="201">
                  <c:v>-45.17</c:v>
                </c:pt>
                <c:pt idx="202">
                  <c:v>-43.96</c:v>
                </c:pt>
                <c:pt idx="203">
                  <c:v>-44.47</c:v>
                </c:pt>
                <c:pt idx="204">
                  <c:v>-45.32</c:v>
                </c:pt>
                <c:pt idx="205">
                  <c:v>-44.47</c:v>
                </c:pt>
                <c:pt idx="206">
                  <c:v>-45.62</c:v>
                </c:pt>
                <c:pt idx="207">
                  <c:v>-46.17</c:v>
                </c:pt>
                <c:pt idx="208">
                  <c:v>-46.42</c:v>
                </c:pt>
                <c:pt idx="209">
                  <c:v>-46.77</c:v>
                </c:pt>
                <c:pt idx="210">
                  <c:v>-46.82</c:v>
                </c:pt>
                <c:pt idx="211">
                  <c:v>-46.12</c:v>
                </c:pt>
                <c:pt idx="212">
                  <c:v>-47.5</c:v>
                </c:pt>
                <c:pt idx="213">
                  <c:v>-46.9</c:v>
                </c:pt>
                <c:pt idx="214">
                  <c:v>-47</c:v>
                </c:pt>
                <c:pt idx="215">
                  <c:v>-47.1</c:v>
                </c:pt>
                <c:pt idx="216">
                  <c:v>-47.73</c:v>
                </c:pt>
                <c:pt idx="217">
                  <c:v>-48.87</c:v>
                </c:pt>
                <c:pt idx="218">
                  <c:v>-49.44</c:v>
                </c:pt>
                <c:pt idx="219">
                  <c:v>-49.94</c:v>
                </c:pt>
                <c:pt idx="220">
                  <c:v>-49.82</c:v>
                </c:pt>
                <c:pt idx="221">
                  <c:v>-50.02</c:v>
                </c:pt>
                <c:pt idx="222">
                  <c:v>-49.57</c:v>
                </c:pt>
                <c:pt idx="223">
                  <c:v>-49.44</c:v>
                </c:pt>
                <c:pt idx="224">
                  <c:v>-49.27</c:v>
                </c:pt>
                <c:pt idx="225">
                  <c:v>-49.51</c:v>
                </c:pt>
                <c:pt idx="226">
                  <c:v>-49.27</c:v>
                </c:pt>
                <c:pt idx="227">
                  <c:v>-49.07</c:v>
                </c:pt>
                <c:pt idx="228">
                  <c:v>-49.4</c:v>
                </c:pt>
                <c:pt idx="229">
                  <c:v>-50.48</c:v>
                </c:pt>
                <c:pt idx="230">
                  <c:v>-51</c:v>
                </c:pt>
                <c:pt idx="231">
                  <c:v>-49.04</c:v>
                </c:pt>
                <c:pt idx="232">
                  <c:v>-49.56</c:v>
                </c:pt>
                <c:pt idx="233">
                  <c:v>-49.23</c:v>
                </c:pt>
                <c:pt idx="234">
                  <c:v>-49.6</c:v>
                </c:pt>
                <c:pt idx="235">
                  <c:v>-49.87</c:v>
                </c:pt>
                <c:pt idx="236">
                  <c:v>-50.79</c:v>
                </c:pt>
                <c:pt idx="237">
                  <c:v>-50.53</c:v>
                </c:pt>
                <c:pt idx="238">
                  <c:v>-50.56</c:v>
                </c:pt>
                <c:pt idx="239">
                  <c:v>-50.03</c:v>
                </c:pt>
                <c:pt idx="240">
                  <c:v>-50.35</c:v>
                </c:pt>
                <c:pt idx="241">
                  <c:v>-51.65</c:v>
                </c:pt>
                <c:pt idx="242">
                  <c:v>-50.57</c:v>
                </c:pt>
                <c:pt idx="243">
                  <c:v>-51.7</c:v>
                </c:pt>
                <c:pt idx="244">
                  <c:v>-52.27</c:v>
                </c:pt>
                <c:pt idx="245">
                  <c:v>-52.58</c:v>
                </c:pt>
                <c:pt idx="246">
                  <c:v>-52.87</c:v>
                </c:pt>
                <c:pt idx="247">
                  <c:v>-53.59</c:v>
                </c:pt>
                <c:pt idx="248">
                  <c:v>-53.45</c:v>
                </c:pt>
                <c:pt idx="249">
                  <c:v>-53.46</c:v>
                </c:pt>
                <c:pt idx="250">
                  <c:v>-53.36</c:v>
                </c:pt>
                <c:pt idx="251">
                  <c:v>-53.32</c:v>
                </c:pt>
                <c:pt idx="252">
                  <c:v>-52.81</c:v>
                </c:pt>
                <c:pt idx="253">
                  <c:v>-53.74</c:v>
                </c:pt>
                <c:pt idx="254">
                  <c:v>-53.23</c:v>
                </c:pt>
                <c:pt idx="255">
                  <c:v>-53.76</c:v>
                </c:pt>
                <c:pt idx="256">
                  <c:v>-54.02</c:v>
                </c:pt>
                <c:pt idx="257">
                  <c:v>-54.49</c:v>
                </c:pt>
                <c:pt idx="258">
                  <c:v>-54.7</c:v>
                </c:pt>
                <c:pt idx="259">
                  <c:v>-54.83</c:v>
                </c:pt>
                <c:pt idx="260">
                  <c:v>-54.49</c:v>
                </c:pt>
                <c:pt idx="261">
                  <c:v>-54.54</c:v>
                </c:pt>
                <c:pt idx="262">
                  <c:v>-54.69</c:v>
                </c:pt>
                <c:pt idx="263">
                  <c:v>-54.47</c:v>
                </c:pt>
                <c:pt idx="264">
                  <c:v>-55.14</c:v>
                </c:pt>
                <c:pt idx="265">
                  <c:v>-54.94</c:v>
                </c:pt>
                <c:pt idx="266">
                  <c:v>-55.75</c:v>
                </c:pt>
                <c:pt idx="267">
                  <c:v>-56.07</c:v>
                </c:pt>
                <c:pt idx="268">
                  <c:v>-55.92</c:v>
                </c:pt>
                <c:pt idx="269">
                  <c:v>-56.27</c:v>
                </c:pt>
                <c:pt idx="270">
                  <c:v>-55.5</c:v>
                </c:pt>
                <c:pt idx="271">
                  <c:v>-55.92</c:v>
                </c:pt>
                <c:pt idx="272">
                  <c:v>-55.73</c:v>
                </c:pt>
                <c:pt idx="273">
                  <c:v>-55.8</c:v>
                </c:pt>
                <c:pt idx="274">
                  <c:v>-55.59</c:v>
                </c:pt>
                <c:pt idx="275">
                  <c:v>-56.04</c:v>
                </c:pt>
                <c:pt idx="276">
                  <c:v>-56.88</c:v>
                </c:pt>
                <c:pt idx="277">
                  <c:v>-57.42</c:v>
                </c:pt>
                <c:pt idx="278">
                  <c:v>-57.37</c:v>
                </c:pt>
                <c:pt idx="279">
                  <c:v>-57.32</c:v>
                </c:pt>
                <c:pt idx="280">
                  <c:v>-57.07</c:v>
                </c:pt>
                <c:pt idx="281">
                  <c:v>-56.52</c:v>
                </c:pt>
                <c:pt idx="282">
                  <c:v>-56.42</c:v>
                </c:pt>
                <c:pt idx="283">
                  <c:v>-56.62</c:v>
                </c:pt>
                <c:pt idx="284">
                  <c:v>-57.42</c:v>
                </c:pt>
                <c:pt idx="285">
                  <c:v>-57.52</c:v>
                </c:pt>
                <c:pt idx="286">
                  <c:v>-57.59</c:v>
                </c:pt>
                <c:pt idx="287">
                  <c:v>-57.17</c:v>
                </c:pt>
                <c:pt idx="288">
                  <c:v>-57.17</c:v>
                </c:pt>
                <c:pt idx="289">
                  <c:v>-56.82</c:v>
                </c:pt>
                <c:pt idx="290">
                  <c:v>-57</c:v>
                </c:pt>
                <c:pt idx="291">
                  <c:v>-57.42</c:v>
                </c:pt>
                <c:pt idx="292">
                  <c:v>-58.25</c:v>
                </c:pt>
                <c:pt idx="293">
                  <c:v>-58.35</c:v>
                </c:pt>
                <c:pt idx="294">
                  <c:v>-57.22</c:v>
                </c:pt>
                <c:pt idx="295">
                  <c:v>-57.62</c:v>
                </c:pt>
                <c:pt idx="296">
                  <c:v>-59.93</c:v>
                </c:pt>
                <c:pt idx="297">
                  <c:v>-58.28</c:v>
                </c:pt>
                <c:pt idx="298">
                  <c:v>-58.51</c:v>
                </c:pt>
                <c:pt idx="299">
                  <c:v>-59.32</c:v>
                </c:pt>
                <c:pt idx="300">
                  <c:v>-59.66</c:v>
                </c:pt>
                <c:pt idx="301">
                  <c:v>-59.47</c:v>
                </c:pt>
                <c:pt idx="302">
                  <c:v>-59.68</c:v>
                </c:pt>
                <c:pt idx="303">
                  <c:v>-59.63</c:v>
                </c:pt>
                <c:pt idx="304">
                  <c:v>-59.9</c:v>
                </c:pt>
                <c:pt idx="305">
                  <c:v>-60.55</c:v>
                </c:pt>
                <c:pt idx="306">
                  <c:v>-60.95</c:v>
                </c:pt>
                <c:pt idx="307">
                  <c:v>-61</c:v>
                </c:pt>
                <c:pt idx="308">
                  <c:v>-60.62</c:v>
                </c:pt>
                <c:pt idx="309">
                  <c:v>-60.27</c:v>
                </c:pt>
                <c:pt idx="310">
                  <c:v>-60.35</c:v>
                </c:pt>
                <c:pt idx="311">
                  <c:v>-61.73</c:v>
                </c:pt>
                <c:pt idx="312">
                  <c:v>-62.33</c:v>
                </c:pt>
                <c:pt idx="313">
                  <c:v>-61.71</c:v>
                </c:pt>
                <c:pt idx="314">
                  <c:v>-61.71</c:v>
                </c:pt>
                <c:pt idx="315">
                  <c:v>-61.62</c:v>
                </c:pt>
                <c:pt idx="316">
                  <c:v>-61.84</c:v>
                </c:pt>
                <c:pt idx="317">
                  <c:v>-62.39</c:v>
                </c:pt>
                <c:pt idx="318">
                  <c:v>-63.56</c:v>
                </c:pt>
                <c:pt idx="319">
                  <c:v>-62.2</c:v>
                </c:pt>
                <c:pt idx="320">
                  <c:v>-61.68</c:v>
                </c:pt>
                <c:pt idx="321">
                  <c:v>-61.48</c:v>
                </c:pt>
                <c:pt idx="322">
                  <c:v>-61.79</c:v>
                </c:pt>
                <c:pt idx="323">
                  <c:v>-62.68</c:v>
                </c:pt>
                <c:pt idx="324">
                  <c:v>-62.26</c:v>
                </c:pt>
                <c:pt idx="325">
                  <c:v>-61.95</c:v>
                </c:pt>
                <c:pt idx="326">
                  <c:v>-62.23</c:v>
                </c:pt>
                <c:pt idx="327">
                  <c:v>-62.26</c:v>
                </c:pt>
                <c:pt idx="328">
                  <c:v>-62.24</c:v>
                </c:pt>
                <c:pt idx="329">
                  <c:v>-61.66</c:v>
                </c:pt>
                <c:pt idx="330">
                  <c:v>-62.4</c:v>
                </c:pt>
                <c:pt idx="331">
                  <c:v>-63.34</c:v>
                </c:pt>
                <c:pt idx="332">
                  <c:v>-62.78</c:v>
                </c:pt>
                <c:pt idx="333">
                  <c:v>-62.47</c:v>
                </c:pt>
                <c:pt idx="334">
                  <c:v>-62.68</c:v>
                </c:pt>
                <c:pt idx="335">
                  <c:v>-64.09</c:v>
                </c:pt>
                <c:pt idx="336">
                  <c:v>-64.040000000000006</c:v>
                </c:pt>
                <c:pt idx="337">
                  <c:v>-64.17</c:v>
                </c:pt>
                <c:pt idx="338">
                  <c:v>-65.36</c:v>
                </c:pt>
                <c:pt idx="339">
                  <c:v>-65.64</c:v>
                </c:pt>
                <c:pt idx="340">
                  <c:v>-65.42</c:v>
                </c:pt>
                <c:pt idx="341">
                  <c:v>-65.069999999999894</c:v>
                </c:pt>
                <c:pt idx="342">
                  <c:v>-65.650000000000006</c:v>
                </c:pt>
                <c:pt idx="343">
                  <c:v>-66.010000000000005</c:v>
                </c:pt>
                <c:pt idx="344">
                  <c:v>-65.69</c:v>
                </c:pt>
                <c:pt idx="345">
                  <c:v>-65.52</c:v>
                </c:pt>
                <c:pt idx="346">
                  <c:v>-65.959999999999894</c:v>
                </c:pt>
                <c:pt idx="347">
                  <c:v>-67.02</c:v>
                </c:pt>
                <c:pt idx="348">
                  <c:v>-67.2</c:v>
                </c:pt>
                <c:pt idx="349">
                  <c:v>-67.209999999999894</c:v>
                </c:pt>
                <c:pt idx="350">
                  <c:v>-68.16</c:v>
                </c:pt>
                <c:pt idx="351">
                  <c:v>-69.069999999999894</c:v>
                </c:pt>
                <c:pt idx="352">
                  <c:v>-69.150000000000006</c:v>
                </c:pt>
                <c:pt idx="353">
                  <c:v>-69.28</c:v>
                </c:pt>
                <c:pt idx="354">
                  <c:v>-69.37</c:v>
                </c:pt>
                <c:pt idx="355">
                  <c:v>-69.239999999999895</c:v>
                </c:pt>
                <c:pt idx="356">
                  <c:v>-69.17</c:v>
                </c:pt>
                <c:pt idx="357">
                  <c:v>-68.709999999999894</c:v>
                </c:pt>
                <c:pt idx="358">
                  <c:v>-68.75</c:v>
                </c:pt>
                <c:pt idx="359">
                  <c:v>-69.02</c:v>
                </c:pt>
                <c:pt idx="360">
                  <c:v>-68.55</c:v>
                </c:pt>
                <c:pt idx="361">
                  <c:v>-68.47</c:v>
                </c:pt>
                <c:pt idx="362">
                  <c:v>-69.11</c:v>
                </c:pt>
                <c:pt idx="363">
                  <c:v>-70.459999999999894</c:v>
                </c:pt>
                <c:pt idx="364">
                  <c:v>-70.89</c:v>
                </c:pt>
                <c:pt idx="365">
                  <c:v>-71.209999999999894</c:v>
                </c:pt>
                <c:pt idx="366">
                  <c:v>-71.62</c:v>
                </c:pt>
                <c:pt idx="367">
                  <c:v>-72.11</c:v>
                </c:pt>
                <c:pt idx="368">
                  <c:v>-72.14</c:v>
                </c:pt>
                <c:pt idx="369">
                  <c:v>-71.97</c:v>
                </c:pt>
                <c:pt idx="370">
                  <c:v>-72.31</c:v>
                </c:pt>
                <c:pt idx="371">
                  <c:v>-74.75</c:v>
                </c:pt>
                <c:pt idx="372">
                  <c:v>-75.12</c:v>
                </c:pt>
                <c:pt idx="373">
                  <c:v>-75.16</c:v>
                </c:pt>
                <c:pt idx="374">
                  <c:v>-76.45</c:v>
                </c:pt>
                <c:pt idx="375">
                  <c:v>-77.47</c:v>
                </c:pt>
                <c:pt idx="376">
                  <c:v>-77.27</c:v>
                </c:pt>
                <c:pt idx="377">
                  <c:v>-76.97</c:v>
                </c:pt>
                <c:pt idx="378">
                  <c:v>-77.83</c:v>
                </c:pt>
                <c:pt idx="379">
                  <c:v>-77.900000000000006</c:v>
                </c:pt>
                <c:pt idx="380">
                  <c:v>-77.27</c:v>
                </c:pt>
                <c:pt idx="381">
                  <c:v>-77.069999999999894</c:v>
                </c:pt>
                <c:pt idx="382">
                  <c:v>-78.03</c:v>
                </c:pt>
                <c:pt idx="383">
                  <c:v>-78.27</c:v>
                </c:pt>
                <c:pt idx="384">
                  <c:v>-77.17</c:v>
                </c:pt>
                <c:pt idx="385">
                  <c:v>-76.099999999999895</c:v>
                </c:pt>
                <c:pt idx="386">
                  <c:v>-75.73</c:v>
                </c:pt>
                <c:pt idx="387">
                  <c:v>-75.41</c:v>
                </c:pt>
                <c:pt idx="388">
                  <c:v>-74.83</c:v>
                </c:pt>
                <c:pt idx="389">
                  <c:v>-73.67</c:v>
                </c:pt>
                <c:pt idx="390">
                  <c:v>-73.430000000000007</c:v>
                </c:pt>
                <c:pt idx="391">
                  <c:v>-73.430000000000007</c:v>
                </c:pt>
                <c:pt idx="392">
                  <c:v>-72.400000000000006</c:v>
                </c:pt>
                <c:pt idx="393">
                  <c:v>-72.11</c:v>
                </c:pt>
                <c:pt idx="394">
                  <c:v>-71.86</c:v>
                </c:pt>
                <c:pt idx="395">
                  <c:v>-72</c:v>
                </c:pt>
                <c:pt idx="396">
                  <c:v>-71.349999999999895</c:v>
                </c:pt>
                <c:pt idx="397">
                  <c:v>-70.95</c:v>
                </c:pt>
                <c:pt idx="398">
                  <c:v>-71.53</c:v>
                </c:pt>
                <c:pt idx="399">
                  <c:v>-71.63</c:v>
                </c:pt>
                <c:pt idx="400">
                  <c:v>-70.87</c:v>
                </c:pt>
                <c:pt idx="401">
                  <c:v>-70.91</c:v>
                </c:pt>
                <c:pt idx="402">
                  <c:v>-70.959999999999894</c:v>
                </c:pt>
                <c:pt idx="403">
                  <c:v>-71.09</c:v>
                </c:pt>
                <c:pt idx="404">
                  <c:v>-69.989999999999895</c:v>
                </c:pt>
                <c:pt idx="405">
                  <c:v>-70.91</c:v>
                </c:pt>
                <c:pt idx="406">
                  <c:v>-70.709999999999894</c:v>
                </c:pt>
                <c:pt idx="407">
                  <c:v>-70.03</c:v>
                </c:pt>
                <c:pt idx="408">
                  <c:v>-69.28</c:v>
                </c:pt>
                <c:pt idx="409">
                  <c:v>-69.760000000000005</c:v>
                </c:pt>
                <c:pt idx="410">
                  <c:v>-69.97</c:v>
                </c:pt>
                <c:pt idx="411">
                  <c:v>-68.87</c:v>
                </c:pt>
                <c:pt idx="412">
                  <c:v>-68.77</c:v>
                </c:pt>
                <c:pt idx="413">
                  <c:v>-68.77</c:v>
                </c:pt>
                <c:pt idx="414">
                  <c:v>-67.89</c:v>
                </c:pt>
                <c:pt idx="415">
                  <c:v>-67.17</c:v>
                </c:pt>
                <c:pt idx="416">
                  <c:v>-67.87</c:v>
                </c:pt>
                <c:pt idx="417">
                  <c:v>-67.709999999999894</c:v>
                </c:pt>
                <c:pt idx="418">
                  <c:v>-67.010000000000005</c:v>
                </c:pt>
                <c:pt idx="419">
                  <c:v>-66.319999999999894</c:v>
                </c:pt>
                <c:pt idx="420">
                  <c:v>-66.25</c:v>
                </c:pt>
                <c:pt idx="421">
                  <c:v>-66.209999999999894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5A5-4BA2-96B5-BEA6E3749A98}"/>
            </c:ext>
          </c:extLst>
        </c:ser>
        <c:ser>
          <c:idx val="1"/>
          <c:order val="1"/>
          <c:tx>
            <c:v>Simulated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3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'370800076500701'!$H$10:$H$51</c:f>
              <c:numCache>
                <c:formatCode>m/d/yyyy</c:formatCode>
                <c:ptCount val="42"/>
                <c:pt idx="0">
                  <c:v>26665</c:v>
                </c:pt>
                <c:pt idx="1">
                  <c:v>28491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</c:numCache>
            </c:numRef>
          </c:xVal>
          <c:yVal>
            <c:numRef>
              <c:f>'370800076500701'!$G$10:$G$51</c:f>
              <c:numCache>
                <c:formatCode>General</c:formatCode>
                <c:ptCount val="42"/>
                <c:pt idx="0">
                  <c:v>-35.435180664059999</c:v>
                </c:pt>
                <c:pt idx="1">
                  <c:v>-47.789310455319999</c:v>
                </c:pt>
                <c:pt idx="2">
                  <c:v>-53.918674468989998</c:v>
                </c:pt>
                <c:pt idx="3">
                  <c:v>-54.914585113530002</c:v>
                </c:pt>
                <c:pt idx="4">
                  <c:v>-56.20417022705</c:v>
                </c:pt>
                <c:pt idx="5">
                  <c:v>-55.675979614260001</c:v>
                </c:pt>
                <c:pt idx="6">
                  <c:v>-57.065963745120001</c:v>
                </c:pt>
                <c:pt idx="7">
                  <c:v>-58.38221359253</c:v>
                </c:pt>
                <c:pt idx="8">
                  <c:v>-60.021686553960002</c:v>
                </c:pt>
                <c:pt idx="9">
                  <c:v>-60.941608428960002</c:v>
                </c:pt>
                <c:pt idx="10">
                  <c:v>-62.259258270259998</c:v>
                </c:pt>
                <c:pt idx="11">
                  <c:v>-62.164936065669998</c:v>
                </c:pt>
                <c:pt idx="12">
                  <c:v>-63.796752929690001</c:v>
                </c:pt>
                <c:pt idx="13">
                  <c:v>-65.18349456787</c:v>
                </c:pt>
                <c:pt idx="14">
                  <c:v>-66.000869750980002</c:v>
                </c:pt>
                <c:pt idx="15">
                  <c:v>-66.195976257319998</c:v>
                </c:pt>
                <c:pt idx="16">
                  <c:v>-66.76732635498</c:v>
                </c:pt>
                <c:pt idx="17">
                  <c:v>-67.038009643549998</c:v>
                </c:pt>
                <c:pt idx="18">
                  <c:v>-67.315643310550001</c:v>
                </c:pt>
                <c:pt idx="19">
                  <c:v>-67.072402954099999</c:v>
                </c:pt>
                <c:pt idx="20">
                  <c:v>-68.691123962399999</c:v>
                </c:pt>
                <c:pt idx="21">
                  <c:v>-69.466522216800001</c:v>
                </c:pt>
                <c:pt idx="22">
                  <c:v>-70.256340026860002</c:v>
                </c:pt>
                <c:pt idx="23">
                  <c:v>-73.019081115719999</c:v>
                </c:pt>
                <c:pt idx="24">
                  <c:v>-73.515678405759999</c:v>
                </c:pt>
                <c:pt idx="25">
                  <c:v>-74.07202911377</c:v>
                </c:pt>
                <c:pt idx="26">
                  <c:v>-75.591575622560001</c:v>
                </c:pt>
                <c:pt idx="27">
                  <c:v>-77.008247375490001</c:v>
                </c:pt>
                <c:pt idx="28">
                  <c:v>-79.2193069458</c:v>
                </c:pt>
                <c:pt idx="29">
                  <c:v>-81.180122375490001</c:v>
                </c:pt>
                <c:pt idx="30">
                  <c:v>-81.791664123540002</c:v>
                </c:pt>
                <c:pt idx="31">
                  <c:v>-80.562461853030001</c:v>
                </c:pt>
                <c:pt idx="32">
                  <c:v>-77.09910583496</c:v>
                </c:pt>
                <c:pt idx="33">
                  <c:v>-74.965141296390001</c:v>
                </c:pt>
                <c:pt idx="34">
                  <c:v>-73.705528259280001</c:v>
                </c:pt>
                <c:pt idx="35">
                  <c:v>-72.584442138669999</c:v>
                </c:pt>
                <c:pt idx="36">
                  <c:v>-70.850967407230002</c:v>
                </c:pt>
                <c:pt idx="37">
                  <c:v>-70.364501953130002</c:v>
                </c:pt>
                <c:pt idx="38">
                  <c:v>-69.301048278810001</c:v>
                </c:pt>
                <c:pt idx="39">
                  <c:v>-67.243850708010001</c:v>
                </c:pt>
                <c:pt idx="40">
                  <c:v>-66.860206603999998</c:v>
                </c:pt>
                <c:pt idx="41">
                  <c:v>-70.871055603030001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5A5-4BA2-96B5-BEA6E3749A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3555183"/>
        <c:axId val="613550191"/>
      </c:scatterChart>
      <c:valAx>
        <c:axId val="613555183"/>
        <c:scaling>
          <c:orientation val="minMax"/>
          <c:min val="2500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0191"/>
        <c:crossesAt val="-200"/>
        <c:crossBetween val="midCat"/>
      </c:valAx>
      <c:valAx>
        <c:axId val="613550191"/>
        <c:scaling>
          <c:orientation val="minMax"/>
          <c:max val="-2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Water Level (ft)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5183"/>
        <c:crosses val="autoZero"/>
        <c:crossBetween val="midCat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Data</c:v>
          </c:tx>
          <c:spPr>
            <a:ln w="19050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'370800076500701'!$I$10:$I$51</c:f>
              <c:numCache>
                <c:formatCode>General</c:formatCode>
                <c:ptCount val="42"/>
                <c:pt idx="0">
                  <c:v>-29.78</c:v>
                </c:pt>
                <c:pt idx="1">
                  <c:v>-40.93</c:v>
                </c:pt>
                <c:pt idx="2">
                  <c:v>-50.02</c:v>
                </c:pt>
                <c:pt idx="3">
                  <c:v>-49.04</c:v>
                </c:pt>
                <c:pt idx="4">
                  <c:v>-50.79</c:v>
                </c:pt>
                <c:pt idx="5">
                  <c:v>-50.35</c:v>
                </c:pt>
                <c:pt idx="6">
                  <c:v>-53.36</c:v>
                </c:pt>
                <c:pt idx="7">
                  <c:v>-54.83</c:v>
                </c:pt>
                <c:pt idx="8">
                  <c:v>-55.5</c:v>
                </c:pt>
                <c:pt idx="9">
                  <c:v>-57.32</c:v>
                </c:pt>
                <c:pt idx="10">
                  <c:v>-57.59</c:v>
                </c:pt>
                <c:pt idx="11">
                  <c:v>-58.35</c:v>
                </c:pt>
                <c:pt idx="12">
                  <c:v>-59.66</c:v>
                </c:pt>
                <c:pt idx="13">
                  <c:v>-61</c:v>
                </c:pt>
                <c:pt idx="14">
                  <c:v>-62.33</c:v>
                </c:pt>
                <c:pt idx="15">
                  <c:v>-63.56</c:v>
                </c:pt>
                <c:pt idx="16">
                  <c:v>-62.68</c:v>
                </c:pt>
                <c:pt idx="17">
                  <c:v>-62.26</c:v>
                </c:pt>
                <c:pt idx="18">
                  <c:v>-63.34</c:v>
                </c:pt>
                <c:pt idx="19">
                  <c:v>-64.09</c:v>
                </c:pt>
                <c:pt idx="20">
                  <c:v>-65.64</c:v>
                </c:pt>
                <c:pt idx="21">
                  <c:v>-66.010000000000005</c:v>
                </c:pt>
                <c:pt idx="22">
                  <c:v>-67.02</c:v>
                </c:pt>
                <c:pt idx="23">
                  <c:v>-69.069999999999894</c:v>
                </c:pt>
                <c:pt idx="24">
                  <c:v>-69.239999999999895</c:v>
                </c:pt>
                <c:pt idx="25">
                  <c:v>-69.02</c:v>
                </c:pt>
                <c:pt idx="26">
                  <c:v>-70.459999999999894</c:v>
                </c:pt>
                <c:pt idx="27">
                  <c:v>-72.11</c:v>
                </c:pt>
                <c:pt idx="28">
                  <c:v>-74.75</c:v>
                </c:pt>
                <c:pt idx="29">
                  <c:v>-77.47</c:v>
                </c:pt>
                <c:pt idx="30">
                  <c:v>-77.900000000000006</c:v>
                </c:pt>
                <c:pt idx="31">
                  <c:v>-78.27</c:v>
                </c:pt>
                <c:pt idx="32">
                  <c:v>-75.41</c:v>
                </c:pt>
                <c:pt idx="33">
                  <c:v>-73.430000000000007</c:v>
                </c:pt>
                <c:pt idx="34">
                  <c:v>-72</c:v>
                </c:pt>
                <c:pt idx="35">
                  <c:v>-71.63</c:v>
                </c:pt>
                <c:pt idx="36">
                  <c:v>-70.959999999999894</c:v>
                </c:pt>
                <c:pt idx="37">
                  <c:v>-70.709999999999894</c:v>
                </c:pt>
                <c:pt idx="38">
                  <c:v>-69.97</c:v>
                </c:pt>
                <c:pt idx="39">
                  <c:v>-68.77</c:v>
                </c:pt>
                <c:pt idx="40">
                  <c:v>-67.87</c:v>
                </c:pt>
                <c:pt idx="41">
                  <c:v>-67.010000000000005</c:v>
                </c:pt>
              </c:numCache>
            </c:numRef>
          </c:xVal>
          <c:yVal>
            <c:numRef>
              <c:f>'370800076500701'!$G$10:$G$51</c:f>
              <c:numCache>
                <c:formatCode>General</c:formatCode>
                <c:ptCount val="42"/>
                <c:pt idx="0">
                  <c:v>-35.435180664059999</c:v>
                </c:pt>
                <c:pt idx="1">
                  <c:v>-47.789310455319999</c:v>
                </c:pt>
                <c:pt idx="2">
                  <c:v>-53.918674468989998</c:v>
                </c:pt>
                <c:pt idx="3">
                  <c:v>-54.914585113530002</c:v>
                </c:pt>
                <c:pt idx="4">
                  <c:v>-56.20417022705</c:v>
                </c:pt>
                <c:pt idx="5">
                  <c:v>-55.675979614260001</c:v>
                </c:pt>
                <c:pt idx="6">
                  <c:v>-57.065963745120001</c:v>
                </c:pt>
                <c:pt idx="7">
                  <c:v>-58.38221359253</c:v>
                </c:pt>
                <c:pt idx="8">
                  <c:v>-60.021686553960002</c:v>
                </c:pt>
                <c:pt idx="9">
                  <c:v>-60.941608428960002</c:v>
                </c:pt>
                <c:pt idx="10">
                  <c:v>-62.259258270259998</c:v>
                </c:pt>
                <c:pt idx="11">
                  <c:v>-62.164936065669998</c:v>
                </c:pt>
                <c:pt idx="12">
                  <c:v>-63.796752929690001</c:v>
                </c:pt>
                <c:pt idx="13">
                  <c:v>-65.18349456787</c:v>
                </c:pt>
                <c:pt idx="14">
                  <c:v>-66.000869750980002</c:v>
                </c:pt>
                <c:pt idx="15">
                  <c:v>-66.195976257319998</c:v>
                </c:pt>
                <c:pt idx="16">
                  <c:v>-66.76732635498</c:v>
                </c:pt>
                <c:pt idx="17">
                  <c:v>-67.038009643549998</c:v>
                </c:pt>
                <c:pt idx="18">
                  <c:v>-67.315643310550001</c:v>
                </c:pt>
                <c:pt idx="19">
                  <c:v>-67.072402954099999</c:v>
                </c:pt>
                <c:pt idx="20">
                  <c:v>-68.691123962399999</c:v>
                </c:pt>
                <c:pt idx="21">
                  <c:v>-69.466522216800001</c:v>
                </c:pt>
                <c:pt idx="22">
                  <c:v>-70.256340026860002</c:v>
                </c:pt>
                <c:pt idx="23">
                  <c:v>-73.019081115719999</c:v>
                </c:pt>
                <c:pt idx="24">
                  <c:v>-73.515678405759999</c:v>
                </c:pt>
                <c:pt idx="25">
                  <c:v>-74.07202911377</c:v>
                </c:pt>
                <c:pt idx="26">
                  <c:v>-75.591575622560001</c:v>
                </c:pt>
                <c:pt idx="27">
                  <c:v>-77.008247375490001</c:v>
                </c:pt>
                <c:pt idx="28">
                  <c:v>-79.2193069458</c:v>
                </c:pt>
                <c:pt idx="29">
                  <c:v>-81.180122375490001</c:v>
                </c:pt>
                <c:pt idx="30">
                  <c:v>-81.791664123540002</c:v>
                </c:pt>
                <c:pt idx="31">
                  <c:v>-80.562461853030001</c:v>
                </c:pt>
                <c:pt idx="32">
                  <c:v>-77.09910583496</c:v>
                </c:pt>
                <c:pt idx="33">
                  <c:v>-74.965141296390001</c:v>
                </c:pt>
                <c:pt idx="34">
                  <c:v>-73.705528259280001</c:v>
                </c:pt>
                <c:pt idx="35">
                  <c:v>-72.584442138669999</c:v>
                </c:pt>
                <c:pt idx="36">
                  <c:v>-70.850967407230002</c:v>
                </c:pt>
                <c:pt idx="37">
                  <c:v>-70.364501953130002</c:v>
                </c:pt>
                <c:pt idx="38">
                  <c:v>-69.301048278810001</c:v>
                </c:pt>
                <c:pt idx="39">
                  <c:v>-67.243850708010001</c:v>
                </c:pt>
                <c:pt idx="40">
                  <c:v>-66.860206603999998</c:v>
                </c:pt>
                <c:pt idx="41">
                  <c:v>-70.871055603030001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566-4A6A-94D4-4C5049CC2857}"/>
            </c:ext>
          </c:extLst>
        </c:ser>
        <c:ser>
          <c:idx val="1"/>
          <c:order val="1"/>
          <c:tx>
            <c:v>Y=X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'370800076500701'!$K$2:$K$3</c:f>
              <c:numCache>
                <c:formatCode>General</c:formatCode>
                <c:ptCount val="2"/>
                <c:pt idx="0">
                  <c:v>-25.35</c:v>
                </c:pt>
                <c:pt idx="1">
                  <c:v>-78.27</c:v>
                </c:pt>
              </c:numCache>
            </c:numRef>
          </c:xVal>
          <c:yVal>
            <c:numRef>
              <c:f>'370800076500701'!$K$2:$K$3</c:f>
              <c:numCache>
                <c:formatCode>General</c:formatCode>
                <c:ptCount val="2"/>
                <c:pt idx="0">
                  <c:v>-25.35</c:v>
                </c:pt>
                <c:pt idx="1">
                  <c:v>-78.27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566-4A6A-94D4-4C5049CC28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4009151"/>
        <c:axId val="1105116095"/>
      </c:scatterChart>
      <c:valAx>
        <c:axId val="1174009151"/>
        <c:scaling>
          <c:orientation val="minMax"/>
          <c:max val="-20"/>
          <c:min val="-9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05116095"/>
        <c:crossesAt val="-200"/>
        <c:crossBetween val="midCat"/>
      </c:valAx>
      <c:valAx>
        <c:axId val="1105116095"/>
        <c:scaling>
          <c:orientation val="minMax"/>
          <c:max val="-20"/>
          <c:min val="-9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74009151"/>
        <c:crossesAt val="-200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0617632601578511"/>
          <c:y val="0.57275836614173226"/>
          <c:w val="0.38800328273086904"/>
          <c:h val="0.19412968265330471"/>
        </c:manualLayout>
      </c:layout>
      <c:overlay val="1"/>
      <c:spPr>
        <a:solidFill>
          <a:schemeClr val="bg1"/>
        </a:solidFill>
        <a:ln>
          <a:solidFill>
            <a:schemeClr val="bg1">
              <a:lumMod val="65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sz="1400" b="0" i="0" u="none" strike="noStrike" baseline="0">
                <a:effectLst/>
              </a:rPr>
              <a:t>58F  1</a:t>
            </a:r>
            <a:r>
              <a:rPr lang="en-US" sz="1400" b="0" i="0" u="none" strike="noStrike" baseline="0"/>
              <a:t>        </a:t>
            </a:r>
            <a:endParaRPr lang="en-US"/>
          </a:p>
        </c:rich>
      </c:tx>
      <c:layout>
        <c:manualLayout>
          <c:xMode val="edge"/>
          <c:yMode val="edge"/>
          <c:x val="0.36088110403397028"/>
          <c:y val="2.13675213675213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USGS Data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3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xVal>
            <c:numRef>
              <c:f>'371027076335601'!$A$2:$A$1754</c:f>
              <c:numCache>
                <c:formatCode>m/d/yyyy</c:formatCode>
                <c:ptCount val="1753"/>
                <c:pt idx="0">
                  <c:v>24838</c:v>
                </c:pt>
                <c:pt idx="1">
                  <c:v>25143</c:v>
                </c:pt>
                <c:pt idx="2">
                  <c:v>25173</c:v>
                </c:pt>
                <c:pt idx="3">
                  <c:v>25204</c:v>
                </c:pt>
                <c:pt idx="4">
                  <c:v>25235</c:v>
                </c:pt>
                <c:pt idx="5">
                  <c:v>25263</c:v>
                </c:pt>
                <c:pt idx="6">
                  <c:v>25294</c:v>
                </c:pt>
                <c:pt idx="7">
                  <c:v>25324</c:v>
                </c:pt>
                <c:pt idx="8">
                  <c:v>25333</c:v>
                </c:pt>
                <c:pt idx="9">
                  <c:v>25355</c:v>
                </c:pt>
                <c:pt idx="10">
                  <c:v>25385</c:v>
                </c:pt>
                <c:pt idx="11">
                  <c:v>25416</c:v>
                </c:pt>
                <c:pt idx="12">
                  <c:v>25447</c:v>
                </c:pt>
                <c:pt idx="13">
                  <c:v>25477</c:v>
                </c:pt>
                <c:pt idx="14">
                  <c:v>25508</c:v>
                </c:pt>
                <c:pt idx="15">
                  <c:v>25538</c:v>
                </c:pt>
                <c:pt idx="16">
                  <c:v>25569</c:v>
                </c:pt>
                <c:pt idx="17">
                  <c:v>25600</c:v>
                </c:pt>
                <c:pt idx="18">
                  <c:v>25628</c:v>
                </c:pt>
                <c:pt idx="19">
                  <c:v>25659</c:v>
                </c:pt>
                <c:pt idx="20">
                  <c:v>25689</c:v>
                </c:pt>
                <c:pt idx="21">
                  <c:v>25720</c:v>
                </c:pt>
                <c:pt idx="22">
                  <c:v>25750</c:v>
                </c:pt>
                <c:pt idx="23">
                  <c:v>25781</c:v>
                </c:pt>
                <c:pt idx="24">
                  <c:v>25812</c:v>
                </c:pt>
                <c:pt idx="25">
                  <c:v>25842</c:v>
                </c:pt>
                <c:pt idx="26">
                  <c:v>25873</c:v>
                </c:pt>
                <c:pt idx="27">
                  <c:v>25903</c:v>
                </c:pt>
                <c:pt idx="28">
                  <c:v>25934</c:v>
                </c:pt>
                <c:pt idx="29">
                  <c:v>25965</c:v>
                </c:pt>
                <c:pt idx="30">
                  <c:v>25993</c:v>
                </c:pt>
                <c:pt idx="31">
                  <c:v>26024</c:v>
                </c:pt>
                <c:pt idx="32">
                  <c:v>26054</c:v>
                </c:pt>
                <c:pt idx="33">
                  <c:v>26085</c:v>
                </c:pt>
                <c:pt idx="34">
                  <c:v>26115</c:v>
                </c:pt>
                <c:pt idx="35">
                  <c:v>26146</c:v>
                </c:pt>
                <c:pt idx="36">
                  <c:v>26177</c:v>
                </c:pt>
                <c:pt idx="37">
                  <c:v>26207</c:v>
                </c:pt>
                <c:pt idx="38">
                  <c:v>26238</c:v>
                </c:pt>
                <c:pt idx="39">
                  <c:v>26268</c:v>
                </c:pt>
                <c:pt idx="40">
                  <c:v>26665</c:v>
                </c:pt>
                <c:pt idx="41">
                  <c:v>26696</c:v>
                </c:pt>
                <c:pt idx="42">
                  <c:v>26724</c:v>
                </c:pt>
                <c:pt idx="43">
                  <c:v>26755</c:v>
                </c:pt>
                <c:pt idx="44">
                  <c:v>26785</c:v>
                </c:pt>
                <c:pt idx="45">
                  <c:v>26816</c:v>
                </c:pt>
                <c:pt idx="46">
                  <c:v>26846</c:v>
                </c:pt>
                <c:pt idx="47">
                  <c:v>26877</c:v>
                </c:pt>
                <c:pt idx="48">
                  <c:v>26908</c:v>
                </c:pt>
                <c:pt idx="49">
                  <c:v>26938</c:v>
                </c:pt>
                <c:pt idx="50">
                  <c:v>26969</c:v>
                </c:pt>
                <c:pt idx="51">
                  <c:v>26999</c:v>
                </c:pt>
                <c:pt idx="52">
                  <c:v>27030</c:v>
                </c:pt>
                <c:pt idx="53">
                  <c:v>27061</c:v>
                </c:pt>
                <c:pt idx="54">
                  <c:v>27089</c:v>
                </c:pt>
                <c:pt idx="55">
                  <c:v>27120</c:v>
                </c:pt>
                <c:pt idx="56">
                  <c:v>27150</c:v>
                </c:pt>
                <c:pt idx="57">
                  <c:v>27181</c:v>
                </c:pt>
                <c:pt idx="58">
                  <c:v>27211</c:v>
                </c:pt>
                <c:pt idx="59">
                  <c:v>27242</c:v>
                </c:pt>
                <c:pt idx="60">
                  <c:v>27273</c:v>
                </c:pt>
                <c:pt idx="61">
                  <c:v>27303</c:v>
                </c:pt>
                <c:pt idx="62">
                  <c:v>27334</c:v>
                </c:pt>
                <c:pt idx="63">
                  <c:v>27364</c:v>
                </c:pt>
                <c:pt idx="64">
                  <c:v>27372</c:v>
                </c:pt>
                <c:pt idx="65">
                  <c:v>27395</c:v>
                </c:pt>
                <c:pt idx="66">
                  <c:v>27426</c:v>
                </c:pt>
                <c:pt idx="67">
                  <c:v>27454</c:v>
                </c:pt>
                <c:pt idx="68">
                  <c:v>27485</c:v>
                </c:pt>
                <c:pt idx="69">
                  <c:v>27515</c:v>
                </c:pt>
                <c:pt idx="70">
                  <c:v>27546</c:v>
                </c:pt>
                <c:pt idx="71">
                  <c:v>27576</c:v>
                </c:pt>
                <c:pt idx="72">
                  <c:v>27607</c:v>
                </c:pt>
                <c:pt idx="73">
                  <c:v>27638</c:v>
                </c:pt>
                <c:pt idx="74">
                  <c:v>27729</c:v>
                </c:pt>
                <c:pt idx="75">
                  <c:v>27750</c:v>
                </c:pt>
                <c:pt idx="76">
                  <c:v>27760</c:v>
                </c:pt>
                <c:pt idx="77">
                  <c:v>27791</c:v>
                </c:pt>
                <c:pt idx="78">
                  <c:v>27820</c:v>
                </c:pt>
                <c:pt idx="79">
                  <c:v>27851</c:v>
                </c:pt>
                <c:pt idx="80">
                  <c:v>27881</c:v>
                </c:pt>
                <c:pt idx="81">
                  <c:v>27912</c:v>
                </c:pt>
                <c:pt idx="82">
                  <c:v>27942</c:v>
                </c:pt>
                <c:pt idx="83">
                  <c:v>27973</c:v>
                </c:pt>
                <c:pt idx="84">
                  <c:v>28004</c:v>
                </c:pt>
                <c:pt idx="85">
                  <c:v>28034</c:v>
                </c:pt>
                <c:pt idx="86">
                  <c:v>28065</c:v>
                </c:pt>
                <c:pt idx="87">
                  <c:v>28095</c:v>
                </c:pt>
                <c:pt idx="88">
                  <c:v>28126</c:v>
                </c:pt>
                <c:pt idx="89">
                  <c:v>28157</c:v>
                </c:pt>
                <c:pt idx="90">
                  <c:v>28185</c:v>
                </c:pt>
                <c:pt idx="91">
                  <c:v>28438</c:v>
                </c:pt>
                <c:pt idx="92">
                  <c:v>28522</c:v>
                </c:pt>
                <c:pt idx="93">
                  <c:v>28565</c:v>
                </c:pt>
                <c:pt idx="94">
                  <c:v>28613</c:v>
                </c:pt>
                <c:pt idx="95">
                  <c:v>28675</c:v>
                </c:pt>
                <c:pt idx="96">
                  <c:v>28767</c:v>
                </c:pt>
                <c:pt idx="97">
                  <c:v>28795</c:v>
                </c:pt>
                <c:pt idx="98">
                  <c:v>28832</c:v>
                </c:pt>
                <c:pt idx="99">
                  <c:v>28864</c:v>
                </c:pt>
                <c:pt idx="100">
                  <c:v>28892</c:v>
                </c:pt>
                <c:pt idx="101">
                  <c:v>28920</c:v>
                </c:pt>
                <c:pt idx="102">
                  <c:v>29010</c:v>
                </c:pt>
                <c:pt idx="103">
                  <c:v>29053</c:v>
                </c:pt>
                <c:pt idx="104">
                  <c:v>29084</c:v>
                </c:pt>
                <c:pt idx="105">
                  <c:v>29292</c:v>
                </c:pt>
                <c:pt idx="106">
                  <c:v>29336</c:v>
                </c:pt>
                <c:pt idx="107">
                  <c:v>29370</c:v>
                </c:pt>
                <c:pt idx="108">
                  <c:v>29385</c:v>
                </c:pt>
                <c:pt idx="109">
                  <c:v>29462</c:v>
                </c:pt>
                <c:pt idx="110">
                  <c:v>29476</c:v>
                </c:pt>
                <c:pt idx="111">
                  <c:v>29510</c:v>
                </c:pt>
                <c:pt idx="112">
                  <c:v>29547</c:v>
                </c:pt>
                <c:pt idx="113">
                  <c:v>29559</c:v>
                </c:pt>
                <c:pt idx="114">
                  <c:v>29622</c:v>
                </c:pt>
                <c:pt idx="115">
                  <c:v>29703</c:v>
                </c:pt>
                <c:pt idx="116">
                  <c:v>29725</c:v>
                </c:pt>
                <c:pt idx="117">
                  <c:v>29746</c:v>
                </c:pt>
                <c:pt idx="118">
                  <c:v>29784</c:v>
                </c:pt>
                <c:pt idx="119">
                  <c:v>29817</c:v>
                </c:pt>
                <c:pt idx="120">
                  <c:v>29847</c:v>
                </c:pt>
                <c:pt idx="121">
                  <c:v>29864</c:v>
                </c:pt>
                <c:pt idx="122">
                  <c:v>29910</c:v>
                </c:pt>
                <c:pt idx="123">
                  <c:v>29934</c:v>
                </c:pt>
                <c:pt idx="124">
                  <c:v>29987</c:v>
                </c:pt>
                <c:pt idx="125">
                  <c:v>30069</c:v>
                </c:pt>
                <c:pt idx="126">
                  <c:v>30091</c:v>
                </c:pt>
                <c:pt idx="127">
                  <c:v>30105</c:v>
                </c:pt>
                <c:pt idx="128">
                  <c:v>30161</c:v>
                </c:pt>
                <c:pt idx="129">
                  <c:v>30191</c:v>
                </c:pt>
                <c:pt idx="130">
                  <c:v>30238</c:v>
                </c:pt>
                <c:pt idx="131">
                  <c:v>30339</c:v>
                </c:pt>
                <c:pt idx="132">
                  <c:v>30366</c:v>
                </c:pt>
                <c:pt idx="133">
                  <c:v>30518</c:v>
                </c:pt>
                <c:pt idx="134">
                  <c:v>30552</c:v>
                </c:pt>
                <c:pt idx="135">
                  <c:v>30634</c:v>
                </c:pt>
                <c:pt idx="136">
                  <c:v>30712</c:v>
                </c:pt>
                <c:pt idx="137">
                  <c:v>30771</c:v>
                </c:pt>
                <c:pt idx="138">
                  <c:v>30796</c:v>
                </c:pt>
                <c:pt idx="139">
                  <c:v>30840</c:v>
                </c:pt>
                <c:pt idx="140">
                  <c:v>30841</c:v>
                </c:pt>
                <c:pt idx="141">
                  <c:v>30986</c:v>
                </c:pt>
                <c:pt idx="142">
                  <c:v>31133</c:v>
                </c:pt>
                <c:pt idx="143">
                  <c:v>31209</c:v>
                </c:pt>
                <c:pt idx="144">
                  <c:v>31237</c:v>
                </c:pt>
                <c:pt idx="145">
                  <c:v>31279</c:v>
                </c:pt>
                <c:pt idx="146">
                  <c:v>31321</c:v>
                </c:pt>
                <c:pt idx="147">
                  <c:v>31370</c:v>
                </c:pt>
                <c:pt idx="148">
                  <c:v>31419</c:v>
                </c:pt>
                <c:pt idx="149">
                  <c:v>31467</c:v>
                </c:pt>
                <c:pt idx="150">
                  <c:v>31491</c:v>
                </c:pt>
                <c:pt idx="151">
                  <c:v>31609</c:v>
                </c:pt>
                <c:pt idx="152">
                  <c:v>31636</c:v>
                </c:pt>
                <c:pt idx="153">
                  <c:v>31685</c:v>
                </c:pt>
                <c:pt idx="154">
                  <c:v>31734</c:v>
                </c:pt>
                <c:pt idx="155">
                  <c:v>31790</c:v>
                </c:pt>
                <c:pt idx="156">
                  <c:v>31853</c:v>
                </c:pt>
                <c:pt idx="157">
                  <c:v>31901</c:v>
                </c:pt>
                <c:pt idx="158">
                  <c:v>31945</c:v>
                </c:pt>
                <c:pt idx="159">
                  <c:v>31995</c:v>
                </c:pt>
                <c:pt idx="160">
                  <c:v>32037</c:v>
                </c:pt>
                <c:pt idx="161">
                  <c:v>32101</c:v>
                </c:pt>
                <c:pt idx="162">
                  <c:v>32161</c:v>
                </c:pt>
                <c:pt idx="163">
                  <c:v>32209</c:v>
                </c:pt>
                <c:pt idx="164">
                  <c:v>32210</c:v>
                </c:pt>
                <c:pt idx="165">
                  <c:v>32274</c:v>
                </c:pt>
                <c:pt idx="166">
                  <c:v>32315</c:v>
                </c:pt>
                <c:pt idx="167">
                  <c:v>32379</c:v>
                </c:pt>
                <c:pt idx="168">
                  <c:v>32429</c:v>
                </c:pt>
                <c:pt idx="169">
                  <c:v>32464</c:v>
                </c:pt>
                <c:pt idx="170">
                  <c:v>32527</c:v>
                </c:pt>
                <c:pt idx="171">
                  <c:v>32569</c:v>
                </c:pt>
                <c:pt idx="172">
                  <c:v>32624</c:v>
                </c:pt>
                <c:pt idx="173">
                  <c:v>32686</c:v>
                </c:pt>
                <c:pt idx="174">
                  <c:v>32722</c:v>
                </c:pt>
                <c:pt idx="175">
                  <c:v>32791</c:v>
                </c:pt>
                <c:pt idx="176">
                  <c:v>32826</c:v>
                </c:pt>
                <c:pt idx="177">
                  <c:v>32884</c:v>
                </c:pt>
                <c:pt idx="178">
                  <c:v>32938</c:v>
                </c:pt>
                <c:pt idx="179">
                  <c:v>32994</c:v>
                </c:pt>
                <c:pt idx="180">
                  <c:v>33051</c:v>
                </c:pt>
                <c:pt idx="181">
                  <c:v>33099</c:v>
                </c:pt>
                <c:pt idx="182">
                  <c:v>33149</c:v>
                </c:pt>
                <c:pt idx="183">
                  <c:v>33204</c:v>
                </c:pt>
                <c:pt idx="184">
                  <c:v>33267</c:v>
                </c:pt>
                <c:pt idx="185">
                  <c:v>33309</c:v>
                </c:pt>
                <c:pt idx="186">
                  <c:v>33317</c:v>
                </c:pt>
                <c:pt idx="187">
                  <c:v>33386</c:v>
                </c:pt>
                <c:pt idx="188">
                  <c:v>33424</c:v>
                </c:pt>
                <c:pt idx="189">
                  <c:v>33485</c:v>
                </c:pt>
                <c:pt idx="190">
                  <c:v>33548</c:v>
                </c:pt>
                <c:pt idx="191">
                  <c:v>33611</c:v>
                </c:pt>
                <c:pt idx="192">
                  <c:v>33661</c:v>
                </c:pt>
                <c:pt idx="193">
                  <c:v>33716</c:v>
                </c:pt>
                <c:pt idx="194">
                  <c:v>33780</c:v>
                </c:pt>
                <c:pt idx="195">
                  <c:v>33841</c:v>
                </c:pt>
                <c:pt idx="196">
                  <c:v>33896</c:v>
                </c:pt>
                <c:pt idx="197">
                  <c:v>33953</c:v>
                </c:pt>
                <c:pt idx="198">
                  <c:v>34011</c:v>
                </c:pt>
                <c:pt idx="199">
                  <c:v>34079</c:v>
                </c:pt>
                <c:pt idx="200">
                  <c:v>34148</c:v>
                </c:pt>
                <c:pt idx="201">
                  <c:v>34199</c:v>
                </c:pt>
                <c:pt idx="202">
                  <c:v>34256</c:v>
                </c:pt>
                <c:pt idx="203">
                  <c:v>34316</c:v>
                </c:pt>
                <c:pt idx="204">
                  <c:v>34381</c:v>
                </c:pt>
                <c:pt idx="205">
                  <c:v>34431</c:v>
                </c:pt>
                <c:pt idx="206">
                  <c:v>34500</c:v>
                </c:pt>
                <c:pt idx="207">
                  <c:v>34556</c:v>
                </c:pt>
                <c:pt idx="208">
                  <c:v>34640</c:v>
                </c:pt>
                <c:pt idx="209">
                  <c:v>34708</c:v>
                </c:pt>
                <c:pt idx="210">
                  <c:v>34771</c:v>
                </c:pt>
                <c:pt idx="211">
                  <c:v>34823</c:v>
                </c:pt>
                <c:pt idx="212">
                  <c:v>34890</c:v>
                </c:pt>
                <c:pt idx="213">
                  <c:v>34989</c:v>
                </c:pt>
                <c:pt idx="214">
                  <c:v>35082</c:v>
                </c:pt>
                <c:pt idx="215">
                  <c:v>35158</c:v>
                </c:pt>
                <c:pt idx="216">
                  <c:v>35254</c:v>
                </c:pt>
                <c:pt idx="217">
                  <c:v>35347</c:v>
                </c:pt>
                <c:pt idx="218">
                  <c:v>35460</c:v>
                </c:pt>
                <c:pt idx="219">
                  <c:v>35549</c:v>
                </c:pt>
                <c:pt idx="220">
                  <c:v>35628</c:v>
                </c:pt>
                <c:pt idx="221">
                  <c:v>35738</c:v>
                </c:pt>
                <c:pt idx="222">
                  <c:v>35802</c:v>
                </c:pt>
                <c:pt idx="223">
                  <c:v>35901</c:v>
                </c:pt>
                <c:pt idx="224">
                  <c:v>35976</c:v>
                </c:pt>
                <c:pt idx="225">
                  <c:v>36090</c:v>
                </c:pt>
                <c:pt idx="226">
                  <c:v>36166</c:v>
                </c:pt>
                <c:pt idx="227">
                  <c:v>36269</c:v>
                </c:pt>
                <c:pt idx="228">
                  <c:v>36335</c:v>
                </c:pt>
                <c:pt idx="229">
                  <c:v>36349</c:v>
                </c:pt>
                <c:pt idx="230">
                  <c:v>36467</c:v>
                </c:pt>
                <c:pt idx="231">
                  <c:v>36535</c:v>
                </c:pt>
                <c:pt idx="232">
                  <c:v>36635</c:v>
                </c:pt>
                <c:pt idx="233">
                  <c:v>36724</c:v>
                </c:pt>
                <c:pt idx="234">
                  <c:v>36818</c:v>
                </c:pt>
                <c:pt idx="235">
                  <c:v>36937</c:v>
                </c:pt>
                <c:pt idx="236">
                  <c:v>36999</c:v>
                </c:pt>
                <c:pt idx="237">
                  <c:v>37081</c:v>
                </c:pt>
                <c:pt idx="238">
                  <c:v>37180</c:v>
                </c:pt>
                <c:pt idx="239">
                  <c:v>37271</c:v>
                </c:pt>
                <c:pt idx="240">
                  <c:v>37355</c:v>
                </c:pt>
                <c:pt idx="241">
                  <c:v>37453</c:v>
                </c:pt>
                <c:pt idx="242">
                  <c:v>37560</c:v>
                </c:pt>
                <c:pt idx="243">
                  <c:v>37634</c:v>
                </c:pt>
                <c:pt idx="244">
                  <c:v>37742</c:v>
                </c:pt>
                <c:pt idx="245">
                  <c:v>37802</c:v>
                </c:pt>
                <c:pt idx="246">
                  <c:v>37929</c:v>
                </c:pt>
                <c:pt idx="247">
                  <c:v>38008</c:v>
                </c:pt>
                <c:pt idx="248">
                  <c:v>38099</c:v>
                </c:pt>
                <c:pt idx="249">
                  <c:v>38182</c:v>
                </c:pt>
                <c:pt idx="250">
                  <c:v>38321</c:v>
                </c:pt>
                <c:pt idx="251">
                  <c:v>38412</c:v>
                </c:pt>
                <c:pt idx="252">
                  <c:v>38467</c:v>
                </c:pt>
                <c:pt idx="253">
                  <c:v>38552</c:v>
                </c:pt>
                <c:pt idx="254">
                  <c:v>38643</c:v>
                </c:pt>
                <c:pt idx="255">
                  <c:v>38770</c:v>
                </c:pt>
                <c:pt idx="256">
                  <c:v>38820</c:v>
                </c:pt>
                <c:pt idx="257">
                  <c:v>38915</c:v>
                </c:pt>
                <c:pt idx="258">
                  <c:v>39028</c:v>
                </c:pt>
                <c:pt idx="259">
                  <c:v>39114</c:v>
                </c:pt>
                <c:pt idx="260">
                  <c:v>39223</c:v>
                </c:pt>
                <c:pt idx="261">
                  <c:v>39238</c:v>
                </c:pt>
                <c:pt idx="262">
                  <c:v>39296</c:v>
                </c:pt>
                <c:pt idx="263">
                  <c:v>39384</c:v>
                </c:pt>
                <c:pt idx="264">
                  <c:v>39476</c:v>
                </c:pt>
                <c:pt idx="265">
                  <c:v>39589</c:v>
                </c:pt>
                <c:pt idx="266">
                  <c:v>39657</c:v>
                </c:pt>
                <c:pt idx="267">
                  <c:v>39787</c:v>
                </c:pt>
                <c:pt idx="268">
                  <c:v>39875</c:v>
                </c:pt>
                <c:pt idx="269">
                  <c:v>39954</c:v>
                </c:pt>
                <c:pt idx="270">
                  <c:v>40044</c:v>
                </c:pt>
                <c:pt idx="271">
                  <c:v>40150</c:v>
                </c:pt>
                <c:pt idx="272">
                  <c:v>40233</c:v>
                </c:pt>
                <c:pt idx="273">
                  <c:v>40346</c:v>
                </c:pt>
                <c:pt idx="274">
                  <c:v>40420</c:v>
                </c:pt>
                <c:pt idx="275">
                  <c:v>40491</c:v>
                </c:pt>
                <c:pt idx="276">
                  <c:v>40589</c:v>
                </c:pt>
                <c:pt idx="277">
                  <c:v>40682</c:v>
                </c:pt>
                <c:pt idx="278">
                  <c:v>40688</c:v>
                </c:pt>
                <c:pt idx="279">
                  <c:v>40771</c:v>
                </c:pt>
                <c:pt idx="280">
                  <c:v>40885</c:v>
                </c:pt>
                <c:pt idx="281">
                  <c:v>40962</c:v>
                </c:pt>
                <c:pt idx="282">
                  <c:v>41053</c:v>
                </c:pt>
                <c:pt idx="283">
                  <c:v>41134</c:v>
                </c:pt>
                <c:pt idx="284">
                  <c:v>41218</c:v>
                </c:pt>
                <c:pt idx="285">
                  <c:v>41338</c:v>
                </c:pt>
                <c:pt idx="286">
                  <c:v>41442</c:v>
                </c:pt>
                <c:pt idx="287">
                  <c:v>41529</c:v>
                </c:pt>
                <c:pt idx="288">
                  <c:v>41624</c:v>
                </c:pt>
                <c:pt idx="289">
                  <c:v>41723</c:v>
                </c:pt>
                <c:pt idx="290">
                  <c:v>41793</c:v>
                </c:pt>
                <c:pt idx="291">
                  <c:v>41893</c:v>
                </c:pt>
                <c:pt idx="292">
                  <c:v>41955</c:v>
                </c:pt>
                <c:pt idx="293">
                  <c:v>42072</c:v>
                </c:pt>
                <c:pt idx="294">
                  <c:v>42178</c:v>
                </c:pt>
                <c:pt idx="295">
                  <c:v>42402</c:v>
                </c:pt>
                <c:pt idx="296">
                  <c:v>42515</c:v>
                </c:pt>
                <c:pt idx="297">
                  <c:v>42625</c:v>
                </c:pt>
                <c:pt idx="298">
                  <c:v>42705</c:v>
                </c:pt>
                <c:pt idx="299">
                  <c:v>42809</c:v>
                </c:pt>
                <c:pt idx="300">
                  <c:v>42888</c:v>
                </c:pt>
                <c:pt idx="301">
                  <c:v>42948</c:v>
                </c:pt>
                <c:pt idx="302">
                  <c:v>43041</c:v>
                </c:pt>
                <c:pt idx="303">
                  <c:v>43126</c:v>
                </c:pt>
                <c:pt idx="304">
                  <c:v>43234</c:v>
                </c:pt>
                <c:pt idx="305">
                  <c:v>43292</c:v>
                </c:pt>
                <c:pt idx="306">
                  <c:v>43398</c:v>
                </c:pt>
                <c:pt idx="307">
                  <c:v>43510</c:v>
                </c:pt>
                <c:pt idx="308">
                  <c:v>43593</c:v>
                </c:pt>
                <c:pt idx="309">
                  <c:v>43712</c:v>
                </c:pt>
                <c:pt idx="310">
                  <c:v>43892</c:v>
                </c:pt>
                <c:pt idx="311">
                  <c:v>44041</c:v>
                </c:pt>
                <c:pt idx="312">
                  <c:v>44237</c:v>
                </c:pt>
                <c:pt idx="313">
                  <c:v>44544</c:v>
                </c:pt>
              </c:numCache>
            </c:numRef>
          </c:xVal>
          <c:yVal>
            <c:numRef>
              <c:f>'371027076335601'!$D$2:$D$1754</c:f>
              <c:numCache>
                <c:formatCode>General</c:formatCode>
                <c:ptCount val="1753"/>
                <c:pt idx="0">
                  <c:v>-37.409999999999897</c:v>
                </c:pt>
                <c:pt idx="1">
                  <c:v>-37.07</c:v>
                </c:pt>
                <c:pt idx="2">
                  <c:v>-37.32</c:v>
                </c:pt>
                <c:pt idx="3">
                  <c:v>-37.409999999999897</c:v>
                </c:pt>
                <c:pt idx="4">
                  <c:v>-36.869999999999898</c:v>
                </c:pt>
                <c:pt idx="5">
                  <c:v>-36.56</c:v>
                </c:pt>
                <c:pt idx="6">
                  <c:v>-35.909999999999897</c:v>
                </c:pt>
                <c:pt idx="7">
                  <c:v>-37.700000000000003</c:v>
                </c:pt>
                <c:pt idx="8">
                  <c:v>-35.56</c:v>
                </c:pt>
                <c:pt idx="9">
                  <c:v>-37.549999999999898</c:v>
                </c:pt>
                <c:pt idx="10">
                  <c:v>-39.01</c:v>
                </c:pt>
                <c:pt idx="11">
                  <c:v>-40.08</c:v>
                </c:pt>
                <c:pt idx="12">
                  <c:v>-40.799999999999898</c:v>
                </c:pt>
                <c:pt idx="13">
                  <c:v>-40.17</c:v>
                </c:pt>
                <c:pt idx="14">
                  <c:v>-39.5</c:v>
                </c:pt>
                <c:pt idx="15">
                  <c:v>-39.35</c:v>
                </c:pt>
                <c:pt idx="16">
                  <c:v>-39.119999999999898</c:v>
                </c:pt>
                <c:pt idx="17">
                  <c:v>-39</c:v>
                </c:pt>
                <c:pt idx="18">
                  <c:v>-39.130000000000003</c:v>
                </c:pt>
                <c:pt idx="19">
                  <c:v>-39.43</c:v>
                </c:pt>
                <c:pt idx="20">
                  <c:v>-39.79</c:v>
                </c:pt>
                <c:pt idx="21">
                  <c:v>-40.51</c:v>
                </c:pt>
                <c:pt idx="22">
                  <c:v>-43.22</c:v>
                </c:pt>
                <c:pt idx="23">
                  <c:v>-44.15</c:v>
                </c:pt>
                <c:pt idx="24">
                  <c:v>-44.89</c:v>
                </c:pt>
                <c:pt idx="25">
                  <c:v>-44.09</c:v>
                </c:pt>
                <c:pt idx="26">
                  <c:v>-43.38</c:v>
                </c:pt>
                <c:pt idx="27">
                  <c:v>-42.22</c:v>
                </c:pt>
                <c:pt idx="28">
                  <c:v>-41.51</c:v>
                </c:pt>
                <c:pt idx="29">
                  <c:v>-41.16</c:v>
                </c:pt>
                <c:pt idx="30">
                  <c:v>-40.86</c:v>
                </c:pt>
                <c:pt idx="31">
                  <c:v>-41.08</c:v>
                </c:pt>
                <c:pt idx="32">
                  <c:v>-41.54</c:v>
                </c:pt>
                <c:pt idx="33">
                  <c:v>-42.82</c:v>
                </c:pt>
                <c:pt idx="34">
                  <c:v>-44.8</c:v>
                </c:pt>
                <c:pt idx="35">
                  <c:v>-46.17</c:v>
                </c:pt>
                <c:pt idx="36">
                  <c:v>-47.11</c:v>
                </c:pt>
                <c:pt idx="37">
                  <c:v>-46.67</c:v>
                </c:pt>
                <c:pt idx="38">
                  <c:v>-46.14</c:v>
                </c:pt>
                <c:pt idx="39">
                  <c:v>-45.58</c:v>
                </c:pt>
                <c:pt idx="40">
                  <c:v>-49.64</c:v>
                </c:pt>
                <c:pt idx="41">
                  <c:v>-49.55</c:v>
                </c:pt>
                <c:pt idx="42">
                  <c:v>-49.86</c:v>
                </c:pt>
                <c:pt idx="43">
                  <c:v>-50.1</c:v>
                </c:pt>
                <c:pt idx="44">
                  <c:v>-50.84</c:v>
                </c:pt>
                <c:pt idx="45">
                  <c:v>-52.2</c:v>
                </c:pt>
                <c:pt idx="46">
                  <c:v>-54.17</c:v>
                </c:pt>
                <c:pt idx="47">
                  <c:v>-55.38</c:v>
                </c:pt>
                <c:pt idx="48">
                  <c:v>-55.96</c:v>
                </c:pt>
                <c:pt idx="49">
                  <c:v>-55.57</c:v>
                </c:pt>
                <c:pt idx="50">
                  <c:v>-55.45</c:v>
                </c:pt>
                <c:pt idx="51">
                  <c:v>-54.93</c:v>
                </c:pt>
                <c:pt idx="52">
                  <c:v>-54.37</c:v>
                </c:pt>
                <c:pt idx="53">
                  <c:v>-53.72</c:v>
                </c:pt>
                <c:pt idx="54">
                  <c:v>-53.58</c:v>
                </c:pt>
                <c:pt idx="55">
                  <c:v>-53.65</c:v>
                </c:pt>
                <c:pt idx="56">
                  <c:v>-54.33</c:v>
                </c:pt>
                <c:pt idx="57">
                  <c:v>-55.66</c:v>
                </c:pt>
                <c:pt idx="58">
                  <c:v>-57.26</c:v>
                </c:pt>
                <c:pt idx="59">
                  <c:v>-58.14</c:v>
                </c:pt>
                <c:pt idx="60">
                  <c:v>-58.26</c:v>
                </c:pt>
                <c:pt idx="61">
                  <c:v>-57.01</c:v>
                </c:pt>
                <c:pt idx="62">
                  <c:v>-55.56</c:v>
                </c:pt>
                <c:pt idx="63">
                  <c:v>-54.28</c:v>
                </c:pt>
                <c:pt idx="64">
                  <c:v>-54.45</c:v>
                </c:pt>
                <c:pt idx="65">
                  <c:v>-53.3</c:v>
                </c:pt>
                <c:pt idx="66">
                  <c:v>-52.55</c:v>
                </c:pt>
                <c:pt idx="67">
                  <c:v>-52.48</c:v>
                </c:pt>
                <c:pt idx="68">
                  <c:v>-53.05</c:v>
                </c:pt>
                <c:pt idx="69">
                  <c:v>-53.24</c:v>
                </c:pt>
                <c:pt idx="70">
                  <c:v>-54.29</c:v>
                </c:pt>
                <c:pt idx="71">
                  <c:v>-55.48</c:v>
                </c:pt>
                <c:pt idx="72">
                  <c:v>-55.94</c:v>
                </c:pt>
                <c:pt idx="73">
                  <c:v>-56.22</c:v>
                </c:pt>
                <c:pt idx="74">
                  <c:v>-53.9</c:v>
                </c:pt>
                <c:pt idx="75">
                  <c:v>-53.91</c:v>
                </c:pt>
                <c:pt idx="76">
                  <c:v>-53.48</c:v>
                </c:pt>
                <c:pt idx="77">
                  <c:v>-53.27</c:v>
                </c:pt>
                <c:pt idx="78">
                  <c:v>-53.03</c:v>
                </c:pt>
                <c:pt idx="79">
                  <c:v>-52.97</c:v>
                </c:pt>
                <c:pt idx="80">
                  <c:v>-53.32</c:v>
                </c:pt>
                <c:pt idx="81">
                  <c:v>-54.55</c:v>
                </c:pt>
                <c:pt idx="82">
                  <c:v>-56.87</c:v>
                </c:pt>
                <c:pt idx="83">
                  <c:v>-58.53</c:v>
                </c:pt>
                <c:pt idx="84">
                  <c:v>-57.77</c:v>
                </c:pt>
                <c:pt idx="85">
                  <c:v>-57.18</c:v>
                </c:pt>
                <c:pt idx="86">
                  <c:v>-56.57</c:v>
                </c:pt>
                <c:pt idx="87">
                  <c:v>-56.48</c:v>
                </c:pt>
                <c:pt idx="88">
                  <c:v>-55.85</c:v>
                </c:pt>
                <c:pt idx="89">
                  <c:v>-55.23</c:v>
                </c:pt>
                <c:pt idx="90">
                  <c:v>-54.63</c:v>
                </c:pt>
                <c:pt idx="91">
                  <c:v>-58.58</c:v>
                </c:pt>
                <c:pt idx="92">
                  <c:v>-52.6</c:v>
                </c:pt>
                <c:pt idx="93">
                  <c:v>-56.43</c:v>
                </c:pt>
                <c:pt idx="94">
                  <c:v>-57.08</c:v>
                </c:pt>
                <c:pt idx="95">
                  <c:v>-60.4</c:v>
                </c:pt>
                <c:pt idx="96">
                  <c:v>-62.67</c:v>
                </c:pt>
                <c:pt idx="97">
                  <c:v>-62.04</c:v>
                </c:pt>
                <c:pt idx="98">
                  <c:v>-66.900000000000006</c:v>
                </c:pt>
                <c:pt idx="99">
                  <c:v>-60.85</c:v>
                </c:pt>
                <c:pt idx="100">
                  <c:v>-66.010000000000005</c:v>
                </c:pt>
                <c:pt idx="101">
                  <c:v>-60.25</c:v>
                </c:pt>
                <c:pt idx="102">
                  <c:v>-61.62</c:v>
                </c:pt>
                <c:pt idx="103">
                  <c:v>-63.78</c:v>
                </c:pt>
                <c:pt idx="104">
                  <c:v>-64.44</c:v>
                </c:pt>
                <c:pt idx="105">
                  <c:v>-59.87</c:v>
                </c:pt>
                <c:pt idx="106">
                  <c:v>-60.38</c:v>
                </c:pt>
                <c:pt idx="107">
                  <c:v>-61.4</c:v>
                </c:pt>
                <c:pt idx="108">
                  <c:v>-62.32</c:v>
                </c:pt>
                <c:pt idx="109">
                  <c:v>-65.73</c:v>
                </c:pt>
                <c:pt idx="110">
                  <c:v>-66.12</c:v>
                </c:pt>
                <c:pt idx="111">
                  <c:v>-66.25</c:v>
                </c:pt>
                <c:pt idx="112">
                  <c:v>-64.45</c:v>
                </c:pt>
                <c:pt idx="113">
                  <c:v>-63.9</c:v>
                </c:pt>
                <c:pt idx="114">
                  <c:v>-61.68</c:v>
                </c:pt>
                <c:pt idx="115">
                  <c:v>-63.19</c:v>
                </c:pt>
                <c:pt idx="116">
                  <c:v>-63.11</c:v>
                </c:pt>
                <c:pt idx="117">
                  <c:v>-63.8</c:v>
                </c:pt>
                <c:pt idx="118">
                  <c:v>-66.88</c:v>
                </c:pt>
                <c:pt idx="119">
                  <c:v>-68.2</c:v>
                </c:pt>
                <c:pt idx="120">
                  <c:v>-68.75</c:v>
                </c:pt>
                <c:pt idx="121">
                  <c:v>-69.28</c:v>
                </c:pt>
                <c:pt idx="122">
                  <c:v>-67.2</c:v>
                </c:pt>
                <c:pt idx="123">
                  <c:v>-68.08</c:v>
                </c:pt>
                <c:pt idx="124">
                  <c:v>-64.8</c:v>
                </c:pt>
                <c:pt idx="125">
                  <c:v>-65.790000000000006</c:v>
                </c:pt>
                <c:pt idx="126">
                  <c:v>-65.900000000000006</c:v>
                </c:pt>
                <c:pt idx="127">
                  <c:v>-66.489999999999895</c:v>
                </c:pt>
                <c:pt idx="128">
                  <c:v>-70.959999999999894</c:v>
                </c:pt>
                <c:pt idx="129">
                  <c:v>-72.52</c:v>
                </c:pt>
                <c:pt idx="130">
                  <c:v>-69.28</c:v>
                </c:pt>
                <c:pt idx="131">
                  <c:v>-64.2</c:v>
                </c:pt>
                <c:pt idx="132">
                  <c:v>-65.59</c:v>
                </c:pt>
                <c:pt idx="133">
                  <c:v>-67.12</c:v>
                </c:pt>
                <c:pt idx="134">
                  <c:v>-70.8</c:v>
                </c:pt>
                <c:pt idx="135">
                  <c:v>-70.2</c:v>
                </c:pt>
                <c:pt idx="136">
                  <c:v>-67.319999999999894</c:v>
                </c:pt>
                <c:pt idx="137">
                  <c:v>-66.150000000000006</c:v>
                </c:pt>
                <c:pt idx="138">
                  <c:v>-66.319999999999894</c:v>
                </c:pt>
                <c:pt idx="139">
                  <c:v>-68.5</c:v>
                </c:pt>
                <c:pt idx="140">
                  <c:v>-67.7</c:v>
                </c:pt>
                <c:pt idx="141">
                  <c:v>-72.02</c:v>
                </c:pt>
                <c:pt idx="142">
                  <c:v>-68.33</c:v>
                </c:pt>
                <c:pt idx="143">
                  <c:v>-70.64</c:v>
                </c:pt>
                <c:pt idx="144">
                  <c:v>-72.23</c:v>
                </c:pt>
                <c:pt idx="145">
                  <c:v>-74.400000000000006</c:v>
                </c:pt>
                <c:pt idx="146">
                  <c:v>-74.83</c:v>
                </c:pt>
                <c:pt idx="147">
                  <c:v>-73.599999999999895</c:v>
                </c:pt>
                <c:pt idx="148">
                  <c:v>-71.599999999999895</c:v>
                </c:pt>
                <c:pt idx="149">
                  <c:v>-70.94</c:v>
                </c:pt>
                <c:pt idx="150">
                  <c:v>-69.55</c:v>
                </c:pt>
                <c:pt idx="151">
                  <c:v>-74.13</c:v>
                </c:pt>
                <c:pt idx="152">
                  <c:v>-75.06</c:v>
                </c:pt>
                <c:pt idx="153">
                  <c:v>-75.66</c:v>
                </c:pt>
                <c:pt idx="154">
                  <c:v>-74.930000000000007</c:v>
                </c:pt>
                <c:pt idx="155">
                  <c:v>-73.48</c:v>
                </c:pt>
                <c:pt idx="156">
                  <c:v>-72.599999999999895</c:v>
                </c:pt>
                <c:pt idx="157">
                  <c:v>-72.599999999999895</c:v>
                </c:pt>
                <c:pt idx="158">
                  <c:v>-74.319999999999894</c:v>
                </c:pt>
                <c:pt idx="159">
                  <c:v>-75.72</c:v>
                </c:pt>
                <c:pt idx="160">
                  <c:v>-75.78</c:v>
                </c:pt>
                <c:pt idx="161">
                  <c:v>-75.290000000000006</c:v>
                </c:pt>
                <c:pt idx="162">
                  <c:v>-73.39</c:v>
                </c:pt>
                <c:pt idx="163">
                  <c:v>-71.650000000000006</c:v>
                </c:pt>
                <c:pt idx="164">
                  <c:v>-71.62</c:v>
                </c:pt>
                <c:pt idx="165">
                  <c:v>-71.95</c:v>
                </c:pt>
                <c:pt idx="166">
                  <c:v>-75.02</c:v>
                </c:pt>
                <c:pt idx="167">
                  <c:v>-77.900000000000006</c:v>
                </c:pt>
                <c:pt idx="168">
                  <c:v>-77.900000000000006</c:v>
                </c:pt>
                <c:pt idx="169">
                  <c:v>-76.3</c:v>
                </c:pt>
                <c:pt idx="170">
                  <c:v>-76.599999999999895</c:v>
                </c:pt>
                <c:pt idx="171">
                  <c:v>-74.400000000000006</c:v>
                </c:pt>
                <c:pt idx="172">
                  <c:v>-73.599999999999895</c:v>
                </c:pt>
                <c:pt idx="173">
                  <c:v>-68.8</c:v>
                </c:pt>
                <c:pt idx="174">
                  <c:v>-77.900000000000006</c:v>
                </c:pt>
                <c:pt idx="175">
                  <c:v>-78.3</c:v>
                </c:pt>
                <c:pt idx="176">
                  <c:v>-75.75</c:v>
                </c:pt>
                <c:pt idx="177">
                  <c:v>-73.5</c:v>
                </c:pt>
                <c:pt idx="178">
                  <c:v>-72.78</c:v>
                </c:pt>
                <c:pt idx="179">
                  <c:v>-70.33</c:v>
                </c:pt>
                <c:pt idx="180">
                  <c:v>-73.8</c:v>
                </c:pt>
                <c:pt idx="181">
                  <c:v>-73.099999999999895</c:v>
                </c:pt>
                <c:pt idx="182">
                  <c:v>-77.2</c:v>
                </c:pt>
                <c:pt idx="183">
                  <c:v>-76</c:v>
                </c:pt>
                <c:pt idx="184">
                  <c:v>-74.28</c:v>
                </c:pt>
                <c:pt idx="185">
                  <c:v>-74.25</c:v>
                </c:pt>
                <c:pt idx="186">
                  <c:v>-74.2</c:v>
                </c:pt>
                <c:pt idx="187">
                  <c:v>-75.569999999999894</c:v>
                </c:pt>
                <c:pt idx="188">
                  <c:v>-78.069999999999894</c:v>
                </c:pt>
                <c:pt idx="189">
                  <c:v>-79.599999999999895</c:v>
                </c:pt>
                <c:pt idx="190">
                  <c:v>-78.599999999999895</c:v>
                </c:pt>
                <c:pt idx="191">
                  <c:v>-76.92</c:v>
                </c:pt>
                <c:pt idx="192">
                  <c:v>-76.66</c:v>
                </c:pt>
                <c:pt idx="193">
                  <c:v>-76.97</c:v>
                </c:pt>
                <c:pt idx="194">
                  <c:v>-78.56</c:v>
                </c:pt>
                <c:pt idx="195">
                  <c:v>-79.930000000000007</c:v>
                </c:pt>
                <c:pt idx="196">
                  <c:v>-79.44</c:v>
                </c:pt>
                <c:pt idx="197">
                  <c:v>-78.87</c:v>
                </c:pt>
                <c:pt idx="198">
                  <c:v>-77.87</c:v>
                </c:pt>
                <c:pt idx="199">
                  <c:v>-77.34</c:v>
                </c:pt>
                <c:pt idx="200">
                  <c:v>-78.900000000000006</c:v>
                </c:pt>
                <c:pt idx="201">
                  <c:v>-81.17</c:v>
                </c:pt>
                <c:pt idx="202">
                  <c:v>-78.36</c:v>
                </c:pt>
                <c:pt idx="203">
                  <c:v>-78.69</c:v>
                </c:pt>
                <c:pt idx="204">
                  <c:v>-76.430000000000007</c:v>
                </c:pt>
                <c:pt idx="205">
                  <c:v>-75.400000000000006</c:v>
                </c:pt>
                <c:pt idx="206">
                  <c:v>-74.86</c:v>
                </c:pt>
                <c:pt idx="207">
                  <c:v>-75.69</c:v>
                </c:pt>
                <c:pt idx="208">
                  <c:v>-75.739999999999895</c:v>
                </c:pt>
                <c:pt idx="209">
                  <c:v>-74.72</c:v>
                </c:pt>
                <c:pt idx="210">
                  <c:v>-74.02</c:v>
                </c:pt>
                <c:pt idx="211">
                  <c:v>-73.989999999999895</c:v>
                </c:pt>
                <c:pt idx="212">
                  <c:v>-74.78</c:v>
                </c:pt>
                <c:pt idx="213">
                  <c:v>-76.78</c:v>
                </c:pt>
                <c:pt idx="214">
                  <c:v>-75.7</c:v>
                </c:pt>
                <c:pt idx="215">
                  <c:v>-74.930000000000007</c:v>
                </c:pt>
                <c:pt idx="216">
                  <c:v>-75.42</c:v>
                </c:pt>
                <c:pt idx="217">
                  <c:v>-75.7</c:v>
                </c:pt>
                <c:pt idx="218">
                  <c:v>-75.38</c:v>
                </c:pt>
                <c:pt idx="219">
                  <c:v>-75.67</c:v>
                </c:pt>
                <c:pt idx="220">
                  <c:v>-75.28</c:v>
                </c:pt>
                <c:pt idx="221">
                  <c:v>-76.319999999999894</c:v>
                </c:pt>
                <c:pt idx="222">
                  <c:v>-75.45</c:v>
                </c:pt>
                <c:pt idx="223">
                  <c:v>-74.56</c:v>
                </c:pt>
                <c:pt idx="224">
                  <c:v>-75.23</c:v>
                </c:pt>
                <c:pt idx="225">
                  <c:v>-94.52</c:v>
                </c:pt>
                <c:pt idx="226">
                  <c:v>-121.55</c:v>
                </c:pt>
                <c:pt idx="227">
                  <c:v>-111.15</c:v>
                </c:pt>
                <c:pt idx="228">
                  <c:v>-90.34</c:v>
                </c:pt>
                <c:pt idx="229">
                  <c:v>-88.68</c:v>
                </c:pt>
                <c:pt idx="230">
                  <c:v>-106.35</c:v>
                </c:pt>
                <c:pt idx="231">
                  <c:v>-89.3</c:v>
                </c:pt>
                <c:pt idx="232">
                  <c:v>-83.91</c:v>
                </c:pt>
                <c:pt idx="233">
                  <c:v>-85.51</c:v>
                </c:pt>
                <c:pt idx="234">
                  <c:v>-85.71</c:v>
                </c:pt>
                <c:pt idx="235">
                  <c:v>-96.44</c:v>
                </c:pt>
                <c:pt idx="236">
                  <c:v>-86</c:v>
                </c:pt>
                <c:pt idx="237">
                  <c:v>-83.87</c:v>
                </c:pt>
                <c:pt idx="238">
                  <c:v>-85.6</c:v>
                </c:pt>
                <c:pt idx="239">
                  <c:v>-86.46</c:v>
                </c:pt>
                <c:pt idx="240">
                  <c:v>-86.35</c:v>
                </c:pt>
                <c:pt idx="241">
                  <c:v>-98.41</c:v>
                </c:pt>
                <c:pt idx="242">
                  <c:v>-129.32</c:v>
                </c:pt>
                <c:pt idx="243">
                  <c:v>-142.69</c:v>
                </c:pt>
                <c:pt idx="244">
                  <c:v>-146.71</c:v>
                </c:pt>
                <c:pt idx="245">
                  <c:v>-111.02</c:v>
                </c:pt>
                <c:pt idx="246">
                  <c:v>-109.28</c:v>
                </c:pt>
                <c:pt idx="247">
                  <c:v>-102.09</c:v>
                </c:pt>
                <c:pt idx="248">
                  <c:v>-88.97</c:v>
                </c:pt>
                <c:pt idx="249">
                  <c:v>-97.15</c:v>
                </c:pt>
                <c:pt idx="250">
                  <c:v>-152.82</c:v>
                </c:pt>
                <c:pt idx="251">
                  <c:v>-95.06</c:v>
                </c:pt>
                <c:pt idx="252">
                  <c:v>-95.35</c:v>
                </c:pt>
                <c:pt idx="253">
                  <c:v>-102.4</c:v>
                </c:pt>
                <c:pt idx="254">
                  <c:v>-122.5</c:v>
                </c:pt>
                <c:pt idx="255">
                  <c:v>-96.64</c:v>
                </c:pt>
                <c:pt idx="256">
                  <c:v>-119.44</c:v>
                </c:pt>
                <c:pt idx="257">
                  <c:v>-105.83</c:v>
                </c:pt>
                <c:pt idx="258">
                  <c:v>-108.58</c:v>
                </c:pt>
                <c:pt idx="259">
                  <c:v>-91.35</c:v>
                </c:pt>
                <c:pt idx="260">
                  <c:v>-125.08</c:v>
                </c:pt>
                <c:pt idx="261">
                  <c:v>-122</c:v>
                </c:pt>
                <c:pt idx="262">
                  <c:v>-93.75</c:v>
                </c:pt>
                <c:pt idx="263">
                  <c:v>-121.11</c:v>
                </c:pt>
                <c:pt idx="264">
                  <c:v>-140.34</c:v>
                </c:pt>
                <c:pt idx="265">
                  <c:v>-96.13</c:v>
                </c:pt>
                <c:pt idx="266">
                  <c:v>-105.98</c:v>
                </c:pt>
                <c:pt idx="267">
                  <c:v>-111.4</c:v>
                </c:pt>
                <c:pt idx="268">
                  <c:v>-105.98</c:v>
                </c:pt>
                <c:pt idx="269">
                  <c:v>-111.7</c:v>
                </c:pt>
                <c:pt idx="270">
                  <c:v>-113.81</c:v>
                </c:pt>
                <c:pt idx="271">
                  <c:v>-130.5</c:v>
                </c:pt>
                <c:pt idx="272">
                  <c:v>-115.35</c:v>
                </c:pt>
                <c:pt idx="273">
                  <c:v>-95</c:v>
                </c:pt>
                <c:pt idx="274">
                  <c:v>-95.1</c:v>
                </c:pt>
                <c:pt idx="275">
                  <c:v>-94.58</c:v>
                </c:pt>
                <c:pt idx="276">
                  <c:v>-93.2</c:v>
                </c:pt>
                <c:pt idx="277">
                  <c:v>-93.78</c:v>
                </c:pt>
                <c:pt idx="278">
                  <c:v>-91.85</c:v>
                </c:pt>
                <c:pt idx="279">
                  <c:v>-92.73</c:v>
                </c:pt>
                <c:pt idx="280">
                  <c:v>-96.07</c:v>
                </c:pt>
                <c:pt idx="281">
                  <c:v>-93.15</c:v>
                </c:pt>
                <c:pt idx="282">
                  <c:v>-93.54</c:v>
                </c:pt>
                <c:pt idx="283">
                  <c:v>-113.71</c:v>
                </c:pt>
                <c:pt idx="284">
                  <c:v>-108.44</c:v>
                </c:pt>
                <c:pt idx="285">
                  <c:v>-112.79</c:v>
                </c:pt>
                <c:pt idx="286">
                  <c:v>-99.95</c:v>
                </c:pt>
                <c:pt idx="287">
                  <c:v>-112.68</c:v>
                </c:pt>
                <c:pt idx="288">
                  <c:v>-101.28</c:v>
                </c:pt>
                <c:pt idx="289">
                  <c:v>-95.23</c:v>
                </c:pt>
                <c:pt idx="290">
                  <c:v>-98.92</c:v>
                </c:pt>
                <c:pt idx="291">
                  <c:v>-97.99</c:v>
                </c:pt>
                <c:pt idx="292">
                  <c:v>-100.35</c:v>
                </c:pt>
                <c:pt idx="293">
                  <c:v>-94.01</c:v>
                </c:pt>
                <c:pt idx="294">
                  <c:v>-100.91</c:v>
                </c:pt>
                <c:pt idx="295">
                  <c:v>-97.62</c:v>
                </c:pt>
                <c:pt idx="296">
                  <c:v>-99.89</c:v>
                </c:pt>
                <c:pt idx="297">
                  <c:v>-105.43</c:v>
                </c:pt>
                <c:pt idx="298">
                  <c:v>-91.84</c:v>
                </c:pt>
                <c:pt idx="299">
                  <c:v>-103.55</c:v>
                </c:pt>
                <c:pt idx="300">
                  <c:v>-95.02</c:v>
                </c:pt>
                <c:pt idx="301">
                  <c:v>-101.1</c:v>
                </c:pt>
                <c:pt idx="302">
                  <c:v>-92.93</c:v>
                </c:pt>
                <c:pt idx="303">
                  <c:v>-88.26</c:v>
                </c:pt>
                <c:pt idx="304">
                  <c:v>-86.92</c:v>
                </c:pt>
                <c:pt idx="305">
                  <c:v>-86.56</c:v>
                </c:pt>
                <c:pt idx="306">
                  <c:v>-86.66</c:v>
                </c:pt>
                <c:pt idx="307">
                  <c:v>-85.34</c:v>
                </c:pt>
                <c:pt idx="308">
                  <c:v>-84.6</c:v>
                </c:pt>
                <c:pt idx="309">
                  <c:v>-85.57</c:v>
                </c:pt>
                <c:pt idx="310">
                  <c:v>-85.27</c:v>
                </c:pt>
                <c:pt idx="311">
                  <c:v>-84.45</c:v>
                </c:pt>
                <c:pt idx="312">
                  <c:v>-83.57</c:v>
                </c:pt>
                <c:pt idx="313">
                  <c:v>-84.82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D12-4A0E-AA4F-E1F168CC84F3}"/>
            </c:ext>
          </c:extLst>
        </c:ser>
        <c:ser>
          <c:idx val="1"/>
          <c:order val="1"/>
          <c:tx>
            <c:v>Simulated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3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'371027076335601'!$H$9:$H$51</c:f>
              <c:numCache>
                <c:formatCode>m/d/yyyy</c:formatCode>
                <c:ptCount val="43"/>
                <c:pt idx="0">
                  <c:v>24838</c:v>
                </c:pt>
                <c:pt idx="1">
                  <c:v>26665</c:v>
                </c:pt>
                <c:pt idx="2">
                  <c:v>28491</c:v>
                </c:pt>
                <c:pt idx="3">
                  <c:v>29952</c:v>
                </c:pt>
                <c:pt idx="4">
                  <c:v>30317</c:v>
                </c:pt>
                <c:pt idx="5">
                  <c:v>30682</c:v>
                </c:pt>
                <c:pt idx="6">
                  <c:v>31048</c:v>
                </c:pt>
                <c:pt idx="7">
                  <c:v>31413</c:v>
                </c:pt>
                <c:pt idx="8">
                  <c:v>31778</c:v>
                </c:pt>
                <c:pt idx="9">
                  <c:v>32143</c:v>
                </c:pt>
                <c:pt idx="10">
                  <c:v>32509</c:v>
                </c:pt>
                <c:pt idx="11">
                  <c:v>32874</c:v>
                </c:pt>
                <c:pt idx="12">
                  <c:v>33239</c:v>
                </c:pt>
                <c:pt idx="13">
                  <c:v>33604</c:v>
                </c:pt>
                <c:pt idx="14">
                  <c:v>33970</c:v>
                </c:pt>
                <c:pt idx="15">
                  <c:v>34335</c:v>
                </c:pt>
                <c:pt idx="16">
                  <c:v>34700</c:v>
                </c:pt>
                <c:pt idx="17">
                  <c:v>35065</c:v>
                </c:pt>
                <c:pt idx="18">
                  <c:v>35431</c:v>
                </c:pt>
                <c:pt idx="19">
                  <c:v>35796</c:v>
                </c:pt>
                <c:pt idx="20">
                  <c:v>36161</c:v>
                </c:pt>
                <c:pt idx="21">
                  <c:v>36526</c:v>
                </c:pt>
                <c:pt idx="22">
                  <c:v>36892</c:v>
                </c:pt>
                <c:pt idx="23">
                  <c:v>37257</c:v>
                </c:pt>
                <c:pt idx="24">
                  <c:v>37622</c:v>
                </c:pt>
                <c:pt idx="25">
                  <c:v>37987</c:v>
                </c:pt>
                <c:pt idx="26">
                  <c:v>38353</c:v>
                </c:pt>
                <c:pt idx="27">
                  <c:v>38718</c:v>
                </c:pt>
                <c:pt idx="28">
                  <c:v>39083</c:v>
                </c:pt>
                <c:pt idx="29">
                  <c:v>39448</c:v>
                </c:pt>
                <c:pt idx="30">
                  <c:v>39814</c:v>
                </c:pt>
                <c:pt idx="31">
                  <c:v>40179</c:v>
                </c:pt>
                <c:pt idx="32">
                  <c:v>40544</c:v>
                </c:pt>
                <c:pt idx="33">
                  <c:v>40909</c:v>
                </c:pt>
                <c:pt idx="34">
                  <c:v>41275</c:v>
                </c:pt>
                <c:pt idx="35">
                  <c:v>41640</c:v>
                </c:pt>
                <c:pt idx="36">
                  <c:v>42005</c:v>
                </c:pt>
                <c:pt idx="37">
                  <c:v>42370</c:v>
                </c:pt>
                <c:pt idx="38">
                  <c:v>42736</c:v>
                </c:pt>
                <c:pt idx="39">
                  <c:v>43101</c:v>
                </c:pt>
                <c:pt idx="40">
                  <c:v>43466</c:v>
                </c:pt>
                <c:pt idx="41">
                  <c:v>43831</c:v>
                </c:pt>
                <c:pt idx="42">
                  <c:v>44197</c:v>
                </c:pt>
              </c:numCache>
            </c:numRef>
          </c:xVal>
          <c:yVal>
            <c:numRef>
              <c:f>'371027076335601'!$G$9:$G$51</c:f>
              <c:numCache>
                <c:formatCode>General</c:formatCode>
                <c:ptCount val="43"/>
                <c:pt idx="0">
                  <c:v>-38.666831970209998</c:v>
                </c:pt>
                <c:pt idx="1">
                  <c:v>-64.906600952150001</c:v>
                </c:pt>
                <c:pt idx="2">
                  <c:v>-73.11220550537</c:v>
                </c:pt>
                <c:pt idx="3">
                  <c:v>-77.997016906740001</c:v>
                </c:pt>
                <c:pt idx="4">
                  <c:v>-81.09309387207</c:v>
                </c:pt>
                <c:pt idx="5">
                  <c:v>-78.956687927250002</c:v>
                </c:pt>
                <c:pt idx="6">
                  <c:v>-73.95516204834</c:v>
                </c:pt>
                <c:pt idx="7">
                  <c:v>-78.930297851559999</c:v>
                </c:pt>
                <c:pt idx="8">
                  <c:v>-80.85270690918</c:v>
                </c:pt>
                <c:pt idx="9">
                  <c:v>-80.606491088870001</c:v>
                </c:pt>
                <c:pt idx="10">
                  <c:v>-77.341415405269998</c:v>
                </c:pt>
                <c:pt idx="11">
                  <c:v>-83.671798706049998</c:v>
                </c:pt>
                <c:pt idx="12">
                  <c:v>-80.65756225586</c:v>
                </c:pt>
                <c:pt idx="13">
                  <c:v>-83.44548034668</c:v>
                </c:pt>
                <c:pt idx="14">
                  <c:v>-86.089500427250002</c:v>
                </c:pt>
                <c:pt idx="15">
                  <c:v>-85.398010253910002</c:v>
                </c:pt>
                <c:pt idx="16">
                  <c:v>-77.762573242190001</c:v>
                </c:pt>
                <c:pt idx="17">
                  <c:v>-77.53426361084</c:v>
                </c:pt>
                <c:pt idx="18">
                  <c:v>-77.301513671880002</c:v>
                </c:pt>
                <c:pt idx="19">
                  <c:v>-78.14779663086</c:v>
                </c:pt>
                <c:pt idx="20">
                  <c:v>-78.728607177729998</c:v>
                </c:pt>
                <c:pt idx="21">
                  <c:v>-86.70053100586</c:v>
                </c:pt>
                <c:pt idx="22">
                  <c:v>-84.70841217041</c:v>
                </c:pt>
                <c:pt idx="23">
                  <c:v>-81.414688110349999</c:v>
                </c:pt>
                <c:pt idx="24">
                  <c:v>-89.874450683589998</c:v>
                </c:pt>
                <c:pt idx="25">
                  <c:v>-89.705795288090002</c:v>
                </c:pt>
                <c:pt idx="26">
                  <c:v>-89.475532531740001</c:v>
                </c:pt>
                <c:pt idx="27">
                  <c:v>-91.705543518070002</c:v>
                </c:pt>
                <c:pt idx="28">
                  <c:v>-92.908508300779999</c:v>
                </c:pt>
                <c:pt idx="29">
                  <c:v>-96.052375793460001</c:v>
                </c:pt>
                <c:pt idx="30">
                  <c:v>-98.096946716310001</c:v>
                </c:pt>
                <c:pt idx="31">
                  <c:v>-98.195587158199999</c:v>
                </c:pt>
                <c:pt idx="32">
                  <c:v>-92.64037322998</c:v>
                </c:pt>
                <c:pt idx="33">
                  <c:v>-88.478286743159998</c:v>
                </c:pt>
                <c:pt idx="34">
                  <c:v>-91.977294921880002</c:v>
                </c:pt>
                <c:pt idx="35">
                  <c:v>-92.057083129879999</c:v>
                </c:pt>
                <c:pt idx="36">
                  <c:v>-87.903747558589998</c:v>
                </c:pt>
                <c:pt idx="37">
                  <c:v>-84.860069274899999</c:v>
                </c:pt>
                <c:pt idx="38">
                  <c:v>-86.52540588379</c:v>
                </c:pt>
                <c:pt idx="39">
                  <c:v>-84.6708984375</c:v>
                </c:pt>
                <c:pt idx="40">
                  <c:v>-78.789474487299998</c:v>
                </c:pt>
                <c:pt idx="41">
                  <c:v>-78.39517211914</c:v>
                </c:pt>
                <c:pt idx="42">
                  <c:v>-91.189834594730002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D12-4A0E-AA4F-E1F168CC84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3555183"/>
        <c:axId val="613550191"/>
      </c:scatterChart>
      <c:valAx>
        <c:axId val="613555183"/>
        <c:scaling>
          <c:orientation val="minMax"/>
          <c:min val="2400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0191"/>
        <c:crossesAt val="-200"/>
        <c:crossBetween val="midCat"/>
      </c:valAx>
      <c:valAx>
        <c:axId val="613550191"/>
        <c:scaling>
          <c:orientation val="minMax"/>
          <c:max val="-3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Water Level (ft)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5183"/>
        <c:crosses val="autoZero"/>
        <c:crossBetween val="midCat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Data</c:v>
          </c:tx>
          <c:spPr>
            <a:ln w="19050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'371027076335601'!$I$9:$I$51</c:f>
              <c:numCache>
                <c:formatCode>General</c:formatCode>
                <c:ptCount val="43"/>
                <c:pt idx="0">
                  <c:v>-37.409999999999897</c:v>
                </c:pt>
                <c:pt idx="1">
                  <c:v>-49.64</c:v>
                </c:pt>
                <c:pt idx="2">
                  <c:v>-58.58</c:v>
                </c:pt>
                <c:pt idx="3">
                  <c:v>-68.08</c:v>
                </c:pt>
                <c:pt idx="4">
                  <c:v>-69.28</c:v>
                </c:pt>
                <c:pt idx="5">
                  <c:v>-70.2</c:v>
                </c:pt>
                <c:pt idx="6">
                  <c:v>-72.02</c:v>
                </c:pt>
                <c:pt idx="7">
                  <c:v>-73.599999999999895</c:v>
                </c:pt>
                <c:pt idx="8">
                  <c:v>-74.930000000000007</c:v>
                </c:pt>
                <c:pt idx="9">
                  <c:v>-75.290000000000006</c:v>
                </c:pt>
                <c:pt idx="10">
                  <c:v>-76.3</c:v>
                </c:pt>
                <c:pt idx="11">
                  <c:v>-75.75</c:v>
                </c:pt>
                <c:pt idx="12">
                  <c:v>-76</c:v>
                </c:pt>
                <c:pt idx="13">
                  <c:v>-78.599999999999895</c:v>
                </c:pt>
                <c:pt idx="14">
                  <c:v>-78.87</c:v>
                </c:pt>
                <c:pt idx="15">
                  <c:v>-78.69</c:v>
                </c:pt>
                <c:pt idx="16">
                  <c:v>-75.739999999999895</c:v>
                </c:pt>
                <c:pt idx="17">
                  <c:v>-76.78</c:v>
                </c:pt>
                <c:pt idx="18">
                  <c:v>-75.7</c:v>
                </c:pt>
                <c:pt idx="19">
                  <c:v>-76.319999999999894</c:v>
                </c:pt>
                <c:pt idx="20">
                  <c:v>-94.52</c:v>
                </c:pt>
                <c:pt idx="21">
                  <c:v>-106.35</c:v>
                </c:pt>
                <c:pt idx="22">
                  <c:v>-85.71</c:v>
                </c:pt>
                <c:pt idx="23">
                  <c:v>-85.6</c:v>
                </c:pt>
                <c:pt idx="24">
                  <c:v>-129.32</c:v>
                </c:pt>
                <c:pt idx="25">
                  <c:v>-109.28</c:v>
                </c:pt>
                <c:pt idx="26">
                  <c:v>-152.82</c:v>
                </c:pt>
                <c:pt idx="27">
                  <c:v>-122.5</c:v>
                </c:pt>
                <c:pt idx="28">
                  <c:v>-108.58</c:v>
                </c:pt>
                <c:pt idx="29">
                  <c:v>-121.11</c:v>
                </c:pt>
                <c:pt idx="30">
                  <c:v>-111.4</c:v>
                </c:pt>
                <c:pt idx="31">
                  <c:v>-130.5</c:v>
                </c:pt>
                <c:pt idx="32">
                  <c:v>-94.58</c:v>
                </c:pt>
                <c:pt idx="33">
                  <c:v>-96.07</c:v>
                </c:pt>
                <c:pt idx="34">
                  <c:v>-108.44</c:v>
                </c:pt>
                <c:pt idx="35">
                  <c:v>-101.28</c:v>
                </c:pt>
                <c:pt idx="36">
                  <c:v>-100.35</c:v>
                </c:pt>
                <c:pt idx="37">
                  <c:v>-100.91</c:v>
                </c:pt>
                <c:pt idx="38">
                  <c:v>-91.84</c:v>
                </c:pt>
                <c:pt idx="39">
                  <c:v>-92.93</c:v>
                </c:pt>
                <c:pt idx="40">
                  <c:v>-86.66</c:v>
                </c:pt>
                <c:pt idx="41">
                  <c:v>-85.57</c:v>
                </c:pt>
                <c:pt idx="42">
                  <c:v>-84.45</c:v>
                </c:pt>
              </c:numCache>
            </c:numRef>
          </c:xVal>
          <c:yVal>
            <c:numRef>
              <c:f>'371027076335601'!$G$9:$G$51</c:f>
              <c:numCache>
                <c:formatCode>General</c:formatCode>
                <c:ptCount val="43"/>
                <c:pt idx="0">
                  <c:v>-38.666831970209998</c:v>
                </c:pt>
                <c:pt idx="1">
                  <c:v>-64.906600952150001</c:v>
                </c:pt>
                <c:pt idx="2">
                  <c:v>-73.11220550537</c:v>
                </c:pt>
                <c:pt idx="3">
                  <c:v>-77.997016906740001</c:v>
                </c:pt>
                <c:pt idx="4">
                  <c:v>-81.09309387207</c:v>
                </c:pt>
                <c:pt idx="5">
                  <c:v>-78.956687927250002</c:v>
                </c:pt>
                <c:pt idx="6">
                  <c:v>-73.95516204834</c:v>
                </c:pt>
                <c:pt idx="7">
                  <c:v>-78.930297851559999</c:v>
                </c:pt>
                <c:pt idx="8">
                  <c:v>-80.85270690918</c:v>
                </c:pt>
                <c:pt idx="9">
                  <c:v>-80.606491088870001</c:v>
                </c:pt>
                <c:pt idx="10">
                  <c:v>-77.341415405269998</c:v>
                </c:pt>
                <c:pt idx="11">
                  <c:v>-83.671798706049998</c:v>
                </c:pt>
                <c:pt idx="12">
                  <c:v>-80.65756225586</c:v>
                </c:pt>
                <c:pt idx="13">
                  <c:v>-83.44548034668</c:v>
                </c:pt>
                <c:pt idx="14">
                  <c:v>-86.089500427250002</c:v>
                </c:pt>
                <c:pt idx="15">
                  <c:v>-85.398010253910002</c:v>
                </c:pt>
                <c:pt idx="16">
                  <c:v>-77.762573242190001</c:v>
                </c:pt>
                <c:pt idx="17">
                  <c:v>-77.53426361084</c:v>
                </c:pt>
                <c:pt idx="18">
                  <c:v>-77.301513671880002</c:v>
                </c:pt>
                <c:pt idx="19">
                  <c:v>-78.14779663086</c:v>
                </c:pt>
                <c:pt idx="20">
                  <c:v>-78.728607177729998</c:v>
                </c:pt>
                <c:pt idx="21">
                  <c:v>-86.70053100586</c:v>
                </c:pt>
                <c:pt idx="22">
                  <c:v>-84.70841217041</c:v>
                </c:pt>
                <c:pt idx="23">
                  <c:v>-81.414688110349999</c:v>
                </c:pt>
                <c:pt idx="24">
                  <c:v>-89.874450683589998</c:v>
                </c:pt>
                <c:pt idx="25">
                  <c:v>-89.705795288090002</c:v>
                </c:pt>
                <c:pt idx="26">
                  <c:v>-89.475532531740001</c:v>
                </c:pt>
                <c:pt idx="27">
                  <c:v>-91.705543518070002</c:v>
                </c:pt>
                <c:pt idx="28">
                  <c:v>-92.908508300779999</c:v>
                </c:pt>
                <c:pt idx="29">
                  <c:v>-96.052375793460001</c:v>
                </c:pt>
                <c:pt idx="30">
                  <c:v>-98.096946716310001</c:v>
                </c:pt>
                <c:pt idx="31">
                  <c:v>-98.195587158199999</c:v>
                </c:pt>
                <c:pt idx="32">
                  <c:v>-92.64037322998</c:v>
                </c:pt>
                <c:pt idx="33">
                  <c:v>-88.478286743159998</c:v>
                </c:pt>
                <c:pt idx="34">
                  <c:v>-91.977294921880002</c:v>
                </c:pt>
                <c:pt idx="35">
                  <c:v>-92.057083129879999</c:v>
                </c:pt>
                <c:pt idx="36">
                  <c:v>-87.903747558589998</c:v>
                </c:pt>
                <c:pt idx="37">
                  <c:v>-84.860069274899999</c:v>
                </c:pt>
                <c:pt idx="38">
                  <c:v>-86.52540588379</c:v>
                </c:pt>
                <c:pt idx="39">
                  <c:v>-84.6708984375</c:v>
                </c:pt>
                <c:pt idx="40">
                  <c:v>-78.789474487299998</c:v>
                </c:pt>
                <c:pt idx="41">
                  <c:v>-78.39517211914</c:v>
                </c:pt>
                <c:pt idx="42">
                  <c:v>-91.189834594730002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560-4B6D-9056-DFAA3E9FD7A1}"/>
            </c:ext>
          </c:extLst>
        </c:ser>
        <c:ser>
          <c:idx val="1"/>
          <c:order val="1"/>
          <c:tx>
            <c:v>Y=X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'371027076335601'!$K$2:$K$3</c:f>
              <c:numCache>
                <c:formatCode>General</c:formatCode>
                <c:ptCount val="2"/>
                <c:pt idx="0">
                  <c:v>-35.56</c:v>
                </c:pt>
                <c:pt idx="1">
                  <c:v>-152.82</c:v>
                </c:pt>
              </c:numCache>
            </c:numRef>
          </c:xVal>
          <c:yVal>
            <c:numRef>
              <c:f>'371027076335601'!$K$2:$K$3</c:f>
              <c:numCache>
                <c:formatCode>General</c:formatCode>
                <c:ptCount val="2"/>
                <c:pt idx="0">
                  <c:v>-35.56</c:v>
                </c:pt>
                <c:pt idx="1">
                  <c:v>-152.82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560-4B6D-9056-DFAA3E9FD7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4009151"/>
        <c:axId val="1105116095"/>
      </c:scatterChart>
      <c:valAx>
        <c:axId val="1174009151"/>
        <c:scaling>
          <c:orientation val="minMax"/>
          <c:max val="-30"/>
          <c:min val="-16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05116095"/>
        <c:crossesAt val="-200"/>
        <c:crossBetween val="midCat"/>
      </c:valAx>
      <c:valAx>
        <c:axId val="1105116095"/>
        <c:scaling>
          <c:orientation val="minMax"/>
          <c:max val="-30"/>
          <c:min val="-16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74009151"/>
        <c:crossesAt val="-200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0617632601578511"/>
          <c:y val="0.57275836614173226"/>
          <c:w val="0.38800328273086904"/>
          <c:h val="0.19412968265330471"/>
        </c:manualLayout>
      </c:layout>
      <c:overlay val="1"/>
      <c:spPr>
        <a:solidFill>
          <a:schemeClr val="bg1"/>
        </a:solidFill>
        <a:ln>
          <a:solidFill>
            <a:schemeClr val="bg1">
              <a:lumMod val="65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sz="1400" b="0" i="0" u="none" strike="noStrike" baseline="0">
                <a:effectLst/>
              </a:rPr>
              <a:t>57F 24</a:t>
            </a:r>
            <a:r>
              <a:rPr lang="en-US" sz="1400" b="0" i="0" u="none" strike="noStrike" baseline="0"/>
              <a:t>        </a:t>
            </a:r>
            <a:endParaRPr lang="en-US"/>
          </a:p>
        </c:rich>
      </c:tx>
      <c:layout>
        <c:manualLayout>
          <c:xMode val="edge"/>
          <c:yMode val="edge"/>
          <c:x val="0.36088110403397028"/>
          <c:y val="2.13675213675213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USGS Data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3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xVal>
            <c:numRef>
              <c:f>'371132076405502'!$A$28:$A$1754</c:f>
              <c:numCache>
                <c:formatCode>m/d/yyyy</c:formatCode>
                <c:ptCount val="1727"/>
                <c:pt idx="0">
                  <c:v>29984</c:v>
                </c:pt>
                <c:pt idx="1">
                  <c:v>30008</c:v>
                </c:pt>
                <c:pt idx="2">
                  <c:v>30070</c:v>
                </c:pt>
                <c:pt idx="3">
                  <c:v>30096</c:v>
                </c:pt>
                <c:pt idx="4">
                  <c:v>30110</c:v>
                </c:pt>
                <c:pt idx="5">
                  <c:v>30180</c:v>
                </c:pt>
                <c:pt idx="6">
                  <c:v>30209</c:v>
                </c:pt>
                <c:pt idx="7">
                  <c:v>30236</c:v>
                </c:pt>
                <c:pt idx="8">
                  <c:v>30273</c:v>
                </c:pt>
                <c:pt idx="9">
                  <c:v>30354</c:v>
                </c:pt>
                <c:pt idx="10">
                  <c:v>30523</c:v>
                </c:pt>
                <c:pt idx="11">
                  <c:v>30558</c:v>
                </c:pt>
                <c:pt idx="12">
                  <c:v>30616</c:v>
                </c:pt>
                <c:pt idx="13">
                  <c:v>30710</c:v>
                </c:pt>
                <c:pt idx="14">
                  <c:v>30711</c:v>
                </c:pt>
                <c:pt idx="15">
                  <c:v>30791</c:v>
                </c:pt>
                <c:pt idx="16">
                  <c:v>30846</c:v>
                </c:pt>
                <c:pt idx="17">
                  <c:v>31126</c:v>
                </c:pt>
                <c:pt idx="18">
                  <c:v>31132</c:v>
                </c:pt>
                <c:pt idx="19">
                  <c:v>31211</c:v>
                </c:pt>
                <c:pt idx="20">
                  <c:v>31217</c:v>
                </c:pt>
                <c:pt idx="21">
                  <c:v>31245</c:v>
                </c:pt>
                <c:pt idx="22">
                  <c:v>31278</c:v>
                </c:pt>
                <c:pt idx="23">
                  <c:v>31306</c:v>
                </c:pt>
                <c:pt idx="24">
                  <c:v>31327</c:v>
                </c:pt>
                <c:pt idx="25">
                  <c:v>31370</c:v>
                </c:pt>
                <c:pt idx="26">
                  <c:v>31397</c:v>
                </c:pt>
                <c:pt idx="27">
                  <c:v>31421</c:v>
                </c:pt>
                <c:pt idx="28">
                  <c:v>31467</c:v>
                </c:pt>
                <c:pt idx="29">
                  <c:v>31490</c:v>
                </c:pt>
                <c:pt idx="30">
                  <c:v>31586</c:v>
                </c:pt>
                <c:pt idx="31">
                  <c:v>31615</c:v>
                </c:pt>
                <c:pt idx="32">
                  <c:v>31635</c:v>
                </c:pt>
                <c:pt idx="33">
                  <c:v>31684</c:v>
                </c:pt>
                <c:pt idx="34">
                  <c:v>31733</c:v>
                </c:pt>
                <c:pt idx="35">
                  <c:v>31762</c:v>
                </c:pt>
                <c:pt idx="36">
                  <c:v>31789</c:v>
                </c:pt>
                <c:pt idx="37">
                  <c:v>31831</c:v>
                </c:pt>
                <c:pt idx="38">
                  <c:v>31854</c:v>
                </c:pt>
                <c:pt idx="39">
                  <c:v>31904</c:v>
                </c:pt>
                <c:pt idx="40">
                  <c:v>31946</c:v>
                </c:pt>
                <c:pt idx="41">
                  <c:v>31950</c:v>
                </c:pt>
                <c:pt idx="42">
                  <c:v>31993</c:v>
                </c:pt>
                <c:pt idx="43">
                  <c:v>32022</c:v>
                </c:pt>
                <c:pt idx="44">
                  <c:v>32041</c:v>
                </c:pt>
                <c:pt idx="45">
                  <c:v>32085</c:v>
                </c:pt>
                <c:pt idx="46">
                  <c:v>32097</c:v>
                </c:pt>
                <c:pt idx="47">
                  <c:v>32153</c:v>
                </c:pt>
                <c:pt idx="48">
                  <c:v>32210</c:v>
                </c:pt>
                <c:pt idx="49">
                  <c:v>32218</c:v>
                </c:pt>
                <c:pt idx="50">
                  <c:v>32265</c:v>
                </c:pt>
                <c:pt idx="51">
                  <c:v>32322</c:v>
                </c:pt>
                <c:pt idx="52">
                  <c:v>32364</c:v>
                </c:pt>
                <c:pt idx="53">
                  <c:v>32427</c:v>
                </c:pt>
                <c:pt idx="54">
                  <c:v>32468</c:v>
                </c:pt>
                <c:pt idx="55">
                  <c:v>32492</c:v>
                </c:pt>
                <c:pt idx="56">
                  <c:v>32525</c:v>
                </c:pt>
                <c:pt idx="57">
                  <c:v>32582</c:v>
                </c:pt>
                <c:pt idx="58">
                  <c:v>32622</c:v>
                </c:pt>
                <c:pt idx="59">
                  <c:v>32671</c:v>
                </c:pt>
                <c:pt idx="60">
                  <c:v>32729</c:v>
                </c:pt>
                <c:pt idx="61">
                  <c:v>32783</c:v>
                </c:pt>
                <c:pt idx="62">
                  <c:v>32827</c:v>
                </c:pt>
                <c:pt idx="63">
                  <c:v>32883</c:v>
                </c:pt>
                <c:pt idx="64">
                  <c:v>32939</c:v>
                </c:pt>
                <c:pt idx="65">
                  <c:v>32995</c:v>
                </c:pt>
                <c:pt idx="66">
                  <c:v>33049</c:v>
                </c:pt>
                <c:pt idx="67">
                  <c:v>33100</c:v>
                </c:pt>
                <c:pt idx="68">
                  <c:v>33157</c:v>
                </c:pt>
                <c:pt idx="69">
                  <c:v>33204</c:v>
                </c:pt>
                <c:pt idx="70">
                  <c:v>33269</c:v>
                </c:pt>
                <c:pt idx="71">
                  <c:v>33318</c:v>
                </c:pt>
                <c:pt idx="72">
                  <c:v>33332</c:v>
                </c:pt>
                <c:pt idx="73">
                  <c:v>33388</c:v>
                </c:pt>
                <c:pt idx="74">
                  <c:v>33427</c:v>
                </c:pt>
                <c:pt idx="75">
                  <c:v>33478</c:v>
                </c:pt>
                <c:pt idx="76">
                  <c:v>33549</c:v>
                </c:pt>
                <c:pt idx="77">
                  <c:v>33613</c:v>
                </c:pt>
                <c:pt idx="78">
                  <c:v>33667</c:v>
                </c:pt>
                <c:pt idx="79">
                  <c:v>33718</c:v>
                </c:pt>
                <c:pt idx="80">
                  <c:v>33781</c:v>
                </c:pt>
                <c:pt idx="81">
                  <c:v>33843</c:v>
                </c:pt>
                <c:pt idx="82">
                  <c:v>33898</c:v>
                </c:pt>
                <c:pt idx="83">
                  <c:v>33947</c:v>
                </c:pt>
                <c:pt idx="84">
                  <c:v>34016</c:v>
                </c:pt>
                <c:pt idx="85">
                  <c:v>34078</c:v>
                </c:pt>
                <c:pt idx="86">
                  <c:v>34145</c:v>
                </c:pt>
                <c:pt idx="87">
                  <c:v>34200</c:v>
                </c:pt>
                <c:pt idx="88">
                  <c:v>34276</c:v>
                </c:pt>
                <c:pt idx="89">
                  <c:v>34338</c:v>
                </c:pt>
                <c:pt idx="90">
                  <c:v>34382</c:v>
                </c:pt>
                <c:pt idx="91">
                  <c:v>34435</c:v>
                </c:pt>
                <c:pt idx="92">
                  <c:v>34505</c:v>
                </c:pt>
                <c:pt idx="93">
                  <c:v>34561</c:v>
                </c:pt>
                <c:pt idx="94">
                  <c:v>34641</c:v>
                </c:pt>
                <c:pt idx="95">
                  <c:v>34705</c:v>
                </c:pt>
                <c:pt idx="96">
                  <c:v>34768</c:v>
                </c:pt>
                <c:pt idx="97">
                  <c:v>34822</c:v>
                </c:pt>
                <c:pt idx="98">
                  <c:v>34890</c:v>
                </c:pt>
                <c:pt idx="99">
                  <c:v>34990</c:v>
                </c:pt>
                <c:pt idx="100">
                  <c:v>35086</c:v>
                </c:pt>
                <c:pt idx="101">
                  <c:v>35159</c:v>
                </c:pt>
                <c:pt idx="102">
                  <c:v>35255</c:v>
                </c:pt>
                <c:pt idx="103">
                  <c:v>35354</c:v>
                </c:pt>
                <c:pt idx="104">
                  <c:v>35440</c:v>
                </c:pt>
                <c:pt idx="105">
                  <c:v>35544</c:v>
                </c:pt>
                <c:pt idx="106">
                  <c:v>35628</c:v>
                </c:pt>
                <c:pt idx="107">
                  <c:v>35747</c:v>
                </c:pt>
                <c:pt idx="108">
                  <c:v>35804</c:v>
                </c:pt>
                <c:pt idx="109">
                  <c:v>35908</c:v>
                </c:pt>
                <c:pt idx="110">
                  <c:v>35977</c:v>
                </c:pt>
                <c:pt idx="111">
                  <c:v>36097</c:v>
                </c:pt>
                <c:pt idx="112">
                  <c:v>36166</c:v>
                </c:pt>
                <c:pt idx="113">
                  <c:v>36271</c:v>
                </c:pt>
                <c:pt idx="114">
                  <c:v>36356</c:v>
                </c:pt>
                <c:pt idx="115">
                  <c:v>36474</c:v>
                </c:pt>
                <c:pt idx="116">
                  <c:v>36549</c:v>
                </c:pt>
                <c:pt idx="117">
                  <c:v>36606</c:v>
                </c:pt>
                <c:pt idx="118">
                  <c:v>36650</c:v>
                </c:pt>
                <c:pt idx="119">
                  <c:v>36719</c:v>
                </c:pt>
                <c:pt idx="120">
                  <c:v>36829</c:v>
                </c:pt>
                <c:pt idx="121">
                  <c:v>36942</c:v>
                </c:pt>
                <c:pt idx="122">
                  <c:v>37005</c:v>
                </c:pt>
                <c:pt idx="123">
                  <c:v>37075</c:v>
                </c:pt>
                <c:pt idx="124">
                  <c:v>37180</c:v>
                </c:pt>
                <c:pt idx="125">
                  <c:v>37281</c:v>
                </c:pt>
                <c:pt idx="126">
                  <c:v>37363</c:v>
                </c:pt>
                <c:pt idx="127">
                  <c:v>37447</c:v>
                </c:pt>
                <c:pt idx="128">
                  <c:v>37553</c:v>
                </c:pt>
                <c:pt idx="129">
                  <c:v>37630</c:v>
                </c:pt>
                <c:pt idx="130">
                  <c:v>37735</c:v>
                </c:pt>
                <c:pt idx="131">
                  <c:v>37812</c:v>
                </c:pt>
                <c:pt idx="132">
                  <c:v>37930</c:v>
                </c:pt>
                <c:pt idx="133">
                  <c:v>38000</c:v>
                </c:pt>
                <c:pt idx="134">
                  <c:v>38111</c:v>
                </c:pt>
                <c:pt idx="135">
                  <c:v>38182</c:v>
                </c:pt>
                <c:pt idx="136">
                  <c:v>38288</c:v>
                </c:pt>
                <c:pt idx="137">
                  <c:v>38378</c:v>
                </c:pt>
                <c:pt idx="138">
                  <c:v>38460</c:v>
                </c:pt>
                <c:pt idx="139">
                  <c:v>38547</c:v>
                </c:pt>
                <c:pt idx="140">
                  <c:v>38643</c:v>
                </c:pt>
                <c:pt idx="141">
                  <c:v>38726</c:v>
                </c:pt>
                <c:pt idx="142">
                  <c:v>38826</c:v>
                </c:pt>
                <c:pt idx="143">
                  <c:v>38909</c:v>
                </c:pt>
                <c:pt idx="144">
                  <c:v>39034</c:v>
                </c:pt>
                <c:pt idx="145">
                  <c:v>39106</c:v>
                </c:pt>
                <c:pt idx="146">
                  <c:v>39211</c:v>
                </c:pt>
                <c:pt idx="147">
                  <c:v>39282</c:v>
                </c:pt>
                <c:pt idx="148">
                  <c:v>39378</c:v>
                </c:pt>
                <c:pt idx="149">
                  <c:v>39485</c:v>
                </c:pt>
                <c:pt idx="150">
                  <c:v>39553</c:v>
                </c:pt>
                <c:pt idx="151">
                  <c:v>39653</c:v>
                </c:pt>
                <c:pt idx="152">
                  <c:v>39776</c:v>
                </c:pt>
                <c:pt idx="153">
                  <c:v>39843</c:v>
                </c:pt>
                <c:pt idx="154">
                  <c:v>39912</c:v>
                </c:pt>
                <c:pt idx="155">
                  <c:v>40049</c:v>
                </c:pt>
                <c:pt idx="156">
                  <c:v>40108</c:v>
                </c:pt>
                <c:pt idx="157">
                  <c:v>40206</c:v>
                </c:pt>
                <c:pt idx="158">
                  <c:v>40287</c:v>
                </c:pt>
                <c:pt idx="159">
                  <c:v>40368</c:v>
                </c:pt>
                <c:pt idx="160">
                  <c:v>40469</c:v>
                </c:pt>
                <c:pt idx="161">
                  <c:v>40591</c:v>
                </c:pt>
                <c:pt idx="162">
                  <c:v>40653</c:v>
                </c:pt>
                <c:pt idx="163">
                  <c:v>40738</c:v>
                </c:pt>
                <c:pt idx="164">
                  <c:v>40856</c:v>
                </c:pt>
                <c:pt idx="165">
                  <c:v>40938</c:v>
                </c:pt>
                <c:pt idx="166">
                  <c:v>41029</c:v>
                </c:pt>
                <c:pt idx="167">
                  <c:v>41114</c:v>
                </c:pt>
                <c:pt idx="168">
                  <c:v>41197</c:v>
                </c:pt>
                <c:pt idx="169">
                  <c:v>41362</c:v>
                </c:pt>
                <c:pt idx="170">
                  <c:v>41424</c:v>
                </c:pt>
                <c:pt idx="171">
                  <c:v>41472</c:v>
                </c:pt>
                <c:pt idx="172">
                  <c:v>41591</c:v>
                </c:pt>
                <c:pt idx="173">
                  <c:v>41694</c:v>
                </c:pt>
                <c:pt idx="174">
                  <c:v>41750</c:v>
                </c:pt>
                <c:pt idx="175">
                  <c:v>41848</c:v>
                </c:pt>
                <c:pt idx="176">
                  <c:v>41978</c:v>
                </c:pt>
                <c:pt idx="177">
                  <c:v>42065</c:v>
                </c:pt>
                <c:pt idx="178">
                  <c:v>42150</c:v>
                </c:pt>
                <c:pt idx="179">
                  <c:v>42185</c:v>
                </c:pt>
                <c:pt idx="180">
                  <c:v>42388</c:v>
                </c:pt>
                <c:pt idx="181">
                  <c:v>42516</c:v>
                </c:pt>
                <c:pt idx="182">
                  <c:v>42576</c:v>
                </c:pt>
                <c:pt idx="183">
                  <c:v>42720</c:v>
                </c:pt>
                <c:pt idx="184">
                  <c:v>42787</c:v>
                </c:pt>
                <c:pt idx="185">
                  <c:v>42852</c:v>
                </c:pt>
                <c:pt idx="186">
                  <c:v>42947</c:v>
                </c:pt>
                <c:pt idx="187">
                  <c:v>43039</c:v>
                </c:pt>
                <c:pt idx="188">
                  <c:v>43192</c:v>
                </c:pt>
                <c:pt idx="189">
                  <c:v>43242</c:v>
                </c:pt>
                <c:pt idx="190">
                  <c:v>43319</c:v>
                </c:pt>
                <c:pt idx="191">
                  <c:v>43412</c:v>
                </c:pt>
                <c:pt idx="192">
                  <c:v>43503</c:v>
                </c:pt>
                <c:pt idx="193">
                  <c:v>43600</c:v>
                </c:pt>
                <c:pt idx="194">
                  <c:v>43684</c:v>
                </c:pt>
                <c:pt idx="195">
                  <c:v>43857</c:v>
                </c:pt>
                <c:pt idx="196">
                  <c:v>44026</c:v>
                </c:pt>
                <c:pt idx="197">
                  <c:v>44230</c:v>
                </c:pt>
                <c:pt idx="198">
                  <c:v>44530</c:v>
                </c:pt>
              </c:numCache>
            </c:numRef>
          </c:xVal>
          <c:yVal>
            <c:numRef>
              <c:f>'371132076405502'!$D$28:$D$1754</c:f>
              <c:numCache>
                <c:formatCode>General</c:formatCode>
                <c:ptCount val="1727"/>
                <c:pt idx="0">
                  <c:v>-64.75</c:v>
                </c:pt>
                <c:pt idx="1">
                  <c:v>-61.16</c:v>
                </c:pt>
                <c:pt idx="2">
                  <c:v>-64.7</c:v>
                </c:pt>
                <c:pt idx="3">
                  <c:v>-64.73</c:v>
                </c:pt>
                <c:pt idx="4">
                  <c:v>-65.900000000000006</c:v>
                </c:pt>
                <c:pt idx="5">
                  <c:v>-58.03</c:v>
                </c:pt>
                <c:pt idx="6">
                  <c:v>-69.34</c:v>
                </c:pt>
                <c:pt idx="7">
                  <c:v>-69.180000000000007</c:v>
                </c:pt>
                <c:pt idx="8">
                  <c:v>-67</c:v>
                </c:pt>
                <c:pt idx="9">
                  <c:v>-63.15</c:v>
                </c:pt>
                <c:pt idx="10">
                  <c:v>-59.08</c:v>
                </c:pt>
                <c:pt idx="11">
                  <c:v>-71.260000000000005</c:v>
                </c:pt>
                <c:pt idx="12">
                  <c:v>-70.930000000000007</c:v>
                </c:pt>
                <c:pt idx="13">
                  <c:v>-66</c:v>
                </c:pt>
                <c:pt idx="14">
                  <c:v>-71.48</c:v>
                </c:pt>
                <c:pt idx="15">
                  <c:v>-65.489999999999895</c:v>
                </c:pt>
                <c:pt idx="16">
                  <c:v>-69.760000000000005</c:v>
                </c:pt>
                <c:pt idx="17">
                  <c:v>-66.48</c:v>
                </c:pt>
                <c:pt idx="18">
                  <c:v>-67.33</c:v>
                </c:pt>
                <c:pt idx="19">
                  <c:v>-70.900000000000006</c:v>
                </c:pt>
                <c:pt idx="20">
                  <c:v>-70.87</c:v>
                </c:pt>
                <c:pt idx="21">
                  <c:v>-72.97</c:v>
                </c:pt>
                <c:pt idx="22">
                  <c:v>-74.209999999999894</c:v>
                </c:pt>
                <c:pt idx="23">
                  <c:v>-75.05</c:v>
                </c:pt>
                <c:pt idx="24">
                  <c:v>-74.489999999999895</c:v>
                </c:pt>
                <c:pt idx="25">
                  <c:v>-72.510000000000005</c:v>
                </c:pt>
                <c:pt idx="26">
                  <c:v>-71.34</c:v>
                </c:pt>
                <c:pt idx="27">
                  <c:v>-69.53</c:v>
                </c:pt>
                <c:pt idx="28">
                  <c:v>-67.58</c:v>
                </c:pt>
                <c:pt idx="29">
                  <c:v>-68.510000000000005</c:v>
                </c:pt>
                <c:pt idx="30">
                  <c:v>-74.349999999999895</c:v>
                </c:pt>
                <c:pt idx="31">
                  <c:v>-74.13</c:v>
                </c:pt>
                <c:pt idx="32">
                  <c:v>-75.48</c:v>
                </c:pt>
                <c:pt idx="33">
                  <c:v>-74.760000000000005</c:v>
                </c:pt>
                <c:pt idx="34">
                  <c:v>-72.89</c:v>
                </c:pt>
                <c:pt idx="35">
                  <c:v>-72.45</c:v>
                </c:pt>
                <c:pt idx="36">
                  <c:v>-71.88</c:v>
                </c:pt>
                <c:pt idx="37">
                  <c:v>-70.150000000000006</c:v>
                </c:pt>
                <c:pt idx="38">
                  <c:v>-71.22</c:v>
                </c:pt>
                <c:pt idx="39">
                  <c:v>-72.05</c:v>
                </c:pt>
                <c:pt idx="40">
                  <c:v>-74.08</c:v>
                </c:pt>
                <c:pt idx="41">
                  <c:v>-73.63</c:v>
                </c:pt>
                <c:pt idx="42">
                  <c:v>-75.56</c:v>
                </c:pt>
                <c:pt idx="43">
                  <c:v>-75.47</c:v>
                </c:pt>
                <c:pt idx="44">
                  <c:v>-73.94</c:v>
                </c:pt>
                <c:pt idx="45">
                  <c:v>-74.069999999999894</c:v>
                </c:pt>
                <c:pt idx="46">
                  <c:v>-73.7</c:v>
                </c:pt>
                <c:pt idx="47">
                  <c:v>-71.510000000000005</c:v>
                </c:pt>
                <c:pt idx="48">
                  <c:v>-68.930000000000007</c:v>
                </c:pt>
                <c:pt idx="49">
                  <c:v>-70.06</c:v>
                </c:pt>
                <c:pt idx="50">
                  <c:v>-70.02</c:v>
                </c:pt>
                <c:pt idx="51">
                  <c:v>-75.52</c:v>
                </c:pt>
                <c:pt idx="52">
                  <c:v>-77.16</c:v>
                </c:pt>
                <c:pt idx="53">
                  <c:v>-76.28</c:v>
                </c:pt>
                <c:pt idx="54">
                  <c:v>-73.260000000000005</c:v>
                </c:pt>
                <c:pt idx="55">
                  <c:v>-73.319999999999894</c:v>
                </c:pt>
                <c:pt idx="56">
                  <c:v>-72.36</c:v>
                </c:pt>
                <c:pt idx="57">
                  <c:v>-72.16</c:v>
                </c:pt>
                <c:pt idx="58">
                  <c:v>-71.56</c:v>
                </c:pt>
                <c:pt idx="59">
                  <c:v>-74.36</c:v>
                </c:pt>
                <c:pt idx="60">
                  <c:v>-76.36</c:v>
                </c:pt>
                <c:pt idx="61">
                  <c:v>-74.66</c:v>
                </c:pt>
                <c:pt idx="62">
                  <c:v>-72.58</c:v>
                </c:pt>
                <c:pt idx="63">
                  <c:v>-69.97</c:v>
                </c:pt>
                <c:pt idx="64">
                  <c:v>-69.86</c:v>
                </c:pt>
                <c:pt idx="65">
                  <c:v>-70.930000000000007</c:v>
                </c:pt>
                <c:pt idx="66">
                  <c:v>-72.540000000000006</c:v>
                </c:pt>
                <c:pt idx="67">
                  <c:v>-75.86</c:v>
                </c:pt>
                <c:pt idx="68">
                  <c:v>-75.459999999999894</c:v>
                </c:pt>
                <c:pt idx="69">
                  <c:v>-74.08</c:v>
                </c:pt>
                <c:pt idx="70">
                  <c:v>-72.09</c:v>
                </c:pt>
                <c:pt idx="71">
                  <c:v>-72.510000000000005</c:v>
                </c:pt>
                <c:pt idx="72">
                  <c:v>-73.89</c:v>
                </c:pt>
                <c:pt idx="73">
                  <c:v>-75.010000000000005</c:v>
                </c:pt>
                <c:pt idx="74">
                  <c:v>-77.98</c:v>
                </c:pt>
                <c:pt idx="75">
                  <c:v>-78.069999999999894</c:v>
                </c:pt>
                <c:pt idx="76">
                  <c:v>-76.64</c:v>
                </c:pt>
                <c:pt idx="77">
                  <c:v>-75.11</c:v>
                </c:pt>
                <c:pt idx="78">
                  <c:v>-74.290000000000006</c:v>
                </c:pt>
                <c:pt idx="79">
                  <c:v>-76.5</c:v>
                </c:pt>
                <c:pt idx="80">
                  <c:v>-77.39</c:v>
                </c:pt>
                <c:pt idx="81">
                  <c:v>-78.260000000000005</c:v>
                </c:pt>
                <c:pt idx="82">
                  <c:v>-78.540000000000006</c:v>
                </c:pt>
                <c:pt idx="83">
                  <c:v>-76.819999999999894</c:v>
                </c:pt>
                <c:pt idx="84">
                  <c:v>-75.52</c:v>
                </c:pt>
                <c:pt idx="85">
                  <c:v>-75.819999999999894</c:v>
                </c:pt>
                <c:pt idx="86">
                  <c:v>-78.37</c:v>
                </c:pt>
                <c:pt idx="87">
                  <c:v>-79.34</c:v>
                </c:pt>
                <c:pt idx="88">
                  <c:v>-80.459999999999894</c:v>
                </c:pt>
                <c:pt idx="89">
                  <c:v>-74.06</c:v>
                </c:pt>
                <c:pt idx="90">
                  <c:v>-74.180000000000007</c:v>
                </c:pt>
                <c:pt idx="91">
                  <c:v>-72.94</c:v>
                </c:pt>
                <c:pt idx="92">
                  <c:v>-74.099999999999895</c:v>
                </c:pt>
                <c:pt idx="93">
                  <c:v>-75.28</c:v>
                </c:pt>
                <c:pt idx="94">
                  <c:v>-74.7</c:v>
                </c:pt>
                <c:pt idx="95">
                  <c:v>-73.430000000000007</c:v>
                </c:pt>
                <c:pt idx="96">
                  <c:v>-72.38</c:v>
                </c:pt>
                <c:pt idx="97">
                  <c:v>-71.5</c:v>
                </c:pt>
                <c:pt idx="98">
                  <c:v>-73.48</c:v>
                </c:pt>
                <c:pt idx="99">
                  <c:v>-76.489999999999895</c:v>
                </c:pt>
                <c:pt idx="100">
                  <c:v>-71.7</c:v>
                </c:pt>
                <c:pt idx="101">
                  <c:v>-72</c:v>
                </c:pt>
                <c:pt idx="102">
                  <c:v>-74.66</c:v>
                </c:pt>
                <c:pt idx="103">
                  <c:v>-73.62</c:v>
                </c:pt>
                <c:pt idx="104">
                  <c:v>-72.760000000000005</c:v>
                </c:pt>
                <c:pt idx="105">
                  <c:v>-70.959999999999894</c:v>
                </c:pt>
                <c:pt idx="106">
                  <c:v>-74.72</c:v>
                </c:pt>
                <c:pt idx="107">
                  <c:v>-73.83</c:v>
                </c:pt>
                <c:pt idx="108">
                  <c:v>-72.489999999999895</c:v>
                </c:pt>
                <c:pt idx="109">
                  <c:v>-72.34</c:v>
                </c:pt>
                <c:pt idx="110">
                  <c:v>-74.33</c:v>
                </c:pt>
                <c:pt idx="111">
                  <c:v>-76.290000000000006</c:v>
                </c:pt>
                <c:pt idx="112">
                  <c:v>-76.63</c:v>
                </c:pt>
                <c:pt idx="113">
                  <c:v>-77.44</c:v>
                </c:pt>
                <c:pt idx="114">
                  <c:v>-79.290000000000006</c:v>
                </c:pt>
                <c:pt idx="115">
                  <c:v>-78.53</c:v>
                </c:pt>
                <c:pt idx="116">
                  <c:v>-77.430000000000007</c:v>
                </c:pt>
                <c:pt idx="117">
                  <c:v>-76.209999999999894</c:v>
                </c:pt>
                <c:pt idx="118">
                  <c:v>-77.13</c:v>
                </c:pt>
                <c:pt idx="119">
                  <c:v>-79.38</c:v>
                </c:pt>
                <c:pt idx="120">
                  <c:v>-78.63</c:v>
                </c:pt>
                <c:pt idx="121">
                  <c:v>-78.260000000000005</c:v>
                </c:pt>
                <c:pt idx="122">
                  <c:v>-77.540000000000006</c:v>
                </c:pt>
                <c:pt idx="123">
                  <c:v>-79.010000000000005</c:v>
                </c:pt>
                <c:pt idx="124">
                  <c:v>-80.91</c:v>
                </c:pt>
                <c:pt idx="125">
                  <c:v>-79.38</c:v>
                </c:pt>
                <c:pt idx="126">
                  <c:v>-80.819999999999894</c:v>
                </c:pt>
                <c:pt idx="127">
                  <c:v>-82.77</c:v>
                </c:pt>
                <c:pt idx="128">
                  <c:v>-83.6</c:v>
                </c:pt>
                <c:pt idx="129">
                  <c:v>-83.3</c:v>
                </c:pt>
                <c:pt idx="130">
                  <c:v>-82.35</c:v>
                </c:pt>
                <c:pt idx="131">
                  <c:v>-83.28</c:v>
                </c:pt>
                <c:pt idx="132">
                  <c:v>-81.62</c:v>
                </c:pt>
                <c:pt idx="133">
                  <c:v>-81.28</c:v>
                </c:pt>
                <c:pt idx="134">
                  <c:v>-81.78</c:v>
                </c:pt>
                <c:pt idx="135">
                  <c:v>-82.18</c:v>
                </c:pt>
                <c:pt idx="136">
                  <c:v>-81.02</c:v>
                </c:pt>
                <c:pt idx="137">
                  <c:v>-80.2</c:v>
                </c:pt>
                <c:pt idx="138">
                  <c:v>-81.47</c:v>
                </c:pt>
                <c:pt idx="139">
                  <c:v>-83.06</c:v>
                </c:pt>
                <c:pt idx="140">
                  <c:v>-84.59</c:v>
                </c:pt>
                <c:pt idx="141">
                  <c:v>-84.34</c:v>
                </c:pt>
                <c:pt idx="142">
                  <c:v>-84.75</c:v>
                </c:pt>
                <c:pt idx="143">
                  <c:v>-85.16</c:v>
                </c:pt>
                <c:pt idx="144">
                  <c:v>-85.2</c:v>
                </c:pt>
                <c:pt idx="145">
                  <c:v>-83.86</c:v>
                </c:pt>
                <c:pt idx="146">
                  <c:v>-85.38</c:v>
                </c:pt>
                <c:pt idx="147">
                  <c:v>-87.94</c:v>
                </c:pt>
                <c:pt idx="148">
                  <c:v>-88.02</c:v>
                </c:pt>
                <c:pt idx="149">
                  <c:v>-88.23</c:v>
                </c:pt>
                <c:pt idx="150">
                  <c:v>-88.8</c:v>
                </c:pt>
                <c:pt idx="151">
                  <c:v>-91.6</c:v>
                </c:pt>
                <c:pt idx="152">
                  <c:v>-91.74</c:v>
                </c:pt>
                <c:pt idx="153">
                  <c:v>-91.11</c:v>
                </c:pt>
                <c:pt idx="154">
                  <c:v>-90.36</c:v>
                </c:pt>
                <c:pt idx="155">
                  <c:v>-91.72</c:v>
                </c:pt>
                <c:pt idx="156">
                  <c:v>-92.43</c:v>
                </c:pt>
                <c:pt idx="157">
                  <c:v>-90.36</c:v>
                </c:pt>
                <c:pt idx="158">
                  <c:v>-89.68</c:v>
                </c:pt>
                <c:pt idx="159">
                  <c:v>-91.36</c:v>
                </c:pt>
                <c:pt idx="160">
                  <c:v>-91.01</c:v>
                </c:pt>
                <c:pt idx="161">
                  <c:v>-88.6</c:v>
                </c:pt>
                <c:pt idx="162">
                  <c:v>-88.7</c:v>
                </c:pt>
                <c:pt idx="163">
                  <c:v>-88.16</c:v>
                </c:pt>
                <c:pt idx="164">
                  <c:v>-88.49</c:v>
                </c:pt>
                <c:pt idx="165">
                  <c:v>-88.26</c:v>
                </c:pt>
                <c:pt idx="166">
                  <c:v>-87.02</c:v>
                </c:pt>
                <c:pt idx="167">
                  <c:v>-88.51</c:v>
                </c:pt>
                <c:pt idx="168">
                  <c:v>-88.84</c:v>
                </c:pt>
                <c:pt idx="169">
                  <c:v>-87.93</c:v>
                </c:pt>
                <c:pt idx="170">
                  <c:v>-87.58</c:v>
                </c:pt>
                <c:pt idx="171">
                  <c:v>-86.81</c:v>
                </c:pt>
                <c:pt idx="172">
                  <c:v>-86.8</c:v>
                </c:pt>
                <c:pt idx="173">
                  <c:v>-88.44</c:v>
                </c:pt>
                <c:pt idx="174">
                  <c:v>-85.27</c:v>
                </c:pt>
                <c:pt idx="175">
                  <c:v>-86.13</c:v>
                </c:pt>
                <c:pt idx="176">
                  <c:v>-85.32</c:v>
                </c:pt>
                <c:pt idx="177">
                  <c:v>-84.16</c:v>
                </c:pt>
                <c:pt idx="178">
                  <c:v>-85.89</c:v>
                </c:pt>
                <c:pt idx="179">
                  <c:v>-86.1</c:v>
                </c:pt>
                <c:pt idx="180">
                  <c:v>-86.36</c:v>
                </c:pt>
                <c:pt idx="181">
                  <c:v>-86.75</c:v>
                </c:pt>
                <c:pt idx="182">
                  <c:v>-85.57</c:v>
                </c:pt>
                <c:pt idx="183">
                  <c:v>-85.42</c:v>
                </c:pt>
                <c:pt idx="184">
                  <c:v>-83.4</c:v>
                </c:pt>
                <c:pt idx="185">
                  <c:v>-85.06</c:v>
                </c:pt>
                <c:pt idx="186">
                  <c:v>-85.04</c:v>
                </c:pt>
                <c:pt idx="187">
                  <c:v>-84.74</c:v>
                </c:pt>
                <c:pt idx="188">
                  <c:v>-82.24</c:v>
                </c:pt>
                <c:pt idx="189">
                  <c:v>-82.31</c:v>
                </c:pt>
                <c:pt idx="190">
                  <c:v>-82.68</c:v>
                </c:pt>
                <c:pt idx="191">
                  <c:v>-81.180000000000007</c:v>
                </c:pt>
                <c:pt idx="192">
                  <c:v>-80.75</c:v>
                </c:pt>
                <c:pt idx="193">
                  <c:v>-79.78</c:v>
                </c:pt>
                <c:pt idx="194">
                  <c:v>-78.87</c:v>
                </c:pt>
                <c:pt idx="195">
                  <c:v>-80.8</c:v>
                </c:pt>
                <c:pt idx="196">
                  <c:v>-80.67</c:v>
                </c:pt>
                <c:pt idx="197">
                  <c:v>-79.040000000000006</c:v>
                </c:pt>
                <c:pt idx="198">
                  <c:v>-79.930000000000007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963-4F00-AEFE-C2F63BB9A461}"/>
            </c:ext>
          </c:extLst>
        </c:ser>
        <c:ser>
          <c:idx val="1"/>
          <c:order val="1"/>
          <c:tx>
            <c:v>Simulated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3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'371132076405502'!$H$12:$H$51</c:f>
              <c:numCache>
                <c:formatCode>m/d/yyyy</c:formatCode>
                <c:ptCount val="40"/>
                <c:pt idx="0">
                  <c:v>29952</c:v>
                </c:pt>
                <c:pt idx="1">
                  <c:v>30317</c:v>
                </c:pt>
                <c:pt idx="2">
                  <c:v>30682</c:v>
                </c:pt>
                <c:pt idx="3">
                  <c:v>31048</c:v>
                </c:pt>
                <c:pt idx="4">
                  <c:v>31413</c:v>
                </c:pt>
                <c:pt idx="5">
                  <c:v>31778</c:v>
                </c:pt>
                <c:pt idx="6">
                  <c:v>32143</c:v>
                </c:pt>
                <c:pt idx="7">
                  <c:v>32509</c:v>
                </c:pt>
                <c:pt idx="8">
                  <c:v>32874</c:v>
                </c:pt>
                <c:pt idx="9">
                  <c:v>33239</c:v>
                </c:pt>
                <c:pt idx="10">
                  <c:v>33604</c:v>
                </c:pt>
                <c:pt idx="11">
                  <c:v>33970</c:v>
                </c:pt>
                <c:pt idx="12">
                  <c:v>34335</c:v>
                </c:pt>
                <c:pt idx="13">
                  <c:v>34700</c:v>
                </c:pt>
                <c:pt idx="14">
                  <c:v>35065</c:v>
                </c:pt>
                <c:pt idx="15">
                  <c:v>35431</c:v>
                </c:pt>
                <c:pt idx="16">
                  <c:v>35796</c:v>
                </c:pt>
                <c:pt idx="17">
                  <c:v>36161</c:v>
                </c:pt>
                <c:pt idx="18">
                  <c:v>36526</c:v>
                </c:pt>
                <c:pt idx="19">
                  <c:v>36892</c:v>
                </c:pt>
                <c:pt idx="20">
                  <c:v>37257</c:v>
                </c:pt>
                <c:pt idx="21">
                  <c:v>37622</c:v>
                </c:pt>
                <c:pt idx="22">
                  <c:v>37987</c:v>
                </c:pt>
                <c:pt idx="23">
                  <c:v>38353</c:v>
                </c:pt>
                <c:pt idx="24">
                  <c:v>38718</c:v>
                </c:pt>
                <c:pt idx="25">
                  <c:v>39083</c:v>
                </c:pt>
                <c:pt idx="26">
                  <c:v>39448</c:v>
                </c:pt>
                <c:pt idx="27">
                  <c:v>39814</c:v>
                </c:pt>
                <c:pt idx="28">
                  <c:v>40179</c:v>
                </c:pt>
                <c:pt idx="29">
                  <c:v>40544</c:v>
                </c:pt>
                <c:pt idx="30">
                  <c:v>40909</c:v>
                </c:pt>
                <c:pt idx="31">
                  <c:v>41275</c:v>
                </c:pt>
                <c:pt idx="32">
                  <c:v>41640</c:v>
                </c:pt>
                <c:pt idx="33">
                  <c:v>42005</c:v>
                </c:pt>
                <c:pt idx="34">
                  <c:v>42370</c:v>
                </c:pt>
                <c:pt idx="35">
                  <c:v>42736</c:v>
                </c:pt>
                <c:pt idx="36">
                  <c:v>43101</c:v>
                </c:pt>
                <c:pt idx="37">
                  <c:v>43466</c:v>
                </c:pt>
                <c:pt idx="38">
                  <c:v>43831</c:v>
                </c:pt>
                <c:pt idx="39">
                  <c:v>44197</c:v>
                </c:pt>
              </c:numCache>
            </c:numRef>
          </c:xVal>
          <c:yVal>
            <c:numRef>
              <c:f>'371132076405502'!$G$12:$G$51</c:f>
              <c:numCache>
                <c:formatCode>General</c:formatCode>
                <c:ptCount val="40"/>
                <c:pt idx="0">
                  <c:v>-66.428756713870001</c:v>
                </c:pt>
                <c:pt idx="1">
                  <c:v>-67.025985717769998</c:v>
                </c:pt>
                <c:pt idx="2">
                  <c:v>-68.517715454099999</c:v>
                </c:pt>
                <c:pt idx="3">
                  <c:v>-66.697784423830001</c:v>
                </c:pt>
                <c:pt idx="4">
                  <c:v>-69.567123413090002</c:v>
                </c:pt>
                <c:pt idx="5">
                  <c:v>-71.18222808838</c:v>
                </c:pt>
                <c:pt idx="6">
                  <c:v>-72.601264953609999</c:v>
                </c:pt>
                <c:pt idx="7">
                  <c:v>-74.036827087399999</c:v>
                </c:pt>
                <c:pt idx="8">
                  <c:v>-76.549453735349999</c:v>
                </c:pt>
                <c:pt idx="9">
                  <c:v>-75.101684570309999</c:v>
                </c:pt>
                <c:pt idx="10">
                  <c:v>-77.048454284670001</c:v>
                </c:pt>
                <c:pt idx="11">
                  <c:v>-78.289695739750002</c:v>
                </c:pt>
                <c:pt idx="12">
                  <c:v>-78.96361541748</c:v>
                </c:pt>
                <c:pt idx="13">
                  <c:v>-76.190612792970001</c:v>
                </c:pt>
                <c:pt idx="14">
                  <c:v>-76.572074890140001</c:v>
                </c:pt>
                <c:pt idx="15">
                  <c:v>-75.860870361330001</c:v>
                </c:pt>
                <c:pt idx="16">
                  <c:v>-76.417640686040002</c:v>
                </c:pt>
                <c:pt idx="17">
                  <c:v>-75.80492401123</c:v>
                </c:pt>
                <c:pt idx="18">
                  <c:v>-79.97615814209</c:v>
                </c:pt>
                <c:pt idx="19">
                  <c:v>-80.512809753420001</c:v>
                </c:pt>
                <c:pt idx="20">
                  <c:v>-80.855285644529999</c:v>
                </c:pt>
                <c:pt idx="21">
                  <c:v>-85.568710327150001</c:v>
                </c:pt>
                <c:pt idx="22">
                  <c:v>-84.263793945309999</c:v>
                </c:pt>
                <c:pt idx="23">
                  <c:v>-84.836921691889998</c:v>
                </c:pt>
                <c:pt idx="24">
                  <c:v>-86.734901428219999</c:v>
                </c:pt>
                <c:pt idx="25">
                  <c:v>-88.14917755127</c:v>
                </c:pt>
                <c:pt idx="26">
                  <c:v>-91.023597717290002</c:v>
                </c:pt>
                <c:pt idx="27">
                  <c:v>-93.459983825679998</c:v>
                </c:pt>
                <c:pt idx="28">
                  <c:v>-93.817520141599999</c:v>
                </c:pt>
                <c:pt idx="29">
                  <c:v>-92.311714172359999</c:v>
                </c:pt>
                <c:pt idx="30">
                  <c:v>-89.110893249509999</c:v>
                </c:pt>
                <c:pt idx="31">
                  <c:v>-88.64958190918</c:v>
                </c:pt>
                <c:pt idx="32">
                  <c:v>-87.987838745120001</c:v>
                </c:pt>
                <c:pt idx="33">
                  <c:v>-85.778030395510001</c:v>
                </c:pt>
                <c:pt idx="34">
                  <c:v>-83.666816711430002</c:v>
                </c:pt>
                <c:pt idx="35">
                  <c:v>-83.654098510739999</c:v>
                </c:pt>
                <c:pt idx="36">
                  <c:v>-82.404579162600001</c:v>
                </c:pt>
                <c:pt idx="37">
                  <c:v>-79.46410369873</c:v>
                </c:pt>
                <c:pt idx="38">
                  <c:v>-79.125854492190001</c:v>
                </c:pt>
                <c:pt idx="39">
                  <c:v>-85.2035446167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963-4F00-AEFE-C2F63BB9A4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3555183"/>
        <c:axId val="613550191"/>
      </c:scatterChart>
      <c:valAx>
        <c:axId val="613555183"/>
        <c:scaling>
          <c:orientation val="minMax"/>
          <c:min val="2900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0191"/>
        <c:crossesAt val="-200"/>
        <c:crossBetween val="midCat"/>
      </c:valAx>
      <c:valAx>
        <c:axId val="613550191"/>
        <c:scaling>
          <c:orientation val="minMax"/>
          <c:max val="-5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Water Level (ft)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5183"/>
        <c:crosses val="autoZero"/>
        <c:crossBetween val="midCat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Data</c:v>
          </c:tx>
          <c:spPr>
            <a:ln w="19050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'371132076405502'!$I$12:$I$51</c:f>
              <c:numCache>
                <c:formatCode>General</c:formatCode>
                <c:ptCount val="40"/>
                <c:pt idx="0">
                  <c:v>-64.760000000000005</c:v>
                </c:pt>
                <c:pt idx="1">
                  <c:v>-67</c:v>
                </c:pt>
                <c:pt idx="2">
                  <c:v>-70.930000000000007</c:v>
                </c:pt>
                <c:pt idx="3">
                  <c:v>-69.760000000000005</c:v>
                </c:pt>
                <c:pt idx="4">
                  <c:v>-71.34</c:v>
                </c:pt>
                <c:pt idx="5">
                  <c:v>-72.45</c:v>
                </c:pt>
                <c:pt idx="6">
                  <c:v>-73.7</c:v>
                </c:pt>
                <c:pt idx="7">
                  <c:v>-73.319999999999894</c:v>
                </c:pt>
                <c:pt idx="8">
                  <c:v>-72.58</c:v>
                </c:pt>
                <c:pt idx="9">
                  <c:v>-74.08</c:v>
                </c:pt>
                <c:pt idx="10">
                  <c:v>-76.64</c:v>
                </c:pt>
                <c:pt idx="11">
                  <c:v>-76.819999999999894</c:v>
                </c:pt>
                <c:pt idx="12">
                  <c:v>-80.459999999999894</c:v>
                </c:pt>
                <c:pt idx="13">
                  <c:v>-74.7</c:v>
                </c:pt>
                <c:pt idx="14">
                  <c:v>-76.489999999999895</c:v>
                </c:pt>
                <c:pt idx="15">
                  <c:v>-73.62</c:v>
                </c:pt>
                <c:pt idx="16">
                  <c:v>-73.83</c:v>
                </c:pt>
                <c:pt idx="17">
                  <c:v>-76.290000000000006</c:v>
                </c:pt>
                <c:pt idx="18">
                  <c:v>-78.53</c:v>
                </c:pt>
                <c:pt idx="19">
                  <c:v>-78.63</c:v>
                </c:pt>
                <c:pt idx="20">
                  <c:v>-80.91</c:v>
                </c:pt>
                <c:pt idx="21">
                  <c:v>-83.6</c:v>
                </c:pt>
                <c:pt idx="22">
                  <c:v>-81.62</c:v>
                </c:pt>
                <c:pt idx="23">
                  <c:v>-81.02</c:v>
                </c:pt>
                <c:pt idx="24">
                  <c:v>-84.59</c:v>
                </c:pt>
                <c:pt idx="25">
                  <c:v>-85.2</c:v>
                </c:pt>
                <c:pt idx="26">
                  <c:v>-88.02</c:v>
                </c:pt>
                <c:pt idx="27">
                  <c:v>-91.74</c:v>
                </c:pt>
                <c:pt idx="28">
                  <c:v>-92.43</c:v>
                </c:pt>
                <c:pt idx="29">
                  <c:v>-91.01</c:v>
                </c:pt>
                <c:pt idx="30">
                  <c:v>-88.49</c:v>
                </c:pt>
                <c:pt idx="31">
                  <c:v>-88.84</c:v>
                </c:pt>
                <c:pt idx="32">
                  <c:v>-86.8</c:v>
                </c:pt>
                <c:pt idx="33">
                  <c:v>-85.32</c:v>
                </c:pt>
                <c:pt idx="34">
                  <c:v>-86.1</c:v>
                </c:pt>
                <c:pt idx="35">
                  <c:v>-85.42</c:v>
                </c:pt>
                <c:pt idx="36">
                  <c:v>-84.74</c:v>
                </c:pt>
                <c:pt idx="37">
                  <c:v>-81.180000000000007</c:v>
                </c:pt>
                <c:pt idx="38">
                  <c:v>-78.87</c:v>
                </c:pt>
                <c:pt idx="39">
                  <c:v>-80.67</c:v>
                </c:pt>
              </c:numCache>
            </c:numRef>
          </c:xVal>
          <c:yVal>
            <c:numRef>
              <c:f>'371132076405502'!$G$12:$G$51</c:f>
              <c:numCache>
                <c:formatCode>General</c:formatCode>
                <c:ptCount val="40"/>
                <c:pt idx="0">
                  <c:v>-66.428756713870001</c:v>
                </c:pt>
                <c:pt idx="1">
                  <c:v>-67.025985717769998</c:v>
                </c:pt>
                <c:pt idx="2">
                  <c:v>-68.517715454099999</c:v>
                </c:pt>
                <c:pt idx="3">
                  <c:v>-66.697784423830001</c:v>
                </c:pt>
                <c:pt idx="4">
                  <c:v>-69.567123413090002</c:v>
                </c:pt>
                <c:pt idx="5">
                  <c:v>-71.18222808838</c:v>
                </c:pt>
                <c:pt idx="6">
                  <c:v>-72.601264953609999</c:v>
                </c:pt>
                <c:pt idx="7">
                  <c:v>-74.036827087399999</c:v>
                </c:pt>
                <c:pt idx="8">
                  <c:v>-76.549453735349999</c:v>
                </c:pt>
                <c:pt idx="9">
                  <c:v>-75.101684570309999</c:v>
                </c:pt>
                <c:pt idx="10">
                  <c:v>-77.048454284670001</c:v>
                </c:pt>
                <c:pt idx="11">
                  <c:v>-78.289695739750002</c:v>
                </c:pt>
                <c:pt idx="12">
                  <c:v>-78.96361541748</c:v>
                </c:pt>
                <c:pt idx="13">
                  <c:v>-76.190612792970001</c:v>
                </c:pt>
                <c:pt idx="14">
                  <c:v>-76.572074890140001</c:v>
                </c:pt>
                <c:pt idx="15">
                  <c:v>-75.860870361330001</c:v>
                </c:pt>
                <c:pt idx="16">
                  <c:v>-76.417640686040002</c:v>
                </c:pt>
                <c:pt idx="17">
                  <c:v>-75.80492401123</c:v>
                </c:pt>
                <c:pt idx="18">
                  <c:v>-79.97615814209</c:v>
                </c:pt>
                <c:pt idx="19">
                  <c:v>-80.512809753420001</c:v>
                </c:pt>
                <c:pt idx="20">
                  <c:v>-80.855285644529999</c:v>
                </c:pt>
                <c:pt idx="21">
                  <c:v>-85.568710327150001</c:v>
                </c:pt>
                <c:pt idx="22">
                  <c:v>-84.263793945309999</c:v>
                </c:pt>
                <c:pt idx="23">
                  <c:v>-84.836921691889998</c:v>
                </c:pt>
                <c:pt idx="24">
                  <c:v>-86.734901428219999</c:v>
                </c:pt>
                <c:pt idx="25">
                  <c:v>-88.14917755127</c:v>
                </c:pt>
                <c:pt idx="26">
                  <c:v>-91.023597717290002</c:v>
                </c:pt>
                <c:pt idx="27">
                  <c:v>-93.459983825679998</c:v>
                </c:pt>
                <c:pt idx="28">
                  <c:v>-93.817520141599999</c:v>
                </c:pt>
                <c:pt idx="29">
                  <c:v>-92.311714172359999</c:v>
                </c:pt>
                <c:pt idx="30">
                  <c:v>-89.110893249509999</c:v>
                </c:pt>
                <c:pt idx="31">
                  <c:v>-88.64958190918</c:v>
                </c:pt>
                <c:pt idx="32">
                  <c:v>-87.987838745120001</c:v>
                </c:pt>
                <c:pt idx="33">
                  <c:v>-85.778030395510001</c:v>
                </c:pt>
                <c:pt idx="34">
                  <c:v>-83.666816711430002</c:v>
                </c:pt>
                <c:pt idx="35">
                  <c:v>-83.654098510739999</c:v>
                </c:pt>
                <c:pt idx="36">
                  <c:v>-82.404579162600001</c:v>
                </c:pt>
                <c:pt idx="37">
                  <c:v>-79.46410369873</c:v>
                </c:pt>
                <c:pt idx="38">
                  <c:v>-79.125854492190001</c:v>
                </c:pt>
                <c:pt idx="39">
                  <c:v>-85.2035446167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1E0-4CA8-AEF9-B411CA21EA70}"/>
            </c:ext>
          </c:extLst>
        </c:ser>
        <c:ser>
          <c:idx val="1"/>
          <c:order val="1"/>
          <c:tx>
            <c:v>Y=X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'371132076405502'!$K$2:$K$3</c:f>
              <c:numCache>
                <c:formatCode>General</c:formatCode>
                <c:ptCount val="2"/>
                <c:pt idx="0">
                  <c:v>-58.03</c:v>
                </c:pt>
                <c:pt idx="1">
                  <c:v>-92.43</c:v>
                </c:pt>
              </c:numCache>
            </c:numRef>
          </c:xVal>
          <c:yVal>
            <c:numRef>
              <c:f>'371132076405502'!$K$2:$K$3</c:f>
              <c:numCache>
                <c:formatCode>General</c:formatCode>
                <c:ptCount val="2"/>
                <c:pt idx="0">
                  <c:v>-58.03</c:v>
                </c:pt>
                <c:pt idx="1">
                  <c:v>-92.43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E0-4CA8-AEF9-B411CA21EA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4009151"/>
        <c:axId val="1105116095"/>
      </c:scatterChart>
      <c:valAx>
        <c:axId val="1174009151"/>
        <c:scaling>
          <c:orientation val="minMax"/>
          <c:max val="-50"/>
          <c:min val="-10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05116095"/>
        <c:crossesAt val="-200"/>
        <c:crossBetween val="midCat"/>
      </c:valAx>
      <c:valAx>
        <c:axId val="1105116095"/>
        <c:scaling>
          <c:orientation val="minMax"/>
          <c:max val="-5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74009151"/>
        <c:crossesAt val="-200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0617632601578511"/>
          <c:y val="0.57275836614173226"/>
          <c:w val="0.38800328273086904"/>
          <c:h val="0.19412968265330471"/>
        </c:manualLayout>
      </c:layout>
      <c:overlay val="1"/>
      <c:spPr>
        <a:solidFill>
          <a:schemeClr val="bg1"/>
        </a:solidFill>
        <a:ln>
          <a:solidFill>
            <a:schemeClr val="bg1">
              <a:lumMod val="65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sz="1400" b="0" i="0" u="none" strike="noStrike" baseline="0">
                <a:effectLst/>
              </a:rPr>
              <a:t>58F 51</a:t>
            </a:r>
            <a:r>
              <a:rPr lang="en-US" sz="1400" b="0" i="0" u="none" strike="noStrike" baseline="0"/>
              <a:t>        </a:t>
            </a:r>
            <a:endParaRPr lang="en-US"/>
          </a:p>
        </c:rich>
      </c:tx>
      <c:layout>
        <c:manualLayout>
          <c:xMode val="edge"/>
          <c:yMode val="edge"/>
          <c:x val="0.36088110403397028"/>
          <c:y val="2.13675213675213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USGS Data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3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xVal>
            <c:numRef>
              <c:f>'371208076341102'!$A$2:$A$1754</c:f>
              <c:numCache>
                <c:formatCode>m/d/yyyy</c:formatCode>
                <c:ptCount val="1753"/>
                <c:pt idx="0">
                  <c:v>30853</c:v>
                </c:pt>
                <c:pt idx="1">
                  <c:v>30853</c:v>
                </c:pt>
                <c:pt idx="2">
                  <c:v>30872</c:v>
                </c:pt>
                <c:pt idx="3">
                  <c:v>30943</c:v>
                </c:pt>
                <c:pt idx="4">
                  <c:v>30965</c:v>
                </c:pt>
                <c:pt idx="5">
                  <c:v>30970</c:v>
                </c:pt>
                <c:pt idx="6">
                  <c:v>30975</c:v>
                </c:pt>
                <c:pt idx="7">
                  <c:v>30980</c:v>
                </c:pt>
                <c:pt idx="8">
                  <c:v>30986</c:v>
                </c:pt>
                <c:pt idx="9">
                  <c:v>30991</c:v>
                </c:pt>
                <c:pt idx="10">
                  <c:v>30996</c:v>
                </c:pt>
                <c:pt idx="11">
                  <c:v>31001</c:v>
                </c:pt>
                <c:pt idx="12">
                  <c:v>31006</c:v>
                </c:pt>
                <c:pt idx="13">
                  <c:v>31011</c:v>
                </c:pt>
                <c:pt idx="14">
                  <c:v>31016</c:v>
                </c:pt>
                <c:pt idx="15">
                  <c:v>31021</c:v>
                </c:pt>
                <c:pt idx="16">
                  <c:v>31023</c:v>
                </c:pt>
                <c:pt idx="17">
                  <c:v>31111</c:v>
                </c:pt>
                <c:pt idx="18">
                  <c:v>31116</c:v>
                </c:pt>
                <c:pt idx="19">
                  <c:v>31121</c:v>
                </c:pt>
                <c:pt idx="20">
                  <c:v>31131</c:v>
                </c:pt>
                <c:pt idx="21">
                  <c:v>31137</c:v>
                </c:pt>
                <c:pt idx="22">
                  <c:v>31142</c:v>
                </c:pt>
                <c:pt idx="23">
                  <c:v>31147</c:v>
                </c:pt>
                <c:pt idx="24">
                  <c:v>31152</c:v>
                </c:pt>
                <c:pt idx="25">
                  <c:v>31157</c:v>
                </c:pt>
                <c:pt idx="26">
                  <c:v>31162</c:v>
                </c:pt>
                <c:pt idx="27">
                  <c:v>31167</c:v>
                </c:pt>
                <c:pt idx="28">
                  <c:v>31172</c:v>
                </c:pt>
                <c:pt idx="29">
                  <c:v>31177</c:v>
                </c:pt>
                <c:pt idx="30">
                  <c:v>31182</c:v>
                </c:pt>
                <c:pt idx="31">
                  <c:v>31187</c:v>
                </c:pt>
                <c:pt idx="32">
                  <c:v>31192</c:v>
                </c:pt>
                <c:pt idx="33">
                  <c:v>31198</c:v>
                </c:pt>
                <c:pt idx="34">
                  <c:v>31203</c:v>
                </c:pt>
                <c:pt idx="35">
                  <c:v>31236</c:v>
                </c:pt>
                <c:pt idx="36">
                  <c:v>31238</c:v>
                </c:pt>
                <c:pt idx="37">
                  <c:v>31243</c:v>
                </c:pt>
                <c:pt idx="38">
                  <c:v>31248</c:v>
                </c:pt>
                <c:pt idx="39">
                  <c:v>31253</c:v>
                </c:pt>
                <c:pt idx="40">
                  <c:v>31259</c:v>
                </c:pt>
                <c:pt idx="41">
                  <c:v>31264</c:v>
                </c:pt>
                <c:pt idx="42">
                  <c:v>31269</c:v>
                </c:pt>
                <c:pt idx="43">
                  <c:v>31274</c:v>
                </c:pt>
                <c:pt idx="44">
                  <c:v>31279</c:v>
                </c:pt>
                <c:pt idx="45">
                  <c:v>31284</c:v>
                </c:pt>
                <c:pt idx="46">
                  <c:v>31288</c:v>
                </c:pt>
                <c:pt idx="47">
                  <c:v>31290</c:v>
                </c:pt>
                <c:pt idx="48">
                  <c:v>31295</c:v>
                </c:pt>
                <c:pt idx="49">
                  <c:v>31300</c:v>
                </c:pt>
                <c:pt idx="50">
                  <c:v>31305</c:v>
                </c:pt>
                <c:pt idx="51">
                  <c:v>31310</c:v>
                </c:pt>
                <c:pt idx="52">
                  <c:v>31315</c:v>
                </c:pt>
                <c:pt idx="53">
                  <c:v>31320</c:v>
                </c:pt>
                <c:pt idx="54">
                  <c:v>31325</c:v>
                </c:pt>
                <c:pt idx="55">
                  <c:v>31330</c:v>
                </c:pt>
                <c:pt idx="56">
                  <c:v>31335</c:v>
                </c:pt>
                <c:pt idx="57">
                  <c:v>31340</c:v>
                </c:pt>
                <c:pt idx="58">
                  <c:v>31345</c:v>
                </c:pt>
                <c:pt idx="59">
                  <c:v>31351</c:v>
                </c:pt>
                <c:pt idx="60">
                  <c:v>31356</c:v>
                </c:pt>
                <c:pt idx="61">
                  <c:v>31361</c:v>
                </c:pt>
                <c:pt idx="62">
                  <c:v>31366</c:v>
                </c:pt>
                <c:pt idx="63">
                  <c:v>31371</c:v>
                </c:pt>
                <c:pt idx="64">
                  <c:v>31376</c:v>
                </c:pt>
                <c:pt idx="65">
                  <c:v>31381</c:v>
                </c:pt>
                <c:pt idx="66">
                  <c:v>31386</c:v>
                </c:pt>
                <c:pt idx="67">
                  <c:v>31391</c:v>
                </c:pt>
                <c:pt idx="68">
                  <c:v>31396</c:v>
                </c:pt>
                <c:pt idx="69">
                  <c:v>31398</c:v>
                </c:pt>
                <c:pt idx="70">
                  <c:v>31401</c:v>
                </c:pt>
                <c:pt idx="71">
                  <c:v>31406</c:v>
                </c:pt>
                <c:pt idx="72">
                  <c:v>31412</c:v>
                </c:pt>
                <c:pt idx="73">
                  <c:v>31417</c:v>
                </c:pt>
                <c:pt idx="74">
                  <c:v>31422</c:v>
                </c:pt>
                <c:pt idx="75">
                  <c:v>31427</c:v>
                </c:pt>
                <c:pt idx="76">
                  <c:v>31432</c:v>
                </c:pt>
                <c:pt idx="77">
                  <c:v>31437</c:v>
                </c:pt>
                <c:pt idx="78">
                  <c:v>31443</c:v>
                </c:pt>
                <c:pt idx="79">
                  <c:v>31448</c:v>
                </c:pt>
                <c:pt idx="80">
                  <c:v>31453</c:v>
                </c:pt>
                <c:pt idx="81">
                  <c:v>31456</c:v>
                </c:pt>
                <c:pt idx="82">
                  <c:v>31458</c:v>
                </c:pt>
                <c:pt idx="83">
                  <c:v>31463</c:v>
                </c:pt>
                <c:pt idx="84">
                  <c:v>31468</c:v>
                </c:pt>
                <c:pt idx="85">
                  <c:v>31471</c:v>
                </c:pt>
                <c:pt idx="86">
                  <c:v>31476</c:v>
                </c:pt>
                <c:pt idx="87">
                  <c:v>31481</c:v>
                </c:pt>
                <c:pt idx="88">
                  <c:v>31486</c:v>
                </c:pt>
                <c:pt idx="89">
                  <c:v>31491</c:v>
                </c:pt>
                <c:pt idx="90">
                  <c:v>31496</c:v>
                </c:pt>
                <c:pt idx="91">
                  <c:v>31497</c:v>
                </c:pt>
                <c:pt idx="92">
                  <c:v>31502</c:v>
                </c:pt>
                <c:pt idx="93">
                  <c:v>31507</c:v>
                </c:pt>
                <c:pt idx="94">
                  <c:v>31512</c:v>
                </c:pt>
                <c:pt idx="95">
                  <c:v>31517</c:v>
                </c:pt>
                <c:pt idx="96">
                  <c:v>31522</c:v>
                </c:pt>
                <c:pt idx="97">
                  <c:v>31527</c:v>
                </c:pt>
                <c:pt idx="98">
                  <c:v>31532</c:v>
                </c:pt>
                <c:pt idx="99">
                  <c:v>31537</c:v>
                </c:pt>
                <c:pt idx="100">
                  <c:v>31542</c:v>
                </c:pt>
                <c:pt idx="101">
                  <c:v>31547</c:v>
                </c:pt>
                <c:pt idx="102">
                  <c:v>31552</c:v>
                </c:pt>
                <c:pt idx="103">
                  <c:v>31555</c:v>
                </c:pt>
                <c:pt idx="104">
                  <c:v>31557</c:v>
                </c:pt>
                <c:pt idx="105">
                  <c:v>31563</c:v>
                </c:pt>
                <c:pt idx="106">
                  <c:v>31568</c:v>
                </c:pt>
                <c:pt idx="107">
                  <c:v>31573</c:v>
                </c:pt>
                <c:pt idx="108">
                  <c:v>31578</c:v>
                </c:pt>
                <c:pt idx="109">
                  <c:v>31583</c:v>
                </c:pt>
                <c:pt idx="110">
                  <c:v>31588</c:v>
                </c:pt>
                <c:pt idx="111">
                  <c:v>31593</c:v>
                </c:pt>
                <c:pt idx="112">
                  <c:v>31598</c:v>
                </c:pt>
                <c:pt idx="113">
                  <c:v>31603</c:v>
                </c:pt>
                <c:pt idx="114">
                  <c:v>31608</c:v>
                </c:pt>
                <c:pt idx="115">
                  <c:v>31610</c:v>
                </c:pt>
                <c:pt idx="116">
                  <c:v>31610</c:v>
                </c:pt>
                <c:pt idx="117">
                  <c:v>31613</c:v>
                </c:pt>
                <c:pt idx="118">
                  <c:v>31618</c:v>
                </c:pt>
                <c:pt idx="119">
                  <c:v>31624</c:v>
                </c:pt>
                <c:pt idx="120">
                  <c:v>31629</c:v>
                </c:pt>
                <c:pt idx="121">
                  <c:v>31634</c:v>
                </c:pt>
                <c:pt idx="122">
                  <c:v>31639</c:v>
                </c:pt>
                <c:pt idx="123">
                  <c:v>31644</c:v>
                </c:pt>
                <c:pt idx="124">
                  <c:v>31649</c:v>
                </c:pt>
                <c:pt idx="125">
                  <c:v>31655</c:v>
                </c:pt>
                <c:pt idx="126">
                  <c:v>31660</c:v>
                </c:pt>
                <c:pt idx="127">
                  <c:v>31665</c:v>
                </c:pt>
                <c:pt idx="128">
                  <c:v>31670</c:v>
                </c:pt>
                <c:pt idx="129">
                  <c:v>31675</c:v>
                </c:pt>
                <c:pt idx="130">
                  <c:v>31680</c:v>
                </c:pt>
                <c:pt idx="131">
                  <c:v>31685</c:v>
                </c:pt>
                <c:pt idx="132">
                  <c:v>31690</c:v>
                </c:pt>
                <c:pt idx="133">
                  <c:v>31695</c:v>
                </c:pt>
                <c:pt idx="134">
                  <c:v>31700</c:v>
                </c:pt>
                <c:pt idx="135">
                  <c:v>31705</c:v>
                </c:pt>
                <c:pt idx="136">
                  <c:v>31710</c:v>
                </c:pt>
                <c:pt idx="137">
                  <c:v>31716</c:v>
                </c:pt>
                <c:pt idx="138">
                  <c:v>31721</c:v>
                </c:pt>
                <c:pt idx="139">
                  <c:v>31726</c:v>
                </c:pt>
                <c:pt idx="140">
                  <c:v>31731</c:v>
                </c:pt>
                <c:pt idx="141">
                  <c:v>31736</c:v>
                </c:pt>
                <c:pt idx="142">
                  <c:v>31741</c:v>
                </c:pt>
                <c:pt idx="143">
                  <c:v>31746</c:v>
                </c:pt>
                <c:pt idx="144">
                  <c:v>31749</c:v>
                </c:pt>
                <c:pt idx="145">
                  <c:v>31751</c:v>
                </c:pt>
                <c:pt idx="146">
                  <c:v>31756</c:v>
                </c:pt>
                <c:pt idx="147">
                  <c:v>31761</c:v>
                </c:pt>
                <c:pt idx="148">
                  <c:v>31766</c:v>
                </c:pt>
                <c:pt idx="149">
                  <c:v>31771</c:v>
                </c:pt>
                <c:pt idx="150">
                  <c:v>31777</c:v>
                </c:pt>
                <c:pt idx="151">
                  <c:v>31782</c:v>
                </c:pt>
                <c:pt idx="152">
                  <c:v>31787</c:v>
                </c:pt>
                <c:pt idx="153">
                  <c:v>31792</c:v>
                </c:pt>
                <c:pt idx="154">
                  <c:v>31797</c:v>
                </c:pt>
                <c:pt idx="155">
                  <c:v>31802</c:v>
                </c:pt>
                <c:pt idx="156">
                  <c:v>31808</c:v>
                </c:pt>
                <c:pt idx="157">
                  <c:v>31813</c:v>
                </c:pt>
                <c:pt idx="158">
                  <c:v>31818</c:v>
                </c:pt>
                <c:pt idx="159">
                  <c:v>31821</c:v>
                </c:pt>
                <c:pt idx="160">
                  <c:v>31823</c:v>
                </c:pt>
                <c:pt idx="161">
                  <c:v>31828</c:v>
                </c:pt>
                <c:pt idx="162">
                  <c:v>31833</c:v>
                </c:pt>
                <c:pt idx="163">
                  <c:v>31836</c:v>
                </c:pt>
                <c:pt idx="164">
                  <c:v>31841</c:v>
                </c:pt>
                <c:pt idx="165">
                  <c:v>31846</c:v>
                </c:pt>
                <c:pt idx="166">
                  <c:v>31851</c:v>
                </c:pt>
                <c:pt idx="167">
                  <c:v>31856</c:v>
                </c:pt>
                <c:pt idx="168">
                  <c:v>31861</c:v>
                </c:pt>
                <c:pt idx="169">
                  <c:v>31867</c:v>
                </c:pt>
                <c:pt idx="170">
                  <c:v>31872</c:v>
                </c:pt>
                <c:pt idx="171">
                  <c:v>31877</c:v>
                </c:pt>
                <c:pt idx="172">
                  <c:v>31882</c:v>
                </c:pt>
                <c:pt idx="173">
                  <c:v>31887</c:v>
                </c:pt>
                <c:pt idx="174">
                  <c:v>31892</c:v>
                </c:pt>
                <c:pt idx="175">
                  <c:v>31897</c:v>
                </c:pt>
                <c:pt idx="176">
                  <c:v>31902</c:v>
                </c:pt>
                <c:pt idx="177">
                  <c:v>31907</c:v>
                </c:pt>
                <c:pt idx="178">
                  <c:v>31912</c:v>
                </c:pt>
                <c:pt idx="179">
                  <c:v>31917</c:v>
                </c:pt>
                <c:pt idx="180">
                  <c:v>31922</c:v>
                </c:pt>
                <c:pt idx="181">
                  <c:v>31928</c:v>
                </c:pt>
                <c:pt idx="182">
                  <c:v>31933</c:v>
                </c:pt>
                <c:pt idx="183">
                  <c:v>31938</c:v>
                </c:pt>
                <c:pt idx="184">
                  <c:v>31943</c:v>
                </c:pt>
                <c:pt idx="185">
                  <c:v>31948</c:v>
                </c:pt>
                <c:pt idx="186">
                  <c:v>31953</c:v>
                </c:pt>
                <c:pt idx="187">
                  <c:v>31958</c:v>
                </c:pt>
                <c:pt idx="188">
                  <c:v>31963</c:v>
                </c:pt>
                <c:pt idx="189">
                  <c:v>31968</c:v>
                </c:pt>
                <c:pt idx="190">
                  <c:v>31973</c:v>
                </c:pt>
                <c:pt idx="191">
                  <c:v>31978</c:v>
                </c:pt>
                <c:pt idx="192">
                  <c:v>31983</c:v>
                </c:pt>
                <c:pt idx="193">
                  <c:v>31994</c:v>
                </c:pt>
                <c:pt idx="194">
                  <c:v>31999</c:v>
                </c:pt>
                <c:pt idx="195">
                  <c:v>32004</c:v>
                </c:pt>
                <c:pt idx="196">
                  <c:v>32009</c:v>
                </c:pt>
                <c:pt idx="197">
                  <c:v>32014</c:v>
                </c:pt>
                <c:pt idx="198">
                  <c:v>32025</c:v>
                </c:pt>
                <c:pt idx="199">
                  <c:v>32030</c:v>
                </c:pt>
                <c:pt idx="200">
                  <c:v>32035</c:v>
                </c:pt>
                <c:pt idx="201">
                  <c:v>32040</c:v>
                </c:pt>
                <c:pt idx="202">
                  <c:v>32045</c:v>
                </c:pt>
                <c:pt idx="203">
                  <c:v>32055</c:v>
                </c:pt>
                <c:pt idx="204">
                  <c:v>32060</c:v>
                </c:pt>
                <c:pt idx="205">
                  <c:v>32065</c:v>
                </c:pt>
                <c:pt idx="206">
                  <c:v>32070</c:v>
                </c:pt>
                <c:pt idx="207">
                  <c:v>32075</c:v>
                </c:pt>
                <c:pt idx="208">
                  <c:v>32086</c:v>
                </c:pt>
                <c:pt idx="209">
                  <c:v>32091</c:v>
                </c:pt>
                <c:pt idx="210">
                  <c:v>32254</c:v>
                </c:pt>
                <c:pt idx="211">
                  <c:v>32322</c:v>
                </c:pt>
                <c:pt idx="212">
                  <c:v>32372</c:v>
                </c:pt>
                <c:pt idx="213">
                  <c:v>32374</c:v>
                </c:pt>
                <c:pt idx="214">
                  <c:v>32440</c:v>
                </c:pt>
                <c:pt idx="215">
                  <c:v>32497</c:v>
                </c:pt>
                <c:pt idx="216">
                  <c:v>32598</c:v>
                </c:pt>
                <c:pt idx="217">
                  <c:v>32647</c:v>
                </c:pt>
                <c:pt idx="218">
                  <c:v>32688</c:v>
                </c:pt>
                <c:pt idx="219">
                  <c:v>32772</c:v>
                </c:pt>
                <c:pt idx="220">
                  <c:v>32826</c:v>
                </c:pt>
                <c:pt idx="221">
                  <c:v>32847</c:v>
                </c:pt>
                <c:pt idx="222">
                  <c:v>32954</c:v>
                </c:pt>
                <c:pt idx="223">
                  <c:v>33042</c:v>
                </c:pt>
                <c:pt idx="224">
                  <c:v>33144</c:v>
                </c:pt>
                <c:pt idx="225">
                  <c:v>33322</c:v>
                </c:pt>
                <c:pt idx="226">
                  <c:v>33529</c:v>
                </c:pt>
                <c:pt idx="227">
                  <c:v>33646</c:v>
                </c:pt>
                <c:pt idx="228">
                  <c:v>33897</c:v>
                </c:pt>
                <c:pt idx="229">
                  <c:v>34164</c:v>
                </c:pt>
                <c:pt idx="230">
                  <c:v>34270</c:v>
                </c:pt>
                <c:pt idx="231">
                  <c:v>34411</c:v>
                </c:pt>
                <c:pt idx="232">
                  <c:v>34495</c:v>
                </c:pt>
                <c:pt idx="233">
                  <c:v>34500</c:v>
                </c:pt>
                <c:pt idx="234">
                  <c:v>34626</c:v>
                </c:pt>
                <c:pt idx="235">
                  <c:v>34744</c:v>
                </c:pt>
                <c:pt idx="236">
                  <c:v>34808</c:v>
                </c:pt>
                <c:pt idx="237">
                  <c:v>34873</c:v>
                </c:pt>
                <c:pt idx="238">
                  <c:v>34883</c:v>
                </c:pt>
                <c:pt idx="239">
                  <c:v>34950</c:v>
                </c:pt>
                <c:pt idx="240">
                  <c:v>35006</c:v>
                </c:pt>
                <c:pt idx="241">
                  <c:v>35046</c:v>
                </c:pt>
                <c:pt idx="242">
                  <c:v>35160</c:v>
                </c:pt>
                <c:pt idx="243">
                  <c:v>35179</c:v>
                </c:pt>
                <c:pt idx="244">
                  <c:v>35188</c:v>
                </c:pt>
                <c:pt idx="245">
                  <c:v>35220</c:v>
                </c:pt>
                <c:pt idx="246">
                  <c:v>35241</c:v>
                </c:pt>
                <c:pt idx="247">
                  <c:v>35276</c:v>
                </c:pt>
                <c:pt idx="248">
                  <c:v>35292</c:v>
                </c:pt>
                <c:pt idx="249">
                  <c:v>35306</c:v>
                </c:pt>
                <c:pt idx="250">
                  <c:v>35403</c:v>
                </c:pt>
                <c:pt idx="251">
                  <c:v>35447</c:v>
                </c:pt>
                <c:pt idx="252">
                  <c:v>35467</c:v>
                </c:pt>
                <c:pt idx="253">
                  <c:v>35522</c:v>
                </c:pt>
                <c:pt idx="254">
                  <c:v>35538</c:v>
                </c:pt>
                <c:pt idx="255">
                  <c:v>35558</c:v>
                </c:pt>
                <c:pt idx="256">
                  <c:v>35565</c:v>
                </c:pt>
                <c:pt idx="257">
                  <c:v>35593</c:v>
                </c:pt>
                <c:pt idx="258">
                  <c:v>35656</c:v>
                </c:pt>
                <c:pt idx="259">
                  <c:v>35710</c:v>
                </c:pt>
                <c:pt idx="260">
                  <c:v>35775</c:v>
                </c:pt>
                <c:pt idx="261">
                  <c:v>35858</c:v>
                </c:pt>
                <c:pt idx="262">
                  <c:v>35934</c:v>
                </c:pt>
                <c:pt idx="263">
                  <c:v>35985</c:v>
                </c:pt>
                <c:pt idx="264">
                  <c:v>36074</c:v>
                </c:pt>
                <c:pt idx="265">
                  <c:v>36150</c:v>
                </c:pt>
                <c:pt idx="266">
                  <c:v>36166</c:v>
                </c:pt>
                <c:pt idx="267">
                  <c:v>36237</c:v>
                </c:pt>
                <c:pt idx="268">
                  <c:v>36301</c:v>
                </c:pt>
                <c:pt idx="269">
                  <c:v>36327</c:v>
                </c:pt>
                <c:pt idx="270">
                  <c:v>36328</c:v>
                </c:pt>
                <c:pt idx="271">
                  <c:v>36357</c:v>
                </c:pt>
                <c:pt idx="272">
                  <c:v>36439</c:v>
                </c:pt>
                <c:pt idx="273">
                  <c:v>36467</c:v>
                </c:pt>
                <c:pt idx="274">
                  <c:v>36503</c:v>
                </c:pt>
                <c:pt idx="275">
                  <c:v>36572</c:v>
                </c:pt>
                <c:pt idx="276">
                  <c:v>36636</c:v>
                </c:pt>
                <c:pt idx="277">
                  <c:v>36713</c:v>
                </c:pt>
                <c:pt idx="278">
                  <c:v>36745</c:v>
                </c:pt>
                <c:pt idx="279">
                  <c:v>36804</c:v>
                </c:pt>
                <c:pt idx="280">
                  <c:v>36879</c:v>
                </c:pt>
                <c:pt idx="281">
                  <c:v>36951</c:v>
                </c:pt>
                <c:pt idx="282">
                  <c:v>37005</c:v>
                </c:pt>
                <c:pt idx="283">
                  <c:v>37054</c:v>
                </c:pt>
                <c:pt idx="284">
                  <c:v>37132</c:v>
                </c:pt>
                <c:pt idx="285">
                  <c:v>37166</c:v>
                </c:pt>
                <c:pt idx="286">
                  <c:v>37238</c:v>
                </c:pt>
                <c:pt idx="287">
                  <c:v>37306</c:v>
                </c:pt>
                <c:pt idx="288">
                  <c:v>37355</c:v>
                </c:pt>
                <c:pt idx="289">
                  <c:v>37428</c:v>
                </c:pt>
                <c:pt idx="290">
                  <c:v>37489</c:v>
                </c:pt>
                <c:pt idx="291">
                  <c:v>37649</c:v>
                </c:pt>
                <c:pt idx="292">
                  <c:v>37699</c:v>
                </c:pt>
                <c:pt idx="293">
                  <c:v>37811</c:v>
                </c:pt>
                <c:pt idx="294">
                  <c:v>37845</c:v>
                </c:pt>
                <c:pt idx="295">
                  <c:v>37901</c:v>
                </c:pt>
                <c:pt idx="296">
                  <c:v>37999</c:v>
                </c:pt>
                <c:pt idx="297">
                  <c:v>37999</c:v>
                </c:pt>
                <c:pt idx="298">
                  <c:v>38104</c:v>
                </c:pt>
                <c:pt idx="299">
                  <c:v>38161</c:v>
                </c:pt>
                <c:pt idx="300">
                  <c:v>38244</c:v>
                </c:pt>
                <c:pt idx="301">
                  <c:v>38267</c:v>
                </c:pt>
                <c:pt idx="302">
                  <c:v>38337</c:v>
                </c:pt>
                <c:pt idx="303">
                  <c:v>38406</c:v>
                </c:pt>
                <c:pt idx="304">
                  <c:v>38526</c:v>
                </c:pt>
                <c:pt idx="305">
                  <c:v>38586</c:v>
                </c:pt>
                <c:pt idx="306">
                  <c:v>38645</c:v>
                </c:pt>
                <c:pt idx="307">
                  <c:v>38699</c:v>
                </c:pt>
                <c:pt idx="308">
                  <c:v>38811</c:v>
                </c:pt>
                <c:pt idx="309">
                  <c:v>38926</c:v>
                </c:pt>
                <c:pt idx="310">
                  <c:v>38993</c:v>
                </c:pt>
                <c:pt idx="311">
                  <c:v>39017</c:v>
                </c:pt>
                <c:pt idx="312">
                  <c:v>39139</c:v>
                </c:pt>
                <c:pt idx="313">
                  <c:v>39219</c:v>
                </c:pt>
                <c:pt idx="314">
                  <c:v>39283</c:v>
                </c:pt>
                <c:pt idx="315">
                  <c:v>39372</c:v>
                </c:pt>
                <c:pt idx="316">
                  <c:v>39454</c:v>
                </c:pt>
                <c:pt idx="317">
                  <c:v>39552</c:v>
                </c:pt>
                <c:pt idx="318">
                  <c:v>39630</c:v>
                </c:pt>
                <c:pt idx="319">
                  <c:v>39737</c:v>
                </c:pt>
                <c:pt idx="320">
                  <c:v>39855</c:v>
                </c:pt>
                <c:pt idx="321">
                  <c:v>39932</c:v>
                </c:pt>
                <c:pt idx="322">
                  <c:v>39940</c:v>
                </c:pt>
                <c:pt idx="323">
                  <c:v>40016</c:v>
                </c:pt>
                <c:pt idx="324">
                  <c:v>40120</c:v>
                </c:pt>
                <c:pt idx="325">
                  <c:v>40227</c:v>
                </c:pt>
                <c:pt idx="326">
                  <c:v>40295</c:v>
                </c:pt>
                <c:pt idx="327">
                  <c:v>40386</c:v>
                </c:pt>
                <c:pt idx="328">
                  <c:v>40465</c:v>
                </c:pt>
                <c:pt idx="329">
                  <c:v>40577</c:v>
                </c:pt>
                <c:pt idx="330">
                  <c:v>40659</c:v>
                </c:pt>
                <c:pt idx="331">
                  <c:v>40751</c:v>
                </c:pt>
                <c:pt idx="332">
                  <c:v>40827</c:v>
                </c:pt>
                <c:pt idx="333">
                  <c:v>40939</c:v>
                </c:pt>
                <c:pt idx="334">
                  <c:v>41037</c:v>
                </c:pt>
                <c:pt idx="335">
                  <c:v>41100</c:v>
                </c:pt>
                <c:pt idx="336">
                  <c:v>41218</c:v>
                </c:pt>
                <c:pt idx="337">
                  <c:v>41331</c:v>
                </c:pt>
                <c:pt idx="338">
                  <c:v>41374</c:v>
                </c:pt>
                <c:pt idx="339">
                  <c:v>41401</c:v>
                </c:pt>
                <c:pt idx="340">
                  <c:v>41506</c:v>
                </c:pt>
                <c:pt idx="341">
                  <c:v>41571</c:v>
                </c:pt>
                <c:pt idx="342">
                  <c:v>41689</c:v>
                </c:pt>
                <c:pt idx="343">
                  <c:v>41768</c:v>
                </c:pt>
                <c:pt idx="344">
                  <c:v>41849</c:v>
                </c:pt>
                <c:pt idx="345">
                  <c:v>41918</c:v>
                </c:pt>
                <c:pt idx="346">
                  <c:v>42019</c:v>
                </c:pt>
                <c:pt idx="347">
                  <c:v>42117</c:v>
                </c:pt>
                <c:pt idx="348">
                  <c:v>42200</c:v>
                </c:pt>
                <c:pt idx="349">
                  <c:v>42328</c:v>
                </c:pt>
                <c:pt idx="350">
                  <c:v>42419</c:v>
                </c:pt>
                <c:pt idx="351">
                  <c:v>42502</c:v>
                </c:pt>
                <c:pt idx="352">
                  <c:v>42600</c:v>
                </c:pt>
                <c:pt idx="353">
                  <c:v>42620</c:v>
                </c:pt>
                <c:pt idx="354">
                  <c:v>42670</c:v>
                </c:pt>
                <c:pt idx="355">
                  <c:v>42776</c:v>
                </c:pt>
                <c:pt idx="356">
                  <c:v>42793</c:v>
                </c:pt>
                <c:pt idx="357">
                  <c:v>42794</c:v>
                </c:pt>
                <c:pt idx="358">
                  <c:v>42803</c:v>
                </c:pt>
                <c:pt idx="359">
                  <c:v>42865</c:v>
                </c:pt>
                <c:pt idx="360">
                  <c:v>42921</c:v>
                </c:pt>
                <c:pt idx="361">
                  <c:v>43042</c:v>
                </c:pt>
                <c:pt idx="362">
                  <c:v>43152</c:v>
                </c:pt>
                <c:pt idx="363">
                  <c:v>43230</c:v>
                </c:pt>
                <c:pt idx="364">
                  <c:v>43325</c:v>
                </c:pt>
                <c:pt idx="365">
                  <c:v>43392</c:v>
                </c:pt>
                <c:pt idx="366">
                  <c:v>43501</c:v>
                </c:pt>
                <c:pt idx="367">
                  <c:v>43601</c:v>
                </c:pt>
                <c:pt idx="368">
                  <c:v>43657</c:v>
                </c:pt>
                <c:pt idx="369">
                  <c:v>43740</c:v>
                </c:pt>
                <c:pt idx="370">
                  <c:v>43907</c:v>
                </c:pt>
                <c:pt idx="371">
                  <c:v>43986</c:v>
                </c:pt>
                <c:pt idx="372">
                  <c:v>44127</c:v>
                </c:pt>
                <c:pt idx="373">
                  <c:v>44312</c:v>
                </c:pt>
                <c:pt idx="374">
                  <c:v>44482</c:v>
                </c:pt>
              </c:numCache>
            </c:numRef>
          </c:xVal>
          <c:yVal>
            <c:numRef>
              <c:f>'371208076341102'!$D$2:$D$1754</c:f>
              <c:numCache>
                <c:formatCode>General</c:formatCode>
                <c:ptCount val="1753"/>
                <c:pt idx="0">
                  <c:v>-74.25</c:v>
                </c:pt>
                <c:pt idx="1">
                  <c:v>-74.28</c:v>
                </c:pt>
                <c:pt idx="2">
                  <c:v>-75.150000000000006</c:v>
                </c:pt>
                <c:pt idx="3">
                  <c:v>-77.39</c:v>
                </c:pt>
                <c:pt idx="4">
                  <c:v>-76.540000000000006</c:v>
                </c:pt>
                <c:pt idx="5">
                  <c:v>-76.42</c:v>
                </c:pt>
                <c:pt idx="6">
                  <c:v>-76.42</c:v>
                </c:pt>
                <c:pt idx="7">
                  <c:v>-76.44</c:v>
                </c:pt>
                <c:pt idx="8">
                  <c:v>-76.599999999999895</c:v>
                </c:pt>
                <c:pt idx="9">
                  <c:v>-76.430000000000007</c:v>
                </c:pt>
                <c:pt idx="10">
                  <c:v>-76.41</c:v>
                </c:pt>
                <c:pt idx="11">
                  <c:v>-76.23</c:v>
                </c:pt>
                <c:pt idx="12">
                  <c:v>-75.95</c:v>
                </c:pt>
                <c:pt idx="13">
                  <c:v>-75.73</c:v>
                </c:pt>
                <c:pt idx="14">
                  <c:v>-75.42</c:v>
                </c:pt>
                <c:pt idx="15">
                  <c:v>-75.290000000000006</c:v>
                </c:pt>
                <c:pt idx="16">
                  <c:v>-75.13</c:v>
                </c:pt>
                <c:pt idx="17">
                  <c:v>-72.2</c:v>
                </c:pt>
                <c:pt idx="18">
                  <c:v>-72.290000000000006</c:v>
                </c:pt>
                <c:pt idx="19">
                  <c:v>-72.28</c:v>
                </c:pt>
                <c:pt idx="20">
                  <c:v>-72.260000000000005</c:v>
                </c:pt>
                <c:pt idx="21">
                  <c:v>-72.31</c:v>
                </c:pt>
                <c:pt idx="22">
                  <c:v>-72.37</c:v>
                </c:pt>
                <c:pt idx="23">
                  <c:v>-72.650000000000006</c:v>
                </c:pt>
                <c:pt idx="24">
                  <c:v>-72.67</c:v>
                </c:pt>
                <c:pt idx="25">
                  <c:v>-72.66</c:v>
                </c:pt>
                <c:pt idx="26">
                  <c:v>-73.73</c:v>
                </c:pt>
                <c:pt idx="27">
                  <c:v>-73.94</c:v>
                </c:pt>
                <c:pt idx="28">
                  <c:v>-74.040000000000006</c:v>
                </c:pt>
                <c:pt idx="29">
                  <c:v>-74.17</c:v>
                </c:pt>
                <c:pt idx="30">
                  <c:v>-74.209999999999894</c:v>
                </c:pt>
                <c:pt idx="31">
                  <c:v>-74.239999999999895</c:v>
                </c:pt>
                <c:pt idx="32">
                  <c:v>-74.25</c:v>
                </c:pt>
                <c:pt idx="33">
                  <c:v>-74.64</c:v>
                </c:pt>
                <c:pt idx="34">
                  <c:v>-74.959999999999894</c:v>
                </c:pt>
                <c:pt idx="35">
                  <c:v>-74.03</c:v>
                </c:pt>
                <c:pt idx="36">
                  <c:v>-75.55</c:v>
                </c:pt>
                <c:pt idx="37">
                  <c:v>-76.010000000000005</c:v>
                </c:pt>
                <c:pt idx="38">
                  <c:v>-76.349999999999895</c:v>
                </c:pt>
                <c:pt idx="39">
                  <c:v>-76.52</c:v>
                </c:pt>
                <c:pt idx="40">
                  <c:v>-76.89</c:v>
                </c:pt>
                <c:pt idx="41">
                  <c:v>-77.319999999999894</c:v>
                </c:pt>
                <c:pt idx="42">
                  <c:v>-77.53</c:v>
                </c:pt>
                <c:pt idx="43">
                  <c:v>-77.86</c:v>
                </c:pt>
                <c:pt idx="44">
                  <c:v>-78.02</c:v>
                </c:pt>
                <c:pt idx="45">
                  <c:v>-78.23</c:v>
                </c:pt>
                <c:pt idx="46">
                  <c:v>-78.52</c:v>
                </c:pt>
                <c:pt idx="47">
                  <c:v>-78.59</c:v>
                </c:pt>
                <c:pt idx="48">
                  <c:v>-78.67</c:v>
                </c:pt>
                <c:pt idx="49">
                  <c:v>-78.8</c:v>
                </c:pt>
                <c:pt idx="50">
                  <c:v>-79.010000000000005</c:v>
                </c:pt>
                <c:pt idx="51">
                  <c:v>-78.930000000000007</c:v>
                </c:pt>
                <c:pt idx="52">
                  <c:v>-78.83</c:v>
                </c:pt>
                <c:pt idx="53">
                  <c:v>-78.52</c:v>
                </c:pt>
                <c:pt idx="54">
                  <c:v>-78.39</c:v>
                </c:pt>
                <c:pt idx="55">
                  <c:v>-78.42</c:v>
                </c:pt>
                <c:pt idx="56">
                  <c:v>-78.290000000000006</c:v>
                </c:pt>
                <c:pt idx="57">
                  <c:v>-78.22</c:v>
                </c:pt>
                <c:pt idx="58">
                  <c:v>-78.010000000000005</c:v>
                </c:pt>
                <c:pt idx="59">
                  <c:v>-77.92</c:v>
                </c:pt>
                <c:pt idx="60">
                  <c:v>-77.430000000000007</c:v>
                </c:pt>
                <c:pt idx="61">
                  <c:v>-77.48</c:v>
                </c:pt>
                <c:pt idx="62">
                  <c:v>-77.33</c:v>
                </c:pt>
                <c:pt idx="63">
                  <c:v>-77.16</c:v>
                </c:pt>
                <c:pt idx="64">
                  <c:v>-76.89</c:v>
                </c:pt>
                <c:pt idx="65">
                  <c:v>-76.66</c:v>
                </c:pt>
                <c:pt idx="66">
                  <c:v>-76.430000000000007</c:v>
                </c:pt>
                <c:pt idx="67">
                  <c:v>-76.31</c:v>
                </c:pt>
                <c:pt idx="68">
                  <c:v>-76.14</c:v>
                </c:pt>
                <c:pt idx="69">
                  <c:v>-76.040000000000006</c:v>
                </c:pt>
                <c:pt idx="70">
                  <c:v>-76</c:v>
                </c:pt>
                <c:pt idx="71">
                  <c:v>-75.53</c:v>
                </c:pt>
                <c:pt idx="72">
                  <c:v>-75.349999999999895</c:v>
                </c:pt>
                <c:pt idx="73">
                  <c:v>-75.08</c:v>
                </c:pt>
                <c:pt idx="74">
                  <c:v>-75.06</c:v>
                </c:pt>
                <c:pt idx="75">
                  <c:v>-75.010000000000005</c:v>
                </c:pt>
                <c:pt idx="76">
                  <c:v>-74.73</c:v>
                </c:pt>
                <c:pt idx="77">
                  <c:v>-74.8</c:v>
                </c:pt>
                <c:pt idx="78">
                  <c:v>-74.489999999999895</c:v>
                </c:pt>
                <c:pt idx="79">
                  <c:v>-74.290000000000006</c:v>
                </c:pt>
                <c:pt idx="80">
                  <c:v>-74.23</c:v>
                </c:pt>
                <c:pt idx="81">
                  <c:v>-74.3</c:v>
                </c:pt>
                <c:pt idx="82">
                  <c:v>-74.25</c:v>
                </c:pt>
                <c:pt idx="83">
                  <c:v>-74.209999999999894</c:v>
                </c:pt>
                <c:pt idx="84">
                  <c:v>-74.06</c:v>
                </c:pt>
                <c:pt idx="85">
                  <c:v>-74.02</c:v>
                </c:pt>
                <c:pt idx="86">
                  <c:v>-73.98</c:v>
                </c:pt>
                <c:pt idx="87">
                  <c:v>-74.02</c:v>
                </c:pt>
                <c:pt idx="88">
                  <c:v>-73.88</c:v>
                </c:pt>
                <c:pt idx="89">
                  <c:v>-73.87</c:v>
                </c:pt>
                <c:pt idx="90">
                  <c:v>-74.02</c:v>
                </c:pt>
                <c:pt idx="91">
                  <c:v>-73.88</c:v>
                </c:pt>
                <c:pt idx="92">
                  <c:v>-73.86</c:v>
                </c:pt>
                <c:pt idx="93">
                  <c:v>-73.92</c:v>
                </c:pt>
                <c:pt idx="94">
                  <c:v>-73.849999999999895</c:v>
                </c:pt>
                <c:pt idx="95">
                  <c:v>-74.010000000000005</c:v>
                </c:pt>
                <c:pt idx="96">
                  <c:v>-74.03</c:v>
                </c:pt>
                <c:pt idx="97">
                  <c:v>-73.91</c:v>
                </c:pt>
                <c:pt idx="98">
                  <c:v>-73.91</c:v>
                </c:pt>
                <c:pt idx="99">
                  <c:v>-73.95</c:v>
                </c:pt>
                <c:pt idx="100">
                  <c:v>-74.02</c:v>
                </c:pt>
                <c:pt idx="101">
                  <c:v>-73.94</c:v>
                </c:pt>
                <c:pt idx="102">
                  <c:v>-74.05</c:v>
                </c:pt>
                <c:pt idx="103">
                  <c:v>-74.2</c:v>
                </c:pt>
                <c:pt idx="104">
                  <c:v>-74.37</c:v>
                </c:pt>
                <c:pt idx="105">
                  <c:v>-74.75</c:v>
                </c:pt>
                <c:pt idx="106">
                  <c:v>-75.25</c:v>
                </c:pt>
                <c:pt idx="107">
                  <c:v>-75.75</c:v>
                </c:pt>
                <c:pt idx="108">
                  <c:v>-76.3</c:v>
                </c:pt>
                <c:pt idx="109">
                  <c:v>-76.81</c:v>
                </c:pt>
                <c:pt idx="110">
                  <c:v>-77.28</c:v>
                </c:pt>
                <c:pt idx="111">
                  <c:v>-77.650000000000006</c:v>
                </c:pt>
                <c:pt idx="112">
                  <c:v>-78.099999999999895</c:v>
                </c:pt>
                <c:pt idx="113">
                  <c:v>-78.39</c:v>
                </c:pt>
                <c:pt idx="114">
                  <c:v>-78.8</c:v>
                </c:pt>
                <c:pt idx="115">
                  <c:v>-78.84</c:v>
                </c:pt>
                <c:pt idx="116">
                  <c:v>-77.56</c:v>
                </c:pt>
                <c:pt idx="117">
                  <c:v>-78.8</c:v>
                </c:pt>
                <c:pt idx="118">
                  <c:v>-78.959999999999894</c:v>
                </c:pt>
                <c:pt idx="119">
                  <c:v>-79.400000000000006</c:v>
                </c:pt>
                <c:pt idx="120">
                  <c:v>-79.680000000000007</c:v>
                </c:pt>
                <c:pt idx="121">
                  <c:v>-79.849999999999895</c:v>
                </c:pt>
                <c:pt idx="122">
                  <c:v>-79.78</c:v>
                </c:pt>
                <c:pt idx="123">
                  <c:v>-79.849999999999895</c:v>
                </c:pt>
                <c:pt idx="124">
                  <c:v>-80.150000000000006</c:v>
                </c:pt>
                <c:pt idx="125">
                  <c:v>-80.47</c:v>
                </c:pt>
                <c:pt idx="126">
                  <c:v>-80.430000000000007</c:v>
                </c:pt>
                <c:pt idx="127">
                  <c:v>-80.48</c:v>
                </c:pt>
                <c:pt idx="128">
                  <c:v>-80.41</c:v>
                </c:pt>
                <c:pt idx="129">
                  <c:v>-80.28</c:v>
                </c:pt>
                <c:pt idx="130">
                  <c:v>-80.17</c:v>
                </c:pt>
                <c:pt idx="131">
                  <c:v>-80.180000000000007</c:v>
                </c:pt>
                <c:pt idx="132">
                  <c:v>-80.12</c:v>
                </c:pt>
                <c:pt idx="133">
                  <c:v>-80.12</c:v>
                </c:pt>
                <c:pt idx="134">
                  <c:v>-79.88</c:v>
                </c:pt>
                <c:pt idx="135">
                  <c:v>-79.86</c:v>
                </c:pt>
                <c:pt idx="136">
                  <c:v>-79.78</c:v>
                </c:pt>
                <c:pt idx="137">
                  <c:v>-79.77</c:v>
                </c:pt>
                <c:pt idx="138">
                  <c:v>-79.64</c:v>
                </c:pt>
                <c:pt idx="139">
                  <c:v>-79.63</c:v>
                </c:pt>
                <c:pt idx="140">
                  <c:v>-79.59</c:v>
                </c:pt>
                <c:pt idx="141">
                  <c:v>-79.42</c:v>
                </c:pt>
                <c:pt idx="142">
                  <c:v>-79.25</c:v>
                </c:pt>
                <c:pt idx="143">
                  <c:v>-79.11</c:v>
                </c:pt>
                <c:pt idx="144">
                  <c:v>-78.819999999999894</c:v>
                </c:pt>
                <c:pt idx="145">
                  <c:v>-78.94</c:v>
                </c:pt>
                <c:pt idx="146">
                  <c:v>-78.77</c:v>
                </c:pt>
                <c:pt idx="147">
                  <c:v>-78.72</c:v>
                </c:pt>
                <c:pt idx="148">
                  <c:v>-78.540000000000006</c:v>
                </c:pt>
                <c:pt idx="149">
                  <c:v>-78.099999999999895</c:v>
                </c:pt>
                <c:pt idx="150">
                  <c:v>-78.040000000000006</c:v>
                </c:pt>
                <c:pt idx="151">
                  <c:v>-77.86</c:v>
                </c:pt>
                <c:pt idx="152">
                  <c:v>-77.790000000000006</c:v>
                </c:pt>
                <c:pt idx="153">
                  <c:v>-77.709999999999894</c:v>
                </c:pt>
                <c:pt idx="154">
                  <c:v>-77.459999999999894</c:v>
                </c:pt>
                <c:pt idx="155">
                  <c:v>-77.41</c:v>
                </c:pt>
                <c:pt idx="156">
                  <c:v>-77.19</c:v>
                </c:pt>
                <c:pt idx="157">
                  <c:v>-77.28</c:v>
                </c:pt>
                <c:pt idx="158">
                  <c:v>-77.209999999999894</c:v>
                </c:pt>
                <c:pt idx="159">
                  <c:v>-77.14</c:v>
                </c:pt>
                <c:pt idx="160">
                  <c:v>-77.16</c:v>
                </c:pt>
                <c:pt idx="161">
                  <c:v>-77.08</c:v>
                </c:pt>
                <c:pt idx="162">
                  <c:v>-77.010000000000005</c:v>
                </c:pt>
                <c:pt idx="163">
                  <c:v>-77.010000000000005</c:v>
                </c:pt>
                <c:pt idx="164">
                  <c:v>-76.92</c:v>
                </c:pt>
                <c:pt idx="165">
                  <c:v>-76.8</c:v>
                </c:pt>
                <c:pt idx="166">
                  <c:v>-76.69</c:v>
                </c:pt>
                <c:pt idx="167">
                  <c:v>-76.55</c:v>
                </c:pt>
                <c:pt idx="168">
                  <c:v>-76.63</c:v>
                </c:pt>
                <c:pt idx="169">
                  <c:v>-76.58</c:v>
                </c:pt>
                <c:pt idx="170">
                  <c:v>-76.62</c:v>
                </c:pt>
                <c:pt idx="171">
                  <c:v>-76.67</c:v>
                </c:pt>
                <c:pt idx="172">
                  <c:v>-76.77</c:v>
                </c:pt>
                <c:pt idx="173">
                  <c:v>-76.62</c:v>
                </c:pt>
                <c:pt idx="174">
                  <c:v>-76.56</c:v>
                </c:pt>
                <c:pt idx="175">
                  <c:v>-76.540000000000006</c:v>
                </c:pt>
                <c:pt idx="176">
                  <c:v>-76.67</c:v>
                </c:pt>
                <c:pt idx="177">
                  <c:v>-76.739999999999895</c:v>
                </c:pt>
                <c:pt idx="178">
                  <c:v>-76.83</c:v>
                </c:pt>
                <c:pt idx="179">
                  <c:v>-77.150000000000006</c:v>
                </c:pt>
                <c:pt idx="180">
                  <c:v>-77.39</c:v>
                </c:pt>
                <c:pt idx="181">
                  <c:v>-77.7</c:v>
                </c:pt>
                <c:pt idx="182">
                  <c:v>-77.819999999999894</c:v>
                </c:pt>
                <c:pt idx="183">
                  <c:v>-78.09</c:v>
                </c:pt>
                <c:pt idx="184">
                  <c:v>-78.2</c:v>
                </c:pt>
                <c:pt idx="185">
                  <c:v>-78.39</c:v>
                </c:pt>
                <c:pt idx="186">
                  <c:v>-78.47</c:v>
                </c:pt>
                <c:pt idx="187">
                  <c:v>-78.59</c:v>
                </c:pt>
                <c:pt idx="188">
                  <c:v>-78.73</c:v>
                </c:pt>
                <c:pt idx="189">
                  <c:v>-78.900000000000006</c:v>
                </c:pt>
                <c:pt idx="190">
                  <c:v>-79.09</c:v>
                </c:pt>
                <c:pt idx="191">
                  <c:v>-79.239999999999895</c:v>
                </c:pt>
                <c:pt idx="192">
                  <c:v>-79.45</c:v>
                </c:pt>
                <c:pt idx="193">
                  <c:v>-79.69</c:v>
                </c:pt>
                <c:pt idx="194">
                  <c:v>-79.38</c:v>
                </c:pt>
                <c:pt idx="195">
                  <c:v>-79.17</c:v>
                </c:pt>
                <c:pt idx="196">
                  <c:v>-79.16</c:v>
                </c:pt>
                <c:pt idx="197">
                  <c:v>-79.33</c:v>
                </c:pt>
                <c:pt idx="198">
                  <c:v>-79.569999999999894</c:v>
                </c:pt>
                <c:pt idx="199">
                  <c:v>-79.62</c:v>
                </c:pt>
                <c:pt idx="200">
                  <c:v>-79.69</c:v>
                </c:pt>
                <c:pt idx="201">
                  <c:v>-79.7</c:v>
                </c:pt>
                <c:pt idx="202">
                  <c:v>-79.739999999999895</c:v>
                </c:pt>
                <c:pt idx="203">
                  <c:v>-79.739999999999895</c:v>
                </c:pt>
                <c:pt idx="204">
                  <c:v>-79.77</c:v>
                </c:pt>
                <c:pt idx="205">
                  <c:v>-79.650000000000006</c:v>
                </c:pt>
                <c:pt idx="206">
                  <c:v>-79.53</c:v>
                </c:pt>
                <c:pt idx="207">
                  <c:v>-79.56</c:v>
                </c:pt>
                <c:pt idx="208">
                  <c:v>-79.42</c:v>
                </c:pt>
                <c:pt idx="209">
                  <c:v>-79.44</c:v>
                </c:pt>
                <c:pt idx="210">
                  <c:v>-75.099999999999895</c:v>
                </c:pt>
                <c:pt idx="211">
                  <c:v>-79.48</c:v>
                </c:pt>
                <c:pt idx="212">
                  <c:v>-81.87</c:v>
                </c:pt>
                <c:pt idx="213">
                  <c:v>-81.849999999999895</c:v>
                </c:pt>
                <c:pt idx="214">
                  <c:v>-81.069999999999894</c:v>
                </c:pt>
                <c:pt idx="215">
                  <c:v>-78.930000000000007</c:v>
                </c:pt>
                <c:pt idx="216">
                  <c:v>-77.27</c:v>
                </c:pt>
                <c:pt idx="217">
                  <c:v>-77.08</c:v>
                </c:pt>
                <c:pt idx="218">
                  <c:v>-79.73</c:v>
                </c:pt>
                <c:pt idx="219">
                  <c:v>-81.25</c:v>
                </c:pt>
                <c:pt idx="220">
                  <c:v>-79.37</c:v>
                </c:pt>
                <c:pt idx="221">
                  <c:v>-78.319999999999894</c:v>
                </c:pt>
                <c:pt idx="222">
                  <c:v>-76.569999999999894</c:v>
                </c:pt>
                <c:pt idx="223">
                  <c:v>-77.180000000000007</c:v>
                </c:pt>
                <c:pt idx="224">
                  <c:v>-80.98</c:v>
                </c:pt>
                <c:pt idx="225">
                  <c:v>-77.930000000000007</c:v>
                </c:pt>
                <c:pt idx="226">
                  <c:v>-82.61</c:v>
                </c:pt>
                <c:pt idx="227">
                  <c:v>-80.55</c:v>
                </c:pt>
                <c:pt idx="228">
                  <c:v>-83.24</c:v>
                </c:pt>
                <c:pt idx="229">
                  <c:v>-84.36</c:v>
                </c:pt>
                <c:pt idx="230">
                  <c:v>-85.66</c:v>
                </c:pt>
                <c:pt idx="231">
                  <c:v>-79.900000000000006</c:v>
                </c:pt>
                <c:pt idx="232">
                  <c:v>-78.900000000000006</c:v>
                </c:pt>
                <c:pt idx="233">
                  <c:v>-79.349999999999895</c:v>
                </c:pt>
                <c:pt idx="234">
                  <c:v>-80.150000000000006</c:v>
                </c:pt>
                <c:pt idx="235">
                  <c:v>-78.650000000000006</c:v>
                </c:pt>
                <c:pt idx="236">
                  <c:v>-78.150000000000006</c:v>
                </c:pt>
                <c:pt idx="237">
                  <c:v>-78.489999999999895</c:v>
                </c:pt>
                <c:pt idx="238">
                  <c:v>-78.64</c:v>
                </c:pt>
                <c:pt idx="239">
                  <c:v>-80.34</c:v>
                </c:pt>
                <c:pt idx="240">
                  <c:v>-80.63</c:v>
                </c:pt>
                <c:pt idx="241">
                  <c:v>-79.97</c:v>
                </c:pt>
                <c:pt idx="242">
                  <c:v>-78.650000000000006</c:v>
                </c:pt>
                <c:pt idx="243">
                  <c:v>-78.8</c:v>
                </c:pt>
                <c:pt idx="244">
                  <c:v>-78.81</c:v>
                </c:pt>
                <c:pt idx="245">
                  <c:v>-78.709999999999894</c:v>
                </c:pt>
                <c:pt idx="246">
                  <c:v>-79.03</c:v>
                </c:pt>
                <c:pt idx="247">
                  <c:v>-79.650000000000006</c:v>
                </c:pt>
                <c:pt idx="248">
                  <c:v>-81.59</c:v>
                </c:pt>
                <c:pt idx="249">
                  <c:v>-80.55</c:v>
                </c:pt>
                <c:pt idx="250">
                  <c:v>-79.72</c:v>
                </c:pt>
                <c:pt idx="251">
                  <c:v>-80.099999999999895</c:v>
                </c:pt>
                <c:pt idx="252">
                  <c:v>-79.599999999999895</c:v>
                </c:pt>
                <c:pt idx="253">
                  <c:v>-81.64</c:v>
                </c:pt>
                <c:pt idx="254">
                  <c:v>-80.900000000000006</c:v>
                </c:pt>
                <c:pt idx="255">
                  <c:v>-79.040000000000006</c:v>
                </c:pt>
                <c:pt idx="256">
                  <c:v>-78.88</c:v>
                </c:pt>
                <c:pt idx="257">
                  <c:v>-78.83</c:v>
                </c:pt>
                <c:pt idx="258">
                  <c:v>-80.37</c:v>
                </c:pt>
                <c:pt idx="259">
                  <c:v>-81.099999999999895</c:v>
                </c:pt>
                <c:pt idx="260">
                  <c:v>-80.2</c:v>
                </c:pt>
                <c:pt idx="261">
                  <c:v>-79.03</c:v>
                </c:pt>
                <c:pt idx="262">
                  <c:v>-78.900000000000006</c:v>
                </c:pt>
                <c:pt idx="263">
                  <c:v>-79.900000000000006</c:v>
                </c:pt>
                <c:pt idx="264">
                  <c:v>-86.62</c:v>
                </c:pt>
                <c:pt idx="265">
                  <c:v>-103</c:v>
                </c:pt>
                <c:pt idx="266">
                  <c:v>-100.64</c:v>
                </c:pt>
                <c:pt idx="267">
                  <c:v>-104.83</c:v>
                </c:pt>
                <c:pt idx="268">
                  <c:v>-102.88</c:v>
                </c:pt>
                <c:pt idx="269">
                  <c:v>-91.68</c:v>
                </c:pt>
                <c:pt idx="270">
                  <c:v>-91.91</c:v>
                </c:pt>
                <c:pt idx="271">
                  <c:v>-90.16</c:v>
                </c:pt>
                <c:pt idx="272">
                  <c:v>-93.53</c:v>
                </c:pt>
                <c:pt idx="273">
                  <c:v>-95.08</c:v>
                </c:pt>
                <c:pt idx="274">
                  <c:v>-90.74</c:v>
                </c:pt>
                <c:pt idx="275">
                  <c:v>-86.9</c:v>
                </c:pt>
                <c:pt idx="276">
                  <c:v>-86.45</c:v>
                </c:pt>
                <c:pt idx="277">
                  <c:v>-87.51</c:v>
                </c:pt>
                <c:pt idx="278">
                  <c:v>-87.41</c:v>
                </c:pt>
                <c:pt idx="279">
                  <c:v>-88.29</c:v>
                </c:pt>
                <c:pt idx="280">
                  <c:v>-98.87</c:v>
                </c:pt>
                <c:pt idx="281">
                  <c:v>-86.9</c:v>
                </c:pt>
                <c:pt idx="282">
                  <c:v>-85.97</c:v>
                </c:pt>
                <c:pt idx="283">
                  <c:v>-85.33</c:v>
                </c:pt>
                <c:pt idx="284">
                  <c:v>-88.37</c:v>
                </c:pt>
                <c:pt idx="285">
                  <c:v>-88.93</c:v>
                </c:pt>
                <c:pt idx="286">
                  <c:v>-89.91</c:v>
                </c:pt>
                <c:pt idx="287">
                  <c:v>-88.68</c:v>
                </c:pt>
                <c:pt idx="288">
                  <c:v>-88.8</c:v>
                </c:pt>
                <c:pt idx="289">
                  <c:v>-91.19</c:v>
                </c:pt>
                <c:pt idx="290">
                  <c:v>-96.3</c:v>
                </c:pt>
                <c:pt idx="291">
                  <c:v>-112.93</c:v>
                </c:pt>
                <c:pt idx="292">
                  <c:v>-98.83</c:v>
                </c:pt>
                <c:pt idx="293">
                  <c:v>-102.24</c:v>
                </c:pt>
                <c:pt idx="294">
                  <c:v>-97.16</c:v>
                </c:pt>
                <c:pt idx="295">
                  <c:v>-93.36</c:v>
                </c:pt>
                <c:pt idx="296">
                  <c:v>-95.35</c:v>
                </c:pt>
                <c:pt idx="297">
                  <c:v>-95.34</c:v>
                </c:pt>
                <c:pt idx="298">
                  <c:v>-90.72</c:v>
                </c:pt>
                <c:pt idx="299">
                  <c:v>-96.3</c:v>
                </c:pt>
                <c:pt idx="300">
                  <c:v>-94.59</c:v>
                </c:pt>
                <c:pt idx="301">
                  <c:v>-93.39</c:v>
                </c:pt>
                <c:pt idx="302">
                  <c:v>-92.62</c:v>
                </c:pt>
                <c:pt idx="303">
                  <c:v>-92.46</c:v>
                </c:pt>
                <c:pt idx="304">
                  <c:v>-96.61</c:v>
                </c:pt>
                <c:pt idx="305">
                  <c:v>-98.87</c:v>
                </c:pt>
                <c:pt idx="306">
                  <c:v>-105.88</c:v>
                </c:pt>
                <c:pt idx="307">
                  <c:v>-95.81</c:v>
                </c:pt>
                <c:pt idx="308">
                  <c:v>-101.58</c:v>
                </c:pt>
                <c:pt idx="309">
                  <c:v>-95.77</c:v>
                </c:pt>
                <c:pt idx="310">
                  <c:v>-95.97</c:v>
                </c:pt>
                <c:pt idx="311">
                  <c:v>-93.35</c:v>
                </c:pt>
                <c:pt idx="312">
                  <c:v>-99.6</c:v>
                </c:pt>
                <c:pt idx="313">
                  <c:v>-105.7</c:v>
                </c:pt>
                <c:pt idx="314">
                  <c:v>-96.04</c:v>
                </c:pt>
                <c:pt idx="315">
                  <c:v>-95.32</c:v>
                </c:pt>
                <c:pt idx="316">
                  <c:v>-115.05</c:v>
                </c:pt>
                <c:pt idx="317">
                  <c:v>-100.21</c:v>
                </c:pt>
                <c:pt idx="318">
                  <c:v>-111.37</c:v>
                </c:pt>
                <c:pt idx="319">
                  <c:v>-102.29</c:v>
                </c:pt>
                <c:pt idx="320">
                  <c:v>-108.09</c:v>
                </c:pt>
                <c:pt idx="321">
                  <c:v>-101.18</c:v>
                </c:pt>
                <c:pt idx="322">
                  <c:v>-102.68</c:v>
                </c:pt>
                <c:pt idx="323">
                  <c:v>-109.64</c:v>
                </c:pt>
                <c:pt idx="324">
                  <c:v>-106.11</c:v>
                </c:pt>
                <c:pt idx="325">
                  <c:v>-108.06</c:v>
                </c:pt>
                <c:pt idx="326">
                  <c:v>-100.06</c:v>
                </c:pt>
                <c:pt idx="327">
                  <c:v>-98.98</c:v>
                </c:pt>
                <c:pt idx="328">
                  <c:v>-98.83</c:v>
                </c:pt>
                <c:pt idx="329">
                  <c:v>-97.23</c:v>
                </c:pt>
                <c:pt idx="330">
                  <c:v>-95.99</c:v>
                </c:pt>
                <c:pt idx="331">
                  <c:v>-95.98</c:v>
                </c:pt>
                <c:pt idx="332">
                  <c:v>-97.17</c:v>
                </c:pt>
                <c:pt idx="333">
                  <c:v>-96.63</c:v>
                </c:pt>
                <c:pt idx="334">
                  <c:v>-95.17</c:v>
                </c:pt>
                <c:pt idx="335">
                  <c:v>-96.6</c:v>
                </c:pt>
                <c:pt idx="336">
                  <c:v>-101.24</c:v>
                </c:pt>
                <c:pt idx="337">
                  <c:v>-101.28</c:v>
                </c:pt>
                <c:pt idx="338">
                  <c:v>-102.2</c:v>
                </c:pt>
                <c:pt idx="339">
                  <c:v>-101.12</c:v>
                </c:pt>
                <c:pt idx="340">
                  <c:v>-99.65</c:v>
                </c:pt>
                <c:pt idx="341">
                  <c:v>-100</c:v>
                </c:pt>
                <c:pt idx="342">
                  <c:v>-96.62</c:v>
                </c:pt>
                <c:pt idx="343">
                  <c:v>-97.62</c:v>
                </c:pt>
                <c:pt idx="344">
                  <c:v>-95.57</c:v>
                </c:pt>
                <c:pt idx="345">
                  <c:v>-96.71</c:v>
                </c:pt>
                <c:pt idx="346">
                  <c:v>-96.66</c:v>
                </c:pt>
                <c:pt idx="347">
                  <c:v>-94.62</c:v>
                </c:pt>
                <c:pt idx="348">
                  <c:v>-95.75</c:v>
                </c:pt>
                <c:pt idx="349">
                  <c:v>-95.96</c:v>
                </c:pt>
                <c:pt idx="350">
                  <c:v>-96.67</c:v>
                </c:pt>
                <c:pt idx="351">
                  <c:v>-96.08</c:v>
                </c:pt>
                <c:pt idx="352">
                  <c:v>-98.35</c:v>
                </c:pt>
                <c:pt idx="353">
                  <c:v>-97.73</c:v>
                </c:pt>
                <c:pt idx="354">
                  <c:v>-94.26</c:v>
                </c:pt>
                <c:pt idx="355">
                  <c:v>-93.72</c:v>
                </c:pt>
                <c:pt idx="356">
                  <c:v>-92.86</c:v>
                </c:pt>
                <c:pt idx="357">
                  <c:v>-93.15</c:v>
                </c:pt>
                <c:pt idx="358">
                  <c:v>-93.22</c:v>
                </c:pt>
                <c:pt idx="359">
                  <c:v>-98</c:v>
                </c:pt>
                <c:pt idx="360">
                  <c:v>-93.51</c:v>
                </c:pt>
                <c:pt idx="361">
                  <c:v>-95.56</c:v>
                </c:pt>
                <c:pt idx="362">
                  <c:v>-92.01</c:v>
                </c:pt>
                <c:pt idx="363">
                  <c:v>-91.28</c:v>
                </c:pt>
                <c:pt idx="364">
                  <c:v>-90.93</c:v>
                </c:pt>
                <c:pt idx="365">
                  <c:v>-90.96</c:v>
                </c:pt>
                <c:pt idx="366">
                  <c:v>-89.78</c:v>
                </c:pt>
                <c:pt idx="367">
                  <c:v>-88.96</c:v>
                </c:pt>
                <c:pt idx="368">
                  <c:v>-89.28</c:v>
                </c:pt>
                <c:pt idx="369">
                  <c:v>-90.26</c:v>
                </c:pt>
                <c:pt idx="370">
                  <c:v>-89.18</c:v>
                </c:pt>
                <c:pt idx="371">
                  <c:v>-88.48</c:v>
                </c:pt>
                <c:pt idx="372">
                  <c:v>-88.88</c:v>
                </c:pt>
                <c:pt idx="373">
                  <c:v>-87.58</c:v>
                </c:pt>
                <c:pt idx="374">
                  <c:v>-90.07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D31-4680-B913-0277943302A3}"/>
            </c:ext>
          </c:extLst>
        </c:ser>
        <c:ser>
          <c:idx val="1"/>
          <c:order val="1"/>
          <c:tx>
            <c:v>Simulated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3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'371208076341102'!$H$15:$H$51</c:f>
              <c:numCache>
                <c:formatCode>m/d/yyyy</c:formatCode>
                <c:ptCount val="37"/>
                <c:pt idx="0">
                  <c:v>31048</c:v>
                </c:pt>
                <c:pt idx="1">
                  <c:v>31413</c:v>
                </c:pt>
                <c:pt idx="2">
                  <c:v>31778</c:v>
                </c:pt>
                <c:pt idx="3">
                  <c:v>32143</c:v>
                </c:pt>
                <c:pt idx="4">
                  <c:v>32509</c:v>
                </c:pt>
                <c:pt idx="5">
                  <c:v>32874</c:v>
                </c:pt>
                <c:pt idx="6">
                  <c:v>33239</c:v>
                </c:pt>
                <c:pt idx="7">
                  <c:v>33604</c:v>
                </c:pt>
                <c:pt idx="8">
                  <c:v>33970</c:v>
                </c:pt>
                <c:pt idx="9">
                  <c:v>34335</c:v>
                </c:pt>
                <c:pt idx="10">
                  <c:v>34700</c:v>
                </c:pt>
                <c:pt idx="11">
                  <c:v>35065</c:v>
                </c:pt>
                <c:pt idx="12">
                  <c:v>35431</c:v>
                </c:pt>
                <c:pt idx="13">
                  <c:v>35796</c:v>
                </c:pt>
                <c:pt idx="14">
                  <c:v>36161</c:v>
                </c:pt>
                <c:pt idx="15">
                  <c:v>36526</c:v>
                </c:pt>
                <c:pt idx="16">
                  <c:v>36892</c:v>
                </c:pt>
                <c:pt idx="17">
                  <c:v>37257</c:v>
                </c:pt>
                <c:pt idx="18">
                  <c:v>37622</c:v>
                </c:pt>
                <c:pt idx="19">
                  <c:v>37987</c:v>
                </c:pt>
                <c:pt idx="20">
                  <c:v>38353</c:v>
                </c:pt>
                <c:pt idx="21">
                  <c:v>38718</c:v>
                </c:pt>
                <c:pt idx="22">
                  <c:v>39083</c:v>
                </c:pt>
                <c:pt idx="23">
                  <c:v>39448</c:v>
                </c:pt>
                <c:pt idx="24">
                  <c:v>39814</c:v>
                </c:pt>
                <c:pt idx="25">
                  <c:v>40179</c:v>
                </c:pt>
                <c:pt idx="26">
                  <c:v>40544</c:v>
                </c:pt>
                <c:pt idx="27">
                  <c:v>40909</c:v>
                </c:pt>
                <c:pt idx="28">
                  <c:v>41275</c:v>
                </c:pt>
                <c:pt idx="29">
                  <c:v>41640</c:v>
                </c:pt>
                <c:pt idx="30">
                  <c:v>42005</c:v>
                </c:pt>
                <c:pt idx="31">
                  <c:v>42370</c:v>
                </c:pt>
                <c:pt idx="32">
                  <c:v>42736</c:v>
                </c:pt>
                <c:pt idx="33">
                  <c:v>43101</c:v>
                </c:pt>
                <c:pt idx="34">
                  <c:v>43466</c:v>
                </c:pt>
                <c:pt idx="35">
                  <c:v>43831</c:v>
                </c:pt>
                <c:pt idx="36">
                  <c:v>44197</c:v>
                </c:pt>
              </c:numCache>
            </c:numRef>
          </c:xVal>
          <c:yVal>
            <c:numRef>
              <c:f>'371208076341102'!$G$15:$G$51</c:f>
              <c:numCache>
                <c:formatCode>General</c:formatCode>
                <c:ptCount val="37"/>
                <c:pt idx="0">
                  <c:v>-65.686637878420001</c:v>
                </c:pt>
                <c:pt idx="1">
                  <c:v>-67.990562438959998</c:v>
                </c:pt>
                <c:pt idx="2">
                  <c:v>-69.880081176760001</c:v>
                </c:pt>
                <c:pt idx="3">
                  <c:v>-70.792793273930002</c:v>
                </c:pt>
                <c:pt idx="4">
                  <c:v>-71.035522460940001</c:v>
                </c:pt>
                <c:pt idx="5">
                  <c:v>-73.343742370610002</c:v>
                </c:pt>
                <c:pt idx="6">
                  <c:v>-72.84156036377</c:v>
                </c:pt>
                <c:pt idx="7">
                  <c:v>-74.819648742680002</c:v>
                </c:pt>
                <c:pt idx="8">
                  <c:v>-76.420143127439999</c:v>
                </c:pt>
                <c:pt idx="9">
                  <c:v>-77.167877197270002</c:v>
                </c:pt>
                <c:pt idx="10">
                  <c:v>-75.873657226559999</c:v>
                </c:pt>
                <c:pt idx="11">
                  <c:v>-76.322448730470001</c:v>
                </c:pt>
                <c:pt idx="12">
                  <c:v>-76.59888458252</c:v>
                </c:pt>
                <c:pt idx="13">
                  <c:v>-77.24301147461</c:v>
                </c:pt>
                <c:pt idx="14">
                  <c:v>-77.72615814209</c:v>
                </c:pt>
                <c:pt idx="15">
                  <c:v>-82.729331970209998</c:v>
                </c:pt>
                <c:pt idx="16">
                  <c:v>-82.013778686519998</c:v>
                </c:pt>
                <c:pt idx="17">
                  <c:v>-80.67398071289</c:v>
                </c:pt>
                <c:pt idx="18">
                  <c:v>-88.444633483890001</c:v>
                </c:pt>
                <c:pt idx="19">
                  <c:v>-87.135192871089998</c:v>
                </c:pt>
                <c:pt idx="20">
                  <c:v>-87.30785369873</c:v>
                </c:pt>
                <c:pt idx="21">
                  <c:v>-88.91163635254</c:v>
                </c:pt>
                <c:pt idx="22">
                  <c:v>-89.616416931149999</c:v>
                </c:pt>
                <c:pt idx="23">
                  <c:v>-93.192611694340002</c:v>
                </c:pt>
                <c:pt idx="24">
                  <c:v>-96.097259521479998</c:v>
                </c:pt>
                <c:pt idx="25">
                  <c:v>-95.76075744629</c:v>
                </c:pt>
                <c:pt idx="26">
                  <c:v>-92.931037902829999</c:v>
                </c:pt>
                <c:pt idx="27">
                  <c:v>-89.224395751949999</c:v>
                </c:pt>
                <c:pt idx="28">
                  <c:v>-88.90517425537</c:v>
                </c:pt>
                <c:pt idx="29">
                  <c:v>-87.97412109375</c:v>
                </c:pt>
                <c:pt idx="30">
                  <c:v>-86.471496582029999</c:v>
                </c:pt>
                <c:pt idx="31">
                  <c:v>-84.278770446780001</c:v>
                </c:pt>
                <c:pt idx="32">
                  <c:v>-84.347381591800001</c:v>
                </c:pt>
                <c:pt idx="33">
                  <c:v>-82.593673706049998</c:v>
                </c:pt>
                <c:pt idx="34">
                  <c:v>-79.728660583500002</c:v>
                </c:pt>
                <c:pt idx="35">
                  <c:v>-79.040565490719999</c:v>
                </c:pt>
                <c:pt idx="36">
                  <c:v>-86.905487060550001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D31-4680-B913-0277943302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3555183"/>
        <c:axId val="613550191"/>
      </c:scatterChart>
      <c:valAx>
        <c:axId val="613555183"/>
        <c:scaling>
          <c:orientation val="minMax"/>
          <c:min val="3000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0191"/>
        <c:crossesAt val="-200"/>
        <c:crossBetween val="midCat"/>
      </c:valAx>
      <c:valAx>
        <c:axId val="613550191"/>
        <c:scaling>
          <c:orientation val="minMax"/>
          <c:max val="-5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Water Level (ft)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5183"/>
        <c:crosses val="autoZero"/>
        <c:crossBetween val="midCat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sz="1400" b="0" i="0" u="none" strike="noStrike" baseline="0">
                <a:effectLst/>
              </a:rPr>
              <a:t>55A  3</a:t>
            </a:r>
            <a:r>
              <a:rPr lang="en-US" sz="1400" b="0" i="0" u="none" strike="noStrike" baseline="0"/>
              <a:t> </a:t>
            </a:r>
            <a:endParaRPr lang="en-US"/>
          </a:p>
        </c:rich>
      </c:tx>
      <c:layout>
        <c:manualLayout>
          <c:xMode val="edge"/>
          <c:yMode val="edge"/>
          <c:x val="0.36088110403397028"/>
          <c:y val="2.13675213675213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USGS Data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3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xVal>
            <c:numRef>
              <c:f>'363632076580101'!$A$2:$A$542</c:f>
              <c:numCache>
                <c:formatCode>m/d/yyyy</c:formatCode>
                <c:ptCount val="541"/>
                <c:pt idx="0">
                  <c:v>28202</c:v>
                </c:pt>
                <c:pt idx="1">
                  <c:v>28766</c:v>
                </c:pt>
                <c:pt idx="2">
                  <c:v>28796</c:v>
                </c:pt>
                <c:pt idx="3">
                  <c:v>28830</c:v>
                </c:pt>
                <c:pt idx="4">
                  <c:v>28863</c:v>
                </c:pt>
                <c:pt idx="5">
                  <c:v>28891</c:v>
                </c:pt>
                <c:pt idx="6">
                  <c:v>28919</c:v>
                </c:pt>
                <c:pt idx="7">
                  <c:v>28947</c:v>
                </c:pt>
                <c:pt idx="8">
                  <c:v>28977</c:v>
                </c:pt>
                <c:pt idx="9">
                  <c:v>29014</c:v>
                </c:pt>
                <c:pt idx="10">
                  <c:v>29076</c:v>
                </c:pt>
                <c:pt idx="11">
                  <c:v>29269</c:v>
                </c:pt>
                <c:pt idx="12">
                  <c:v>29286</c:v>
                </c:pt>
                <c:pt idx="13">
                  <c:v>29306</c:v>
                </c:pt>
                <c:pt idx="14">
                  <c:v>29340</c:v>
                </c:pt>
                <c:pt idx="15">
                  <c:v>29361</c:v>
                </c:pt>
                <c:pt idx="16">
                  <c:v>29403</c:v>
                </c:pt>
                <c:pt idx="17">
                  <c:v>29620</c:v>
                </c:pt>
                <c:pt idx="18">
                  <c:v>29984</c:v>
                </c:pt>
                <c:pt idx="19">
                  <c:v>30357</c:v>
                </c:pt>
                <c:pt idx="20">
                  <c:v>30715</c:v>
                </c:pt>
                <c:pt idx="21">
                  <c:v>31125</c:v>
                </c:pt>
                <c:pt idx="22">
                  <c:v>31132</c:v>
                </c:pt>
                <c:pt idx="23">
                  <c:v>31210</c:v>
                </c:pt>
                <c:pt idx="24">
                  <c:v>31218</c:v>
                </c:pt>
                <c:pt idx="25">
                  <c:v>31239</c:v>
                </c:pt>
                <c:pt idx="26">
                  <c:v>31279</c:v>
                </c:pt>
                <c:pt idx="27">
                  <c:v>31306</c:v>
                </c:pt>
                <c:pt idx="28">
                  <c:v>31328</c:v>
                </c:pt>
                <c:pt idx="29">
                  <c:v>31370</c:v>
                </c:pt>
                <c:pt idx="30">
                  <c:v>31397</c:v>
                </c:pt>
                <c:pt idx="31">
                  <c:v>31420</c:v>
                </c:pt>
                <c:pt idx="32">
                  <c:v>31467</c:v>
                </c:pt>
                <c:pt idx="33">
                  <c:v>31489</c:v>
                </c:pt>
                <c:pt idx="34">
                  <c:v>31587</c:v>
                </c:pt>
                <c:pt idx="35">
                  <c:v>31616</c:v>
                </c:pt>
                <c:pt idx="36">
                  <c:v>31635</c:v>
                </c:pt>
                <c:pt idx="37">
                  <c:v>31684</c:v>
                </c:pt>
                <c:pt idx="38">
                  <c:v>31733</c:v>
                </c:pt>
                <c:pt idx="39">
                  <c:v>31764</c:v>
                </c:pt>
                <c:pt idx="40">
                  <c:v>31789</c:v>
                </c:pt>
                <c:pt idx="41">
                  <c:v>31832</c:v>
                </c:pt>
                <c:pt idx="42">
                  <c:v>31853</c:v>
                </c:pt>
                <c:pt idx="43">
                  <c:v>31903</c:v>
                </c:pt>
                <c:pt idx="44">
                  <c:v>31945</c:v>
                </c:pt>
                <c:pt idx="45">
                  <c:v>31950</c:v>
                </c:pt>
                <c:pt idx="46">
                  <c:v>31993</c:v>
                </c:pt>
                <c:pt idx="47">
                  <c:v>32021</c:v>
                </c:pt>
                <c:pt idx="48">
                  <c:v>32041</c:v>
                </c:pt>
                <c:pt idx="49">
                  <c:v>32084</c:v>
                </c:pt>
                <c:pt idx="50">
                  <c:v>32099</c:v>
                </c:pt>
                <c:pt idx="51">
                  <c:v>32153</c:v>
                </c:pt>
                <c:pt idx="52">
                  <c:v>32210</c:v>
                </c:pt>
                <c:pt idx="53">
                  <c:v>32216</c:v>
                </c:pt>
                <c:pt idx="54">
                  <c:v>32266</c:v>
                </c:pt>
                <c:pt idx="55">
                  <c:v>32324</c:v>
                </c:pt>
                <c:pt idx="56">
                  <c:v>32365</c:v>
                </c:pt>
                <c:pt idx="57">
                  <c:v>32427</c:v>
                </c:pt>
                <c:pt idx="58">
                  <c:v>32468</c:v>
                </c:pt>
                <c:pt idx="59">
                  <c:v>32489</c:v>
                </c:pt>
                <c:pt idx="60">
                  <c:v>32526</c:v>
                </c:pt>
                <c:pt idx="61">
                  <c:v>32583</c:v>
                </c:pt>
                <c:pt idx="62">
                  <c:v>32681</c:v>
                </c:pt>
                <c:pt idx="63">
                  <c:v>32769</c:v>
                </c:pt>
                <c:pt idx="64">
                  <c:v>32846</c:v>
                </c:pt>
                <c:pt idx="65">
                  <c:v>32944</c:v>
                </c:pt>
                <c:pt idx="66">
                  <c:v>33128</c:v>
                </c:pt>
                <c:pt idx="67">
                  <c:v>33318</c:v>
                </c:pt>
                <c:pt idx="68">
                  <c:v>33519</c:v>
                </c:pt>
                <c:pt idx="69">
                  <c:v>33680</c:v>
                </c:pt>
                <c:pt idx="70">
                  <c:v>33869</c:v>
                </c:pt>
                <c:pt idx="71">
                  <c:v>33884</c:v>
                </c:pt>
                <c:pt idx="72">
                  <c:v>34023</c:v>
                </c:pt>
                <c:pt idx="73">
                  <c:v>34093</c:v>
                </c:pt>
                <c:pt idx="74">
                  <c:v>34150</c:v>
                </c:pt>
                <c:pt idx="75">
                  <c:v>34201</c:v>
                </c:pt>
                <c:pt idx="76">
                  <c:v>34276</c:v>
                </c:pt>
                <c:pt idx="77">
                  <c:v>34317</c:v>
                </c:pt>
                <c:pt idx="78">
                  <c:v>34376</c:v>
                </c:pt>
                <c:pt idx="79">
                  <c:v>34437</c:v>
                </c:pt>
                <c:pt idx="80">
                  <c:v>34505</c:v>
                </c:pt>
                <c:pt idx="81">
                  <c:v>34558</c:v>
                </c:pt>
                <c:pt idx="82">
                  <c:v>34652</c:v>
                </c:pt>
                <c:pt idx="83">
                  <c:v>34710</c:v>
                </c:pt>
                <c:pt idx="84">
                  <c:v>34772</c:v>
                </c:pt>
                <c:pt idx="85">
                  <c:v>34824</c:v>
                </c:pt>
                <c:pt idx="86">
                  <c:v>34899</c:v>
                </c:pt>
                <c:pt idx="87">
                  <c:v>34983</c:v>
                </c:pt>
                <c:pt idx="88">
                  <c:v>35074</c:v>
                </c:pt>
                <c:pt idx="89">
                  <c:v>35164</c:v>
                </c:pt>
                <c:pt idx="90">
                  <c:v>35257</c:v>
                </c:pt>
                <c:pt idx="91">
                  <c:v>35356</c:v>
                </c:pt>
                <c:pt idx="92">
                  <c:v>35457</c:v>
                </c:pt>
                <c:pt idx="93">
                  <c:v>35550</c:v>
                </c:pt>
                <c:pt idx="94">
                  <c:v>35634</c:v>
                </c:pt>
                <c:pt idx="95">
                  <c:v>35740</c:v>
                </c:pt>
                <c:pt idx="96">
                  <c:v>35816</c:v>
                </c:pt>
                <c:pt idx="97">
                  <c:v>35920</c:v>
                </c:pt>
                <c:pt idx="98">
                  <c:v>35990</c:v>
                </c:pt>
                <c:pt idx="99">
                  <c:v>36097</c:v>
                </c:pt>
                <c:pt idx="100">
                  <c:v>36165</c:v>
                </c:pt>
                <c:pt idx="101">
                  <c:v>36250</c:v>
                </c:pt>
                <c:pt idx="102">
                  <c:v>36264</c:v>
                </c:pt>
                <c:pt idx="103">
                  <c:v>36348</c:v>
                </c:pt>
                <c:pt idx="104">
                  <c:v>36494</c:v>
                </c:pt>
                <c:pt idx="105">
                  <c:v>36536</c:v>
                </c:pt>
                <c:pt idx="106">
                  <c:v>36636</c:v>
                </c:pt>
                <c:pt idx="107">
                  <c:v>36720</c:v>
                </c:pt>
                <c:pt idx="108">
                  <c:v>36832</c:v>
                </c:pt>
                <c:pt idx="109">
                  <c:v>36938</c:v>
                </c:pt>
                <c:pt idx="110">
                  <c:v>37007</c:v>
                </c:pt>
                <c:pt idx="111">
                  <c:v>37084</c:v>
                </c:pt>
                <c:pt idx="112">
                  <c:v>37193</c:v>
                </c:pt>
                <c:pt idx="113">
                  <c:v>37279</c:v>
                </c:pt>
                <c:pt idx="114">
                  <c:v>37358</c:v>
                </c:pt>
                <c:pt idx="115">
                  <c:v>37447</c:v>
                </c:pt>
                <c:pt idx="116">
                  <c:v>37552</c:v>
                </c:pt>
                <c:pt idx="117">
                  <c:v>37630</c:v>
                </c:pt>
                <c:pt idx="118">
                  <c:v>37732</c:v>
                </c:pt>
                <c:pt idx="119">
                  <c:v>37812</c:v>
                </c:pt>
                <c:pt idx="120">
                  <c:v>37935</c:v>
                </c:pt>
                <c:pt idx="121">
                  <c:v>37998</c:v>
                </c:pt>
                <c:pt idx="122">
                  <c:v>38096</c:v>
                </c:pt>
                <c:pt idx="123">
                  <c:v>38180</c:v>
                </c:pt>
                <c:pt idx="124">
                  <c:v>38309</c:v>
                </c:pt>
                <c:pt idx="125">
                  <c:v>38373</c:v>
                </c:pt>
                <c:pt idx="126">
                  <c:v>38457</c:v>
                </c:pt>
                <c:pt idx="127">
                  <c:v>38545</c:v>
                </c:pt>
                <c:pt idx="128">
                  <c:v>38650</c:v>
                </c:pt>
                <c:pt idx="129">
                  <c:v>38727</c:v>
                </c:pt>
                <c:pt idx="130">
                  <c:v>38831</c:v>
                </c:pt>
                <c:pt idx="131">
                  <c:v>38908</c:v>
                </c:pt>
                <c:pt idx="132">
                  <c:v>39030</c:v>
                </c:pt>
                <c:pt idx="133">
                  <c:v>39091</c:v>
                </c:pt>
                <c:pt idx="134">
                  <c:v>39211</c:v>
                </c:pt>
                <c:pt idx="135">
                  <c:v>39286</c:v>
                </c:pt>
                <c:pt idx="136">
                  <c:v>39377</c:v>
                </c:pt>
                <c:pt idx="137">
                  <c:v>39470</c:v>
                </c:pt>
                <c:pt idx="138">
                  <c:v>39567</c:v>
                </c:pt>
                <c:pt idx="139">
                  <c:v>39651</c:v>
                </c:pt>
                <c:pt idx="140">
                  <c:v>39744</c:v>
                </c:pt>
                <c:pt idx="141">
                  <c:v>39868</c:v>
                </c:pt>
                <c:pt idx="142">
                  <c:v>39939</c:v>
                </c:pt>
                <c:pt idx="143">
                  <c:v>40051</c:v>
                </c:pt>
                <c:pt idx="144">
                  <c:v>40116</c:v>
                </c:pt>
                <c:pt idx="145">
                  <c:v>40136</c:v>
                </c:pt>
                <c:pt idx="146">
                  <c:v>40212</c:v>
                </c:pt>
                <c:pt idx="147">
                  <c:v>40288</c:v>
                </c:pt>
                <c:pt idx="148">
                  <c:v>40367</c:v>
                </c:pt>
                <c:pt idx="149">
                  <c:v>40394</c:v>
                </c:pt>
                <c:pt idx="150">
                  <c:v>40399</c:v>
                </c:pt>
                <c:pt idx="151">
                  <c:v>40400</c:v>
                </c:pt>
                <c:pt idx="152">
                  <c:v>40463</c:v>
                </c:pt>
                <c:pt idx="153">
                  <c:v>40590</c:v>
                </c:pt>
                <c:pt idx="154">
                  <c:v>40652</c:v>
                </c:pt>
                <c:pt idx="155">
                  <c:v>40729</c:v>
                </c:pt>
                <c:pt idx="156">
                  <c:v>40819</c:v>
                </c:pt>
                <c:pt idx="157">
                  <c:v>40926</c:v>
                </c:pt>
                <c:pt idx="158">
                  <c:v>41011</c:v>
                </c:pt>
                <c:pt idx="159">
                  <c:v>41036</c:v>
                </c:pt>
                <c:pt idx="160">
                  <c:v>41099</c:v>
                </c:pt>
                <c:pt idx="161">
                  <c:v>41191</c:v>
                </c:pt>
                <c:pt idx="162">
                  <c:v>41285</c:v>
                </c:pt>
                <c:pt idx="163">
                  <c:v>41374</c:v>
                </c:pt>
                <c:pt idx="164">
                  <c:v>41464</c:v>
                </c:pt>
                <c:pt idx="165">
                  <c:v>41562</c:v>
                </c:pt>
                <c:pt idx="166">
                  <c:v>41660</c:v>
                </c:pt>
                <c:pt idx="167">
                  <c:v>41726</c:v>
                </c:pt>
                <c:pt idx="168">
                  <c:v>41837</c:v>
                </c:pt>
                <c:pt idx="169">
                  <c:v>41914</c:v>
                </c:pt>
                <c:pt idx="170">
                  <c:v>42017</c:v>
                </c:pt>
                <c:pt idx="171">
                  <c:v>42129</c:v>
                </c:pt>
                <c:pt idx="172">
                  <c:v>42164</c:v>
                </c:pt>
                <c:pt idx="173">
                  <c:v>42286</c:v>
                </c:pt>
                <c:pt idx="174">
                  <c:v>42382</c:v>
                </c:pt>
                <c:pt idx="175">
                  <c:v>42478</c:v>
                </c:pt>
                <c:pt idx="176">
                  <c:v>42564</c:v>
                </c:pt>
                <c:pt idx="177">
                  <c:v>42655</c:v>
                </c:pt>
                <c:pt idx="178">
                  <c:v>42752</c:v>
                </c:pt>
                <c:pt idx="179">
                  <c:v>42829</c:v>
                </c:pt>
                <c:pt idx="180">
                  <c:v>42923</c:v>
                </c:pt>
                <c:pt idx="181">
                  <c:v>43025</c:v>
                </c:pt>
                <c:pt idx="182">
                  <c:v>43151</c:v>
                </c:pt>
                <c:pt idx="183">
                  <c:v>43297</c:v>
                </c:pt>
                <c:pt idx="184">
                  <c:v>43382</c:v>
                </c:pt>
                <c:pt idx="185">
                  <c:v>43476</c:v>
                </c:pt>
                <c:pt idx="186">
                  <c:v>43563</c:v>
                </c:pt>
                <c:pt idx="187">
                  <c:v>43657</c:v>
                </c:pt>
                <c:pt idx="188">
                  <c:v>43893</c:v>
                </c:pt>
                <c:pt idx="189">
                  <c:v>43980</c:v>
                </c:pt>
                <c:pt idx="190">
                  <c:v>44048</c:v>
                </c:pt>
                <c:pt idx="191">
                  <c:v>44286</c:v>
                </c:pt>
                <c:pt idx="192">
                  <c:v>44460</c:v>
                </c:pt>
                <c:pt idx="193">
                  <c:v>44567</c:v>
                </c:pt>
              </c:numCache>
            </c:numRef>
          </c:xVal>
          <c:yVal>
            <c:numRef>
              <c:f>'363632076580101'!$D$2:$D$542</c:f>
              <c:numCache>
                <c:formatCode>General</c:formatCode>
                <c:ptCount val="541"/>
                <c:pt idx="0">
                  <c:v>-108.29</c:v>
                </c:pt>
                <c:pt idx="1">
                  <c:v>-117.32</c:v>
                </c:pt>
                <c:pt idx="2">
                  <c:v>-118.48</c:v>
                </c:pt>
                <c:pt idx="3">
                  <c:v>-118.35</c:v>
                </c:pt>
                <c:pt idx="4">
                  <c:v>-117.96</c:v>
                </c:pt>
                <c:pt idx="5">
                  <c:v>-118.04</c:v>
                </c:pt>
                <c:pt idx="6">
                  <c:v>-117.84</c:v>
                </c:pt>
                <c:pt idx="7">
                  <c:v>-118.15</c:v>
                </c:pt>
                <c:pt idx="8">
                  <c:v>-118.61</c:v>
                </c:pt>
                <c:pt idx="9">
                  <c:v>-118.82</c:v>
                </c:pt>
                <c:pt idx="10">
                  <c:v>-119.46</c:v>
                </c:pt>
                <c:pt idx="11">
                  <c:v>-118.69</c:v>
                </c:pt>
                <c:pt idx="12">
                  <c:v>-118.04</c:v>
                </c:pt>
                <c:pt idx="13">
                  <c:v>-120.09</c:v>
                </c:pt>
                <c:pt idx="14">
                  <c:v>-120.69</c:v>
                </c:pt>
                <c:pt idx="15">
                  <c:v>-121.29</c:v>
                </c:pt>
                <c:pt idx="16">
                  <c:v>-121.97</c:v>
                </c:pt>
                <c:pt idx="17">
                  <c:v>-122.47</c:v>
                </c:pt>
                <c:pt idx="18">
                  <c:v>-123.23</c:v>
                </c:pt>
                <c:pt idx="19">
                  <c:v>-122.27</c:v>
                </c:pt>
                <c:pt idx="20">
                  <c:v>-122.43</c:v>
                </c:pt>
                <c:pt idx="21">
                  <c:v>-124.78</c:v>
                </c:pt>
                <c:pt idx="22">
                  <c:v>-124.8</c:v>
                </c:pt>
                <c:pt idx="23">
                  <c:v>-125.03</c:v>
                </c:pt>
                <c:pt idx="24">
                  <c:v>-125.15</c:v>
                </c:pt>
                <c:pt idx="25">
                  <c:v>-125.17</c:v>
                </c:pt>
                <c:pt idx="26">
                  <c:v>-125.5</c:v>
                </c:pt>
                <c:pt idx="27">
                  <c:v>-126.07</c:v>
                </c:pt>
                <c:pt idx="28">
                  <c:v>-125.79</c:v>
                </c:pt>
                <c:pt idx="29">
                  <c:v>-125.98</c:v>
                </c:pt>
                <c:pt idx="30">
                  <c:v>-126.09</c:v>
                </c:pt>
                <c:pt idx="31">
                  <c:v>-126.27</c:v>
                </c:pt>
                <c:pt idx="32">
                  <c:v>-126.31</c:v>
                </c:pt>
                <c:pt idx="33">
                  <c:v>-126.56</c:v>
                </c:pt>
                <c:pt idx="34">
                  <c:v>-126.95</c:v>
                </c:pt>
                <c:pt idx="35">
                  <c:v>-127.07</c:v>
                </c:pt>
                <c:pt idx="36">
                  <c:v>-127.13</c:v>
                </c:pt>
                <c:pt idx="37">
                  <c:v>-126.93</c:v>
                </c:pt>
                <c:pt idx="38">
                  <c:v>-126.78</c:v>
                </c:pt>
                <c:pt idx="39">
                  <c:v>-127</c:v>
                </c:pt>
                <c:pt idx="40">
                  <c:v>-126.74</c:v>
                </c:pt>
                <c:pt idx="41">
                  <c:v>-126.96</c:v>
                </c:pt>
                <c:pt idx="42">
                  <c:v>-127.19</c:v>
                </c:pt>
                <c:pt idx="43">
                  <c:v>-127.78</c:v>
                </c:pt>
                <c:pt idx="44">
                  <c:v>-128.49</c:v>
                </c:pt>
                <c:pt idx="45">
                  <c:v>-128.59</c:v>
                </c:pt>
                <c:pt idx="46">
                  <c:v>-129.37</c:v>
                </c:pt>
                <c:pt idx="47">
                  <c:v>-129.94</c:v>
                </c:pt>
                <c:pt idx="48">
                  <c:v>-129.84</c:v>
                </c:pt>
                <c:pt idx="49">
                  <c:v>-130.61000000000001</c:v>
                </c:pt>
                <c:pt idx="50">
                  <c:v>-130.69</c:v>
                </c:pt>
                <c:pt idx="51">
                  <c:v>-131.19</c:v>
                </c:pt>
                <c:pt idx="52">
                  <c:v>-131.75</c:v>
                </c:pt>
                <c:pt idx="53">
                  <c:v>-131.69</c:v>
                </c:pt>
                <c:pt idx="54">
                  <c:v>-132.34</c:v>
                </c:pt>
                <c:pt idx="55">
                  <c:v>-133.13999999999899</c:v>
                </c:pt>
                <c:pt idx="56">
                  <c:v>-133.38999999999899</c:v>
                </c:pt>
                <c:pt idx="57">
                  <c:v>-134.38999999999899</c:v>
                </c:pt>
                <c:pt idx="58">
                  <c:v>-134.59</c:v>
                </c:pt>
                <c:pt idx="59">
                  <c:v>-134.68</c:v>
                </c:pt>
                <c:pt idx="60">
                  <c:v>-134.79</c:v>
                </c:pt>
                <c:pt idx="61">
                  <c:v>-134.63999999999899</c:v>
                </c:pt>
                <c:pt idx="62">
                  <c:v>-135.38999999999899</c:v>
                </c:pt>
                <c:pt idx="63">
                  <c:v>-135.55000000000001</c:v>
                </c:pt>
                <c:pt idx="64">
                  <c:v>-135.59</c:v>
                </c:pt>
                <c:pt idx="65">
                  <c:v>-136.30000000000001</c:v>
                </c:pt>
                <c:pt idx="66">
                  <c:v>-137.44999999999899</c:v>
                </c:pt>
                <c:pt idx="67">
                  <c:v>-138.96</c:v>
                </c:pt>
                <c:pt idx="68">
                  <c:v>-140.09</c:v>
                </c:pt>
                <c:pt idx="69">
                  <c:v>-140.96</c:v>
                </c:pt>
                <c:pt idx="70">
                  <c:v>-142.18</c:v>
                </c:pt>
                <c:pt idx="71">
                  <c:v>-142.44</c:v>
                </c:pt>
                <c:pt idx="72">
                  <c:v>-142.24</c:v>
                </c:pt>
                <c:pt idx="73">
                  <c:v>-142.13999999999899</c:v>
                </c:pt>
                <c:pt idx="74">
                  <c:v>-142.21</c:v>
                </c:pt>
                <c:pt idx="75">
                  <c:v>-142.24</c:v>
                </c:pt>
                <c:pt idx="76">
                  <c:v>-142.06</c:v>
                </c:pt>
                <c:pt idx="77">
                  <c:v>-141.65</c:v>
                </c:pt>
                <c:pt idx="78">
                  <c:v>-141.04</c:v>
                </c:pt>
                <c:pt idx="79">
                  <c:v>-140.58000000000001</c:v>
                </c:pt>
                <c:pt idx="80">
                  <c:v>-141.1</c:v>
                </c:pt>
                <c:pt idx="81">
                  <c:v>-141.52000000000001</c:v>
                </c:pt>
                <c:pt idx="82">
                  <c:v>-141.81</c:v>
                </c:pt>
                <c:pt idx="83">
                  <c:v>-141.74</c:v>
                </c:pt>
                <c:pt idx="84">
                  <c:v>-141.729999999999</c:v>
                </c:pt>
                <c:pt idx="85">
                  <c:v>-142.09</c:v>
                </c:pt>
                <c:pt idx="86">
                  <c:v>-142.46</c:v>
                </c:pt>
                <c:pt idx="87">
                  <c:v>-142.96</c:v>
                </c:pt>
                <c:pt idx="88">
                  <c:v>-142.26</c:v>
                </c:pt>
                <c:pt idx="89">
                  <c:v>-141.88999999999899</c:v>
                </c:pt>
                <c:pt idx="90">
                  <c:v>-142.63999999999899</c:v>
                </c:pt>
                <c:pt idx="91">
                  <c:v>-142.63</c:v>
                </c:pt>
                <c:pt idx="92">
                  <c:v>-142.61000000000001</c:v>
                </c:pt>
                <c:pt idx="93">
                  <c:v>-142.04</c:v>
                </c:pt>
                <c:pt idx="94">
                  <c:v>-142</c:v>
                </c:pt>
                <c:pt idx="95">
                  <c:v>-142.80000000000001</c:v>
                </c:pt>
                <c:pt idx="96">
                  <c:v>-142.91999999999899</c:v>
                </c:pt>
                <c:pt idx="97">
                  <c:v>-142.87</c:v>
                </c:pt>
                <c:pt idx="98">
                  <c:v>-142.82</c:v>
                </c:pt>
                <c:pt idx="99">
                  <c:v>-142.38</c:v>
                </c:pt>
                <c:pt idx="100">
                  <c:v>-141.69</c:v>
                </c:pt>
                <c:pt idx="101">
                  <c:v>-140.38</c:v>
                </c:pt>
                <c:pt idx="102">
                  <c:v>-140.66</c:v>
                </c:pt>
                <c:pt idx="103">
                  <c:v>-140.27000000000001</c:v>
                </c:pt>
                <c:pt idx="104">
                  <c:v>-138.53</c:v>
                </c:pt>
                <c:pt idx="105">
                  <c:v>-137.97</c:v>
                </c:pt>
                <c:pt idx="106">
                  <c:v>-137.479999999999</c:v>
                </c:pt>
                <c:pt idx="107">
                  <c:v>-137.96</c:v>
                </c:pt>
                <c:pt idx="108">
                  <c:v>-138.49</c:v>
                </c:pt>
                <c:pt idx="109">
                  <c:v>-138.38</c:v>
                </c:pt>
                <c:pt idx="110">
                  <c:v>-138.22</c:v>
                </c:pt>
                <c:pt idx="111">
                  <c:v>-138.37</c:v>
                </c:pt>
                <c:pt idx="112">
                  <c:v>-139.18</c:v>
                </c:pt>
                <c:pt idx="113">
                  <c:v>-139.35</c:v>
                </c:pt>
                <c:pt idx="114">
                  <c:v>-140.13</c:v>
                </c:pt>
                <c:pt idx="115">
                  <c:v>-141.18</c:v>
                </c:pt>
                <c:pt idx="116">
                  <c:v>-141.479999999999</c:v>
                </c:pt>
                <c:pt idx="117">
                  <c:v>-140.55000000000001</c:v>
                </c:pt>
                <c:pt idx="118">
                  <c:v>-140.19999999999899</c:v>
                </c:pt>
                <c:pt idx="119">
                  <c:v>-140.54</c:v>
                </c:pt>
                <c:pt idx="120">
                  <c:v>-140.57</c:v>
                </c:pt>
                <c:pt idx="121">
                  <c:v>-140.56</c:v>
                </c:pt>
                <c:pt idx="122">
                  <c:v>-140.88</c:v>
                </c:pt>
                <c:pt idx="123">
                  <c:v>-141.46</c:v>
                </c:pt>
                <c:pt idx="124">
                  <c:v>-141.68</c:v>
                </c:pt>
                <c:pt idx="125">
                  <c:v>-141.57</c:v>
                </c:pt>
                <c:pt idx="126">
                  <c:v>-141.63999999999899</c:v>
                </c:pt>
                <c:pt idx="127">
                  <c:v>-141.54</c:v>
                </c:pt>
                <c:pt idx="128">
                  <c:v>-142.84</c:v>
                </c:pt>
                <c:pt idx="129">
                  <c:v>-143.02000000000001</c:v>
                </c:pt>
                <c:pt idx="130">
                  <c:v>-143.26</c:v>
                </c:pt>
                <c:pt idx="131">
                  <c:v>-143.09</c:v>
                </c:pt>
                <c:pt idx="132">
                  <c:v>-142.44999999999899</c:v>
                </c:pt>
                <c:pt idx="133">
                  <c:v>-142.28</c:v>
                </c:pt>
                <c:pt idx="134">
                  <c:v>-142.87</c:v>
                </c:pt>
                <c:pt idx="135">
                  <c:v>-143.4</c:v>
                </c:pt>
                <c:pt idx="136">
                  <c:v>-144.22</c:v>
                </c:pt>
                <c:pt idx="137">
                  <c:v>-144.01</c:v>
                </c:pt>
                <c:pt idx="138">
                  <c:v>-143.99</c:v>
                </c:pt>
                <c:pt idx="139">
                  <c:v>-144.52000000000001</c:v>
                </c:pt>
                <c:pt idx="140">
                  <c:v>-144.59</c:v>
                </c:pt>
                <c:pt idx="141">
                  <c:v>-143.96</c:v>
                </c:pt>
                <c:pt idx="142">
                  <c:v>-142.38</c:v>
                </c:pt>
                <c:pt idx="143">
                  <c:v>-140.54</c:v>
                </c:pt>
                <c:pt idx="144">
                  <c:v>-140.44</c:v>
                </c:pt>
                <c:pt idx="145">
                  <c:v>-140.1</c:v>
                </c:pt>
                <c:pt idx="146">
                  <c:v>-139.74</c:v>
                </c:pt>
                <c:pt idx="147">
                  <c:v>-139.21</c:v>
                </c:pt>
                <c:pt idx="148">
                  <c:v>-136.81</c:v>
                </c:pt>
                <c:pt idx="149">
                  <c:v>-135.53</c:v>
                </c:pt>
                <c:pt idx="150">
                  <c:v>-135.11000000000001</c:v>
                </c:pt>
                <c:pt idx="151">
                  <c:v>-135.03</c:v>
                </c:pt>
                <c:pt idx="152">
                  <c:v>-130.9</c:v>
                </c:pt>
                <c:pt idx="153">
                  <c:v>-123.37</c:v>
                </c:pt>
                <c:pt idx="154">
                  <c:v>-120.09</c:v>
                </c:pt>
                <c:pt idx="155">
                  <c:v>-116.96</c:v>
                </c:pt>
                <c:pt idx="156">
                  <c:v>-112.95</c:v>
                </c:pt>
                <c:pt idx="157">
                  <c:v>-108.84</c:v>
                </c:pt>
                <c:pt idx="158">
                  <c:v>-105.46</c:v>
                </c:pt>
                <c:pt idx="159">
                  <c:v>-104.6</c:v>
                </c:pt>
                <c:pt idx="160">
                  <c:v>-103.4</c:v>
                </c:pt>
                <c:pt idx="161">
                  <c:v>-103.49</c:v>
                </c:pt>
                <c:pt idx="162">
                  <c:v>-103.26</c:v>
                </c:pt>
                <c:pt idx="163">
                  <c:v>-102.9</c:v>
                </c:pt>
                <c:pt idx="164">
                  <c:v>-102.61</c:v>
                </c:pt>
                <c:pt idx="165">
                  <c:v>-102.5</c:v>
                </c:pt>
                <c:pt idx="166">
                  <c:v>-101.47</c:v>
                </c:pt>
                <c:pt idx="167">
                  <c:v>-101.33</c:v>
                </c:pt>
                <c:pt idx="168">
                  <c:v>-100.82</c:v>
                </c:pt>
                <c:pt idx="169">
                  <c:v>-100.52</c:v>
                </c:pt>
                <c:pt idx="170">
                  <c:v>-99.74</c:v>
                </c:pt>
                <c:pt idx="171">
                  <c:v>-99.4</c:v>
                </c:pt>
                <c:pt idx="172">
                  <c:v>-99.43</c:v>
                </c:pt>
                <c:pt idx="173">
                  <c:v>-99.05</c:v>
                </c:pt>
                <c:pt idx="174">
                  <c:v>-98.43</c:v>
                </c:pt>
                <c:pt idx="175">
                  <c:v>-98.08</c:v>
                </c:pt>
                <c:pt idx="176">
                  <c:v>-97.7</c:v>
                </c:pt>
                <c:pt idx="177">
                  <c:v>-96.92</c:v>
                </c:pt>
                <c:pt idx="178">
                  <c:v>-97.13</c:v>
                </c:pt>
                <c:pt idx="179">
                  <c:v>-97.03</c:v>
                </c:pt>
                <c:pt idx="180">
                  <c:v>-96.89</c:v>
                </c:pt>
                <c:pt idx="181">
                  <c:v>-96.71</c:v>
                </c:pt>
                <c:pt idx="182">
                  <c:v>-96.07</c:v>
                </c:pt>
                <c:pt idx="183">
                  <c:v>-96.05</c:v>
                </c:pt>
                <c:pt idx="184">
                  <c:v>-96.22</c:v>
                </c:pt>
                <c:pt idx="185">
                  <c:v>-96.14</c:v>
                </c:pt>
                <c:pt idx="186">
                  <c:v>-95.94</c:v>
                </c:pt>
                <c:pt idx="187">
                  <c:v>-95.62</c:v>
                </c:pt>
                <c:pt idx="188">
                  <c:v>-95.16</c:v>
                </c:pt>
                <c:pt idx="189">
                  <c:v>-94.65</c:v>
                </c:pt>
                <c:pt idx="190">
                  <c:v>-94.59</c:v>
                </c:pt>
                <c:pt idx="191">
                  <c:v>-93.96</c:v>
                </c:pt>
                <c:pt idx="192">
                  <c:v>-94.3</c:v>
                </c:pt>
                <c:pt idx="193">
                  <c:v>-94.2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EA6-4615-AAC3-2DD7C032B9C3}"/>
            </c:ext>
          </c:extLst>
        </c:ser>
        <c:ser>
          <c:idx val="1"/>
          <c:order val="1"/>
          <c:tx>
            <c:v>Simulated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3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'363632076580101'!$H$11:$H$51</c:f>
              <c:numCache>
                <c:formatCode>m/d/yyyy</c:formatCode>
                <c:ptCount val="41"/>
                <c:pt idx="0">
                  <c:v>28491</c:v>
                </c:pt>
                <c:pt idx="1">
                  <c:v>29952</c:v>
                </c:pt>
                <c:pt idx="2">
                  <c:v>30317</c:v>
                </c:pt>
                <c:pt idx="3">
                  <c:v>30682</c:v>
                </c:pt>
                <c:pt idx="4">
                  <c:v>31048</c:v>
                </c:pt>
                <c:pt idx="5">
                  <c:v>31413</c:v>
                </c:pt>
                <c:pt idx="6">
                  <c:v>31778</c:v>
                </c:pt>
                <c:pt idx="7">
                  <c:v>32143</c:v>
                </c:pt>
                <c:pt idx="8">
                  <c:v>32509</c:v>
                </c:pt>
                <c:pt idx="9">
                  <c:v>32874</c:v>
                </c:pt>
                <c:pt idx="10">
                  <c:v>33239</c:v>
                </c:pt>
                <c:pt idx="11">
                  <c:v>33604</c:v>
                </c:pt>
                <c:pt idx="12">
                  <c:v>33970</c:v>
                </c:pt>
                <c:pt idx="13">
                  <c:v>34335</c:v>
                </c:pt>
                <c:pt idx="14">
                  <c:v>34700</c:v>
                </c:pt>
                <c:pt idx="15">
                  <c:v>35065</c:v>
                </c:pt>
                <c:pt idx="16">
                  <c:v>35431</c:v>
                </c:pt>
                <c:pt idx="17">
                  <c:v>35796</c:v>
                </c:pt>
                <c:pt idx="18">
                  <c:v>36161</c:v>
                </c:pt>
                <c:pt idx="19">
                  <c:v>36526</c:v>
                </c:pt>
                <c:pt idx="20">
                  <c:v>36892</c:v>
                </c:pt>
                <c:pt idx="21">
                  <c:v>37257</c:v>
                </c:pt>
                <c:pt idx="22">
                  <c:v>37622</c:v>
                </c:pt>
                <c:pt idx="23">
                  <c:v>37987</c:v>
                </c:pt>
                <c:pt idx="24">
                  <c:v>38353</c:v>
                </c:pt>
                <c:pt idx="25">
                  <c:v>38718</c:v>
                </c:pt>
                <c:pt idx="26">
                  <c:v>39083</c:v>
                </c:pt>
                <c:pt idx="27">
                  <c:v>39448</c:v>
                </c:pt>
                <c:pt idx="28">
                  <c:v>39814</c:v>
                </c:pt>
                <c:pt idx="29">
                  <c:v>40179</c:v>
                </c:pt>
                <c:pt idx="30">
                  <c:v>40544</c:v>
                </c:pt>
                <c:pt idx="31">
                  <c:v>40909</c:v>
                </c:pt>
                <c:pt idx="32">
                  <c:v>41275</c:v>
                </c:pt>
                <c:pt idx="33">
                  <c:v>41640</c:v>
                </c:pt>
                <c:pt idx="34">
                  <c:v>42005</c:v>
                </c:pt>
                <c:pt idx="35">
                  <c:v>42370</c:v>
                </c:pt>
                <c:pt idx="36">
                  <c:v>42736</c:v>
                </c:pt>
                <c:pt idx="37">
                  <c:v>43101</c:v>
                </c:pt>
                <c:pt idx="38">
                  <c:v>43466</c:v>
                </c:pt>
                <c:pt idx="39">
                  <c:v>43831</c:v>
                </c:pt>
                <c:pt idx="40">
                  <c:v>44197</c:v>
                </c:pt>
              </c:numCache>
            </c:numRef>
          </c:xVal>
          <c:yVal>
            <c:numRef>
              <c:f>'363632076580101'!$G$11:$G$51</c:f>
              <c:numCache>
                <c:formatCode>General</c:formatCode>
                <c:ptCount val="41"/>
                <c:pt idx="0">
                  <c:v>-114.29275512700001</c:v>
                </c:pt>
                <c:pt idx="1">
                  <c:v>-118.9070739746</c:v>
                </c:pt>
                <c:pt idx="2">
                  <c:v>-119.45212554930001</c:v>
                </c:pt>
                <c:pt idx="3">
                  <c:v>-119.8367385864</c:v>
                </c:pt>
                <c:pt idx="4">
                  <c:v>-122.48387908940001</c:v>
                </c:pt>
                <c:pt idx="5">
                  <c:v>-122.28565216059999</c:v>
                </c:pt>
                <c:pt idx="6">
                  <c:v>-124.9933395386</c:v>
                </c:pt>
                <c:pt idx="7">
                  <c:v>-130.01000976559999</c:v>
                </c:pt>
                <c:pt idx="8">
                  <c:v>-133.36196899410001</c:v>
                </c:pt>
                <c:pt idx="9">
                  <c:v>-130.52590942379999</c:v>
                </c:pt>
                <c:pt idx="10">
                  <c:v>-127.1021575928</c:v>
                </c:pt>
                <c:pt idx="11">
                  <c:v>-125.91440582280001</c:v>
                </c:pt>
                <c:pt idx="12">
                  <c:v>-132.11991882320001</c:v>
                </c:pt>
                <c:pt idx="13">
                  <c:v>-132.61390686039999</c:v>
                </c:pt>
                <c:pt idx="14">
                  <c:v>-133.6923980713</c:v>
                </c:pt>
                <c:pt idx="15">
                  <c:v>-135.4599761963</c:v>
                </c:pt>
                <c:pt idx="16">
                  <c:v>-137.75247192379999</c:v>
                </c:pt>
                <c:pt idx="17">
                  <c:v>-137.38157653810001</c:v>
                </c:pt>
                <c:pt idx="18">
                  <c:v>-133.30096435550001</c:v>
                </c:pt>
                <c:pt idx="19">
                  <c:v>-128.4849243164</c:v>
                </c:pt>
                <c:pt idx="20">
                  <c:v>-129.79107666019999</c:v>
                </c:pt>
                <c:pt idx="21">
                  <c:v>-133.0923461914</c:v>
                </c:pt>
                <c:pt idx="22">
                  <c:v>-135.68408203129999</c:v>
                </c:pt>
                <c:pt idx="23">
                  <c:v>-137.22386169430001</c:v>
                </c:pt>
                <c:pt idx="24">
                  <c:v>-140.4874572754</c:v>
                </c:pt>
                <c:pt idx="25">
                  <c:v>-140.96685791019999</c:v>
                </c:pt>
                <c:pt idx="26">
                  <c:v>-141.0454864502</c:v>
                </c:pt>
                <c:pt idx="27">
                  <c:v>-145.35926818850001</c:v>
                </c:pt>
                <c:pt idx="28">
                  <c:v>-144.84022521969999</c:v>
                </c:pt>
                <c:pt idx="29">
                  <c:v>-135.48249816890001</c:v>
                </c:pt>
                <c:pt idx="30">
                  <c:v>-107.1305770874</c:v>
                </c:pt>
                <c:pt idx="31">
                  <c:v>-86.497230529790002</c:v>
                </c:pt>
                <c:pt idx="32">
                  <c:v>-86.278007507319998</c:v>
                </c:pt>
                <c:pt idx="33">
                  <c:v>-92.083213806149999</c:v>
                </c:pt>
                <c:pt idx="34">
                  <c:v>-92.235221862789999</c:v>
                </c:pt>
                <c:pt idx="35">
                  <c:v>-87.30241394043</c:v>
                </c:pt>
                <c:pt idx="36">
                  <c:v>-89.689071655269998</c:v>
                </c:pt>
                <c:pt idx="37">
                  <c:v>-82.50146484375</c:v>
                </c:pt>
                <c:pt idx="38">
                  <c:v>-86.821968078609999</c:v>
                </c:pt>
                <c:pt idx="39">
                  <c:v>-84.0703125</c:v>
                </c:pt>
                <c:pt idx="40">
                  <c:v>-94.648208618159998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EA6-4615-AAC3-2DD7C032B9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3555183"/>
        <c:axId val="613550191"/>
      </c:scatterChart>
      <c:valAx>
        <c:axId val="613555183"/>
        <c:scaling>
          <c:orientation val="minMax"/>
          <c:min val="2500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0191"/>
        <c:crossesAt val="-200"/>
        <c:crossBetween val="midCat"/>
      </c:valAx>
      <c:valAx>
        <c:axId val="613550191"/>
        <c:scaling>
          <c:orientation val="minMax"/>
          <c:max val="-4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Water Level (ft)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5183"/>
        <c:crosses val="autoZero"/>
        <c:crossBetween val="midCat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Data</c:v>
          </c:tx>
          <c:spPr>
            <a:ln w="19050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'371208076341102'!$I$15:$I$51</c:f>
              <c:numCache>
                <c:formatCode>General</c:formatCode>
                <c:ptCount val="37"/>
                <c:pt idx="0">
                  <c:v>-75.13</c:v>
                </c:pt>
                <c:pt idx="1">
                  <c:v>-75.349999999999895</c:v>
                </c:pt>
                <c:pt idx="2">
                  <c:v>-78.040000000000006</c:v>
                </c:pt>
                <c:pt idx="3">
                  <c:v>-79.44</c:v>
                </c:pt>
                <c:pt idx="4">
                  <c:v>-78.930000000000007</c:v>
                </c:pt>
                <c:pt idx="5">
                  <c:v>-78.319999999999894</c:v>
                </c:pt>
                <c:pt idx="6">
                  <c:v>-80.98</c:v>
                </c:pt>
                <c:pt idx="7">
                  <c:v>-82.61</c:v>
                </c:pt>
                <c:pt idx="8">
                  <c:v>-83.24</c:v>
                </c:pt>
                <c:pt idx="9">
                  <c:v>-85.66</c:v>
                </c:pt>
                <c:pt idx="10">
                  <c:v>-80.150000000000006</c:v>
                </c:pt>
                <c:pt idx="11">
                  <c:v>-79.97</c:v>
                </c:pt>
                <c:pt idx="12">
                  <c:v>-79.72</c:v>
                </c:pt>
                <c:pt idx="13">
                  <c:v>-80.2</c:v>
                </c:pt>
                <c:pt idx="14">
                  <c:v>-103</c:v>
                </c:pt>
                <c:pt idx="15">
                  <c:v>-90.74</c:v>
                </c:pt>
                <c:pt idx="16">
                  <c:v>-98.87</c:v>
                </c:pt>
                <c:pt idx="17">
                  <c:v>-89.91</c:v>
                </c:pt>
                <c:pt idx="18">
                  <c:v>-96.3</c:v>
                </c:pt>
                <c:pt idx="19">
                  <c:v>-93.36</c:v>
                </c:pt>
                <c:pt idx="20">
                  <c:v>-92.62</c:v>
                </c:pt>
                <c:pt idx="21">
                  <c:v>-95.81</c:v>
                </c:pt>
                <c:pt idx="22">
                  <c:v>-93.35</c:v>
                </c:pt>
                <c:pt idx="23">
                  <c:v>-95.32</c:v>
                </c:pt>
                <c:pt idx="24">
                  <c:v>-102.29</c:v>
                </c:pt>
                <c:pt idx="25">
                  <c:v>-106.11</c:v>
                </c:pt>
                <c:pt idx="26">
                  <c:v>-98.83</c:v>
                </c:pt>
                <c:pt idx="27">
                  <c:v>-97.17</c:v>
                </c:pt>
                <c:pt idx="28">
                  <c:v>-101.24</c:v>
                </c:pt>
                <c:pt idx="29">
                  <c:v>-100</c:v>
                </c:pt>
                <c:pt idx="30">
                  <c:v>-96.71</c:v>
                </c:pt>
                <c:pt idx="31">
                  <c:v>-95.96</c:v>
                </c:pt>
                <c:pt idx="32">
                  <c:v>-94.26</c:v>
                </c:pt>
                <c:pt idx="33">
                  <c:v>-95.56</c:v>
                </c:pt>
                <c:pt idx="34">
                  <c:v>-90.96</c:v>
                </c:pt>
                <c:pt idx="35">
                  <c:v>-90.26</c:v>
                </c:pt>
                <c:pt idx="36">
                  <c:v>-88.88</c:v>
                </c:pt>
              </c:numCache>
            </c:numRef>
          </c:xVal>
          <c:yVal>
            <c:numRef>
              <c:f>'371208076341102'!$G$15:$G$51</c:f>
              <c:numCache>
                <c:formatCode>General</c:formatCode>
                <c:ptCount val="37"/>
                <c:pt idx="0">
                  <c:v>-65.686637878420001</c:v>
                </c:pt>
                <c:pt idx="1">
                  <c:v>-67.990562438959998</c:v>
                </c:pt>
                <c:pt idx="2">
                  <c:v>-69.880081176760001</c:v>
                </c:pt>
                <c:pt idx="3">
                  <c:v>-70.792793273930002</c:v>
                </c:pt>
                <c:pt idx="4">
                  <c:v>-71.035522460940001</c:v>
                </c:pt>
                <c:pt idx="5">
                  <c:v>-73.343742370610002</c:v>
                </c:pt>
                <c:pt idx="6">
                  <c:v>-72.84156036377</c:v>
                </c:pt>
                <c:pt idx="7">
                  <c:v>-74.819648742680002</c:v>
                </c:pt>
                <c:pt idx="8">
                  <c:v>-76.420143127439999</c:v>
                </c:pt>
                <c:pt idx="9">
                  <c:v>-77.167877197270002</c:v>
                </c:pt>
                <c:pt idx="10">
                  <c:v>-75.873657226559999</c:v>
                </c:pt>
                <c:pt idx="11">
                  <c:v>-76.322448730470001</c:v>
                </c:pt>
                <c:pt idx="12">
                  <c:v>-76.59888458252</c:v>
                </c:pt>
                <c:pt idx="13">
                  <c:v>-77.24301147461</c:v>
                </c:pt>
                <c:pt idx="14">
                  <c:v>-77.72615814209</c:v>
                </c:pt>
                <c:pt idx="15">
                  <c:v>-82.729331970209998</c:v>
                </c:pt>
                <c:pt idx="16">
                  <c:v>-82.013778686519998</c:v>
                </c:pt>
                <c:pt idx="17">
                  <c:v>-80.67398071289</c:v>
                </c:pt>
                <c:pt idx="18">
                  <c:v>-88.444633483890001</c:v>
                </c:pt>
                <c:pt idx="19">
                  <c:v>-87.135192871089998</c:v>
                </c:pt>
                <c:pt idx="20">
                  <c:v>-87.30785369873</c:v>
                </c:pt>
                <c:pt idx="21">
                  <c:v>-88.91163635254</c:v>
                </c:pt>
                <c:pt idx="22">
                  <c:v>-89.616416931149999</c:v>
                </c:pt>
                <c:pt idx="23">
                  <c:v>-93.192611694340002</c:v>
                </c:pt>
                <c:pt idx="24">
                  <c:v>-96.097259521479998</c:v>
                </c:pt>
                <c:pt idx="25">
                  <c:v>-95.76075744629</c:v>
                </c:pt>
                <c:pt idx="26">
                  <c:v>-92.931037902829999</c:v>
                </c:pt>
                <c:pt idx="27">
                  <c:v>-89.224395751949999</c:v>
                </c:pt>
                <c:pt idx="28">
                  <c:v>-88.90517425537</c:v>
                </c:pt>
                <c:pt idx="29">
                  <c:v>-87.97412109375</c:v>
                </c:pt>
                <c:pt idx="30">
                  <c:v>-86.471496582029999</c:v>
                </c:pt>
                <c:pt idx="31">
                  <c:v>-84.278770446780001</c:v>
                </c:pt>
                <c:pt idx="32">
                  <c:v>-84.347381591800001</c:v>
                </c:pt>
                <c:pt idx="33">
                  <c:v>-82.593673706049998</c:v>
                </c:pt>
                <c:pt idx="34">
                  <c:v>-79.728660583500002</c:v>
                </c:pt>
                <c:pt idx="35">
                  <c:v>-79.040565490719999</c:v>
                </c:pt>
                <c:pt idx="36">
                  <c:v>-86.905487060550001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1B5-4C07-8FF7-90FDBDC176CE}"/>
            </c:ext>
          </c:extLst>
        </c:ser>
        <c:ser>
          <c:idx val="1"/>
          <c:order val="1"/>
          <c:tx>
            <c:v>Y=X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'371208076341102'!$K$2:$K$3</c:f>
              <c:numCache>
                <c:formatCode>General</c:formatCode>
                <c:ptCount val="2"/>
                <c:pt idx="0">
                  <c:v>-72.2</c:v>
                </c:pt>
                <c:pt idx="1">
                  <c:v>-115.05</c:v>
                </c:pt>
              </c:numCache>
            </c:numRef>
          </c:xVal>
          <c:yVal>
            <c:numRef>
              <c:f>'371208076341102'!$K$2:$K$3</c:f>
              <c:numCache>
                <c:formatCode>General</c:formatCode>
                <c:ptCount val="2"/>
                <c:pt idx="0">
                  <c:v>-72.2</c:v>
                </c:pt>
                <c:pt idx="1">
                  <c:v>-115.05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1B5-4C07-8FF7-90FDBDC176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4009151"/>
        <c:axId val="1105116095"/>
      </c:scatterChart>
      <c:valAx>
        <c:axId val="1174009151"/>
        <c:scaling>
          <c:orientation val="minMax"/>
          <c:max val="-6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05116095"/>
        <c:crossesAt val="-200"/>
        <c:crossBetween val="midCat"/>
      </c:valAx>
      <c:valAx>
        <c:axId val="1105116095"/>
        <c:scaling>
          <c:orientation val="minMax"/>
          <c:max val="-6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74009151"/>
        <c:crossesAt val="-200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0617632601578511"/>
          <c:y val="0.57275836614173226"/>
          <c:w val="0.38800328273086904"/>
          <c:h val="0.19412968265330471"/>
        </c:manualLayout>
      </c:layout>
      <c:overlay val="1"/>
      <c:spPr>
        <a:solidFill>
          <a:schemeClr val="bg1"/>
        </a:solidFill>
        <a:ln>
          <a:solidFill>
            <a:schemeClr val="bg1">
              <a:lumMod val="65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sz="1400" b="0" i="0" u="none" strike="noStrike" baseline="0">
                <a:effectLst/>
              </a:rPr>
              <a:t>58F 52</a:t>
            </a:r>
            <a:r>
              <a:rPr lang="en-US" sz="1400" b="0" i="0" u="none" strike="noStrike" baseline="0"/>
              <a:t>        </a:t>
            </a:r>
            <a:endParaRPr lang="en-US"/>
          </a:p>
        </c:rich>
      </c:tx>
      <c:layout>
        <c:manualLayout>
          <c:xMode val="edge"/>
          <c:yMode val="edge"/>
          <c:x val="0.36088110403397028"/>
          <c:y val="2.13675213675213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USGS Data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3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xVal>
            <c:numRef>
              <c:f>'371208076341103'!$A$2:$A$1754</c:f>
              <c:numCache>
                <c:formatCode>m/d/yyyy</c:formatCode>
                <c:ptCount val="1753"/>
                <c:pt idx="0">
                  <c:v>30853</c:v>
                </c:pt>
                <c:pt idx="1">
                  <c:v>30853</c:v>
                </c:pt>
                <c:pt idx="2">
                  <c:v>30965</c:v>
                </c:pt>
                <c:pt idx="3">
                  <c:v>30970</c:v>
                </c:pt>
                <c:pt idx="4">
                  <c:v>30975</c:v>
                </c:pt>
                <c:pt idx="5">
                  <c:v>30980</c:v>
                </c:pt>
                <c:pt idx="6">
                  <c:v>30986</c:v>
                </c:pt>
                <c:pt idx="7">
                  <c:v>30991</c:v>
                </c:pt>
                <c:pt idx="8">
                  <c:v>31023</c:v>
                </c:pt>
                <c:pt idx="9">
                  <c:v>31111</c:v>
                </c:pt>
                <c:pt idx="10">
                  <c:v>31116</c:v>
                </c:pt>
                <c:pt idx="11">
                  <c:v>31121</c:v>
                </c:pt>
                <c:pt idx="12">
                  <c:v>31126</c:v>
                </c:pt>
                <c:pt idx="13">
                  <c:v>31131</c:v>
                </c:pt>
                <c:pt idx="14">
                  <c:v>31137</c:v>
                </c:pt>
                <c:pt idx="15">
                  <c:v>31142</c:v>
                </c:pt>
                <c:pt idx="16">
                  <c:v>31147</c:v>
                </c:pt>
                <c:pt idx="17">
                  <c:v>31152</c:v>
                </c:pt>
                <c:pt idx="18">
                  <c:v>31157</c:v>
                </c:pt>
                <c:pt idx="19">
                  <c:v>31162</c:v>
                </c:pt>
                <c:pt idx="20">
                  <c:v>31167</c:v>
                </c:pt>
                <c:pt idx="21">
                  <c:v>31172</c:v>
                </c:pt>
                <c:pt idx="22">
                  <c:v>31177</c:v>
                </c:pt>
                <c:pt idx="23">
                  <c:v>31182</c:v>
                </c:pt>
                <c:pt idx="24">
                  <c:v>31187</c:v>
                </c:pt>
                <c:pt idx="25">
                  <c:v>31192</c:v>
                </c:pt>
                <c:pt idx="26">
                  <c:v>31198</c:v>
                </c:pt>
                <c:pt idx="27">
                  <c:v>31203</c:v>
                </c:pt>
                <c:pt idx="28">
                  <c:v>31208</c:v>
                </c:pt>
                <c:pt idx="29">
                  <c:v>31213</c:v>
                </c:pt>
                <c:pt idx="30">
                  <c:v>31218</c:v>
                </c:pt>
                <c:pt idx="31">
                  <c:v>31223</c:v>
                </c:pt>
                <c:pt idx="32">
                  <c:v>31228</c:v>
                </c:pt>
                <c:pt idx="33">
                  <c:v>31233</c:v>
                </c:pt>
                <c:pt idx="34">
                  <c:v>31236</c:v>
                </c:pt>
                <c:pt idx="35">
                  <c:v>31238</c:v>
                </c:pt>
                <c:pt idx="36">
                  <c:v>31243</c:v>
                </c:pt>
                <c:pt idx="37">
                  <c:v>31248</c:v>
                </c:pt>
                <c:pt idx="38">
                  <c:v>31253</c:v>
                </c:pt>
                <c:pt idx="39">
                  <c:v>31259</c:v>
                </c:pt>
                <c:pt idx="40">
                  <c:v>31264</c:v>
                </c:pt>
                <c:pt idx="41">
                  <c:v>31269</c:v>
                </c:pt>
                <c:pt idx="42">
                  <c:v>31274</c:v>
                </c:pt>
                <c:pt idx="43">
                  <c:v>31279</c:v>
                </c:pt>
                <c:pt idx="44">
                  <c:v>31284</c:v>
                </c:pt>
                <c:pt idx="45">
                  <c:v>31288</c:v>
                </c:pt>
                <c:pt idx="46">
                  <c:v>31290</c:v>
                </c:pt>
                <c:pt idx="47">
                  <c:v>31295</c:v>
                </c:pt>
                <c:pt idx="48">
                  <c:v>31300</c:v>
                </c:pt>
                <c:pt idx="49">
                  <c:v>31305</c:v>
                </c:pt>
                <c:pt idx="50">
                  <c:v>31310</c:v>
                </c:pt>
                <c:pt idx="51">
                  <c:v>31315</c:v>
                </c:pt>
                <c:pt idx="52">
                  <c:v>31320</c:v>
                </c:pt>
                <c:pt idx="53">
                  <c:v>31325</c:v>
                </c:pt>
                <c:pt idx="54">
                  <c:v>31330</c:v>
                </c:pt>
                <c:pt idx="55">
                  <c:v>31335</c:v>
                </c:pt>
                <c:pt idx="56">
                  <c:v>31340</c:v>
                </c:pt>
                <c:pt idx="57">
                  <c:v>31345</c:v>
                </c:pt>
                <c:pt idx="58">
                  <c:v>31351</c:v>
                </c:pt>
                <c:pt idx="59">
                  <c:v>31356</c:v>
                </c:pt>
                <c:pt idx="60">
                  <c:v>31361</c:v>
                </c:pt>
                <c:pt idx="61">
                  <c:v>31366</c:v>
                </c:pt>
                <c:pt idx="62">
                  <c:v>31371</c:v>
                </c:pt>
                <c:pt idx="63">
                  <c:v>31376</c:v>
                </c:pt>
                <c:pt idx="64">
                  <c:v>31381</c:v>
                </c:pt>
                <c:pt idx="65">
                  <c:v>31386</c:v>
                </c:pt>
                <c:pt idx="66">
                  <c:v>31391</c:v>
                </c:pt>
                <c:pt idx="67">
                  <c:v>31396</c:v>
                </c:pt>
                <c:pt idx="68">
                  <c:v>31398</c:v>
                </c:pt>
                <c:pt idx="69">
                  <c:v>31401</c:v>
                </c:pt>
                <c:pt idx="70">
                  <c:v>31406</c:v>
                </c:pt>
                <c:pt idx="71">
                  <c:v>31412</c:v>
                </c:pt>
                <c:pt idx="72">
                  <c:v>31417</c:v>
                </c:pt>
                <c:pt idx="73">
                  <c:v>31422</c:v>
                </c:pt>
                <c:pt idx="74">
                  <c:v>31427</c:v>
                </c:pt>
                <c:pt idx="75">
                  <c:v>31432</c:v>
                </c:pt>
                <c:pt idx="76">
                  <c:v>31437</c:v>
                </c:pt>
                <c:pt idx="77">
                  <c:v>31443</c:v>
                </c:pt>
                <c:pt idx="78">
                  <c:v>31448</c:v>
                </c:pt>
                <c:pt idx="79">
                  <c:v>31453</c:v>
                </c:pt>
                <c:pt idx="80">
                  <c:v>31456</c:v>
                </c:pt>
                <c:pt idx="81">
                  <c:v>31458</c:v>
                </c:pt>
                <c:pt idx="82">
                  <c:v>31463</c:v>
                </c:pt>
                <c:pt idx="83">
                  <c:v>31468</c:v>
                </c:pt>
                <c:pt idx="84">
                  <c:v>31471</c:v>
                </c:pt>
                <c:pt idx="85">
                  <c:v>31476</c:v>
                </c:pt>
                <c:pt idx="86">
                  <c:v>31481</c:v>
                </c:pt>
                <c:pt idx="87">
                  <c:v>31486</c:v>
                </c:pt>
                <c:pt idx="88">
                  <c:v>31491</c:v>
                </c:pt>
                <c:pt idx="89">
                  <c:v>31496</c:v>
                </c:pt>
                <c:pt idx="90">
                  <c:v>31497</c:v>
                </c:pt>
                <c:pt idx="91">
                  <c:v>31502</c:v>
                </c:pt>
                <c:pt idx="92">
                  <c:v>31507</c:v>
                </c:pt>
                <c:pt idx="93">
                  <c:v>31512</c:v>
                </c:pt>
                <c:pt idx="94">
                  <c:v>31517</c:v>
                </c:pt>
                <c:pt idx="95">
                  <c:v>31522</c:v>
                </c:pt>
                <c:pt idx="96">
                  <c:v>31527</c:v>
                </c:pt>
                <c:pt idx="97">
                  <c:v>31532</c:v>
                </c:pt>
                <c:pt idx="98">
                  <c:v>31537</c:v>
                </c:pt>
                <c:pt idx="99">
                  <c:v>31542</c:v>
                </c:pt>
                <c:pt idx="100">
                  <c:v>31547</c:v>
                </c:pt>
                <c:pt idx="101">
                  <c:v>31552</c:v>
                </c:pt>
                <c:pt idx="102">
                  <c:v>31555</c:v>
                </c:pt>
                <c:pt idx="103">
                  <c:v>31557</c:v>
                </c:pt>
                <c:pt idx="104">
                  <c:v>31563</c:v>
                </c:pt>
                <c:pt idx="105">
                  <c:v>31568</c:v>
                </c:pt>
                <c:pt idx="106">
                  <c:v>31573</c:v>
                </c:pt>
                <c:pt idx="107">
                  <c:v>31578</c:v>
                </c:pt>
                <c:pt idx="108">
                  <c:v>31583</c:v>
                </c:pt>
                <c:pt idx="109">
                  <c:v>31588</c:v>
                </c:pt>
                <c:pt idx="110">
                  <c:v>31593</c:v>
                </c:pt>
                <c:pt idx="111">
                  <c:v>31598</c:v>
                </c:pt>
                <c:pt idx="112">
                  <c:v>31603</c:v>
                </c:pt>
                <c:pt idx="113">
                  <c:v>31608</c:v>
                </c:pt>
                <c:pt idx="114">
                  <c:v>31609</c:v>
                </c:pt>
                <c:pt idx="115">
                  <c:v>31610</c:v>
                </c:pt>
                <c:pt idx="116">
                  <c:v>31618</c:v>
                </c:pt>
                <c:pt idx="117">
                  <c:v>31624</c:v>
                </c:pt>
                <c:pt idx="118">
                  <c:v>31629</c:v>
                </c:pt>
                <c:pt idx="119">
                  <c:v>31634</c:v>
                </c:pt>
                <c:pt idx="120">
                  <c:v>31639</c:v>
                </c:pt>
                <c:pt idx="121">
                  <c:v>31644</c:v>
                </c:pt>
                <c:pt idx="122">
                  <c:v>31645</c:v>
                </c:pt>
                <c:pt idx="123">
                  <c:v>31649</c:v>
                </c:pt>
                <c:pt idx="124">
                  <c:v>31655</c:v>
                </c:pt>
                <c:pt idx="125">
                  <c:v>31660</c:v>
                </c:pt>
                <c:pt idx="126">
                  <c:v>31665</c:v>
                </c:pt>
                <c:pt idx="127">
                  <c:v>31670</c:v>
                </c:pt>
                <c:pt idx="128">
                  <c:v>31675</c:v>
                </c:pt>
                <c:pt idx="129">
                  <c:v>31680</c:v>
                </c:pt>
                <c:pt idx="130">
                  <c:v>31685</c:v>
                </c:pt>
                <c:pt idx="131">
                  <c:v>31690</c:v>
                </c:pt>
                <c:pt idx="132">
                  <c:v>31695</c:v>
                </c:pt>
                <c:pt idx="133">
                  <c:v>31700</c:v>
                </c:pt>
                <c:pt idx="134">
                  <c:v>31705</c:v>
                </c:pt>
                <c:pt idx="135">
                  <c:v>31710</c:v>
                </c:pt>
                <c:pt idx="136">
                  <c:v>31716</c:v>
                </c:pt>
                <c:pt idx="137">
                  <c:v>31749</c:v>
                </c:pt>
                <c:pt idx="138">
                  <c:v>31751</c:v>
                </c:pt>
                <c:pt idx="139">
                  <c:v>31756</c:v>
                </c:pt>
                <c:pt idx="140">
                  <c:v>31761</c:v>
                </c:pt>
                <c:pt idx="141">
                  <c:v>31766</c:v>
                </c:pt>
                <c:pt idx="142">
                  <c:v>31771</c:v>
                </c:pt>
                <c:pt idx="143">
                  <c:v>31777</c:v>
                </c:pt>
                <c:pt idx="144">
                  <c:v>31782</c:v>
                </c:pt>
                <c:pt idx="145">
                  <c:v>31787</c:v>
                </c:pt>
                <c:pt idx="146">
                  <c:v>31821</c:v>
                </c:pt>
                <c:pt idx="147">
                  <c:v>31853</c:v>
                </c:pt>
                <c:pt idx="148">
                  <c:v>31994</c:v>
                </c:pt>
                <c:pt idx="149">
                  <c:v>31999</c:v>
                </c:pt>
                <c:pt idx="150">
                  <c:v>32004</c:v>
                </c:pt>
                <c:pt idx="151">
                  <c:v>32009</c:v>
                </c:pt>
                <c:pt idx="152">
                  <c:v>32014</c:v>
                </c:pt>
                <c:pt idx="153">
                  <c:v>32025</c:v>
                </c:pt>
                <c:pt idx="154">
                  <c:v>32030</c:v>
                </c:pt>
                <c:pt idx="155">
                  <c:v>32035</c:v>
                </c:pt>
                <c:pt idx="156">
                  <c:v>32040</c:v>
                </c:pt>
                <c:pt idx="157">
                  <c:v>32045</c:v>
                </c:pt>
                <c:pt idx="158">
                  <c:v>32055</c:v>
                </c:pt>
                <c:pt idx="159">
                  <c:v>32060</c:v>
                </c:pt>
                <c:pt idx="160">
                  <c:v>32065</c:v>
                </c:pt>
                <c:pt idx="161">
                  <c:v>32070</c:v>
                </c:pt>
                <c:pt idx="162">
                  <c:v>32075</c:v>
                </c:pt>
                <c:pt idx="163">
                  <c:v>32086</c:v>
                </c:pt>
                <c:pt idx="164">
                  <c:v>32091</c:v>
                </c:pt>
                <c:pt idx="165">
                  <c:v>32254</c:v>
                </c:pt>
                <c:pt idx="166">
                  <c:v>32322</c:v>
                </c:pt>
                <c:pt idx="167">
                  <c:v>32372</c:v>
                </c:pt>
                <c:pt idx="168">
                  <c:v>32440</c:v>
                </c:pt>
                <c:pt idx="169">
                  <c:v>32497</c:v>
                </c:pt>
                <c:pt idx="170">
                  <c:v>32598</c:v>
                </c:pt>
                <c:pt idx="171">
                  <c:v>32688</c:v>
                </c:pt>
                <c:pt idx="172">
                  <c:v>32772</c:v>
                </c:pt>
                <c:pt idx="173">
                  <c:v>32826</c:v>
                </c:pt>
                <c:pt idx="174">
                  <c:v>32847</c:v>
                </c:pt>
                <c:pt idx="175">
                  <c:v>32954</c:v>
                </c:pt>
                <c:pt idx="176">
                  <c:v>33042</c:v>
                </c:pt>
                <c:pt idx="177">
                  <c:v>33144</c:v>
                </c:pt>
                <c:pt idx="178">
                  <c:v>33179</c:v>
                </c:pt>
                <c:pt idx="179">
                  <c:v>33322</c:v>
                </c:pt>
                <c:pt idx="180">
                  <c:v>33529</c:v>
                </c:pt>
                <c:pt idx="181">
                  <c:v>33646</c:v>
                </c:pt>
                <c:pt idx="182">
                  <c:v>33897</c:v>
                </c:pt>
                <c:pt idx="183">
                  <c:v>34163</c:v>
                </c:pt>
                <c:pt idx="184">
                  <c:v>34164</c:v>
                </c:pt>
                <c:pt idx="185">
                  <c:v>34270</c:v>
                </c:pt>
                <c:pt idx="186">
                  <c:v>34411</c:v>
                </c:pt>
                <c:pt idx="187">
                  <c:v>34495</c:v>
                </c:pt>
                <c:pt idx="188">
                  <c:v>34500</c:v>
                </c:pt>
                <c:pt idx="189">
                  <c:v>34646</c:v>
                </c:pt>
                <c:pt idx="190">
                  <c:v>34744</c:v>
                </c:pt>
                <c:pt idx="191">
                  <c:v>34808</c:v>
                </c:pt>
                <c:pt idx="192">
                  <c:v>34873</c:v>
                </c:pt>
                <c:pt idx="193">
                  <c:v>34883</c:v>
                </c:pt>
                <c:pt idx="194">
                  <c:v>34949</c:v>
                </c:pt>
                <c:pt idx="195">
                  <c:v>35006</c:v>
                </c:pt>
                <c:pt idx="196">
                  <c:v>35046</c:v>
                </c:pt>
                <c:pt idx="197">
                  <c:v>35081</c:v>
                </c:pt>
                <c:pt idx="198">
                  <c:v>35160</c:v>
                </c:pt>
                <c:pt idx="199">
                  <c:v>35179</c:v>
                </c:pt>
                <c:pt idx="200">
                  <c:v>35188</c:v>
                </c:pt>
                <c:pt idx="201">
                  <c:v>35220</c:v>
                </c:pt>
                <c:pt idx="202">
                  <c:v>35241</c:v>
                </c:pt>
                <c:pt idx="203">
                  <c:v>35276</c:v>
                </c:pt>
                <c:pt idx="204">
                  <c:v>35289</c:v>
                </c:pt>
                <c:pt idx="205">
                  <c:v>35306</c:v>
                </c:pt>
                <c:pt idx="206">
                  <c:v>35403</c:v>
                </c:pt>
                <c:pt idx="207">
                  <c:v>35467</c:v>
                </c:pt>
                <c:pt idx="208">
                  <c:v>35522</c:v>
                </c:pt>
                <c:pt idx="209">
                  <c:v>35538</c:v>
                </c:pt>
                <c:pt idx="210">
                  <c:v>35558</c:v>
                </c:pt>
                <c:pt idx="211">
                  <c:v>35593</c:v>
                </c:pt>
                <c:pt idx="212">
                  <c:v>35635</c:v>
                </c:pt>
                <c:pt idx="213">
                  <c:v>35656</c:v>
                </c:pt>
                <c:pt idx="214">
                  <c:v>35710</c:v>
                </c:pt>
                <c:pt idx="215">
                  <c:v>35775</c:v>
                </c:pt>
                <c:pt idx="216">
                  <c:v>35858</c:v>
                </c:pt>
                <c:pt idx="217">
                  <c:v>35934</c:v>
                </c:pt>
                <c:pt idx="218">
                  <c:v>35985</c:v>
                </c:pt>
                <c:pt idx="219">
                  <c:v>36074</c:v>
                </c:pt>
                <c:pt idx="220">
                  <c:v>36150</c:v>
                </c:pt>
                <c:pt idx="221">
                  <c:v>36166</c:v>
                </c:pt>
                <c:pt idx="222">
                  <c:v>36237</c:v>
                </c:pt>
                <c:pt idx="223">
                  <c:v>36301</c:v>
                </c:pt>
                <c:pt idx="224">
                  <c:v>36328</c:v>
                </c:pt>
                <c:pt idx="225">
                  <c:v>36357</c:v>
                </c:pt>
                <c:pt idx="226">
                  <c:v>36439</c:v>
                </c:pt>
                <c:pt idx="227">
                  <c:v>36467</c:v>
                </c:pt>
                <c:pt idx="228">
                  <c:v>36503</c:v>
                </c:pt>
                <c:pt idx="229">
                  <c:v>36572</c:v>
                </c:pt>
                <c:pt idx="230">
                  <c:v>36636</c:v>
                </c:pt>
                <c:pt idx="231">
                  <c:v>36713</c:v>
                </c:pt>
                <c:pt idx="232">
                  <c:v>36745</c:v>
                </c:pt>
                <c:pt idx="233">
                  <c:v>36804</c:v>
                </c:pt>
                <c:pt idx="234">
                  <c:v>36879</c:v>
                </c:pt>
                <c:pt idx="235">
                  <c:v>36951</c:v>
                </c:pt>
                <c:pt idx="236">
                  <c:v>37005</c:v>
                </c:pt>
                <c:pt idx="237">
                  <c:v>37054</c:v>
                </c:pt>
                <c:pt idx="238">
                  <c:v>37132</c:v>
                </c:pt>
                <c:pt idx="239">
                  <c:v>37166</c:v>
                </c:pt>
                <c:pt idx="240">
                  <c:v>37238</c:v>
                </c:pt>
                <c:pt idx="241">
                  <c:v>37306</c:v>
                </c:pt>
                <c:pt idx="242">
                  <c:v>37355</c:v>
                </c:pt>
                <c:pt idx="243">
                  <c:v>37428</c:v>
                </c:pt>
                <c:pt idx="244">
                  <c:v>37487</c:v>
                </c:pt>
                <c:pt idx="245">
                  <c:v>37649</c:v>
                </c:pt>
                <c:pt idx="246">
                  <c:v>37699</c:v>
                </c:pt>
                <c:pt idx="247">
                  <c:v>37811</c:v>
                </c:pt>
                <c:pt idx="248">
                  <c:v>37812</c:v>
                </c:pt>
                <c:pt idx="249">
                  <c:v>37845</c:v>
                </c:pt>
                <c:pt idx="250">
                  <c:v>37901</c:v>
                </c:pt>
                <c:pt idx="251">
                  <c:v>37999</c:v>
                </c:pt>
                <c:pt idx="252">
                  <c:v>38104</c:v>
                </c:pt>
                <c:pt idx="253">
                  <c:v>38161</c:v>
                </c:pt>
                <c:pt idx="254">
                  <c:v>38244</c:v>
                </c:pt>
                <c:pt idx="255">
                  <c:v>38267</c:v>
                </c:pt>
                <c:pt idx="256">
                  <c:v>38337</c:v>
                </c:pt>
                <c:pt idx="257">
                  <c:v>38406</c:v>
                </c:pt>
                <c:pt idx="258">
                  <c:v>38526</c:v>
                </c:pt>
                <c:pt idx="259">
                  <c:v>38586</c:v>
                </c:pt>
                <c:pt idx="260">
                  <c:v>38645</c:v>
                </c:pt>
                <c:pt idx="261">
                  <c:v>38699</c:v>
                </c:pt>
                <c:pt idx="262">
                  <c:v>38811</c:v>
                </c:pt>
                <c:pt idx="263">
                  <c:v>38926</c:v>
                </c:pt>
                <c:pt idx="264">
                  <c:v>38993</c:v>
                </c:pt>
                <c:pt idx="265">
                  <c:v>39017</c:v>
                </c:pt>
                <c:pt idx="266">
                  <c:v>39139</c:v>
                </c:pt>
                <c:pt idx="267">
                  <c:v>39219</c:v>
                </c:pt>
                <c:pt idx="268">
                  <c:v>39283</c:v>
                </c:pt>
                <c:pt idx="269">
                  <c:v>39372</c:v>
                </c:pt>
                <c:pt idx="270">
                  <c:v>39454</c:v>
                </c:pt>
                <c:pt idx="271">
                  <c:v>39552</c:v>
                </c:pt>
                <c:pt idx="272">
                  <c:v>39630</c:v>
                </c:pt>
                <c:pt idx="273">
                  <c:v>39737</c:v>
                </c:pt>
                <c:pt idx="274">
                  <c:v>39855</c:v>
                </c:pt>
                <c:pt idx="275">
                  <c:v>39934</c:v>
                </c:pt>
                <c:pt idx="276">
                  <c:v>39940</c:v>
                </c:pt>
                <c:pt idx="277">
                  <c:v>40016</c:v>
                </c:pt>
                <c:pt idx="278">
                  <c:v>40120</c:v>
                </c:pt>
                <c:pt idx="279">
                  <c:v>40190</c:v>
                </c:pt>
                <c:pt idx="280">
                  <c:v>40227</c:v>
                </c:pt>
                <c:pt idx="281">
                  <c:v>40295</c:v>
                </c:pt>
                <c:pt idx="282">
                  <c:v>40386</c:v>
                </c:pt>
                <c:pt idx="283">
                  <c:v>40465</c:v>
                </c:pt>
                <c:pt idx="284">
                  <c:v>40577</c:v>
                </c:pt>
                <c:pt idx="285">
                  <c:v>40659</c:v>
                </c:pt>
                <c:pt idx="286">
                  <c:v>40751</c:v>
                </c:pt>
                <c:pt idx="287">
                  <c:v>40827</c:v>
                </c:pt>
                <c:pt idx="288">
                  <c:v>40939</c:v>
                </c:pt>
                <c:pt idx="289">
                  <c:v>41037</c:v>
                </c:pt>
                <c:pt idx="290">
                  <c:v>41100</c:v>
                </c:pt>
                <c:pt idx="291">
                  <c:v>41218</c:v>
                </c:pt>
                <c:pt idx="292">
                  <c:v>41331</c:v>
                </c:pt>
                <c:pt idx="293">
                  <c:v>41373</c:v>
                </c:pt>
                <c:pt idx="294">
                  <c:v>41401</c:v>
                </c:pt>
                <c:pt idx="295">
                  <c:v>41506</c:v>
                </c:pt>
                <c:pt idx="296">
                  <c:v>41571</c:v>
                </c:pt>
                <c:pt idx="297">
                  <c:v>41689</c:v>
                </c:pt>
                <c:pt idx="298">
                  <c:v>41768</c:v>
                </c:pt>
                <c:pt idx="299">
                  <c:v>41849</c:v>
                </c:pt>
                <c:pt idx="300">
                  <c:v>41918</c:v>
                </c:pt>
                <c:pt idx="301">
                  <c:v>42019</c:v>
                </c:pt>
                <c:pt idx="302">
                  <c:v>42117</c:v>
                </c:pt>
                <c:pt idx="303">
                  <c:v>42200</c:v>
                </c:pt>
                <c:pt idx="304">
                  <c:v>42328</c:v>
                </c:pt>
                <c:pt idx="305">
                  <c:v>42419</c:v>
                </c:pt>
                <c:pt idx="306">
                  <c:v>42502</c:v>
                </c:pt>
                <c:pt idx="307">
                  <c:v>42600</c:v>
                </c:pt>
                <c:pt idx="308">
                  <c:v>42670</c:v>
                </c:pt>
                <c:pt idx="309">
                  <c:v>42776</c:v>
                </c:pt>
                <c:pt idx="310">
                  <c:v>42793</c:v>
                </c:pt>
                <c:pt idx="311">
                  <c:v>42794</c:v>
                </c:pt>
                <c:pt idx="312">
                  <c:v>42803</c:v>
                </c:pt>
                <c:pt idx="313">
                  <c:v>42865</c:v>
                </c:pt>
                <c:pt idx="314">
                  <c:v>42921</c:v>
                </c:pt>
                <c:pt idx="315">
                  <c:v>42934</c:v>
                </c:pt>
                <c:pt idx="316">
                  <c:v>43042</c:v>
                </c:pt>
                <c:pt idx="317">
                  <c:v>43152</c:v>
                </c:pt>
                <c:pt idx="318">
                  <c:v>43230</c:v>
                </c:pt>
                <c:pt idx="319">
                  <c:v>43325</c:v>
                </c:pt>
                <c:pt idx="320">
                  <c:v>43392</c:v>
                </c:pt>
                <c:pt idx="321">
                  <c:v>43501</c:v>
                </c:pt>
                <c:pt idx="322">
                  <c:v>43601</c:v>
                </c:pt>
                <c:pt idx="323">
                  <c:v>43657</c:v>
                </c:pt>
                <c:pt idx="324">
                  <c:v>43740</c:v>
                </c:pt>
                <c:pt idx="325">
                  <c:v>43907</c:v>
                </c:pt>
                <c:pt idx="326">
                  <c:v>43986</c:v>
                </c:pt>
                <c:pt idx="327">
                  <c:v>44127</c:v>
                </c:pt>
                <c:pt idx="328">
                  <c:v>44312</c:v>
                </c:pt>
                <c:pt idx="329">
                  <c:v>44482</c:v>
                </c:pt>
              </c:numCache>
            </c:numRef>
          </c:xVal>
          <c:yVal>
            <c:numRef>
              <c:f>'371208076341103'!$D$2:$D$1754</c:f>
              <c:numCache>
                <c:formatCode>General</c:formatCode>
                <c:ptCount val="1753"/>
                <c:pt idx="0">
                  <c:v>-76.180000000000007</c:v>
                </c:pt>
                <c:pt idx="1">
                  <c:v>-76.38</c:v>
                </c:pt>
                <c:pt idx="2">
                  <c:v>-78.78</c:v>
                </c:pt>
                <c:pt idx="3">
                  <c:v>-78.739999999999895</c:v>
                </c:pt>
                <c:pt idx="4">
                  <c:v>-78.77</c:v>
                </c:pt>
                <c:pt idx="5">
                  <c:v>-78.81</c:v>
                </c:pt>
                <c:pt idx="6">
                  <c:v>-78.94</c:v>
                </c:pt>
                <c:pt idx="7">
                  <c:v>-78.83</c:v>
                </c:pt>
                <c:pt idx="8">
                  <c:v>-76.95</c:v>
                </c:pt>
                <c:pt idx="9">
                  <c:v>-73.989999999999895</c:v>
                </c:pt>
                <c:pt idx="10">
                  <c:v>-74.11</c:v>
                </c:pt>
                <c:pt idx="11">
                  <c:v>-74.05</c:v>
                </c:pt>
                <c:pt idx="12">
                  <c:v>-74.010000000000005</c:v>
                </c:pt>
                <c:pt idx="13">
                  <c:v>-74.11</c:v>
                </c:pt>
                <c:pt idx="14">
                  <c:v>-74.22</c:v>
                </c:pt>
                <c:pt idx="15">
                  <c:v>-74.39</c:v>
                </c:pt>
                <c:pt idx="16">
                  <c:v>-74.650000000000006</c:v>
                </c:pt>
                <c:pt idx="17">
                  <c:v>-74.66</c:v>
                </c:pt>
                <c:pt idx="18">
                  <c:v>-74.83</c:v>
                </c:pt>
                <c:pt idx="19">
                  <c:v>-75.03</c:v>
                </c:pt>
                <c:pt idx="20">
                  <c:v>-75.3</c:v>
                </c:pt>
                <c:pt idx="21">
                  <c:v>-75.45</c:v>
                </c:pt>
                <c:pt idx="22">
                  <c:v>-75.569999999999894</c:v>
                </c:pt>
                <c:pt idx="23">
                  <c:v>-75.680000000000007</c:v>
                </c:pt>
                <c:pt idx="24">
                  <c:v>-75.73</c:v>
                </c:pt>
                <c:pt idx="25">
                  <c:v>-75.87</c:v>
                </c:pt>
                <c:pt idx="26">
                  <c:v>-76.349999999999895</c:v>
                </c:pt>
                <c:pt idx="27">
                  <c:v>-76.739999999999895</c:v>
                </c:pt>
                <c:pt idx="28">
                  <c:v>-77.09</c:v>
                </c:pt>
                <c:pt idx="29">
                  <c:v>-77.44</c:v>
                </c:pt>
                <c:pt idx="30">
                  <c:v>-77.739999999999895</c:v>
                </c:pt>
                <c:pt idx="31">
                  <c:v>-78.06</c:v>
                </c:pt>
                <c:pt idx="32">
                  <c:v>-78.39</c:v>
                </c:pt>
                <c:pt idx="33">
                  <c:v>-78.760000000000005</c:v>
                </c:pt>
                <c:pt idx="34">
                  <c:v>-78.88</c:v>
                </c:pt>
                <c:pt idx="35">
                  <c:v>-79.09</c:v>
                </c:pt>
                <c:pt idx="36">
                  <c:v>-79.59</c:v>
                </c:pt>
                <c:pt idx="37">
                  <c:v>-79.89</c:v>
                </c:pt>
                <c:pt idx="38">
                  <c:v>-80.02</c:v>
                </c:pt>
                <c:pt idx="39">
                  <c:v>-80.44</c:v>
                </c:pt>
                <c:pt idx="40">
                  <c:v>-80.8</c:v>
                </c:pt>
                <c:pt idx="41">
                  <c:v>-80.959999999999894</c:v>
                </c:pt>
                <c:pt idx="42">
                  <c:v>-81.28</c:v>
                </c:pt>
                <c:pt idx="43">
                  <c:v>-81.42</c:v>
                </c:pt>
                <c:pt idx="44">
                  <c:v>-81.62</c:v>
                </c:pt>
                <c:pt idx="45">
                  <c:v>-81.81</c:v>
                </c:pt>
                <c:pt idx="46">
                  <c:v>-81.88</c:v>
                </c:pt>
                <c:pt idx="47">
                  <c:v>-81.94</c:v>
                </c:pt>
                <c:pt idx="48">
                  <c:v>-82.08</c:v>
                </c:pt>
                <c:pt idx="49">
                  <c:v>-82.27</c:v>
                </c:pt>
                <c:pt idx="50">
                  <c:v>-82.13</c:v>
                </c:pt>
                <c:pt idx="51">
                  <c:v>-82.02</c:v>
                </c:pt>
                <c:pt idx="52">
                  <c:v>-81.63</c:v>
                </c:pt>
                <c:pt idx="53">
                  <c:v>-81.489999999999895</c:v>
                </c:pt>
                <c:pt idx="54">
                  <c:v>-81.459999999999894</c:v>
                </c:pt>
                <c:pt idx="55">
                  <c:v>-81.31</c:v>
                </c:pt>
                <c:pt idx="56">
                  <c:v>-81.23</c:v>
                </c:pt>
                <c:pt idx="57">
                  <c:v>-81</c:v>
                </c:pt>
                <c:pt idx="58">
                  <c:v>-80.88</c:v>
                </c:pt>
                <c:pt idx="59">
                  <c:v>-80.34</c:v>
                </c:pt>
                <c:pt idx="60">
                  <c:v>-80.28</c:v>
                </c:pt>
                <c:pt idx="61">
                  <c:v>-80.06</c:v>
                </c:pt>
                <c:pt idx="62">
                  <c:v>-79.88</c:v>
                </c:pt>
                <c:pt idx="63">
                  <c:v>-79.540000000000006</c:v>
                </c:pt>
                <c:pt idx="64">
                  <c:v>-79.290000000000006</c:v>
                </c:pt>
                <c:pt idx="65">
                  <c:v>-79.010000000000005</c:v>
                </c:pt>
                <c:pt idx="66">
                  <c:v>-78.88</c:v>
                </c:pt>
                <c:pt idx="67">
                  <c:v>-78.72</c:v>
                </c:pt>
                <c:pt idx="68">
                  <c:v>-78.55</c:v>
                </c:pt>
                <c:pt idx="69">
                  <c:v>-78.42</c:v>
                </c:pt>
                <c:pt idx="70">
                  <c:v>-77.91</c:v>
                </c:pt>
                <c:pt idx="71">
                  <c:v>-77.7</c:v>
                </c:pt>
                <c:pt idx="72">
                  <c:v>-77.42</c:v>
                </c:pt>
                <c:pt idx="73">
                  <c:v>-77.39</c:v>
                </c:pt>
                <c:pt idx="74">
                  <c:v>-77.34</c:v>
                </c:pt>
                <c:pt idx="75">
                  <c:v>-77.040000000000006</c:v>
                </c:pt>
                <c:pt idx="76">
                  <c:v>-77.11</c:v>
                </c:pt>
                <c:pt idx="77">
                  <c:v>-76.760000000000005</c:v>
                </c:pt>
                <c:pt idx="78">
                  <c:v>-76.540000000000006</c:v>
                </c:pt>
                <c:pt idx="79">
                  <c:v>-76.540000000000006</c:v>
                </c:pt>
                <c:pt idx="80">
                  <c:v>-76.63</c:v>
                </c:pt>
                <c:pt idx="81">
                  <c:v>-76.61</c:v>
                </c:pt>
                <c:pt idx="82">
                  <c:v>-76.540000000000006</c:v>
                </c:pt>
                <c:pt idx="83">
                  <c:v>-76.37</c:v>
                </c:pt>
                <c:pt idx="84">
                  <c:v>-76.290000000000006</c:v>
                </c:pt>
                <c:pt idx="85">
                  <c:v>-76.209999999999894</c:v>
                </c:pt>
                <c:pt idx="86">
                  <c:v>-76.239999999999895</c:v>
                </c:pt>
                <c:pt idx="87">
                  <c:v>-76.06</c:v>
                </c:pt>
                <c:pt idx="88">
                  <c:v>-76.05</c:v>
                </c:pt>
                <c:pt idx="89">
                  <c:v>-76.209999999999894</c:v>
                </c:pt>
                <c:pt idx="90">
                  <c:v>-76.180000000000007</c:v>
                </c:pt>
                <c:pt idx="91">
                  <c:v>-76.19</c:v>
                </c:pt>
                <c:pt idx="92">
                  <c:v>-76.3</c:v>
                </c:pt>
                <c:pt idx="93">
                  <c:v>-76.31</c:v>
                </c:pt>
                <c:pt idx="94">
                  <c:v>-76.48</c:v>
                </c:pt>
                <c:pt idx="95">
                  <c:v>-76.5</c:v>
                </c:pt>
                <c:pt idx="96">
                  <c:v>-76.31</c:v>
                </c:pt>
                <c:pt idx="97">
                  <c:v>-76.290000000000006</c:v>
                </c:pt>
                <c:pt idx="98">
                  <c:v>-76.349999999999895</c:v>
                </c:pt>
                <c:pt idx="99">
                  <c:v>-76.459999999999894</c:v>
                </c:pt>
                <c:pt idx="100">
                  <c:v>-76.42</c:v>
                </c:pt>
                <c:pt idx="101">
                  <c:v>-76.59</c:v>
                </c:pt>
                <c:pt idx="102">
                  <c:v>-76.73</c:v>
                </c:pt>
                <c:pt idx="103">
                  <c:v>-76.87</c:v>
                </c:pt>
                <c:pt idx="104">
                  <c:v>-77.150000000000006</c:v>
                </c:pt>
                <c:pt idx="105">
                  <c:v>-77.64</c:v>
                </c:pt>
                <c:pt idx="106">
                  <c:v>-78.11</c:v>
                </c:pt>
                <c:pt idx="107">
                  <c:v>-78.63</c:v>
                </c:pt>
                <c:pt idx="108">
                  <c:v>-79.069999999999894</c:v>
                </c:pt>
                <c:pt idx="109">
                  <c:v>-79.430000000000007</c:v>
                </c:pt>
                <c:pt idx="110">
                  <c:v>-79.760000000000005</c:v>
                </c:pt>
                <c:pt idx="111">
                  <c:v>-80.099999999999895</c:v>
                </c:pt>
                <c:pt idx="112">
                  <c:v>-80.319999999999894</c:v>
                </c:pt>
                <c:pt idx="113">
                  <c:v>-80.63</c:v>
                </c:pt>
                <c:pt idx="114">
                  <c:v>-80.62</c:v>
                </c:pt>
                <c:pt idx="115">
                  <c:v>-80.62</c:v>
                </c:pt>
                <c:pt idx="116">
                  <c:v>-81.069999999999894</c:v>
                </c:pt>
                <c:pt idx="117">
                  <c:v>-81.63</c:v>
                </c:pt>
                <c:pt idx="118">
                  <c:v>-81.87</c:v>
                </c:pt>
                <c:pt idx="119">
                  <c:v>-82.05</c:v>
                </c:pt>
                <c:pt idx="120">
                  <c:v>-82.05</c:v>
                </c:pt>
                <c:pt idx="121">
                  <c:v>-82.17</c:v>
                </c:pt>
                <c:pt idx="122">
                  <c:v>-82.19</c:v>
                </c:pt>
                <c:pt idx="123">
                  <c:v>-82.63</c:v>
                </c:pt>
                <c:pt idx="124">
                  <c:v>-82.95</c:v>
                </c:pt>
                <c:pt idx="125">
                  <c:v>-82.95</c:v>
                </c:pt>
                <c:pt idx="126">
                  <c:v>-82.92</c:v>
                </c:pt>
                <c:pt idx="127">
                  <c:v>-82.8</c:v>
                </c:pt>
                <c:pt idx="128">
                  <c:v>-82.79</c:v>
                </c:pt>
                <c:pt idx="129">
                  <c:v>-82.76</c:v>
                </c:pt>
                <c:pt idx="130">
                  <c:v>-82.71</c:v>
                </c:pt>
                <c:pt idx="131">
                  <c:v>-82.68</c:v>
                </c:pt>
                <c:pt idx="132">
                  <c:v>-82.65</c:v>
                </c:pt>
                <c:pt idx="133">
                  <c:v>-82.6</c:v>
                </c:pt>
                <c:pt idx="134">
                  <c:v>-82.56</c:v>
                </c:pt>
                <c:pt idx="135">
                  <c:v>-82.53</c:v>
                </c:pt>
                <c:pt idx="136">
                  <c:v>-81.86</c:v>
                </c:pt>
                <c:pt idx="137">
                  <c:v>-80.8</c:v>
                </c:pt>
                <c:pt idx="138">
                  <c:v>-80.94</c:v>
                </c:pt>
                <c:pt idx="139">
                  <c:v>-80.709999999999894</c:v>
                </c:pt>
                <c:pt idx="140">
                  <c:v>-80.67</c:v>
                </c:pt>
                <c:pt idx="141">
                  <c:v>-80.430000000000007</c:v>
                </c:pt>
                <c:pt idx="142">
                  <c:v>-79.959999999999894</c:v>
                </c:pt>
                <c:pt idx="143">
                  <c:v>-79.959999999999894</c:v>
                </c:pt>
                <c:pt idx="144">
                  <c:v>-79.709999999999894</c:v>
                </c:pt>
                <c:pt idx="145">
                  <c:v>-79.63</c:v>
                </c:pt>
                <c:pt idx="146">
                  <c:v>-78.989999999999895</c:v>
                </c:pt>
                <c:pt idx="147">
                  <c:v>-78.55</c:v>
                </c:pt>
                <c:pt idx="148">
                  <c:v>-82.43</c:v>
                </c:pt>
                <c:pt idx="149">
                  <c:v>-81.92</c:v>
                </c:pt>
                <c:pt idx="150">
                  <c:v>-82.08</c:v>
                </c:pt>
                <c:pt idx="151">
                  <c:v>-82.08</c:v>
                </c:pt>
                <c:pt idx="152">
                  <c:v>-82.08</c:v>
                </c:pt>
                <c:pt idx="153">
                  <c:v>-82.08</c:v>
                </c:pt>
                <c:pt idx="154">
                  <c:v>-82.27</c:v>
                </c:pt>
                <c:pt idx="155">
                  <c:v>-82.32</c:v>
                </c:pt>
                <c:pt idx="156">
                  <c:v>-82.34</c:v>
                </c:pt>
                <c:pt idx="157">
                  <c:v>-82.28</c:v>
                </c:pt>
                <c:pt idx="158">
                  <c:v>-82.28</c:v>
                </c:pt>
                <c:pt idx="159">
                  <c:v>-82.25</c:v>
                </c:pt>
                <c:pt idx="160">
                  <c:v>-82.11</c:v>
                </c:pt>
                <c:pt idx="161">
                  <c:v>-81.98</c:v>
                </c:pt>
                <c:pt idx="162">
                  <c:v>-82.05</c:v>
                </c:pt>
                <c:pt idx="163">
                  <c:v>-81.93</c:v>
                </c:pt>
                <c:pt idx="164">
                  <c:v>-81.92</c:v>
                </c:pt>
                <c:pt idx="165">
                  <c:v>-77.08</c:v>
                </c:pt>
                <c:pt idx="166">
                  <c:v>-82.39</c:v>
                </c:pt>
                <c:pt idx="167">
                  <c:v>-84.81</c:v>
                </c:pt>
                <c:pt idx="168">
                  <c:v>-83.53</c:v>
                </c:pt>
                <c:pt idx="169">
                  <c:v>-80.959999999999894</c:v>
                </c:pt>
                <c:pt idx="170">
                  <c:v>-79.260000000000005</c:v>
                </c:pt>
                <c:pt idx="171">
                  <c:v>-82.31</c:v>
                </c:pt>
                <c:pt idx="172">
                  <c:v>-83.77</c:v>
                </c:pt>
                <c:pt idx="173">
                  <c:v>-81.39</c:v>
                </c:pt>
                <c:pt idx="174">
                  <c:v>-80.180000000000007</c:v>
                </c:pt>
                <c:pt idx="175">
                  <c:v>-78.459999999999894</c:v>
                </c:pt>
                <c:pt idx="176">
                  <c:v>-79.19</c:v>
                </c:pt>
                <c:pt idx="177">
                  <c:v>-83.42</c:v>
                </c:pt>
                <c:pt idx="178">
                  <c:v>-82.97</c:v>
                </c:pt>
                <c:pt idx="179">
                  <c:v>-79.84</c:v>
                </c:pt>
                <c:pt idx="180">
                  <c:v>-84.87</c:v>
                </c:pt>
                <c:pt idx="181">
                  <c:v>-82.4</c:v>
                </c:pt>
                <c:pt idx="182">
                  <c:v>-85.23</c:v>
                </c:pt>
                <c:pt idx="183">
                  <c:v>-85.54</c:v>
                </c:pt>
                <c:pt idx="184">
                  <c:v>-85.69</c:v>
                </c:pt>
                <c:pt idx="185">
                  <c:v>-86.71</c:v>
                </c:pt>
                <c:pt idx="186">
                  <c:v>-80.180000000000007</c:v>
                </c:pt>
                <c:pt idx="187">
                  <c:v>-79.19</c:v>
                </c:pt>
                <c:pt idx="188">
                  <c:v>-79.349999999999895</c:v>
                </c:pt>
                <c:pt idx="189">
                  <c:v>-80.56</c:v>
                </c:pt>
                <c:pt idx="190">
                  <c:v>-78.75</c:v>
                </c:pt>
                <c:pt idx="191">
                  <c:v>-78.33</c:v>
                </c:pt>
                <c:pt idx="192">
                  <c:v>-78.83</c:v>
                </c:pt>
                <c:pt idx="193">
                  <c:v>-78.92</c:v>
                </c:pt>
                <c:pt idx="194">
                  <c:v>-80.849999999999895</c:v>
                </c:pt>
                <c:pt idx="195">
                  <c:v>-81.12</c:v>
                </c:pt>
                <c:pt idx="196">
                  <c:v>-80.73</c:v>
                </c:pt>
                <c:pt idx="197">
                  <c:v>-80.03</c:v>
                </c:pt>
                <c:pt idx="198">
                  <c:v>-78.94</c:v>
                </c:pt>
                <c:pt idx="199">
                  <c:v>-79.12</c:v>
                </c:pt>
                <c:pt idx="200">
                  <c:v>-79.09</c:v>
                </c:pt>
                <c:pt idx="201">
                  <c:v>-79.02</c:v>
                </c:pt>
                <c:pt idx="202">
                  <c:v>-79.44</c:v>
                </c:pt>
                <c:pt idx="203">
                  <c:v>-80.150000000000006</c:v>
                </c:pt>
                <c:pt idx="204">
                  <c:v>-83.44</c:v>
                </c:pt>
                <c:pt idx="205">
                  <c:v>-80.64</c:v>
                </c:pt>
                <c:pt idx="206">
                  <c:v>-79.58</c:v>
                </c:pt>
                <c:pt idx="207">
                  <c:v>-79.180000000000007</c:v>
                </c:pt>
                <c:pt idx="208">
                  <c:v>-80.61</c:v>
                </c:pt>
                <c:pt idx="209">
                  <c:v>-80.78</c:v>
                </c:pt>
                <c:pt idx="210">
                  <c:v>-78.89</c:v>
                </c:pt>
                <c:pt idx="211">
                  <c:v>-78.739999999999895</c:v>
                </c:pt>
                <c:pt idx="212">
                  <c:v>-83</c:v>
                </c:pt>
                <c:pt idx="213">
                  <c:v>-80.430000000000007</c:v>
                </c:pt>
                <c:pt idx="214">
                  <c:v>-81.13</c:v>
                </c:pt>
                <c:pt idx="215">
                  <c:v>-80.06</c:v>
                </c:pt>
                <c:pt idx="216">
                  <c:v>-78.81</c:v>
                </c:pt>
                <c:pt idx="217">
                  <c:v>-78.75</c:v>
                </c:pt>
                <c:pt idx="218">
                  <c:v>-79.959999999999894</c:v>
                </c:pt>
                <c:pt idx="219">
                  <c:v>-86.85</c:v>
                </c:pt>
                <c:pt idx="220">
                  <c:v>-103.31</c:v>
                </c:pt>
                <c:pt idx="221">
                  <c:v>-100.68</c:v>
                </c:pt>
                <c:pt idx="222">
                  <c:v>-105.01</c:v>
                </c:pt>
                <c:pt idx="223">
                  <c:v>-103.91</c:v>
                </c:pt>
                <c:pt idx="224">
                  <c:v>-91.9</c:v>
                </c:pt>
                <c:pt idx="225">
                  <c:v>-90.28</c:v>
                </c:pt>
                <c:pt idx="226">
                  <c:v>-95.75</c:v>
                </c:pt>
                <c:pt idx="227">
                  <c:v>-96.18</c:v>
                </c:pt>
                <c:pt idx="228">
                  <c:v>-92.65</c:v>
                </c:pt>
                <c:pt idx="229">
                  <c:v>-86.65</c:v>
                </c:pt>
                <c:pt idx="230">
                  <c:v>-86.31</c:v>
                </c:pt>
                <c:pt idx="231">
                  <c:v>-87.51</c:v>
                </c:pt>
                <c:pt idx="232">
                  <c:v>-87.48</c:v>
                </c:pt>
                <c:pt idx="233">
                  <c:v>-88.25</c:v>
                </c:pt>
                <c:pt idx="234">
                  <c:v>-101.21</c:v>
                </c:pt>
                <c:pt idx="235">
                  <c:v>-87</c:v>
                </c:pt>
                <c:pt idx="236">
                  <c:v>-86.16</c:v>
                </c:pt>
                <c:pt idx="237">
                  <c:v>-85.46</c:v>
                </c:pt>
                <c:pt idx="238">
                  <c:v>-88.8</c:v>
                </c:pt>
                <c:pt idx="239">
                  <c:v>-89.31</c:v>
                </c:pt>
                <c:pt idx="240">
                  <c:v>-90.23</c:v>
                </c:pt>
                <c:pt idx="241">
                  <c:v>-88.83</c:v>
                </c:pt>
                <c:pt idx="242">
                  <c:v>-88.97</c:v>
                </c:pt>
                <c:pt idx="243">
                  <c:v>-91.75</c:v>
                </c:pt>
                <c:pt idx="244">
                  <c:v>-98.53</c:v>
                </c:pt>
                <c:pt idx="245">
                  <c:v>-113.43</c:v>
                </c:pt>
                <c:pt idx="246">
                  <c:v>-101.36</c:v>
                </c:pt>
                <c:pt idx="247">
                  <c:v>-101.01</c:v>
                </c:pt>
                <c:pt idx="248">
                  <c:v>-101.22</c:v>
                </c:pt>
                <c:pt idx="249">
                  <c:v>-97.74</c:v>
                </c:pt>
                <c:pt idx="250">
                  <c:v>-93.18</c:v>
                </c:pt>
                <c:pt idx="251">
                  <c:v>-96.01</c:v>
                </c:pt>
                <c:pt idx="252">
                  <c:v>-91.8</c:v>
                </c:pt>
                <c:pt idx="253">
                  <c:v>-98.38</c:v>
                </c:pt>
                <c:pt idx="254">
                  <c:v>-96.08</c:v>
                </c:pt>
                <c:pt idx="255">
                  <c:v>-94.84</c:v>
                </c:pt>
                <c:pt idx="256">
                  <c:v>-94</c:v>
                </c:pt>
                <c:pt idx="257">
                  <c:v>-93.91</c:v>
                </c:pt>
                <c:pt idx="258">
                  <c:v>-96.99</c:v>
                </c:pt>
                <c:pt idx="259">
                  <c:v>-99.85</c:v>
                </c:pt>
                <c:pt idx="260">
                  <c:v>-106.55</c:v>
                </c:pt>
                <c:pt idx="261">
                  <c:v>-96.31</c:v>
                </c:pt>
                <c:pt idx="262">
                  <c:v>-103.24</c:v>
                </c:pt>
                <c:pt idx="263">
                  <c:v>-96.5</c:v>
                </c:pt>
                <c:pt idx="264">
                  <c:v>-96.4</c:v>
                </c:pt>
                <c:pt idx="265">
                  <c:v>-93.48</c:v>
                </c:pt>
                <c:pt idx="266">
                  <c:v>-98.77</c:v>
                </c:pt>
                <c:pt idx="267">
                  <c:v>-106.45</c:v>
                </c:pt>
                <c:pt idx="268">
                  <c:v>-96.59</c:v>
                </c:pt>
                <c:pt idx="269">
                  <c:v>-95.52</c:v>
                </c:pt>
                <c:pt idx="270">
                  <c:v>-115.44</c:v>
                </c:pt>
                <c:pt idx="271">
                  <c:v>-100.52</c:v>
                </c:pt>
                <c:pt idx="272">
                  <c:v>-111.83</c:v>
                </c:pt>
                <c:pt idx="273">
                  <c:v>-101.87</c:v>
                </c:pt>
                <c:pt idx="274">
                  <c:v>-106.95</c:v>
                </c:pt>
                <c:pt idx="275">
                  <c:v>-102.52</c:v>
                </c:pt>
                <c:pt idx="276">
                  <c:v>-104.13</c:v>
                </c:pt>
                <c:pt idx="277">
                  <c:v>-107.96</c:v>
                </c:pt>
                <c:pt idx="278">
                  <c:v>-107.84</c:v>
                </c:pt>
                <c:pt idx="279">
                  <c:v>-108.08</c:v>
                </c:pt>
                <c:pt idx="280">
                  <c:v>-106.66</c:v>
                </c:pt>
                <c:pt idx="281">
                  <c:v>-99.85</c:v>
                </c:pt>
                <c:pt idx="282">
                  <c:v>-98.96</c:v>
                </c:pt>
                <c:pt idx="283">
                  <c:v>-98.7</c:v>
                </c:pt>
                <c:pt idx="284">
                  <c:v>-96.99</c:v>
                </c:pt>
                <c:pt idx="285">
                  <c:v>-95.8</c:v>
                </c:pt>
                <c:pt idx="286">
                  <c:v>-95.96</c:v>
                </c:pt>
                <c:pt idx="287">
                  <c:v>-97.13</c:v>
                </c:pt>
                <c:pt idx="288">
                  <c:v>-96.36</c:v>
                </c:pt>
                <c:pt idx="289">
                  <c:v>-94.96</c:v>
                </c:pt>
                <c:pt idx="290">
                  <c:v>-96.44</c:v>
                </c:pt>
                <c:pt idx="291">
                  <c:v>-103.33</c:v>
                </c:pt>
                <c:pt idx="292">
                  <c:v>-103.41</c:v>
                </c:pt>
                <c:pt idx="293">
                  <c:v>-104.32</c:v>
                </c:pt>
                <c:pt idx="294">
                  <c:v>-102.08</c:v>
                </c:pt>
                <c:pt idx="295">
                  <c:v>-100.26</c:v>
                </c:pt>
                <c:pt idx="296">
                  <c:v>-100.68</c:v>
                </c:pt>
                <c:pt idx="297">
                  <c:v>-96.35</c:v>
                </c:pt>
                <c:pt idx="298">
                  <c:v>-98.1</c:v>
                </c:pt>
                <c:pt idx="299">
                  <c:v>-95.11</c:v>
                </c:pt>
                <c:pt idx="300">
                  <c:v>-96.9</c:v>
                </c:pt>
                <c:pt idx="301">
                  <c:v>-96.9</c:v>
                </c:pt>
                <c:pt idx="302">
                  <c:v>-94.05</c:v>
                </c:pt>
                <c:pt idx="303">
                  <c:v>-95.51</c:v>
                </c:pt>
                <c:pt idx="304">
                  <c:v>-95.54</c:v>
                </c:pt>
                <c:pt idx="305">
                  <c:v>-97.32</c:v>
                </c:pt>
                <c:pt idx="306">
                  <c:v>-96.78</c:v>
                </c:pt>
                <c:pt idx="307">
                  <c:v>-99.23</c:v>
                </c:pt>
                <c:pt idx="308">
                  <c:v>-93.92</c:v>
                </c:pt>
                <c:pt idx="309">
                  <c:v>-93.46</c:v>
                </c:pt>
                <c:pt idx="310">
                  <c:v>-92.53</c:v>
                </c:pt>
                <c:pt idx="311">
                  <c:v>-92.62</c:v>
                </c:pt>
                <c:pt idx="312">
                  <c:v>-93.56</c:v>
                </c:pt>
                <c:pt idx="313">
                  <c:v>-99.14</c:v>
                </c:pt>
                <c:pt idx="314">
                  <c:v>-93.05</c:v>
                </c:pt>
                <c:pt idx="315">
                  <c:v>-93.49</c:v>
                </c:pt>
                <c:pt idx="316">
                  <c:v>-95.07</c:v>
                </c:pt>
                <c:pt idx="317">
                  <c:v>-91.32</c:v>
                </c:pt>
                <c:pt idx="318">
                  <c:v>-90.68</c:v>
                </c:pt>
                <c:pt idx="319">
                  <c:v>-90.44</c:v>
                </c:pt>
                <c:pt idx="320">
                  <c:v>-90.47</c:v>
                </c:pt>
                <c:pt idx="321">
                  <c:v>-89.23</c:v>
                </c:pt>
                <c:pt idx="322">
                  <c:v>-88.43</c:v>
                </c:pt>
                <c:pt idx="323">
                  <c:v>-88.87</c:v>
                </c:pt>
                <c:pt idx="324">
                  <c:v>-89.84</c:v>
                </c:pt>
                <c:pt idx="325">
                  <c:v>-88.66</c:v>
                </c:pt>
                <c:pt idx="326">
                  <c:v>-88.01</c:v>
                </c:pt>
                <c:pt idx="327">
                  <c:v>-88.43</c:v>
                </c:pt>
                <c:pt idx="328">
                  <c:v>-87.2</c:v>
                </c:pt>
                <c:pt idx="329">
                  <c:v>-91.25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085-4753-BD16-1BDFD81323F9}"/>
            </c:ext>
          </c:extLst>
        </c:ser>
        <c:ser>
          <c:idx val="1"/>
          <c:order val="1"/>
          <c:tx>
            <c:v>Simulated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3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'371208076341103'!$H$15:$H$51</c:f>
              <c:numCache>
                <c:formatCode>m/d/yyyy</c:formatCode>
                <c:ptCount val="37"/>
                <c:pt idx="0">
                  <c:v>31048</c:v>
                </c:pt>
                <c:pt idx="1">
                  <c:v>31413</c:v>
                </c:pt>
                <c:pt idx="2">
                  <c:v>31778</c:v>
                </c:pt>
                <c:pt idx="3">
                  <c:v>32143</c:v>
                </c:pt>
                <c:pt idx="4">
                  <c:v>32509</c:v>
                </c:pt>
                <c:pt idx="5">
                  <c:v>32874</c:v>
                </c:pt>
                <c:pt idx="6">
                  <c:v>33239</c:v>
                </c:pt>
                <c:pt idx="7">
                  <c:v>33604</c:v>
                </c:pt>
                <c:pt idx="8">
                  <c:v>33970</c:v>
                </c:pt>
                <c:pt idx="9">
                  <c:v>34335</c:v>
                </c:pt>
                <c:pt idx="10">
                  <c:v>34700</c:v>
                </c:pt>
                <c:pt idx="11">
                  <c:v>35065</c:v>
                </c:pt>
                <c:pt idx="12">
                  <c:v>35431</c:v>
                </c:pt>
                <c:pt idx="13">
                  <c:v>35796</c:v>
                </c:pt>
                <c:pt idx="14">
                  <c:v>36161</c:v>
                </c:pt>
                <c:pt idx="15">
                  <c:v>36526</c:v>
                </c:pt>
                <c:pt idx="16">
                  <c:v>36892</c:v>
                </c:pt>
                <c:pt idx="17">
                  <c:v>37257</c:v>
                </c:pt>
                <c:pt idx="18">
                  <c:v>37622</c:v>
                </c:pt>
                <c:pt idx="19">
                  <c:v>37987</c:v>
                </c:pt>
                <c:pt idx="20">
                  <c:v>38353</c:v>
                </c:pt>
                <c:pt idx="21">
                  <c:v>38718</c:v>
                </c:pt>
                <c:pt idx="22">
                  <c:v>39083</c:v>
                </c:pt>
                <c:pt idx="23">
                  <c:v>39448</c:v>
                </c:pt>
                <c:pt idx="24">
                  <c:v>39814</c:v>
                </c:pt>
                <c:pt idx="25">
                  <c:v>40179</c:v>
                </c:pt>
                <c:pt idx="26">
                  <c:v>40544</c:v>
                </c:pt>
                <c:pt idx="27">
                  <c:v>40909</c:v>
                </c:pt>
                <c:pt idx="28">
                  <c:v>41275</c:v>
                </c:pt>
                <c:pt idx="29">
                  <c:v>41640</c:v>
                </c:pt>
                <c:pt idx="30">
                  <c:v>42005</c:v>
                </c:pt>
                <c:pt idx="31">
                  <c:v>42370</c:v>
                </c:pt>
                <c:pt idx="32">
                  <c:v>42736</c:v>
                </c:pt>
                <c:pt idx="33">
                  <c:v>43101</c:v>
                </c:pt>
                <c:pt idx="34">
                  <c:v>43466</c:v>
                </c:pt>
                <c:pt idx="35">
                  <c:v>43831</c:v>
                </c:pt>
                <c:pt idx="36">
                  <c:v>44197</c:v>
                </c:pt>
              </c:numCache>
            </c:numRef>
          </c:xVal>
          <c:yVal>
            <c:numRef>
              <c:f>'371208076341103'!$G$15:$G$51</c:f>
              <c:numCache>
                <c:formatCode>General</c:formatCode>
                <c:ptCount val="37"/>
                <c:pt idx="0">
                  <c:v>-72.026237487789999</c:v>
                </c:pt>
                <c:pt idx="1">
                  <c:v>-77.80763244629</c:v>
                </c:pt>
                <c:pt idx="2">
                  <c:v>-78.873916625980002</c:v>
                </c:pt>
                <c:pt idx="3">
                  <c:v>-79.218544006350001</c:v>
                </c:pt>
                <c:pt idx="4">
                  <c:v>-77.125534057620001</c:v>
                </c:pt>
                <c:pt idx="5">
                  <c:v>-81.915390014650001</c:v>
                </c:pt>
                <c:pt idx="6">
                  <c:v>-79.426765441889998</c:v>
                </c:pt>
                <c:pt idx="7">
                  <c:v>-81.89356994629</c:v>
                </c:pt>
                <c:pt idx="8">
                  <c:v>-84.299499511720001</c:v>
                </c:pt>
                <c:pt idx="9">
                  <c:v>-83.962020874019998</c:v>
                </c:pt>
                <c:pt idx="10">
                  <c:v>-77.24602508545</c:v>
                </c:pt>
                <c:pt idx="11">
                  <c:v>-77.233375549320002</c:v>
                </c:pt>
                <c:pt idx="12">
                  <c:v>-77.123809814449999</c:v>
                </c:pt>
                <c:pt idx="13">
                  <c:v>-77.83741760254</c:v>
                </c:pt>
                <c:pt idx="14">
                  <c:v>-78.165977478030001</c:v>
                </c:pt>
                <c:pt idx="15">
                  <c:v>-84.770393371579999</c:v>
                </c:pt>
                <c:pt idx="16">
                  <c:v>-83.644081115719999</c:v>
                </c:pt>
                <c:pt idx="17">
                  <c:v>-81.232803344730002</c:v>
                </c:pt>
                <c:pt idx="18">
                  <c:v>-89.21002960205</c:v>
                </c:pt>
                <c:pt idx="19">
                  <c:v>-88.39542388916</c:v>
                </c:pt>
                <c:pt idx="20">
                  <c:v>-88.58689880371</c:v>
                </c:pt>
                <c:pt idx="21">
                  <c:v>-90.603309631350001</c:v>
                </c:pt>
                <c:pt idx="22">
                  <c:v>-91.906021118159998</c:v>
                </c:pt>
                <c:pt idx="23">
                  <c:v>-95.092880249019998</c:v>
                </c:pt>
                <c:pt idx="24">
                  <c:v>-97.089195251459998</c:v>
                </c:pt>
                <c:pt idx="25">
                  <c:v>-97.266899108890001</c:v>
                </c:pt>
                <c:pt idx="26">
                  <c:v>-92.795761108400001</c:v>
                </c:pt>
                <c:pt idx="27">
                  <c:v>-88.891334533689999</c:v>
                </c:pt>
                <c:pt idx="28">
                  <c:v>-91.254051208500002</c:v>
                </c:pt>
                <c:pt idx="29">
                  <c:v>-91.011238098139998</c:v>
                </c:pt>
                <c:pt idx="30">
                  <c:v>-87.723602294919999</c:v>
                </c:pt>
                <c:pt idx="31">
                  <c:v>-85.098091125490001</c:v>
                </c:pt>
                <c:pt idx="32">
                  <c:v>-86.204559326169999</c:v>
                </c:pt>
                <c:pt idx="33">
                  <c:v>-84.374809265140001</c:v>
                </c:pt>
                <c:pt idx="34">
                  <c:v>-79.369567871089998</c:v>
                </c:pt>
                <c:pt idx="35">
                  <c:v>-78.863548278810001</c:v>
                </c:pt>
                <c:pt idx="36">
                  <c:v>-89.84701538086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085-4753-BD16-1BDFD81323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3555183"/>
        <c:axId val="613550191"/>
      </c:scatterChart>
      <c:valAx>
        <c:axId val="613555183"/>
        <c:scaling>
          <c:orientation val="minMax"/>
          <c:min val="3000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0191"/>
        <c:crossesAt val="-200"/>
        <c:crossBetween val="midCat"/>
      </c:valAx>
      <c:valAx>
        <c:axId val="613550191"/>
        <c:scaling>
          <c:orientation val="minMax"/>
          <c:max val="-6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Water Level (ft)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5183"/>
        <c:crosses val="autoZero"/>
        <c:crossBetween val="midCat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Data</c:v>
          </c:tx>
          <c:spPr>
            <a:ln w="19050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'371208076341103'!$I$15:$I$51</c:f>
              <c:numCache>
                <c:formatCode>General</c:formatCode>
                <c:ptCount val="37"/>
                <c:pt idx="0">
                  <c:v>-76.95</c:v>
                </c:pt>
                <c:pt idx="1">
                  <c:v>-77.7</c:v>
                </c:pt>
                <c:pt idx="2">
                  <c:v>-79.959999999999894</c:v>
                </c:pt>
                <c:pt idx="3">
                  <c:v>-81.92</c:v>
                </c:pt>
                <c:pt idx="4">
                  <c:v>-80.959999999999894</c:v>
                </c:pt>
                <c:pt idx="5">
                  <c:v>-80.180000000000007</c:v>
                </c:pt>
                <c:pt idx="6">
                  <c:v>-82.97</c:v>
                </c:pt>
                <c:pt idx="7">
                  <c:v>-84.87</c:v>
                </c:pt>
                <c:pt idx="8">
                  <c:v>-85.23</c:v>
                </c:pt>
                <c:pt idx="9">
                  <c:v>-86.71</c:v>
                </c:pt>
                <c:pt idx="10">
                  <c:v>-80.56</c:v>
                </c:pt>
                <c:pt idx="11">
                  <c:v>-80.73</c:v>
                </c:pt>
                <c:pt idx="12">
                  <c:v>-79.58</c:v>
                </c:pt>
                <c:pt idx="13">
                  <c:v>-80.06</c:v>
                </c:pt>
                <c:pt idx="14">
                  <c:v>-103.31</c:v>
                </c:pt>
                <c:pt idx="15">
                  <c:v>-92.65</c:v>
                </c:pt>
                <c:pt idx="16">
                  <c:v>-101.21</c:v>
                </c:pt>
                <c:pt idx="17">
                  <c:v>-90.23</c:v>
                </c:pt>
                <c:pt idx="18">
                  <c:v>-98.53</c:v>
                </c:pt>
                <c:pt idx="19">
                  <c:v>-93.18</c:v>
                </c:pt>
                <c:pt idx="20">
                  <c:v>-94</c:v>
                </c:pt>
                <c:pt idx="21">
                  <c:v>-96.31</c:v>
                </c:pt>
                <c:pt idx="22">
                  <c:v>-93.48</c:v>
                </c:pt>
                <c:pt idx="23">
                  <c:v>-95.52</c:v>
                </c:pt>
                <c:pt idx="24">
                  <c:v>-101.87</c:v>
                </c:pt>
                <c:pt idx="25">
                  <c:v>-107.84</c:v>
                </c:pt>
                <c:pt idx="26">
                  <c:v>-98.7</c:v>
                </c:pt>
                <c:pt idx="27">
                  <c:v>-97.13</c:v>
                </c:pt>
                <c:pt idx="28">
                  <c:v>-103.33</c:v>
                </c:pt>
                <c:pt idx="29">
                  <c:v>-100.68</c:v>
                </c:pt>
                <c:pt idx="30">
                  <c:v>-96.9</c:v>
                </c:pt>
                <c:pt idx="31">
                  <c:v>-95.54</c:v>
                </c:pt>
                <c:pt idx="32">
                  <c:v>-93.92</c:v>
                </c:pt>
                <c:pt idx="33">
                  <c:v>-95.07</c:v>
                </c:pt>
                <c:pt idx="34">
                  <c:v>-90.47</c:v>
                </c:pt>
                <c:pt idx="35">
                  <c:v>-89.84</c:v>
                </c:pt>
                <c:pt idx="36">
                  <c:v>-88.43</c:v>
                </c:pt>
              </c:numCache>
            </c:numRef>
          </c:xVal>
          <c:yVal>
            <c:numRef>
              <c:f>'371208076341103'!$G$15:$G$51</c:f>
              <c:numCache>
                <c:formatCode>General</c:formatCode>
                <c:ptCount val="37"/>
                <c:pt idx="0">
                  <c:v>-72.026237487789999</c:v>
                </c:pt>
                <c:pt idx="1">
                  <c:v>-77.80763244629</c:v>
                </c:pt>
                <c:pt idx="2">
                  <c:v>-78.873916625980002</c:v>
                </c:pt>
                <c:pt idx="3">
                  <c:v>-79.218544006350001</c:v>
                </c:pt>
                <c:pt idx="4">
                  <c:v>-77.125534057620001</c:v>
                </c:pt>
                <c:pt idx="5">
                  <c:v>-81.915390014650001</c:v>
                </c:pt>
                <c:pt idx="6">
                  <c:v>-79.426765441889998</c:v>
                </c:pt>
                <c:pt idx="7">
                  <c:v>-81.89356994629</c:v>
                </c:pt>
                <c:pt idx="8">
                  <c:v>-84.299499511720001</c:v>
                </c:pt>
                <c:pt idx="9">
                  <c:v>-83.962020874019998</c:v>
                </c:pt>
                <c:pt idx="10">
                  <c:v>-77.24602508545</c:v>
                </c:pt>
                <c:pt idx="11">
                  <c:v>-77.233375549320002</c:v>
                </c:pt>
                <c:pt idx="12">
                  <c:v>-77.123809814449999</c:v>
                </c:pt>
                <c:pt idx="13">
                  <c:v>-77.83741760254</c:v>
                </c:pt>
                <c:pt idx="14">
                  <c:v>-78.165977478030001</c:v>
                </c:pt>
                <c:pt idx="15">
                  <c:v>-84.770393371579999</c:v>
                </c:pt>
                <c:pt idx="16">
                  <c:v>-83.644081115719999</c:v>
                </c:pt>
                <c:pt idx="17">
                  <c:v>-81.232803344730002</c:v>
                </c:pt>
                <c:pt idx="18">
                  <c:v>-89.21002960205</c:v>
                </c:pt>
                <c:pt idx="19">
                  <c:v>-88.39542388916</c:v>
                </c:pt>
                <c:pt idx="20">
                  <c:v>-88.58689880371</c:v>
                </c:pt>
                <c:pt idx="21">
                  <c:v>-90.603309631350001</c:v>
                </c:pt>
                <c:pt idx="22">
                  <c:v>-91.906021118159998</c:v>
                </c:pt>
                <c:pt idx="23">
                  <c:v>-95.092880249019998</c:v>
                </c:pt>
                <c:pt idx="24">
                  <c:v>-97.089195251459998</c:v>
                </c:pt>
                <c:pt idx="25">
                  <c:v>-97.266899108890001</c:v>
                </c:pt>
                <c:pt idx="26">
                  <c:v>-92.795761108400001</c:v>
                </c:pt>
                <c:pt idx="27">
                  <c:v>-88.891334533689999</c:v>
                </c:pt>
                <c:pt idx="28">
                  <c:v>-91.254051208500002</c:v>
                </c:pt>
                <c:pt idx="29">
                  <c:v>-91.011238098139998</c:v>
                </c:pt>
                <c:pt idx="30">
                  <c:v>-87.723602294919999</c:v>
                </c:pt>
                <c:pt idx="31">
                  <c:v>-85.098091125490001</c:v>
                </c:pt>
                <c:pt idx="32">
                  <c:v>-86.204559326169999</c:v>
                </c:pt>
                <c:pt idx="33">
                  <c:v>-84.374809265140001</c:v>
                </c:pt>
                <c:pt idx="34">
                  <c:v>-79.369567871089998</c:v>
                </c:pt>
                <c:pt idx="35">
                  <c:v>-78.863548278810001</c:v>
                </c:pt>
                <c:pt idx="36">
                  <c:v>-89.84701538086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809-48C6-9783-3461AE38A427}"/>
            </c:ext>
          </c:extLst>
        </c:ser>
        <c:ser>
          <c:idx val="1"/>
          <c:order val="1"/>
          <c:tx>
            <c:v>Y=X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'371208076341103'!$K$2:$K$3</c:f>
              <c:numCache>
                <c:formatCode>General</c:formatCode>
                <c:ptCount val="2"/>
                <c:pt idx="0">
                  <c:v>-73.989999999999895</c:v>
                </c:pt>
                <c:pt idx="1">
                  <c:v>-115.44</c:v>
                </c:pt>
              </c:numCache>
            </c:numRef>
          </c:xVal>
          <c:yVal>
            <c:numRef>
              <c:f>'371208076341103'!$K$2:$K$3</c:f>
              <c:numCache>
                <c:formatCode>General</c:formatCode>
                <c:ptCount val="2"/>
                <c:pt idx="0">
                  <c:v>-73.989999999999895</c:v>
                </c:pt>
                <c:pt idx="1">
                  <c:v>-115.44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809-48C6-9783-3461AE38A4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4009151"/>
        <c:axId val="1105116095"/>
      </c:scatterChart>
      <c:valAx>
        <c:axId val="1174009151"/>
        <c:scaling>
          <c:orientation val="minMax"/>
          <c:max val="-70"/>
          <c:min val="-12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05116095"/>
        <c:crossesAt val="-200"/>
        <c:crossBetween val="midCat"/>
      </c:valAx>
      <c:valAx>
        <c:axId val="1105116095"/>
        <c:scaling>
          <c:orientation val="minMax"/>
          <c:max val="-7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74009151"/>
        <c:crossesAt val="-200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0617632601578511"/>
          <c:y val="0.57275836614173226"/>
          <c:w val="0.38800328273086904"/>
          <c:h val="0.19412968265330471"/>
        </c:manualLayout>
      </c:layout>
      <c:overlay val="1"/>
      <c:spPr>
        <a:solidFill>
          <a:schemeClr val="bg1"/>
        </a:solidFill>
        <a:ln>
          <a:solidFill>
            <a:schemeClr val="bg1">
              <a:lumMod val="65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sz="1400" b="0" i="0" u="none" strike="noStrike" baseline="0">
                <a:effectLst/>
              </a:rPr>
              <a:t>59F  1</a:t>
            </a:r>
            <a:r>
              <a:rPr lang="en-US" sz="1400" b="0" i="0" u="none" strike="noStrike" baseline="0"/>
              <a:t>        </a:t>
            </a:r>
            <a:endParaRPr lang="en-US"/>
          </a:p>
        </c:rich>
      </c:tx>
      <c:layout>
        <c:manualLayout>
          <c:xMode val="edge"/>
          <c:yMode val="edge"/>
          <c:x val="0.36088110403397028"/>
          <c:y val="2.13675213675213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USGS Data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3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xVal>
            <c:numRef>
              <c:f>'371535076373501'!$A$2:$A$1754</c:f>
              <c:numCache>
                <c:formatCode>m/d/yyyy</c:formatCode>
                <c:ptCount val="1753"/>
                <c:pt idx="0">
                  <c:v>25503</c:v>
                </c:pt>
                <c:pt idx="1">
                  <c:v>25540</c:v>
                </c:pt>
                <c:pt idx="2">
                  <c:v>25631</c:v>
                </c:pt>
                <c:pt idx="3">
                  <c:v>25660</c:v>
                </c:pt>
                <c:pt idx="4">
                  <c:v>25668</c:v>
                </c:pt>
                <c:pt idx="5">
                  <c:v>25673</c:v>
                </c:pt>
                <c:pt idx="6">
                  <c:v>25678</c:v>
                </c:pt>
                <c:pt idx="7">
                  <c:v>25683</c:v>
                </c:pt>
                <c:pt idx="8">
                  <c:v>25688</c:v>
                </c:pt>
                <c:pt idx="9">
                  <c:v>25693</c:v>
                </c:pt>
                <c:pt idx="10">
                  <c:v>25695</c:v>
                </c:pt>
                <c:pt idx="11">
                  <c:v>25698</c:v>
                </c:pt>
                <c:pt idx="12">
                  <c:v>25703</c:v>
                </c:pt>
                <c:pt idx="13">
                  <c:v>25708</c:v>
                </c:pt>
                <c:pt idx="14">
                  <c:v>25713</c:v>
                </c:pt>
                <c:pt idx="15">
                  <c:v>25719</c:v>
                </c:pt>
                <c:pt idx="16">
                  <c:v>25724</c:v>
                </c:pt>
                <c:pt idx="17">
                  <c:v>25729</c:v>
                </c:pt>
                <c:pt idx="18">
                  <c:v>25734</c:v>
                </c:pt>
                <c:pt idx="19">
                  <c:v>25739</c:v>
                </c:pt>
                <c:pt idx="20">
                  <c:v>25744</c:v>
                </c:pt>
                <c:pt idx="21">
                  <c:v>25795</c:v>
                </c:pt>
                <c:pt idx="22">
                  <c:v>25800</c:v>
                </c:pt>
                <c:pt idx="23">
                  <c:v>25805</c:v>
                </c:pt>
                <c:pt idx="24">
                  <c:v>25811</c:v>
                </c:pt>
                <c:pt idx="25">
                  <c:v>25816</c:v>
                </c:pt>
                <c:pt idx="26">
                  <c:v>25821</c:v>
                </c:pt>
                <c:pt idx="27">
                  <c:v>25826</c:v>
                </c:pt>
                <c:pt idx="28">
                  <c:v>25831</c:v>
                </c:pt>
                <c:pt idx="29">
                  <c:v>25836</c:v>
                </c:pt>
                <c:pt idx="30">
                  <c:v>25841</c:v>
                </c:pt>
                <c:pt idx="31">
                  <c:v>25846</c:v>
                </c:pt>
                <c:pt idx="32">
                  <c:v>25851</c:v>
                </c:pt>
                <c:pt idx="33">
                  <c:v>25856</c:v>
                </c:pt>
                <c:pt idx="34">
                  <c:v>25861</c:v>
                </c:pt>
                <c:pt idx="35">
                  <c:v>25866</c:v>
                </c:pt>
                <c:pt idx="36">
                  <c:v>25872</c:v>
                </c:pt>
                <c:pt idx="37">
                  <c:v>25877</c:v>
                </c:pt>
                <c:pt idx="38">
                  <c:v>25882</c:v>
                </c:pt>
                <c:pt idx="39">
                  <c:v>25892</c:v>
                </c:pt>
                <c:pt idx="40">
                  <c:v>25897</c:v>
                </c:pt>
                <c:pt idx="41">
                  <c:v>25902</c:v>
                </c:pt>
                <c:pt idx="42">
                  <c:v>25907</c:v>
                </c:pt>
                <c:pt idx="43">
                  <c:v>26124</c:v>
                </c:pt>
                <c:pt idx="44">
                  <c:v>26129</c:v>
                </c:pt>
                <c:pt idx="45">
                  <c:v>26134</c:v>
                </c:pt>
                <c:pt idx="46">
                  <c:v>26139</c:v>
                </c:pt>
                <c:pt idx="47">
                  <c:v>26145</c:v>
                </c:pt>
                <c:pt idx="48">
                  <c:v>26150</c:v>
                </c:pt>
                <c:pt idx="49">
                  <c:v>26155</c:v>
                </c:pt>
                <c:pt idx="50">
                  <c:v>26160</c:v>
                </c:pt>
                <c:pt idx="51">
                  <c:v>26165</c:v>
                </c:pt>
                <c:pt idx="52">
                  <c:v>26170</c:v>
                </c:pt>
                <c:pt idx="53">
                  <c:v>26176</c:v>
                </c:pt>
                <c:pt idx="54">
                  <c:v>26181</c:v>
                </c:pt>
                <c:pt idx="55">
                  <c:v>26186</c:v>
                </c:pt>
                <c:pt idx="56">
                  <c:v>27249</c:v>
                </c:pt>
                <c:pt idx="57">
                  <c:v>27275</c:v>
                </c:pt>
                <c:pt idx="58">
                  <c:v>27303</c:v>
                </c:pt>
                <c:pt idx="59">
                  <c:v>27340</c:v>
                </c:pt>
                <c:pt idx="60">
                  <c:v>27369</c:v>
                </c:pt>
                <c:pt idx="61">
                  <c:v>27397</c:v>
                </c:pt>
                <c:pt idx="62">
                  <c:v>27436</c:v>
                </c:pt>
                <c:pt idx="63">
                  <c:v>27459</c:v>
                </c:pt>
                <c:pt idx="64">
                  <c:v>27490</c:v>
                </c:pt>
                <c:pt idx="65">
                  <c:v>27519</c:v>
                </c:pt>
                <c:pt idx="66">
                  <c:v>27549</c:v>
                </c:pt>
                <c:pt idx="67">
                  <c:v>27577</c:v>
                </c:pt>
                <c:pt idx="68">
                  <c:v>27610</c:v>
                </c:pt>
                <c:pt idx="69">
                  <c:v>27745</c:v>
                </c:pt>
                <c:pt idx="70">
                  <c:v>27810</c:v>
                </c:pt>
                <c:pt idx="71">
                  <c:v>27866</c:v>
                </c:pt>
                <c:pt idx="72">
                  <c:v>27954</c:v>
                </c:pt>
                <c:pt idx="73">
                  <c:v>27982</c:v>
                </c:pt>
                <c:pt idx="74">
                  <c:v>28039</c:v>
                </c:pt>
                <c:pt idx="75">
                  <c:v>28396</c:v>
                </c:pt>
                <c:pt idx="76">
                  <c:v>28410</c:v>
                </c:pt>
                <c:pt idx="77">
                  <c:v>28438</c:v>
                </c:pt>
                <c:pt idx="78">
                  <c:v>28565</c:v>
                </c:pt>
                <c:pt idx="79">
                  <c:v>28613</c:v>
                </c:pt>
                <c:pt idx="80">
                  <c:v>28719</c:v>
                </c:pt>
                <c:pt idx="81">
                  <c:v>28892</c:v>
                </c:pt>
                <c:pt idx="82">
                  <c:v>28947</c:v>
                </c:pt>
                <c:pt idx="83">
                  <c:v>29010</c:v>
                </c:pt>
                <c:pt idx="84">
                  <c:v>29053</c:v>
                </c:pt>
                <c:pt idx="85">
                  <c:v>29292</c:v>
                </c:pt>
                <c:pt idx="86">
                  <c:v>29336</c:v>
                </c:pt>
                <c:pt idx="87">
                  <c:v>29370</c:v>
                </c:pt>
                <c:pt idx="88">
                  <c:v>29385</c:v>
                </c:pt>
                <c:pt idx="89">
                  <c:v>29703</c:v>
                </c:pt>
                <c:pt idx="90">
                  <c:v>29725</c:v>
                </c:pt>
                <c:pt idx="91">
                  <c:v>29746</c:v>
                </c:pt>
                <c:pt idx="92">
                  <c:v>29776</c:v>
                </c:pt>
                <c:pt idx="93">
                  <c:v>29817</c:v>
                </c:pt>
                <c:pt idx="94">
                  <c:v>29847</c:v>
                </c:pt>
                <c:pt idx="95">
                  <c:v>29864</c:v>
                </c:pt>
                <c:pt idx="96">
                  <c:v>29910</c:v>
                </c:pt>
                <c:pt idx="97">
                  <c:v>29934</c:v>
                </c:pt>
                <c:pt idx="98">
                  <c:v>30039</c:v>
                </c:pt>
                <c:pt idx="99">
                  <c:v>30069</c:v>
                </c:pt>
                <c:pt idx="100">
                  <c:v>30091</c:v>
                </c:pt>
                <c:pt idx="101">
                  <c:v>30132</c:v>
                </c:pt>
                <c:pt idx="102">
                  <c:v>30161</c:v>
                </c:pt>
                <c:pt idx="103">
                  <c:v>30191</c:v>
                </c:pt>
                <c:pt idx="104">
                  <c:v>30518</c:v>
                </c:pt>
                <c:pt idx="105">
                  <c:v>30552</c:v>
                </c:pt>
                <c:pt idx="106">
                  <c:v>30636</c:v>
                </c:pt>
                <c:pt idx="107">
                  <c:v>30725</c:v>
                </c:pt>
                <c:pt idx="108">
                  <c:v>30747</c:v>
                </c:pt>
                <c:pt idx="109">
                  <c:v>30775</c:v>
                </c:pt>
                <c:pt idx="110">
                  <c:v>30776</c:v>
                </c:pt>
                <c:pt idx="111">
                  <c:v>30840</c:v>
                </c:pt>
                <c:pt idx="112">
                  <c:v>30841</c:v>
                </c:pt>
                <c:pt idx="113">
                  <c:v>31133</c:v>
                </c:pt>
                <c:pt idx="114">
                  <c:v>31209</c:v>
                </c:pt>
                <c:pt idx="115">
                  <c:v>31280</c:v>
                </c:pt>
                <c:pt idx="116">
                  <c:v>31330</c:v>
                </c:pt>
                <c:pt idx="117">
                  <c:v>31370</c:v>
                </c:pt>
                <c:pt idx="118">
                  <c:v>31419</c:v>
                </c:pt>
                <c:pt idx="119">
                  <c:v>31467</c:v>
                </c:pt>
                <c:pt idx="120">
                  <c:v>31609</c:v>
                </c:pt>
                <c:pt idx="121">
                  <c:v>31636</c:v>
                </c:pt>
                <c:pt idx="122">
                  <c:v>31685</c:v>
                </c:pt>
                <c:pt idx="123">
                  <c:v>31729</c:v>
                </c:pt>
                <c:pt idx="124">
                  <c:v>31790</c:v>
                </c:pt>
                <c:pt idx="125">
                  <c:v>31853</c:v>
                </c:pt>
                <c:pt idx="126">
                  <c:v>31901</c:v>
                </c:pt>
                <c:pt idx="127">
                  <c:v>31945</c:v>
                </c:pt>
                <c:pt idx="128">
                  <c:v>31994</c:v>
                </c:pt>
                <c:pt idx="129">
                  <c:v>32037</c:v>
                </c:pt>
                <c:pt idx="130">
                  <c:v>32101</c:v>
                </c:pt>
                <c:pt idx="131">
                  <c:v>32161</c:v>
                </c:pt>
                <c:pt idx="132">
                  <c:v>32209</c:v>
                </c:pt>
                <c:pt idx="133">
                  <c:v>32274</c:v>
                </c:pt>
                <c:pt idx="134">
                  <c:v>32316</c:v>
                </c:pt>
                <c:pt idx="135">
                  <c:v>32379</c:v>
                </c:pt>
                <c:pt idx="136">
                  <c:v>32429</c:v>
                </c:pt>
                <c:pt idx="137">
                  <c:v>32477</c:v>
                </c:pt>
                <c:pt idx="138">
                  <c:v>32527</c:v>
                </c:pt>
                <c:pt idx="139">
                  <c:v>32569</c:v>
                </c:pt>
                <c:pt idx="140">
                  <c:v>32625</c:v>
                </c:pt>
                <c:pt idx="141">
                  <c:v>32686</c:v>
                </c:pt>
                <c:pt idx="142">
                  <c:v>32722</c:v>
                </c:pt>
                <c:pt idx="143">
                  <c:v>32791</c:v>
                </c:pt>
                <c:pt idx="144">
                  <c:v>32826</c:v>
                </c:pt>
                <c:pt idx="145">
                  <c:v>32884</c:v>
                </c:pt>
                <c:pt idx="146">
                  <c:v>32938</c:v>
                </c:pt>
                <c:pt idx="147">
                  <c:v>32994</c:v>
                </c:pt>
                <c:pt idx="148">
                  <c:v>33051</c:v>
                </c:pt>
                <c:pt idx="149">
                  <c:v>33099</c:v>
                </c:pt>
                <c:pt idx="150">
                  <c:v>33149</c:v>
                </c:pt>
                <c:pt idx="151">
                  <c:v>33204</c:v>
                </c:pt>
                <c:pt idx="152">
                  <c:v>33267</c:v>
                </c:pt>
                <c:pt idx="153">
                  <c:v>33317</c:v>
                </c:pt>
                <c:pt idx="154">
                  <c:v>33373</c:v>
                </c:pt>
                <c:pt idx="155">
                  <c:v>33422</c:v>
                </c:pt>
                <c:pt idx="156">
                  <c:v>33485</c:v>
                </c:pt>
                <c:pt idx="157">
                  <c:v>33548</c:v>
                </c:pt>
                <c:pt idx="158">
                  <c:v>33611</c:v>
                </c:pt>
                <c:pt idx="159">
                  <c:v>33661</c:v>
                </c:pt>
                <c:pt idx="160">
                  <c:v>33715</c:v>
                </c:pt>
                <c:pt idx="161">
                  <c:v>33780</c:v>
                </c:pt>
                <c:pt idx="162">
                  <c:v>33841</c:v>
                </c:pt>
                <c:pt idx="163">
                  <c:v>33897</c:v>
                </c:pt>
                <c:pt idx="164">
                  <c:v>33953</c:v>
                </c:pt>
                <c:pt idx="165">
                  <c:v>34011</c:v>
                </c:pt>
                <c:pt idx="166">
                  <c:v>34079</c:v>
                </c:pt>
                <c:pt idx="167">
                  <c:v>34148</c:v>
                </c:pt>
                <c:pt idx="168">
                  <c:v>34199</c:v>
                </c:pt>
                <c:pt idx="169">
                  <c:v>34256</c:v>
                </c:pt>
                <c:pt idx="170">
                  <c:v>34316</c:v>
                </c:pt>
                <c:pt idx="171">
                  <c:v>34381</c:v>
                </c:pt>
                <c:pt idx="172">
                  <c:v>34431</c:v>
                </c:pt>
                <c:pt idx="173">
                  <c:v>34500</c:v>
                </c:pt>
                <c:pt idx="174">
                  <c:v>34555</c:v>
                </c:pt>
                <c:pt idx="175">
                  <c:v>34640</c:v>
                </c:pt>
                <c:pt idx="176">
                  <c:v>34708</c:v>
                </c:pt>
                <c:pt idx="177">
                  <c:v>34771</c:v>
                </c:pt>
                <c:pt idx="178">
                  <c:v>34823</c:v>
                </c:pt>
                <c:pt idx="179">
                  <c:v>34887</c:v>
                </c:pt>
                <c:pt idx="180">
                  <c:v>34989</c:v>
                </c:pt>
                <c:pt idx="181">
                  <c:v>35086</c:v>
                </c:pt>
                <c:pt idx="182">
                  <c:v>35158</c:v>
                </c:pt>
                <c:pt idx="183">
                  <c:v>35254</c:v>
                </c:pt>
                <c:pt idx="184">
                  <c:v>35347</c:v>
                </c:pt>
                <c:pt idx="185">
                  <c:v>35437</c:v>
                </c:pt>
                <c:pt idx="186">
                  <c:v>35549</c:v>
                </c:pt>
                <c:pt idx="187">
                  <c:v>35628</c:v>
                </c:pt>
                <c:pt idx="188">
                  <c:v>35738</c:v>
                </c:pt>
                <c:pt idx="189">
                  <c:v>35802</c:v>
                </c:pt>
                <c:pt idx="190">
                  <c:v>35901</c:v>
                </c:pt>
                <c:pt idx="191">
                  <c:v>35976</c:v>
                </c:pt>
                <c:pt idx="192">
                  <c:v>36094</c:v>
                </c:pt>
                <c:pt idx="193">
                  <c:v>36166</c:v>
                </c:pt>
                <c:pt idx="194">
                  <c:v>36269</c:v>
                </c:pt>
                <c:pt idx="195">
                  <c:v>36360</c:v>
                </c:pt>
                <c:pt idx="196">
                  <c:v>36467</c:v>
                </c:pt>
                <c:pt idx="197">
                  <c:v>36537</c:v>
                </c:pt>
                <c:pt idx="198">
                  <c:v>36649</c:v>
                </c:pt>
                <c:pt idx="199">
                  <c:v>36724</c:v>
                </c:pt>
                <c:pt idx="200">
                  <c:v>36830</c:v>
                </c:pt>
                <c:pt idx="201">
                  <c:v>36937</c:v>
                </c:pt>
                <c:pt idx="202">
                  <c:v>36959</c:v>
                </c:pt>
                <c:pt idx="203">
                  <c:v>36999</c:v>
                </c:pt>
                <c:pt idx="204">
                  <c:v>37075</c:v>
                </c:pt>
                <c:pt idx="205">
                  <c:v>37180</c:v>
                </c:pt>
                <c:pt idx="206">
                  <c:v>37271</c:v>
                </c:pt>
                <c:pt idx="207">
                  <c:v>37355</c:v>
                </c:pt>
                <c:pt idx="208">
                  <c:v>37448</c:v>
                </c:pt>
                <c:pt idx="209">
                  <c:v>37560</c:v>
                </c:pt>
                <c:pt idx="210">
                  <c:v>37634</c:v>
                </c:pt>
                <c:pt idx="211">
                  <c:v>37742</c:v>
                </c:pt>
                <c:pt idx="212">
                  <c:v>37802</c:v>
                </c:pt>
                <c:pt idx="213">
                  <c:v>37929</c:v>
                </c:pt>
                <c:pt idx="214">
                  <c:v>38008</c:v>
                </c:pt>
                <c:pt idx="215">
                  <c:v>38099</c:v>
                </c:pt>
                <c:pt idx="216">
                  <c:v>38182</c:v>
                </c:pt>
                <c:pt idx="217">
                  <c:v>38364</c:v>
                </c:pt>
                <c:pt idx="218">
                  <c:v>38412</c:v>
                </c:pt>
                <c:pt idx="219">
                  <c:v>38467</c:v>
                </c:pt>
                <c:pt idx="220">
                  <c:v>38552</c:v>
                </c:pt>
                <c:pt idx="221">
                  <c:v>38643</c:v>
                </c:pt>
                <c:pt idx="222">
                  <c:v>38770</c:v>
                </c:pt>
                <c:pt idx="223">
                  <c:v>38820</c:v>
                </c:pt>
                <c:pt idx="224">
                  <c:v>38915</c:v>
                </c:pt>
                <c:pt idx="225">
                  <c:v>39036</c:v>
                </c:pt>
                <c:pt idx="226">
                  <c:v>39114</c:v>
                </c:pt>
                <c:pt idx="227">
                  <c:v>39223</c:v>
                </c:pt>
                <c:pt idx="228">
                  <c:v>39296</c:v>
                </c:pt>
                <c:pt idx="229">
                  <c:v>39372</c:v>
                </c:pt>
                <c:pt idx="230">
                  <c:v>39477</c:v>
                </c:pt>
                <c:pt idx="231">
                  <c:v>39553</c:v>
                </c:pt>
                <c:pt idx="232">
                  <c:v>39657</c:v>
                </c:pt>
                <c:pt idx="233">
                  <c:v>39787</c:v>
                </c:pt>
                <c:pt idx="234">
                  <c:v>39875</c:v>
                </c:pt>
                <c:pt idx="235">
                  <c:v>39945</c:v>
                </c:pt>
                <c:pt idx="236">
                  <c:v>40044</c:v>
                </c:pt>
                <c:pt idx="237">
                  <c:v>40150</c:v>
                </c:pt>
                <c:pt idx="238">
                  <c:v>40233</c:v>
                </c:pt>
                <c:pt idx="239">
                  <c:v>40310</c:v>
                </c:pt>
                <c:pt idx="240">
                  <c:v>40380</c:v>
                </c:pt>
                <c:pt idx="241">
                  <c:v>40414</c:v>
                </c:pt>
                <c:pt idx="242">
                  <c:v>40490</c:v>
                </c:pt>
                <c:pt idx="243">
                  <c:v>40589</c:v>
                </c:pt>
                <c:pt idx="244">
                  <c:v>40681</c:v>
                </c:pt>
                <c:pt idx="245">
                  <c:v>40750</c:v>
                </c:pt>
                <c:pt idx="246">
                  <c:v>40885</c:v>
                </c:pt>
                <c:pt idx="247">
                  <c:v>40953</c:v>
                </c:pt>
                <c:pt idx="248">
                  <c:v>41039</c:v>
                </c:pt>
                <c:pt idx="249">
                  <c:v>41149</c:v>
                </c:pt>
                <c:pt idx="250">
                  <c:v>41249</c:v>
                </c:pt>
                <c:pt idx="251">
                  <c:v>41338</c:v>
                </c:pt>
                <c:pt idx="252">
                  <c:v>41415</c:v>
                </c:pt>
                <c:pt idx="253">
                  <c:v>41535</c:v>
                </c:pt>
                <c:pt idx="254">
                  <c:v>41695</c:v>
                </c:pt>
                <c:pt idx="255">
                  <c:v>41793</c:v>
                </c:pt>
                <c:pt idx="256">
                  <c:v>41893</c:v>
                </c:pt>
                <c:pt idx="257">
                  <c:v>41955</c:v>
                </c:pt>
                <c:pt idx="258">
                  <c:v>42075</c:v>
                </c:pt>
                <c:pt idx="259">
                  <c:v>42178</c:v>
                </c:pt>
                <c:pt idx="260">
                  <c:v>42243</c:v>
                </c:pt>
                <c:pt idx="261">
                  <c:v>42402</c:v>
                </c:pt>
                <c:pt idx="262">
                  <c:v>42515</c:v>
                </c:pt>
                <c:pt idx="263">
                  <c:v>42621</c:v>
                </c:pt>
                <c:pt idx="264">
                  <c:v>42705</c:v>
                </c:pt>
                <c:pt idx="265">
                  <c:v>42810</c:v>
                </c:pt>
                <c:pt idx="266">
                  <c:v>42886</c:v>
                </c:pt>
                <c:pt idx="267">
                  <c:v>42947</c:v>
                </c:pt>
                <c:pt idx="268">
                  <c:v>43032</c:v>
                </c:pt>
                <c:pt idx="269">
                  <c:v>43137</c:v>
                </c:pt>
                <c:pt idx="270">
                  <c:v>43242</c:v>
                </c:pt>
                <c:pt idx="271">
                  <c:v>43327</c:v>
                </c:pt>
                <c:pt idx="272">
                  <c:v>43424</c:v>
                </c:pt>
                <c:pt idx="273">
                  <c:v>43528</c:v>
                </c:pt>
                <c:pt idx="274">
                  <c:v>43636</c:v>
                </c:pt>
                <c:pt idx="275">
                  <c:v>43718</c:v>
                </c:pt>
                <c:pt idx="276">
                  <c:v>44053</c:v>
                </c:pt>
                <c:pt idx="277">
                  <c:v>44237</c:v>
                </c:pt>
                <c:pt idx="278">
                  <c:v>44533</c:v>
                </c:pt>
              </c:numCache>
            </c:numRef>
          </c:xVal>
          <c:yVal>
            <c:numRef>
              <c:f>'371535076373501'!$D$2:$D$1754</c:f>
              <c:numCache>
                <c:formatCode>General</c:formatCode>
                <c:ptCount val="1753"/>
                <c:pt idx="0">
                  <c:v>8.9700000000000006</c:v>
                </c:pt>
                <c:pt idx="1">
                  <c:v>8.07</c:v>
                </c:pt>
                <c:pt idx="2">
                  <c:v>8.14</c:v>
                </c:pt>
                <c:pt idx="3">
                  <c:v>8.42</c:v>
                </c:pt>
                <c:pt idx="4">
                  <c:v>8.08</c:v>
                </c:pt>
                <c:pt idx="5">
                  <c:v>7.9</c:v>
                </c:pt>
                <c:pt idx="6">
                  <c:v>7.9</c:v>
                </c:pt>
                <c:pt idx="7">
                  <c:v>8</c:v>
                </c:pt>
                <c:pt idx="8">
                  <c:v>8.25</c:v>
                </c:pt>
                <c:pt idx="9">
                  <c:v>8.08</c:v>
                </c:pt>
                <c:pt idx="10">
                  <c:v>7.92</c:v>
                </c:pt>
                <c:pt idx="11">
                  <c:v>8.32</c:v>
                </c:pt>
                <c:pt idx="12">
                  <c:v>8.16</c:v>
                </c:pt>
                <c:pt idx="13">
                  <c:v>8.1999999999999904</c:v>
                </c:pt>
                <c:pt idx="14">
                  <c:v>8.17</c:v>
                </c:pt>
                <c:pt idx="15">
                  <c:v>8.26</c:v>
                </c:pt>
                <c:pt idx="16">
                  <c:v>8.2899999999999903</c:v>
                </c:pt>
                <c:pt idx="17">
                  <c:v>8.85</c:v>
                </c:pt>
                <c:pt idx="18">
                  <c:v>8.84</c:v>
                </c:pt>
                <c:pt idx="19">
                  <c:v>8.8699999999999903</c:v>
                </c:pt>
                <c:pt idx="20">
                  <c:v>8.8699999999999903</c:v>
                </c:pt>
                <c:pt idx="21">
                  <c:v>8.17</c:v>
                </c:pt>
                <c:pt idx="22">
                  <c:v>8.06</c:v>
                </c:pt>
                <c:pt idx="23">
                  <c:v>8.1300000000000008</c:v>
                </c:pt>
                <c:pt idx="24">
                  <c:v>8.25</c:v>
                </c:pt>
                <c:pt idx="25">
                  <c:v>8.39</c:v>
                </c:pt>
                <c:pt idx="26">
                  <c:v>8.2899999999999903</c:v>
                </c:pt>
                <c:pt idx="27">
                  <c:v>8.2799999999999905</c:v>
                </c:pt>
                <c:pt idx="28">
                  <c:v>8.2899999999999903</c:v>
                </c:pt>
                <c:pt idx="29">
                  <c:v>8.35</c:v>
                </c:pt>
                <c:pt idx="30">
                  <c:v>8.23</c:v>
                </c:pt>
                <c:pt idx="31">
                  <c:v>8.3800000000000008</c:v>
                </c:pt>
                <c:pt idx="32">
                  <c:v>8.31</c:v>
                </c:pt>
                <c:pt idx="33">
                  <c:v>8.1999999999999904</c:v>
                </c:pt>
                <c:pt idx="34">
                  <c:v>8.4700000000000006</c:v>
                </c:pt>
                <c:pt idx="35">
                  <c:v>8.26</c:v>
                </c:pt>
                <c:pt idx="36">
                  <c:v>8</c:v>
                </c:pt>
                <c:pt idx="37">
                  <c:v>8.17</c:v>
                </c:pt>
                <c:pt idx="38">
                  <c:v>8.17</c:v>
                </c:pt>
                <c:pt idx="39">
                  <c:v>8.07</c:v>
                </c:pt>
                <c:pt idx="40">
                  <c:v>8.51</c:v>
                </c:pt>
                <c:pt idx="41">
                  <c:v>8.16</c:v>
                </c:pt>
                <c:pt idx="42">
                  <c:v>8.52</c:v>
                </c:pt>
                <c:pt idx="43">
                  <c:v>7.65</c:v>
                </c:pt>
                <c:pt idx="44">
                  <c:v>7.54</c:v>
                </c:pt>
                <c:pt idx="45">
                  <c:v>7.71</c:v>
                </c:pt>
                <c:pt idx="46">
                  <c:v>7.78</c:v>
                </c:pt>
                <c:pt idx="47">
                  <c:v>7.89</c:v>
                </c:pt>
                <c:pt idx="48">
                  <c:v>7.64</c:v>
                </c:pt>
                <c:pt idx="49">
                  <c:v>7.76</c:v>
                </c:pt>
                <c:pt idx="50">
                  <c:v>7.39</c:v>
                </c:pt>
                <c:pt idx="51">
                  <c:v>7.51</c:v>
                </c:pt>
                <c:pt idx="52">
                  <c:v>7.57</c:v>
                </c:pt>
                <c:pt idx="53">
                  <c:v>7.57</c:v>
                </c:pt>
                <c:pt idx="54">
                  <c:v>7.58</c:v>
                </c:pt>
                <c:pt idx="55">
                  <c:v>7.52</c:v>
                </c:pt>
                <c:pt idx="56">
                  <c:v>7.23</c:v>
                </c:pt>
                <c:pt idx="57">
                  <c:v>7.48</c:v>
                </c:pt>
                <c:pt idx="58">
                  <c:v>7.4</c:v>
                </c:pt>
                <c:pt idx="59">
                  <c:v>7.31</c:v>
                </c:pt>
                <c:pt idx="60">
                  <c:v>7.52</c:v>
                </c:pt>
                <c:pt idx="61">
                  <c:v>7.41</c:v>
                </c:pt>
                <c:pt idx="62">
                  <c:v>7.8</c:v>
                </c:pt>
                <c:pt idx="63">
                  <c:v>7.42</c:v>
                </c:pt>
                <c:pt idx="64">
                  <c:v>7.9</c:v>
                </c:pt>
                <c:pt idx="65">
                  <c:v>8</c:v>
                </c:pt>
                <c:pt idx="66">
                  <c:v>7.63</c:v>
                </c:pt>
                <c:pt idx="67">
                  <c:v>7.31</c:v>
                </c:pt>
                <c:pt idx="68">
                  <c:v>7.12</c:v>
                </c:pt>
                <c:pt idx="69">
                  <c:v>7.55</c:v>
                </c:pt>
                <c:pt idx="70">
                  <c:v>7.5</c:v>
                </c:pt>
                <c:pt idx="71">
                  <c:v>7.29</c:v>
                </c:pt>
                <c:pt idx="72">
                  <c:v>7.43</c:v>
                </c:pt>
                <c:pt idx="73">
                  <c:v>7.74</c:v>
                </c:pt>
                <c:pt idx="74">
                  <c:v>6.99</c:v>
                </c:pt>
                <c:pt idx="75">
                  <c:v>6.54</c:v>
                </c:pt>
                <c:pt idx="76">
                  <c:v>6.35</c:v>
                </c:pt>
                <c:pt idx="77">
                  <c:v>6.89</c:v>
                </c:pt>
                <c:pt idx="78">
                  <c:v>7.03</c:v>
                </c:pt>
                <c:pt idx="79">
                  <c:v>6.82</c:v>
                </c:pt>
                <c:pt idx="80">
                  <c:v>6.87</c:v>
                </c:pt>
                <c:pt idx="81">
                  <c:v>6.66</c:v>
                </c:pt>
                <c:pt idx="82">
                  <c:v>7.02</c:v>
                </c:pt>
                <c:pt idx="83">
                  <c:v>7.57</c:v>
                </c:pt>
                <c:pt idx="84">
                  <c:v>6.69</c:v>
                </c:pt>
                <c:pt idx="85">
                  <c:v>6.9</c:v>
                </c:pt>
                <c:pt idx="86">
                  <c:v>6.08</c:v>
                </c:pt>
                <c:pt idx="87">
                  <c:v>7.19</c:v>
                </c:pt>
                <c:pt idx="88">
                  <c:v>6.7</c:v>
                </c:pt>
                <c:pt idx="89">
                  <c:v>4.83</c:v>
                </c:pt>
                <c:pt idx="90">
                  <c:v>4.8099999999999898</c:v>
                </c:pt>
                <c:pt idx="91">
                  <c:v>4.84</c:v>
                </c:pt>
                <c:pt idx="92">
                  <c:v>4.28</c:v>
                </c:pt>
                <c:pt idx="93">
                  <c:v>4.6100000000000003</c:v>
                </c:pt>
                <c:pt idx="94">
                  <c:v>5.4</c:v>
                </c:pt>
                <c:pt idx="95">
                  <c:v>5.95</c:v>
                </c:pt>
                <c:pt idx="96">
                  <c:v>5.38</c:v>
                </c:pt>
                <c:pt idx="97">
                  <c:v>5.64</c:v>
                </c:pt>
                <c:pt idx="98">
                  <c:v>5.73</c:v>
                </c:pt>
                <c:pt idx="99">
                  <c:v>6.67</c:v>
                </c:pt>
                <c:pt idx="100">
                  <c:v>6.02</c:v>
                </c:pt>
                <c:pt idx="101">
                  <c:v>6.11</c:v>
                </c:pt>
                <c:pt idx="102">
                  <c:v>6.09</c:v>
                </c:pt>
                <c:pt idx="103">
                  <c:v>6.2</c:v>
                </c:pt>
                <c:pt idx="104">
                  <c:v>6.31</c:v>
                </c:pt>
                <c:pt idx="105">
                  <c:v>6.43</c:v>
                </c:pt>
                <c:pt idx="106">
                  <c:v>6.7</c:v>
                </c:pt>
                <c:pt idx="107">
                  <c:v>6.49</c:v>
                </c:pt>
                <c:pt idx="108">
                  <c:v>6.69</c:v>
                </c:pt>
                <c:pt idx="109">
                  <c:v>6.87</c:v>
                </c:pt>
                <c:pt idx="110">
                  <c:v>7.05</c:v>
                </c:pt>
                <c:pt idx="111">
                  <c:v>6.43</c:v>
                </c:pt>
                <c:pt idx="112">
                  <c:v>6.36</c:v>
                </c:pt>
                <c:pt idx="113">
                  <c:v>6.51</c:v>
                </c:pt>
                <c:pt idx="114">
                  <c:v>6.29</c:v>
                </c:pt>
                <c:pt idx="115">
                  <c:v>6.36</c:v>
                </c:pt>
                <c:pt idx="116">
                  <c:v>6.23</c:v>
                </c:pt>
                <c:pt idx="117">
                  <c:v>6.47</c:v>
                </c:pt>
                <c:pt idx="118">
                  <c:v>6.22</c:v>
                </c:pt>
                <c:pt idx="119">
                  <c:v>6.9</c:v>
                </c:pt>
                <c:pt idx="120">
                  <c:v>5.9</c:v>
                </c:pt>
                <c:pt idx="121">
                  <c:v>5.79</c:v>
                </c:pt>
                <c:pt idx="122">
                  <c:v>5.98</c:v>
                </c:pt>
                <c:pt idx="123">
                  <c:v>6.28</c:v>
                </c:pt>
                <c:pt idx="124">
                  <c:v>6.07</c:v>
                </c:pt>
                <c:pt idx="125">
                  <c:v>6.59</c:v>
                </c:pt>
                <c:pt idx="126">
                  <c:v>6.78</c:v>
                </c:pt>
                <c:pt idx="127">
                  <c:v>6.49</c:v>
                </c:pt>
                <c:pt idx="128">
                  <c:v>6.15</c:v>
                </c:pt>
                <c:pt idx="129">
                  <c:v>5.93</c:v>
                </c:pt>
                <c:pt idx="130">
                  <c:v>6.12</c:v>
                </c:pt>
                <c:pt idx="131">
                  <c:v>5.97</c:v>
                </c:pt>
                <c:pt idx="132">
                  <c:v>6.26</c:v>
                </c:pt>
                <c:pt idx="133">
                  <c:v>5.92</c:v>
                </c:pt>
                <c:pt idx="134">
                  <c:v>6.02</c:v>
                </c:pt>
                <c:pt idx="135">
                  <c:v>5.95</c:v>
                </c:pt>
                <c:pt idx="136">
                  <c:v>5.87</c:v>
                </c:pt>
                <c:pt idx="137">
                  <c:v>5.92</c:v>
                </c:pt>
                <c:pt idx="138">
                  <c:v>5.82</c:v>
                </c:pt>
                <c:pt idx="139">
                  <c:v>6.07</c:v>
                </c:pt>
                <c:pt idx="140">
                  <c:v>6.37</c:v>
                </c:pt>
                <c:pt idx="141">
                  <c:v>5.97</c:v>
                </c:pt>
                <c:pt idx="142">
                  <c:v>6.37</c:v>
                </c:pt>
                <c:pt idx="143">
                  <c:v>5.97</c:v>
                </c:pt>
                <c:pt idx="144">
                  <c:v>6.17</c:v>
                </c:pt>
                <c:pt idx="145">
                  <c:v>6.57</c:v>
                </c:pt>
                <c:pt idx="146">
                  <c:v>6.07</c:v>
                </c:pt>
                <c:pt idx="147">
                  <c:v>6.27</c:v>
                </c:pt>
                <c:pt idx="148">
                  <c:v>5.87</c:v>
                </c:pt>
                <c:pt idx="149">
                  <c:v>5.72</c:v>
                </c:pt>
                <c:pt idx="150">
                  <c:v>5.74</c:v>
                </c:pt>
                <c:pt idx="151">
                  <c:v>5.82</c:v>
                </c:pt>
                <c:pt idx="152">
                  <c:v>5.71</c:v>
                </c:pt>
                <c:pt idx="153">
                  <c:v>5.97</c:v>
                </c:pt>
                <c:pt idx="154">
                  <c:v>6</c:v>
                </c:pt>
                <c:pt idx="155">
                  <c:v>5.86</c:v>
                </c:pt>
                <c:pt idx="156">
                  <c:v>5.61</c:v>
                </c:pt>
                <c:pt idx="157">
                  <c:v>5.91</c:v>
                </c:pt>
                <c:pt idx="158">
                  <c:v>5.88</c:v>
                </c:pt>
                <c:pt idx="159">
                  <c:v>5.93</c:v>
                </c:pt>
                <c:pt idx="160">
                  <c:v>5.81</c:v>
                </c:pt>
                <c:pt idx="161">
                  <c:v>5.86</c:v>
                </c:pt>
                <c:pt idx="162">
                  <c:v>5.63</c:v>
                </c:pt>
                <c:pt idx="163">
                  <c:v>5.54</c:v>
                </c:pt>
                <c:pt idx="164">
                  <c:v>6.28</c:v>
                </c:pt>
                <c:pt idx="165">
                  <c:v>5.87</c:v>
                </c:pt>
                <c:pt idx="166">
                  <c:v>5.92</c:v>
                </c:pt>
                <c:pt idx="167">
                  <c:v>5.59</c:v>
                </c:pt>
                <c:pt idx="168">
                  <c:v>5.71</c:v>
                </c:pt>
                <c:pt idx="169">
                  <c:v>5.44</c:v>
                </c:pt>
                <c:pt idx="170">
                  <c:v>5.68</c:v>
                </c:pt>
                <c:pt idx="171">
                  <c:v>5.35</c:v>
                </c:pt>
                <c:pt idx="172">
                  <c:v>5.77</c:v>
                </c:pt>
                <c:pt idx="173">
                  <c:v>5.22</c:v>
                </c:pt>
                <c:pt idx="174">
                  <c:v>5.62</c:v>
                </c:pt>
                <c:pt idx="175">
                  <c:v>5.25</c:v>
                </c:pt>
                <c:pt idx="176">
                  <c:v>4.95</c:v>
                </c:pt>
                <c:pt idx="177">
                  <c:v>5.2</c:v>
                </c:pt>
                <c:pt idx="178">
                  <c:v>5.26</c:v>
                </c:pt>
                <c:pt idx="179">
                  <c:v>5.13</c:v>
                </c:pt>
                <c:pt idx="180">
                  <c:v>4.59</c:v>
                </c:pt>
                <c:pt idx="181">
                  <c:v>5.4</c:v>
                </c:pt>
                <c:pt idx="182">
                  <c:v>5.41</c:v>
                </c:pt>
                <c:pt idx="183">
                  <c:v>4.67</c:v>
                </c:pt>
                <c:pt idx="184">
                  <c:v>5.57</c:v>
                </c:pt>
                <c:pt idx="185">
                  <c:v>5.46</c:v>
                </c:pt>
                <c:pt idx="186">
                  <c:v>6.17</c:v>
                </c:pt>
                <c:pt idx="187">
                  <c:v>4.87</c:v>
                </c:pt>
                <c:pt idx="188">
                  <c:v>3.73</c:v>
                </c:pt>
                <c:pt idx="189">
                  <c:v>4.7300000000000004</c:v>
                </c:pt>
                <c:pt idx="190">
                  <c:v>5.0999999999999899</c:v>
                </c:pt>
                <c:pt idx="191">
                  <c:v>4.8600000000000003</c:v>
                </c:pt>
                <c:pt idx="192">
                  <c:v>4.33</c:v>
                </c:pt>
                <c:pt idx="193">
                  <c:v>4.2699999999999898</c:v>
                </c:pt>
                <c:pt idx="194">
                  <c:v>4.5199999999999898</c:v>
                </c:pt>
                <c:pt idx="195">
                  <c:v>4.26</c:v>
                </c:pt>
                <c:pt idx="196">
                  <c:v>4.82</c:v>
                </c:pt>
                <c:pt idx="197">
                  <c:v>4.29</c:v>
                </c:pt>
                <c:pt idx="198">
                  <c:v>4.75</c:v>
                </c:pt>
                <c:pt idx="199">
                  <c:v>4.6100000000000003</c:v>
                </c:pt>
                <c:pt idx="200">
                  <c:v>4.59</c:v>
                </c:pt>
                <c:pt idx="201">
                  <c:v>4.2699999999999898</c:v>
                </c:pt>
                <c:pt idx="202">
                  <c:v>4.29</c:v>
                </c:pt>
                <c:pt idx="203">
                  <c:v>4.17</c:v>
                </c:pt>
                <c:pt idx="204">
                  <c:v>4.04</c:v>
                </c:pt>
                <c:pt idx="205">
                  <c:v>4.3</c:v>
                </c:pt>
                <c:pt idx="206">
                  <c:v>4.2699999999999898</c:v>
                </c:pt>
                <c:pt idx="207">
                  <c:v>4.55</c:v>
                </c:pt>
                <c:pt idx="208">
                  <c:v>4.3499999999999899</c:v>
                </c:pt>
                <c:pt idx="209">
                  <c:v>4.38</c:v>
                </c:pt>
                <c:pt idx="210">
                  <c:v>4.03</c:v>
                </c:pt>
                <c:pt idx="211">
                  <c:v>4.7300000000000004</c:v>
                </c:pt>
                <c:pt idx="212">
                  <c:v>3.61</c:v>
                </c:pt>
                <c:pt idx="213">
                  <c:v>4.5199999999999898</c:v>
                </c:pt>
                <c:pt idx="214">
                  <c:v>4.58</c:v>
                </c:pt>
                <c:pt idx="215">
                  <c:v>4.34</c:v>
                </c:pt>
                <c:pt idx="216">
                  <c:v>4.7</c:v>
                </c:pt>
                <c:pt idx="217">
                  <c:v>4.63</c:v>
                </c:pt>
                <c:pt idx="218">
                  <c:v>4.79</c:v>
                </c:pt>
                <c:pt idx="219">
                  <c:v>4.5</c:v>
                </c:pt>
                <c:pt idx="220">
                  <c:v>4.1500000000000004</c:v>
                </c:pt>
                <c:pt idx="221">
                  <c:v>4.1500000000000004</c:v>
                </c:pt>
                <c:pt idx="222">
                  <c:v>3.94</c:v>
                </c:pt>
                <c:pt idx="223">
                  <c:v>4.01</c:v>
                </c:pt>
                <c:pt idx="224">
                  <c:v>3.93</c:v>
                </c:pt>
                <c:pt idx="225">
                  <c:v>4.5199999999999898</c:v>
                </c:pt>
                <c:pt idx="226">
                  <c:v>4.17</c:v>
                </c:pt>
                <c:pt idx="227">
                  <c:v>3.97</c:v>
                </c:pt>
                <c:pt idx="228">
                  <c:v>3.92</c:v>
                </c:pt>
                <c:pt idx="229">
                  <c:v>3.55</c:v>
                </c:pt>
                <c:pt idx="230">
                  <c:v>3.76</c:v>
                </c:pt>
                <c:pt idx="231">
                  <c:v>4</c:v>
                </c:pt>
                <c:pt idx="232">
                  <c:v>3.5</c:v>
                </c:pt>
                <c:pt idx="233">
                  <c:v>3.22</c:v>
                </c:pt>
                <c:pt idx="234">
                  <c:v>3.73</c:v>
                </c:pt>
                <c:pt idx="235">
                  <c:v>3.66</c:v>
                </c:pt>
                <c:pt idx="236">
                  <c:v>3.67</c:v>
                </c:pt>
                <c:pt idx="237">
                  <c:v>4.1500000000000004</c:v>
                </c:pt>
                <c:pt idx="238">
                  <c:v>4.22</c:v>
                </c:pt>
                <c:pt idx="239">
                  <c:v>3.61</c:v>
                </c:pt>
                <c:pt idx="240">
                  <c:v>3.02</c:v>
                </c:pt>
                <c:pt idx="241">
                  <c:v>3.59</c:v>
                </c:pt>
                <c:pt idx="242">
                  <c:v>3.53</c:v>
                </c:pt>
                <c:pt idx="243">
                  <c:v>2.99</c:v>
                </c:pt>
                <c:pt idx="244">
                  <c:v>3.68</c:v>
                </c:pt>
                <c:pt idx="245">
                  <c:v>3.31</c:v>
                </c:pt>
                <c:pt idx="246">
                  <c:v>3.21</c:v>
                </c:pt>
                <c:pt idx="247">
                  <c:v>2.84</c:v>
                </c:pt>
                <c:pt idx="248">
                  <c:v>3.2</c:v>
                </c:pt>
                <c:pt idx="249">
                  <c:v>2.96</c:v>
                </c:pt>
                <c:pt idx="250">
                  <c:v>2.87</c:v>
                </c:pt>
                <c:pt idx="251">
                  <c:v>3.02</c:v>
                </c:pt>
                <c:pt idx="252">
                  <c:v>3.05</c:v>
                </c:pt>
                <c:pt idx="253">
                  <c:v>3.24</c:v>
                </c:pt>
                <c:pt idx="254">
                  <c:v>2.89</c:v>
                </c:pt>
                <c:pt idx="255">
                  <c:v>2.9</c:v>
                </c:pt>
                <c:pt idx="256">
                  <c:v>3.03</c:v>
                </c:pt>
                <c:pt idx="257">
                  <c:v>2.65</c:v>
                </c:pt>
                <c:pt idx="258">
                  <c:v>2.38</c:v>
                </c:pt>
                <c:pt idx="259">
                  <c:v>2.48</c:v>
                </c:pt>
                <c:pt idx="260">
                  <c:v>2.42</c:v>
                </c:pt>
                <c:pt idx="261">
                  <c:v>2.52</c:v>
                </c:pt>
                <c:pt idx="262">
                  <c:v>2.78</c:v>
                </c:pt>
                <c:pt idx="263">
                  <c:v>2.57</c:v>
                </c:pt>
                <c:pt idx="264">
                  <c:v>2.5499999999999901</c:v>
                </c:pt>
                <c:pt idx="265">
                  <c:v>1.92</c:v>
                </c:pt>
                <c:pt idx="266">
                  <c:v>2.9</c:v>
                </c:pt>
                <c:pt idx="267">
                  <c:v>2.52999999999999</c:v>
                </c:pt>
                <c:pt idx="268">
                  <c:v>2.54</c:v>
                </c:pt>
                <c:pt idx="269">
                  <c:v>2.11</c:v>
                </c:pt>
                <c:pt idx="270">
                  <c:v>2.31</c:v>
                </c:pt>
                <c:pt idx="271">
                  <c:v>2.31</c:v>
                </c:pt>
                <c:pt idx="272">
                  <c:v>2.33</c:v>
                </c:pt>
                <c:pt idx="273">
                  <c:v>2.69</c:v>
                </c:pt>
                <c:pt idx="274">
                  <c:v>2.54</c:v>
                </c:pt>
                <c:pt idx="275">
                  <c:v>1.88</c:v>
                </c:pt>
                <c:pt idx="276">
                  <c:v>2.00999999999999</c:v>
                </c:pt>
                <c:pt idx="277">
                  <c:v>2.33</c:v>
                </c:pt>
                <c:pt idx="278">
                  <c:v>1.73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11C-4435-93AB-EFC1A3E831B5}"/>
            </c:ext>
          </c:extLst>
        </c:ser>
        <c:ser>
          <c:idx val="1"/>
          <c:order val="1"/>
          <c:tx>
            <c:v>Simulated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3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'371535076373501'!$H$10:$H$51</c:f>
              <c:numCache>
                <c:formatCode>m/d/yyyy</c:formatCode>
                <c:ptCount val="42"/>
                <c:pt idx="0">
                  <c:v>26665</c:v>
                </c:pt>
                <c:pt idx="1">
                  <c:v>28491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</c:numCache>
            </c:numRef>
          </c:xVal>
          <c:yVal>
            <c:numRef>
              <c:f>'371535076373501'!$G$10:$G$51</c:f>
              <c:numCache>
                <c:formatCode>General</c:formatCode>
                <c:ptCount val="42"/>
                <c:pt idx="0">
                  <c:v>9.1367282867431996</c:v>
                </c:pt>
                <c:pt idx="1">
                  <c:v>6.4650306701659996</c:v>
                </c:pt>
                <c:pt idx="2">
                  <c:v>4.5047531127929998</c:v>
                </c:pt>
                <c:pt idx="3">
                  <c:v>4.0407791137695002</c:v>
                </c:pt>
                <c:pt idx="4">
                  <c:v>3.5921707153320002</c:v>
                </c:pt>
                <c:pt idx="5">
                  <c:v>3.1612186431885001</c:v>
                </c:pt>
                <c:pt idx="6">
                  <c:v>2.7532849311829</c:v>
                </c:pt>
                <c:pt idx="7">
                  <c:v>2.3482704162597998</c:v>
                </c:pt>
                <c:pt idx="8">
                  <c:v>1.9337961673737001</c:v>
                </c:pt>
                <c:pt idx="9">
                  <c:v>1.5176411867141999</c:v>
                </c:pt>
                <c:pt idx="10">
                  <c:v>1.10105240345</c:v>
                </c:pt>
                <c:pt idx="11">
                  <c:v>0.6856967806816</c:v>
                </c:pt>
                <c:pt idx="12">
                  <c:v>0.2765630185604</c:v>
                </c:pt>
                <c:pt idx="13">
                  <c:v>-0.131504550576</c:v>
                </c:pt>
                <c:pt idx="14">
                  <c:v>-0.53366649150800005</c:v>
                </c:pt>
                <c:pt idx="15">
                  <c:v>-0.91766929626500005</c:v>
                </c:pt>
                <c:pt idx="16">
                  <c:v>-1.272076487541</c:v>
                </c:pt>
                <c:pt idx="17">
                  <c:v>-1.6093940734859999</c:v>
                </c:pt>
                <c:pt idx="18">
                  <c:v>-1.9293853044510001</c:v>
                </c:pt>
                <c:pt idx="19">
                  <c:v>-2.2436463832859999</c:v>
                </c:pt>
                <c:pt idx="20">
                  <c:v>-2.5458960533139998</c:v>
                </c:pt>
                <c:pt idx="21">
                  <c:v>-2.8514480590820002</c:v>
                </c:pt>
                <c:pt idx="22">
                  <c:v>-3.1612622737880001</c:v>
                </c:pt>
                <c:pt idx="23">
                  <c:v>-3.487034320831</c:v>
                </c:pt>
                <c:pt idx="24">
                  <c:v>-3.8317456245420001</c:v>
                </c:pt>
                <c:pt idx="25">
                  <c:v>-4.17231798172</c:v>
                </c:pt>
                <c:pt idx="26">
                  <c:v>-4.5322341918950002</c:v>
                </c:pt>
                <c:pt idx="27">
                  <c:v>-4.9415407180789996</c:v>
                </c:pt>
                <c:pt idx="28">
                  <c:v>-5.3901772499079996</c:v>
                </c:pt>
                <c:pt idx="29">
                  <c:v>-5.8678159713750002</c:v>
                </c:pt>
                <c:pt idx="30">
                  <c:v>-6.327553272247</c:v>
                </c:pt>
                <c:pt idx="31">
                  <c:v>-6.71839427948</c:v>
                </c:pt>
                <c:pt idx="32">
                  <c:v>-7.0115842819210004</c:v>
                </c:pt>
                <c:pt idx="33">
                  <c:v>-7.2087478637700002</c:v>
                </c:pt>
                <c:pt idx="34">
                  <c:v>-7.3404607772829999</c:v>
                </c:pt>
                <c:pt idx="35">
                  <c:v>-7.4231858253479999</c:v>
                </c:pt>
                <c:pt idx="36">
                  <c:v>-7.4705700874329999</c:v>
                </c:pt>
                <c:pt idx="37">
                  <c:v>-7.4907374382020002</c:v>
                </c:pt>
                <c:pt idx="38">
                  <c:v>-7.5043106079099999</c:v>
                </c:pt>
                <c:pt idx="39">
                  <c:v>-7.5287966728209996</c:v>
                </c:pt>
                <c:pt idx="40">
                  <c:v>-7.5498275756839996</c:v>
                </c:pt>
                <c:pt idx="41">
                  <c:v>-7.5848712921140002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11C-4435-93AB-EFC1A3E831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3555183"/>
        <c:axId val="613550191"/>
      </c:scatterChart>
      <c:valAx>
        <c:axId val="613555183"/>
        <c:scaling>
          <c:orientation val="minMax"/>
          <c:min val="2500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0191"/>
        <c:crossesAt val="-200"/>
        <c:crossBetween val="midCat"/>
      </c:valAx>
      <c:valAx>
        <c:axId val="6135501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Water Level (ft)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5183"/>
        <c:crosses val="autoZero"/>
        <c:crossBetween val="midCat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Data</c:v>
          </c:tx>
          <c:spPr>
            <a:ln w="19050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'371535076373501'!$I$10:$I$51</c:f>
              <c:numCache>
                <c:formatCode>General</c:formatCode>
                <c:ptCount val="42"/>
                <c:pt idx="0">
                  <c:v>7.52</c:v>
                </c:pt>
                <c:pt idx="1">
                  <c:v>6.89</c:v>
                </c:pt>
                <c:pt idx="2">
                  <c:v>5.64</c:v>
                </c:pt>
                <c:pt idx="3">
                  <c:v>6.2</c:v>
                </c:pt>
                <c:pt idx="4">
                  <c:v>6.7</c:v>
                </c:pt>
                <c:pt idx="5">
                  <c:v>6.36</c:v>
                </c:pt>
                <c:pt idx="6">
                  <c:v>6.47</c:v>
                </c:pt>
                <c:pt idx="7">
                  <c:v>6.28</c:v>
                </c:pt>
                <c:pt idx="8">
                  <c:v>6.12</c:v>
                </c:pt>
                <c:pt idx="9">
                  <c:v>5.92</c:v>
                </c:pt>
                <c:pt idx="10">
                  <c:v>6.17</c:v>
                </c:pt>
                <c:pt idx="11">
                  <c:v>5.82</c:v>
                </c:pt>
                <c:pt idx="12">
                  <c:v>5.91</c:v>
                </c:pt>
                <c:pt idx="13">
                  <c:v>6.28</c:v>
                </c:pt>
                <c:pt idx="14">
                  <c:v>5.68</c:v>
                </c:pt>
                <c:pt idx="15">
                  <c:v>5.25</c:v>
                </c:pt>
                <c:pt idx="16">
                  <c:v>4.59</c:v>
                </c:pt>
                <c:pt idx="17">
                  <c:v>5.57</c:v>
                </c:pt>
                <c:pt idx="18">
                  <c:v>3.73</c:v>
                </c:pt>
                <c:pt idx="19">
                  <c:v>4.33</c:v>
                </c:pt>
                <c:pt idx="20">
                  <c:v>4.82</c:v>
                </c:pt>
                <c:pt idx="21">
                  <c:v>4.59</c:v>
                </c:pt>
                <c:pt idx="22">
                  <c:v>4.3</c:v>
                </c:pt>
                <c:pt idx="23">
                  <c:v>4.38</c:v>
                </c:pt>
                <c:pt idx="24">
                  <c:v>4.5199999999999898</c:v>
                </c:pt>
                <c:pt idx="25">
                  <c:v>4.7</c:v>
                </c:pt>
                <c:pt idx="26">
                  <c:v>4.1500000000000004</c:v>
                </c:pt>
                <c:pt idx="27">
                  <c:v>4.5199999999999898</c:v>
                </c:pt>
                <c:pt idx="28">
                  <c:v>3.55</c:v>
                </c:pt>
                <c:pt idx="29">
                  <c:v>3.22</c:v>
                </c:pt>
                <c:pt idx="30">
                  <c:v>4.1500000000000004</c:v>
                </c:pt>
                <c:pt idx="31">
                  <c:v>3.53</c:v>
                </c:pt>
                <c:pt idx="32">
                  <c:v>3.21</c:v>
                </c:pt>
                <c:pt idx="33">
                  <c:v>2.87</c:v>
                </c:pt>
                <c:pt idx="34">
                  <c:v>3.24</c:v>
                </c:pt>
                <c:pt idx="35">
                  <c:v>2.65</c:v>
                </c:pt>
                <c:pt idx="36">
                  <c:v>2.42</c:v>
                </c:pt>
                <c:pt idx="37">
                  <c:v>2.5499999999999901</c:v>
                </c:pt>
                <c:pt idx="38">
                  <c:v>2.54</c:v>
                </c:pt>
                <c:pt idx="39">
                  <c:v>2.33</c:v>
                </c:pt>
                <c:pt idx="40">
                  <c:v>1.88</c:v>
                </c:pt>
                <c:pt idx="41">
                  <c:v>2.00999999999999</c:v>
                </c:pt>
              </c:numCache>
            </c:numRef>
          </c:xVal>
          <c:yVal>
            <c:numRef>
              <c:f>'371535076373501'!$G$10:$G$51</c:f>
              <c:numCache>
                <c:formatCode>General</c:formatCode>
                <c:ptCount val="42"/>
                <c:pt idx="0">
                  <c:v>9.1367282867431996</c:v>
                </c:pt>
                <c:pt idx="1">
                  <c:v>6.4650306701659996</c:v>
                </c:pt>
                <c:pt idx="2">
                  <c:v>4.5047531127929998</c:v>
                </c:pt>
                <c:pt idx="3">
                  <c:v>4.0407791137695002</c:v>
                </c:pt>
                <c:pt idx="4">
                  <c:v>3.5921707153320002</c:v>
                </c:pt>
                <c:pt idx="5">
                  <c:v>3.1612186431885001</c:v>
                </c:pt>
                <c:pt idx="6">
                  <c:v>2.7532849311829</c:v>
                </c:pt>
                <c:pt idx="7">
                  <c:v>2.3482704162597998</c:v>
                </c:pt>
                <c:pt idx="8">
                  <c:v>1.9337961673737001</c:v>
                </c:pt>
                <c:pt idx="9">
                  <c:v>1.5176411867141999</c:v>
                </c:pt>
                <c:pt idx="10">
                  <c:v>1.10105240345</c:v>
                </c:pt>
                <c:pt idx="11">
                  <c:v>0.6856967806816</c:v>
                </c:pt>
                <c:pt idx="12">
                  <c:v>0.2765630185604</c:v>
                </c:pt>
                <c:pt idx="13">
                  <c:v>-0.131504550576</c:v>
                </c:pt>
                <c:pt idx="14">
                  <c:v>-0.53366649150800005</c:v>
                </c:pt>
                <c:pt idx="15">
                  <c:v>-0.91766929626500005</c:v>
                </c:pt>
                <c:pt idx="16">
                  <c:v>-1.272076487541</c:v>
                </c:pt>
                <c:pt idx="17">
                  <c:v>-1.6093940734859999</c:v>
                </c:pt>
                <c:pt idx="18">
                  <c:v>-1.9293853044510001</c:v>
                </c:pt>
                <c:pt idx="19">
                  <c:v>-2.2436463832859999</c:v>
                </c:pt>
                <c:pt idx="20">
                  <c:v>-2.5458960533139998</c:v>
                </c:pt>
                <c:pt idx="21">
                  <c:v>-2.8514480590820002</c:v>
                </c:pt>
                <c:pt idx="22">
                  <c:v>-3.1612622737880001</c:v>
                </c:pt>
                <c:pt idx="23">
                  <c:v>-3.487034320831</c:v>
                </c:pt>
                <c:pt idx="24">
                  <c:v>-3.8317456245420001</c:v>
                </c:pt>
                <c:pt idx="25">
                  <c:v>-4.17231798172</c:v>
                </c:pt>
                <c:pt idx="26">
                  <c:v>-4.5322341918950002</c:v>
                </c:pt>
                <c:pt idx="27">
                  <c:v>-4.9415407180789996</c:v>
                </c:pt>
                <c:pt idx="28">
                  <c:v>-5.3901772499079996</c:v>
                </c:pt>
                <c:pt idx="29">
                  <c:v>-5.8678159713750002</c:v>
                </c:pt>
                <c:pt idx="30">
                  <c:v>-6.327553272247</c:v>
                </c:pt>
                <c:pt idx="31">
                  <c:v>-6.71839427948</c:v>
                </c:pt>
                <c:pt idx="32">
                  <c:v>-7.0115842819210004</c:v>
                </c:pt>
                <c:pt idx="33">
                  <c:v>-7.2087478637700002</c:v>
                </c:pt>
                <c:pt idx="34">
                  <c:v>-7.3404607772829999</c:v>
                </c:pt>
                <c:pt idx="35">
                  <c:v>-7.4231858253479999</c:v>
                </c:pt>
                <c:pt idx="36">
                  <c:v>-7.4705700874329999</c:v>
                </c:pt>
                <c:pt idx="37">
                  <c:v>-7.4907374382020002</c:v>
                </c:pt>
                <c:pt idx="38">
                  <c:v>-7.5043106079099999</c:v>
                </c:pt>
                <c:pt idx="39">
                  <c:v>-7.5287966728209996</c:v>
                </c:pt>
                <c:pt idx="40">
                  <c:v>-7.5498275756839996</c:v>
                </c:pt>
                <c:pt idx="41">
                  <c:v>-7.5848712921140002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697-471B-8C8F-F546C3BDDCBA}"/>
            </c:ext>
          </c:extLst>
        </c:ser>
        <c:ser>
          <c:idx val="1"/>
          <c:order val="1"/>
          <c:tx>
            <c:v>Y=X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'371535076373501'!$K$2:$K$3</c:f>
              <c:numCache>
                <c:formatCode>General</c:formatCode>
                <c:ptCount val="2"/>
                <c:pt idx="0">
                  <c:v>8.9700000000000006</c:v>
                </c:pt>
                <c:pt idx="1">
                  <c:v>1.73</c:v>
                </c:pt>
              </c:numCache>
            </c:numRef>
          </c:xVal>
          <c:yVal>
            <c:numRef>
              <c:f>'371535076373501'!$K$2:$K$3</c:f>
              <c:numCache>
                <c:formatCode>General</c:formatCode>
                <c:ptCount val="2"/>
                <c:pt idx="0">
                  <c:v>8.9700000000000006</c:v>
                </c:pt>
                <c:pt idx="1">
                  <c:v>1.73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697-471B-8C8F-F546C3BDDC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4009151"/>
        <c:axId val="1105116095"/>
      </c:scatterChart>
      <c:valAx>
        <c:axId val="117400915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05116095"/>
        <c:crossesAt val="-200"/>
        <c:crossBetween val="midCat"/>
      </c:valAx>
      <c:valAx>
        <c:axId val="11051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74009151"/>
        <c:crossesAt val="-200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0617632601578511"/>
          <c:y val="0.57275836614173226"/>
          <c:w val="0.38800328273086904"/>
          <c:h val="0.19412968265330471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sz="1400" b="0" i="0" u="none" strike="noStrike" baseline="0">
                <a:effectLst/>
              </a:rPr>
              <a:t>54G 11</a:t>
            </a:r>
            <a:r>
              <a:rPr lang="en-US" sz="1400" b="0" i="0" u="none" strike="noStrike" baseline="0"/>
              <a:t>        </a:t>
            </a:r>
            <a:endParaRPr lang="en-US"/>
          </a:p>
        </c:rich>
      </c:tx>
      <c:layout>
        <c:manualLayout>
          <c:xMode val="edge"/>
          <c:yMode val="edge"/>
          <c:x val="0.36088110403397028"/>
          <c:y val="2.13675213675213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USGS Data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3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xVal>
            <c:numRef>
              <c:f>'371956077055203'!$A$2:$A$1754</c:f>
              <c:numCache>
                <c:formatCode>m/d/yyyy</c:formatCode>
                <c:ptCount val="1753"/>
                <c:pt idx="0">
                  <c:v>26753</c:v>
                </c:pt>
                <c:pt idx="1">
                  <c:v>26785</c:v>
                </c:pt>
                <c:pt idx="2">
                  <c:v>26816</c:v>
                </c:pt>
                <c:pt idx="3">
                  <c:v>26846</c:v>
                </c:pt>
                <c:pt idx="4">
                  <c:v>26877</c:v>
                </c:pt>
                <c:pt idx="5">
                  <c:v>26908</c:v>
                </c:pt>
                <c:pt idx="6">
                  <c:v>26938</c:v>
                </c:pt>
                <c:pt idx="7">
                  <c:v>26969</c:v>
                </c:pt>
                <c:pt idx="8">
                  <c:v>26998</c:v>
                </c:pt>
                <c:pt idx="9">
                  <c:v>26999</c:v>
                </c:pt>
                <c:pt idx="10">
                  <c:v>27030</c:v>
                </c:pt>
                <c:pt idx="11">
                  <c:v>27039</c:v>
                </c:pt>
                <c:pt idx="12">
                  <c:v>27044</c:v>
                </c:pt>
                <c:pt idx="13">
                  <c:v>27049</c:v>
                </c:pt>
                <c:pt idx="14">
                  <c:v>27061</c:v>
                </c:pt>
                <c:pt idx="15">
                  <c:v>27070</c:v>
                </c:pt>
                <c:pt idx="16">
                  <c:v>27075</c:v>
                </c:pt>
                <c:pt idx="17">
                  <c:v>27080</c:v>
                </c:pt>
                <c:pt idx="18">
                  <c:v>27085</c:v>
                </c:pt>
                <c:pt idx="19">
                  <c:v>27088</c:v>
                </c:pt>
                <c:pt idx="20">
                  <c:v>27089</c:v>
                </c:pt>
                <c:pt idx="21">
                  <c:v>27093</c:v>
                </c:pt>
                <c:pt idx="22">
                  <c:v>27098</c:v>
                </c:pt>
                <c:pt idx="23">
                  <c:v>27120</c:v>
                </c:pt>
                <c:pt idx="24">
                  <c:v>27124</c:v>
                </c:pt>
                <c:pt idx="25">
                  <c:v>27129</c:v>
                </c:pt>
                <c:pt idx="26">
                  <c:v>27134</c:v>
                </c:pt>
                <c:pt idx="27">
                  <c:v>27139</c:v>
                </c:pt>
                <c:pt idx="28">
                  <c:v>27144</c:v>
                </c:pt>
                <c:pt idx="29">
                  <c:v>27149</c:v>
                </c:pt>
                <c:pt idx="30">
                  <c:v>27150</c:v>
                </c:pt>
                <c:pt idx="31">
                  <c:v>27154</c:v>
                </c:pt>
                <c:pt idx="32">
                  <c:v>27159</c:v>
                </c:pt>
                <c:pt idx="33">
                  <c:v>27164</c:v>
                </c:pt>
                <c:pt idx="34">
                  <c:v>27169</c:v>
                </c:pt>
                <c:pt idx="35">
                  <c:v>27174</c:v>
                </c:pt>
                <c:pt idx="36">
                  <c:v>27180</c:v>
                </c:pt>
                <c:pt idx="37">
                  <c:v>27181</c:v>
                </c:pt>
                <c:pt idx="38">
                  <c:v>27185</c:v>
                </c:pt>
                <c:pt idx="39">
                  <c:v>27190</c:v>
                </c:pt>
                <c:pt idx="40">
                  <c:v>27195</c:v>
                </c:pt>
                <c:pt idx="41">
                  <c:v>27200</c:v>
                </c:pt>
                <c:pt idx="42">
                  <c:v>27205</c:v>
                </c:pt>
                <c:pt idx="43">
                  <c:v>27210</c:v>
                </c:pt>
                <c:pt idx="44">
                  <c:v>27211</c:v>
                </c:pt>
                <c:pt idx="45">
                  <c:v>27215</c:v>
                </c:pt>
                <c:pt idx="46">
                  <c:v>27220</c:v>
                </c:pt>
                <c:pt idx="47">
                  <c:v>27225</c:v>
                </c:pt>
                <c:pt idx="48">
                  <c:v>27230</c:v>
                </c:pt>
                <c:pt idx="49">
                  <c:v>27235</c:v>
                </c:pt>
                <c:pt idx="50">
                  <c:v>27241</c:v>
                </c:pt>
                <c:pt idx="51">
                  <c:v>27242</c:v>
                </c:pt>
                <c:pt idx="52">
                  <c:v>27246</c:v>
                </c:pt>
                <c:pt idx="53">
                  <c:v>27251</c:v>
                </c:pt>
                <c:pt idx="54">
                  <c:v>27256</c:v>
                </c:pt>
                <c:pt idx="55">
                  <c:v>27261</c:v>
                </c:pt>
                <c:pt idx="56">
                  <c:v>27266</c:v>
                </c:pt>
                <c:pt idx="57">
                  <c:v>27272</c:v>
                </c:pt>
                <c:pt idx="58">
                  <c:v>27273</c:v>
                </c:pt>
                <c:pt idx="59">
                  <c:v>27277</c:v>
                </c:pt>
                <c:pt idx="60">
                  <c:v>27282</c:v>
                </c:pt>
                <c:pt idx="61">
                  <c:v>27287</c:v>
                </c:pt>
                <c:pt idx="62">
                  <c:v>27292</c:v>
                </c:pt>
                <c:pt idx="63">
                  <c:v>27297</c:v>
                </c:pt>
                <c:pt idx="64">
                  <c:v>27302</c:v>
                </c:pt>
                <c:pt idx="65">
                  <c:v>27303</c:v>
                </c:pt>
                <c:pt idx="66">
                  <c:v>27307</c:v>
                </c:pt>
                <c:pt idx="67">
                  <c:v>27312</c:v>
                </c:pt>
                <c:pt idx="68">
                  <c:v>27317</c:v>
                </c:pt>
                <c:pt idx="69">
                  <c:v>27322</c:v>
                </c:pt>
                <c:pt idx="70">
                  <c:v>27327</c:v>
                </c:pt>
                <c:pt idx="71">
                  <c:v>27333</c:v>
                </c:pt>
                <c:pt idx="72">
                  <c:v>27334</c:v>
                </c:pt>
                <c:pt idx="73">
                  <c:v>27338</c:v>
                </c:pt>
                <c:pt idx="74">
                  <c:v>27343</c:v>
                </c:pt>
                <c:pt idx="75">
                  <c:v>27348</c:v>
                </c:pt>
                <c:pt idx="76">
                  <c:v>27353</c:v>
                </c:pt>
                <c:pt idx="77">
                  <c:v>27358</c:v>
                </c:pt>
                <c:pt idx="78">
                  <c:v>27363</c:v>
                </c:pt>
                <c:pt idx="79">
                  <c:v>27364</c:v>
                </c:pt>
                <c:pt idx="80">
                  <c:v>27368</c:v>
                </c:pt>
                <c:pt idx="81">
                  <c:v>27373</c:v>
                </c:pt>
                <c:pt idx="82">
                  <c:v>27378</c:v>
                </c:pt>
                <c:pt idx="83">
                  <c:v>27383</c:v>
                </c:pt>
                <c:pt idx="84">
                  <c:v>27388</c:v>
                </c:pt>
                <c:pt idx="85">
                  <c:v>27394</c:v>
                </c:pt>
                <c:pt idx="86">
                  <c:v>27395</c:v>
                </c:pt>
                <c:pt idx="87">
                  <c:v>27399</c:v>
                </c:pt>
                <c:pt idx="88">
                  <c:v>27404</c:v>
                </c:pt>
                <c:pt idx="89">
                  <c:v>27409</c:v>
                </c:pt>
                <c:pt idx="90">
                  <c:v>27414</c:v>
                </c:pt>
                <c:pt idx="91">
                  <c:v>27419</c:v>
                </c:pt>
                <c:pt idx="92">
                  <c:v>27426</c:v>
                </c:pt>
                <c:pt idx="93">
                  <c:v>27440</c:v>
                </c:pt>
                <c:pt idx="94">
                  <c:v>27445</c:v>
                </c:pt>
                <c:pt idx="95">
                  <c:v>27450</c:v>
                </c:pt>
                <c:pt idx="96">
                  <c:v>27453</c:v>
                </c:pt>
                <c:pt idx="97">
                  <c:v>27454</c:v>
                </c:pt>
                <c:pt idx="98">
                  <c:v>27458</c:v>
                </c:pt>
                <c:pt idx="99">
                  <c:v>27463</c:v>
                </c:pt>
                <c:pt idx="100">
                  <c:v>27468</c:v>
                </c:pt>
                <c:pt idx="101">
                  <c:v>27473</c:v>
                </c:pt>
                <c:pt idx="102">
                  <c:v>27478</c:v>
                </c:pt>
                <c:pt idx="103">
                  <c:v>27484</c:v>
                </c:pt>
                <c:pt idx="104">
                  <c:v>27485</c:v>
                </c:pt>
                <c:pt idx="105">
                  <c:v>27489</c:v>
                </c:pt>
                <c:pt idx="106">
                  <c:v>27494</c:v>
                </c:pt>
                <c:pt idx="107">
                  <c:v>27499</c:v>
                </c:pt>
                <c:pt idx="108">
                  <c:v>27504</c:v>
                </c:pt>
                <c:pt idx="109">
                  <c:v>27509</c:v>
                </c:pt>
                <c:pt idx="110">
                  <c:v>27514</c:v>
                </c:pt>
                <c:pt idx="111">
                  <c:v>27515</c:v>
                </c:pt>
                <c:pt idx="112">
                  <c:v>27519</c:v>
                </c:pt>
                <c:pt idx="113">
                  <c:v>27524</c:v>
                </c:pt>
                <c:pt idx="114">
                  <c:v>27529</c:v>
                </c:pt>
                <c:pt idx="115">
                  <c:v>27534</c:v>
                </c:pt>
                <c:pt idx="116">
                  <c:v>27539</c:v>
                </c:pt>
                <c:pt idx="117">
                  <c:v>27545</c:v>
                </c:pt>
                <c:pt idx="118">
                  <c:v>27546</c:v>
                </c:pt>
                <c:pt idx="119">
                  <c:v>27550</c:v>
                </c:pt>
                <c:pt idx="120">
                  <c:v>27555</c:v>
                </c:pt>
                <c:pt idx="121">
                  <c:v>27560</c:v>
                </c:pt>
                <c:pt idx="122">
                  <c:v>27565</c:v>
                </c:pt>
                <c:pt idx="123">
                  <c:v>27570</c:v>
                </c:pt>
                <c:pt idx="124">
                  <c:v>27575</c:v>
                </c:pt>
                <c:pt idx="125">
                  <c:v>27580</c:v>
                </c:pt>
                <c:pt idx="126">
                  <c:v>27585</c:v>
                </c:pt>
                <c:pt idx="127">
                  <c:v>27590</c:v>
                </c:pt>
                <c:pt idx="128">
                  <c:v>27595</c:v>
                </c:pt>
                <c:pt idx="129">
                  <c:v>27600</c:v>
                </c:pt>
                <c:pt idx="130">
                  <c:v>27606</c:v>
                </c:pt>
                <c:pt idx="131">
                  <c:v>27607</c:v>
                </c:pt>
                <c:pt idx="132">
                  <c:v>27611</c:v>
                </c:pt>
                <c:pt idx="133">
                  <c:v>27616</c:v>
                </c:pt>
                <c:pt idx="134">
                  <c:v>27621</c:v>
                </c:pt>
                <c:pt idx="135">
                  <c:v>27626</c:v>
                </c:pt>
                <c:pt idx="136">
                  <c:v>27631</c:v>
                </c:pt>
                <c:pt idx="137">
                  <c:v>27637</c:v>
                </c:pt>
                <c:pt idx="138">
                  <c:v>27638</c:v>
                </c:pt>
                <c:pt idx="139">
                  <c:v>27642</c:v>
                </c:pt>
                <c:pt idx="140">
                  <c:v>27647</c:v>
                </c:pt>
                <c:pt idx="141">
                  <c:v>27652</c:v>
                </c:pt>
                <c:pt idx="142">
                  <c:v>27668</c:v>
                </c:pt>
                <c:pt idx="143">
                  <c:v>27677</c:v>
                </c:pt>
                <c:pt idx="144">
                  <c:v>27682</c:v>
                </c:pt>
                <c:pt idx="145">
                  <c:v>27687</c:v>
                </c:pt>
                <c:pt idx="146">
                  <c:v>27692</c:v>
                </c:pt>
                <c:pt idx="147">
                  <c:v>27698</c:v>
                </c:pt>
                <c:pt idx="148">
                  <c:v>27699</c:v>
                </c:pt>
                <c:pt idx="149">
                  <c:v>27703</c:v>
                </c:pt>
                <c:pt idx="150">
                  <c:v>27708</c:v>
                </c:pt>
                <c:pt idx="151">
                  <c:v>27713</c:v>
                </c:pt>
                <c:pt idx="152">
                  <c:v>27718</c:v>
                </c:pt>
                <c:pt idx="153">
                  <c:v>27723</c:v>
                </c:pt>
                <c:pt idx="154">
                  <c:v>27728</c:v>
                </c:pt>
                <c:pt idx="155">
                  <c:v>27729</c:v>
                </c:pt>
                <c:pt idx="156">
                  <c:v>27733</c:v>
                </c:pt>
                <c:pt idx="157">
                  <c:v>27738</c:v>
                </c:pt>
                <c:pt idx="158">
                  <c:v>27743</c:v>
                </c:pt>
                <c:pt idx="159">
                  <c:v>27820</c:v>
                </c:pt>
                <c:pt idx="160">
                  <c:v>27829</c:v>
                </c:pt>
                <c:pt idx="161">
                  <c:v>27834</c:v>
                </c:pt>
                <c:pt idx="162">
                  <c:v>27839</c:v>
                </c:pt>
                <c:pt idx="163">
                  <c:v>27844</c:v>
                </c:pt>
                <c:pt idx="164">
                  <c:v>27850</c:v>
                </c:pt>
                <c:pt idx="165">
                  <c:v>27851</c:v>
                </c:pt>
                <c:pt idx="166">
                  <c:v>27855</c:v>
                </c:pt>
                <c:pt idx="167">
                  <c:v>27860</c:v>
                </c:pt>
                <c:pt idx="168">
                  <c:v>27881</c:v>
                </c:pt>
                <c:pt idx="169">
                  <c:v>27885</c:v>
                </c:pt>
                <c:pt idx="170">
                  <c:v>27890</c:v>
                </c:pt>
                <c:pt idx="171">
                  <c:v>27895</c:v>
                </c:pt>
                <c:pt idx="172">
                  <c:v>27900</c:v>
                </c:pt>
                <c:pt idx="173">
                  <c:v>27905</c:v>
                </c:pt>
                <c:pt idx="174">
                  <c:v>27911</c:v>
                </c:pt>
                <c:pt idx="175">
                  <c:v>27912</c:v>
                </c:pt>
                <c:pt idx="176">
                  <c:v>27916</c:v>
                </c:pt>
                <c:pt idx="177">
                  <c:v>27954</c:v>
                </c:pt>
                <c:pt idx="178">
                  <c:v>27977</c:v>
                </c:pt>
                <c:pt idx="179">
                  <c:v>28039</c:v>
                </c:pt>
                <c:pt idx="180">
                  <c:v>28212</c:v>
                </c:pt>
                <c:pt idx="181">
                  <c:v>28438</c:v>
                </c:pt>
                <c:pt idx="182">
                  <c:v>28522</c:v>
                </c:pt>
                <c:pt idx="183">
                  <c:v>28565</c:v>
                </c:pt>
                <c:pt idx="184">
                  <c:v>28613</c:v>
                </c:pt>
                <c:pt idx="185">
                  <c:v>28675</c:v>
                </c:pt>
                <c:pt idx="186">
                  <c:v>28719</c:v>
                </c:pt>
                <c:pt idx="187">
                  <c:v>28767</c:v>
                </c:pt>
                <c:pt idx="188">
                  <c:v>28798</c:v>
                </c:pt>
                <c:pt idx="189">
                  <c:v>28829</c:v>
                </c:pt>
                <c:pt idx="190">
                  <c:v>28864</c:v>
                </c:pt>
                <c:pt idx="191">
                  <c:v>28892</c:v>
                </c:pt>
                <c:pt idx="192">
                  <c:v>28920</c:v>
                </c:pt>
                <c:pt idx="193">
                  <c:v>28950</c:v>
                </c:pt>
                <c:pt idx="194">
                  <c:v>28978</c:v>
                </c:pt>
                <c:pt idx="195">
                  <c:v>29005</c:v>
                </c:pt>
                <c:pt idx="196">
                  <c:v>29053</c:v>
                </c:pt>
                <c:pt idx="197">
                  <c:v>29074</c:v>
                </c:pt>
                <c:pt idx="198">
                  <c:v>29248</c:v>
                </c:pt>
                <c:pt idx="199">
                  <c:v>29313</c:v>
                </c:pt>
                <c:pt idx="200">
                  <c:v>29362</c:v>
                </c:pt>
                <c:pt idx="201">
                  <c:v>29389</c:v>
                </c:pt>
                <c:pt idx="202">
                  <c:v>29412</c:v>
                </c:pt>
                <c:pt idx="203">
                  <c:v>29454</c:v>
                </c:pt>
                <c:pt idx="204">
                  <c:v>29473</c:v>
                </c:pt>
                <c:pt idx="205">
                  <c:v>29517</c:v>
                </c:pt>
                <c:pt idx="206">
                  <c:v>29530</c:v>
                </c:pt>
                <c:pt idx="207">
                  <c:v>29563</c:v>
                </c:pt>
                <c:pt idx="208">
                  <c:v>29622</c:v>
                </c:pt>
                <c:pt idx="209">
                  <c:v>29706</c:v>
                </c:pt>
                <c:pt idx="210">
                  <c:v>29727</c:v>
                </c:pt>
                <c:pt idx="211">
                  <c:v>29741</c:v>
                </c:pt>
                <c:pt idx="212">
                  <c:v>29774</c:v>
                </c:pt>
                <c:pt idx="213">
                  <c:v>29809</c:v>
                </c:pt>
                <c:pt idx="214">
                  <c:v>29838</c:v>
                </c:pt>
                <c:pt idx="215">
                  <c:v>29860</c:v>
                </c:pt>
                <c:pt idx="216">
                  <c:v>29913</c:v>
                </c:pt>
                <c:pt idx="217">
                  <c:v>29929</c:v>
                </c:pt>
                <c:pt idx="218">
                  <c:v>29987</c:v>
                </c:pt>
                <c:pt idx="219">
                  <c:v>30005</c:v>
                </c:pt>
                <c:pt idx="220">
                  <c:v>30039</c:v>
                </c:pt>
                <c:pt idx="221">
                  <c:v>30062</c:v>
                </c:pt>
                <c:pt idx="222">
                  <c:v>30088</c:v>
                </c:pt>
                <c:pt idx="223">
                  <c:v>30154</c:v>
                </c:pt>
                <c:pt idx="224">
                  <c:v>30217</c:v>
                </c:pt>
                <c:pt idx="225">
                  <c:v>30225</c:v>
                </c:pt>
                <c:pt idx="226">
                  <c:v>30264</c:v>
                </c:pt>
                <c:pt idx="227">
                  <c:v>30292</c:v>
                </c:pt>
                <c:pt idx="228">
                  <c:v>30362</c:v>
                </c:pt>
                <c:pt idx="229">
                  <c:v>30711</c:v>
                </c:pt>
                <c:pt idx="230">
                  <c:v>31131</c:v>
                </c:pt>
                <c:pt idx="231">
                  <c:v>31208</c:v>
                </c:pt>
                <c:pt idx="232">
                  <c:v>31236</c:v>
                </c:pt>
                <c:pt idx="233">
                  <c:v>31279</c:v>
                </c:pt>
                <c:pt idx="234">
                  <c:v>31320</c:v>
                </c:pt>
                <c:pt idx="235">
                  <c:v>31369</c:v>
                </c:pt>
                <c:pt idx="236">
                  <c:v>31419</c:v>
                </c:pt>
                <c:pt idx="237">
                  <c:v>31468</c:v>
                </c:pt>
                <c:pt idx="238">
                  <c:v>31491</c:v>
                </c:pt>
                <c:pt idx="239">
                  <c:v>31610</c:v>
                </c:pt>
                <c:pt idx="240">
                  <c:v>31635</c:v>
                </c:pt>
                <c:pt idx="241">
                  <c:v>31686</c:v>
                </c:pt>
                <c:pt idx="242">
                  <c:v>31735</c:v>
                </c:pt>
                <c:pt idx="243">
                  <c:v>31790</c:v>
                </c:pt>
                <c:pt idx="244">
                  <c:v>31835</c:v>
                </c:pt>
                <c:pt idx="245">
                  <c:v>31897</c:v>
                </c:pt>
                <c:pt idx="246">
                  <c:v>31946</c:v>
                </c:pt>
                <c:pt idx="247">
                  <c:v>31994</c:v>
                </c:pt>
                <c:pt idx="248">
                  <c:v>32044</c:v>
                </c:pt>
                <c:pt idx="249">
                  <c:v>32092</c:v>
                </c:pt>
                <c:pt idx="250">
                  <c:v>32156</c:v>
                </c:pt>
                <c:pt idx="251">
                  <c:v>32205</c:v>
                </c:pt>
                <c:pt idx="252">
                  <c:v>32210</c:v>
                </c:pt>
                <c:pt idx="253">
                  <c:v>32274</c:v>
                </c:pt>
                <c:pt idx="254">
                  <c:v>32317</c:v>
                </c:pt>
                <c:pt idx="255">
                  <c:v>32366</c:v>
                </c:pt>
                <c:pt idx="256">
                  <c:v>32430</c:v>
                </c:pt>
                <c:pt idx="257">
                  <c:v>32470</c:v>
                </c:pt>
                <c:pt idx="258">
                  <c:v>32521</c:v>
                </c:pt>
                <c:pt idx="259">
                  <c:v>32568</c:v>
                </c:pt>
                <c:pt idx="260">
                  <c:v>32629</c:v>
                </c:pt>
                <c:pt idx="261">
                  <c:v>32673</c:v>
                </c:pt>
                <c:pt idx="262">
                  <c:v>32723</c:v>
                </c:pt>
                <c:pt idx="263">
                  <c:v>32790</c:v>
                </c:pt>
                <c:pt idx="264">
                  <c:v>32833</c:v>
                </c:pt>
                <c:pt idx="265">
                  <c:v>32882</c:v>
                </c:pt>
                <c:pt idx="266">
                  <c:v>32939</c:v>
                </c:pt>
                <c:pt idx="267">
                  <c:v>33001</c:v>
                </c:pt>
                <c:pt idx="268">
                  <c:v>33045</c:v>
                </c:pt>
                <c:pt idx="269">
                  <c:v>33091</c:v>
                </c:pt>
                <c:pt idx="270">
                  <c:v>33161</c:v>
                </c:pt>
                <c:pt idx="271">
                  <c:v>33219</c:v>
                </c:pt>
                <c:pt idx="272">
                  <c:v>33276</c:v>
                </c:pt>
                <c:pt idx="273">
                  <c:v>33318</c:v>
                </c:pt>
                <c:pt idx="274">
                  <c:v>33331</c:v>
                </c:pt>
                <c:pt idx="275">
                  <c:v>33387</c:v>
                </c:pt>
                <c:pt idx="276">
                  <c:v>33424</c:v>
                </c:pt>
                <c:pt idx="277">
                  <c:v>33438</c:v>
                </c:pt>
                <c:pt idx="278">
                  <c:v>33478</c:v>
                </c:pt>
                <c:pt idx="279">
                  <c:v>33549</c:v>
                </c:pt>
                <c:pt idx="280">
                  <c:v>33612</c:v>
                </c:pt>
                <c:pt idx="281">
                  <c:v>33665</c:v>
                </c:pt>
                <c:pt idx="282">
                  <c:v>33716</c:v>
                </c:pt>
                <c:pt idx="283">
                  <c:v>33779</c:v>
                </c:pt>
                <c:pt idx="284">
                  <c:v>33842</c:v>
                </c:pt>
                <c:pt idx="285">
                  <c:v>33896</c:v>
                </c:pt>
                <c:pt idx="286">
                  <c:v>33947</c:v>
                </c:pt>
                <c:pt idx="287">
                  <c:v>34010</c:v>
                </c:pt>
                <c:pt idx="288">
                  <c:v>34078</c:v>
                </c:pt>
                <c:pt idx="289">
                  <c:v>34130</c:v>
                </c:pt>
                <c:pt idx="290">
                  <c:v>34200</c:v>
                </c:pt>
                <c:pt idx="291">
                  <c:v>34263</c:v>
                </c:pt>
                <c:pt idx="292">
                  <c:v>34337</c:v>
                </c:pt>
                <c:pt idx="293">
                  <c:v>34382</c:v>
                </c:pt>
                <c:pt idx="294">
                  <c:v>34435</c:v>
                </c:pt>
                <c:pt idx="295">
                  <c:v>34502</c:v>
                </c:pt>
                <c:pt idx="296">
                  <c:v>34556</c:v>
                </c:pt>
                <c:pt idx="297">
                  <c:v>34641</c:v>
                </c:pt>
                <c:pt idx="298">
                  <c:v>34705</c:v>
                </c:pt>
                <c:pt idx="299">
                  <c:v>34766</c:v>
                </c:pt>
                <c:pt idx="300">
                  <c:v>34822</c:v>
                </c:pt>
                <c:pt idx="301">
                  <c:v>34890</c:v>
                </c:pt>
                <c:pt idx="302">
                  <c:v>34990</c:v>
                </c:pt>
                <c:pt idx="303">
                  <c:v>35347</c:v>
                </c:pt>
                <c:pt idx="304">
                  <c:v>35738</c:v>
                </c:pt>
                <c:pt idx="305">
                  <c:v>36090</c:v>
                </c:pt>
                <c:pt idx="306">
                  <c:v>36468</c:v>
                </c:pt>
                <c:pt idx="307">
                  <c:v>36818</c:v>
                </c:pt>
                <c:pt idx="308">
                  <c:v>37181</c:v>
                </c:pt>
                <c:pt idx="309">
                  <c:v>37546</c:v>
                </c:pt>
                <c:pt idx="310">
                  <c:v>37931</c:v>
                </c:pt>
                <c:pt idx="311">
                  <c:v>38014</c:v>
                </c:pt>
                <c:pt idx="312">
                  <c:v>38321</c:v>
                </c:pt>
                <c:pt idx="313">
                  <c:v>38672</c:v>
                </c:pt>
                <c:pt idx="314">
                  <c:v>39035</c:v>
                </c:pt>
                <c:pt idx="315">
                  <c:v>39373</c:v>
                </c:pt>
                <c:pt idx="316">
                  <c:v>39743</c:v>
                </c:pt>
                <c:pt idx="317">
                  <c:v>40127</c:v>
                </c:pt>
                <c:pt idx="318">
                  <c:v>40492</c:v>
                </c:pt>
                <c:pt idx="319">
                  <c:v>40891</c:v>
                </c:pt>
                <c:pt idx="320">
                  <c:v>41228</c:v>
                </c:pt>
                <c:pt idx="321">
                  <c:v>41697</c:v>
                </c:pt>
                <c:pt idx="322">
                  <c:v>42039</c:v>
                </c:pt>
                <c:pt idx="323">
                  <c:v>42419</c:v>
                </c:pt>
                <c:pt idx="324">
                  <c:v>42702</c:v>
                </c:pt>
                <c:pt idx="325">
                  <c:v>43011</c:v>
                </c:pt>
                <c:pt idx="326">
                  <c:v>43402</c:v>
                </c:pt>
                <c:pt idx="327">
                  <c:v>43787</c:v>
                </c:pt>
                <c:pt idx="328">
                  <c:v>44232</c:v>
                </c:pt>
                <c:pt idx="329">
                  <c:v>44589</c:v>
                </c:pt>
              </c:numCache>
            </c:numRef>
          </c:xVal>
          <c:yVal>
            <c:numRef>
              <c:f>'371956077055203'!$D$2:$D$1754</c:f>
              <c:numCache>
                <c:formatCode>General</c:formatCode>
                <c:ptCount val="1753"/>
                <c:pt idx="0">
                  <c:v>-15.08</c:v>
                </c:pt>
                <c:pt idx="1">
                  <c:v>-11.15</c:v>
                </c:pt>
                <c:pt idx="2">
                  <c:v>-11.46</c:v>
                </c:pt>
                <c:pt idx="3">
                  <c:v>-11.66</c:v>
                </c:pt>
                <c:pt idx="4">
                  <c:v>-11.92</c:v>
                </c:pt>
                <c:pt idx="5">
                  <c:v>-11.67</c:v>
                </c:pt>
                <c:pt idx="6">
                  <c:v>-11.32</c:v>
                </c:pt>
                <c:pt idx="7">
                  <c:v>-11.6</c:v>
                </c:pt>
                <c:pt idx="8">
                  <c:v>-11.69</c:v>
                </c:pt>
                <c:pt idx="9">
                  <c:v>-12.14</c:v>
                </c:pt>
                <c:pt idx="10">
                  <c:v>-12.2</c:v>
                </c:pt>
                <c:pt idx="11">
                  <c:v>-12.18</c:v>
                </c:pt>
                <c:pt idx="12">
                  <c:v>-12.18</c:v>
                </c:pt>
                <c:pt idx="13">
                  <c:v>-12.23</c:v>
                </c:pt>
                <c:pt idx="14">
                  <c:v>-12.17</c:v>
                </c:pt>
                <c:pt idx="15">
                  <c:v>-12.13</c:v>
                </c:pt>
                <c:pt idx="16">
                  <c:v>-11.86</c:v>
                </c:pt>
                <c:pt idx="17">
                  <c:v>-12.23</c:v>
                </c:pt>
                <c:pt idx="18">
                  <c:v>-12.13</c:v>
                </c:pt>
                <c:pt idx="19">
                  <c:v>-12.5</c:v>
                </c:pt>
                <c:pt idx="20">
                  <c:v>-12.46</c:v>
                </c:pt>
                <c:pt idx="21">
                  <c:v>-12.48</c:v>
                </c:pt>
                <c:pt idx="22">
                  <c:v>-12.44</c:v>
                </c:pt>
                <c:pt idx="23">
                  <c:v>-12.42</c:v>
                </c:pt>
                <c:pt idx="24">
                  <c:v>-12.06</c:v>
                </c:pt>
                <c:pt idx="25">
                  <c:v>-12.33</c:v>
                </c:pt>
                <c:pt idx="26">
                  <c:v>-12.34</c:v>
                </c:pt>
                <c:pt idx="27">
                  <c:v>-12.64</c:v>
                </c:pt>
                <c:pt idx="28">
                  <c:v>-12.62</c:v>
                </c:pt>
                <c:pt idx="29">
                  <c:v>-12.6</c:v>
                </c:pt>
                <c:pt idx="30">
                  <c:v>-12.61</c:v>
                </c:pt>
                <c:pt idx="31">
                  <c:v>-12.45</c:v>
                </c:pt>
                <c:pt idx="32">
                  <c:v>-12.36</c:v>
                </c:pt>
                <c:pt idx="33">
                  <c:v>-12.63</c:v>
                </c:pt>
                <c:pt idx="34">
                  <c:v>-12.82</c:v>
                </c:pt>
                <c:pt idx="35">
                  <c:v>-12.8</c:v>
                </c:pt>
                <c:pt idx="36">
                  <c:v>-12.76</c:v>
                </c:pt>
                <c:pt idx="37">
                  <c:v>-12.54</c:v>
                </c:pt>
                <c:pt idx="38">
                  <c:v>-12.46</c:v>
                </c:pt>
                <c:pt idx="39">
                  <c:v>-12.44</c:v>
                </c:pt>
                <c:pt idx="40">
                  <c:v>-12.6</c:v>
                </c:pt>
                <c:pt idx="41">
                  <c:v>-12.78</c:v>
                </c:pt>
                <c:pt idx="42">
                  <c:v>-12.41</c:v>
                </c:pt>
                <c:pt idx="43">
                  <c:v>-12.75</c:v>
                </c:pt>
                <c:pt idx="44">
                  <c:v>-13.32</c:v>
                </c:pt>
                <c:pt idx="45">
                  <c:v>-13.18</c:v>
                </c:pt>
                <c:pt idx="46">
                  <c:v>-13.15</c:v>
                </c:pt>
                <c:pt idx="47">
                  <c:v>-13.31</c:v>
                </c:pt>
                <c:pt idx="48">
                  <c:v>-13.58</c:v>
                </c:pt>
                <c:pt idx="49">
                  <c:v>-13.57</c:v>
                </c:pt>
                <c:pt idx="50">
                  <c:v>-13.42</c:v>
                </c:pt>
                <c:pt idx="51">
                  <c:v>-13.37</c:v>
                </c:pt>
                <c:pt idx="52">
                  <c:v>-13.58</c:v>
                </c:pt>
                <c:pt idx="53">
                  <c:v>-13.39</c:v>
                </c:pt>
                <c:pt idx="54">
                  <c:v>-13.31</c:v>
                </c:pt>
                <c:pt idx="55">
                  <c:v>-13.28</c:v>
                </c:pt>
                <c:pt idx="56">
                  <c:v>-13.38</c:v>
                </c:pt>
                <c:pt idx="57">
                  <c:v>-13.52</c:v>
                </c:pt>
                <c:pt idx="58">
                  <c:v>-13.3</c:v>
                </c:pt>
                <c:pt idx="59">
                  <c:v>-13.4</c:v>
                </c:pt>
                <c:pt idx="60">
                  <c:v>-13.07</c:v>
                </c:pt>
                <c:pt idx="61">
                  <c:v>-13.33</c:v>
                </c:pt>
                <c:pt idx="62">
                  <c:v>-13.33</c:v>
                </c:pt>
                <c:pt idx="63">
                  <c:v>-13.45</c:v>
                </c:pt>
                <c:pt idx="64">
                  <c:v>-13.5</c:v>
                </c:pt>
                <c:pt idx="65">
                  <c:v>-13.62</c:v>
                </c:pt>
                <c:pt idx="66">
                  <c:v>-13.6</c:v>
                </c:pt>
                <c:pt idx="67">
                  <c:v>-13.44</c:v>
                </c:pt>
                <c:pt idx="68">
                  <c:v>-13.66</c:v>
                </c:pt>
                <c:pt idx="69">
                  <c:v>-13.57</c:v>
                </c:pt>
                <c:pt idx="70">
                  <c:v>-13.72</c:v>
                </c:pt>
                <c:pt idx="71">
                  <c:v>-13.78</c:v>
                </c:pt>
                <c:pt idx="72">
                  <c:v>-14.12</c:v>
                </c:pt>
                <c:pt idx="73">
                  <c:v>-13.78</c:v>
                </c:pt>
                <c:pt idx="74">
                  <c:v>-13.91</c:v>
                </c:pt>
                <c:pt idx="75">
                  <c:v>-14.28</c:v>
                </c:pt>
                <c:pt idx="76">
                  <c:v>-14.29</c:v>
                </c:pt>
                <c:pt idx="77">
                  <c:v>-14.14</c:v>
                </c:pt>
                <c:pt idx="78">
                  <c:v>-14.38</c:v>
                </c:pt>
                <c:pt idx="79">
                  <c:v>-13.8</c:v>
                </c:pt>
                <c:pt idx="80">
                  <c:v>-14.18</c:v>
                </c:pt>
                <c:pt idx="81">
                  <c:v>-13.72</c:v>
                </c:pt>
                <c:pt idx="82">
                  <c:v>-13.86</c:v>
                </c:pt>
                <c:pt idx="83">
                  <c:v>-13.79</c:v>
                </c:pt>
                <c:pt idx="84">
                  <c:v>-13.9</c:v>
                </c:pt>
                <c:pt idx="85">
                  <c:v>-13.92</c:v>
                </c:pt>
                <c:pt idx="86">
                  <c:v>-13.73</c:v>
                </c:pt>
                <c:pt idx="87">
                  <c:v>-13.88</c:v>
                </c:pt>
                <c:pt idx="88">
                  <c:v>-13.74</c:v>
                </c:pt>
                <c:pt idx="89">
                  <c:v>-13.59</c:v>
                </c:pt>
                <c:pt idx="90">
                  <c:v>-13.63</c:v>
                </c:pt>
                <c:pt idx="91">
                  <c:v>-13.58</c:v>
                </c:pt>
                <c:pt idx="92">
                  <c:v>-13.85</c:v>
                </c:pt>
                <c:pt idx="93">
                  <c:v>-13.88</c:v>
                </c:pt>
                <c:pt idx="94">
                  <c:v>-13.75</c:v>
                </c:pt>
                <c:pt idx="95">
                  <c:v>-13.88</c:v>
                </c:pt>
                <c:pt idx="96">
                  <c:v>-14.06</c:v>
                </c:pt>
                <c:pt idx="97">
                  <c:v>-13.7</c:v>
                </c:pt>
                <c:pt idx="98">
                  <c:v>-14.03</c:v>
                </c:pt>
                <c:pt idx="99">
                  <c:v>-14.08</c:v>
                </c:pt>
                <c:pt idx="100">
                  <c:v>-13.58</c:v>
                </c:pt>
                <c:pt idx="101">
                  <c:v>-13.23</c:v>
                </c:pt>
                <c:pt idx="102">
                  <c:v>-13.5</c:v>
                </c:pt>
                <c:pt idx="103">
                  <c:v>-13.54</c:v>
                </c:pt>
                <c:pt idx="104">
                  <c:v>-14.07</c:v>
                </c:pt>
                <c:pt idx="105">
                  <c:v>-14.38</c:v>
                </c:pt>
                <c:pt idx="106">
                  <c:v>-13.88</c:v>
                </c:pt>
                <c:pt idx="107">
                  <c:v>-14.05</c:v>
                </c:pt>
                <c:pt idx="108">
                  <c:v>-14.18</c:v>
                </c:pt>
                <c:pt idx="109">
                  <c:v>-14.15</c:v>
                </c:pt>
                <c:pt idx="110">
                  <c:v>-14.05</c:v>
                </c:pt>
                <c:pt idx="111">
                  <c:v>-14.1</c:v>
                </c:pt>
                <c:pt idx="112">
                  <c:v>-13.88</c:v>
                </c:pt>
                <c:pt idx="113">
                  <c:v>-14.08</c:v>
                </c:pt>
                <c:pt idx="114">
                  <c:v>-14.18</c:v>
                </c:pt>
                <c:pt idx="115">
                  <c:v>-14.18</c:v>
                </c:pt>
                <c:pt idx="116">
                  <c:v>-14.19</c:v>
                </c:pt>
                <c:pt idx="117">
                  <c:v>-14.08</c:v>
                </c:pt>
                <c:pt idx="118">
                  <c:v>-14.14</c:v>
                </c:pt>
                <c:pt idx="119">
                  <c:v>-14.14</c:v>
                </c:pt>
                <c:pt idx="120">
                  <c:v>-14.53</c:v>
                </c:pt>
                <c:pt idx="121">
                  <c:v>-14.45</c:v>
                </c:pt>
                <c:pt idx="122">
                  <c:v>-14.78</c:v>
                </c:pt>
                <c:pt idx="123">
                  <c:v>-14.97</c:v>
                </c:pt>
                <c:pt idx="124">
                  <c:v>-14.65</c:v>
                </c:pt>
                <c:pt idx="125">
                  <c:v>-14.44</c:v>
                </c:pt>
                <c:pt idx="126">
                  <c:v>-14.45</c:v>
                </c:pt>
                <c:pt idx="127">
                  <c:v>-14.42</c:v>
                </c:pt>
                <c:pt idx="128">
                  <c:v>-14.41</c:v>
                </c:pt>
                <c:pt idx="129">
                  <c:v>-14.41</c:v>
                </c:pt>
                <c:pt idx="130">
                  <c:v>-14.53</c:v>
                </c:pt>
                <c:pt idx="131">
                  <c:v>-14.75</c:v>
                </c:pt>
                <c:pt idx="132">
                  <c:v>-14.58</c:v>
                </c:pt>
                <c:pt idx="133">
                  <c:v>-14.65</c:v>
                </c:pt>
                <c:pt idx="134">
                  <c:v>-14.7</c:v>
                </c:pt>
                <c:pt idx="135">
                  <c:v>-14.77</c:v>
                </c:pt>
                <c:pt idx="136">
                  <c:v>-14.82</c:v>
                </c:pt>
                <c:pt idx="137">
                  <c:v>-14.9</c:v>
                </c:pt>
                <c:pt idx="138">
                  <c:v>-14.78</c:v>
                </c:pt>
                <c:pt idx="139">
                  <c:v>-14.79</c:v>
                </c:pt>
                <c:pt idx="140">
                  <c:v>-14.79</c:v>
                </c:pt>
                <c:pt idx="141">
                  <c:v>-14.84</c:v>
                </c:pt>
                <c:pt idx="142">
                  <c:v>-14.54</c:v>
                </c:pt>
                <c:pt idx="143">
                  <c:v>-14.54</c:v>
                </c:pt>
                <c:pt idx="144">
                  <c:v>-14.61</c:v>
                </c:pt>
                <c:pt idx="145">
                  <c:v>-14.45</c:v>
                </c:pt>
                <c:pt idx="146">
                  <c:v>-14.52</c:v>
                </c:pt>
                <c:pt idx="147">
                  <c:v>-14.64</c:v>
                </c:pt>
                <c:pt idx="148">
                  <c:v>-14.54</c:v>
                </c:pt>
                <c:pt idx="149">
                  <c:v>-14.66</c:v>
                </c:pt>
                <c:pt idx="150">
                  <c:v>-14.65</c:v>
                </c:pt>
                <c:pt idx="151">
                  <c:v>-14.53</c:v>
                </c:pt>
                <c:pt idx="152">
                  <c:v>-14.38</c:v>
                </c:pt>
                <c:pt idx="153">
                  <c:v>-14.34</c:v>
                </c:pt>
                <c:pt idx="154">
                  <c:v>-14.55</c:v>
                </c:pt>
                <c:pt idx="155">
                  <c:v>-14.56</c:v>
                </c:pt>
                <c:pt idx="156">
                  <c:v>-14.65</c:v>
                </c:pt>
                <c:pt idx="157">
                  <c:v>-14.51</c:v>
                </c:pt>
                <c:pt idx="158">
                  <c:v>-14.6</c:v>
                </c:pt>
                <c:pt idx="159">
                  <c:v>-14.98</c:v>
                </c:pt>
                <c:pt idx="160">
                  <c:v>-14.73</c:v>
                </c:pt>
                <c:pt idx="161">
                  <c:v>-14.95</c:v>
                </c:pt>
                <c:pt idx="162">
                  <c:v>-15.04</c:v>
                </c:pt>
                <c:pt idx="163">
                  <c:v>-15.04</c:v>
                </c:pt>
                <c:pt idx="164">
                  <c:v>-14.98</c:v>
                </c:pt>
                <c:pt idx="165">
                  <c:v>-14.97</c:v>
                </c:pt>
                <c:pt idx="166">
                  <c:v>-14.96</c:v>
                </c:pt>
                <c:pt idx="167">
                  <c:v>-14.98</c:v>
                </c:pt>
                <c:pt idx="168">
                  <c:v>-15.4</c:v>
                </c:pt>
                <c:pt idx="169">
                  <c:v>-15.44</c:v>
                </c:pt>
                <c:pt idx="170">
                  <c:v>-15.47</c:v>
                </c:pt>
                <c:pt idx="171">
                  <c:v>-15.4</c:v>
                </c:pt>
                <c:pt idx="172">
                  <c:v>-15.44</c:v>
                </c:pt>
                <c:pt idx="173">
                  <c:v>-15.32</c:v>
                </c:pt>
                <c:pt idx="174">
                  <c:v>-15.33</c:v>
                </c:pt>
                <c:pt idx="175">
                  <c:v>-15.35</c:v>
                </c:pt>
                <c:pt idx="176">
                  <c:v>-15.26</c:v>
                </c:pt>
                <c:pt idx="177">
                  <c:v>-15.7</c:v>
                </c:pt>
                <c:pt idx="178">
                  <c:v>-13.88</c:v>
                </c:pt>
                <c:pt idx="179">
                  <c:v>-16.78</c:v>
                </c:pt>
                <c:pt idx="180">
                  <c:v>-16.13</c:v>
                </c:pt>
                <c:pt idx="181">
                  <c:v>-16.63</c:v>
                </c:pt>
                <c:pt idx="182">
                  <c:v>-17.29</c:v>
                </c:pt>
                <c:pt idx="183">
                  <c:v>-16.760000000000002</c:v>
                </c:pt>
                <c:pt idx="184">
                  <c:v>-16.920000000000002</c:v>
                </c:pt>
                <c:pt idx="185">
                  <c:v>-17.36</c:v>
                </c:pt>
                <c:pt idx="186">
                  <c:v>-17.29</c:v>
                </c:pt>
                <c:pt idx="187">
                  <c:v>-17.7</c:v>
                </c:pt>
                <c:pt idx="188">
                  <c:v>-17.940000000000001</c:v>
                </c:pt>
                <c:pt idx="189">
                  <c:v>-17.62</c:v>
                </c:pt>
                <c:pt idx="190">
                  <c:v>-17.88</c:v>
                </c:pt>
                <c:pt idx="191">
                  <c:v>-17.850000000000001</c:v>
                </c:pt>
                <c:pt idx="192">
                  <c:v>-17.55</c:v>
                </c:pt>
                <c:pt idx="193">
                  <c:v>-17.559999999999899</c:v>
                </c:pt>
                <c:pt idx="194">
                  <c:v>-17.79</c:v>
                </c:pt>
                <c:pt idx="195">
                  <c:v>-19.36</c:v>
                </c:pt>
                <c:pt idx="196">
                  <c:v>-18.170000000000002</c:v>
                </c:pt>
                <c:pt idx="197">
                  <c:v>-18.149999999999899</c:v>
                </c:pt>
                <c:pt idx="198">
                  <c:v>-18.350000000000001</c:v>
                </c:pt>
                <c:pt idx="199">
                  <c:v>-18.28</c:v>
                </c:pt>
                <c:pt idx="200">
                  <c:v>-18.579999999999899</c:v>
                </c:pt>
                <c:pt idx="201">
                  <c:v>-19</c:v>
                </c:pt>
                <c:pt idx="202">
                  <c:v>-19.18</c:v>
                </c:pt>
                <c:pt idx="203">
                  <c:v>-19.48</c:v>
                </c:pt>
                <c:pt idx="204">
                  <c:v>-19.579999999999899</c:v>
                </c:pt>
                <c:pt idx="205">
                  <c:v>-19.88</c:v>
                </c:pt>
                <c:pt idx="206">
                  <c:v>-19.18</c:v>
                </c:pt>
                <c:pt idx="207">
                  <c:v>-19.78</c:v>
                </c:pt>
                <c:pt idx="208">
                  <c:v>-19.98</c:v>
                </c:pt>
                <c:pt idx="209">
                  <c:v>-19.829999999999899</c:v>
                </c:pt>
                <c:pt idx="210">
                  <c:v>-19.86</c:v>
                </c:pt>
                <c:pt idx="211">
                  <c:v>-19.59</c:v>
                </c:pt>
                <c:pt idx="212">
                  <c:v>-20.149999999999899</c:v>
                </c:pt>
                <c:pt idx="213">
                  <c:v>-19.38</c:v>
                </c:pt>
                <c:pt idx="214">
                  <c:v>-19.809999999999899</c:v>
                </c:pt>
                <c:pt idx="215">
                  <c:v>-20.5</c:v>
                </c:pt>
                <c:pt idx="216">
                  <c:v>-20.86</c:v>
                </c:pt>
                <c:pt idx="217">
                  <c:v>-20.94</c:v>
                </c:pt>
                <c:pt idx="218">
                  <c:v>-20.67</c:v>
                </c:pt>
                <c:pt idx="219">
                  <c:v>-20.399999999999899</c:v>
                </c:pt>
                <c:pt idx="220">
                  <c:v>-20.77</c:v>
                </c:pt>
                <c:pt idx="221">
                  <c:v>-20.73</c:v>
                </c:pt>
                <c:pt idx="222">
                  <c:v>-20.83</c:v>
                </c:pt>
                <c:pt idx="223">
                  <c:v>-21.07</c:v>
                </c:pt>
                <c:pt idx="224">
                  <c:v>-21.27</c:v>
                </c:pt>
                <c:pt idx="225">
                  <c:v>-21.18</c:v>
                </c:pt>
                <c:pt idx="226">
                  <c:v>-21.55</c:v>
                </c:pt>
                <c:pt idx="227">
                  <c:v>-21.55</c:v>
                </c:pt>
                <c:pt idx="228">
                  <c:v>-21.1</c:v>
                </c:pt>
                <c:pt idx="229">
                  <c:v>-21.93</c:v>
                </c:pt>
                <c:pt idx="230">
                  <c:v>-22.98</c:v>
                </c:pt>
                <c:pt idx="231">
                  <c:v>-23.21</c:v>
                </c:pt>
                <c:pt idx="232">
                  <c:v>-23.5</c:v>
                </c:pt>
                <c:pt idx="233">
                  <c:v>-23.18</c:v>
                </c:pt>
                <c:pt idx="234">
                  <c:v>-23.51</c:v>
                </c:pt>
                <c:pt idx="235">
                  <c:v>-23.44</c:v>
                </c:pt>
                <c:pt idx="236">
                  <c:v>-23.73</c:v>
                </c:pt>
                <c:pt idx="237">
                  <c:v>-23.48</c:v>
                </c:pt>
                <c:pt idx="238">
                  <c:v>-23.74</c:v>
                </c:pt>
                <c:pt idx="239">
                  <c:v>-24.44</c:v>
                </c:pt>
                <c:pt idx="240">
                  <c:v>-23.7</c:v>
                </c:pt>
                <c:pt idx="241">
                  <c:v>-24.78</c:v>
                </c:pt>
                <c:pt idx="242">
                  <c:v>-24.8</c:v>
                </c:pt>
                <c:pt idx="243">
                  <c:v>-24.87</c:v>
                </c:pt>
                <c:pt idx="244">
                  <c:v>-24.8</c:v>
                </c:pt>
                <c:pt idx="245">
                  <c:v>-24.67</c:v>
                </c:pt>
                <c:pt idx="246">
                  <c:v>-25.12</c:v>
                </c:pt>
                <c:pt idx="247">
                  <c:v>-25.47</c:v>
                </c:pt>
                <c:pt idx="248">
                  <c:v>-25.77</c:v>
                </c:pt>
                <c:pt idx="249">
                  <c:v>-26.03</c:v>
                </c:pt>
                <c:pt idx="250">
                  <c:v>-26.09</c:v>
                </c:pt>
                <c:pt idx="251">
                  <c:v>-26</c:v>
                </c:pt>
                <c:pt idx="252">
                  <c:v>-26.08</c:v>
                </c:pt>
                <c:pt idx="253">
                  <c:v>-26.13</c:v>
                </c:pt>
                <c:pt idx="254">
                  <c:v>-26.53</c:v>
                </c:pt>
                <c:pt idx="255">
                  <c:v>-26.98</c:v>
                </c:pt>
                <c:pt idx="256">
                  <c:v>-27.38</c:v>
                </c:pt>
                <c:pt idx="257">
                  <c:v>-27.28</c:v>
                </c:pt>
                <c:pt idx="258">
                  <c:v>-27.18</c:v>
                </c:pt>
                <c:pt idx="259">
                  <c:v>-26.98</c:v>
                </c:pt>
                <c:pt idx="260">
                  <c:v>-26.78</c:v>
                </c:pt>
                <c:pt idx="261">
                  <c:v>-27.08</c:v>
                </c:pt>
                <c:pt idx="262">
                  <c:v>-27.28</c:v>
                </c:pt>
                <c:pt idx="263">
                  <c:v>-27.38</c:v>
                </c:pt>
                <c:pt idx="264">
                  <c:v>-27.48</c:v>
                </c:pt>
                <c:pt idx="265">
                  <c:v>-27.28</c:v>
                </c:pt>
                <c:pt idx="266">
                  <c:v>-27.48</c:v>
                </c:pt>
                <c:pt idx="267">
                  <c:v>-27.56</c:v>
                </c:pt>
                <c:pt idx="268">
                  <c:v>-27.68</c:v>
                </c:pt>
                <c:pt idx="269">
                  <c:v>-27.88</c:v>
                </c:pt>
                <c:pt idx="270">
                  <c:v>-28.28</c:v>
                </c:pt>
                <c:pt idx="271">
                  <c:v>-28.45</c:v>
                </c:pt>
                <c:pt idx="272">
                  <c:v>-28.38</c:v>
                </c:pt>
                <c:pt idx="273">
                  <c:v>-28.18</c:v>
                </c:pt>
                <c:pt idx="274">
                  <c:v>-28.32</c:v>
                </c:pt>
                <c:pt idx="275">
                  <c:v>-28.76</c:v>
                </c:pt>
                <c:pt idx="276">
                  <c:v>-29.14</c:v>
                </c:pt>
                <c:pt idx="277">
                  <c:v>-29.53</c:v>
                </c:pt>
                <c:pt idx="278">
                  <c:v>-29.83</c:v>
                </c:pt>
                <c:pt idx="279">
                  <c:v>-29.95</c:v>
                </c:pt>
                <c:pt idx="280">
                  <c:v>-29.55</c:v>
                </c:pt>
                <c:pt idx="281">
                  <c:v>-29.6</c:v>
                </c:pt>
                <c:pt idx="282">
                  <c:v>-29.45</c:v>
                </c:pt>
                <c:pt idx="283">
                  <c:v>-29.81</c:v>
                </c:pt>
                <c:pt idx="284">
                  <c:v>-30.47</c:v>
                </c:pt>
                <c:pt idx="285">
                  <c:v>-30.55</c:v>
                </c:pt>
                <c:pt idx="286">
                  <c:v>-30.61</c:v>
                </c:pt>
                <c:pt idx="287">
                  <c:v>-30.18</c:v>
                </c:pt>
                <c:pt idx="288">
                  <c:v>-30.08</c:v>
                </c:pt>
                <c:pt idx="289">
                  <c:v>-28.41</c:v>
                </c:pt>
                <c:pt idx="290">
                  <c:v>-31.42</c:v>
                </c:pt>
                <c:pt idx="291">
                  <c:v>-32.28</c:v>
                </c:pt>
                <c:pt idx="292">
                  <c:v>-32.06</c:v>
                </c:pt>
                <c:pt idx="293">
                  <c:v>-32.130000000000003</c:v>
                </c:pt>
                <c:pt idx="294">
                  <c:v>-32.130000000000003</c:v>
                </c:pt>
                <c:pt idx="295">
                  <c:v>-32.549999999999898</c:v>
                </c:pt>
                <c:pt idx="296">
                  <c:v>-33.130000000000003</c:v>
                </c:pt>
                <c:pt idx="297">
                  <c:v>-33.729999999999897</c:v>
                </c:pt>
                <c:pt idx="298">
                  <c:v>-32.979999999999897</c:v>
                </c:pt>
                <c:pt idx="299">
                  <c:v>-33.450000000000003</c:v>
                </c:pt>
                <c:pt idx="300">
                  <c:v>-33.549999999999898</c:v>
                </c:pt>
                <c:pt idx="301">
                  <c:v>-34.39</c:v>
                </c:pt>
                <c:pt idx="302">
                  <c:v>-35.51</c:v>
                </c:pt>
                <c:pt idx="303">
                  <c:v>-35.44</c:v>
                </c:pt>
                <c:pt idx="304">
                  <c:v>-37.119999999999898</c:v>
                </c:pt>
                <c:pt idx="305">
                  <c:v>-36.6</c:v>
                </c:pt>
                <c:pt idx="306">
                  <c:v>-36.520000000000003</c:v>
                </c:pt>
                <c:pt idx="307">
                  <c:v>-36.549999999999898</c:v>
                </c:pt>
                <c:pt idx="308">
                  <c:v>-37.61</c:v>
                </c:pt>
                <c:pt idx="309">
                  <c:v>-38.71</c:v>
                </c:pt>
                <c:pt idx="310">
                  <c:v>-38.79</c:v>
                </c:pt>
                <c:pt idx="311">
                  <c:v>-37.67</c:v>
                </c:pt>
                <c:pt idx="312">
                  <c:v>-37.04</c:v>
                </c:pt>
                <c:pt idx="313">
                  <c:v>-37.69</c:v>
                </c:pt>
                <c:pt idx="314">
                  <c:v>-37.89</c:v>
                </c:pt>
                <c:pt idx="315">
                  <c:v>-41.78</c:v>
                </c:pt>
                <c:pt idx="316">
                  <c:v>-42.2</c:v>
                </c:pt>
                <c:pt idx="317">
                  <c:v>-43.88</c:v>
                </c:pt>
                <c:pt idx="318">
                  <c:v>-44.16</c:v>
                </c:pt>
                <c:pt idx="319">
                  <c:v>-44.46</c:v>
                </c:pt>
                <c:pt idx="320">
                  <c:v>-44.7</c:v>
                </c:pt>
                <c:pt idx="321">
                  <c:v>-43.48</c:v>
                </c:pt>
                <c:pt idx="322">
                  <c:v>-43.98</c:v>
                </c:pt>
                <c:pt idx="323">
                  <c:v>-43.93</c:v>
                </c:pt>
                <c:pt idx="324">
                  <c:v>-43.84</c:v>
                </c:pt>
                <c:pt idx="325">
                  <c:v>-43.56</c:v>
                </c:pt>
                <c:pt idx="326">
                  <c:v>-42.95</c:v>
                </c:pt>
                <c:pt idx="327">
                  <c:v>-42.61</c:v>
                </c:pt>
                <c:pt idx="328">
                  <c:v>-41.56</c:v>
                </c:pt>
                <c:pt idx="329">
                  <c:v>-41.64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351-4410-BCE7-B1807E45D3D9}"/>
            </c:ext>
          </c:extLst>
        </c:ser>
        <c:ser>
          <c:idx val="1"/>
          <c:order val="1"/>
          <c:tx>
            <c:v>Simulated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3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'371956077055203'!$H$10:$H$51</c:f>
              <c:numCache>
                <c:formatCode>m/d/yyyy</c:formatCode>
                <c:ptCount val="42"/>
                <c:pt idx="0">
                  <c:v>26665</c:v>
                </c:pt>
                <c:pt idx="1">
                  <c:v>28491</c:v>
                </c:pt>
                <c:pt idx="2">
                  <c:v>29952</c:v>
                </c:pt>
                <c:pt idx="3">
                  <c:v>30317</c:v>
                </c:pt>
                <c:pt idx="4">
                  <c:v>30682</c:v>
                </c:pt>
                <c:pt idx="5">
                  <c:v>31048</c:v>
                </c:pt>
                <c:pt idx="6">
                  <c:v>31413</c:v>
                </c:pt>
                <c:pt idx="7">
                  <c:v>31778</c:v>
                </c:pt>
                <c:pt idx="8">
                  <c:v>32143</c:v>
                </c:pt>
                <c:pt idx="9">
                  <c:v>32509</c:v>
                </c:pt>
                <c:pt idx="10">
                  <c:v>32874</c:v>
                </c:pt>
                <c:pt idx="11">
                  <c:v>33239</c:v>
                </c:pt>
                <c:pt idx="12">
                  <c:v>33604</c:v>
                </c:pt>
                <c:pt idx="13">
                  <c:v>33970</c:v>
                </c:pt>
                <c:pt idx="14">
                  <c:v>34335</c:v>
                </c:pt>
                <c:pt idx="15">
                  <c:v>34700</c:v>
                </c:pt>
                <c:pt idx="16">
                  <c:v>35065</c:v>
                </c:pt>
                <c:pt idx="17">
                  <c:v>35431</c:v>
                </c:pt>
                <c:pt idx="18">
                  <c:v>35796</c:v>
                </c:pt>
                <c:pt idx="19">
                  <c:v>36161</c:v>
                </c:pt>
                <c:pt idx="20">
                  <c:v>36526</c:v>
                </c:pt>
                <c:pt idx="21">
                  <c:v>36892</c:v>
                </c:pt>
                <c:pt idx="22">
                  <c:v>37257</c:v>
                </c:pt>
                <c:pt idx="23">
                  <c:v>37622</c:v>
                </c:pt>
                <c:pt idx="24">
                  <c:v>37987</c:v>
                </c:pt>
                <c:pt idx="25">
                  <c:v>38353</c:v>
                </c:pt>
                <c:pt idx="26">
                  <c:v>38718</c:v>
                </c:pt>
                <c:pt idx="27">
                  <c:v>39083</c:v>
                </c:pt>
                <c:pt idx="28">
                  <c:v>39448</c:v>
                </c:pt>
                <c:pt idx="29">
                  <c:v>39814</c:v>
                </c:pt>
                <c:pt idx="30">
                  <c:v>40179</c:v>
                </c:pt>
                <c:pt idx="31">
                  <c:v>40544</c:v>
                </c:pt>
                <c:pt idx="32">
                  <c:v>40909</c:v>
                </c:pt>
                <c:pt idx="33">
                  <c:v>41275</c:v>
                </c:pt>
                <c:pt idx="34">
                  <c:v>41640</c:v>
                </c:pt>
                <c:pt idx="35">
                  <c:v>42005</c:v>
                </c:pt>
                <c:pt idx="36">
                  <c:v>42370</c:v>
                </c:pt>
                <c:pt idx="37">
                  <c:v>42736</c:v>
                </c:pt>
                <c:pt idx="38">
                  <c:v>43101</c:v>
                </c:pt>
                <c:pt idx="39">
                  <c:v>43466</c:v>
                </c:pt>
                <c:pt idx="40">
                  <c:v>43831</c:v>
                </c:pt>
                <c:pt idx="41">
                  <c:v>44197</c:v>
                </c:pt>
              </c:numCache>
            </c:numRef>
          </c:xVal>
          <c:yVal>
            <c:numRef>
              <c:f>'371956077055203'!$G$10:$G$51</c:f>
              <c:numCache>
                <c:formatCode>General</c:formatCode>
                <c:ptCount val="42"/>
                <c:pt idx="0">
                  <c:v>-9.7438898086550001</c:v>
                </c:pt>
                <c:pt idx="1">
                  <c:v>-17.054611206050001</c:v>
                </c:pt>
                <c:pt idx="2">
                  <c:v>-20.962516784670001</c:v>
                </c:pt>
                <c:pt idx="3">
                  <c:v>-20.425455093379998</c:v>
                </c:pt>
                <c:pt idx="4">
                  <c:v>-20.944025039669999</c:v>
                </c:pt>
                <c:pt idx="5">
                  <c:v>-21.419422149660001</c:v>
                </c:pt>
                <c:pt idx="6">
                  <c:v>-21.775527954099999</c:v>
                </c:pt>
                <c:pt idx="7">
                  <c:v>-22.33742904663</c:v>
                </c:pt>
                <c:pt idx="8">
                  <c:v>-22.997945785519999</c:v>
                </c:pt>
                <c:pt idx="9">
                  <c:v>-23.723289489750002</c:v>
                </c:pt>
                <c:pt idx="10">
                  <c:v>-24.870166778560002</c:v>
                </c:pt>
                <c:pt idx="11">
                  <c:v>-26.11830329895</c:v>
                </c:pt>
                <c:pt idx="12">
                  <c:v>-27.38306427002</c:v>
                </c:pt>
                <c:pt idx="13">
                  <c:v>-28.717748641970001</c:v>
                </c:pt>
                <c:pt idx="14">
                  <c:v>-30.329412460330001</c:v>
                </c:pt>
                <c:pt idx="15">
                  <c:v>-31.92458152771</c:v>
                </c:pt>
                <c:pt idx="16">
                  <c:v>-33.254383087160001</c:v>
                </c:pt>
                <c:pt idx="17">
                  <c:v>-34.39315032959</c:v>
                </c:pt>
                <c:pt idx="18">
                  <c:v>-34.74112701416</c:v>
                </c:pt>
                <c:pt idx="19">
                  <c:v>-34.473854064939999</c:v>
                </c:pt>
                <c:pt idx="20">
                  <c:v>-33.877727508539998</c:v>
                </c:pt>
                <c:pt idx="21">
                  <c:v>-33.807945251459998</c:v>
                </c:pt>
                <c:pt idx="22">
                  <c:v>-34.105419158940002</c:v>
                </c:pt>
                <c:pt idx="23">
                  <c:v>-34.694328308110002</c:v>
                </c:pt>
                <c:pt idx="24">
                  <c:v>-35.141731262210001</c:v>
                </c:pt>
                <c:pt idx="25">
                  <c:v>-35.411312103269999</c:v>
                </c:pt>
                <c:pt idx="26">
                  <c:v>-36.027263641360001</c:v>
                </c:pt>
                <c:pt idx="27">
                  <c:v>-36.730522155759999</c:v>
                </c:pt>
                <c:pt idx="28">
                  <c:v>-37.462593078609999</c:v>
                </c:pt>
                <c:pt idx="29">
                  <c:v>-38.363773345950001</c:v>
                </c:pt>
                <c:pt idx="30">
                  <c:v>-39.010787963870001</c:v>
                </c:pt>
                <c:pt idx="31">
                  <c:v>-39.608283996579999</c:v>
                </c:pt>
                <c:pt idx="32">
                  <c:v>-39.520401000980002</c:v>
                </c:pt>
                <c:pt idx="33">
                  <c:v>-38.988639831539999</c:v>
                </c:pt>
                <c:pt idx="34">
                  <c:v>-38.48067855835</c:v>
                </c:pt>
                <c:pt idx="35">
                  <c:v>-38.115573883060001</c:v>
                </c:pt>
                <c:pt idx="36">
                  <c:v>-37.614185333249999</c:v>
                </c:pt>
                <c:pt idx="37">
                  <c:v>-37.11477279663</c:v>
                </c:pt>
                <c:pt idx="38">
                  <c:v>-36.683364868159998</c:v>
                </c:pt>
                <c:pt idx="39">
                  <c:v>-36.124248504640001</c:v>
                </c:pt>
                <c:pt idx="40">
                  <c:v>-35.622394561770001</c:v>
                </c:pt>
                <c:pt idx="41">
                  <c:v>-36.668880462650002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51-4410-BCE7-B1807E45D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3555183"/>
        <c:axId val="613550191"/>
      </c:scatterChart>
      <c:valAx>
        <c:axId val="613555183"/>
        <c:scaling>
          <c:orientation val="minMax"/>
          <c:min val="2500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0191"/>
        <c:crossesAt val="-200"/>
        <c:crossBetween val="midCat"/>
      </c:valAx>
      <c:valAx>
        <c:axId val="6135501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Water Level (ft)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5183"/>
        <c:crosses val="autoZero"/>
        <c:crossBetween val="midCat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Data</c:v>
          </c:tx>
          <c:spPr>
            <a:ln w="19050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'371956077055203'!$I$10:$I$51</c:f>
              <c:numCache>
                <c:formatCode>General</c:formatCode>
                <c:ptCount val="42"/>
                <c:pt idx="0">
                  <c:v>-15.08</c:v>
                </c:pt>
                <c:pt idx="1">
                  <c:v>-16.63</c:v>
                </c:pt>
                <c:pt idx="2">
                  <c:v>-20.94</c:v>
                </c:pt>
                <c:pt idx="3">
                  <c:v>-21.55</c:v>
                </c:pt>
                <c:pt idx="4">
                  <c:v>-21.1</c:v>
                </c:pt>
                <c:pt idx="5">
                  <c:v>-21.93</c:v>
                </c:pt>
                <c:pt idx="6">
                  <c:v>-23.44</c:v>
                </c:pt>
                <c:pt idx="7">
                  <c:v>-24.8</c:v>
                </c:pt>
                <c:pt idx="8">
                  <c:v>-26.03</c:v>
                </c:pt>
                <c:pt idx="9">
                  <c:v>-27.28</c:v>
                </c:pt>
                <c:pt idx="10">
                  <c:v>-27.48</c:v>
                </c:pt>
                <c:pt idx="11">
                  <c:v>-28.45</c:v>
                </c:pt>
                <c:pt idx="12">
                  <c:v>-29.95</c:v>
                </c:pt>
                <c:pt idx="13">
                  <c:v>-30.61</c:v>
                </c:pt>
                <c:pt idx="14">
                  <c:v>-32.28</c:v>
                </c:pt>
                <c:pt idx="15">
                  <c:v>-33.729999999999897</c:v>
                </c:pt>
                <c:pt idx="16">
                  <c:v>-35.51</c:v>
                </c:pt>
                <c:pt idx="17">
                  <c:v>-35.44</c:v>
                </c:pt>
                <c:pt idx="18">
                  <c:v>-37.119999999999898</c:v>
                </c:pt>
                <c:pt idx="19">
                  <c:v>-36.6</c:v>
                </c:pt>
                <c:pt idx="20">
                  <c:v>-36.520000000000003</c:v>
                </c:pt>
                <c:pt idx="21">
                  <c:v>-36.549999999999898</c:v>
                </c:pt>
                <c:pt idx="22">
                  <c:v>-37.61</c:v>
                </c:pt>
                <c:pt idx="23">
                  <c:v>-38.71</c:v>
                </c:pt>
                <c:pt idx="24">
                  <c:v>-38.79</c:v>
                </c:pt>
                <c:pt idx="25">
                  <c:v>-37.04</c:v>
                </c:pt>
                <c:pt idx="26">
                  <c:v>-37.69</c:v>
                </c:pt>
                <c:pt idx="27">
                  <c:v>-37.89</c:v>
                </c:pt>
                <c:pt idx="28">
                  <c:v>-41.78</c:v>
                </c:pt>
                <c:pt idx="29">
                  <c:v>-42.2</c:v>
                </c:pt>
                <c:pt idx="30">
                  <c:v>-43.88</c:v>
                </c:pt>
                <c:pt idx="31">
                  <c:v>-44.16</c:v>
                </c:pt>
                <c:pt idx="32">
                  <c:v>-44.46</c:v>
                </c:pt>
                <c:pt idx="33">
                  <c:v>-44.7</c:v>
                </c:pt>
                <c:pt idx="34">
                  <c:v>-44.7</c:v>
                </c:pt>
                <c:pt idx="35">
                  <c:v>-43.48</c:v>
                </c:pt>
                <c:pt idx="36">
                  <c:v>-43.98</c:v>
                </c:pt>
                <c:pt idx="37">
                  <c:v>-43.84</c:v>
                </c:pt>
                <c:pt idx="38">
                  <c:v>-43.56</c:v>
                </c:pt>
                <c:pt idx="39">
                  <c:v>-42.95</c:v>
                </c:pt>
                <c:pt idx="40">
                  <c:v>-42.61</c:v>
                </c:pt>
                <c:pt idx="41">
                  <c:v>-42.61</c:v>
                </c:pt>
              </c:numCache>
            </c:numRef>
          </c:xVal>
          <c:yVal>
            <c:numRef>
              <c:f>'371956077055203'!$G$10:$G$51</c:f>
              <c:numCache>
                <c:formatCode>General</c:formatCode>
                <c:ptCount val="42"/>
                <c:pt idx="0">
                  <c:v>-9.7438898086550001</c:v>
                </c:pt>
                <c:pt idx="1">
                  <c:v>-17.054611206050001</c:v>
                </c:pt>
                <c:pt idx="2">
                  <c:v>-20.962516784670001</c:v>
                </c:pt>
                <c:pt idx="3">
                  <c:v>-20.425455093379998</c:v>
                </c:pt>
                <c:pt idx="4">
                  <c:v>-20.944025039669999</c:v>
                </c:pt>
                <c:pt idx="5">
                  <c:v>-21.419422149660001</c:v>
                </c:pt>
                <c:pt idx="6">
                  <c:v>-21.775527954099999</c:v>
                </c:pt>
                <c:pt idx="7">
                  <c:v>-22.33742904663</c:v>
                </c:pt>
                <c:pt idx="8">
                  <c:v>-22.997945785519999</c:v>
                </c:pt>
                <c:pt idx="9">
                  <c:v>-23.723289489750002</c:v>
                </c:pt>
                <c:pt idx="10">
                  <c:v>-24.870166778560002</c:v>
                </c:pt>
                <c:pt idx="11">
                  <c:v>-26.11830329895</c:v>
                </c:pt>
                <c:pt idx="12">
                  <c:v>-27.38306427002</c:v>
                </c:pt>
                <c:pt idx="13">
                  <c:v>-28.717748641970001</c:v>
                </c:pt>
                <c:pt idx="14">
                  <c:v>-30.329412460330001</c:v>
                </c:pt>
                <c:pt idx="15">
                  <c:v>-31.92458152771</c:v>
                </c:pt>
                <c:pt idx="16">
                  <c:v>-33.254383087160001</c:v>
                </c:pt>
                <c:pt idx="17">
                  <c:v>-34.39315032959</c:v>
                </c:pt>
                <c:pt idx="18">
                  <c:v>-34.74112701416</c:v>
                </c:pt>
                <c:pt idx="19">
                  <c:v>-34.473854064939999</c:v>
                </c:pt>
                <c:pt idx="20">
                  <c:v>-33.877727508539998</c:v>
                </c:pt>
                <c:pt idx="21">
                  <c:v>-33.807945251459998</c:v>
                </c:pt>
                <c:pt idx="22">
                  <c:v>-34.105419158940002</c:v>
                </c:pt>
                <c:pt idx="23">
                  <c:v>-34.694328308110002</c:v>
                </c:pt>
                <c:pt idx="24">
                  <c:v>-35.141731262210001</c:v>
                </c:pt>
                <c:pt idx="25">
                  <c:v>-35.411312103269999</c:v>
                </c:pt>
                <c:pt idx="26">
                  <c:v>-36.027263641360001</c:v>
                </c:pt>
                <c:pt idx="27">
                  <c:v>-36.730522155759999</c:v>
                </c:pt>
                <c:pt idx="28">
                  <c:v>-37.462593078609999</c:v>
                </c:pt>
                <c:pt idx="29">
                  <c:v>-38.363773345950001</c:v>
                </c:pt>
                <c:pt idx="30">
                  <c:v>-39.010787963870001</c:v>
                </c:pt>
                <c:pt idx="31">
                  <c:v>-39.608283996579999</c:v>
                </c:pt>
                <c:pt idx="32">
                  <c:v>-39.520401000980002</c:v>
                </c:pt>
                <c:pt idx="33">
                  <c:v>-38.988639831539999</c:v>
                </c:pt>
                <c:pt idx="34">
                  <c:v>-38.48067855835</c:v>
                </c:pt>
                <c:pt idx="35">
                  <c:v>-38.115573883060001</c:v>
                </c:pt>
                <c:pt idx="36">
                  <c:v>-37.614185333249999</c:v>
                </c:pt>
                <c:pt idx="37">
                  <c:v>-37.11477279663</c:v>
                </c:pt>
                <c:pt idx="38">
                  <c:v>-36.683364868159998</c:v>
                </c:pt>
                <c:pt idx="39">
                  <c:v>-36.124248504640001</c:v>
                </c:pt>
                <c:pt idx="40">
                  <c:v>-35.622394561770001</c:v>
                </c:pt>
                <c:pt idx="41">
                  <c:v>-36.668880462650002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7BE-444C-BDAF-C170A16E4F15}"/>
            </c:ext>
          </c:extLst>
        </c:ser>
        <c:ser>
          <c:idx val="1"/>
          <c:order val="1"/>
          <c:tx>
            <c:v>Y=X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'371956077055203'!$K$2:$K$3</c:f>
              <c:numCache>
                <c:formatCode>General</c:formatCode>
                <c:ptCount val="2"/>
                <c:pt idx="0">
                  <c:v>-11.15</c:v>
                </c:pt>
                <c:pt idx="1">
                  <c:v>-44.7</c:v>
                </c:pt>
              </c:numCache>
            </c:numRef>
          </c:xVal>
          <c:yVal>
            <c:numRef>
              <c:f>'371956077055203'!$K$2:$K$3</c:f>
              <c:numCache>
                <c:formatCode>General</c:formatCode>
                <c:ptCount val="2"/>
                <c:pt idx="0">
                  <c:v>-11.15</c:v>
                </c:pt>
                <c:pt idx="1">
                  <c:v>-44.7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7BE-444C-BDAF-C170A16E4F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4009151"/>
        <c:axId val="1105116095"/>
      </c:scatterChart>
      <c:valAx>
        <c:axId val="1174009151"/>
        <c:scaling>
          <c:orientation val="minMax"/>
          <c:max val="0"/>
          <c:min val="-5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05116095"/>
        <c:crossesAt val="-200"/>
        <c:crossBetween val="midCat"/>
      </c:valAx>
      <c:valAx>
        <c:axId val="11051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74009151"/>
        <c:crossesAt val="-200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0617632601578511"/>
          <c:y val="0.57275836614173226"/>
          <c:w val="0.38800328273086904"/>
          <c:h val="0.19412968265330471"/>
        </c:manualLayout>
      </c:layout>
      <c:overlay val="1"/>
      <c:spPr>
        <a:solidFill>
          <a:schemeClr val="bg1"/>
        </a:solidFill>
        <a:ln>
          <a:solidFill>
            <a:schemeClr val="bg1">
              <a:lumMod val="65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sz="1400" b="0" i="0" u="none" strike="noStrike" baseline="0">
                <a:effectLst/>
              </a:rPr>
              <a:t>56G 57</a:t>
            </a:r>
            <a:r>
              <a:rPr lang="en-US" sz="1400" b="0" i="0" u="none" strike="noStrike" baseline="0"/>
              <a:t>        </a:t>
            </a:r>
            <a:endParaRPr lang="en-US"/>
          </a:p>
        </c:rich>
      </c:tx>
      <c:layout>
        <c:manualLayout>
          <c:xMode val="edge"/>
          <c:yMode val="edge"/>
          <c:x val="0.36088110403397028"/>
          <c:y val="2.13675213675213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USGS Data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3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xVal>
            <c:numRef>
              <c:f>'372145076493201'!$A$2:$A$1754</c:f>
              <c:numCache>
                <c:formatCode>m/d/yyyy</c:formatCode>
                <c:ptCount val="1753"/>
                <c:pt idx="0">
                  <c:v>32269</c:v>
                </c:pt>
                <c:pt idx="1">
                  <c:v>32331</c:v>
                </c:pt>
                <c:pt idx="2">
                  <c:v>32388</c:v>
                </c:pt>
                <c:pt idx="3">
                  <c:v>32421</c:v>
                </c:pt>
                <c:pt idx="4">
                  <c:v>32485</c:v>
                </c:pt>
                <c:pt idx="5">
                  <c:v>32552</c:v>
                </c:pt>
                <c:pt idx="6">
                  <c:v>32611</c:v>
                </c:pt>
                <c:pt idx="7">
                  <c:v>32688</c:v>
                </c:pt>
                <c:pt idx="8">
                  <c:v>32793</c:v>
                </c:pt>
                <c:pt idx="9">
                  <c:v>32877</c:v>
                </c:pt>
                <c:pt idx="10">
                  <c:v>32944</c:v>
                </c:pt>
                <c:pt idx="11">
                  <c:v>33018</c:v>
                </c:pt>
                <c:pt idx="12">
                  <c:v>33144</c:v>
                </c:pt>
                <c:pt idx="13">
                  <c:v>33179</c:v>
                </c:pt>
                <c:pt idx="14">
                  <c:v>33409</c:v>
                </c:pt>
                <c:pt idx="15">
                  <c:v>33527</c:v>
                </c:pt>
                <c:pt idx="16">
                  <c:v>33645</c:v>
                </c:pt>
                <c:pt idx="17">
                  <c:v>33771</c:v>
                </c:pt>
                <c:pt idx="18">
                  <c:v>33883</c:v>
                </c:pt>
                <c:pt idx="19">
                  <c:v>34008</c:v>
                </c:pt>
                <c:pt idx="20">
                  <c:v>34071</c:v>
                </c:pt>
                <c:pt idx="21">
                  <c:v>34262</c:v>
                </c:pt>
                <c:pt idx="22">
                  <c:v>34407</c:v>
                </c:pt>
                <c:pt idx="23">
                  <c:v>34495</c:v>
                </c:pt>
                <c:pt idx="24">
                  <c:v>34620</c:v>
                </c:pt>
                <c:pt idx="25">
                  <c:v>34722</c:v>
                </c:pt>
                <c:pt idx="26">
                  <c:v>34774</c:v>
                </c:pt>
                <c:pt idx="27">
                  <c:v>34830</c:v>
                </c:pt>
                <c:pt idx="28">
                  <c:v>35046</c:v>
                </c:pt>
                <c:pt idx="29">
                  <c:v>35160</c:v>
                </c:pt>
                <c:pt idx="30">
                  <c:v>35215</c:v>
                </c:pt>
                <c:pt idx="31">
                  <c:v>35340</c:v>
                </c:pt>
                <c:pt idx="32">
                  <c:v>35447</c:v>
                </c:pt>
                <c:pt idx="33">
                  <c:v>35520</c:v>
                </c:pt>
                <c:pt idx="34">
                  <c:v>35579</c:v>
                </c:pt>
                <c:pt idx="35">
                  <c:v>35727</c:v>
                </c:pt>
                <c:pt idx="36">
                  <c:v>35809</c:v>
                </c:pt>
                <c:pt idx="37">
                  <c:v>35866</c:v>
                </c:pt>
                <c:pt idx="38">
                  <c:v>35913</c:v>
                </c:pt>
                <c:pt idx="39">
                  <c:v>35977</c:v>
                </c:pt>
                <c:pt idx="40">
                  <c:v>36024</c:v>
                </c:pt>
                <c:pt idx="41">
                  <c:v>36109</c:v>
                </c:pt>
                <c:pt idx="42">
                  <c:v>36158</c:v>
                </c:pt>
                <c:pt idx="43">
                  <c:v>36208</c:v>
                </c:pt>
                <c:pt idx="44">
                  <c:v>36278</c:v>
                </c:pt>
                <c:pt idx="45">
                  <c:v>36347</c:v>
                </c:pt>
                <c:pt idx="46">
                  <c:v>36455</c:v>
                </c:pt>
                <c:pt idx="47">
                  <c:v>36468</c:v>
                </c:pt>
                <c:pt idx="48">
                  <c:v>36585</c:v>
                </c:pt>
                <c:pt idx="49">
                  <c:v>36648</c:v>
                </c:pt>
                <c:pt idx="50">
                  <c:v>36745</c:v>
                </c:pt>
                <c:pt idx="51">
                  <c:v>36810</c:v>
                </c:pt>
                <c:pt idx="52">
                  <c:v>36917</c:v>
                </c:pt>
                <c:pt idx="53">
                  <c:v>37001</c:v>
                </c:pt>
                <c:pt idx="54">
                  <c:v>37069</c:v>
                </c:pt>
                <c:pt idx="55">
                  <c:v>37125</c:v>
                </c:pt>
                <c:pt idx="56">
                  <c:v>37166</c:v>
                </c:pt>
                <c:pt idx="57">
                  <c:v>37224</c:v>
                </c:pt>
                <c:pt idx="58">
                  <c:v>37284</c:v>
                </c:pt>
                <c:pt idx="59">
                  <c:v>37315</c:v>
                </c:pt>
                <c:pt idx="60">
                  <c:v>37354</c:v>
                </c:pt>
                <c:pt idx="61">
                  <c:v>37407</c:v>
                </c:pt>
                <c:pt idx="62">
                  <c:v>37455</c:v>
                </c:pt>
                <c:pt idx="63">
                  <c:v>37602</c:v>
                </c:pt>
                <c:pt idx="64">
                  <c:v>37672</c:v>
                </c:pt>
                <c:pt idx="65">
                  <c:v>37743</c:v>
                </c:pt>
                <c:pt idx="66">
                  <c:v>37799</c:v>
                </c:pt>
                <c:pt idx="67">
                  <c:v>37902</c:v>
                </c:pt>
                <c:pt idx="68">
                  <c:v>38001</c:v>
                </c:pt>
                <c:pt idx="69">
                  <c:v>38016</c:v>
                </c:pt>
                <c:pt idx="70">
                  <c:v>38019</c:v>
                </c:pt>
                <c:pt idx="71">
                  <c:v>38085</c:v>
                </c:pt>
                <c:pt idx="72">
                  <c:v>38163</c:v>
                </c:pt>
                <c:pt idx="73">
                  <c:v>38321</c:v>
                </c:pt>
                <c:pt idx="74">
                  <c:v>38365</c:v>
                </c:pt>
                <c:pt idx="75">
                  <c:v>38418</c:v>
                </c:pt>
                <c:pt idx="76">
                  <c:v>38418</c:v>
                </c:pt>
                <c:pt idx="77">
                  <c:v>38484</c:v>
                </c:pt>
                <c:pt idx="78">
                  <c:v>38546</c:v>
                </c:pt>
                <c:pt idx="79">
                  <c:v>38645</c:v>
                </c:pt>
                <c:pt idx="80">
                  <c:v>38687</c:v>
                </c:pt>
                <c:pt idx="81">
                  <c:v>38736</c:v>
                </c:pt>
                <c:pt idx="82">
                  <c:v>38804</c:v>
                </c:pt>
                <c:pt idx="83">
                  <c:v>38846</c:v>
                </c:pt>
                <c:pt idx="84">
                  <c:v>38875</c:v>
                </c:pt>
                <c:pt idx="85">
                  <c:v>38958</c:v>
                </c:pt>
                <c:pt idx="86">
                  <c:v>39000</c:v>
                </c:pt>
                <c:pt idx="87">
                  <c:v>39065</c:v>
                </c:pt>
                <c:pt idx="88">
                  <c:v>39185</c:v>
                </c:pt>
                <c:pt idx="89">
                  <c:v>39185</c:v>
                </c:pt>
                <c:pt idx="90">
                  <c:v>39248</c:v>
                </c:pt>
                <c:pt idx="91">
                  <c:v>39316</c:v>
                </c:pt>
                <c:pt idx="92">
                  <c:v>39359</c:v>
                </c:pt>
                <c:pt idx="93">
                  <c:v>39472</c:v>
                </c:pt>
                <c:pt idx="94">
                  <c:v>39549</c:v>
                </c:pt>
                <c:pt idx="95">
                  <c:v>39630</c:v>
                </c:pt>
                <c:pt idx="96">
                  <c:v>39723</c:v>
                </c:pt>
                <c:pt idx="97">
                  <c:v>39846</c:v>
                </c:pt>
                <c:pt idx="98">
                  <c:v>39905</c:v>
                </c:pt>
                <c:pt idx="99">
                  <c:v>39993</c:v>
                </c:pt>
                <c:pt idx="100">
                  <c:v>40108</c:v>
                </c:pt>
                <c:pt idx="101">
                  <c:v>40192</c:v>
                </c:pt>
                <c:pt idx="102">
                  <c:v>40221</c:v>
                </c:pt>
                <c:pt idx="103">
                  <c:v>40288</c:v>
                </c:pt>
                <c:pt idx="104">
                  <c:v>40368</c:v>
                </c:pt>
                <c:pt idx="105">
                  <c:v>40473</c:v>
                </c:pt>
                <c:pt idx="106">
                  <c:v>40556</c:v>
                </c:pt>
                <c:pt idx="107">
                  <c:v>40640</c:v>
                </c:pt>
                <c:pt idx="108">
                  <c:v>40739</c:v>
                </c:pt>
                <c:pt idx="109">
                  <c:v>40823</c:v>
                </c:pt>
                <c:pt idx="110">
                  <c:v>40940</c:v>
                </c:pt>
                <c:pt idx="111">
                  <c:v>41003</c:v>
                </c:pt>
                <c:pt idx="112">
                  <c:v>41067</c:v>
                </c:pt>
                <c:pt idx="113">
                  <c:v>41114</c:v>
                </c:pt>
                <c:pt idx="114">
                  <c:v>41193</c:v>
                </c:pt>
                <c:pt idx="115">
                  <c:v>41246</c:v>
                </c:pt>
                <c:pt idx="116">
                  <c:v>41309</c:v>
                </c:pt>
                <c:pt idx="117">
                  <c:v>41346</c:v>
                </c:pt>
                <c:pt idx="118">
                  <c:v>41402</c:v>
                </c:pt>
                <c:pt idx="119">
                  <c:v>41452</c:v>
                </c:pt>
                <c:pt idx="120">
                  <c:v>41512</c:v>
                </c:pt>
                <c:pt idx="121">
                  <c:v>41570</c:v>
                </c:pt>
                <c:pt idx="122">
                  <c:v>41610</c:v>
                </c:pt>
                <c:pt idx="123">
                  <c:v>41681</c:v>
                </c:pt>
                <c:pt idx="124">
                  <c:v>41745</c:v>
                </c:pt>
                <c:pt idx="125">
                  <c:v>41814</c:v>
                </c:pt>
                <c:pt idx="126">
                  <c:v>41866</c:v>
                </c:pt>
                <c:pt idx="127">
                  <c:v>41922</c:v>
                </c:pt>
                <c:pt idx="128">
                  <c:v>41982</c:v>
                </c:pt>
                <c:pt idx="129">
                  <c:v>42044</c:v>
                </c:pt>
                <c:pt idx="130">
                  <c:v>42100</c:v>
                </c:pt>
                <c:pt idx="131">
                  <c:v>42158</c:v>
                </c:pt>
                <c:pt idx="132">
                  <c:v>42215</c:v>
                </c:pt>
                <c:pt idx="133">
                  <c:v>42284</c:v>
                </c:pt>
                <c:pt idx="134">
                  <c:v>42345</c:v>
                </c:pt>
                <c:pt idx="135">
                  <c:v>42402</c:v>
                </c:pt>
                <c:pt idx="136">
                  <c:v>42466</c:v>
                </c:pt>
                <c:pt idx="137">
                  <c:v>42529</c:v>
                </c:pt>
                <c:pt idx="138">
                  <c:v>42585</c:v>
                </c:pt>
                <c:pt idx="139">
                  <c:v>42640</c:v>
                </c:pt>
                <c:pt idx="140">
                  <c:v>42767</c:v>
                </c:pt>
                <c:pt idx="141">
                  <c:v>42815</c:v>
                </c:pt>
                <c:pt idx="142">
                  <c:v>42956</c:v>
                </c:pt>
                <c:pt idx="143">
                  <c:v>43006</c:v>
                </c:pt>
                <c:pt idx="144">
                  <c:v>43066</c:v>
                </c:pt>
                <c:pt idx="145">
                  <c:v>43139</c:v>
                </c:pt>
                <c:pt idx="146">
                  <c:v>43195</c:v>
                </c:pt>
                <c:pt idx="147">
                  <c:v>43258</c:v>
                </c:pt>
                <c:pt idx="148">
                  <c:v>43304</c:v>
                </c:pt>
                <c:pt idx="149">
                  <c:v>43377</c:v>
                </c:pt>
                <c:pt idx="150">
                  <c:v>43391</c:v>
                </c:pt>
                <c:pt idx="151">
                  <c:v>43433</c:v>
                </c:pt>
                <c:pt idx="152">
                  <c:v>43577</c:v>
                </c:pt>
                <c:pt idx="153">
                  <c:v>43670</c:v>
                </c:pt>
                <c:pt idx="154">
                  <c:v>43775</c:v>
                </c:pt>
                <c:pt idx="155">
                  <c:v>43861</c:v>
                </c:pt>
                <c:pt idx="156">
                  <c:v>43978</c:v>
                </c:pt>
                <c:pt idx="157">
                  <c:v>44145</c:v>
                </c:pt>
                <c:pt idx="158">
                  <c:v>44203</c:v>
                </c:pt>
                <c:pt idx="159">
                  <c:v>44292</c:v>
                </c:pt>
                <c:pt idx="160">
                  <c:v>44425</c:v>
                </c:pt>
                <c:pt idx="161">
                  <c:v>44519</c:v>
                </c:pt>
                <c:pt idx="162">
                  <c:v>44586</c:v>
                </c:pt>
              </c:numCache>
            </c:numRef>
          </c:xVal>
          <c:yVal>
            <c:numRef>
              <c:f>'372145076493201'!$D$2:$D$1754</c:f>
              <c:numCache>
                <c:formatCode>General</c:formatCode>
                <c:ptCount val="1753"/>
                <c:pt idx="0">
                  <c:v>-72.97</c:v>
                </c:pt>
                <c:pt idx="1">
                  <c:v>-73.430000000000007</c:v>
                </c:pt>
                <c:pt idx="2">
                  <c:v>-73.989999999999895</c:v>
                </c:pt>
                <c:pt idx="3">
                  <c:v>-74.19</c:v>
                </c:pt>
                <c:pt idx="4">
                  <c:v>-74.430000000000007</c:v>
                </c:pt>
                <c:pt idx="5">
                  <c:v>-74.64</c:v>
                </c:pt>
                <c:pt idx="6">
                  <c:v>-74.239999999999895</c:v>
                </c:pt>
                <c:pt idx="7">
                  <c:v>-74.400000000000006</c:v>
                </c:pt>
                <c:pt idx="8">
                  <c:v>-74.72</c:v>
                </c:pt>
                <c:pt idx="9">
                  <c:v>-74.91</c:v>
                </c:pt>
                <c:pt idx="10">
                  <c:v>-74.98</c:v>
                </c:pt>
                <c:pt idx="11">
                  <c:v>-75.22</c:v>
                </c:pt>
                <c:pt idx="12">
                  <c:v>-75.52</c:v>
                </c:pt>
                <c:pt idx="13">
                  <c:v>-75.7</c:v>
                </c:pt>
                <c:pt idx="14">
                  <c:v>-76.489999999999895</c:v>
                </c:pt>
                <c:pt idx="15">
                  <c:v>-77.55</c:v>
                </c:pt>
                <c:pt idx="16">
                  <c:v>-77.8</c:v>
                </c:pt>
                <c:pt idx="17">
                  <c:v>-78.53</c:v>
                </c:pt>
                <c:pt idx="18">
                  <c:v>-79.19</c:v>
                </c:pt>
                <c:pt idx="19">
                  <c:v>-78.650000000000006</c:v>
                </c:pt>
                <c:pt idx="20">
                  <c:v>-78.55</c:v>
                </c:pt>
                <c:pt idx="21">
                  <c:v>-80.89</c:v>
                </c:pt>
                <c:pt idx="22">
                  <c:v>-80.959999999999894</c:v>
                </c:pt>
                <c:pt idx="23">
                  <c:v>-81.55</c:v>
                </c:pt>
                <c:pt idx="24">
                  <c:v>-82.75</c:v>
                </c:pt>
                <c:pt idx="25">
                  <c:v>-82.2</c:v>
                </c:pt>
                <c:pt idx="26">
                  <c:v>-82.7</c:v>
                </c:pt>
                <c:pt idx="27">
                  <c:v>-82.48</c:v>
                </c:pt>
                <c:pt idx="28">
                  <c:v>-83.87</c:v>
                </c:pt>
                <c:pt idx="29">
                  <c:v>-84.3</c:v>
                </c:pt>
                <c:pt idx="30">
                  <c:v>-84.07</c:v>
                </c:pt>
                <c:pt idx="31">
                  <c:v>-85.39</c:v>
                </c:pt>
                <c:pt idx="32">
                  <c:v>-85.4</c:v>
                </c:pt>
                <c:pt idx="33">
                  <c:v>-85.4</c:v>
                </c:pt>
                <c:pt idx="34">
                  <c:v>-86.07</c:v>
                </c:pt>
                <c:pt idx="35">
                  <c:v>-87.78</c:v>
                </c:pt>
                <c:pt idx="36">
                  <c:v>-87.23</c:v>
                </c:pt>
                <c:pt idx="37">
                  <c:v>-87.03</c:v>
                </c:pt>
                <c:pt idx="38">
                  <c:v>-87.14</c:v>
                </c:pt>
                <c:pt idx="39">
                  <c:v>-87.01</c:v>
                </c:pt>
                <c:pt idx="40">
                  <c:v>-87.56</c:v>
                </c:pt>
                <c:pt idx="41">
                  <c:v>-88.36</c:v>
                </c:pt>
                <c:pt idx="42">
                  <c:v>-88.01</c:v>
                </c:pt>
                <c:pt idx="43">
                  <c:v>-87.66</c:v>
                </c:pt>
                <c:pt idx="44">
                  <c:v>-87.95</c:v>
                </c:pt>
                <c:pt idx="45">
                  <c:v>-88.91</c:v>
                </c:pt>
                <c:pt idx="46">
                  <c:v>-89.05</c:v>
                </c:pt>
                <c:pt idx="47">
                  <c:v>-89.28</c:v>
                </c:pt>
                <c:pt idx="48">
                  <c:v>-89.41</c:v>
                </c:pt>
                <c:pt idx="49">
                  <c:v>-90.24</c:v>
                </c:pt>
                <c:pt idx="50">
                  <c:v>-91.05</c:v>
                </c:pt>
                <c:pt idx="51">
                  <c:v>-91.35</c:v>
                </c:pt>
                <c:pt idx="52">
                  <c:v>-91.32</c:v>
                </c:pt>
                <c:pt idx="53">
                  <c:v>-91.17</c:v>
                </c:pt>
                <c:pt idx="54">
                  <c:v>-93.32</c:v>
                </c:pt>
                <c:pt idx="55">
                  <c:v>-93.47</c:v>
                </c:pt>
                <c:pt idx="56">
                  <c:v>-93.92</c:v>
                </c:pt>
                <c:pt idx="57">
                  <c:v>-94.51</c:v>
                </c:pt>
                <c:pt idx="58">
                  <c:v>-93.64</c:v>
                </c:pt>
                <c:pt idx="59">
                  <c:v>-93.71</c:v>
                </c:pt>
                <c:pt idx="60">
                  <c:v>-94.07</c:v>
                </c:pt>
                <c:pt idx="61">
                  <c:v>-94.38</c:v>
                </c:pt>
                <c:pt idx="62">
                  <c:v>-95.56</c:v>
                </c:pt>
                <c:pt idx="63">
                  <c:v>-95.32</c:v>
                </c:pt>
                <c:pt idx="64">
                  <c:v>-95.17</c:v>
                </c:pt>
                <c:pt idx="65">
                  <c:v>-95.35</c:v>
                </c:pt>
                <c:pt idx="66">
                  <c:v>-95.92</c:v>
                </c:pt>
                <c:pt idx="67">
                  <c:v>-95.8</c:v>
                </c:pt>
                <c:pt idx="68">
                  <c:v>-95.79</c:v>
                </c:pt>
                <c:pt idx="69">
                  <c:v>-95.35</c:v>
                </c:pt>
                <c:pt idx="70">
                  <c:v>-95.56</c:v>
                </c:pt>
                <c:pt idx="71">
                  <c:v>-95.42</c:v>
                </c:pt>
                <c:pt idx="72">
                  <c:v>-96.22</c:v>
                </c:pt>
                <c:pt idx="73">
                  <c:v>-96.3</c:v>
                </c:pt>
                <c:pt idx="74">
                  <c:v>-96.11</c:v>
                </c:pt>
                <c:pt idx="75">
                  <c:v>-95.5</c:v>
                </c:pt>
                <c:pt idx="76">
                  <c:v>-95.51</c:v>
                </c:pt>
                <c:pt idx="77">
                  <c:v>-95.66</c:v>
                </c:pt>
                <c:pt idx="78">
                  <c:v>-96.73</c:v>
                </c:pt>
                <c:pt idx="79">
                  <c:v>-97.48</c:v>
                </c:pt>
                <c:pt idx="80">
                  <c:v>-96.82</c:v>
                </c:pt>
                <c:pt idx="81">
                  <c:v>-96.75</c:v>
                </c:pt>
                <c:pt idx="82">
                  <c:v>-97.5</c:v>
                </c:pt>
                <c:pt idx="83">
                  <c:v>-97.03</c:v>
                </c:pt>
                <c:pt idx="84">
                  <c:v>-97.34</c:v>
                </c:pt>
                <c:pt idx="85">
                  <c:v>-98.88</c:v>
                </c:pt>
                <c:pt idx="86">
                  <c:v>-98.2</c:v>
                </c:pt>
                <c:pt idx="87">
                  <c:v>-98.35</c:v>
                </c:pt>
                <c:pt idx="88">
                  <c:v>-98.71</c:v>
                </c:pt>
                <c:pt idx="89">
                  <c:v>-98.71</c:v>
                </c:pt>
                <c:pt idx="90">
                  <c:v>-99.33</c:v>
                </c:pt>
                <c:pt idx="91">
                  <c:v>-100.41</c:v>
                </c:pt>
                <c:pt idx="92">
                  <c:v>-101.37</c:v>
                </c:pt>
                <c:pt idx="93">
                  <c:v>-101.29</c:v>
                </c:pt>
                <c:pt idx="94">
                  <c:v>-100.97</c:v>
                </c:pt>
                <c:pt idx="95">
                  <c:v>-102.51</c:v>
                </c:pt>
                <c:pt idx="96">
                  <c:v>-103.76</c:v>
                </c:pt>
                <c:pt idx="97">
                  <c:v>-103.4</c:v>
                </c:pt>
                <c:pt idx="98">
                  <c:v>-103.14</c:v>
                </c:pt>
                <c:pt idx="99">
                  <c:v>-103.59</c:v>
                </c:pt>
                <c:pt idx="100">
                  <c:v>-104.96</c:v>
                </c:pt>
                <c:pt idx="101">
                  <c:v>-104.65</c:v>
                </c:pt>
                <c:pt idx="102">
                  <c:v>-104.02</c:v>
                </c:pt>
                <c:pt idx="103">
                  <c:v>-104.17</c:v>
                </c:pt>
                <c:pt idx="104">
                  <c:v>-106.08</c:v>
                </c:pt>
                <c:pt idx="105">
                  <c:v>-106.32</c:v>
                </c:pt>
                <c:pt idx="106">
                  <c:v>-106.47</c:v>
                </c:pt>
                <c:pt idx="107">
                  <c:v>-105.34</c:v>
                </c:pt>
                <c:pt idx="108">
                  <c:v>-105.88</c:v>
                </c:pt>
                <c:pt idx="109">
                  <c:v>-106.09</c:v>
                </c:pt>
                <c:pt idx="110">
                  <c:v>-105.55</c:v>
                </c:pt>
                <c:pt idx="111">
                  <c:v>-105.34</c:v>
                </c:pt>
                <c:pt idx="112">
                  <c:v>-105.45</c:v>
                </c:pt>
                <c:pt idx="113">
                  <c:v>-106.08</c:v>
                </c:pt>
                <c:pt idx="114">
                  <c:v>-106.68</c:v>
                </c:pt>
                <c:pt idx="115">
                  <c:v>-106.33</c:v>
                </c:pt>
                <c:pt idx="116">
                  <c:v>-105.81</c:v>
                </c:pt>
                <c:pt idx="117">
                  <c:v>-105.73</c:v>
                </c:pt>
                <c:pt idx="118">
                  <c:v>-105.42</c:v>
                </c:pt>
                <c:pt idx="119">
                  <c:v>-105.41</c:v>
                </c:pt>
                <c:pt idx="120">
                  <c:v>-105.89</c:v>
                </c:pt>
                <c:pt idx="121">
                  <c:v>-106.22</c:v>
                </c:pt>
                <c:pt idx="122">
                  <c:v>-106.15</c:v>
                </c:pt>
                <c:pt idx="123">
                  <c:v>-105.7</c:v>
                </c:pt>
                <c:pt idx="124">
                  <c:v>-105.25</c:v>
                </c:pt>
                <c:pt idx="125">
                  <c:v>-105.81</c:v>
                </c:pt>
                <c:pt idx="126">
                  <c:v>-106.5</c:v>
                </c:pt>
                <c:pt idx="127">
                  <c:v>-106.98</c:v>
                </c:pt>
                <c:pt idx="128">
                  <c:v>-107.06</c:v>
                </c:pt>
                <c:pt idx="129">
                  <c:v>-106.54</c:v>
                </c:pt>
                <c:pt idx="130">
                  <c:v>-106.56</c:v>
                </c:pt>
                <c:pt idx="131">
                  <c:v>-106.62</c:v>
                </c:pt>
                <c:pt idx="132">
                  <c:v>-107.08</c:v>
                </c:pt>
                <c:pt idx="133">
                  <c:v>-107.78</c:v>
                </c:pt>
                <c:pt idx="134">
                  <c:v>-107.86</c:v>
                </c:pt>
                <c:pt idx="135">
                  <c:v>-107.44</c:v>
                </c:pt>
                <c:pt idx="136">
                  <c:v>-106.93</c:v>
                </c:pt>
                <c:pt idx="137">
                  <c:v>-106.04</c:v>
                </c:pt>
                <c:pt idx="138">
                  <c:v>-106.45</c:v>
                </c:pt>
                <c:pt idx="139">
                  <c:v>-107.22</c:v>
                </c:pt>
                <c:pt idx="140">
                  <c:v>-106.43</c:v>
                </c:pt>
                <c:pt idx="141">
                  <c:v>-105.82</c:v>
                </c:pt>
                <c:pt idx="142">
                  <c:v>-106.11</c:v>
                </c:pt>
                <c:pt idx="143">
                  <c:v>-106.14</c:v>
                </c:pt>
                <c:pt idx="144">
                  <c:v>-106.19</c:v>
                </c:pt>
                <c:pt idx="145">
                  <c:v>-105.61</c:v>
                </c:pt>
                <c:pt idx="146">
                  <c:v>-105.23</c:v>
                </c:pt>
                <c:pt idx="147">
                  <c:v>-104.64</c:v>
                </c:pt>
                <c:pt idx="148">
                  <c:v>-104.82</c:v>
                </c:pt>
                <c:pt idx="149">
                  <c:v>-104.8</c:v>
                </c:pt>
                <c:pt idx="150">
                  <c:v>-104.8</c:v>
                </c:pt>
                <c:pt idx="151">
                  <c:v>-104.45</c:v>
                </c:pt>
                <c:pt idx="152">
                  <c:v>-103.53</c:v>
                </c:pt>
                <c:pt idx="153">
                  <c:v>-103.73</c:v>
                </c:pt>
                <c:pt idx="154">
                  <c:v>-104.86</c:v>
                </c:pt>
                <c:pt idx="155">
                  <c:v>-104.25</c:v>
                </c:pt>
                <c:pt idx="156">
                  <c:v>-103.58</c:v>
                </c:pt>
                <c:pt idx="157">
                  <c:v>-102.93</c:v>
                </c:pt>
                <c:pt idx="159">
                  <c:v>-101.78</c:v>
                </c:pt>
                <c:pt idx="160">
                  <c:v>-102.39</c:v>
                </c:pt>
                <c:pt idx="161">
                  <c:v>-102.83</c:v>
                </c:pt>
                <c:pt idx="162">
                  <c:v>-102.05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6AA-44CC-A09D-5BD1093932D0}"/>
            </c:ext>
          </c:extLst>
        </c:ser>
        <c:ser>
          <c:idx val="1"/>
          <c:order val="1"/>
          <c:tx>
            <c:v>Simulated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3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'372145076493201'!$H$19:$H$51</c:f>
              <c:numCache>
                <c:formatCode>m/d/yyyy</c:formatCode>
                <c:ptCount val="33"/>
                <c:pt idx="0">
                  <c:v>32509</c:v>
                </c:pt>
                <c:pt idx="1">
                  <c:v>32874</c:v>
                </c:pt>
                <c:pt idx="2">
                  <c:v>33239</c:v>
                </c:pt>
                <c:pt idx="3">
                  <c:v>33604</c:v>
                </c:pt>
                <c:pt idx="4">
                  <c:v>33970</c:v>
                </c:pt>
                <c:pt idx="5">
                  <c:v>34335</c:v>
                </c:pt>
                <c:pt idx="6">
                  <c:v>34700</c:v>
                </c:pt>
                <c:pt idx="7">
                  <c:v>35065</c:v>
                </c:pt>
                <c:pt idx="8">
                  <c:v>35431</c:v>
                </c:pt>
                <c:pt idx="9">
                  <c:v>35796</c:v>
                </c:pt>
                <c:pt idx="10">
                  <c:v>36161</c:v>
                </c:pt>
                <c:pt idx="11">
                  <c:v>36526</c:v>
                </c:pt>
                <c:pt idx="12">
                  <c:v>36892</c:v>
                </c:pt>
                <c:pt idx="13">
                  <c:v>37257</c:v>
                </c:pt>
                <c:pt idx="14">
                  <c:v>37622</c:v>
                </c:pt>
                <c:pt idx="15">
                  <c:v>37987</c:v>
                </c:pt>
                <c:pt idx="16">
                  <c:v>38353</c:v>
                </c:pt>
                <c:pt idx="17">
                  <c:v>38718</c:v>
                </c:pt>
                <c:pt idx="18">
                  <c:v>39083</c:v>
                </c:pt>
                <c:pt idx="19">
                  <c:v>39448</c:v>
                </c:pt>
                <c:pt idx="20">
                  <c:v>39814</c:v>
                </c:pt>
                <c:pt idx="21">
                  <c:v>40179</c:v>
                </c:pt>
                <c:pt idx="22">
                  <c:v>40544</c:v>
                </c:pt>
                <c:pt idx="23">
                  <c:v>40909</c:v>
                </c:pt>
                <c:pt idx="24">
                  <c:v>41275</c:v>
                </c:pt>
                <c:pt idx="25">
                  <c:v>41640</c:v>
                </c:pt>
                <c:pt idx="26">
                  <c:v>42005</c:v>
                </c:pt>
                <c:pt idx="27">
                  <c:v>42370</c:v>
                </c:pt>
                <c:pt idx="28">
                  <c:v>42736</c:v>
                </c:pt>
                <c:pt idx="29">
                  <c:v>43101</c:v>
                </c:pt>
                <c:pt idx="30">
                  <c:v>43466</c:v>
                </c:pt>
                <c:pt idx="31">
                  <c:v>43831</c:v>
                </c:pt>
                <c:pt idx="32">
                  <c:v>44197</c:v>
                </c:pt>
              </c:numCache>
            </c:numRef>
          </c:xVal>
          <c:yVal>
            <c:numRef>
              <c:f>'372145076493201'!$G$19:$G$51</c:f>
              <c:numCache>
                <c:formatCode>General</c:formatCode>
                <c:ptCount val="33"/>
                <c:pt idx="0">
                  <c:v>-63.707866668699999</c:v>
                </c:pt>
                <c:pt idx="1">
                  <c:v>-66.608680725100001</c:v>
                </c:pt>
                <c:pt idx="2">
                  <c:v>-67.882514953609999</c:v>
                </c:pt>
                <c:pt idx="3">
                  <c:v>-69.333892822270002</c:v>
                </c:pt>
                <c:pt idx="4">
                  <c:v>-71.045379638669999</c:v>
                </c:pt>
                <c:pt idx="5">
                  <c:v>-72.655265808110002</c:v>
                </c:pt>
                <c:pt idx="6">
                  <c:v>-73.633506774899999</c:v>
                </c:pt>
                <c:pt idx="7">
                  <c:v>-74.996284484859999</c:v>
                </c:pt>
                <c:pt idx="8">
                  <c:v>-76.22364807129</c:v>
                </c:pt>
                <c:pt idx="9">
                  <c:v>-76.305419921880002</c:v>
                </c:pt>
                <c:pt idx="10">
                  <c:v>-77.610313415530001</c:v>
                </c:pt>
                <c:pt idx="11">
                  <c:v>-77.68650817871</c:v>
                </c:pt>
                <c:pt idx="12">
                  <c:v>-80.195014953609999</c:v>
                </c:pt>
                <c:pt idx="13">
                  <c:v>-82.08106994629</c:v>
                </c:pt>
                <c:pt idx="14">
                  <c:v>-84.700904846189999</c:v>
                </c:pt>
                <c:pt idx="15">
                  <c:v>-83.977432250980002</c:v>
                </c:pt>
                <c:pt idx="16">
                  <c:v>-84.451438903810001</c:v>
                </c:pt>
                <c:pt idx="17">
                  <c:v>-85.53126525879</c:v>
                </c:pt>
                <c:pt idx="18">
                  <c:v>-86.30963897705</c:v>
                </c:pt>
                <c:pt idx="19">
                  <c:v>-87.900367736820002</c:v>
                </c:pt>
                <c:pt idx="20">
                  <c:v>-89.981323242190001</c:v>
                </c:pt>
                <c:pt idx="21">
                  <c:v>-91.062774658199999</c:v>
                </c:pt>
                <c:pt idx="22">
                  <c:v>-91.946212768549998</c:v>
                </c:pt>
                <c:pt idx="23">
                  <c:v>-91.260955810550001</c:v>
                </c:pt>
                <c:pt idx="24">
                  <c:v>-90.892127990719999</c:v>
                </c:pt>
                <c:pt idx="25">
                  <c:v>-90.383125305180002</c:v>
                </c:pt>
                <c:pt idx="26">
                  <c:v>-90.043807983400001</c:v>
                </c:pt>
                <c:pt idx="27">
                  <c:v>-87.619766235349999</c:v>
                </c:pt>
                <c:pt idx="28">
                  <c:v>-87.766883850100001</c:v>
                </c:pt>
                <c:pt idx="29">
                  <c:v>-86.576805114750002</c:v>
                </c:pt>
                <c:pt idx="30">
                  <c:v>-84.39609527588</c:v>
                </c:pt>
                <c:pt idx="31">
                  <c:v>-83.801177978520002</c:v>
                </c:pt>
                <c:pt idx="32">
                  <c:v>-87.652313232419999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6AA-44CC-A09D-5BD109393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3555183"/>
        <c:axId val="613550191"/>
      </c:scatterChart>
      <c:valAx>
        <c:axId val="613555183"/>
        <c:scaling>
          <c:orientation val="minMax"/>
          <c:min val="3200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0191"/>
        <c:crossesAt val="-200"/>
        <c:crossBetween val="midCat"/>
      </c:valAx>
      <c:valAx>
        <c:axId val="613550191"/>
        <c:scaling>
          <c:orientation val="minMax"/>
          <c:max val="-6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Water Level (ft)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5183"/>
        <c:crosses val="autoZero"/>
        <c:crossBetween val="midCat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Data</c:v>
          </c:tx>
          <c:spPr>
            <a:ln w="19050" cap="rnd">
              <a:noFill/>
              <a:round/>
            </a:ln>
            <a:effectLst/>
          </c:spPr>
          <c:marker>
            <c:symbol val="triang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'372145076493201'!$I$19:$I$51</c:f>
              <c:numCache>
                <c:formatCode>General</c:formatCode>
                <c:ptCount val="33"/>
                <c:pt idx="0">
                  <c:v>-74.430000000000007</c:v>
                </c:pt>
                <c:pt idx="1">
                  <c:v>-74.72</c:v>
                </c:pt>
                <c:pt idx="2">
                  <c:v>-75.7</c:v>
                </c:pt>
                <c:pt idx="3">
                  <c:v>-77.55</c:v>
                </c:pt>
                <c:pt idx="4">
                  <c:v>-79.19</c:v>
                </c:pt>
                <c:pt idx="5">
                  <c:v>-80.89</c:v>
                </c:pt>
                <c:pt idx="6">
                  <c:v>-82.75</c:v>
                </c:pt>
                <c:pt idx="7">
                  <c:v>-83.87</c:v>
                </c:pt>
                <c:pt idx="8">
                  <c:v>-85.39</c:v>
                </c:pt>
                <c:pt idx="9">
                  <c:v>-87.78</c:v>
                </c:pt>
                <c:pt idx="10">
                  <c:v>-88.01</c:v>
                </c:pt>
                <c:pt idx="11">
                  <c:v>-89.28</c:v>
                </c:pt>
                <c:pt idx="12">
                  <c:v>-91.35</c:v>
                </c:pt>
                <c:pt idx="13">
                  <c:v>-94.51</c:v>
                </c:pt>
                <c:pt idx="14">
                  <c:v>-95.32</c:v>
                </c:pt>
                <c:pt idx="15">
                  <c:v>-95.8</c:v>
                </c:pt>
                <c:pt idx="16">
                  <c:v>-96.3</c:v>
                </c:pt>
                <c:pt idx="17">
                  <c:v>-96.82</c:v>
                </c:pt>
                <c:pt idx="18">
                  <c:v>-98.35</c:v>
                </c:pt>
                <c:pt idx="19">
                  <c:v>-101.37</c:v>
                </c:pt>
                <c:pt idx="20">
                  <c:v>-103.76</c:v>
                </c:pt>
                <c:pt idx="21">
                  <c:v>-104.96</c:v>
                </c:pt>
                <c:pt idx="22">
                  <c:v>-106.32</c:v>
                </c:pt>
                <c:pt idx="23">
                  <c:v>-106.09</c:v>
                </c:pt>
                <c:pt idx="24">
                  <c:v>-106.33</c:v>
                </c:pt>
                <c:pt idx="25">
                  <c:v>-106.15</c:v>
                </c:pt>
                <c:pt idx="26">
                  <c:v>-107.06</c:v>
                </c:pt>
                <c:pt idx="27">
                  <c:v>-107.86</c:v>
                </c:pt>
                <c:pt idx="28">
                  <c:v>-107.22</c:v>
                </c:pt>
                <c:pt idx="29">
                  <c:v>-106.19</c:v>
                </c:pt>
                <c:pt idx="30">
                  <c:v>-104.45</c:v>
                </c:pt>
                <c:pt idx="31">
                  <c:v>-104.86</c:v>
                </c:pt>
                <c:pt idx="32">
                  <c:v>-102.93</c:v>
                </c:pt>
              </c:numCache>
            </c:numRef>
          </c:xVal>
          <c:yVal>
            <c:numRef>
              <c:f>'372145076493201'!$G$19:$G$51</c:f>
              <c:numCache>
                <c:formatCode>General</c:formatCode>
                <c:ptCount val="33"/>
                <c:pt idx="0">
                  <c:v>-63.707866668699999</c:v>
                </c:pt>
                <c:pt idx="1">
                  <c:v>-66.608680725100001</c:v>
                </c:pt>
                <c:pt idx="2">
                  <c:v>-67.882514953609999</c:v>
                </c:pt>
                <c:pt idx="3">
                  <c:v>-69.333892822270002</c:v>
                </c:pt>
                <c:pt idx="4">
                  <c:v>-71.045379638669999</c:v>
                </c:pt>
                <c:pt idx="5">
                  <c:v>-72.655265808110002</c:v>
                </c:pt>
                <c:pt idx="6">
                  <c:v>-73.633506774899999</c:v>
                </c:pt>
                <c:pt idx="7">
                  <c:v>-74.996284484859999</c:v>
                </c:pt>
                <c:pt idx="8">
                  <c:v>-76.22364807129</c:v>
                </c:pt>
                <c:pt idx="9">
                  <c:v>-76.305419921880002</c:v>
                </c:pt>
                <c:pt idx="10">
                  <c:v>-77.610313415530001</c:v>
                </c:pt>
                <c:pt idx="11">
                  <c:v>-77.68650817871</c:v>
                </c:pt>
                <c:pt idx="12">
                  <c:v>-80.195014953609999</c:v>
                </c:pt>
                <c:pt idx="13">
                  <c:v>-82.08106994629</c:v>
                </c:pt>
                <c:pt idx="14">
                  <c:v>-84.700904846189999</c:v>
                </c:pt>
                <c:pt idx="15">
                  <c:v>-83.977432250980002</c:v>
                </c:pt>
                <c:pt idx="16">
                  <c:v>-84.451438903810001</c:v>
                </c:pt>
                <c:pt idx="17">
                  <c:v>-85.53126525879</c:v>
                </c:pt>
                <c:pt idx="18">
                  <c:v>-86.30963897705</c:v>
                </c:pt>
                <c:pt idx="19">
                  <c:v>-87.900367736820002</c:v>
                </c:pt>
                <c:pt idx="20">
                  <c:v>-89.981323242190001</c:v>
                </c:pt>
                <c:pt idx="21">
                  <c:v>-91.062774658199999</c:v>
                </c:pt>
                <c:pt idx="22">
                  <c:v>-91.946212768549998</c:v>
                </c:pt>
                <c:pt idx="23">
                  <c:v>-91.260955810550001</c:v>
                </c:pt>
                <c:pt idx="24">
                  <c:v>-90.892127990719999</c:v>
                </c:pt>
                <c:pt idx="25">
                  <c:v>-90.383125305180002</c:v>
                </c:pt>
                <c:pt idx="26">
                  <c:v>-90.043807983400001</c:v>
                </c:pt>
                <c:pt idx="27">
                  <c:v>-87.619766235349999</c:v>
                </c:pt>
                <c:pt idx="28">
                  <c:v>-87.766883850100001</c:v>
                </c:pt>
                <c:pt idx="29">
                  <c:v>-86.576805114750002</c:v>
                </c:pt>
                <c:pt idx="30">
                  <c:v>-84.39609527588</c:v>
                </c:pt>
                <c:pt idx="31">
                  <c:v>-83.801177978520002</c:v>
                </c:pt>
                <c:pt idx="32">
                  <c:v>-87.652313232419999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18F-4B19-B6EB-4CAB58A2845F}"/>
            </c:ext>
          </c:extLst>
        </c:ser>
        <c:ser>
          <c:idx val="1"/>
          <c:order val="1"/>
          <c:tx>
            <c:v>Y=X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'372145076493201'!$K$2:$K$3</c:f>
              <c:numCache>
                <c:formatCode>General</c:formatCode>
                <c:ptCount val="2"/>
                <c:pt idx="0">
                  <c:v>-72.97</c:v>
                </c:pt>
                <c:pt idx="1">
                  <c:v>-107.86</c:v>
                </c:pt>
              </c:numCache>
            </c:numRef>
          </c:xVal>
          <c:yVal>
            <c:numRef>
              <c:f>'372145076493201'!$K$2:$K$3</c:f>
              <c:numCache>
                <c:formatCode>General</c:formatCode>
                <c:ptCount val="2"/>
                <c:pt idx="0">
                  <c:v>-72.97</c:v>
                </c:pt>
                <c:pt idx="1">
                  <c:v>-107.86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18F-4B19-B6EB-4CAB58A284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4009151"/>
        <c:axId val="1105116095"/>
      </c:scatterChart>
      <c:valAx>
        <c:axId val="1174009151"/>
        <c:scaling>
          <c:orientation val="minMax"/>
          <c:max val="-6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05116095"/>
        <c:crossesAt val="-200"/>
        <c:crossBetween val="midCat"/>
      </c:valAx>
      <c:valAx>
        <c:axId val="1105116095"/>
        <c:scaling>
          <c:orientation val="minMax"/>
          <c:max val="-6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74009151"/>
        <c:crossesAt val="-200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0617632601578511"/>
          <c:y val="0.57275836614173226"/>
          <c:w val="0.38800328273086904"/>
          <c:h val="0.19412968265330471"/>
        </c:manualLayout>
      </c:layout>
      <c:overlay val="1"/>
      <c:spPr>
        <a:solidFill>
          <a:schemeClr val="bg1"/>
        </a:solidFill>
        <a:ln>
          <a:solidFill>
            <a:schemeClr val="bg1">
              <a:lumMod val="65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sz="1400" b="0" i="0" u="none" strike="noStrike" baseline="0">
                <a:effectLst/>
              </a:rPr>
              <a:t>56H 22</a:t>
            </a:r>
            <a:r>
              <a:rPr lang="en-US" sz="1400" b="0" i="0" u="none" strike="noStrike" baseline="0"/>
              <a:t>        </a:t>
            </a:r>
            <a:endParaRPr lang="en-US"/>
          </a:p>
        </c:rich>
      </c:tx>
      <c:layout>
        <c:manualLayout>
          <c:xMode val="edge"/>
          <c:yMode val="edge"/>
          <c:x val="0.36088110403397028"/>
          <c:y val="2.13675213675213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USGS Data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3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xVal>
            <c:numRef>
              <c:f>'372314076480401'!$A$20:$A$1754</c:f>
              <c:numCache>
                <c:formatCode>m/d/yyyy</c:formatCode>
                <c:ptCount val="1735"/>
                <c:pt idx="0">
                  <c:v>30005</c:v>
                </c:pt>
                <c:pt idx="1">
                  <c:v>30039</c:v>
                </c:pt>
                <c:pt idx="2">
                  <c:v>30069</c:v>
                </c:pt>
                <c:pt idx="3">
                  <c:v>30091</c:v>
                </c:pt>
                <c:pt idx="4">
                  <c:v>30105</c:v>
                </c:pt>
                <c:pt idx="5">
                  <c:v>30161</c:v>
                </c:pt>
                <c:pt idx="6">
                  <c:v>30191</c:v>
                </c:pt>
                <c:pt idx="7">
                  <c:v>30217</c:v>
                </c:pt>
                <c:pt idx="8">
                  <c:v>30238</c:v>
                </c:pt>
                <c:pt idx="9">
                  <c:v>30264</c:v>
                </c:pt>
                <c:pt idx="10">
                  <c:v>30339</c:v>
                </c:pt>
                <c:pt idx="11">
                  <c:v>30518</c:v>
                </c:pt>
                <c:pt idx="12">
                  <c:v>30552</c:v>
                </c:pt>
                <c:pt idx="13">
                  <c:v>30704</c:v>
                </c:pt>
                <c:pt idx="14">
                  <c:v>30720</c:v>
                </c:pt>
                <c:pt idx="15">
                  <c:v>30724</c:v>
                </c:pt>
                <c:pt idx="16">
                  <c:v>30768</c:v>
                </c:pt>
                <c:pt idx="17">
                  <c:v>30841</c:v>
                </c:pt>
                <c:pt idx="18">
                  <c:v>30853</c:v>
                </c:pt>
                <c:pt idx="19">
                  <c:v>30945</c:v>
                </c:pt>
                <c:pt idx="20">
                  <c:v>31028</c:v>
                </c:pt>
                <c:pt idx="21">
                  <c:v>31125</c:v>
                </c:pt>
                <c:pt idx="22">
                  <c:v>31133</c:v>
                </c:pt>
                <c:pt idx="23">
                  <c:v>31209</c:v>
                </c:pt>
                <c:pt idx="24">
                  <c:v>31237</c:v>
                </c:pt>
                <c:pt idx="25">
                  <c:v>31245</c:v>
                </c:pt>
                <c:pt idx="26">
                  <c:v>31279</c:v>
                </c:pt>
                <c:pt idx="27">
                  <c:v>31308</c:v>
                </c:pt>
                <c:pt idx="28">
                  <c:v>31320</c:v>
                </c:pt>
                <c:pt idx="29">
                  <c:v>31370</c:v>
                </c:pt>
                <c:pt idx="30">
                  <c:v>31419</c:v>
                </c:pt>
                <c:pt idx="31">
                  <c:v>31467</c:v>
                </c:pt>
                <c:pt idx="32">
                  <c:v>31488</c:v>
                </c:pt>
                <c:pt idx="33">
                  <c:v>31610</c:v>
                </c:pt>
                <c:pt idx="34">
                  <c:v>31635</c:v>
                </c:pt>
                <c:pt idx="35">
                  <c:v>31677</c:v>
                </c:pt>
                <c:pt idx="36">
                  <c:v>31734</c:v>
                </c:pt>
                <c:pt idx="37">
                  <c:v>31790</c:v>
                </c:pt>
                <c:pt idx="38">
                  <c:v>31819</c:v>
                </c:pt>
                <c:pt idx="39">
                  <c:v>31852</c:v>
                </c:pt>
                <c:pt idx="40">
                  <c:v>31854</c:v>
                </c:pt>
                <c:pt idx="41">
                  <c:v>31902</c:v>
                </c:pt>
                <c:pt idx="42">
                  <c:v>31946</c:v>
                </c:pt>
                <c:pt idx="43">
                  <c:v>31985</c:v>
                </c:pt>
                <c:pt idx="44">
                  <c:v>31995</c:v>
                </c:pt>
                <c:pt idx="45">
                  <c:v>32037</c:v>
                </c:pt>
                <c:pt idx="46">
                  <c:v>32101</c:v>
                </c:pt>
                <c:pt idx="47">
                  <c:v>32161</c:v>
                </c:pt>
                <c:pt idx="48">
                  <c:v>32205</c:v>
                </c:pt>
                <c:pt idx="49">
                  <c:v>32216</c:v>
                </c:pt>
                <c:pt idx="50">
                  <c:v>32274</c:v>
                </c:pt>
                <c:pt idx="51">
                  <c:v>32317</c:v>
                </c:pt>
                <c:pt idx="52">
                  <c:v>32380</c:v>
                </c:pt>
                <c:pt idx="53">
                  <c:v>32434</c:v>
                </c:pt>
                <c:pt idx="54">
                  <c:v>32464</c:v>
                </c:pt>
                <c:pt idx="55">
                  <c:v>32490</c:v>
                </c:pt>
                <c:pt idx="56">
                  <c:v>32521</c:v>
                </c:pt>
                <c:pt idx="57">
                  <c:v>32568</c:v>
                </c:pt>
                <c:pt idx="58">
                  <c:v>32587</c:v>
                </c:pt>
                <c:pt idx="59">
                  <c:v>32629</c:v>
                </c:pt>
                <c:pt idx="60">
                  <c:v>32679</c:v>
                </c:pt>
                <c:pt idx="61">
                  <c:v>32685</c:v>
                </c:pt>
                <c:pt idx="62">
                  <c:v>32723</c:v>
                </c:pt>
                <c:pt idx="63">
                  <c:v>32769</c:v>
                </c:pt>
                <c:pt idx="64">
                  <c:v>32790</c:v>
                </c:pt>
                <c:pt idx="65">
                  <c:v>32833</c:v>
                </c:pt>
                <c:pt idx="66">
                  <c:v>32882</c:v>
                </c:pt>
                <c:pt idx="67">
                  <c:v>32939</c:v>
                </c:pt>
                <c:pt idx="68">
                  <c:v>33001</c:v>
                </c:pt>
                <c:pt idx="69">
                  <c:v>33052</c:v>
                </c:pt>
                <c:pt idx="70">
                  <c:v>33091</c:v>
                </c:pt>
                <c:pt idx="71">
                  <c:v>33162</c:v>
                </c:pt>
                <c:pt idx="72">
                  <c:v>33219</c:v>
                </c:pt>
                <c:pt idx="73">
                  <c:v>33276</c:v>
                </c:pt>
                <c:pt idx="74">
                  <c:v>33304</c:v>
                </c:pt>
                <c:pt idx="75">
                  <c:v>33318</c:v>
                </c:pt>
                <c:pt idx="76">
                  <c:v>33386</c:v>
                </c:pt>
                <c:pt idx="77">
                  <c:v>33424</c:v>
                </c:pt>
                <c:pt idx="78">
                  <c:v>33478</c:v>
                </c:pt>
                <c:pt idx="79">
                  <c:v>33549</c:v>
                </c:pt>
                <c:pt idx="80">
                  <c:v>33626</c:v>
                </c:pt>
                <c:pt idx="81">
                  <c:v>33665</c:v>
                </c:pt>
                <c:pt idx="82">
                  <c:v>33716</c:v>
                </c:pt>
                <c:pt idx="83">
                  <c:v>33779</c:v>
                </c:pt>
                <c:pt idx="84">
                  <c:v>33842</c:v>
                </c:pt>
                <c:pt idx="85">
                  <c:v>33896</c:v>
                </c:pt>
                <c:pt idx="86">
                  <c:v>33947</c:v>
                </c:pt>
                <c:pt idx="87">
                  <c:v>34010</c:v>
                </c:pt>
                <c:pt idx="88">
                  <c:v>34078</c:v>
                </c:pt>
                <c:pt idx="89">
                  <c:v>34130</c:v>
                </c:pt>
                <c:pt idx="90">
                  <c:v>34200</c:v>
                </c:pt>
                <c:pt idx="91">
                  <c:v>34263</c:v>
                </c:pt>
                <c:pt idx="92">
                  <c:v>34337</c:v>
                </c:pt>
                <c:pt idx="93">
                  <c:v>34382</c:v>
                </c:pt>
                <c:pt idx="94">
                  <c:v>34435</c:v>
                </c:pt>
                <c:pt idx="95">
                  <c:v>34502</c:v>
                </c:pt>
                <c:pt idx="96">
                  <c:v>34556</c:v>
                </c:pt>
                <c:pt idx="97">
                  <c:v>34641</c:v>
                </c:pt>
                <c:pt idx="98">
                  <c:v>34705</c:v>
                </c:pt>
                <c:pt idx="99">
                  <c:v>34775</c:v>
                </c:pt>
                <c:pt idx="100">
                  <c:v>34822</c:v>
                </c:pt>
                <c:pt idx="101">
                  <c:v>34890</c:v>
                </c:pt>
                <c:pt idx="102">
                  <c:v>34990</c:v>
                </c:pt>
                <c:pt idx="103">
                  <c:v>35555</c:v>
                </c:pt>
                <c:pt idx="104">
                  <c:v>35633</c:v>
                </c:pt>
                <c:pt idx="105">
                  <c:v>35738</c:v>
                </c:pt>
                <c:pt idx="106">
                  <c:v>35815</c:v>
                </c:pt>
                <c:pt idx="107">
                  <c:v>35919</c:v>
                </c:pt>
                <c:pt idx="108">
                  <c:v>35977</c:v>
                </c:pt>
                <c:pt idx="109">
                  <c:v>36090</c:v>
                </c:pt>
                <c:pt idx="110">
                  <c:v>36164</c:v>
                </c:pt>
                <c:pt idx="111">
                  <c:v>36272</c:v>
                </c:pt>
                <c:pt idx="112">
                  <c:v>36349</c:v>
                </c:pt>
                <c:pt idx="113">
                  <c:v>36494</c:v>
                </c:pt>
                <c:pt idx="114">
                  <c:v>36558</c:v>
                </c:pt>
                <c:pt idx="115">
                  <c:v>36649</c:v>
                </c:pt>
                <c:pt idx="116">
                  <c:v>36719</c:v>
                </c:pt>
                <c:pt idx="117">
                  <c:v>36818</c:v>
                </c:pt>
                <c:pt idx="118">
                  <c:v>37018</c:v>
                </c:pt>
                <c:pt idx="119">
                  <c:v>37095</c:v>
                </c:pt>
                <c:pt idx="120">
                  <c:v>37194</c:v>
                </c:pt>
                <c:pt idx="121">
                  <c:v>37273</c:v>
                </c:pt>
                <c:pt idx="122">
                  <c:v>37376</c:v>
                </c:pt>
                <c:pt idx="123">
                  <c:v>37448</c:v>
                </c:pt>
                <c:pt idx="124">
                  <c:v>37546</c:v>
                </c:pt>
                <c:pt idx="125">
                  <c:v>37650</c:v>
                </c:pt>
                <c:pt idx="126">
                  <c:v>37747</c:v>
                </c:pt>
                <c:pt idx="127">
                  <c:v>37816</c:v>
                </c:pt>
                <c:pt idx="128">
                  <c:v>37931</c:v>
                </c:pt>
                <c:pt idx="129">
                  <c:v>38014</c:v>
                </c:pt>
                <c:pt idx="130">
                  <c:v>38097</c:v>
                </c:pt>
                <c:pt idx="131">
                  <c:v>38183</c:v>
                </c:pt>
                <c:pt idx="132">
                  <c:v>38321</c:v>
                </c:pt>
                <c:pt idx="133">
                  <c:v>38383</c:v>
                </c:pt>
                <c:pt idx="134">
                  <c:v>38456</c:v>
                </c:pt>
                <c:pt idx="135">
                  <c:v>38554</c:v>
                </c:pt>
                <c:pt idx="136">
                  <c:v>38672</c:v>
                </c:pt>
                <c:pt idx="137">
                  <c:v>38751</c:v>
                </c:pt>
                <c:pt idx="138">
                  <c:v>38820</c:v>
                </c:pt>
                <c:pt idx="139">
                  <c:v>38916</c:v>
                </c:pt>
                <c:pt idx="140">
                  <c:v>39022</c:v>
                </c:pt>
                <c:pt idx="141">
                  <c:v>39114</c:v>
                </c:pt>
                <c:pt idx="142">
                  <c:v>39224</c:v>
                </c:pt>
                <c:pt idx="143">
                  <c:v>39288</c:v>
                </c:pt>
                <c:pt idx="144">
                  <c:v>39384</c:v>
                </c:pt>
                <c:pt idx="145">
                  <c:v>39471</c:v>
                </c:pt>
                <c:pt idx="146">
                  <c:v>39589</c:v>
                </c:pt>
                <c:pt idx="147">
                  <c:v>39660</c:v>
                </c:pt>
                <c:pt idx="148">
                  <c:v>39743</c:v>
                </c:pt>
                <c:pt idx="149">
                  <c:v>39869</c:v>
                </c:pt>
                <c:pt idx="150">
                  <c:v>39937</c:v>
                </c:pt>
                <c:pt idx="151">
                  <c:v>40059</c:v>
                </c:pt>
                <c:pt idx="152">
                  <c:v>40150</c:v>
                </c:pt>
                <c:pt idx="153">
                  <c:v>40238</c:v>
                </c:pt>
                <c:pt idx="154">
                  <c:v>40309</c:v>
                </c:pt>
                <c:pt idx="155">
                  <c:v>40402</c:v>
                </c:pt>
                <c:pt idx="156">
                  <c:v>40492</c:v>
                </c:pt>
                <c:pt idx="157">
                  <c:v>40604</c:v>
                </c:pt>
                <c:pt idx="158">
                  <c:v>40682</c:v>
                </c:pt>
                <c:pt idx="159">
                  <c:v>40770</c:v>
                </c:pt>
                <c:pt idx="160">
                  <c:v>40891</c:v>
                </c:pt>
                <c:pt idx="161">
                  <c:v>40961</c:v>
                </c:pt>
                <c:pt idx="162">
                  <c:v>41046</c:v>
                </c:pt>
                <c:pt idx="163">
                  <c:v>41134</c:v>
                </c:pt>
                <c:pt idx="164">
                  <c:v>41228</c:v>
                </c:pt>
                <c:pt idx="165">
                  <c:v>41333</c:v>
                </c:pt>
                <c:pt idx="166">
                  <c:v>41400</c:v>
                </c:pt>
                <c:pt idx="167">
                  <c:v>41501</c:v>
                </c:pt>
                <c:pt idx="168">
                  <c:v>41620</c:v>
                </c:pt>
                <c:pt idx="169">
                  <c:v>41717</c:v>
                </c:pt>
                <c:pt idx="170">
                  <c:v>41792</c:v>
                </c:pt>
                <c:pt idx="171">
                  <c:v>41876</c:v>
                </c:pt>
                <c:pt idx="172">
                  <c:v>41974</c:v>
                </c:pt>
                <c:pt idx="173">
                  <c:v>42039</c:v>
                </c:pt>
                <c:pt idx="174">
                  <c:v>42156</c:v>
                </c:pt>
                <c:pt idx="175">
                  <c:v>42201</c:v>
                </c:pt>
                <c:pt idx="176">
                  <c:v>42430</c:v>
                </c:pt>
                <c:pt idx="177">
                  <c:v>42499</c:v>
                </c:pt>
                <c:pt idx="178">
                  <c:v>42643</c:v>
                </c:pt>
                <c:pt idx="179">
                  <c:v>42702</c:v>
                </c:pt>
                <c:pt idx="180">
                  <c:v>42825</c:v>
                </c:pt>
                <c:pt idx="181">
                  <c:v>42885</c:v>
                </c:pt>
                <c:pt idx="182">
                  <c:v>42957</c:v>
                </c:pt>
                <c:pt idx="183">
                  <c:v>43031</c:v>
                </c:pt>
                <c:pt idx="184">
                  <c:v>43125</c:v>
                </c:pt>
                <c:pt idx="185">
                  <c:v>43207</c:v>
                </c:pt>
                <c:pt idx="186">
                  <c:v>43319</c:v>
                </c:pt>
                <c:pt idx="187">
                  <c:v>43411</c:v>
                </c:pt>
                <c:pt idx="188">
                  <c:v>43490</c:v>
                </c:pt>
                <c:pt idx="189">
                  <c:v>43579</c:v>
                </c:pt>
                <c:pt idx="190">
                  <c:v>43671</c:v>
                </c:pt>
                <c:pt idx="191">
                  <c:v>43784</c:v>
                </c:pt>
                <c:pt idx="192">
                  <c:v>43875</c:v>
                </c:pt>
                <c:pt idx="193">
                  <c:v>44041</c:v>
                </c:pt>
                <c:pt idx="194">
                  <c:v>44235</c:v>
                </c:pt>
              </c:numCache>
            </c:numRef>
          </c:xVal>
          <c:yVal>
            <c:numRef>
              <c:f>'372314076480401'!$D$20:$D$1754</c:f>
              <c:numCache>
                <c:formatCode>General</c:formatCode>
                <c:ptCount val="1735"/>
                <c:pt idx="0">
                  <c:v>-55.3</c:v>
                </c:pt>
                <c:pt idx="1">
                  <c:v>-55.29</c:v>
                </c:pt>
                <c:pt idx="2">
                  <c:v>-55.21</c:v>
                </c:pt>
                <c:pt idx="3">
                  <c:v>-55.41</c:v>
                </c:pt>
                <c:pt idx="4">
                  <c:v>-55.43</c:v>
                </c:pt>
                <c:pt idx="5">
                  <c:v>-55.67</c:v>
                </c:pt>
                <c:pt idx="6">
                  <c:v>-55.98</c:v>
                </c:pt>
                <c:pt idx="7">
                  <c:v>-56.15</c:v>
                </c:pt>
                <c:pt idx="8">
                  <c:v>-56.17</c:v>
                </c:pt>
                <c:pt idx="9">
                  <c:v>-56.99</c:v>
                </c:pt>
                <c:pt idx="10">
                  <c:v>-56.61</c:v>
                </c:pt>
                <c:pt idx="11">
                  <c:v>-56.7</c:v>
                </c:pt>
                <c:pt idx="12">
                  <c:v>-56.93</c:v>
                </c:pt>
                <c:pt idx="13">
                  <c:v>-57.3</c:v>
                </c:pt>
                <c:pt idx="14">
                  <c:v>-59.97</c:v>
                </c:pt>
                <c:pt idx="15">
                  <c:v>-57.2</c:v>
                </c:pt>
                <c:pt idx="16">
                  <c:v>-59.79</c:v>
                </c:pt>
                <c:pt idx="17">
                  <c:v>-57.39</c:v>
                </c:pt>
                <c:pt idx="18">
                  <c:v>-60.49</c:v>
                </c:pt>
                <c:pt idx="19">
                  <c:v>-61.39</c:v>
                </c:pt>
                <c:pt idx="20">
                  <c:v>-61.62</c:v>
                </c:pt>
                <c:pt idx="21">
                  <c:v>-61.56</c:v>
                </c:pt>
                <c:pt idx="22">
                  <c:v>-58.73</c:v>
                </c:pt>
                <c:pt idx="23">
                  <c:v>-59.17</c:v>
                </c:pt>
                <c:pt idx="24">
                  <c:v>-59.47</c:v>
                </c:pt>
                <c:pt idx="25">
                  <c:v>-62.39</c:v>
                </c:pt>
                <c:pt idx="26">
                  <c:v>-59.68</c:v>
                </c:pt>
                <c:pt idx="27">
                  <c:v>-62.96</c:v>
                </c:pt>
                <c:pt idx="28">
                  <c:v>-59.92</c:v>
                </c:pt>
                <c:pt idx="29">
                  <c:v>-60.28</c:v>
                </c:pt>
                <c:pt idx="30">
                  <c:v>-60.6</c:v>
                </c:pt>
                <c:pt idx="31">
                  <c:v>-60.51</c:v>
                </c:pt>
                <c:pt idx="32">
                  <c:v>-63.37</c:v>
                </c:pt>
                <c:pt idx="33">
                  <c:v>-61.81</c:v>
                </c:pt>
                <c:pt idx="34">
                  <c:v>-61.81</c:v>
                </c:pt>
                <c:pt idx="35">
                  <c:v>-61.99</c:v>
                </c:pt>
                <c:pt idx="36">
                  <c:v>-62.34</c:v>
                </c:pt>
                <c:pt idx="37">
                  <c:v>-62.47</c:v>
                </c:pt>
                <c:pt idx="38">
                  <c:v>-65.28</c:v>
                </c:pt>
                <c:pt idx="39">
                  <c:v>-65.53</c:v>
                </c:pt>
                <c:pt idx="40">
                  <c:v>-62.79</c:v>
                </c:pt>
                <c:pt idx="41">
                  <c:v>-63.05</c:v>
                </c:pt>
                <c:pt idx="42">
                  <c:v>-63.69</c:v>
                </c:pt>
                <c:pt idx="43">
                  <c:v>-66.92</c:v>
                </c:pt>
                <c:pt idx="44">
                  <c:v>-64.16</c:v>
                </c:pt>
                <c:pt idx="45">
                  <c:v>-64.67</c:v>
                </c:pt>
                <c:pt idx="46">
                  <c:v>-65.150000000000006</c:v>
                </c:pt>
                <c:pt idx="47">
                  <c:v>-65.540000000000006</c:v>
                </c:pt>
                <c:pt idx="48">
                  <c:v>-66.09</c:v>
                </c:pt>
                <c:pt idx="49">
                  <c:v>-67.48</c:v>
                </c:pt>
                <c:pt idx="50">
                  <c:v>-66.09</c:v>
                </c:pt>
                <c:pt idx="51">
                  <c:v>-66.37</c:v>
                </c:pt>
                <c:pt idx="52">
                  <c:v>-66.94</c:v>
                </c:pt>
                <c:pt idx="53">
                  <c:v>-67.44</c:v>
                </c:pt>
                <c:pt idx="54">
                  <c:v>-67.39</c:v>
                </c:pt>
                <c:pt idx="55">
                  <c:v>-67.52</c:v>
                </c:pt>
                <c:pt idx="56">
                  <c:v>-67.59</c:v>
                </c:pt>
                <c:pt idx="57">
                  <c:v>-67.89</c:v>
                </c:pt>
                <c:pt idx="58">
                  <c:v>-67.97</c:v>
                </c:pt>
                <c:pt idx="59">
                  <c:v>-67.69</c:v>
                </c:pt>
                <c:pt idx="60">
                  <c:v>-68</c:v>
                </c:pt>
                <c:pt idx="61">
                  <c:v>-67.69</c:v>
                </c:pt>
                <c:pt idx="62">
                  <c:v>-67.89</c:v>
                </c:pt>
                <c:pt idx="63">
                  <c:v>-68.180000000000007</c:v>
                </c:pt>
                <c:pt idx="64">
                  <c:v>-68.09</c:v>
                </c:pt>
                <c:pt idx="65">
                  <c:v>-68.09</c:v>
                </c:pt>
                <c:pt idx="66">
                  <c:v>-68.290000000000006</c:v>
                </c:pt>
                <c:pt idx="67">
                  <c:v>-68.59</c:v>
                </c:pt>
                <c:pt idx="68">
                  <c:v>-68.290000000000006</c:v>
                </c:pt>
                <c:pt idx="69">
                  <c:v>-68.59</c:v>
                </c:pt>
                <c:pt idx="70">
                  <c:v>-68.790000000000006</c:v>
                </c:pt>
                <c:pt idx="71">
                  <c:v>-69.290000000000006</c:v>
                </c:pt>
                <c:pt idx="72">
                  <c:v>-69.38</c:v>
                </c:pt>
                <c:pt idx="73">
                  <c:v>-69.290000000000006</c:v>
                </c:pt>
                <c:pt idx="74">
                  <c:v>-69.17</c:v>
                </c:pt>
                <c:pt idx="75">
                  <c:v>-69.39</c:v>
                </c:pt>
                <c:pt idx="76">
                  <c:v>-69.86</c:v>
                </c:pt>
                <c:pt idx="77">
                  <c:v>-70.13</c:v>
                </c:pt>
                <c:pt idx="78">
                  <c:v>-70.77</c:v>
                </c:pt>
                <c:pt idx="79">
                  <c:v>-71.09</c:v>
                </c:pt>
                <c:pt idx="80">
                  <c:v>-71.209999999999894</c:v>
                </c:pt>
                <c:pt idx="81">
                  <c:v>-71.36</c:v>
                </c:pt>
                <c:pt idx="82">
                  <c:v>-71.63</c:v>
                </c:pt>
                <c:pt idx="83">
                  <c:v>-73.72</c:v>
                </c:pt>
                <c:pt idx="84">
                  <c:v>-72.13</c:v>
                </c:pt>
                <c:pt idx="85">
                  <c:v>-72.489999999999895</c:v>
                </c:pt>
                <c:pt idx="86">
                  <c:v>-72.58</c:v>
                </c:pt>
                <c:pt idx="87">
                  <c:v>-72.13</c:v>
                </c:pt>
                <c:pt idx="88">
                  <c:v>-71.92</c:v>
                </c:pt>
                <c:pt idx="89">
                  <c:v>-72</c:v>
                </c:pt>
                <c:pt idx="90">
                  <c:v>-73.010000000000005</c:v>
                </c:pt>
                <c:pt idx="91">
                  <c:v>-73.709999999999894</c:v>
                </c:pt>
                <c:pt idx="92">
                  <c:v>-73.94</c:v>
                </c:pt>
                <c:pt idx="93">
                  <c:v>-74.13</c:v>
                </c:pt>
                <c:pt idx="94">
                  <c:v>-74.040000000000006</c:v>
                </c:pt>
                <c:pt idx="95">
                  <c:v>-74.56</c:v>
                </c:pt>
                <c:pt idx="96">
                  <c:v>-74.73</c:v>
                </c:pt>
                <c:pt idx="97">
                  <c:v>-74.33</c:v>
                </c:pt>
                <c:pt idx="98">
                  <c:v>-75.45</c:v>
                </c:pt>
                <c:pt idx="99">
                  <c:v>-75.349999999999895</c:v>
                </c:pt>
                <c:pt idx="100">
                  <c:v>-75.39</c:v>
                </c:pt>
                <c:pt idx="101">
                  <c:v>-75.83</c:v>
                </c:pt>
                <c:pt idx="102">
                  <c:v>-77.209999999999894</c:v>
                </c:pt>
                <c:pt idx="103">
                  <c:v>-79.040000000000006</c:v>
                </c:pt>
                <c:pt idx="104">
                  <c:v>-80.290000000000006</c:v>
                </c:pt>
                <c:pt idx="105">
                  <c:v>-80.989999999999895</c:v>
                </c:pt>
                <c:pt idx="106">
                  <c:v>-80.400000000000006</c:v>
                </c:pt>
                <c:pt idx="107">
                  <c:v>-79.430000000000007</c:v>
                </c:pt>
                <c:pt idx="108">
                  <c:v>-80.16</c:v>
                </c:pt>
                <c:pt idx="109">
                  <c:v>-81.349999999999895</c:v>
                </c:pt>
                <c:pt idx="110">
                  <c:v>-81.22</c:v>
                </c:pt>
                <c:pt idx="111">
                  <c:v>-81.05</c:v>
                </c:pt>
                <c:pt idx="112">
                  <c:v>-82.4</c:v>
                </c:pt>
                <c:pt idx="113">
                  <c:v>-83.42</c:v>
                </c:pt>
                <c:pt idx="114">
                  <c:v>-82.96</c:v>
                </c:pt>
                <c:pt idx="115">
                  <c:v>-84.2</c:v>
                </c:pt>
                <c:pt idx="116">
                  <c:v>-85.3</c:v>
                </c:pt>
                <c:pt idx="117">
                  <c:v>-85.18</c:v>
                </c:pt>
                <c:pt idx="118">
                  <c:v>-85.14</c:v>
                </c:pt>
                <c:pt idx="119">
                  <c:v>-87.91</c:v>
                </c:pt>
                <c:pt idx="120">
                  <c:v>-106.87</c:v>
                </c:pt>
                <c:pt idx="121">
                  <c:v>-105.69</c:v>
                </c:pt>
                <c:pt idx="122">
                  <c:v>-106.54</c:v>
                </c:pt>
                <c:pt idx="123">
                  <c:v>-106.8</c:v>
                </c:pt>
                <c:pt idx="124">
                  <c:v>-105.52</c:v>
                </c:pt>
                <c:pt idx="125">
                  <c:v>-105.24</c:v>
                </c:pt>
                <c:pt idx="126">
                  <c:v>-103.23</c:v>
                </c:pt>
                <c:pt idx="127">
                  <c:v>-106.29</c:v>
                </c:pt>
                <c:pt idx="128">
                  <c:v>-102.59</c:v>
                </c:pt>
                <c:pt idx="129">
                  <c:v>-105.99</c:v>
                </c:pt>
                <c:pt idx="130">
                  <c:v>-105.54</c:v>
                </c:pt>
                <c:pt idx="131">
                  <c:v>-100.96</c:v>
                </c:pt>
                <c:pt idx="132">
                  <c:v>-110.48</c:v>
                </c:pt>
                <c:pt idx="133">
                  <c:v>-102.12</c:v>
                </c:pt>
                <c:pt idx="134">
                  <c:v>-100.94</c:v>
                </c:pt>
                <c:pt idx="135">
                  <c:v>-103.14</c:v>
                </c:pt>
                <c:pt idx="136">
                  <c:v>-91.47</c:v>
                </c:pt>
                <c:pt idx="137">
                  <c:v>-91.14</c:v>
                </c:pt>
                <c:pt idx="138">
                  <c:v>-103.81</c:v>
                </c:pt>
                <c:pt idx="139">
                  <c:v>-103.36</c:v>
                </c:pt>
                <c:pt idx="140">
                  <c:v>-94.31</c:v>
                </c:pt>
                <c:pt idx="141">
                  <c:v>-93.09</c:v>
                </c:pt>
                <c:pt idx="142">
                  <c:v>-93.39</c:v>
                </c:pt>
                <c:pt idx="143">
                  <c:v>-94.94</c:v>
                </c:pt>
                <c:pt idx="144">
                  <c:v>-102.84</c:v>
                </c:pt>
                <c:pt idx="145">
                  <c:v>-95.02</c:v>
                </c:pt>
                <c:pt idx="146">
                  <c:v>-95.12</c:v>
                </c:pt>
                <c:pt idx="147">
                  <c:v>-97.82</c:v>
                </c:pt>
                <c:pt idx="148">
                  <c:v>-98.01</c:v>
                </c:pt>
                <c:pt idx="149">
                  <c:v>-100.32</c:v>
                </c:pt>
                <c:pt idx="150">
                  <c:v>-105.66</c:v>
                </c:pt>
                <c:pt idx="151">
                  <c:v>-104.96</c:v>
                </c:pt>
                <c:pt idx="152">
                  <c:v>-98.13</c:v>
                </c:pt>
                <c:pt idx="153">
                  <c:v>-98.42</c:v>
                </c:pt>
                <c:pt idx="154">
                  <c:v>-98.99</c:v>
                </c:pt>
                <c:pt idx="155">
                  <c:v>-100.49</c:v>
                </c:pt>
                <c:pt idx="156">
                  <c:v>-98.07</c:v>
                </c:pt>
                <c:pt idx="157">
                  <c:v>-100.01</c:v>
                </c:pt>
                <c:pt idx="158">
                  <c:v>-99.77</c:v>
                </c:pt>
                <c:pt idx="159">
                  <c:v>-103.53</c:v>
                </c:pt>
                <c:pt idx="160">
                  <c:v>-99.21</c:v>
                </c:pt>
                <c:pt idx="161">
                  <c:v>-99.97</c:v>
                </c:pt>
                <c:pt idx="162">
                  <c:v>-99.69</c:v>
                </c:pt>
                <c:pt idx="163">
                  <c:v>-107.68</c:v>
                </c:pt>
                <c:pt idx="164">
                  <c:v>-100.94</c:v>
                </c:pt>
                <c:pt idx="165">
                  <c:v>-100.42</c:v>
                </c:pt>
                <c:pt idx="166">
                  <c:v>-100.09</c:v>
                </c:pt>
                <c:pt idx="167">
                  <c:v>-100.44</c:v>
                </c:pt>
                <c:pt idx="168">
                  <c:v>-108.82</c:v>
                </c:pt>
                <c:pt idx="169">
                  <c:v>-100.12</c:v>
                </c:pt>
                <c:pt idx="170">
                  <c:v>-106.07</c:v>
                </c:pt>
                <c:pt idx="171">
                  <c:v>-101.2</c:v>
                </c:pt>
                <c:pt idx="172">
                  <c:v>-103.13</c:v>
                </c:pt>
                <c:pt idx="173">
                  <c:v>-101.59</c:v>
                </c:pt>
                <c:pt idx="174">
                  <c:v>-101.41</c:v>
                </c:pt>
                <c:pt idx="175">
                  <c:v>-108.37</c:v>
                </c:pt>
                <c:pt idx="176">
                  <c:v>-106.04</c:v>
                </c:pt>
                <c:pt idx="177">
                  <c:v>-109.43</c:v>
                </c:pt>
                <c:pt idx="178">
                  <c:v>-102.1</c:v>
                </c:pt>
                <c:pt idx="179">
                  <c:v>-102.53</c:v>
                </c:pt>
                <c:pt idx="180">
                  <c:v>-100.53</c:v>
                </c:pt>
                <c:pt idx="181">
                  <c:v>-100.09</c:v>
                </c:pt>
                <c:pt idx="182">
                  <c:v>-100.86</c:v>
                </c:pt>
                <c:pt idx="183">
                  <c:v>-100.94</c:v>
                </c:pt>
                <c:pt idx="184">
                  <c:v>-101.06</c:v>
                </c:pt>
                <c:pt idx="185">
                  <c:v>-100.46</c:v>
                </c:pt>
                <c:pt idx="186">
                  <c:v>-99.36</c:v>
                </c:pt>
                <c:pt idx="187">
                  <c:v>-99.24</c:v>
                </c:pt>
                <c:pt idx="188">
                  <c:v>-99.13</c:v>
                </c:pt>
                <c:pt idx="189">
                  <c:v>-102.74</c:v>
                </c:pt>
                <c:pt idx="190">
                  <c:v>-99.07</c:v>
                </c:pt>
                <c:pt idx="191">
                  <c:v>-98.81</c:v>
                </c:pt>
                <c:pt idx="192">
                  <c:v>-98.69</c:v>
                </c:pt>
                <c:pt idx="193">
                  <c:v>-98.03</c:v>
                </c:pt>
                <c:pt idx="194">
                  <c:v>-96.65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DB2-46A5-8AAD-138B4CF96EC6}"/>
            </c:ext>
          </c:extLst>
        </c:ser>
        <c:ser>
          <c:idx val="1"/>
          <c:order val="1"/>
          <c:tx>
            <c:v>Simulated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3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'372314076480401'!$H$12:$H$51</c:f>
              <c:numCache>
                <c:formatCode>m/d/yyyy</c:formatCode>
                <c:ptCount val="40"/>
                <c:pt idx="0">
                  <c:v>29952</c:v>
                </c:pt>
                <c:pt idx="1">
                  <c:v>30317</c:v>
                </c:pt>
                <c:pt idx="2">
                  <c:v>30682</c:v>
                </c:pt>
                <c:pt idx="3">
                  <c:v>31048</c:v>
                </c:pt>
                <c:pt idx="4">
                  <c:v>31413</c:v>
                </c:pt>
                <c:pt idx="5">
                  <c:v>31778</c:v>
                </c:pt>
                <c:pt idx="6">
                  <c:v>32143</c:v>
                </c:pt>
                <c:pt idx="7">
                  <c:v>32509</c:v>
                </c:pt>
                <c:pt idx="8">
                  <c:v>32874</c:v>
                </c:pt>
                <c:pt idx="9">
                  <c:v>33239</c:v>
                </c:pt>
                <c:pt idx="10">
                  <c:v>33604</c:v>
                </c:pt>
                <c:pt idx="11">
                  <c:v>33970</c:v>
                </c:pt>
                <c:pt idx="12">
                  <c:v>34335</c:v>
                </c:pt>
                <c:pt idx="13">
                  <c:v>34700</c:v>
                </c:pt>
                <c:pt idx="14">
                  <c:v>35065</c:v>
                </c:pt>
                <c:pt idx="15">
                  <c:v>35431</c:v>
                </c:pt>
                <c:pt idx="16">
                  <c:v>35796</c:v>
                </c:pt>
                <c:pt idx="17">
                  <c:v>36161</c:v>
                </c:pt>
                <c:pt idx="18">
                  <c:v>36526</c:v>
                </c:pt>
                <c:pt idx="19">
                  <c:v>36892</c:v>
                </c:pt>
                <c:pt idx="20">
                  <c:v>37257</c:v>
                </c:pt>
                <c:pt idx="21">
                  <c:v>37622</c:v>
                </c:pt>
                <c:pt idx="22">
                  <c:v>37987</c:v>
                </c:pt>
                <c:pt idx="23">
                  <c:v>38353</c:v>
                </c:pt>
                <c:pt idx="24">
                  <c:v>38718</c:v>
                </c:pt>
                <c:pt idx="25">
                  <c:v>39083</c:v>
                </c:pt>
                <c:pt idx="26">
                  <c:v>39448</c:v>
                </c:pt>
                <c:pt idx="27">
                  <c:v>39814</c:v>
                </c:pt>
                <c:pt idx="28">
                  <c:v>40179</c:v>
                </c:pt>
                <c:pt idx="29">
                  <c:v>40544</c:v>
                </c:pt>
                <c:pt idx="30">
                  <c:v>40909</c:v>
                </c:pt>
                <c:pt idx="31">
                  <c:v>41275</c:v>
                </c:pt>
                <c:pt idx="32">
                  <c:v>41640</c:v>
                </c:pt>
                <c:pt idx="33">
                  <c:v>42005</c:v>
                </c:pt>
                <c:pt idx="34">
                  <c:v>42370</c:v>
                </c:pt>
                <c:pt idx="35">
                  <c:v>42736</c:v>
                </c:pt>
                <c:pt idx="36">
                  <c:v>43101</c:v>
                </c:pt>
                <c:pt idx="37">
                  <c:v>43466</c:v>
                </c:pt>
                <c:pt idx="38">
                  <c:v>43831</c:v>
                </c:pt>
                <c:pt idx="39">
                  <c:v>44197</c:v>
                </c:pt>
              </c:numCache>
            </c:numRef>
          </c:xVal>
          <c:yVal>
            <c:numRef>
              <c:f>'372314076480401'!$G$12:$G$51</c:f>
              <c:numCache>
                <c:formatCode>General</c:formatCode>
                <c:ptCount val="40"/>
                <c:pt idx="0">
                  <c:v>-58.723781585689999</c:v>
                </c:pt>
                <c:pt idx="1">
                  <c:v>-59.84070968628</c:v>
                </c:pt>
                <c:pt idx="2">
                  <c:v>-60.552562713619999</c:v>
                </c:pt>
                <c:pt idx="3">
                  <c:v>-60.975688934330002</c:v>
                </c:pt>
                <c:pt idx="4">
                  <c:v>-62.35389328003</c:v>
                </c:pt>
                <c:pt idx="5">
                  <c:v>-64.570610046390001</c:v>
                </c:pt>
                <c:pt idx="6">
                  <c:v>-62.795097351069998</c:v>
                </c:pt>
                <c:pt idx="7">
                  <c:v>-65.724967956539999</c:v>
                </c:pt>
                <c:pt idx="8">
                  <c:v>-69.142120361330001</c:v>
                </c:pt>
                <c:pt idx="9">
                  <c:v>-70.631401062009999</c:v>
                </c:pt>
                <c:pt idx="10">
                  <c:v>-72.15697479248</c:v>
                </c:pt>
                <c:pt idx="11">
                  <c:v>-73.810066223139998</c:v>
                </c:pt>
                <c:pt idx="12">
                  <c:v>-75.48243713379</c:v>
                </c:pt>
                <c:pt idx="13">
                  <c:v>-76.538208007809999</c:v>
                </c:pt>
                <c:pt idx="14">
                  <c:v>-78.011688232419999</c:v>
                </c:pt>
                <c:pt idx="15">
                  <c:v>-79.39282989502</c:v>
                </c:pt>
                <c:pt idx="16">
                  <c:v>-79.570350646969999</c:v>
                </c:pt>
                <c:pt idx="17">
                  <c:v>-80.908111572270002</c:v>
                </c:pt>
                <c:pt idx="18">
                  <c:v>-80.83666229248</c:v>
                </c:pt>
                <c:pt idx="19">
                  <c:v>-83.99496459961</c:v>
                </c:pt>
                <c:pt idx="20">
                  <c:v>-90.665962219240001</c:v>
                </c:pt>
                <c:pt idx="21">
                  <c:v>-95.880798339839998</c:v>
                </c:pt>
                <c:pt idx="22">
                  <c:v>-91.992958068850001</c:v>
                </c:pt>
                <c:pt idx="23">
                  <c:v>-93.977485656740001</c:v>
                </c:pt>
                <c:pt idx="24">
                  <c:v>-93.090957641599999</c:v>
                </c:pt>
                <c:pt idx="25">
                  <c:v>-90.56771850586</c:v>
                </c:pt>
                <c:pt idx="26">
                  <c:v>-90.957649230960001</c:v>
                </c:pt>
                <c:pt idx="27">
                  <c:v>-92.93677520752</c:v>
                </c:pt>
                <c:pt idx="28">
                  <c:v>-94.03970336914</c:v>
                </c:pt>
                <c:pt idx="29">
                  <c:v>-95.32691192627</c:v>
                </c:pt>
                <c:pt idx="30">
                  <c:v>-94.790908813480002</c:v>
                </c:pt>
                <c:pt idx="31">
                  <c:v>-94.322868347170001</c:v>
                </c:pt>
                <c:pt idx="32">
                  <c:v>-94.18556213379</c:v>
                </c:pt>
                <c:pt idx="33">
                  <c:v>-93.888786315920001</c:v>
                </c:pt>
                <c:pt idx="34">
                  <c:v>-91.460556030269998</c:v>
                </c:pt>
                <c:pt idx="35">
                  <c:v>-92.171745300289999</c:v>
                </c:pt>
                <c:pt idx="36">
                  <c:v>-90.692108154300001</c:v>
                </c:pt>
                <c:pt idx="37">
                  <c:v>-88.221405029300001</c:v>
                </c:pt>
                <c:pt idx="38">
                  <c:v>-87.407150268549998</c:v>
                </c:pt>
                <c:pt idx="39">
                  <c:v>-92.865242004389998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DB2-46A5-8AAD-138B4CF96E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3555183"/>
        <c:axId val="613550191"/>
      </c:scatterChart>
      <c:valAx>
        <c:axId val="613555183"/>
        <c:scaling>
          <c:orientation val="minMax"/>
          <c:min val="2900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0191"/>
        <c:crossesAt val="-200"/>
        <c:crossBetween val="midCat"/>
      </c:valAx>
      <c:valAx>
        <c:axId val="613550191"/>
        <c:scaling>
          <c:orientation val="minMax"/>
          <c:max val="-5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Water Level (ft)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613555183"/>
        <c:crosses val="autoZero"/>
        <c:crossBetween val="midCat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chart" Target="../charts/chart36.xml"/><Relationship Id="rId1" Type="http://schemas.openxmlformats.org/officeDocument/2006/relationships/chart" Target="../charts/chart35.xml"/><Relationship Id="rId4" Type="http://schemas.openxmlformats.org/officeDocument/2006/relationships/chart" Target="../charts/chart38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4.xml"/><Relationship Id="rId1" Type="http://schemas.openxmlformats.org/officeDocument/2006/relationships/chart" Target="../charts/chart5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8.xml"/><Relationship Id="rId1" Type="http://schemas.openxmlformats.org/officeDocument/2006/relationships/chart" Target="../charts/chart57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0.xml"/><Relationship Id="rId1" Type="http://schemas.openxmlformats.org/officeDocument/2006/relationships/chart" Target="../charts/chart59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2.xml"/><Relationship Id="rId1" Type="http://schemas.openxmlformats.org/officeDocument/2006/relationships/chart" Target="../charts/chart61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4.xml"/><Relationship Id="rId1" Type="http://schemas.openxmlformats.org/officeDocument/2006/relationships/chart" Target="../charts/chart63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6.xml"/><Relationship Id="rId1" Type="http://schemas.openxmlformats.org/officeDocument/2006/relationships/chart" Target="../charts/chart65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8.xml"/><Relationship Id="rId1" Type="http://schemas.openxmlformats.org/officeDocument/2006/relationships/chart" Target="../charts/chart67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0.xml"/><Relationship Id="rId1" Type="http://schemas.openxmlformats.org/officeDocument/2006/relationships/chart" Target="../charts/chart69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2.xml"/><Relationship Id="rId1" Type="http://schemas.openxmlformats.org/officeDocument/2006/relationships/chart" Target="../charts/chart71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4.xml"/><Relationship Id="rId1" Type="http://schemas.openxmlformats.org/officeDocument/2006/relationships/chart" Target="../charts/chart73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6.xml"/><Relationship Id="rId1" Type="http://schemas.openxmlformats.org/officeDocument/2006/relationships/chart" Target="../charts/chart75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8.xml"/><Relationship Id="rId1" Type="http://schemas.openxmlformats.org/officeDocument/2006/relationships/chart" Target="../charts/chart77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0.xml"/><Relationship Id="rId1" Type="http://schemas.openxmlformats.org/officeDocument/2006/relationships/chart" Target="../charts/chart79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2.xml"/><Relationship Id="rId1" Type="http://schemas.openxmlformats.org/officeDocument/2006/relationships/chart" Target="../charts/chart81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4.xml"/><Relationship Id="rId1" Type="http://schemas.openxmlformats.org/officeDocument/2006/relationships/chart" Target="../charts/chart83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6.xml"/><Relationship Id="rId1" Type="http://schemas.openxmlformats.org/officeDocument/2006/relationships/chart" Target="../charts/chart85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8.xml"/><Relationship Id="rId1" Type="http://schemas.openxmlformats.org/officeDocument/2006/relationships/chart" Target="../charts/chart87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0.xml"/><Relationship Id="rId1" Type="http://schemas.openxmlformats.org/officeDocument/2006/relationships/chart" Target="../charts/chart89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2.xml"/><Relationship Id="rId1" Type="http://schemas.openxmlformats.org/officeDocument/2006/relationships/chart" Target="../charts/chart91.xm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4.xml"/><Relationship Id="rId1" Type="http://schemas.openxmlformats.org/officeDocument/2006/relationships/chart" Target="../charts/chart93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6.xml"/><Relationship Id="rId1" Type="http://schemas.openxmlformats.org/officeDocument/2006/relationships/chart" Target="../charts/chart95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8.xml"/><Relationship Id="rId1" Type="http://schemas.openxmlformats.org/officeDocument/2006/relationships/chart" Target="../charts/chart97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0.xml"/><Relationship Id="rId1" Type="http://schemas.openxmlformats.org/officeDocument/2006/relationships/chart" Target="../charts/chart99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2.xml"/><Relationship Id="rId1" Type="http://schemas.openxmlformats.org/officeDocument/2006/relationships/chart" Target="../charts/chart101.xml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4.xml"/><Relationship Id="rId1" Type="http://schemas.openxmlformats.org/officeDocument/2006/relationships/chart" Target="../charts/chart103.xml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6.xml"/><Relationship Id="rId1" Type="http://schemas.openxmlformats.org/officeDocument/2006/relationships/chart" Target="../charts/chart105.xml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8.xml"/><Relationship Id="rId1" Type="http://schemas.openxmlformats.org/officeDocument/2006/relationships/chart" Target="../charts/chart107.xml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0.xml"/><Relationship Id="rId1" Type="http://schemas.openxmlformats.org/officeDocument/2006/relationships/chart" Target="../charts/chart109.xml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2.xml"/><Relationship Id="rId1" Type="http://schemas.openxmlformats.org/officeDocument/2006/relationships/chart" Target="../charts/chart111.xml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4.xml"/><Relationship Id="rId1" Type="http://schemas.openxmlformats.org/officeDocument/2006/relationships/chart" Target="../charts/chart113.xml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6.xml"/><Relationship Id="rId1" Type="http://schemas.openxmlformats.org/officeDocument/2006/relationships/chart" Target="../charts/chart115.xml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8.xml"/><Relationship Id="rId1" Type="http://schemas.openxmlformats.org/officeDocument/2006/relationships/chart" Target="../charts/chart117.xml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0.xml"/><Relationship Id="rId1" Type="http://schemas.openxmlformats.org/officeDocument/2006/relationships/chart" Target="../charts/chart11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2.xml"/><Relationship Id="rId1" Type="http://schemas.openxmlformats.org/officeDocument/2006/relationships/chart" Target="../charts/chart121.xml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4.xml"/><Relationship Id="rId1" Type="http://schemas.openxmlformats.org/officeDocument/2006/relationships/chart" Target="../charts/chart123.xml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6.xml"/><Relationship Id="rId1" Type="http://schemas.openxmlformats.org/officeDocument/2006/relationships/chart" Target="../charts/chart125.xml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8.xml"/><Relationship Id="rId1" Type="http://schemas.openxmlformats.org/officeDocument/2006/relationships/chart" Target="../charts/chart127.xml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0.xml"/><Relationship Id="rId1" Type="http://schemas.openxmlformats.org/officeDocument/2006/relationships/chart" Target="../charts/chart129.xml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2.xml"/><Relationship Id="rId1" Type="http://schemas.openxmlformats.org/officeDocument/2006/relationships/chart" Target="../charts/chart131.xml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4.xml"/><Relationship Id="rId1" Type="http://schemas.openxmlformats.org/officeDocument/2006/relationships/chart" Target="../charts/chart133.xml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6.xml"/><Relationship Id="rId1" Type="http://schemas.openxmlformats.org/officeDocument/2006/relationships/chart" Target="../charts/chart135.xml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8.xml"/><Relationship Id="rId1" Type="http://schemas.openxmlformats.org/officeDocument/2006/relationships/chart" Target="../charts/chart137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15240</xdr:colOff>
      <xdr:row>7</xdr:row>
      <xdr:rowOff>152400</xdr:rowOff>
    </xdr:from>
    <xdr:to>
      <xdr:col>19</xdr:col>
      <xdr:colOff>533400</xdr:colOff>
      <xdr:row>27</xdr:row>
      <xdr:rowOff>60960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CEDF213A-5B68-4154-AFAE-A0C76B60E263}"/>
            </a:ext>
          </a:extLst>
        </xdr:cNvPr>
        <xdr:cNvGrpSpPr/>
      </xdr:nvGrpSpPr>
      <xdr:grpSpPr>
        <a:xfrm>
          <a:off x="7559040" y="1432560"/>
          <a:ext cx="4785360" cy="3566160"/>
          <a:chOff x="5082540" y="594360"/>
          <a:chExt cx="4785360" cy="3566160"/>
        </a:xfrm>
      </xdr:grpSpPr>
      <xdr:graphicFrame macro="">
        <xdr:nvGraphicFramePr>
          <xdr:cNvPr id="3" name="Chart 2">
            <a:extLst>
              <a:ext uri="{FF2B5EF4-FFF2-40B4-BE49-F238E27FC236}">
                <a16:creationId xmlns:a16="http://schemas.microsoft.com/office/drawing/2014/main" id="{30B64CE5-72F6-4BB4-B8D4-43A8634728AF}"/>
              </a:ext>
            </a:extLst>
          </xdr:cNvPr>
          <xdr:cNvGraphicFramePr/>
        </xdr:nvGraphicFramePr>
        <xdr:xfrm>
          <a:off x="5082540" y="594360"/>
          <a:ext cx="4785360" cy="356616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3">
            <a:extLst>
              <a:ext uri="{FF2B5EF4-FFF2-40B4-BE49-F238E27FC236}">
                <a16:creationId xmlns:a16="http://schemas.microsoft.com/office/drawing/2014/main" id="{5BFD3D4F-F536-4952-98F9-772FD6C64E46}"/>
              </a:ext>
            </a:extLst>
          </xdr:cNvPr>
          <xdr:cNvGraphicFramePr/>
        </xdr:nvGraphicFramePr>
        <xdr:xfrm>
          <a:off x="7703820" y="601980"/>
          <a:ext cx="2156460" cy="1219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358140</xdr:colOff>
      <xdr:row>6</xdr:row>
      <xdr:rowOff>7620</xdr:rowOff>
    </xdr:from>
    <xdr:to>
      <xdr:col>20</xdr:col>
      <xdr:colOff>266700</xdr:colOff>
      <xdr:row>25</xdr:row>
      <xdr:rowOff>99060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0F25D385-FBDC-4D54-B2E4-29DD44675A22}"/>
            </a:ext>
          </a:extLst>
        </xdr:cNvPr>
        <xdr:cNvGrpSpPr/>
      </xdr:nvGrpSpPr>
      <xdr:grpSpPr>
        <a:xfrm>
          <a:off x="7787640" y="1104900"/>
          <a:ext cx="4785360" cy="3566160"/>
          <a:chOff x="5082540" y="594360"/>
          <a:chExt cx="4785360" cy="3566160"/>
        </a:xfrm>
      </xdr:grpSpPr>
      <xdr:graphicFrame macro="">
        <xdr:nvGraphicFramePr>
          <xdr:cNvPr id="6" name="Chart 5">
            <a:extLst>
              <a:ext uri="{FF2B5EF4-FFF2-40B4-BE49-F238E27FC236}">
                <a16:creationId xmlns:a16="http://schemas.microsoft.com/office/drawing/2014/main" id="{64EF5E0A-C1A4-4178-9586-F1243343D682}"/>
              </a:ext>
            </a:extLst>
          </xdr:cNvPr>
          <xdr:cNvGraphicFramePr/>
        </xdr:nvGraphicFramePr>
        <xdr:xfrm>
          <a:off x="5082540" y="594360"/>
          <a:ext cx="4785360" cy="356616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7" name="Chart 6">
            <a:extLst>
              <a:ext uri="{FF2B5EF4-FFF2-40B4-BE49-F238E27FC236}">
                <a16:creationId xmlns:a16="http://schemas.microsoft.com/office/drawing/2014/main" id="{D7E74686-C447-4061-8982-2B141A8AE453}"/>
              </a:ext>
            </a:extLst>
          </xdr:cNvPr>
          <xdr:cNvGraphicFramePr/>
        </xdr:nvGraphicFramePr>
        <xdr:xfrm>
          <a:off x="7703820" y="601980"/>
          <a:ext cx="2156460" cy="1219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7</xdr:row>
      <xdr:rowOff>160020</xdr:rowOff>
    </xdr:from>
    <xdr:to>
      <xdr:col>20</xdr:col>
      <xdr:colOff>518160</xdr:colOff>
      <xdr:row>27</xdr:row>
      <xdr:rowOff>68580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63959C6D-9B5D-4D1A-A748-990C60A4A30C}"/>
            </a:ext>
          </a:extLst>
        </xdr:cNvPr>
        <xdr:cNvGrpSpPr/>
      </xdr:nvGrpSpPr>
      <xdr:grpSpPr>
        <a:xfrm>
          <a:off x="8039100" y="1440180"/>
          <a:ext cx="4785360" cy="3566160"/>
          <a:chOff x="5082540" y="594360"/>
          <a:chExt cx="4785360" cy="3566160"/>
        </a:xfrm>
      </xdr:grpSpPr>
      <xdr:graphicFrame macro="">
        <xdr:nvGraphicFramePr>
          <xdr:cNvPr id="6" name="Chart 5">
            <a:extLst>
              <a:ext uri="{FF2B5EF4-FFF2-40B4-BE49-F238E27FC236}">
                <a16:creationId xmlns:a16="http://schemas.microsoft.com/office/drawing/2014/main" id="{92797F03-7C6C-4B11-BA77-061217AE2539}"/>
              </a:ext>
            </a:extLst>
          </xdr:cNvPr>
          <xdr:cNvGraphicFramePr/>
        </xdr:nvGraphicFramePr>
        <xdr:xfrm>
          <a:off x="5082540" y="594360"/>
          <a:ext cx="4785360" cy="356616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7" name="Chart 6">
            <a:extLst>
              <a:ext uri="{FF2B5EF4-FFF2-40B4-BE49-F238E27FC236}">
                <a16:creationId xmlns:a16="http://schemas.microsoft.com/office/drawing/2014/main" id="{E7166BF9-B1E7-4FFA-962C-EE78C39823C1}"/>
              </a:ext>
            </a:extLst>
          </xdr:cNvPr>
          <xdr:cNvGraphicFramePr/>
        </xdr:nvGraphicFramePr>
        <xdr:xfrm>
          <a:off x="7703820" y="601980"/>
          <a:ext cx="2156460" cy="1219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289560</xdr:colOff>
      <xdr:row>6</xdr:row>
      <xdr:rowOff>53340</xdr:rowOff>
    </xdr:from>
    <xdr:to>
      <xdr:col>20</xdr:col>
      <xdr:colOff>198120</xdr:colOff>
      <xdr:row>25</xdr:row>
      <xdr:rowOff>144780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2CEE78FD-F511-462A-B0F8-D1C2BD1DFDFC}"/>
            </a:ext>
          </a:extLst>
        </xdr:cNvPr>
        <xdr:cNvGrpSpPr/>
      </xdr:nvGrpSpPr>
      <xdr:grpSpPr>
        <a:xfrm>
          <a:off x="7719060" y="1150620"/>
          <a:ext cx="4785360" cy="3566160"/>
          <a:chOff x="5082540" y="594360"/>
          <a:chExt cx="4785360" cy="3566160"/>
        </a:xfrm>
      </xdr:grpSpPr>
      <xdr:graphicFrame macro="">
        <xdr:nvGraphicFramePr>
          <xdr:cNvPr id="6" name="Chart 5">
            <a:extLst>
              <a:ext uri="{FF2B5EF4-FFF2-40B4-BE49-F238E27FC236}">
                <a16:creationId xmlns:a16="http://schemas.microsoft.com/office/drawing/2014/main" id="{97594ABE-E124-46E6-8231-93FD7C95C165}"/>
              </a:ext>
            </a:extLst>
          </xdr:cNvPr>
          <xdr:cNvGraphicFramePr/>
        </xdr:nvGraphicFramePr>
        <xdr:xfrm>
          <a:off x="5082540" y="594360"/>
          <a:ext cx="4785360" cy="356616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7" name="Chart 6">
            <a:extLst>
              <a:ext uri="{FF2B5EF4-FFF2-40B4-BE49-F238E27FC236}">
                <a16:creationId xmlns:a16="http://schemas.microsoft.com/office/drawing/2014/main" id="{DC16FC38-F802-483F-8ED7-59F46A2DEF02}"/>
              </a:ext>
            </a:extLst>
          </xdr:cNvPr>
          <xdr:cNvGraphicFramePr/>
        </xdr:nvGraphicFramePr>
        <xdr:xfrm>
          <a:off x="7703820" y="601980"/>
          <a:ext cx="2156460" cy="1219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373380</xdr:colOff>
      <xdr:row>6</xdr:row>
      <xdr:rowOff>60960</xdr:rowOff>
    </xdr:from>
    <xdr:to>
      <xdr:col>22</xdr:col>
      <xdr:colOff>281940</xdr:colOff>
      <xdr:row>25</xdr:row>
      <xdr:rowOff>152400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0A9B7ADE-A241-43E0-81DC-412F42358EB1}"/>
            </a:ext>
          </a:extLst>
        </xdr:cNvPr>
        <xdr:cNvGrpSpPr/>
      </xdr:nvGrpSpPr>
      <xdr:grpSpPr>
        <a:xfrm>
          <a:off x="9022080" y="1158240"/>
          <a:ext cx="4785360" cy="3566160"/>
          <a:chOff x="5082540" y="594360"/>
          <a:chExt cx="4785360" cy="3566160"/>
        </a:xfrm>
      </xdr:grpSpPr>
      <xdr:graphicFrame macro="">
        <xdr:nvGraphicFramePr>
          <xdr:cNvPr id="6" name="Chart 5">
            <a:extLst>
              <a:ext uri="{FF2B5EF4-FFF2-40B4-BE49-F238E27FC236}">
                <a16:creationId xmlns:a16="http://schemas.microsoft.com/office/drawing/2014/main" id="{BB513D64-44D9-441E-A444-05DED20142E1}"/>
              </a:ext>
            </a:extLst>
          </xdr:cNvPr>
          <xdr:cNvGraphicFramePr/>
        </xdr:nvGraphicFramePr>
        <xdr:xfrm>
          <a:off x="5082540" y="594360"/>
          <a:ext cx="4785360" cy="356616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7" name="Chart 6">
            <a:extLst>
              <a:ext uri="{FF2B5EF4-FFF2-40B4-BE49-F238E27FC236}">
                <a16:creationId xmlns:a16="http://schemas.microsoft.com/office/drawing/2014/main" id="{0647C69B-7E4E-48B7-AF83-3FC6DB4DDED6}"/>
              </a:ext>
            </a:extLst>
          </xdr:cNvPr>
          <xdr:cNvGraphicFramePr/>
        </xdr:nvGraphicFramePr>
        <xdr:xfrm>
          <a:off x="7703820" y="601980"/>
          <a:ext cx="2156460" cy="1219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297180</xdr:colOff>
      <xdr:row>6</xdr:row>
      <xdr:rowOff>114300</xdr:rowOff>
    </xdr:from>
    <xdr:to>
      <xdr:col>22</xdr:col>
      <xdr:colOff>205740</xdr:colOff>
      <xdr:row>26</xdr:row>
      <xdr:rowOff>22860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187CF9BE-2378-4F4F-8EED-67A78C2A81B8}"/>
            </a:ext>
          </a:extLst>
        </xdr:cNvPr>
        <xdr:cNvGrpSpPr/>
      </xdr:nvGrpSpPr>
      <xdr:grpSpPr>
        <a:xfrm>
          <a:off x="8945880" y="1211580"/>
          <a:ext cx="4785360" cy="3566160"/>
          <a:chOff x="5082540" y="594360"/>
          <a:chExt cx="4785360" cy="3566160"/>
        </a:xfrm>
      </xdr:grpSpPr>
      <xdr:graphicFrame macro="">
        <xdr:nvGraphicFramePr>
          <xdr:cNvPr id="6" name="Chart 5">
            <a:extLst>
              <a:ext uri="{FF2B5EF4-FFF2-40B4-BE49-F238E27FC236}">
                <a16:creationId xmlns:a16="http://schemas.microsoft.com/office/drawing/2014/main" id="{23A08B70-B040-4E92-A701-991757C56B37}"/>
              </a:ext>
            </a:extLst>
          </xdr:cNvPr>
          <xdr:cNvGraphicFramePr/>
        </xdr:nvGraphicFramePr>
        <xdr:xfrm>
          <a:off x="5082540" y="594360"/>
          <a:ext cx="4785360" cy="356616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7" name="Chart 6">
            <a:extLst>
              <a:ext uri="{FF2B5EF4-FFF2-40B4-BE49-F238E27FC236}">
                <a16:creationId xmlns:a16="http://schemas.microsoft.com/office/drawing/2014/main" id="{CE791009-71FB-4E97-8F74-A9E93F1C5D7B}"/>
              </a:ext>
            </a:extLst>
          </xdr:cNvPr>
          <xdr:cNvGraphicFramePr/>
        </xdr:nvGraphicFramePr>
        <xdr:xfrm>
          <a:off x="7703820" y="601980"/>
          <a:ext cx="2156460" cy="1219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7620</xdr:colOff>
      <xdr:row>6</xdr:row>
      <xdr:rowOff>137160</xdr:rowOff>
    </xdr:from>
    <xdr:to>
      <xdr:col>21</xdr:col>
      <xdr:colOff>525780</xdr:colOff>
      <xdr:row>26</xdr:row>
      <xdr:rowOff>45720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B9573FD8-F677-476E-9234-6EE815D80846}"/>
            </a:ext>
          </a:extLst>
        </xdr:cNvPr>
        <xdr:cNvGrpSpPr/>
      </xdr:nvGrpSpPr>
      <xdr:grpSpPr>
        <a:xfrm>
          <a:off x="8656320" y="1234440"/>
          <a:ext cx="4785360" cy="3566160"/>
          <a:chOff x="5082540" y="594360"/>
          <a:chExt cx="4785360" cy="3566160"/>
        </a:xfrm>
      </xdr:grpSpPr>
      <xdr:graphicFrame macro="">
        <xdr:nvGraphicFramePr>
          <xdr:cNvPr id="6" name="Chart 5">
            <a:extLst>
              <a:ext uri="{FF2B5EF4-FFF2-40B4-BE49-F238E27FC236}">
                <a16:creationId xmlns:a16="http://schemas.microsoft.com/office/drawing/2014/main" id="{E1917FE7-CC47-4CAA-8CE2-4B42C650D6AF}"/>
              </a:ext>
            </a:extLst>
          </xdr:cNvPr>
          <xdr:cNvGraphicFramePr/>
        </xdr:nvGraphicFramePr>
        <xdr:xfrm>
          <a:off x="5082540" y="594360"/>
          <a:ext cx="4785360" cy="356616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7" name="Chart 6">
            <a:extLst>
              <a:ext uri="{FF2B5EF4-FFF2-40B4-BE49-F238E27FC236}">
                <a16:creationId xmlns:a16="http://schemas.microsoft.com/office/drawing/2014/main" id="{008970C1-3F59-46A3-A84E-7484D08F7424}"/>
              </a:ext>
            </a:extLst>
          </xdr:cNvPr>
          <xdr:cNvGraphicFramePr/>
        </xdr:nvGraphicFramePr>
        <xdr:xfrm>
          <a:off x="7703820" y="601980"/>
          <a:ext cx="2156460" cy="1219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594360</xdr:colOff>
      <xdr:row>5</xdr:row>
      <xdr:rowOff>152400</xdr:rowOff>
    </xdr:from>
    <xdr:to>
      <xdr:col>20</xdr:col>
      <xdr:colOff>502920</xdr:colOff>
      <xdr:row>25</xdr:row>
      <xdr:rowOff>60960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9A875D9C-C76D-424D-B72C-75C90BB3AE25}"/>
            </a:ext>
          </a:extLst>
        </xdr:cNvPr>
        <xdr:cNvGrpSpPr/>
      </xdr:nvGrpSpPr>
      <xdr:grpSpPr>
        <a:xfrm>
          <a:off x="8023860" y="1066800"/>
          <a:ext cx="4785360" cy="3566160"/>
          <a:chOff x="5082540" y="594360"/>
          <a:chExt cx="4785360" cy="3566160"/>
        </a:xfrm>
      </xdr:grpSpPr>
      <xdr:graphicFrame macro="">
        <xdr:nvGraphicFramePr>
          <xdr:cNvPr id="6" name="Chart 5">
            <a:extLst>
              <a:ext uri="{FF2B5EF4-FFF2-40B4-BE49-F238E27FC236}">
                <a16:creationId xmlns:a16="http://schemas.microsoft.com/office/drawing/2014/main" id="{3339F47E-0AEE-4898-ABDD-8D369B05CD7E}"/>
              </a:ext>
            </a:extLst>
          </xdr:cNvPr>
          <xdr:cNvGraphicFramePr/>
        </xdr:nvGraphicFramePr>
        <xdr:xfrm>
          <a:off x="5082540" y="594360"/>
          <a:ext cx="4785360" cy="356616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7" name="Chart 6">
            <a:extLst>
              <a:ext uri="{FF2B5EF4-FFF2-40B4-BE49-F238E27FC236}">
                <a16:creationId xmlns:a16="http://schemas.microsoft.com/office/drawing/2014/main" id="{6CA43AE9-4F4B-4531-96A2-BA52E7B0A183}"/>
              </a:ext>
            </a:extLst>
          </xdr:cNvPr>
          <xdr:cNvGraphicFramePr/>
        </xdr:nvGraphicFramePr>
        <xdr:xfrm>
          <a:off x="7703820" y="601980"/>
          <a:ext cx="2156460" cy="1219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571500</xdr:colOff>
      <xdr:row>7</xdr:row>
      <xdr:rowOff>15240</xdr:rowOff>
    </xdr:from>
    <xdr:to>
      <xdr:col>20</xdr:col>
      <xdr:colOff>480060</xdr:colOff>
      <xdr:row>26</xdr:row>
      <xdr:rowOff>106680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FC5116CB-A956-42FF-ACB6-7426A14A3B9D}"/>
            </a:ext>
          </a:extLst>
        </xdr:cNvPr>
        <xdr:cNvGrpSpPr/>
      </xdr:nvGrpSpPr>
      <xdr:grpSpPr>
        <a:xfrm>
          <a:off x="8001000" y="1295400"/>
          <a:ext cx="4785360" cy="3566160"/>
          <a:chOff x="5082540" y="594360"/>
          <a:chExt cx="4785360" cy="3566160"/>
        </a:xfrm>
      </xdr:grpSpPr>
      <xdr:graphicFrame macro="">
        <xdr:nvGraphicFramePr>
          <xdr:cNvPr id="6" name="Chart 5">
            <a:extLst>
              <a:ext uri="{FF2B5EF4-FFF2-40B4-BE49-F238E27FC236}">
                <a16:creationId xmlns:a16="http://schemas.microsoft.com/office/drawing/2014/main" id="{EED27584-2A1A-4679-987E-46A106DDBFDE}"/>
              </a:ext>
            </a:extLst>
          </xdr:cNvPr>
          <xdr:cNvGraphicFramePr/>
        </xdr:nvGraphicFramePr>
        <xdr:xfrm>
          <a:off x="5082540" y="594360"/>
          <a:ext cx="4785360" cy="356616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7" name="Chart 6">
            <a:extLst>
              <a:ext uri="{FF2B5EF4-FFF2-40B4-BE49-F238E27FC236}">
                <a16:creationId xmlns:a16="http://schemas.microsoft.com/office/drawing/2014/main" id="{63B41D3E-8FA9-4ACF-A448-FAF205B87528}"/>
              </a:ext>
            </a:extLst>
          </xdr:cNvPr>
          <xdr:cNvGraphicFramePr/>
        </xdr:nvGraphicFramePr>
        <xdr:xfrm>
          <a:off x="7703820" y="601980"/>
          <a:ext cx="2156460" cy="1219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259080</xdr:colOff>
      <xdr:row>7</xdr:row>
      <xdr:rowOff>83820</xdr:rowOff>
    </xdr:from>
    <xdr:to>
      <xdr:col>20</xdr:col>
      <xdr:colOff>167640</xdr:colOff>
      <xdr:row>26</xdr:row>
      <xdr:rowOff>175260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BA5C44A8-B383-4589-88AF-A778AEC6638D}"/>
            </a:ext>
          </a:extLst>
        </xdr:cNvPr>
        <xdr:cNvGrpSpPr/>
      </xdr:nvGrpSpPr>
      <xdr:grpSpPr>
        <a:xfrm>
          <a:off x="7688580" y="1363980"/>
          <a:ext cx="4785360" cy="3566160"/>
          <a:chOff x="5082540" y="594360"/>
          <a:chExt cx="4785360" cy="3566160"/>
        </a:xfrm>
      </xdr:grpSpPr>
      <xdr:graphicFrame macro="">
        <xdr:nvGraphicFramePr>
          <xdr:cNvPr id="6" name="Chart 5">
            <a:extLst>
              <a:ext uri="{FF2B5EF4-FFF2-40B4-BE49-F238E27FC236}">
                <a16:creationId xmlns:a16="http://schemas.microsoft.com/office/drawing/2014/main" id="{10E37EDC-8AA2-43D4-9636-052952FE3D93}"/>
              </a:ext>
            </a:extLst>
          </xdr:cNvPr>
          <xdr:cNvGraphicFramePr/>
        </xdr:nvGraphicFramePr>
        <xdr:xfrm>
          <a:off x="5082540" y="594360"/>
          <a:ext cx="4785360" cy="356616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7" name="Chart 6">
            <a:extLst>
              <a:ext uri="{FF2B5EF4-FFF2-40B4-BE49-F238E27FC236}">
                <a16:creationId xmlns:a16="http://schemas.microsoft.com/office/drawing/2014/main" id="{E82D9A8D-8D71-4F43-8F8B-4B3C0D5938CD}"/>
              </a:ext>
            </a:extLst>
          </xdr:cNvPr>
          <xdr:cNvGraphicFramePr/>
        </xdr:nvGraphicFramePr>
        <xdr:xfrm>
          <a:off x="7703820" y="601980"/>
          <a:ext cx="2156460" cy="1219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  <xdr:twoCellAnchor>
    <xdr:from>
      <xdr:col>11</xdr:col>
      <xdr:colOff>601980</xdr:colOff>
      <xdr:row>29</xdr:row>
      <xdr:rowOff>0</xdr:rowOff>
    </xdr:from>
    <xdr:to>
      <xdr:col>19</xdr:col>
      <xdr:colOff>510540</xdr:colOff>
      <xdr:row>48</xdr:row>
      <xdr:rowOff>91440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D8845F0F-2EC0-4E79-ACDF-3D945456437F}"/>
            </a:ext>
          </a:extLst>
        </xdr:cNvPr>
        <xdr:cNvGrpSpPr/>
      </xdr:nvGrpSpPr>
      <xdr:grpSpPr>
        <a:xfrm>
          <a:off x="7421880" y="5303520"/>
          <a:ext cx="4785360" cy="3566160"/>
          <a:chOff x="5082540" y="594360"/>
          <a:chExt cx="4785360" cy="3566160"/>
        </a:xfrm>
      </xdr:grpSpPr>
      <xdr:graphicFrame macro="">
        <xdr:nvGraphicFramePr>
          <xdr:cNvPr id="9" name="Chart 8">
            <a:extLst>
              <a:ext uri="{FF2B5EF4-FFF2-40B4-BE49-F238E27FC236}">
                <a16:creationId xmlns:a16="http://schemas.microsoft.com/office/drawing/2014/main" id="{14B35C41-616C-4889-8954-B6C5DE72E7FC}"/>
              </a:ext>
            </a:extLst>
          </xdr:cNvPr>
          <xdr:cNvGraphicFramePr/>
        </xdr:nvGraphicFramePr>
        <xdr:xfrm>
          <a:off x="5082540" y="594360"/>
          <a:ext cx="4785360" cy="356616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10" name="Chart 9">
            <a:extLst>
              <a:ext uri="{FF2B5EF4-FFF2-40B4-BE49-F238E27FC236}">
                <a16:creationId xmlns:a16="http://schemas.microsoft.com/office/drawing/2014/main" id="{7FF72967-3DEA-41A8-8BF2-DFFE7D7A506B}"/>
              </a:ext>
            </a:extLst>
          </xdr:cNvPr>
          <xdr:cNvGraphicFramePr/>
        </xdr:nvGraphicFramePr>
        <xdr:xfrm>
          <a:off x="7703820" y="601980"/>
          <a:ext cx="2156460" cy="1219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388620</xdr:colOff>
      <xdr:row>7</xdr:row>
      <xdr:rowOff>0</xdr:rowOff>
    </xdr:from>
    <xdr:to>
      <xdr:col>20</xdr:col>
      <xdr:colOff>297180</xdr:colOff>
      <xdr:row>26</xdr:row>
      <xdr:rowOff>91440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4BC73983-2F9F-4C90-B34A-8A85BA0B8BE1}"/>
            </a:ext>
          </a:extLst>
        </xdr:cNvPr>
        <xdr:cNvGrpSpPr/>
      </xdr:nvGrpSpPr>
      <xdr:grpSpPr>
        <a:xfrm>
          <a:off x="7818120" y="1280160"/>
          <a:ext cx="4785360" cy="3566160"/>
          <a:chOff x="5082540" y="594360"/>
          <a:chExt cx="4785360" cy="3566160"/>
        </a:xfrm>
      </xdr:grpSpPr>
      <xdr:graphicFrame macro="">
        <xdr:nvGraphicFramePr>
          <xdr:cNvPr id="6" name="Chart 5">
            <a:extLst>
              <a:ext uri="{FF2B5EF4-FFF2-40B4-BE49-F238E27FC236}">
                <a16:creationId xmlns:a16="http://schemas.microsoft.com/office/drawing/2014/main" id="{EF12FFC6-D43C-47E9-B29A-23F6B4B2D546}"/>
              </a:ext>
            </a:extLst>
          </xdr:cNvPr>
          <xdr:cNvGraphicFramePr/>
        </xdr:nvGraphicFramePr>
        <xdr:xfrm>
          <a:off x="5082540" y="594360"/>
          <a:ext cx="4785360" cy="356616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7" name="Chart 6">
            <a:extLst>
              <a:ext uri="{FF2B5EF4-FFF2-40B4-BE49-F238E27FC236}">
                <a16:creationId xmlns:a16="http://schemas.microsoft.com/office/drawing/2014/main" id="{F0EFCDCA-AB5A-4347-BBA7-CF2D26BA01B7}"/>
              </a:ext>
            </a:extLst>
          </xdr:cNvPr>
          <xdr:cNvGraphicFramePr/>
        </xdr:nvGraphicFramePr>
        <xdr:xfrm>
          <a:off x="7703820" y="601980"/>
          <a:ext cx="2156460" cy="1219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297180</xdr:colOff>
      <xdr:row>6</xdr:row>
      <xdr:rowOff>106680</xdr:rowOff>
    </xdr:from>
    <xdr:to>
      <xdr:col>20</xdr:col>
      <xdr:colOff>205740</xdr:colOff>
      <xdr:row>26</xdr:row>
      <xdr:rowOff>15240</xdr:rowOff>
    </xdr:to>
    <xdr:grpSp>
      <xdr:nvGrpSpPr>
        <xdr:cNvPr id="6" name="Group 5">
          <a:extLst>
            <a:ext uri="{FF2B5EF4-FFF2-40B4-BE49-F238E27FC236}">
              <a16:creationId xmlns:a16="http://schemas.microsoft.com/office/drawing/2014/main" id="{41E741A9-42D5-4C57-8345-7279AFFFE5D2}"/>
            </a:ext>
          </a:extLst>
        </xdr:cNvPr>
        <xdr:cNvGrpSpPr/>
      </xdr:nvGrpSpPr>
      <xdr:grpSpPr>
        <a:xfrm>
          <a:off x="7726680" y="1203960"/>
          <a:ext cx="4785360" cy="3566160"/>
          <a:chOff x="5082540" y="594360"/>
          <a:chExt cx="4785360" cy="3566160"/>
        </a:xfrm>
      </xdr:grpSpPr>
      <xdr:graphicFrame macro="">
        <xdr:nvGraphicFramePr>
          <xdr:cNvPr id="7" name="Chart 6">
            <a:extLst>
              <a:ext uri="{FF2B5EF4-FFF2-40B4-BE49-F238E27FC236}">
                <a16:creationId xmlns:a16="http://schemas.microsoft.com/office/drawing/2014/main" id="{B88CD459-9A86-48DF-BDEA-304F74A7F659}"/>
              </a:ext>
            </a:extLst>
          </xdr:cNvPr>
          <xdr:cNvGraphicFramePr/>
        </xdr:nvGraphicFramePr>
        <xdr:xfrm>
          <a:off x="5082540" y="594360"/>
          <a:ext cx="4785360" cy="356616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8" name="Chart 7">
            <a:extLst>
              <a:ext uri="{FF2B5EF4-FFF2-40B4-BE49-F238E27FC236}">
                <a16:creationId xmlns:a16="http://schemas.microsoft.com/office/drawing/2014/main" id="{7466D33D-87FA-42FE-BB12-78FB699EAEDC}"/>
              </a:ext>
            </a:extLst>
          </xdr:cNvPr>
          <xdr:cNvGraphicFramePr/>
        </xdr:nvGraphicFramePr>
        <xdr:xfrm>
          <a:off x="7703820" y="601980"/>
          <a:ext cx="2156460" cy="1219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441960</xdr:colOff>
      <xdr:row>7</xdr:row>
      <xdr:rowOff>137160</xdr:rowOff>
    </xdr:from>
    <xdr:to>
      <xdr:col>20</xdr:col>
      <xdr:colOff>350520</xdr:colOff>
      <xdr:row>27</xdr:row>
      <xdr:rowOff>45720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A2B78CA2-D8AD-4BC0-A41A-AA969CB10BBD}"/>
            </a:ext>
          </a:extLst>
        </xdr:cNvPr>
        <xdr:cNvGrpSpPr/>
      </xdr:nvGrpSpPr>
      <xdr:grpSpPr>
        <a:xfrm>
          <a:off x="7871460" y="1417320"/>
          <a:ext cx="4785360" cy="3566160"/>
          <a:chOff x="5082540" y="594360"/>
          <a:chExt cx="4785360" cy="3566160"/>
        </a:xfrm>
      </xdr:grpSpPr>
      <xdr:graphicFrame macro="">
        <xdr:nvGraphicFramePr>
          <xdr:cNvPr id="6" name="Chart 5">
            <a:extLst>
              <a:ext uri="{FF2B5EF4-FFF2-40B4-BE49-F238E27FC236}">
                <a16:creationId xmlns:a16="http://schemas.microsoft.com/office/drawing/2014/main" id="{97C76483-75CC-41CC-A385-B85DE942EDD6}"/>
              </a:ext>
            </a:extLst>
          </xdr:cNvPr>
          <xdr:cNvGraphicFramePr/>
        </xdr:nvGraphicFramePr>
        <xdr:xfrm>
          <a:off x="5082540" y="594360"/>
          <a:ext cx="4785360" cy="356616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7" name="Chart 6">
            <a:extLst>
              <a:ext uri="{FF2B5EF4-FFF2-40B4-BE49-F238E27FC236}">
                <a16:creationId xmlns:a16="http://schemas.microsoft.com/office/drawing/2014/main" id="{8727FABC-87DB-48AD-B576-ECA6800A52F4}"/>
              </a:ext>
            </a:extLst>
          </xdr:cNvPr>
          <xdr:cNvGraphicFramePr/>
        </xdr:nvGraphicFramePr>
        <xdr:xfrm>
          <a:off x="7703820" y="601980"/>
          <a:ext cx="2156460" cy="1219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548640</xdr:colOff>
      <xdr:row>7</xdr:row>
      <xdr:rowOff>144780</xdr:rowOff>
    </xdr:from>
    <xdr:to>
      <xdr:col>20</xdr:col>
      <xdr:colOff>457200</xdr:colOff>
      <xdr:row>27</xdr:row>
      <xdr:rowOff>53340</xdr:rowOff>
    </xdr:to>
    <xdr:grpSp>
      <xdr:nvGrpSpPr>
        <xdr:cNvPr id="6" name="Group 5">
          <a:extLst>
            <a:ext uri="{FF2B5EF4-FFF2-40B4-BE49-F238E27FC236}">
              <a16:creationId xmlns:a16="http://schemas.microsoft.com/office/drawing/2014/main" id="{86955FDE-896C-4B1F-B310-04CD50B62D45}"/>
            </a:ext>
          </a:extLst>
        </xdr:cNvPr>
        <xdr:cNvGrpSpPr/>
      </xdr:nvGrpSpPr>
      <xdr:grpSpPr>
        <a:xfrm>
          <a:off x="7978140" y="1424940"/>
          <a:ext cx="4785360" cy="3566160"/>
          <a:chOff x="5082540" y="594360"/>
          <a:chExt cx="4785360" cy="3566160"/>
        </a:xfrm>
      </xdr:grpSpPr>
      <xdr:graphicFrame macro="">
        <xdr:nvGraphicFramePr>
          <xdr:cNvPr id="7" name="Chart 6">
            <a:extLst>
              <a:ext uri="{FF2B5EF4-FFF2-40B4-BE49-F238E27FC236}">
                <a16:creationId xmlns:a16="http://schemas.microsoft.com/office/drawing/2014/main" id="{EEC9AECC-423B-42A5-BADE-0EE319431C67}"/>
              </a:ext>
            </a:extLst>
          </xdr:cNvPr>
          <xdr:cNvGraphicFramePr/>
        </xdr:nvGraphicFramePr>
        <xdr:xfrm>
          <a:off x="5082540" y="594360"/>
          <a:ext cx="4785360" cy="356616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8" name="Chart 7">
            <a:extLst>
              <a:ext uri="{FF2B5EF4-FFF2-40B4-BE49-F238E27FC236}">
                <a16:creationId xmlns:a16="http://schemas.microsoft.com/office/drawing/2014/main" id="{8CE82713-9B6B-45E0-ADB5-B67E08FD32F7}"/>
              </a:ext>
            </a:extLst>
          </xdr:cNvPr>
          <xdr:cNvGraphicFramePr/>
        </xdr:nvGraphicFramePr>
        <xdr:xfrm>
          <a:off x="7703820" y="601980"/>
          <a:ext cx="2156460" cy="1219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289560</xdr:colOff>
      <xdr:row>7</xdr:row>
      <xdr:rowOff>0</xdr:rowOff>
    </xdr:from>
    <xdr:to>
      <xdr:col>21</xdr:col>
      <xdr:colOff>198120</xdr:colOff>
      <xdr:row>26</xdr:row>
      <xdr:rowOff>91440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6515BB83-2573-444B-872D-ABE9D00CCC0B}"/>
            </a:ext>
          </a:extLst>
        </xdr:cNvPr>
        <xdr:cNvGrpSpPr/>
      </xdr:nvGrpSpPr>
      <xdr:grpSpPr>
        <a:xfrm>
          <a:off x="8328660" y="1280160"/>
          <a:ext cx="4785360" cy="3566160"/>
          <a:chOff x="5082540" y="594360"/>
          <a:chExt cx="4785360" cy="3566160"/>
        </a:xfrm>
      </xdr:grpSpPr>
      <xdr:graphicFrame macro="">
        <xdr:nvGraphicFramePr>
          <xdr:cNvPr id="6" name="Chart 5">
            <a:extLst>
              <a:ext uri="{FF2B5EF4-FFF2-40B4-BE49-F238E27FC236}">
                <a16:creationId xmlns:a16="http://schemas.microsoft.com/office/drawing/2014/main" id="{6A222A43-7777-4836-80C7-F513808AF8A1}"/>
              </a:ext>
            </a:extLst>
          </xdr:cNvPr>
          <xdr:cNvGraphicFramePr/>
        </xdr:nvGraphicFramePr>
        <xdr:xfrm>
          <a:off x="5082540" y="594360"/>
          <a:ext cx="4785360" cy="356616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7" name="Chart 6">
            <a:extLst>
              <a:ext uri="{FF2B5EF4-FFF2-40B4-BE49-F238E27FC236}">
                <a16:creationId xmlns:a16="http://schemas.microsoft.com/office/drawing/2014/main" id="{29F0AA78-341E-4FFA-9D12-4D07772136D2}"/>
              </a:ext>
            </a:extLst>
          </xdr:cNvPr>
          <xdr:cNvGraphicFramePr/>
        </xdr:nvGraphicFramePr>
        <xdr:xfrm>
          <a:off x="7703820" y="601980"/>
          <a:ext cx="2156460" cy="1219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22860</xdr:colOff>
      <xdr:row>5</xdr:row>
      <xdr:rowOff>106680</xdr:rowOff>
    </xdr:from>
    <xdr:to>
      <xdr:col>20</xdr:col>
      <xdr:colOff>541020</xdr:colOff>
      <xdr:row>25</xdr:row>
      <xdr:rowOff>15240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A4A49A02-51AC-4F76-91D9-844600B93255}"/>
            </a:ext>
          </a:extLst>
        </xdr:cNvPr>
        <xdr:cNvGrpSpPr/>
      </xdr:nvGrpSpPr>
      <xdr:grpSpPr>
        <a:xfrm>
          <a:off x="8061960" y="1021080"/>
          <a:ext cx="4785360" cy="3566160"/>
          <a:chOff x="5082540" y="594360"/>
          <a:chExt cx="4785360" cy="3566160"/>
        </a:xfrm>
      </xdr:grpSpPr>
      <xdr:graphicFrame macro="">
        <xdr:nvGraphicFramePr>
          <xdr:cNvPr id="6" name="Chart 5">
            <a:extLst>
              <a:ext uri="{FF2B5EF4-FFF2-40B4-BE49-F238E27FC236}">
                <a16:creationId xmlns:a16="http://schemas.microsoft.com/office/drawing/2014/main" id="{BACDC0A0-1429-46E9-8F18-CB3275CEF66C}"/>
              </a:ext>
            </a:extLst>
          </xdr:cNvPr>
          <xdr:cNvGraphicFramePr/>
        </xdr:nvGraphicFramePr>
        <xdr:xfrm>
          <a:off x="5082540" y="594360"/>
          <a:ext cx="4785360" cy="356616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7" name="Chart 6">
            <a:extLst>
              <a:ext uri="{FF2B5EF4-FFF2-40B4-BE49-F238E27FC236}">
                <a16:creationId xmlns:a16="http://schemas.microsoft.com/office/drawing/2014/main" id="{2399E6FF-34E6-4BED-B745-940EC85C0F61}"/>
              </a:ext>
            </a:extLst>
          </xdr:cNvPr>
          <xdr:cNvGraphicFramePr/>
        </xdr:nvGraphicFramePr>
        <xdr:xfrm>
          <a:off x="7703820" y="601980"/>
          <a:ext cx="2156460" cy="1219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563880</xdr:colOff>
      <xdr:row>6</xdr:row>
      <xdr:rowOff>137160</xdr:rowOff>
    </xdr:from>
    <xdr:to>
      <xdr:col>20</xdr:col>
      <xdr:colOff>472440</xdr:colOff>
      <xdr:row>26</xdr:row>
      <xdr:rowOff>45720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508730A9-32A1-4EC3-86F4-A438888F512A}"/>
            </a:ext>
          </a:extLst>
        </xdr:cNvPr>
        <xdr:cNvGrpSpPr/>
      </xdr:nvGrpSpPr>
      <xdr:grpSpPr>
        <a:xfrm>
          <a:off x="7993380" y="1234440"/>
          <a:ext cx="4785360" cy="3566160"/>
          <a:chOff x="5082540" y="594360"/>
          <a:chExt cx="4785360" cy="3566160"/>
        </a:xfrm>
      </xdr:grpSpPr>
      <xdr:graphicFrame macro="">
        <xdr:nvGraphicFramePr>
          <xdr:cNvPr id="6" name="Chart 5">
            <a:extLst>
              <a:ext uri="{FF2B5EF4-FFF2-40B4-BE49-F238E27FC236}">
                <a16:creationId xmlns:a16="http://schemas.microsoft.com/office/drawing/2014/main" id="{460087A9-B8D7-4D9D-BE91-39A17B3D805D}"/>
              </a:ext>
            </a:extLst>
          </xdr:cNvPr>
          <xdr:cNvGraphicFramePr/>
        </xdr:nvGraphicFramePr>
        <xdr:xfrm>
          <a:off x="5082540" y="594360"/>
          <a:ext cx="4785360" cy="356616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7" name="Chart 6">
            <a:extLst>
              <a:ext uri="{FF2B5EF4-FFF2-40B4-BE49-F238E27FC236}">
                <a16:creationId xmlns:a16="http://schemas.microsoft.com/office/drawing/2014/main" id="{C9791B10-B8A3-475A-9E44-197630B7EEA2}"/>
              </a:ext>
            </a:extLst>
          </xdr:cNvPr>
          <xdr:cNvGraphicFramePr/>
        </xdr:nvGraphicFramePr>
        <xdr:xfrm>
          <a:off x="7703820" y="601980"/>
          <a:ext cx="2156460" cy="1219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480060</xdr:colOff>
      <xdr:row>5</xdr:row>
      <xdr:rowOff>167640</xdr:rowOff>
    </xdr:from>
    <xdr:to>
      <xdr:col>20</xdr:col>
      <xdr:colOff>388620</xdr:colOff>
      <xdr:row>25</xdr:row>
      <xdr:rowOff>76200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8F2DF790-4316-420F-B3EB-BED08F5B94C3}"/>
            </a:ext>
          </a:extLst>
        </xdr:cNvPr>
        <xdr:cNvGrpSpPr/>
      </xdr:nvGrpSpPr>
      <xdr:grpSpPr>
        <a:xfrm>
          <a:off x="7909560" y="1082040"/>
          <a:ext cx="4785360" cy="3566160"/>
          <a:chOff x="5082540" y="594360"/>
          <a:chExt cx="4785360" cy="3566160"/>
        </a:xfrm>
      </xdr:grpSpPr>
      <xdr:graphicFrame macro="">
        <xdr:nvGraphicFramePr>
          <xdr:cNvPr id="6" name="Chart 5">
            <a:extLst>
              <a:ext uri="{FF2B5EF4-FFF2-40B4-BE49-F238E27FC236}">
                <a16:creationId xmlns:a16="http://schemas.microsoft.com/office/drawing/2014/main" id="{ADBA8AF4-B680-4556-8A81-1E415278D28B}"/>
              </a:ext>
            </a:extLst>
          </xdr:cNvPr>
          <xdr:cNvGraphicFramePr/>
        </xdr:nvGraphicFramePr>
        <xdr:xfrm>
          <a:off x="5082540" y="594360"/>
          <a:ext cx="4785360" cy="356616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7" name="Chart 6">
            <a:extLst>
              <a:ext uri="{FF2B5EF4-FFF2-40B4-BE49-F238E27FC236}">
                <a16:creationId xmlns:a16="http://schemas.microsoft.com/office/drawing/2014/main" id="{B6ECB6E6-8941-4C6D-9217-F3F4DFE75263}"/>
              </a:ext>
            </a:extLst>
          </xdr:cNvPr>
          <xdr:cNvGraphicFramePr/>
        </xdr:nvGraphicFramePr>
        <xdr:xfrm>
          <a:off x="7703820" y="601980"/>
          <a:ext cx="2156460" cy="1219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601980</xdr:colOff>
      <xdr:row>7</xdr:row>
      <xdr:rowOff>38100</xdr:rowOff>
    </xdr:from>
    <xdr:to>
      <xdr:col>20</xdr:col>
      <xdr:colOff>510540</xdr:colOff>
      <xdr:row>26</xdr:row>
      <xdr:rowOff>129540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C2E7784A-89A7-47B0-BE3D-1B5C5153FBB8}"/>
            </a:ext>
          </a:extLst>
        </xdr:cNvPr>
        <xdr:cNvGrpSpPr/>
      </xdr:nvGrpSpPr>
      <xdr:grpSpPr>
        <a:xfrm>
          <a:off x="8031480" y="1318260"/>
          <a:ext cx="4785360" cy="3566160"/>
          <a:chOff x="5082540" y="594360"/>
          <a:chExt cx="4785360" cy="3566160"/>
        </a:xfrm>
      </xdr:grpSpPr>
      <xdr:graphicFrame macro="">
        <xdr:nvGraphicFramePr>
          <xdr:cNvPr id="6" name="Chart 5">
            <a:extLst>
              <a:ext uri="{FF2B5EF4-FFF2-40B4-BE49-F238E27FC236}">
                <a16:creationId xmlns:a16="http://schemas.microsoft.com/office/drawing/2014/main" id="{BFE34E37-5A0B-40CB-958A-5665B9693650}"/>
              </a:ext>
            </a:extLst>
          </xdr:cNvPr>
          <xdr:cNvGraphicFramePr/>
        </xdr:nvGraphicFramePr>
        <xdr:xfrm>
          <a:off x="5082540" y="594360"/>
          <a:ext cx="4785360" cy="356616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7" name="Chart 6">
            <a:extLst>
              <a:ext uri="{FF2B5EF4-FFF2-40B4-BE49-F238E27FC236}">
                <a16:creationId xmlns:a16="http://schemas.microsoft.com/office/drawing/2014/main" id="{136EF479-37DC-4C24-BCC7-A0B1AB9F031B}"/>
              </a:ext>
            </a:extLst>
          </xdr:cNvPr>
          <xdr:cNvGraphicFramePr/>
        </xdr:nvGraphicFramePr>
        <xdr:xfrm>
          <a:off x="7703820" y="601980"/>
          <a:ext cx="2156460" cy="1219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213360</xdr:colOff>
      <xdr:row>8</xdr:row>
      <xdr:rowOff>129540</xdr:rowOff>
    </xdr:from>
    <xdr:to>
      <xdr:col>20</xdr:col>
      <xdr:colOff>121920</xdr:colOff>
      <xdr:row>28</xdr:row>
      <xdr:rowOff>38100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28018D86-A906-4B41-A889-8D44F7E6E97E}"/>
            </a:ext>
          </a:extLst>
        </xdr:cNvPr>
        <xdr:cNvGrpSpPr/>
      </xdr:nvGrpSpPr>
      <xdr:grpSpPr>
        <a:xfrm>
          <a:off x="7642860" y="1592580"/>
          <a:ext cx="4785360" cy="3566160"/>
          <a:chOff x="5082540" y="594360"/>
          <a:chExt cx="4785360" cy="3566160"/>
        </a:xfrm>
      </xdr:grpSpPr>
      <xdr:graphicFrame macro="">
        <xdr:nvGraphicFramePr>
          <xdr:cNvPr id="6" name="Chart 5">
            <a:extLst>
              <a:ext uri="{FF2B5EF4-FFF2-40B4-BE49-F238E27FC236}">
                <a16:creationId xmlns:a16="http://schemas.microsoft.com/office/drawing/2014/main" id="{A29132D1-F972-4469-AE9E-4ECF673CCF7D}"/>
              </a:ext>
            </a:extLst>
          </xdr:cNvPr>
          <xdr:cNvGraphicFramePr/>
        </xdr:nvGraphicFramePr>
        <xdr:xfrm>
          <a:off x="5082540" y="594360"/>
          <a:ext cx="4785360" cy="356616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7" name="Chart 6">
            <a:extLst>
              <a:ext uri="{FF2B5EF4-FFF2-40B4-BE49-F238E27FC236}">
                <a16:creationId xmlns:a16="http://schemas.microsoft.com/office/drawing/2014/main" id="{CBAF4964-1A9C-434C-81CE-070976000858}"/>
              </a:ext>
            </a:extLst>
          </xdr:cNvPr>
          <xdr:cNvGraphicFramePr/>
        </xdr:nvGraphicFramePr>
        <xdr:xfrm>
          <a:off x="7703820" y="601980"/>
          <a:ext cx="2156460" cy="1219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198120</xdr:colOff>
      <xdr:row>8</xdr:row>
      <xdr:rowOff>106680</xdr:rowOff>
    </xdr:from>
    <xdr:to>
      <xdr:col>21</xdr:col>
      <xdr:colOff>106680</xdr:colOff>
      <xdr:row>28</xdr:row>
      <xdr:rowOff>15240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F7EFA4AB-2C48-4F12-8CD1-DD5E044C4163}"/>
            </a:ext>
          </a:extLst>
        </xdr:cNvPr>
        <xdr:cNvGrpSpPr/>
      </xdr:nvGrpSpPr>
      <xdr:grpSpPr>
        <a:xfrm>
          <a:off x="8237220" y="1569720"/>
          <a:ext cx="4785360" cy="3566160"/>
          <a:chOff x="5082540" y="594360"/>
          <a:chExt cx="4785360" cy="3566160"/>
        </a:xfrm>
      </xdr:grpSpPr>
      <xdr:graphicFrame macro="">
        <xdr:nvGraphicFramePr>
          <xdr:cNvPr id="6" name="Chart 5">
            <a:extLst>
              <a:ext uri="{FF2B5EF4-FFF2-40B4-BE49-F238E27FC236}">
                <a16:creationId xmlns:a16="http://schemas.microsoft.com/office/drawing/2014/main" id="{892038E4-85FF-4D67-9E22-BBC03EC70855}"/>
              </a:ext>
            </a:extLst>
          </xdr:cNvPr>
          <xdr:cNvGraphicFramePr/>
        </xdr:nvGraphicFramePr>
        <xdr:xfrm>
          <a:off x="5082540" y="594360"/>
          <a:ext cx="4785360" cy="356616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7" name="Chart 6">
            <a:extLst>
              <a:ext uri="{FF2B5EF4-FFF2-40B4-BE49-F238E27FC236}">
                <a16:creationId xmlns:a16="http://schemas.microsoft.com/office/drawing/2014/main" id="{4902A6BB-1165-4805-83AF-19443CB19074}"/>
              </a:ext>
            </a:extLst>
          </xdr:cNvPr>
          <xdr:cNvGraphicFramePr/>
        </xdr:nvGraphicFramePr>
        <xdr:xfrm>
          <a:off x="7703820" y="601980"/>
          <a:ext cx="2156460" cy="1219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304800</xdr:colOff>
      <xdr:row>7</xdr:row>
      <xdr:rowOff>38100</xdr:rowOff>
    </xdr:from>
    <xdr:to>
      <xdr:col>20</xdr:col>
      <xdr:colOff>213360</xdr:colOff>
      <xdr:row>26</xdr:row>
      <xdr:rowOff>129540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D3167FD9-F5BC-44B8-A3AD-57EC964F7FE5}"/>
            </a:ext>
          </a:extLst>
        </xdr:cNvPr>
        <xdr:cNvGrpSpPr/>
      </xdr:nvGrpSpPr>
      <xdr:grpSpPr>
        <a:xfrm>
          <a:off x="7734300" y="1318260"/>
          <a:ext cx="4785360" cy="3566160"/>
          <a:chOff x="5082540" y="594360"/>
          <a:chExt cx="4785360" cy="3566160"/>
        </a:xfrm>
      </xdr:grpSpPr>
      <xdr:graphicFrame macro="">
        <xdr:nvGraphicFramePr>
          <xdr:cNvPr id="6" name="Chart 5">
            <a:extLst>
              <a:ext uri="{FF2B5EF4-FFF2-40B4-BE49-F238E27FC236}">
                <a16:creationId xmlns:a16="http://schemas.microsoft.com/office/drawing/2014/main" id="{CF530D36-1999-40E3-8BD7-6ABB9FB54474}"/>
              </a:ext>
            </a:extLst>
          </xdr:cNvPr>
          <xdr:cNvGraphicFramePr/>
        </xdr:nvGraphicFramePr>
        <xdr:xfrm>
          <a:off x="5082540" y="594360"/>
          <a:ext cx="4785360" cy="356616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7" name="Chart 6">
            <a:extLst>
              <a:ext uri="{FF2B5EF4-FFF2-40B4-BE49-F238E27FC236}">
                <a16:creationId xmlns:a16="http://schemas.microsoft.com/office/drawing/2014/main" id="{206BF4A6-919C-47AB-9B57-7C6E1A8CCBE1}"/>
              </a:ext>
            </a:extLst>
          </xdr:cNvPr>
          <xdr:cNvGraphicFramePr/>
        </xdr:nvGraphicFramePr>
        <xdr:xfrm>
          <a:off x="7703820" y="601980"/>
          <a:ext cx="2156460" cy="1219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22860</xdr:colOff>
      <xdr:row>8</xdr:row>
      <xdr:rowOff>76200</xdr:rowOff>
    </xdr:from>
    <xdr:to>
      <xdr:col>20</xdr:col>
      <xdr:colOff>541020</xdr:colOff>
      <xdr:row>27</xdr:row>
      <xdr:rowOff>167640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7ECE41D4-E70E-4ABC-A0B3-2CA45E7058CD}"/>
            </a:ext>
          </a:extLst>
        </xdr:cNvPr>
        <xdr:cNvGrpSpPr/>
      </xdr:nvGrpSpPr>
      <xdr:grpSpPr>
        <a:xfrm>
          <a:off x="8061960" y="1539240"/>
          <a:ext cx="4785360" cy="3566160"/>
          <a:chOff x="5082540" y="594360"/>
          <a:chExt cx="4785360" cy="3566160"/>
        </a:xfrm>
      </xdr:grpSpPr>
      <xdr:graphicFrame macro="">
        <xdr:nvGraphicFramePr>
          <xdr:cNvPr id="6" name="Chart 5">
            <a:extLst>
              <a:ext uri="{FF2B5EF4-FFF2-40B4-BE49-F238E27FC236}">
                <a16:creationId xmlns:a16="http://schemas.microsoft.com/office/drawing/2014/main" id="{C9D1AA99-710D-4B2A-9103-53B63C785354}"/>
              </a:ext>
            </a:extLst>
          </xdr:cNvPr>
          <xdr:cNvGraphicFramePr/>
        </xdr:nvGraphicFramePr>
        <xdr:xfrm>
          <a:off x="5082540" y="594360"/>
          <a:ext cx="4785360" cy="356616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7" name="Chart 6">
            <a:extLst>
              <a:ext uri="{FF2B5EF4-FFF2-40B4-BE49-F238E27FC236}">
                <a16:creationId xmlns:a16="http://schemas.microsoft.com/office/drawing/2014/main" id="{79DB79D7-939C-49E2-894B-19F45A8C0DFC}"/>
              </a:ext>
            </a:extLst>
          </xdr:cNvPr>
          <xdr:cNvGraphicFramePr/>
        </xdr:nvGraphicFramePr>
        <xdr:xfrm>
          <a:off x="7703820" y="601980"/>
          <a:ext cx="2156460" cy="1219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99060</xdr:colOff>
      <xdr:row>8</xdr:row>
      <xdr:rowOff>53340</xdr:rowOff>
    </xdr:from>
    <xdr:to>
      <xdr:col>21</xdr:col>
      <xdr:colOff>7620</xdr:colOff>
      <xdr:row>27</xdr:row>
      <xdr:rowOff>144780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937D0F86-D262-4579-BD95-038224F6086A}"/>
            </a:ext>
          </a:extLst>
        </xdr:cNvPr>
        <xdr:cNvGrpSpPr/>
      </xdr:nvGrpSpPr>
      <xdr:grpSpPr>
        <a:xfrm>
          <a:off x="8138160" y="1516380"/>
          <a:ext cx="4785360" cy="3566160"/>
          <a:chOff x="5082540" y="594360"/>
          <a:chExt cx="4785360" cy="3566160"/>
        </a:xfrm>
      </xdr:grpSpPr>
      <xdr:graphicFrame macro="">
        <xdr:nvGraphicFramePr>
          <xdr:cNvPr id="6" name="Chart 5">
            <a:extLst>
              <a:ext uri="{FF2B5EF4-FFF2-40B4-BE49-F238E27FC236}">
                <a16:creationId xmlns:a16="http://schemas.microsoft.com/office/drawing/2014/main" id="{4F2FAD25-D328-4493-B8BC-2A75B3EF499D}"/>
              </a:ext>
            </a:extLst>
          </xdr:cNvPr>
          <xdr:cNvGraphicFramePr/>
        </xdr:nvGraphicFramePr>
        <xdr:xfrm>
          <a:off x="5082540" y="594360"/>
          <a:ext cx="4785360" cy="356616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7" name="Chart 6">
            <a:extLst>
              <a:ext uri="{FF2B5EF4-FFF2-40B4-BE49-F238E27FC236}">
                <a16:creationId xmlns:a16="http://schemas.microsoft.com/office/drawing/2014/main" id="{1E1D912B-889D-4251-9C29-CEF63CC9922A}"/>
              </a:ext>
            </a:extLst>
          </xdr:cNvPr>
          <xdr:cNvGraphicFramePr/>
        </xdr:nvGraphicFramePr>
        <xdr:xfrm>
          <a:off x="7703820" y="601980"/>
          <a:ext cx="2156460" cy="1219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251460</xdr:colOff>
      <xdr:row>8</xdr:row>
      <xdr:rowOff>152400</xdr:rowOff>
    </xdr:from>
    <xdr:to>
      <xdr:col>20</xdr:col>
      <xdr:colOff>160020</xdr:colOff>
      <xdr:row>28</xdr:row>
      <xdr:rowOff>60960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FBD8D09E-43A8-4A02-A5CC-2E8A96021317}"/>
            </a:ext>
          </a:extLst>
        </xdr:cNvPr>
        <xdr:cNvGrpSpPr/>
      </xdr:nvGrpSpPr>
      <xdr:grpSpPr>
        <a:xfrm>
          <a:off x="7680960" y="1615440"/>
          <a:ext cx="4785360" cy="3566160"/>
          <a:chOff x="5082540" y="594360"/>
          <a:chExt cx="4785360" cy="3566160"/>
        </a:xfrm>
      </xdr:grpSpPr>
      <xdr:graphicFrame macro="">
        <xdr:nvGraphicFramePr>
          <xdr:cNvPr id="6" name="Chart 5">
            <a:extLst>
              <a:ext uri="{FF2B5EF4-FFF2-40B4-BE49-F238E27FC236}">
                <a16:creationId xmlns:a16="http://schemas.microsoft.com/office/drawing/2014/main" id="{56F913B5-4416-442F-8F74-0DCFE5EE38ED}"/>
              </a:ext>
            </a:extLst>
          </xdr:cNvPr>
          <xdr:cNvGraphicFramePr/>
        </xdr:nvGraphicFramePr>
        <xdr:xfrm>
          <a:off x="5082540" y="594360"/>
          <a:ext cx="4785360" cy="356616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7" name="Chart 6">
            <a:extLst>
              <a:ext uri="{FF2B5EF4-FFF2-40B4-BE49-F238E27FC236}">
                <a16:creationId xmlns:a16="http://schemas.microsoft.com/office/drawing/2014/main" id="{84CFB962-C65A-4139-AB5D-536D25B76B71}"/>
              </a:ext>
            </a:extLst>
          </xdr:cNvPr>
          <xdr:cNvGraphicFramePr/>
        </xdr:nvGraphicFramePr>
        <xdr:xfrm>
          <a:off x="7703820" y="601980"/>
          <a:ext cx="2156460" cy="1219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198120</xdr:colOff>
      <xdr:row>8</xdr:row>
      <xdr:rowOff>68580</xdr:rowOff>
    </xdr:from>
    <xdr:to>
      <xdr:col>21</xdr:col>
      <xdr:colOff>106680</xdr:colOff>
      <xdr:row>27</xdr:row>
      <xdr:rowOff>160020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C8ED9E2C-5988-4BCB-AF1A-7996DF6A8AD5}"/>
            </a:ext>
          </a:extLst>
        </xdr:cNvPr>
        <xdr:cNvGrpSpPr/>
      </xdr:nvGrpSpPr>
      <xdr:grpSpPr>
        <a:xfrm>
          <a:off x="8237220" y="1531620"/>
          <a:ext cx="4785360" cy="3566160"/>
          <a:chOff x="5082540" y="594360"/>
          <a:chExt cx="4785360" cy="3566160"/>
        </a:xfrm>
      </xdr:grpSpPr>
      <xdr:graphicFrame macro="">
        <xdr:nvGraphicFramePr>
          <xdr:cNvPr id="6" name="Chart 5">
            <a:extLst>
              <a:ext uri="{FF2B5EF4-FFF2-40B4-BE49-F238E27FC236}">
                <a16:creationId xmlns:a16="http://schemas.microsoft.com/office/drawing/2014/main" id="{F0EA739B-128F-4B5F-85AB-628AA27B7C35}"/>
              </a:ext>
            </a:extLst>
          </xdr:cNvPr>
          <xdr:cNvGraphicFramePr/>
        </xdr:nvGraphicFramePr>
        <xdr:xfrm>
          <a:off x="5082540" y="594360"/>
          <a:ext cx="4785360" cy="356616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7" name="Chart 6">
            <a:extLst>
              <a:ext uri="{FF2B5EF4-FFF2-40B4-BE49-F238E27FC236}">
                <a16:creationId xmlns:a16="http://schemas.microsoft.com/office/drawing/2014/main" id="{79BB6EFA-9BCF-4B90-9718-0A9305FEDD08}"/>
              </a:ext>
            </a:extLst>
          </xdr:cNvPr>
          <xdr:cNvGraphicFramePr/>
        </xdr:nvGraphicFramePr>
        <xdr:xfrm>
          <a:off x="7703820" y="601980"/>
          <a:ext cx="2156460" cy="1219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137160</xdr:colOff>
      <xdr:row>7</xdr:row>
      <xdr:rowOff>167640</xdr:rowOff>
    </xdr:from>
    <xdr:to>
      <xdr:col>21</xdr:col>
      <xdr:colOff>45720</xdr:colOff>
      <xdr:row>27</xdr:row>
      <xdr:rowOff>76200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BFF71471-C2EC-4EC3-B52D-8AFD67ABA721}"/>
            </a:ext>
          </a:extLst>
        </xdr:cNvPr>
        <xdr:cNvGrpSpPr/>
      </xdr:nvGrpSpPr>
      <xdr:grpSpPr>
        <a:xfrm>
          <a:off x="8176260" y="1447800"/>
          <a:ext cx="4785360" cy="3566160"/>
          <a:chOff x="5082540" y="594360"/>
          <a:chExt cx="4785360" cy="3566160"/>
        </a:xfrm>
      </xdr:grpSpPr>
      <xdr:graphicFrame macro="">
        <xdr:nvGraphicFramePr>
          <xdr:cNvPr id="9" name="Chart 8">
            <a:extLst>
              <a:ext uri="{FF2B5EF4-FFF2-40B4-BE49-F238E27FC236}">
                <a16:creationId xmlns:a16="http://schemas.microsoft.com/office/drawing/2014/main" id="{86248BE9-5DB7-4AF7-A7AC-DC17CFE0D023}"/>
              </a:ext>
            </a:extLst>
          </xdr:cNvPr>
          <xdr:cNvGraphicFramePr/>
        </xdr:nvGraphicFramePr>
        <xdr:xfrm>
          <a:off x="5082540" y="594360"/>
          <a:ext cx="4785360" cy="356616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10" name="Chart 9">
            <a:extLst>
              <a:ext uri="{FF2B5EF4-FFF2-40B4-BE49-F238E27FC236}">
                <a16:creationId xmlns:a16="http://schemas.microsoft.com/office/drawing/2014/main" id="{572E7D96-35DE-4934-AD39-3003A5158184}"/>
              </a:ext>
            </a:extLst>
          </xdr:cNvPr>
          <xdr:cNvGraphicFramePr/>
        </xdr:nvGraphicFramePr>
        <xdr:xfrm>
          <a:off x="7703820" y="601980"/>
          <a:ext cx="2156460" cy="1219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533400</xdr:colOff>
      <xdr:row>7</xdr:row>
      <xdr:rowOff>15240</xdr:rowOff>
    </xdr:from>
    <xdr:to>
      <xdr:col>20</xdr:col>
      <xdr:colOff>441960</xdr:colOff>
      <xdr:row>26</xdr:row>
      <xdr:rowOff>106680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A642C8E7-B609-4374-9615-6526EA9B5428}"/>
            </a:ext>
          </a:extLst>
        </xdr:cNvPr>
        <xdr:cNvGrpSpPr/>
      </xdr:nvGrpSpPr>
      <xdr:grpSpPr>
        <a:xfrm>
          <a:off x="8564880" y="1295400"/>
          <a:ext cx="4785360" cy="3566160"/>
          <a:chOff x="5082540" y="594360"/>
          <a:chExt cx="4785360" cy="3566160"/>
        </a:xfrm>
      </xdr:grpSpPr>
      <xdr:graphicFrame macro="">
        <xdr:nvGraphicFramePr>
          <xdr:cNvPr id="6" name="Chart 5">
            <a:extLst>
              <a:ext uri="{FF2B5EF4-FFF2-40B4-BE49-F238E27FC236}">
                <a16:creationId xmlns:a16="http://schemas.microsoft.com/office/drawing/2014/main" id="{EA459A52-2198-4607-929B-B0924B25F760}"/>
              </a:ext>
            </a:extLst>
          </xdr:cNvPr>
          <xdr:cNvGraphicFramePr/>
        </xdr:nvGraphicFramePr>
        <xdr:xfrm>
          <a:off x="5082540" y="594360"/>
          <a:ext cx="4785360" cy="356616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7" name="Chart 6">
            <a:extLst>
              <a:ext uri="{FF2B5EF4-FFF2-40B4-BE49-F238E27FC236}">
                <a16:creationId xmlns:a16="http://schemas.microsoft.com/office/drawing/2014/main" id="{B044BD8E-4FC0-4947-95F9-1CEB60380AAD}"/>
              </a:ext>
            </a:extLst>
          </xdr:cNvPr>
          <xdr:cNvGraphicFramePr/>
        </xdr:nvGraphicFramePr>
        <xdr:xfrm>
          <a:off x="7703820" y="601980"/>
          <a:ext cx="2156460" cy="1219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449580</xdr:colOff>
      <xdr:row>6</xdr:row>
      <xdr:rowOff>106680</xdr:rowOff>
    </xdr:from>
    <xdr:to>
      <xdr:col>20</xdr:col>
      <xdr:colOff>358140</xdr:colOff>
      <xdr:row>26</xdr:row>
      <xdr:rowOff>15240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A79DAF91-1FFC-4399-9371-EB14BB6A654F}"/>
            </a:ext>
          </a:extLst>
        </xdr:cNvPr>
        <xdr:cNvGrpSpPr/>
      </xdr:nvGrpSpPr>
      <xdr:grpSpPr>
        <a:xfrm>
          <a:off x="7879080" y="1203960"/>
          <a:ext cx="4785360" cy="3566160"/>
          <a:chOff x="5082540" y="594360"/>
          <a:chExt cx="4785360" cy="3566160"/>
        </a:xfrm>
      </xdr:grpSpPr>
      <xdr:graphicFrame macro="">
        <xdr:nvGraphicFramePr>
          <xdr:cNvPr id="6" name="Chart 5">
            <a:extLst>
              <a:ext uri="{FF2B5EF4-FFF2-40B4-BE49-F238E27FC236}">
                <a16:creationId xmlns:a16="http://schemas.microsoft.com/office/drawing/2014/main" id="{3EEDE4A7-4E9D-4122-8223-8239A8B4F44B}"/>
              </a:ext>
            </a:extLst>
          </xdr:cNvPr>
          <xdr:cNvGraphicFramePr/>
        </xdr:nvGraphicFramePr>
        <xdr:xfrm>
          <a:off x="5082540" y="594360"/>
          <a:ext cx="4785360" cy="356616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7" name="Chart 6">
            <a:extLst>
              <a:ext uri="{FF2B5EF4-FFF2-40B4-BE49-F238E27FC236}">
                <a16:creationId xmlns:a16="http://schemas.microsoft.com/office/drawing/2014/main" id="{4D203839-33E7-4E5F-A929-C14B4ED788E4}"/>
              </a:ext>
            </a:extLst>
          </xdr:cNvPr>
          <xdr:cNvGraphicFramePr/>
        </xdr:nvGraphicFramePr>
        <xdr:xfrm>
          <a:off x="7703820" y="601980"/>
          <a:ext cx="2156460" cy="1219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114300</xdr:colOff>
      <xdr:row>8</xdr:row>
      <xdr:rowOff>121920</xdr:rowOff>
    </xdr:from>
    <xdr:to>
      <xdr:col>22</xdr:col>
      <xdr:colOff>22860</xdr:colOff>
      <xdr:row>28</xdr:row>
      <xdr:rowOff>30480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C2973785-CE27-4C2C-9CE5-3CED1C9D3264}"/>
            </a:ext>
          </a:extLst>
        </xdr:cNvPr>
        <xdr:cNvGrpSpPr/>
      </xdr:nvGrpSpPr>
      <xdr:grpSpPr>
        <a:xfrm>
          <a:off x="8763000" y="1584960"/>
          <a:ext cx="4785360" cy="3566160"/>
          <a:chOff x="5082540" y="594360"/>
          <a:chExt cx="4785360" cy="3566160"/>
        </a:xfrm>
      </xdr:grpSpPr>
      <xdr:graphicFrame macro="">
        <xdr:nvGraphicFramePr>
          <xdr:cNvPr id="6" name="Chart 5">
            <a:extLst>
              <a:ext uri="{FF2B5EF4-FFF2-40B4-BE49-F238E27FC236}">
                <a16:creationId xmlns:a16="http://schemas.microsoft.com/office/drawing/2014/main" id="{300CA973-554B-44EC-851C-D71922D8F344}"/>
              </a:ext>
            </a:extLst>
          </xdr:cNvPr>
          <xdr:cNvGraphicFramePr/>
        </xdr:nvGraphicFramePr>
        <xdr:xfrm>
          <a:off x="5082540" y="594360"/>
          <a:ext cx="4785360" cy="356616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7" name="Chart 6">
            <a:extLst>
              <a:ext uri="{FF2B5EF4-FFF2-40B4-BE49-F238E27FC236}">
                <a16:creationId xmlns:a16="http://schemas.microsoft.com/office/drawing/2014/main" id="{78CB2134-EC66-4F80-B59A-78E97C49F1B9}"/>
              </a:ext>
            </a:extLst>
          </xdr:cNvPr>
          <xdr:cNvGraphicFramePr/>
        </xdr:nvGraphicFramePr>
        <xdr:xfrm>
          <a:off x="7703820" y="601980"/>
          <a:ext cx="2156460" cy="1219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266700</xdr:colOff>
      <xdr:row>7</xdr:row>
      <xdr:rowOff>60960</xdr:rowOff>
    </xdr:from>
    <xdr:to>
      <xdr:col>23</xdr:col>
      <xdr:colOff>175260</xdr:colOff>
      <xdr:row>26</xdr:row>
      <xdr:rowOff>152400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0CD40852-4FE0-4CBA-9AB7-BEEA31F6A20E}"/>
            </a:ext>
          </a:extLst>
        </xdr:cNvPr>
        <xdr:cNvGrpSpPr/>
      </xdr:nvGrpSpPr>
      <xdr:grpSpPr>
        <a:xfrm>
          <a:off x="9525000" y="1341120"/>
          <a:ext cx="4785360" cy="3566160"/>
          <a:chOff x="5082540" y="594360"/>
          <a:chExt cx="4785360" cy="3566160"/>
        </a:xfrm>
      </xdr:grpSpPr>
      <xdr:graphicFrame macro="">
        <xdr:nvGraphicFramePr>
          <xdr:cNvPr id="6" name="Chart 5">
            <a:extLst>
              <a:ext uri="{FF2B5EF4-FFF2-40B4-BE49-F238E27FC236}">
                <a16:creationId xmlns:a16="http://schemas.microsoft.com/office/drawing/2014/main" id="{7F13AB8D-981B-4B83-BD5E-30D1CD9FE810}"/>
              </a:ext>
            </a:extLst>
          </xdr:cNvPr>
          <xdr:cNvGraphicFramePr/>
        </xdr:nvGraphicFramePr>
        <xdr:xfrm>
          <a:off x="5082540" y="594360"/>
          <a:ext cx="4785360" cy="356616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7" name="Chart 6">
            <a:extLst>
              <a:ext uri="{FF2B5EF4-FFF2-40B4-BE49-F238E27FC236}">
                <a16:creationId xmlns:a16="http://schemas.microsoft.com/office/drawing/2014/main" id="{B04D9E0E-3BFB-48CF-9285-5A49676EFBBF}"/>
              </a:ext>
            </a:extLst>
          </xdr:cNvPr>
          <xdr:cNvGraphicFramePr/>
        </xdr:nvGraphicFramePr>
        <xdr:xfrm>
          <a:off x="7703820" y="601980"/>
          <a:ext cx="2156460" cy="1219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182880</xdr:colOff>
      <xdr:row>6</xdr:row>
      <xdr:rowOff>129540</xdr:rowOff>
    </xdr:from>
    <xdr:to>
      <xdr:col>21</xdr:col>
      <xdr:colOff>91440</xdr:colOff>
      <xdr:row>26</xdr:row>
      <xdr:rowOff>38100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A9759838-A7B4-4416-8AF4-AB5EA9A74EE9}"/>
            </a:ext>
          </a:extLst>
        </xdr:cNvPr>
        <xdr:cNvGrpSpPr/>
      </xdr:nvGrpSpPr>
      <xdr:grpSpPr>
        <a:xfrm>
          <a:off x="8221980" y="1226820"/>
          <a:ext cx="4785360" cy="3566160"/>
          <a:chOff x="5082540" y="594360"/>
          <a:chExt cx="4785360" cy="3566160"/>
        </a:xfrm>
      </xdr:grpSpPr>
      <xdr:graphicFrame macro="">
        <xdr:nvGraphicFramePr>
          <xdr:cNvPr id="6" name="Chart 5">
            <a:extLst>
              <a:ext uri="{FF2B5EF4-FFF2-40B4-BE49-F238E27FC236}">
                <a16:creationId xmlns:a16="http://schemas.microsoft.com/office/drawing/2014/main" id="{B489FFB3-3DB2-405B-9674-E52B7BA7FFE8}"/>
              </a:ext>
            </a:extLst>
          </xdr:cNvPr>
          <xdr:cNvGraphicFramePr/>
        </xdr:nvGraphicFramePr>
        <xdr:xfrm>
          <a:off x="5082540" y="594360"/>
          <a:ext cx="4785360" cy="356616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7" name="Chart 6">
            <a:extLst>
              <a:ext uri="{FF2B5EF4-FFF2-40B4-BE49-F238E27FC236}">
                <a16:creationId xmlns:a16="http://schemas.microsoft.com/office/drawing/2014/main" id="{744777A4-6036-4971-BE18-8FE3D89C92F2}"/>
              </a:ext>
            </a:extLst>
          </xdr:cNvPr>
          <xdr:cNvGraphicFramePr/>
        </xdr:nvGraphicFramePr>
        <xdr:xfrm>
          <a:off x="7703820" y="601980"/>
          <a:ext cx="2156460" cy="1219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259080</xdr:colOff>
      <xdr:row>7</xdr:row>
      <xdr:rowOff>60960</xdr:rowOff>
    </xdr:from>
    <xdr:to>
      <xdr:col>25</xdr:col>
      <xdr:colOff>167640</xdr:colOff>
      <xdr:row>26</xdr:row>
      <xdr:rowOff>152400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2A7D7764-9B80-426B-A436-A5476F2AE9C2}"/>
            </a:ext>
          </a:extLst>
        </xdr:cNvPr>
        <xdr:cNvGrpSpPr/>
      </xdr:nvGrpSpPr>
      <xdr:grpSpPr>
        <a:xfrm>
          <a:off x="10736580" y="1341120"/>
          <a:ext cx="4785360" cy="3566160"/>
          <a:chOff x="5082540" y="594360"/>
          <a:chExt cx="4785360" cy="3566160"/>
        </a:xfrm>
      </xdr:grpSpPr>
      <xdr:graphicFrame macro="">
        <xdr:nvGraphicFramePr>
          <xdr:cNvPr id="6" name="Chart 5">
            <a:extLst>
              <a:ext uri="{FF2B5EF4-FFF2-40B4-BE49-F238E27FC236}">
                <a16:creationId xmlns:a16="http://schemas.microsoft.com/office/drawing/2014/main" id="{55D52E93-40EB-46A7-9576-49F1EB55E523}"/>
              </a:ext>
            </a:extLst>
          </xdr:cNvPr>
          <xdr:cNvGraphicFramePr/>
        </xdr:nvGraphicFramePr>
        <xdr:xfrm>
          <a:off x="5082540" y="594360"/>
          <a:ext cx="4785360" cy="356616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7" name="Chart 6">
            <a:extLst>
              <a:ext uri="{FF2B5EF4-FFF2-40B4-BE49-F238E27FC236}">
                <a16:creationId xmlns:a16="http://schemas.microsoft.com/office/drawing/2014/main" id="{9AF5710B-F0C3-4A09-B5CD-C243F05F3F0F}"/>
              </a:ext>
            </a:extLst>
          </xdr:cNvPr>
          <xdr:cNvGraphicFramePr/>
        </xdr:nvGraphicFramePr>
        <xdr:xfrm>
          <a:off x="7703820" y="601980"/>
          <a:ext cx="2156460" cy="1219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510540</xdr:colOff>
      <xdr:row>7</xdr:row>
      <xdr:rowOff>106680</xdr:rowOff>
    </xdr:from>
    <xdr:to>
      <xdr:col>20</xdr:col>
      <xdr:colOff>419100</xdr:colOff>
      <xdr:row>27</xdr:row>
      <xdr:rowOff>15240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845650F6-3B8F-4436-BF43-FC09C153E67C}"/>
            </a:ext>
          </a:extLst>
        </xdr:cNvPr>
        <xdr:cNvGrpSpPr/>
      </xdr:nvGrpSpPr>
      <xdr:grpSpPr>
        <a:xfrm>
          <a:off x="7940040" y="1386840"/>
          <a:ext cx="4785360" cy="3566160"/>
          <a:chOff x="5082540" y="594360"/>
          <a:chExt cx="4785360" cy="3566160"/>
        </a:xfrm>
      </xdr:grpSpPr>
      <xdr:graphicFrame macro="">
        <xdr:nvGraphicFramePr>
          <xdr:cNvPr id="6" name="Chart 5">
            <a:extLst>
              <a:ext uri="{FF2B5EF4-FFF2-40B4-BE49-F238E27FC236}">
                <a16:creationId xmlns:a16="http://schemas.microsoft.com/office/drawing/2014/main" id="{5B3B519A-49B8-41D3-A985-5381F36AE657}"/>
              </a:ext>
            </a:extLst>
          </xdr:cNvPr>
          <xdr:cNvGraphicFramePr/>
        </xdr:nvGraphicFramePr>
        <xdr:xfrm>
          <a:off x="5082540" y="594360"/>
          <a:ext cx="4785360" cy="356616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7" name="Chart 6">
            <a:extLst>
              <a:ext uri="{FF2B5EF4-FFF2-40B4-BE49-F238E27FC236}">
                <a16:creationId xmlns:a16="http://schemas.microsoft.com/office/drawing/2014/main" id="{60CA7F58-254E-4ECF-A5B2-65D25246DFA1}"/>
              </a:ext>
            </a:extLst>
          </xdr:cNvPr>
          <xdr:cNvGraphicFramePr/>
        </xdr:nvGraphicFramePr>
        <xdr:xfrm>
          <a:off x="7703820" y="601980"/>
          <a:ext cx="2156460" cy="1219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45720</xdr:colOff>
      <xdr:row>7</xdr:row>
      <xdr:rowOff>175260</xdr:rowOff>
    </xdr:from>
    <xdr:to>
      <xdr:col>22</xdr:col>
      <xdr:colOff>563880</xdr:colOff>
      <xdr:row>27</xdr:row>
      <xdr:rowOff>83820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46F663EC-95D0-466E-9227-A22D7300C1A7}"/>
            </a:ext>
          </a:extLst>
        </xdr:cNvPr>
        <xdr:cNvGrpSpPr/>
      </xdr:nvGrpSpPr>
      <xdr:grpSpPr>
        <a:xfrm>
          <a:off x="9304020" y="1455420"/>
          <a:ext cx="4785360" cy="3566160"/>
          <a:chOff x="5082540" y="594360"/>
          <a:chExt cx="4785360" cy="3566160"/>
        </a:xfrm>
      </xdr:grpSpPr>
      <xdr:graphicFrame macro="">
        <xdr:nvGraphicFramePr>
          <xdr:cNvPr id="6" name="Chart 5">
            <a:extLst>
              <a:ext uri="{FF2B5EF4-FFF2-40B4-BE49-F238E27FC236}">
                <a16:creationId xmlns:a16="http://schemas.microsoft.com/office/drawing/2014/main" id="{BBD93FA0-034E-40D8-8BFF-60AAB5B8AC61}"/>
              </a:ext>
            </a:extLst>
          </xdr:cNvPr>
          <xdr:cNvGraphicFramePr/>
        </xdr:nvGraphicFramePr>
        <xdr:xfrm>
          <a:off x="5082540" y="594360"/>
          <a:ext cx="4785360" cy="356616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7" name="Chart 6">
            <a:extLst>
              <a:ext uri="{FF2B5EF4-FFF2-40B4-BE49-F238E27FC236}">
                <a16:creationId xmlns:a16="http://schemas.microsoft.com/office/drawing/2014/main" id="{917B73A2-EF2D-4EC5-AE15-9B4AB68E5EC2}"/>
              </a:ext>
            </a:extLst>
          </xdr:cNvPr>
          <xdr:cNvGraphicFramePr/>
        </xdr:nvGraphicFramePr>
        <xdr:xfrm>
          <a:off x="7703820" y="601980"/>
          <a:ext cx="2156460" cy="1219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518160</xdr:colOff>
      <xdr:row>7</xdr:row>
      <xdr:rowOff>38100</xdr:rowOff>
    </xdr:from>
    <xdr:to>
      <xdr:col>20</xdr:col>
      <xdr:colOff>426720</xdr:colOff>
      <xdr:row>26</xdr:row>
      <xdr:rowOff>129540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5237E0E7-9724-4F01-B4A9-AFA090798AFF}"/>
            </a:ext>
          </a:extLst>
        </xdr:cNvPr>
        <xdr:cNvGrpSpPr/>
      </xdr:nvGrpSpPr>
      <xdr:grpSpPr>
        <a:xfrm>
          <a:off x="7947660" y="1318260"/>
          <a:ext cx="4785360" cy="3566160"/>
          <a:chOff x="5082540" y="594360"/>
          <a:chExt cx="4785360" cy="3566160"/>
        </a:xfrm>
      </xdr:grpSpPr>
      <xdr:graphicFrame macro="">
        <xdr:nvGraphicFramePr>
          <xdr:cNvPr id="6" name="Chart 5">
            <a:extLst>
              <a:ext uri="{FF2B5EF4-FFF2-40B4-BE49-F238E27FC236}">
                <a16:creationId xmlns:a16="http://schemas.microsoft.com/office/drawing/2014/main" id="{B5201A9F-02CA-4DCB-B7F0-1B347B5876BA}"/>
              </a:ext>
            </a:extLst>
          </xdr:cNvPr>
          <xdr:cNvGraphicFramePr/>
        </xdr:nvGraphicFramePr>
        <xdr:xfrm>
          <a:off x="5082540" y="594360"/>
          <a:ext cx="4785360" cy="356616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7" name="Chart 6">
            <a:extLst>
              <a:ext uri="{FF2B5EF4-FFF2-40B4-BE49-F238E27FC236}">
                <a16:creationId xmlns:a16="http://schemas.microsoft.com/office/drawing/2014/main" id="{206DDE9E-9139-4E66-BE04-F9B35CC03E07}"/>
              </a:ext>
            </a:extLst>
          </xdr:cNvPr>
          <xdr:cNvGraphicFramePr/>
        </xdr:nvGraphicFramePr>
        <xdr:xfrm>
          <a:off x="7703820" y="601980"/>
          <a:ext cx="2156460" cy="1219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487680</xdr:colOff>
      <xdr:row>7</xdr:row>
      <xdr:rowOff>106680</xdr:rowOff>
    </xdr:from>
    <xdr:to>
      <xdr:col>24</xdr:col>
      <xdr:colOff>396240</xdr:colOff>
      <xdr:row>27</xdr:row>
      <xdr:rowOff>15240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F227EC15-95F4-4C9B-B2F7-073D7840BD3A}"/>
            </a:ext>
          </a:extLst>
        </xdr:cNvPr>
        <xdr:cNvGrpSpPr/>
      </xdr:nvGrpSpPr>
      <xdr:grpSpPr>
        <a:xfrm>
          <a:off x="10355580" y="1386840"/>
          <a:ext cx="4785360" cy="3566160"/>
          <a:chOff x="5082540" y="594360"/>
          <a:chExt cx="4785360" cy="3566160"/>
        </a:xfrm>
      </xdr:grpSpPr>
      <xdr:graphicFrame macro="">
        <xdr:nvGraphicFramePr>
          <xdr:cNvPr id="6" name="Chart 5">
            <a:extLst>
              <a:ext uri="{FF2B5EF4-FFF2-40B4-BE49-F238E27FC236}">
                <a16:creationId xmlns:a16="http://schemas.microsoft.com/office/drawing/2014/main" id="{F2A45F36-62D1-4F9B-B3C5-83BF3E01CEC8}"/>
              </a:ext>
            </a:extLst>
          </xdr:cNvPr>
          <xdr:cNvGraphicFramePr/>
        </xdr:nvGraphicFramePr>
        <xdr:xfrm>
          <a:off x="5082540" y="594360"/>
          <a:ext cx="4785360" cy="356616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7" name="Chart 6">
            <a:extLst>
              <a:ext uri="{FF2B5EF4-FFF2-40B4-BE49-F238E27FC236}">
                <a16:creationId xmlns:a16="http://schemas.microsoft.com/office/drawing/2014/main" id="{0B55DC7C-0F32-4A6A-A6C6-89145AE06133}"/>
              </a:ext>
            </a:extLst>
          </xdr:cNvPr>
          <xdr:cNvGraphicFramePr/>
        </xdr:nvGraphicFramePr>
        <xdr:xfrm>
          <a:off x="7703820" y="601980"/>
          <a:ext cx="2156460" cy="1219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30480</xdr:colOff>
      <xdr:row>7</xdr:row>
      <xdr:rowOff>0</xdr:rowOff>
    </xdr:from>
    <xdr:to>
      <xdr:col>24</xdr:col>
      <xdr:colOff>548640</xdr:colOff>
      <xdr:row>26</xdr:row>
      <xdr:rowOff>91440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B2EA26DD-F261-46A1-AE73-F6843F66EE51}"/>
            </a:ext>
          </a:extLst>
        </xdr:cNvPr>
        <xdr:cNvGrpSpPr/>
      </xdr:nvGrpSpPr>
      <xdr:grpSpPr>
        <a:xfrm>
          <a:off x="10507980" y="1280160"/>
          <a:ext cx="4785360" cy="3566160"/>
          <a:chOff x="5082540" y="594360"/>
          <a:chExt cx="4785360" cy="3566160"/>
        </a:xfrm>
      </xdr:grpSpPr>
      <xdr:graphicFrame macro="">
        <xdr:nvGraphicFramePr>
          <xdr:cNvPr id="6" name="Chart 5">
            <a:extLst>
              <a:ext uri="{FF2B5EF4-FFF2-40B4-BE49-F238E27FC236}">
                <a16:creationId xmlns:a16="http://schemas.microsoft.com/office/drawing/2014/main" id="{F9795A35-EE14-4FDC-B402-86ECFFCF9056}"/>
              </a:ext>
            </a:extLst>
          </xdr:cNvPr>
          <xdr:cNvGraphicFramePr/>
        </xdr:nvGraphicFramePr>
        <xdr:xfrm>
          <a:off x="5082540" y="594360"/>
          <a:ext cx="4785360" cy="356616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7" name="Chart 6">
            <a:extLst>
              <a:ext uri="{FF2B5EF4-FFF2-40B4-BE49-F238E27FC236}">
                <a16:creationId xmlns:a16="http://schemas.microsoft.com/office/drawing/2014/main" id="{0038AF4F-C1EF-4376-B46A-2938A38F76C4}"/>
              </a:ext>
            </a:extLst>
          </xdr:cNvPr>
          <xdr:cNvGraphicFramePr/>
        </xdr:nvGraphicFramePr>
        <xdr:xfrm>
          <a:off x="7703820" y="601980"/>
          <a:ext cx="2156460" cy="1219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160020</xdr:colOff>
      <xdr:row>9</xdr:row>
      <xdr:rowOff>7620</xdr:rowOff>
    </xdr:from>
    <xdr:to>
      <xdr:col>25</xdr:col>
      <xdr:colOff>68580</xdr:colOff>
      <xdr:row>28</xdr:row>
      <xdr:rowOff>99060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2FDA19F9-D58F-48D4-B4A8-5008AAEA6487}"/>
            </a:ext>
          </a:extLst>
        </xdr:cNvPr>
        <xdr:cNvGrpSpPr/>
      </xdr:nvGrpSpPr>
      <xdr:grpSpPr>
        <a:xfrm>
          <a:off x="10637520" y="1653540"/>
          <a:ext cx="4785360" cy="3566160"/>
          <a:chOff x="5082540" y="594360"/>
          <a:chExt cx="4785360" cy="3566160"/>
        </a:xfrm>
      </xdr:grpSpPr>
      <xdr:graphicFrame macro="">
        <xdr:nvGraphicFramePr>
          <xdr:cNvPr id="6" name="Chart 5">
            <a:extLst>
              <a:ext uri="{FF2B5EF4-FFF2-40B4-BE49-F238E27FC236}">
                <a16:creationId xmlns:a16="http://schemas.microsoft.com/office/drawing/2014/main" id="{55D041B8-827E-4185-85AF-F65CC43A93B3}"/>
              </a:ext>
            </a:extLst>
          </xdr:cNvPr>
          <xdr:cNvGraphicFramePr/>
        </xdr:nvGraphicFramePr>
        <xdr:xfrm>
          <a:off x="5082540" y="594360"/>
          <a:ext cx="4785360" cy="356616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7" name="Chart 6">
            <a:extLst>
              <a:ext uri="{FF2B5EF4-FFF2-40B4-BE49-F238E27FC236}">
                <a16:creationId xmlns:a16="http://schemas.microsoft.com/office/drawing/2014/main" id="{CE4120FB-60BD-4CDE-91B6-C0403C83A084}"/>
              </a:ext>
            </a:extLst>
          </xdr:cNvPr>
          <xdr:cNvGraphicFramePr/>
        </xdr:nvGraphicFramePr>
        <xdr:xfrm>
          <a:off x="7703820" y="601980"/>
          <a:ext cx="2156460" cy="1219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312420</xdr:colOff>
      <xdr:row>6</xdr:row>
      <xdr:rowOff>167640</xdr:rowOff>
    </xdr:from>
    <xdr:to>
      <xdr:col>25</xdr:col>
      <xdr:colOff>220980</xdr:colOff>
      <xdr:row>26</xdr:row>
      <xdr:rowOff>76200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CD8BFE8E-B90B-4EF1-80E8-03FEDED104D3}"/>
            </a:ext>
          </a:extLst>
        </xdr:cNvPr>
        <xdr:cNvGrpSpPr/>
      </xdr:nvGrpSpPr>
      <xdr:grpSpPr>
        <a:xfrm>
          <a:off x="10789920" y="1264920"/>
          <a:ext cx="4785360" cy="3566160"/>
          <a:chOff x="5082540" y="594360"/>
          <a:chExt cx="4785360" cy="3566160"/>
        </a:xfrm>
      </xdr:grpSpPr>
      <xdr:graphicFrame macro="">
        <xdr:nvGraphicFramePr>
          <xdr:cNvPr id="6" name="Chart 5">
            <a:extLst>
              <a:ext uri="{FF2B5EF4-FFF2-40B4-BE49-F238E27FC236}">
                <a16:creationId xmlns:a16="http://schemas.microsoft.com/office/drawing/2014/main" id="{BB82ECB6-5AF2-4558-B8BB-4CEC1972213D}"/>
              </a:ext>
            </a:extLst>
          </xdr:cNvPr>
          <xdr:cNvGraphicFramePr/>
        </xdr:nvGraphicFramePr>
        <xdr:xfrm>
          <a:off x="5082540" y="594360"/>
          <a:ext cx="4785360" cy="356616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7" name="Chart 6">
            <a:extLst>
              <a:ext uri="{FF2B5EF4-FFF2-40B4-BE49-F238E27FC236}">
                <a16:creationId xmlns:a16="http://schemas.microsoft.com/office/drawing/2014/main" id="{CF05692B-30B9-45B1-8E41-F591E098EA29}"/>
              </a:ext>
            </a:extLst>
          </xdr:cNvPr>
          <xdr:cNvGraphicFramePr/>
        </xdr:nvGraphicFramePr>
        <xdr:xfrm>
          <a:off x="7703820" y="601980"/>
          <a:ext cx="2156460" cy="1219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0</xdr:colOff>
      <xdr:row>7</xdr:row>
      <xdr:rowOff>60960</xdr:rowOff>
    </xdr:from>
    <xdr:to>
      <xdr:col>23</xdr:col>
      <xdr:colOff>518160</xdr:colOff>
      <xdr:row>26</xdr:row>
      <xdr:rowOff>152400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ADB28A64-02CB-4F34-B083-F10D00EC8F7A}"/>
            </a:ext>
          </a:extLst>
        </xdr:cNvPr>
        <xdr:cNvGrpSpPr/>
      </xdr:nvGrpSpPr>
      <xdr:grpSpPr>
        <a:xfrm>
          <a:off x="9867900" y="1341120"/>
          <a:ext cx="4785360" cy="3566160"/>
          <a:chOff x="5082540" y="594360"/>
          <a:chExt cx="4785360" cy="3566160"/>
        </a:xfrm>
      </xdr:grpSpPr>
      <xdr:graphicFrame macro="">
        <xdr:nvGraphicFramePr>
          <xdr:cNvPr id="6" name="Chart 5">
            <a:extLst>
              <a:ext uri="{FF2B5EF4-FFF2-40B4-BE49-F238E27FC236}">
                <a16:creationId xmlns:a16="http://schemas.microsoft.com/office/drawing/2014/main" id="{6604FB1D-C019-43D0-9E8E-DAE04FA4B764}"/>
              </a:ext>
            </a:extLst>
          </xdr:cNvPr>
          <xdr:cNvGraphicFramePr/>
        </xdr:nvGraphicFramePr>
        <xdr:xfrm>
          <a:off x="5082540" y="594360"/>
          <a:ext cx="4785360" cy="356616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7" name="Chart 6">
            <a:extLst>
              <a:ext uri="{FF2B5EF4-FFF2-40B4-BE49-F238E27FC236}">
                <a16:creationId xmlns:a16="http://schemas.microsoft.com/office/drawing/2014/main" id="{497475B4-5CA6-4F81-801F-7ABD3F53886D}"/>
              </a:ext>
            </a:extLst>
          </xdr:cNvPr>
          <xdr:cNvGraphicFramePr/>
        </xdr:nvGraphicFramePr>
        <xdr:xfrm>
          <a:off x="7703820" y="601980"/>
          <a:ext cx="2156460" cy="1219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205740</xdr:colOff>
      <xdr:row>7</xdr:row>
      <xdr:rowOff>144780</xdr:rowOff>
    </xdr:from>
    <xdr:to>
      <xdr:col>22</xdr:col>
      <xdr:colOff>114300</xdr:colOff>
      <xdr:row>27</xdr:row>
      <xdr:rowOff>53340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19966075-D8BC-400B-A10A-11C36BBFC210}"/>
            </a:ext>
          </a:extLst>
        </xdr:cNvPr>
        <xdr:cNvGrpSpPr/>
      </xdr:nvGrpSpPr>
      <xdr:grpSpPr>
        <a:xfrm>
          <a:off x="8854440" y="1424940"/>
          <a:ext cx="4785360" cy="3566160"/>
          <a:chOff x="5082540" y="594360"/>
          <a:chExt cx="4785360" cy="3566160"/>
        </a:xfrm>
      </xdr:grpSpPr>
      <xdr:graphicFrame macro="">
        <xdr:nvGraphicFramePr>
          <xdr:cNvPr id="6" name="Chart 5">
            <a:extLst>
              <a:ext uri="{FF2B5EF4-FFF2-40B4-BE49-F238E27FC236}">
                <a16:creationId xmlns:a16="http://schemas.microsoft.com/office/drawing/2014/main" id="{57693C0F-A0D1-4A4B-A5BD-F948695C00CB}"/>
              </a:ext>
            </a:extLst>
          </xdr:cNvPr>
          <xdr:cNvGraphicFramePr/>
        </xdr:nvGraphicFramePr>
        <xdr:xfrm>
          <a:off x="5082540" y="594360"/>
          <a:ext cx="4785360" cy="356616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7" name="Chart 6">
            <a:extLst>
              <a:ext uri="{FF2B5EF4-FFF2-40B4-BE49-F238E27FC236}">
                <a16:creationId xmlns:a16="http://schemas.microsoft.com/office/drawing/2014/main" id="{0DD05203-A7E4-48DC-ABEE-4894D7572F93}"/>
              </a:ext>
            </a:extLst>
          </xdr:cNvPr>
          <xdr:cNvGraphicFramePr/>
        </xdr:nvGraphicFramePr>
        <xdr:xfrm>
          <a:off x="7703820" y="601980"/>
          <a:ext cx="2156460" cy="1219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350520</xdr:colOff>
      <xdr:row>7</xdr:row>
      <xdr:rowOff>144780</xdr:rowOff>
    </xdr:from>
    <xdr:to>
      <xdr:col>21</xdr:col>
      <xdr:colOff>259080</xdr:colOff>
      <xdr:row>27</xdr:row>
      <xdr:rowOff>53340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C56664BC-B153-49FF-A28F-042122D3055D}"/>
            </a:ext>
          </a:extLst>
        </xdr:cNvPr>
        <xdr:cNvGrpSpPr/>
      </xdr:nvGrpSpPr>
      <xdr:grpSpPr>
        <a:xfrm>
          <a:off x="8389620" y="1424940"/>
          <a:ext cx="4785360" cy="3566160"/>
          <a:chOff x="5082540" y="594360"/>
          <a:chExt cx="4785360" cy="3566160"/>
        </a:xfrm>
      </xdr:grpSpPr>
      <xdr:graphicFrame macro="">
        <xdr:nvGraphicFramePr>
          <xdr:cNvPr id="6" name="Chart 5">
            <a:extLst>
              <a:ext uri="{FF2B5EF4-FFF2-40B4-BE49-F238E27FC236}">
                <a16:creationId xmlns:a16="http://schemas.microsoft.com/office/drawing/2014/main" id="{6592635D-2602-4DB1-9880-35A4BD2DA21F}"/>
              </a:ext>
            </a:extLst>
          </xdr:cNvPr>
          <xdr:cNvGraphicFramePr/>
        </xdr:nvGraphicFramePr>
        <xdr:xfrm>
          <a:off x="5082540" y="594360"/>
          <a:ext cx="4785360" cy="356616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7" name="Chart 6">
            <a:extLst>
              <a:ext uri="{FF2B5EF4-FFF2-40B4-BE49-F238E27FC236}">
                <a16:creationId xmlns:a16="http://schemas.microsoft.com/office/drawing/2014/main" id="{825C380C-4F7B-4FA1-88C8-C0AB49289676}"/>
              </a:ext>
            </a:extLst>
          </xdr:cNvPr>
          <xdr:cNvGraphicFramePr/>
        </xdr:nvGraphicFramePr>
        <xdr:xfrm>
          <a:off x="7703820" y="601980"/>
          <a:ext cx="2156460" cy="1219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487680</xdr:colOff>
      <xdr:row>6</xdr:row>
      <xdr:rowOff>7620</xdr:rowOff>
    </xdr:from>
    <xdr:to>
      <xdr:col>20</xdr:col>
      <xdr:colOff>396240</xdr:colOff>
      <xdr:row>25</xdr:row>
      <xdr:rowOff>99060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FFEEE55F-025A-478B-8050-5D21C51E0995}"/>
            </a:ext>
          </a:extLst>
        </xdr:cNvPr>
        <xdr:cNvGrpSpPr/>
      </xdr:nvGrpSpPr>
      <xdr:grpSpPr>
        <a:xfrm>
          <a:off x="7917180" y="1104900"/>
          <a:ext cx="4785360" cy="3566160"/>
          <a:chOff x="5082540" y="594360"/>
          <a:chExt cx="4785360" cy="3566160"/>
        </a:xfrm>
      </xdr:grpSpPr>
      <xdr:graphicFrame macro="">
        <xdr:nvGraphicFramePr>
          <xdr:cNvPr id="6" name="Chart 5">
            <a:extLst>
              <a:ext uri="{FF2B5EF4-FFF2-40B4-BE49-F238E27FC236}">
                <a16:creationId xmlns:a16="http://schemas.microsoft.com/office/drawing/2014/main" id="{0AEF088E-A2F2-4271-AB85-9E9701D8B382}"/>
              </a:ext>
            </a:extLst>
          </xdr:cNvPr>
          <xdr:cNvGraphicFramePr/>
        </xdr:nvGraphicFramePr>
        <xdr:xfrm>
          <a:off x="5082540" y="594360"/>
          <a:ext cx="4785360" cy="356616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7" name="Chart 6">
            <a:extLst>
              <a:ext uri="{FF2B5EF4-FFF2-40B4-BE49-F238E27FC236}">
                <a16:creationId xmlns:a16="http://schemas.microsoft.com/office/drawing/2014/main" id="{39DEC91A-DF6D-4EDD-BAC3-596B8FC5E8E2}"/>
              </a:ext>
            </a:extLst>
          </xdr:cNvPr>
          <xdr:cNvGraphicFramePr/>
        </xdr:nvGraphicFramePr>
        <xdr:xfrm>
          <a:off x="7703820" y="601980"/>
          <a:ext cx="2156460" cy="1219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327660</xdr:colOff>
      <xdr:row>7</xdr:row>
      <xdr:rowOff>152400</xdr:rowOff>
    </xdr:from>
    <xdr:to>
      <xdr:col>20</xdr:col>
      <xdr:colOff>236220</xdr:colOff>
      <xdr:row>27</xdr:row>
      <xdr:rowOff>60960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83F9336E-F7E5-4919-8196-9913A3908AB9}"/>
            </a:ext>
          </a:extLst>
        </xdr:cNvPr>
        <xdr:cNvGrpSpPr/>
      </xdr:nvGrpSpPr>
      <xdr:grpSpPr>
        <a:xfrm>
          <a:off x="7757160" y="1432560"/>
          <a:ext cx="4785360" cy="3566160"/>
          <a:chOff x="5082540" y="594360"/>
          <a:chExt cx="4785360" cy="3566160"/>
        </a:xfrm>
      </xdr:grpSpPr>
      <xdr:graphicFrame macro="">
        <xdr:nvGraphicFramePr>
          <xdr:cNvPr id="6" name="Chart 5">
            <a:extLst>
              <a:ext uri="{FF2B5EF4-FFF2-40B4-BE49-F238E27FC236}">
                <a16:creationId xmlns:a16="http://schemas.microsoft.com/office/drawing/2014/main" id="{839E5B33-BECE-4E95-A282-725333473C96}"/>
              </a:ext>
            </a:extLst>
          </xdr:cNvPr>
          <xdr:cNvGraphicFramePr/>
        </xdr:nvGraphicFramePr>
        <xdr:xfrm>
          <a:off x="5082540" y="594360"/>
          <a:ext cx="4785360" cy="356616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7" name="Chart 6">
            <a:extLst>
              <a:ext uri="{FF2B5EF4-FFF2-40B4-BE49-F238E27FC236}">
                <a16:creationId xmlns:a16="http://schemas.microsoft.com/office/drawing/2014/main" id="{280A4EED-7A71-4A39-B193-8C6A0E0CC0ED}"/>
              </a:ext>
            </a:extLst>
          </xdr:cNvPr>
          <xdr:cNvGraphicFramePr/>
        </xdr:nvGraphicFramePr>
        <xdr:xfrm>
          <a:off x="7703820" y="601980"/>
          <a:ext cx="2156460" cy="1219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472440</xdr:colOff>
      <xdr:row>7</xdr:row>
      <xdr:rowOff>30480</xdr:rowOff>
    </xdr:from>
    <xdr:to>
      <xdr:col>20</xdr:col>
      <xdr:colOff>381000</xdr:colOff>
      <xdr:row>26</xdr:row>
      <xdr:rowOff>121920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E74E1A28-D828-4F1B-BCE6-E3535BF063AA}"/>
            </a:ext>
          </a:extLst>
        </xdr:cNvPr>
        <xdr:cNvGrpSpPr/>
      </xdr:nvGrpSpPr>
      <xdr:grpSpPr>
        <a:xfrm>
          <a:off x="7901940" y="1310640"/>
          <a:ext cx="4785360" cy="3566160"/>
          <a:chOff x="5082540" y="594360"/>
          <a:chExt cx="4785360" cy="3566160"/>
        </a:xfrm>
      </xdr:grpSpPr>
      <xdr:graphicFrame macro="">
        <xdr:nvGraphicFramePr>
          <xdr:cNvPr id="6" name="Chart 5">
            <a:extLst>
              <a:ext uri="{FF2B5EF4-FFF2-40B4-BE49-F238E27FC236}">
                <a16:creationId xmlns:a16="http://schemas.microsoft.com/office/drawing/2014/main" id="{A418CBB1-E182-47EE-BECA-6B19E57CACBB}"/>
              </a:ext>
            </a:extLst>
          </xdr:cNvPr>
          <xdr:cNvGraphicFramePr/>
        </xdr:nvGraphicFramePr>
        <xdr:xfrm>
          <a:off x="5082540" y="594360"/>
          <a:ext cx="4785360" cy="356616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7" name="Chart 6">
            <a:extLst>
              <a:ext uri="{FF2B5EF4-FFF2-40B4-BE49-F238E27FC236}">
                <a16:creationId xmlns:a16="http://schemas.microsoft.com/office/drawing/2014/main" id="{F3F5F05B-E9A9-4F7C-A42D-A57CF4421444}"/>
              </a:ext>
            </a:extLst>
          </xdr:cNvPr>
          <xdr:cNvGraphicFramePr/>
        </xdr:nvGraphicFramePr>
        <xdr:xfrm>
          <a:off x="7703820" y="601980"/>
          <a:ext cx="2156460" cy="1219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129540</xdr:colOff>
      <xdr:row>6</xdr:row>
      <xdr:rowOff>121920</xdr:rowOff>
    </xdr:from>
    <xdr:to>
      <xdr:col>21</xdr:col>
      <xdr:colOff>38100</xdr:colOff>
      <xdr:row>26</xdr:row>
      <xdr:rowOff>30480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CFDBDDFE-2D1C-486A-AB6D-9029FD9C3830}"/>
            </a:ext>
          </a:extLst>
        </xdr:cNvPr>
        <xdr:cNvGrpSpPr/>
      </xdr:nvGrpSpPr>
      <xdr:grpSpPr>
        <a:xfrm>
          <a:off x="8168640" y="1219200"/>
          <a:ext cx="4785360" cy="3566160"/>
          <a:chOff x="5082540" y="594360"/>
          <a:chExt cx="4785360" cy="3566160"/>
        </a:xfrm>
      </xdr:grpSpPr>
      <xdr:graphicFrame macro="">
        <xdr:nvGraphicFramePr>
          <xdr:cNvPr id="6" name="Chart 5">
            <a:extLst>
              <a:ext uri="{FF2B5EF4-FFF2-40B4-BE49-F238E27FC236}">
                <a16:creationId xmlns:a16="http://schemas.microsoft.com/office/drawing/2014/main" id="{12E549B3-A6B5-4ED7-BE7D-F64AB05A0A77}"/>
              </a:ext>
            </a:extLst>
          </xdr:cNvPr>
          <xdr:cNvGraphicFramePr/>
        </xdr:nvGraphicFramePr>
        <xdr:xfrm>
          <a:off x="5082540" y="594360"/>
          <a:ext cx="4785360" cy="356616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7" name="Chart 6">
            <a:extLst>
              <a:ext uri="{FF2B5EF4-FFF2-40B4-BE49-F238E27FC236}">
                <a16:creationId xmlns:a16="http://schemas.microsoft.com/office/drawing/2014/main" id="{C5A44BC3-EAB2-45DB-9DFF-1C5F2C6AE5C5}"/>
              </a:ext>
            </a:extLst>
          </xdr:cNvPr>
          <xdr:cNvGraphicFramePr/>
        </xdr:nvGraphicFramePr>
        <xdr:xfrm>
          <a:off x="7703820" y="601980"/>
          <a:ext cx="2156460" cy="1219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335280</xdr:colOff>
      <xdr:row>5</xdr:row>
      <xdr:rowOff>144780</xdr:rowOff>
    </xdr:from>
    <xdr:to>
      <xdr:col>20</xdr:col>
      <xdr:colOff>243840</xdr:colOff>
      <xdr:row>25</xdr:row>
      <xdr:rowOff>53340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345B0DDE-2E51-446A-B882-D78058DD52E6}"/>
            </a:ext>
          </a:extLst>
        </xdr:cNvPr>
        <xdr:cNvGrpSpPr/>
      </xdr:nvGrpSpPr>
      <xdr:grpSpPr>
        <a:xfrm>
          <a:off x="7764780" y="1059180"/>
          <a:ext cx="4785360" cy="3566160"/>
          <a:chOff x="5082540" y="594360"/>
          <a:chExt cx="4785360" cy="3566160"/>
        </a:xfrm>
      </xdr:grpSpPr>
      <xdr:graphicFrame macro="">
        <xdr:nvGraphicFramePr>
          <xdr:cNvPr id="6" name="Chart 5">
            <a:extLst>
              <a:ext uri="{FF2B5EF4-FFF2-40B4-BE49-F238E27FC236}">
                <a16:creationId xmlns:a16="http://schemas.microsoft.com/office/drawing/2014/main" id="{13FDBD7E-5FE2-41CE-87CC-F4681F079E65}"/>
              </a:ext>
            </a:extLst>
          </xdr:cNvPr>
          <xdr:cNvGraphicFramePr/>
        </xdr:nvGraphicFramePr>
        <xdr:xfrm>
          <a:off x="5082540" y="594360"/>
          <a:ext cx="4785360" cy="356616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7" name="Chart 6">
            <a:extLst>
              <a:ext uri="{FF2B5EF4-FFF2-40B4-BE49-F238E27FC236}">
                <a16:creationId xmlns:a16="http://schemas.microsoft.com/office/drawing/2014/main" id="{743268BA-1C9C-4122-81BE-CCB3CE4EFA51}"/>
              </a:ext>
            </a:extLst>
          </xdr:cNvPr>
          <xdr:cNvGraphicFramePr/>
        </xdr:nvGraphicFramePr>
        <xdr:xfrm>
          <a:off x="7703820" y="601980"/>
          <a:ext cx="2156460" cy="1219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510540</xdr:colOff>
      <xdr:row>7</xdr:row>
      <xdr:rowOff>83820</xdr:rowOff>
    </xdr:from>
    <xdr:to>
      <xdr:col>20</xdr:col>
      <xdr:colOff>419100</xdr:colOff>
      <xdr:row>26</xdr:row>
      <xdr:rowOff>175260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A3D5A962-F295-41EF-83DE-EA94230F7808}"/>
            </a:ext>
          </a:extLst>
        </xdr:cNvPr>
        <xdr:cNvGrpSpPr/>
      </xdr:nvGrpSpPr>
      <xdr:grpSpPr>
        <a:xfrm>
          <a:off x="7940040" y="1363980"/>
          <a:ext cx="4785360" cy="3566160"/>
          <a:chOff x="5082540" y="594360"/>
          <a:chExt cx="4785360" cy="3566160"/>
        </a:xfrm>
      </xdr:grpSpPr>
      <xdr:graphicFrame macro="">
        <xdr:nvGraphicFramePr>
          <xdr:cNvPr id="6" name="Chart 5">
            <a:extLst>
              <a:ext uri="{FF2B5EF4-FFF2-40B4-BE49-F238E27FC236}">
                <a16:creationId xmlns:a16="http://schemas.microsoft.com/office/drawing/2014/main" id="{6194D496-ED88-4662-BCB7-2D77F52BA201}"/>
              </a:ext>
            </a:extLst>
          </xdr:cNvPr>
          <xdr:cNvGraphicFramePr/>
        </xdr:nvGraphicFramePr>
        <xdr:xfrm>
          <a:off x="5082540" y="594360"/>
          <a:ext cx="4785360" cy="356616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7" name="Chart 6">
            <a:extLst>
              <a:ext uri="{FF2B5EF4-FFF2-40B4-BE49-F238E27FC236}">
                <a16:creationId xmlns:a16="http://schemas.microsoft.com/office/drawing/2014/main" id="{95016A4F-97F0-47EC-8083-4F31A84BE732}"/>
              </a:ext>
            </a:extLst>
          </xdr:cNvPr>
          <xdr:cNvGraphicFramePr/>
        </xdr:nvGraphicFramePr>
        <xdr:xfrm>
          <a:off x="7703820" y="601980"/>
          <a:ext cx="2156460" cy="1219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220980</xdr:colOff>
      <xdr:row>6</xdr:row>
      <xdr:rowOff>106680</xdr:rowOff>
    </xdr:from>
    <xdr:to>
      <xdr:col>21</xdr:col>
      <xdr:colOff>129540</xdr:colOff>
      <xdr:row>26</xdr:row>
      <xdr:rowOff>15240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8EAD52F9-9AFA-47A8-9EF7-5D462B99D9AA}"/>
            </a:ext>
          </a:extLst>
        </xdr:cNvPr>
        <xdr:cNvGrpSpPr/>
      </xdr:nvGrpSpPr>
      <xdr:grpSpPr>
        <a:xfrm>
          <a:off x="8260080" y="1203960"/>
          <a:ext cx="4785360" cy="3566160"/>
          <a:chOff x="5082540" y="594360"/>
          <a:chExt cx="4785360" cy="3566160"/>
        </a:xfrm>
      </xdr:grpSpPr>
      <xdr:graphicFrame macro="">
        <xdr:nvGraphicFramePr>
          <xdr:cNvPr id="6" name="Chart 5">
            <a:extLst>
              <a:ext uri="{FF2B5EF4-FFF2-40B4-BE49-F238E27FC236}">
                <a16:creationId xmlns:a16="http://schemas.microsoft.com/office/drawing/2014/main" id="{6EEE3E6D-B02F-4E80-80B9-4569D125D695}"/>
              </a:ext>
            </a:extLst>
          </xdr:cNvPr>
          <xdr:cNvGraphicFramePr/>
        </xdr:nvGraphicFramePr>
        <xdr:xfrm>
          <a:off x="5082540" y="594360"/>
          <a:ext cx="4785360" cy="356616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7" name="Chart 6">
            <a:extLst>
              <a:ext uri="{FF2B5EF4-FFF2-40B4-BE49-F238E27FC236}">
                <a16:creationId xmlns:a16="http://schemas.microsoft.com/office/drawing/2014/main" id="{C88210EF-F1F4-4BB7-AE17-72B7B1003E7C}"/>
              </a:ext>
            </a:extLst>
          </xdr:cNvPr>
          <xdr:cNvGraphicFramePr/>
        </xdr:nvGraphicFramePr>
        <xdr:xfrm>
          <a:off x="7703820" y="601980"/>
          <a:ext cx="2156460" cy="1219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160020</xdr:colOff>
      <xdr:row>7</xdr:row>
      <xdr:rowOff>114300</xdr:rowOff>
    </xdr:from>
    <xdr:to>
      <xdr:col>21</xdr:col>
      <xdr:colOff>68580</xdr:colOff>
      <xdr:row>27</xdr:row>
      <xdr:rowOff>22860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AC91A74F-64A0-4C2A-B4C8-B3A2E7D6C5E5}"/>
            </a:ext>
          </a:extLst>
        </xdr:cNvPr>
        <xdr:cNvGrpSpPr/>
      </xdr:nvGrpSpPr>
      <xdr:grpSpPr>
        <a:xfrm>
          <a:off x="8199120" y="1394460"/>
          <a:ext cx="4785360" cy="3566160"/>
          <a:chOff x="5082540" y="594360"/>
          <a:chExt cx="4785360" cy="3566160"/>
        </a:xfrm>
      </xdr:grpSpPr>
      <xdr:graphicFrame macro="">
        <xdr:nvGraphicFramePr>
          <xdr:cNvPr id="6" name="Chart 5">
            <a:extLst>
              <a:ext uri="{FF2B5EF4-FFF2-40B4-BE49-F238E27FC236}">
                <a16:creationId xmlns:a16="http://schemas.microsoft.com/office/drawing/2014/main" id="{B0A0F1BD-771B-40CB-9BD2-D0B7AA3CEC77}"/>
              </a:ext>
            </a:extLst>
          </xdr:cNvPr>
          <xdr:cNvGraphicFramePr/>
        </xdr:nvGraphicFramePr>
        <xdr:xfrm>
          <a:off x="5082540" y="594360"/>
          <a:ext cx="4785360" cy="356616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7" name="Chart 6">
            <a:extLst>
              <a:ext uri="{FF2B5EF4-FFF2-40B4-BE49-F238E27FC236}">
                <a16:creationId xmlns:a16="http://schemas.microsoft.com/office/drawing/2014/main" id="{9FB5EE00-E528-448E-B647-0717C775EB38}"/>
              </a:ext>
            </a:extLst>
          </xdr:cNvPr>
          <xdr:cNvGraphicFramePr/>
        </xdr:nvGraphicFramePr>
        <xdr:xfrm>
          <a:off x="7703820" y="601980"/>
          <a:ext cx="2156460" cy="1219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586740</xdr:colOff>
      <xdr:row>6</xdr:row>
      <xdr:rowOff>45720</xdr:rowOff>
    </xdr:from>
    <xdr:to>
      <xdr:col>23</xdr:col>
      <xdr:colOff>495300</xdr:colOff>
      <xdr:row>25</xdr:row>
      <xdr:rowOff>137160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B4353765-6AD7-4ACA-B447-3B857A6862FA}"/>
            </a:ext>
          </a:extLst>
        </xdr:cNvPr>
        <xdr:cNvGrpSpPr/>
      </xdr:nvGrpSpPr>
      <xdr:grpSpPr>
        <a:xfrm>
          <a:off x="9845040" y="1143000"/>
          <a:ext cx="4785360" cy="3566160"/>
          <a:chOff x="5082540" y="594360"/>
          <a:chExt cx="4785360" cy="3566160"/>
        </a:xfrm>
      </xdr:grpSpPr>
      <xdr:graphicFrame macro="">
        <xdr:nvGraphicFramePr>
          <xdr:cNvPr id="6" name="Chart 5">
            <a:extLst>
              <a:ext uri="{FF2B5EF4-FFF2-40B4-BE49-F238E27FC236}">
                <a16:creationId xmlns:a16="http://schemas.microsoft.com/office/drawing/2014/main" id="{92F17C6D-74F0-4501-B1D4-A239CC238E00}"/>
              </a:ext>
            </a:extLst>
          </xdr:cNvPr>
          <xdr:cNvGraphicFramePr/>
        </xdr:nvGraphicFramePr>
        <xdr:xfrm>
          <a:off x="5082540" y="594360"/>
          <a:ext cx="4785360" cy="356616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7" name="Chart 6">
            <a:extLst>
              <a:ext uri="{FF2B5EF4-FFF2-40B4-BE49-F238E27FC236}">
                <a16:creationId xmlns:a16="http://schemas.microsoft.com/office/drawing/2014/main" id="{95493DB8-CE1E-4ADF-841D-617D29FDCE04}"/>
              </a:ext>
            </a:extLst>
          </xdr:cNvPr>
          <xdr:cNvGraphicFramePr/>
        </xdr:nvGraphicFramePr>
        <xdr:xfrm>
          <a:off x="7703820" y="601980"/>
          <a:ext cx="2156460" cy="1219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99060</xdr:colOff>
      <xdr:row>6</xdr:row>
      <xdr:rowOff>53340</xdr:rowOff>
    </xdr:from>
    <xdr:to>
      <xdr:col>21</xdr:col>
      <xdr:colOff>7620</xdr:colOff>
      <xdr:row>25</xdr:row>
      <xdr:rowOff>144780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D1162B10-CF2D-450F-98D5-7724596C3D78}"/>
            </a:ext>
          </a:extLst>
        </xdr:cNvPr>
        <xdr:cNvGrpSpPr/>
      </xdr:nvGrpSpPr>
      <xdr:grpSpPr>
        <a:xfrm>
          <a:off x="8138160" y="1150620"/>
          <a:ext cx="4785360" cy="3566160"/>
          <a:chOff x="5082540" y="594360"/>
          <a:chExt cx="4785360" cy="3566160"/>
        </a:xfrm>
      </xdr:grpSpPr>
      <xdr:graphicFrame macro="">
        <xdr:nvGraphicFramePr>
          <xdr:cNvPr id="6" name="Chart 5">
            <a:extLst>
              <a:ext uri="{FF2B5EF4-FFF2-40B4-BE49-F238E27FC236}">
                <a16:creationId xmlns:a16="http://schemas.microsoft.com/office/drawing/2014/main" id="{1894BCC8-3C3A-4BC5-B8B8-6CBE69AA6A9F}"/>
              </a:ext>
            </a:extLst>
          </xdr:cNvPr>
          <xdr:cNvGraphicFramePr/>
        </xdr:nvGraphicFramePr>
        <xdr:xfrm>
          <a:off x="5082540" y="594360"/>
          <a:ext cx="4785360" cy="356616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7" name="Chart 6">
            <a:extLst>
              <a:ext uri="{FF2B5EF4-FFF2-40B4-BE49-F238E27FC236}">
                <a16:creationId xmlns:a16="http://schemas.microsoft.com/office/drawing/2014/main" id="{774580AF-B0F9-4450-9184-01FF2EAB37DC}"/>
              </a:ext>
            </a:extLst>
          </xdr:cNvPr>
          <xdr:cNvGraphicFramePr/>
        </xdr:nvGraphicFramePr>
        <xdr:xfrm>
          <a:off x="7703820" y="601980"/>
          <a:ext cx="2156460" cy="1219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45720</xdr:colOff>
      <xdr:row>7</xdr:row>
      <xdr:rowOff>99060</xdr:rowOff>
    </xdr:from>
    <xdr:to>
      <xdr:col>20</xdr:col>
      <xdr:colOff>563880</xdr:colOff>
      <xdr:row>27</xdr:row>
      <xdr:rowOff>7620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D6E80DC8-8AAB-446B-8DD8-21C471CFF60E}"/>
            </a:ext>
          </a:extLst>
        </xdr:cNvPr>
        <xdr:cNvGrpSpPr/>
      </xdr:nvGrpSpPr>
      <xdr:grpSpPr>
        <a:xfrm>
          <a:off x="8084820" y="1379220"/>
          <a:ext cx="4785360" cy="3566160"/>
          <a:chOff x="5082540" y="594360"/>
          <a:chExt cx="4785360" cy="3566160"/>
        </a:xfrm>
      </xdr:grpSpPr>
      <xdr:graphicFrame macro="">
        <xdr:nvGraphicFramePr>
          <xdr:cNvPr id="6" name="Chart 5">
            <a:extLst>
              <a:ext uri="{FF2B5EF4-FFF2-40B4-BE49-F238E27FC236}">
                <a16:creationId xmlns:a16="http://schemas.microsoft.com/office/drawing/2014/main" id="{64EB543A-6D0B-41FF-A0C9-853AAB4F4C67}"/>
              </a:ext>
            </a:extLst>
          </xdr:cNvPr>
          <xdr:cNvGraphicFramePr/>
        </xdr:nvGraphicFramePr>
        <xdr:xfrm>
          <a:off x="5082540" y="594360"/>
          <a:ext cx="4785360" cy="356616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7" name="Chart 6">
            <a:extLst>
              <a:ext uri="{FF2B5EF4-FFF2-40B4-BE49-F238E27FC236}">
                <a16:creationId xmlns:a16="http://schemas.microsoft.com/office/drawing/2014/main" id="{021A2C89-4D70-418B-BB7E-02B16B578920}"/>
              </a:ext>
            </a:extLst>
          </xdr:cNvPr>
          <xdr:cNvGraphicFramePr/>
        </xdr:nvGraphicFramePr>
        <xdr:xfrm>
          <a:off x="7703820" y="601980"/>
          <a:ext cx="2156460" cy="1219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342900</xdr:colOff>
      <xdr:row>6</xdr:row>
      <xdr:rowOff>121920</xdr:rowOff>
    </xdr:from>
    <xdr:to>
      <xdr:col>21</xdr:col>
      <xdr:colOff>251460</xdr:colOff>
      <xdr:row>26</xdr:row>
      <xdr:rowOff>30480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BEC8F33D-4088-4F29-BA31-7DD3472BFFE7}"/>
            </a:ext>
          </a:extLst>
        </xdr:cNvPr>
        <xdr:cNvGrpSpPr/>
      </xdr:nvGrpSpPr>
      <xdr:grpSpPr>
        <a:xfrm>
          <a:off x="8382000" y="1219200"/>
          <a:ext cx="4785360" cy="3566160"/>
          <a:chOff x="5082540" y="594360"/>
          <a:chExt cx="4785360" cy="3566160"/>
        </a:xfrm>
      </xdr:grpSpPr>
      <xdr:graphicFrame macro="">
        <xdr:nvGraphicFramePr>
          <xdr:cNvPr id="6" name="Chart 5">
            <a:extLst>
              <a:ext uri="{FF2B5EF4-FFF2-40B4-BE49-F238E27FC236}">
                <a16:creationId xmlns:a16="http://schemas.microsoft.com/office/drawing/2014/main" id="{131F8AB7-19FB-4CBF-88CF-463E04647660}"/>
              </a:ext>
            </a:extLst>
          </xdr:cNvPr>
          <xdr:cNvGraphicFramePr/>
        </xdr:nvGraphicFramePr>
        <xdr:xfrm>
          <a:off x="5082540" y="594360"/>
          <a:ext cx="4785360" cy="356616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7" name="Chart 6">
            <a:extLst>
              <a:ext uri="{FF2B5EF4-FFF2-40B4-BE49-F238E27FC236}">
                <a16:creationId xmlns:a16="http://schemas.microsoft.com/office/drawing/2014/main" id="{90CCF6DD-E3FA-43D6-911E-D735C0B363E3}"/>
              </a:ext>
            </a:extLst>
          </xdr:cNvPr>
          <xdr:cNvGraphicFramePr/>
        </xdr:nvGraphicFramePr>
        <xdr:xfrm>
          <a:off x="7703820" y="601980"/>
          <a:ext cx="2156460" cy="1219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281940</xdr:colOff>
      <xdr:row>7</xdr:row>
      <xdr:rowOff>60960</xdr:rowOff>
    </xdr:from>
    <xdr:to>
      <xdr:col>20</xdr:col>
      <xdr:colOff>190500</xdr:colOff>
      <xdr:row>26</xdr:row>
      <xdr:rowOff>152400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666CA607-E478-4810-A778-76C16489C7E4}"/>
            </a:ext>
          </a:extLst>
        </xdr:cNvPr>
        <xdr:cNvGrpSpPr/>
      </xdr:nvGrpSpPr>
      <xdr:grpSpPr>
        <a:xfrm>
          <a:off x="7711440" y="1341120"/>
          <a:ext cx="4785360" cy="3566160"/>
          <a:chOff x="5082540" y="594360"/>
          <a:chExt cx="4785360" cy="3566160"/>
        </a:xfrm>
      </xdr:grpSpPr>
      <xdr:graphicFrame macro="">
        <xdr:nvGraphicFramePr>
          <xdr:cNvPr id="6" name="Chart 5">
            <a:extLst>
              <a:ext uri="{FF2B5EF4-FFF2-40B4-BE49-F238E27FC236}">
                <a16:creationId xmlns:a16="http://schemas.microsoft.com/office/drawing/2014/main" id="{184AFEEB-3D99-4920-ACA9-FD76F16F9641}"/>
              </a:ext>
            </a:extLst>
          </xdr:cNvPr>
          <xdr:cNvGraphicFramePr/>
        </xdr:nvGraphicFramePr>
        <xdr:xfrm>
          <a:off x="5082540" y="594360"/>
          <a:ext cx="4785360" cy="356616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7" name="Chart 6">
            <a:extLst>
              <a:ext uri="{FF2B5EF4-FFF2-40B4-BE49-F238E27FC236}">
                <a16:creationId xmlns:a16="http://schemas.microsoft.com/office/drawing/2014/main" id="{1BE41268-70E5-4A59-9FF9-B0F8A8A575F8}"/>
              </a:ext>
            </a:extLst>
          </xdr:cNvPr>
          <xdr:cNvGraphicFramePr/>
        </xdr:nvGraphicFramePr>
        <xdr:xfrm>
          <a:off x="7703820" y="601980"/>
          <a:ext cx="2156460" cy="1219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586740</xdr:colOff>
      <xdr:row>7</xdr:row>
      <xdr:rowOff>22860</xdr:rowOff>
    </xdr:from>
    <xdr:to>
      <xdr:col>21</xdr:col>
      <xdr:colOff>495300</xdr:colOff>
      <xdr:row>26</xdr:row>
      <xdr:rowOff>114300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3EA066CB-71F2-4BF1-B4B8-3489D18E6F67}"/>
            </a:ext>
          </a:extLst>
        </xdr:cNvPr>
        <xdr:cNvGrpSpPr/>
      </xdr:nvGrpSpPr>
      <xdr:grpSpPr>
        <a:xfrm>
          <a:off x="8625840" y="1303020"/>
          <a:ext cx="4785360" cy="3566160"/>
          <a:chOff x="5082540" y="594360"/>
          <a:chExt cx="4785360" cy="3566160"/>
        </a:xfrm>
      </xdr:grpSpPr>
      <xdr:graphicFrame macro="">
        <xdr:nvGraphicFramePr>
          <xdr:cNvPr id="6" name="Chart 5">
            <a:extLst>
              <a:ext uri="{FF2B5EF4-FFF2-40B4-BE49-F238E27FC236}">
                <a16:creationId xmlns:a16="http://schemas.microsoft.com/office/drawing/2014/main" id="{1E3513C5-6A9D-4194-844F-F353D706896E}"/>
              </a:ext>
            </a:extLst>
          </xdr:cNvPr>
          <xdr:cNvGraphicFramePr/>
        </xdr:nvGraphicFramePr>
        <xdr:xfrm>
          <a:off x="5082540" y="594360"/>
          <a:ext cx="4785360" cy="356616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7" name="Chart 6">
            <a:extLst>
              <a:ext uri="{FF2B5EF4-FFF2-40B4-BE49-F238E27FC236}">
                <a16:creationId xmlns:a16="http://schemas.microsoft.com/office/drawing/2014/main" id="{17B7CFC0-5466-40BF-B70E-9D652EF8D68F}"/>
              </a:ext>
            </a:extLst>
          </xdr:cNvPr>
          <xdr:cNvGraphicFramePr/>
        </xdr:nvGraphicFramePr>
        <xdr:xfrm>
          <a:off x="7703820" y="601980"/>
          <a:ext cx="2156460" cy="1219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91440</xdr:colOff>
      <xdr:row>6</xdr:row>
      <xdr:rowOff>53340</xdr:rowOff>
    </xdr:from>
    <xdr:to>
      <xdr:col>21</xdr:col>
      <xdr:colOff>0</xdr:colOff>
      <xdr:row>25</xdr:row>
      <xdr:rowOff>144780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CE84CE1B-D163-42BE-8900-F73C454BC890}"/>
            </a:ext>
          </a:extLst>
        </xdr:cNvPr>
        <xdr:cNvGrpSpPr/>
      </xdr:nvGrpSpPr>
      <xdr:grpSpPr>
        <a:xfrm>
          <a:off x="8130540" y="1150620"/>
          <a:ext cx="4785360" cy="3566160"/>
          <a:chOff x="5082540" y="594360"/>
          <a:chExt cx="4785360" cy="3566160"/>
        </a:xfrm>
      </xdr:grpSpPr>
      <xdr:graphicFrame macro="">
        <xdr:nvGraphicFramePr>
          <xdr:cNvPr id="6" name="Chart 5">
            <a:extLst>
              <a:ext uri="{FF2B5EF4-FFF2-40B4-BE49-F238E27FC236}">
                <a16:creationId xmlns:a16="http://schemas.microsoft.com/office/drawing/2014/main" id="{92E894E0-A7C6-4889-8210-A7C72A65ABE3}"/>
              </a:ext>
            </a:extLst>
          </xdr:cNvPr>
          <xdr:cNvGraphicFramePr/>
        </xdr:nvGraphicFramePr>
        <xdr:xfrm>
          <a:off x="5082540" y="594360"/>
          <a:ext cx="4785360" cy="356616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7" name="Chart 6">
            <a:extLst>
              <a:ext uri="{FF2B5EF4-FFF2-40B4-BE49-F238E27FC236}">
                <a16:creationId xmlns:a16="http://schemas.microsoft.com/office/drawing/2014/main" id="{4D594169-5906-4432-85F5-9C3017ABE052}"/>
              </a:ext>
            </a:extLst>
          </xdr:cNvPr>
          <xdr:cNvGraphicFramePr/>
        </xdr:nvGraphicFramePr>
        <xdr:xfrm>
          <a:off x="7703820" y="601980"/>
          <a:ext cx="2156460" cy="1219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495300</xdr:colOff>
      <xdr:row>6</xdr:row>
      <xdr:rowOff>45720</xdr:rowOff>
    </xdr:from>
    <xdr:to>
      <xdr:col>20</xdr:col>
      <xdr:colOff>403860</xdr:colOff>
      <xdr:row>25</xdr:row>
      <xdr:rowOff>137160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EA5203E0-1A6E-49D2-8175-8CD4BB1695CC}"/>
            </a:ext>
          </a:extLst>
        </xdr:cNvPr>
        <xdr:cNvGrpSpPr/>
      </xdr:nvGrpSpPr>
      <xdr:grpSpPr>
        <a:xfrm>
          <a:off x="7924800" y="1143000"/>
          <a:ext cx="4785360" cy="3566160"/>
          <a:chOff x="5082540" y="594360"/>
          <a:chExt cx="4785360" cy="3566160"/>
        </a:xfrm>
      </xdr:grpSpPr>
      <xdr:graphicFrame macro="">
        <xdr:nvGraphicFramePr>
          <xdr:cNvPr id="6" name="Chart 5">
            <a:extLst>
              <a:ext uri="{FF2B5EF4-FFF2-40B4-BE49-F238E27FC236}">
                <a16:creationId xmlns:a16="http://schemas.microsoft.com/office/drawing/2014/main" id="{7FA3F373-2E1E-4B83-BE00-FA7C23AE6172}"/>
              </a:ext>
            </a:extLst>
          </xdr:cNvPr>
          <xdr:cNvGraphicFramePr/>
        </xdr:nvGraphicFramePr>
        <xdr:xfrm>
          <a:off x="5082540" y="594360"/>
          <a:ext cx="4785360" cy="356616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7" name="Chart 6">
            <a:extLst>
              <a:ext uri="{FF2B5EF4-FFF2-40B4-BE49-F238E27FC236}">
                <a16:creationId xmlns:a16="http://schemas.microsoft.com/office/drawing/2014/main" id="{89B9D8DA-0735-4DA4-808E-5209D449A567}"/>
              </a:ext>
            </a:extLst>
          </xdr:cNvPr>
          <xdr:cNvGraphicFramePr/>
        </xdr:nvGraphicFramePr>
        <xdr:xfrm>
          <a:off x="7703820" y="601980"/>
          <a:ext cx="2156460" cy="1219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129540</xdr:colOff>
      <xdr:row>7</xdr:row>
      <xdr:rowOff>160020</xdr:rowOff>
    </xdr:from>
    <xdr:to>
      <xdr:col>20</xdr:col>
      <xdr:colOff>38100</xdr:colOff>
      <xdr:row>27</xdr:row>
      <xdr:rowOff>68580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5FCF50C0-15F7-4408-AB2D-D8EADB03C33D}"/>
            </a:ext>
          </a:extLst>
        </xdr:cNvPr>
        <xdr:cNvGrpSpPr/>
      </xdr:nvGrpSpPr>
      <xdr:grpSpPr>
        <a:xfrm>
          <a:off x="7559040" y="1440180"/>
          <a:ext cx="4785360" cy="3566160"/>
          <a:chOff x="5082540" y="594360"/>
          <a:chExt cx="4785360" cy="3566160"/>
        </a:xfrm>
      </xdr:grpSpPr>
      <xdr:graphicFrame macro="">
        <xdr:nvGraphicFramePr>
          <xdr:cNvPr id="6" name="Chart 5">
            <a:extLst>
              <a:ext uri="{FF2B5EF4-FFF2-40B4-BE49-F238E27FC236}">
                <a16:creationId xmlns:a16="http://schemas.microsoft.com/office/drawing/2014/main" id="{4A2635BF-A536-4A5A-B38D-77C3866251B5}"/>
              </a:ext>
            </a:extLst>
          </xdr:cNvPr>
          <xdr:cNvGraphicFramePr/>
        </xdr:nvGraphicFramePr>
        <xdr:xfrm>
          <a:off x="5082540" y="594360"/>
          <a:ext cx="4785360" cy="356616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7" name="Chart 6">
            <a:extLst>
              <a:ext uri="{FF2B5EF4-FFF2-40B4-BE49-F238E27FC236}">
                <a16:creationId xmlns:a16="http://schemas.microsoft.com/office/drawing/2014/main" id="{51B692CD-7EB2-4A95-97D3-3AB11AA29261}"/>
              </a:ext>
            </a:extLst>
          </xdr:cNvPr>
          <xdr:cNvGraphicFramePr/>
        </xdr:nvGraphicFramePr>
        <xdr:xfrm>
          <a:off x="7703820" y="601980"/>
          <a:ext cx="2156460" cy="1219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480060</xdr:colOff>
      <xdr:row>5</xdr:row>
      <xdr:rowOff>152400</xdr:rowOff>
    </xdr:from>
    <xdr:to>
      <xdr:col>21</xdr:col>
      <xdr:colOff>388620</xdr:colOff>
      <xdr:row>25</xdr:row>
      <xdr:rowOff>60960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8C49677F-882E-48E7-934A-05D5C544F595}"/>
            </a:ext>
          </a:extLst>
        </xdr:cNvPr>
        <xdr:cNvGrpSpPr/>
      </xdr:nvGrpSpPr>
      <xdr:grpSpPr>
        <a:xfrm>
          <a:off x="8519160" y="1066800"/>
          <a:ext cx="4785360" cy="3566160"/>
          <a:chOff x="5082540" y="594360"/>
          <a:chExt cx="4785360" cy="3566160"/>
        </a:xfrm>
      </xdr:grpSpPr>
      <xdr:graphicFrame macro="">
        <xdr:nvGraphicFramePr>
          <xdr:cNvPr id="6" name="Chart 5">
            <a:extLst>
              <a:ext uri="{FF2B5EF4-FFF2-40B4-BE49-F238E27FC236}">
                <a16:creationId xmlns:a16="http://schemas.microsoft.com/office/drawing/2014/main" id="{E60B3681-E21F-4EAF-8EE9-1DEAF74FF4C0}"/>
              </a:ext>
            </a:extLst>
          </xdr:cNvPr>
          <xdr:cNvGraphicFramePr/>
        </xdr:nvGraphicFramePr>
        <xdr:xfrm>
          <a:off x="5082540" y="594360"/>
          <a:ext cx="4785360" cy="356616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7" name="Chart 6">
            <a:extLst>
              <a:ext uri="{FF2B5EF4-FFF2-40B4-BE49-F238E27FC236}">
                <a16:creationId xmlns:a16="http://schemas.microsoft.com/office/drawing/2014/main" id="{0C673921-F767-4A08-A199-A60AB2D168EA}"/>
              </a:ext>
            </a:extLst>
          </xdr:cNvPr>
          <xdr:cNvGraphicFramePr/>
        </xdr:nvGraphicFramePr>
        <xdr:xfrm>
          <a:off x="7703820" y="601980"/>
          <a:ext cx="2156460" cy="1219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381000</xdr:colOff>
      <xdr:row>8</xdr:row>
      <xdr:rowOff>38100</xdr:rowOff>
    </xdr:from>
    <xdr:to>
      <xdr:col>20</xdr:col>
      <xdr:colOff>289560</xdr:colOff>
      <xdr:row>27</xdr:row>
      <xdr:rowOff>129540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9D3FBA8F-634B-4BF9-B204-2BE808D1773D}"/>
            </a:ext>
          </a:extLst>
        </xdr:cNvPr>
        <xdr:cNvGrpSpPr/>
      </xdr:nvGrpSpPr>
      <xdr:grpSpPr>
        <a:xfrm>
          <a:off x="7810500" y="1501140"/>
          <a:ext cx="4785360" cy="3566160"/>
          <a:chOff x="5082540" y="594360"/>
          <a:chExt cx="4785360" cy="3566160"/>
        </a:xfrm>
      </xdr:grpSpPr>
      <xdr:graphicFrame macro="">
        <xdr:nvGraphicFramePr>
          <xdr:cNvPr id="6" name="Chart 5">
            <a:extLst>
              <a:ext uri="{FF2B5EF4-FFF2-40B4-BE49-F238E27FC236}">
                <a16:creationId xmlns:a16="http://schemas.microsoft.com/office/drawing/2014/main" id="{EA73BF74-233D-492A-B09B-22394CE9FE3B}"/>
              </a:ext>
            </a:extLst>
          </xdr:cNvPr>
          <xdr:cNvGraphicFramePr/>
        </xdr:nvGraphicFramePr>
        <xdr:xfrm>
          <a:off x="5082540" y="594360"/>
          <a:ext cx="4785360" cy="356616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7" name="Chart 6">
            <a:extLst>
              <a:ext uri="{FF2B5EF4-FFF2-40B4-BE49-F238E27FC236}">
                <a16:creationId xmlns:a16="http://schemas.microsoft.com/office/drawing/2014/main" id="{2E46F101-0A89-494C-9812-ECF6E24BAFA7}"/>
              </a:ext>
            </a:extLst>
          </xdr:cNvPr>
          <xdr:cNvGraphicFramePr/>
        </xdr:nvGraphicFramePr>
        <xdr:xfrm>
          <a:off x="7703820" y="601980"/>
          <a:ext cx="2156460" cy="1219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457200</xdr:colOff>
      <xdr:row>6</xdr:row>
      <xdr:rowOff>114300</xdr:rowOff>
    </xdr:from>
    <xdr:to>
      <xdr:col>20</xdr:col>
      <xdr:colOff>365760</xdr:colOff>
      <xdr:row>26</xdr:row>
      <xdr:rowOff>22860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43F798C8-B892-4A09-BCD4-C95594A6E14A}"/>
            </a:ext>
          </a:extLst>
        </xdr:cNvPr>
        <xdr:cNvGrpSpPr/>
      </xdr:nvGrpSpPr>
      <xdr:grpSpPr>
        <a:xfrm>
          <a:off x="7886700" y="1211580"/>
          <a:ext cx="4785360" cy="3566160"/>
          <a:chOff x="5082540" y="594360"/>
          <a:chExt cx="4785360" cy="3566160"/>
        </a:xfrm>
      </xdr:grpSpPr>
      <xdr:graphicFrame macro="">
        <xdr:nvGraphicFramePr>
          <xdr:cNvPr id="6" name="Chart 5">
            <a:extLst>
              <a:ext uri="{FF2B5EF4-FFF2-40B4-BE49-F238E27FC236}">
                <a16:creationId xmlns:a16="http://schemas.microsoft.com/office/drawing/2014/main" id="{47299FC8-B74B-4C60-88FE-8AEB566D57CE}"/>
              </a:ext>
            </a:extLst>
          </xdr:cNvPr>
          <xdr:cNvGraphicFramePr/>
        </xdr:nvGraphicFramePr>
        <xdr:xfrm>
          <a:off x="5082540" y="594360"/>
          <a:ext cx="4785360" cy="356616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7" name="Chart 6">
            <a:extLst>
              <a:ext uri="{FF2B5EF4-FFF2-40B4-BE49-F238E27FC236}">
                <a16:creationId xmlns:a16="http://schemas.microsoft.com/office/drawing/2014/main" id="{CDC34438-1C5E-4088-B515-64612847608A}"/>
              </a:ext>
            </a:extLst>
          </xdr:cNvPr>
          <xdr:cNvGraphicFramePr/>
        </xdr:nvGraphicFramePr>
        <xdr:xfrm>
          <a:off x="7703820" y="601980"/>
          <a:ext cx="2156460" cy="1219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472440</xdr:colOff>
      <xdr:row>7</xdr:row>
      <xdr:rowOff>7620</xdr:rowOff>
    </xdr:from>
    <xdr:to>
      <xdr:col>20</xdr:col>
      <xdr:colOff>381000</xdr:colOff>
      <xdr:row>26</xdr:row>
      <xdr:rowOff>99060</xdr:rowOff>
    </xdr:to>
    <xdr:grpSp>
      <xdr:nvGrpSpPr>
        <xdr:cNvPr id="21" name="Group 20">
          <a:extLst>
            <a:ext uri="{FF2B5EF4-FFF2-40B4-BE49-F238E27FC236}">
              <a16:creationId xmlns:a16="http://schemas.microsoft.com/office/drawing/2014/main" id="{ECE0B131-33DD-467B-849F-084425C689BC}"/>
            </a:ext>
          </a:extLst>
        </xdr:cNvPr>
        <xdr:cNvGrpSpPr/>
      </xdr:nvGrpSpPr>
      <xdr:grpSpPr>
        <a:xfrm>
          <a:off x="7901940" y="1287780"/>
          <a:ext cx="4785360" cy="3566160"/>
          <a:chOff x="5082540" y="594360"/>
          <a:chExt cx="4785360" cy="3566160"/>
        </a:xfrm>
      </xdr:grpSpPr>
      <xdr:graphicFrame macro="">
        <xdr:nvGraphicFramePr>
          <xdr:cNvPr id="22" name="Chart 21">
            <a:extLst>
              <a:ext uri="{FF2B5EF4-FFF2-40B4-BE49-F238E27FC236}">
                <a16:creationId xmlns:a16="http://schemas.microsoft.com/office/drawing/2014/main" id="{270C6041-C3F6-4C86-82A2-F87ED7126DA4}"/>
              </a:ext>
            </a:extLst>
          </xdr:cNvPr>
          <xdr:cNvGraphicFramePr/>
        </xdr:nvGraphicFramePr>
        <xdr:xfrm>
          <a:off x="5082540" y="594360"/>
          <a:ext cx="4785360" cy="356616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23" name="Chart 22">
            <a:extLst>
              <a:ext uri="{FF2B5EF4-FFF2-40B4-BE49-F238E27FC236}">
                <a16:creationId xmlns:a16="http://schemas.microsoft.com/office/drawing/2014/main" id="{086E4F0C-925E-4FD6-88F6-FCDE225E2D25}"/>
              </a:ext>
            </a:extLst>
          </xdr:cNvPr>
          <xdr:cNvGraphicFramePr/>
        </xdr:nvGraphicFramePr>
        <xdr:xfrm>
          <a:off x="7703820" y="601980"/>
          <a:ext cx="2156460" cy="1219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175260</xdr:colOff>
      <xdr:row>8</xdr:row>
      <xdr:rowOff>30480</xdr:rowOff>
    </xdr:from>
    <xdr:to>
      <xdr:col>21</xdr:col>
      <xdr:colOff>83820</xdr:colOff>
      <xdr:row>27</xdr:row>
      <xdr:rowOff>121920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22A69AAA-6F86-4D52-8B0B-328697941106}"/>
            </a:ext>
          </a:extLst>
        </xdr:cNvPr>
        <xdr:cNvGrpSpPr/>
      </xdr:nvGrpSpPr>
      <xdr:grpSpPr>
        <a:xfrm>
          <a:off x="8214360" y="1493520"/>
          <a:ext cx="4785360" cy="3566160"/>
          <a:chOff x="5082540" y="594360"/>
          <a:chExt cx="4785360" cy="3566160"/>
        </a:xfrm>
      </xdr:grpSpPr>
      <xdr:graphicFrame macro="">
        <xdr:nvGraphicFramePr>
          <xdr:cNvPr id="6" name="Chart 5">
            <a:extLst>
              <a:ext uri="{FF2B5EF4-FFF2-40B4-BE49-F238E27FC236}">
                <a16:creationId xmlns:a16="http://schemas.microsoft.com/office/drawing/2014/main" id="{4170068E-9806-4D9C-ABFD-737C5C5B0914}"/>
              </a:ext>
            </a:extLst>
          </xdr:cNvPr>
          <xdr:cNvGraphicFramePr/>
        </xdr:nvGraphicFramePr>
        <xdr:xfrm>
          <a:off x="5082540" y="594360"/>
          <a:ext cx="4785360" cy="356616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7" name="Chart 6">
            <a:extLst>
              <a:ext uri="{FF2B5EF4-FFF2-40B4-BE49-F238E27FC236}">
                <a16:creationId xmlns:a16="http://schemas.microsoft.com/office/drawing/2014/main" id="{918A271F-204F-44F5-A76A-3CBEE3E2EFA3}"/>
              </a:ext>
            </a:extLst>
          </xdr:cNvPr>
          <xdr:cNvGraphicFramePr/>
        </xdr:nvGraphicFramePr>
        <xdr:xfrm>
          <a:off x="7703820" y="601980"/>
          <a:ext cx="2156460" cy="1219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266700</xdr:colOff>
      <xdr:row>9</xdr:row>
      <xdr:rowOff>15240</xdr:rowOff>
    </xdr:from>
    <xdr:to>
      <xdr:col>20</xdr:col>
      <xdr:colOff>175260</xdr:colOff>
      <xdr:row>28</xdr:row>
      <xdr:rowOff>106680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B3E83861-79A0-4105-80F5-6E016A67470D}"/>
            </a:ext>
          </a:extLst>
        </xdr:cNvPr>
        <xdr:cNvGrpSpPr/>
      </xdr:nvGrpSpPr>
      <xdr:grpSpPr>
        <a:xfrm>
          <a:off x="7696200" y="1661160"/>
          <a:ext cx="4785360" cy="3566160"/>
          <a:chOff x="5082540" y="594360"/>
          <a:chExt cx="4785360" cy="3566160"/>
        </a:xfrm>
      </xdr:grpSpPr>
      <xdr:graphicFrame macro="">
        <xdr:nvGraphicFramePr>
          <xdr:cNvPr id="6" name="Chart 5">
            <a:extLst>
              <a:ext uri="{FF2B5EF4-FFF2-40B4-BE49-F238E27FC236}">
                <a16:creationId xmlns:a16="http://schemas.microsoft.com/office/drawing/2014/main" id="{A5BF7A03-7F70-43F7-8E87-56B76FA81F51}"/>
              </a:ext>
            </a:extLst>
          </xdr:cNvPr>
          <xdr:cNvGraphicFramePr/>
        </xdr:nvGraphicFramePr>
        <xdr:xfrm>
          <a:off x="5082540" y="594360"/>
          <a:ext cx="4785360" cy="356616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7" name="Chart 6">
            <a:extLst>
              <a:ext uri="{FF2B5EF4-FFF2-40B4-BE49-F238E27FC236}">
                <a16:creationId xmlns:a16="http://schemas.microsoft.com/office/drawing/2014/main" id="{048C74DE-ADFE-4743-9CEA-A88545D4BA59}"/>
              </a:ext>
            </a:extLst>
          </xdr:cNvPr>
          <xdr:cNvGraphicFramePr/>
        </xdr:nvGraphicFramePr>
        <xdr:xfrm>
          <a:off x="7703820" y="601980"/>
          <a:ext cx="2156460" cy="1219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480060</xdr:colOff>
      <xdr:row>8</xdr:row>
      <xdr:rowOff>45720</xdr:rowOff>
    </xdr:from>
    <xdr:to>
      <xdr:col>21</xdr:col>
      <xdr:colOff>457200</xdr:colOff>
      <xdr:row>27</xdr:row>
      <xdr:rowOff>137160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0F883CD2-C252-4A73-8F64-F90E845E05BE}"/>
            </a:ext>
          </a:extLst>
        </xdr:cNvPr>
        <xdr:cNvGrpSpPr/>
      </xdr:nvGrpSpPr>
      <xdr:grpSpPr>
        <a:xfrm>
          <a:off x="8587740" y="1508760"/>
          <a:ext cx="4853940" cy="3566160"/>
          <a:chOff x="5082540" y="594360"/>
          <a:chExt cx="4785360" cy="3566160"/>
        </a:xfrm>
      </xdr:grpSpPr>
      <xdr:graphicFrame macro="">
        <xdr:nvGraphicFramePr>
          <xdr:cNvPr id="6" name="Chart 5">
            <a:extLst>
              <a:ext uri="{FF2B5EF4-FFF2-40B4-BE49-F238E27FC236}">
                <a16:creationId xmlns:a16="http://schemas.microsoft.com/office/drawing/2014/main" id="{634B0913-C868-473D-B8A7-FC668ECE8B39}"/>
              </a:ext>
            </a:extLst>
          </xdr:cNvPr>
          <xdr:cNvGraphicFramePr/>
        </xdr:nvGraphicFramePr>
        <xdr:xfrm>
          <a:off x="5082540" y="594360"/>
          <a:ext cx="4785360" cy="356616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7" name="Chart 6">
            <a:extLst>
              <a:ext uri="{FF2B5EF4-FFF2-40B4-BE49-F238E27FC236}">
                <a16:creationId xmlns:a16="http://schemas.microsoft.com/office/drawing/2014/main" id="{E298660D-49B5-4524-BB2F-1EDBB688855A}"/>
              </a:ext>
            </a:extLst>
          </xdr:cNvPr>
          <xdr:cNvGraphicFramePr/>
        </xdr:nvGraphicFramePr>
        <xdr:xfrm>
          <a:off x="7703820" y="601980"/>
          <a:ext cx="2156460" cy="1219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411480</xdr:colOff>
      <xdr:row>7</xdr:row>
      <xdr:rowOff>0</xdr:rowOff>
    </xdr:from>
    <xdr:to>
      <xdr:col>20</xdr:col>
      <xdr:colOff>320040</xdr:colOff>
      <xdr:row>26</xdr:row>
      <xdr:rowOff>91440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B66E888F-EA35-4815-B7A1-27ECD5A2D219}"/>
            </a:ext>
          </a:extLst>
        </xdr:cNvPr>
        <xdr:cNvGrpSpPr/>
      </xdr:nvGrpSpPr>
      <xdr:grpSpPr>
        <a:xfrm>
          <a:off x="7840980" y="1280160"/>
          <a:ext cx="4785360" cy="3566160"/>
          <a:chOff x="5082540" y="594360"/>
          <a:chExt cx="4785360" cy="3566160"/>
        </a:xfrm>
      </xdr:grpSpPr>
      <xdr:graphicFrame macro="">
        <xdr:nvGraphicFramePr>
          <xdr:cNvPr id="6" name="Chart 5">
            <a:extLst>
              <a:ext uri="{FF2B5EF4-FFF2-40B4-BE49-F238E27FC236}">
                <a16:creationId xmlns:a16="http://schemas.microsoft.com/office/drawing/2014/main" id="{10B7DF04-F665-4FA9-9411-975B8C8EA7A4}"/>
              </a:ext>
            </a:extLst>
          </xdr:cNvPr>
          <xdr:cNvGraphicFramePr/>
        </xdr:nvGraphicFramePr>
        <xdr:xfrm>
          <a:off x="5082540" y="594360"/>
          <a:ext cx="4785360" cy="356616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7" name="Chart 6">
            <a:extLst>
              <a:ext uri="{FF2B5EF4-FFF2-40B4-BE49-F238E27FC236}">
                <a16:creationId xmlns:a16="http://schemas.microsoft.com/office/drawing/2014/main" id="{29E930B4-F0D1-4519-9D30-E76A135CE134}"/>
              </a:ext>
            </a:extLst>
          </xdr:cNvPr>
          <xdr:cNvGraphicFramePr/>
        </xdr:nvGraphicFramePr>
        <xdr:xfrm>
          <a:off x="7703820" y="601980"/>
          <a:ext cx="2156460" cy="1219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GMS%20Da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0,45"/>
      <sheetName val="100,62"/>
      <sheetName val="95,45"/>
      <sheetName val="94,45"/>
      <sheetName val="89,47"/>
      <sheetName val="88,39"/>
      <sheetName val="85,53"/>
      <sheetName val="84,47"/>
      <sheetName val="84,53"/>
      <sheetName val="82,58"/>
      <sheetName val="75,24"/>
      <sheetName val="73,39"/>
      <sheetName val="71,40"/>
      <sheetName val="70,56"/>
      <sheetName val="69,37"/>
      <sheetName val="69,33"/>
      <sheetName val="68,31"/>
      <sheetName val="68,35"/>
      <sheetName val="68,62"/>
      <sheetName val="67,47"/>
      <sheetName val="63,45"/>
      <sheetName val="60,40"/>
      <sheetName val="59,18"/>
      <sheetName val="57,38"/>
      <sheetName val="50,59"/>
      <sheetName val="48,28"/>
      <sheetName val="48,63"/>
      <sheetName val="LM 3,64"/>
      <sheetName val="LM 8,42"/>
      <sheetName val="LM 12,11"/>
      <sheetName val="LM 18,43"/>
      <sheetName val="LM 37,8"/>
      <sheetName val="LM 64,1"/>
      <sheetName val="RM NonHUF"/>
      <sheetName val="Sheet7"/>
    </sheetNames>
    <sheetDataSet>
      <sheetData sheetId="0">
        <row r="96">
          <cell r="B96">
            <v>-63.92516708374</v>
          </cell>
        </row>
      </sheetData>
      <sheetData sheetId="1">
        <row r="213">
          <cell r="B213">
            <v>-81.92292022705</v>
          </cell>
        </row>
      </sheetData>
      <sheetData sheetId="2">
        <row r="96">
          <cell r="B96">
            <v>-61.425693511959999</v>
          </cell>
        </row>
      </sheetData>
      <sheetData sheetId="3">
        <row r="96">
          <cell r="B96">
            <v>-61.119033813480002</v>
          </cell>
        </row>
      </sheetData>
      <sheetData sheetId="4">
        <row r="92">
          <cell r="B92">
            <v>-57.666046142580001</v>
          </cell>
        </row>
      </sheetData>
      <sheetData sheetId="5">
        <row r="76">
          <cell r="B76">
            <v>-27.903091430660002</v>
          </cell>
        </row>
      </sheetData>
      <sheetData sheetId="6">
        <row r="69">
          <cell r="B69">
            <v>-21.429286956790001</v>
          </cell>
        </row>
      </sheetData>
      <sheetData sheetId="7">
        <row r="92">
          <cell r="B92">
            <v>-57.898719787600001</v>
          </cell>
        </row>
      </sheetData>
      <sheetData sheetId="8">
        <row r="110">
          <cell r="B110">
            <v>-64.816818237299998</v>
          </cell>
        </row>
      </sheetData>
      <sheetData sheetId="9">
        <row r="75">
          <cell r="B75">
            <v>2.3582663536071999</v>
          </cell>
        </row>
      </sheetData>
      <sheetData sheetId="10">
        <row r="80">
          <cell r="B80">
            <v>-9.3614015579219991</v>
          </cell>
        </row>
      </sheetData>
      <sheetData sheetId="11">
        <row r="128">
          <cell r="B128">
            <v>-61.359073638920002</v>
          </cell>
        </row>
      </sheetData>
      <sheetData sheetId="12">
        <row r="94">
          <cell r="B94">
            <v>-55.157943725590002</v>
          </cell>
        </row>
      </sheetData>
      <sheetData sheetId="13">
        <row r="115">
          <cell r="B115">
            <v>-36.384765625</v>
          </cell>
        </row>
      </sheetData>
      <sheetData sheetId="14">
        <row r="114">
          <cell r="B114">
            <v>-60.309524536129999</v>
          </cell>
        </row>
      </sheetData>
      <sheetData sheetId="15">
        <row r="47">
          <cell r="B47">
            <v>12.239790916443001</v>
          </cell>
        </row>
      </sheetData>
      <sheetData sheetId="16">
        <row r="244">
          <cell r="B244">
            <v>-77.77587890625</v>
          </cell>
        </row>
      </sheetData>
      <sheetData sheetId="17">
        <row r="130">
          <cell r="B130">
            <v>-59.01653289795</v>
          </cell>
        </row>
      </sheetData>
      <sheetData sheetId="18">
        <row r="38">
          <cell r="B38">
            <v>-4.9093212932000002E-2</v>
          </cell>
        </row>
      </sheetData>
      <sheetData sheetId="19">
        <row r="159">
          <cell r="B159">
            <v>-78.320335388179998</v>
          </cell>
        </row>
      </sheetData>
      <sheetData sheetId="20">
        <row r="78">
          <cell r="B78">
            <v>-50.74373626709</v>
          </cell>
        </row>
      </sheetData>
      <sheetData sheetId="21"/>
      <sheetData sheetId="22"/>
      <sheetData sheetId="23"/>
      <sheetData sheetId="24"/>
      <sheetData sheetId="25"/>
      <sheetData sheetId="26"/>
      <sheetData sheetId="27">
        <row r="2">
          <cell r="A2">
            <v>3288</v>
          </cell>
          <cell r="B2">
            <v>18.838750839233001</v>
          </cell>
        </row>
        <row r="3">
          <cell r="A3">
            <v>4367.6733398438</v>
          </cell>
          <cell r="B3">
            <v>18.746965408325</v>
          </cell>
        </row>
        <row r="4">
          <cell r="A4">
            <v>5879.2163085938</v>
          </cell>
          <cell r="B4">
            <v>18.618438720703001</v>
          </cell>
        </row>
        <row r="5">
          <cell r="A5">
            <v>7995.3759765625</v>
          </cell>
          <cell r="B5">
            <v>18.438503265381001</v>
          </cell>
        </row>
        <row r="6">
          <cell r="A6">
            <v>10958</v>
          </cell>
          <cell r="B6">
            <v>18.186592102051002</v>
          </cell>
        </row>
        <row r="7">
          <cell r="A7">
            <v>10993.416015625</v>
          </cell>
          <cell r="B7">
            <v>18.183320999146002</v>
          </cell>
        </row>
        <row r="8">
          <cell r="A8">
            <v>11042.998046875</v>
          </cell>
          <cell r="B8">
            <v>18.178815841675</v>
          </cell>
        </row>
        <row r="9">
          <cell r="A9">
            <v>11112.413085938</v>
          </cell>
          <cell r="B9">
            <v>18.171995162963999</v>
          </cell>
        </row>
        <row r="10">
          <cell r="A10">
            <v>11209.594726563</v>
          </cell>
          <cell r="B10">
            <v>18.162855148315</v>
          </cell>
        </row>
        <row r="11">
          <cell r="A11">
            <v>11345.6484375</v>
          </cell>
          <cell r="B11">
            <v>18.149770736693998</v>
          </cell>
        </row>
        <row r="12">
          <cell r="A12">
            <v>11536.124023438</v>
          </cell>
          <cell r="B12">
            <v>18.131673812866001</v>
          </cell>
        </row>
        <row r="13">
          <cell r="A13">
            <v>11802.790039063</v>
          </cell>
          <cell r="B13">
            <v>18.106300354003999</v>
          </cell>
        </row>
        <row r="14">
          <cell r="A14">
            <v>12176.122070313</v>
          </cell>
          <cell r="B14">
            <v>18.070816040038999</v>
          </cell>
        </row>
        <row r="15">
          <cell r="A15">
            <v>12698.787109375</v>
          </cell>
          <cell r="B15">
            <v>18.021156311035</v>
          </cell>
        </row>
        <row r="16">
          <cell r="A16">
            <v>13430.517578125</v>
          </cell>
          <cell r="B16">
            <v>17.951648712158001</v>
          </cell>
        </row>
        <row r="17">
          <cell r="A17">
            <v>14454.940429688</v>
          </cell>
          <cell r="B17">
            <v>17.854341506958001</v>
          </cell>
        </row>
        <row r="18">
          <cell r="A18">
            <v>15889.131835938</v>
          </cell>
          <cell r="B18">
            <v>17.717998504638999</v>
          </cell>
        </row>
        <row r="19">
          <cell r="A19">
            <v>17897</v>
          </cell>
          <cell r="B19">
            <v>17.527235031128001</v>
          </cell>
        </row>
        <row r="20">
          <cell r="A20">
            <v>17928.3984375</v>
          </cell>
          <cell r="B20">
            <v>17.469547271728999</v>
          </cell>
        </row>
        <row r="21">
          <cell r="A21">
            <v>17972.35546875</v>
          </cell>
          <cell r="B21">
            <v>17.439720153808999</v>
          </cell>
        </row>
        <row r="22">
          <cell r="A22">
            <v>18033.89453125</v>
          </cell>
          <cell r="B22">
            <v>17.397716522216999</v>
          </cell>
        </row>
        <row r="23">
          <cell r="A23">
            <v>18120.05078125</v>
          </cell>
          <cell r="B23">
            <v>17.338958740233998</v>
          </cell>
        </row>
        <row r="24">
          <cell r="A24">
            <v>18240.66796875</v>
          </cell>
          <cell r="B24">
            <v>17.256677627563</v>
          </cell>
        </row>
        <row r="25">
          <cell r="A25">
            <v>18409.533203125</v>
          </cell>
          <cell r="B25">
            <v>17.141492843628001</v>
          </cell>
        </row>
        <row r="26">
          <cell r="A26">
            <v>18645.9453125</v>
          </cell>
          <cell r="B26">
            <v>16.980249404906999</v>
          </cell>
        </row>
        <row r="27">
          <cell r="A27">
            <v>18976.921875</v>
          </cell>
          <cell r="B27">
            <v>16.754512786865</v>
          </cell>
        </row>
        <row r="28">
          <cell r="A28">
            <v>19440.2890625</v>
          </cell>
          <cell r="B28">
            <v>16.438470840453999</v>
          </cell>
        </row>
        <row r="29">
          <cell r="A29">
            <v>20089.001953125</v>
          </cell>
          <cell r="B29">
            <v>15.996011734009</v>
          </cell>
        </row>
        <row r="30">
          <cell r="A30">
            <v>20114.8984375</v>
          </cell>
          <cell r="B30">
            <v>15.99268245697</v>
          </cell>
        </row>
        <row r="31">
          <cell r="A31">
            <v>20151.154296875</v>
          </cell>
          <cell r="B31">
            <v>15.97406578064</v>
          </cell>
        </row>
        <row r="32">
          <cell r="A32">
            <v>20201.912109375</v>
          </cell>
          <cell r="B32">
            <v>15.947838783264</v>
          </cell>
        </row>
        <row r="33">
          <cell r="A33">
            <v>20272.97265625</v>
          </cell>
          <cell r="B33">
            <v>15.911227226256999</v>
          </cell>
        </row>
        <row r="34">
          <cell r="A34">
            <v>20372.45703125</v>
          </cell>
          <cell r="B34">
            <v>15.859963417053001</v>
          </cell>
        </row>
        <row r="35">
          <cell r="A35">
            <v>20511.734375</v>
          </cell>
          <cell r="B35">
            <v>15.788196563721</v>
          </cell>
        </row>
        <row r="36">
          <cell r="A36">
            <v>20706.72265625</v>
          </cell>
          <cell r="B36">
            <v>15.687774658203001</v>
          </cell>
        </row>
        <row r="37">
          <cell r="A37">
            <v>20979.70703125</v>
          </cell>
          <cell r="B37">
            <v>15.547044754028001</v>
          </cell>
        </row>
        <row r="38">
          <cell r="A38">
            <v>21361.884765625</v>
          </cell>
          <cell r="B38">
            <v>15.350131034851</v>
          </cell>
        </row>
        <row r="39">
          <cell r="A39">
            <v>21896.93359375</v>
          </cell>
          <cell r="B39">
            <v>15.07444190979</v>
          </cell>
        </row>
        <row r="40">
          <cell r="A40">
            <v>22646.001953125</v>
          </cell>
          <cell r="B40">
            <v>14.688445091247999</v>
          </cell>
        </row>
        <row r="41">
          <cell r="A41">
            <v>22672.158203125</v>
          </cell>
          <cell r="B41">
            <v>14.680024147034</v>
          </cell>
        </row>
        <row r="42">
          <cell r="A42">
            <v>22708.775390625</v>
          </cell>
          <cell r="B42">
            <v>14.660046577454001</v>
          </cell>
        </row>
        <row r="43">
          <cell r="A43">
            <v>22760.0390625</v>
          </cell>
          <cell r="B43">
            <v>14.631507873535</v>
          </cell>
        </row>
        <row r="44">
          <cell r="A44">
            <v>22831.80859375</v>
          </cell>
          <cell r="B44">
            <v>14.591535568236999</v>
          </cell>
        </row>
        <row r="45">
          <cell r="A45">
            <v>22932.287109375</v>
          </cell>
          <cell r="B45">
            <v>14.535575866699</v>
          </cell>
        </row>
        <row r="46">
          <cell r="A46">
            <v>23072.95703125</v>
          </cell>
          <cell r="B46">
            <v>14.457270622253001</v>
          </cell>
        </row>
        <row r="47">
          <cell r="A47">
            <v>23269.89453125</v>
          </cell>
          <cell r="B47">
            <v>14.347612380980999</v>
          </cell>
        </row>
        <row r="48">
          <cell r="A48">
            <v>23545.607421875</v>
          </cell>
          <cell r="B48">
            <v>14.194087028503001</v>
          </cell>
        </row>
        <row r="49">
          <cell r="A49">
            <v>23931.60546875</v>
          </cell>
          <cell r="B49">
            <v>13.979125976562999</v>
          </cell>
        </row>
        <row r="50">
          <cell r="A50">
            <v>24472.001953125</v>
          </cell>
          <cell r="B50">
            <v>13.678235054016</v>
          </cell>
        </row>
        <row r="51">
          <cell r="A51">
            <v>24497.8984375</v>
          </cell>
          <cell r="B51">
            <v>13.638328552246</v>
          </cell>
        </row>
        <row r="52">
          <cell r="A52">
            <v>24534.154296875</v>
          </cell>
          <cell r="B52">
            <v>13.599257469176999</v>
          </cell>
        </row>
        <row r="53">
          <cell r="A53">
            <v>24584.912109375</v>
          </cell>
          <cell r="B53">
            <v>13.544367790221999</v>
          </cell>
        </row>
        <row r="54">
          <cell r="A54">
            <v>24655.97265625</v>
          </cell>
          <cell r="B54">
            <v>13.46755695343</v>
          </cell>
        </row>
        <row r="55">
          <cell r="A55">
            <v>24755.45703125</v>
          </cell>
          <cell r="B55">
            <v>13.35996055603</v>
          </cell>
        </row>
        <row r="56">
          <cell r="A56">
            <v>24894.734375</v>
          </cell>
          <cell r="B56">
            <v>13.209379196166999</v>
          </cell>
        </row>
        <row r="57">
          <cell r="A57">
            <v>25089.72265625</v>
          </cell>
          <cell r="B57">
            <v>12.998512268065999</v>
          </cell>
        </row>
        <row r="58">
          <cell r="A58">
            <v>25362.70703125</v>
          </cell>
          <cell r="B58">
            <v>12.703372955321999</v>
          </cell>
        </row>
        <row r="59">
          <cell r="A59">
            <v>25744.884765625</v>
          </cell>
          <cell r="B59">
            <v>12.29008102417</v>
          </cell>
        </row>
        <row r="60">
          <cell r="A60">
            <v>26279.93359375</v>
          </cell>
          <cell r="B60">
            <v>11.711510658264</v>
          </cell>
        </row>
        <row r="61">
          <cell r="A61">
            <v>27029.001953125</v>
          </cell>
          <cell r="B61">
            <v>10.901494979858001</v>
          </cell>
        </row>
        <row r="62">
          <cell r="A62">
            <v>27060.837890625</v>
          </cell>
          <cell r="B62">
            <v>10.846327781676999</v>
          </cell>
        </row>
        <row r="63">
          <cell r="A63">
            <v>27105.408203125</v>
          </cell>
          <cell r="B63">
            <v>10.781888961791999</v>
          </cell>
        </row>
        <row r="64">
          <cell r="A64">
            <v>27167.806640625</v>
          </cell>
          <cell r="B64">
            <v>10.691610336304</v>
          </cell>
        </row>
        <row r="65">
          <cell r="A65">
            <v>27255.166015625</v>
          </cell>
          <cell r="B65">
            <v>10.565230369568001</v>
          </cell>
        </row>
        <row r="66">
          <cell r="A66">
            <v>27377.46875</v>
          </cell>
          <cell r="B66">
            <v>10.388313293456999</v>
          </cell>
        </row>
        <row r="67">
          <cell r="A67">
            <v>27548.69140625</v>
          </cell>
          <cell r="B67">
            <v>10.140669822693001</v>
          </cell>
        </row>
        <row r="68">
          <cell r="A68">
            <v>27788.404296875</v>
          </cell>
          <cell r="B68">
            <v>9.7939109802246005</v>
          </cell>
        </row>
        <row r="69">
          <cell r="A69">
            <v>28124.001953125</v>
          </cell>
          <cell r="B69">
            <v>9.3084421157837003</v>
          </cell>
        </row>
        <row r="70">
          <cell r="A70">
            <v>28150.171875</v>
          </cell>
          <cell r="B70">
            <v>9.2458267211913991</v>
          </cell>
        </row>
        <row r="71">
          <cell r="A71">
            <v>28186.80859375</v>
          </cell>
          <cell r="B71">
            <v>9.1796360015868999</v>
          </cell>
        </row>
        <row r="72">
          <cell r="A72">
            <v>28238.1015625</v>
          </cell>
          <cell r="B72">
            <v>9.0869569778441992</v>
          </cell>
        </row>
        <row r="73">
          <cell r="A73">
            <v>28309.91015625</v>
          </cell>
          <cell r="B73">
            <v>8.9572048187256001</v>
          </cell>
        </row>
        <row r="74">
          <cell r="A74">
            <v>28410.443359375</v>
          </cell>
          <cell r="B74">
            <v>8.7755393981934002</v>
          </cell>
        </row>
        <row r="75">
          <cell r="A75">
            <v>28551.189453125</v>
          </cell>
          <cell r="B75">
            <v>8.5212182998656996</v>
          </cell>
        </row>
        <row r="76">
          <cell r="A76">
            <v>28748.234375</v>
          </cell>
          <cell r="B76">
            <v>8.1651630401611008</v>
          </cell>
        </row>
        <row r="77">
          <cell r="A77">
            <v>29024.09765625</v>
          </cell>
          <cell r="B77">
            <v>7.6666383743286</v>
          </cell>
        </row>
        <row r="78">
          <cell r="A78">
            <v>29410.306640625</v>
          </cell>
          <cell r="B78">
            <v>6.9687304496765003</v>
          </cell>
        </row>
        <row r="79">
          <cell r="A79">
            <v>29951</v>
          </cell>
          <cell r="B79">
            <v>5.9916763305664</v>
          </cell>
        </row>
        <row r="80">
          <cell r="A80">
            <v>29977.15625</v>
          </cell>
          <cell r="B80">
            <v>5.9576811790465998</v>
          </cell>
        </row>
        <row r="81">
          <cell r="A81">
            <v>30013.7734375</v>
          </cell>
          <cell r="B81">
            <v>5.8985385894775</v>
          </cell>
        </row>
        <row r="82">
          <cell r="A82">
            <v>30065.037109375</v>
          </cell>
          <cell r="B82">
            <v>5.8156328201293999</v>
          </cell>
        </row>
        <row r="83">
          <cell r="A83">
            <v>30136.806640625</v>
          </cell>
          <cell r="B83">
            <v>5.6995277404784996</v>
          </cell>
        </row>
        <row r="84">
          <cell r="A84">
            <v>30237.28515625</v>
          </cell>
          <cell r="B84">
            <v>5.5370392799376997</v>
          </cell>
        </row>
        <row r="85">
          <cell r="A85">
            <v>30377.955078125</v>
          </cell>
          <cell r="B85">
            <v>5.3095221519470002</v>
          </cell>
        </row>
        <row r="86">
          <cell r="A86">
            <v>30574.892578125</v>
          </cell>
          <cell r="B86">
            <v>4.9910149574279998</v>
          </cell>
        </row>
        <row r="87">
          <cell r="A87">
            <v>30850.60546875</v>
          </cell>
          <cell r="B87">
            <v>4.5450606346129998</v>
          </cell>
        </row>
        <row r="88">
          <cell r="A88">
            <v>31236.603515625</v>
          </cell>
          <cell r="B88">
            <v>3.9207789897918999</v>
          </cell>
        </row>
        <row r="89">
          <cell r="A89">
            <v>31777</v>
          </cell>
          <cell r="B89">
            <v>3.0467422008514</v>
          </cell>
        </row>
        <row r="90">
          <cell r="A90">
            <v>31806.724609375</v>
          </cell>
          <cell r="B90">
            <v>3.0069582462311</v>
          </cell>
        </row>
        <row r="91">
          <cell r="A91">
            <v>31848.337890625</v>
          </cell>
          <cell r="B91">
            <v>2.9466235637664999</v>
          </cell>
        </row>
        <row r="92">
          <cell r="A92">
            <v>31906.595703125</v>
          </cell>
          <cell r="B92">
            <v>2.8619685173035001</v>
          </cell>
        </row>
        <row r="93">
          <cell r="A93">
            <v>31988.158203125</v>
          </cell>
          <cell r="B93">
            <v>2.7433934211731001</v>
          </cell>
        </row>
        <row r="94">
          <cell r="A94">
            <v>32102.345703125</v>
          </cell>
          <cell r="B94">
            <v>2.5775074958800999</v>
          </cell>
        </row>
        <row r="95">
          <cell r="A95">
            <v>32262.20703125</v>
          </cell>
          <cell r="B95">
            <v>2.3452279567718999</v>
          </cell>
        </row>
        <row r="96">
          <cell r="A96">
            <v>32486.013671875</v>
          </cell>
          <cell r="B96">
            <v>2.0200467109679998</v>
          </cell>
        </row>
        <row r="97">
          <cell r="A97">
            <v>32799.34375</v>
          </cell>
          <cell r="B97">
            <v>1.5648225545883001</v>
          </cell>
        </row>
        <row r="98">
          <cell r="A98">
            <v>33238.00390625</v>
          </cell>
          <cell r="B98">
            <v>0.92748981714250001</v>
          </cell>
        </row>
        <row r="99">
          <cell r="A99">
            <v>33271.3515625</v>
          </cell>
          <cell r="B99">
            <v>0.88134473562240001</v>
          </cell>
        </row>
        <row r="100">
          <cell r="A100">
            <v>33318.03515625</v>
          </cell>
          <cell r="B100">
            <v>0.81436020135880005</v>
          </cell>
        </row>
        <row r="101">
          <cell r="A101">
            <v>33383.39453125</v>
          </cell>
          <cell r="B101">
            <v>0.72046047449109996</v>
          </cell>
        </row>
        <row r="102">
          <cell r="A102">
            <v>33474.8984375</v>
          </cell>
          <cell r="B102">
            <v>0.58903878927230002</v>
          </cell>
        </row>
        <row r="103">
          <cell r="A103">
            <v>33603.00390625</v>
          </cell>
          <cell r="B103">
            <v>0.40507358312609998</v>
          </cell>
        </row>
        <row r="104">
          <cell r="A104">
            <v>33636.3515625</v>
          </cell>
          <cell r="B104">
            <v>0.36533361673359999</v>
          </cell>
        </row>
        <row r="105">
          <cell r="A105">
            <v>33683.03515625</v>
          </cell>
          <cell r="B105">
            <v>0.3081765770912</v>
          </cell>
        </row>
        <row r="106">
          <cell r="A106">
            <v>33748.39453125</v>
          </cell>
          <cell r="B106">
            <v>0.22807864844799999</v>
          </cell>
        </row>
        <row r="107">
          <cell r="A107">
            <v>33839.8984375</v>
          </cell>
          <cell r="B107">
            <v>0.11597813665870001</v>
          </cell>
        </row>
        <row r="108">
          <cell r="A108">
            <v>33968.00390625</v>
          </cell>
          <cell r="B108">
            <v>-4.0965210645999998E-2</v>
          </cell>
        </row>
        <row r="109">
          <cell r="A109">
            <v>34001.44140625</v>
          </cell>
          <cell r="B109">
            <v>-5.9495750814999998E-2</v>
          </cell>
        </row>
        <row r="110">
          <cell r="A110">
            <v>34048.25390625</v>
          </cell>
          <cell r="B110">
            <v>-0.104112617671</v>
          </cell>
        </row>
        <row r="111">
          <cell r="A111">
            <v>34113.79296875</v>
          </cell>
          <cell r="B111">
            <v>-0.166660666466</v>
          </cell>
        </row>
        <row r="112">
          <cell r="A112">
            <v>34205.546875</v>
          </cell>
          <cell r="B112">
            <v>-0.25421464443199998</v>
          </cell>
        </row>
        <row r="113">
          <cell r="A113">
            <v>34334.00390625</v>
          </cell>
          <cell r="B113">
            <v>-0.37680405378300003</v>
          </cell>
        </row>
        <row r="114">
          <cell r="A114">
            <v>34367.3515625</v>
          </cell>
          <cell r="B114">
            <v>-0.428283959627</v>
          </cell>
        </row>
        <row r="115">
          <cell r="A115">
            <v>34414.03515625</v>
          </cell>
          <cell r="B115">
            <v>-0.49605906009700002</v>
          </cell>
        </row>
        <row r="116">
          <cell r="A116">
            <v>34479.39453125</v>
          </cell>
          <cell r="B116">
            <v>-0.59103387594199996</v>
          </cell>
        </row>
        <row r="117">
          <cell r="A117">
            <v>34570.8984375</v>
          </cell>
          <cell r="B117">
            <v>-0.72400444746000003</v>
          </cell>
        </row>
        <row r="118">
          <cell r="A118">
            <v>34699.00390625</v>
          </cell>
          <cell r="B118">
            <v>-0.91014879941899995</v>
          </cell>
        </row>
        <row r="119">
          <cell r="A119">
            <v>34732.3515625</v>
          </cell>
          <cell r="B119">
            <v>-0.95199280977199996</v>
          </cell>
        </row>
        <row r="120">
          <cell r="A120">
            <v>34779.03515625</v>
          </cell>
          <cell r="B120">
            <v>-1.009112596512</v>
          </cell>
        </row>
        <row r="121">
          <cell r="A121">
            <v>34844.39453125</v>
          </cell>
          <cell r="B121">
            <v>-1.089134097099</v>
          </cell>
        </row>
        <row r="122">
          <cell r="A122">
            <v>34935.8984375</v>
          </cell>
          <cell r="B122">
            <v>-1.201185703278</v>
          </cell>
        </row>
        <row r="123">
          <cell r="A123">
            <v>35064.00390625</v>
          </cell>
          <cell r="B123">
            <v>-1.358058214188</v>
          </cell>
        </row>
        <row r="124">
          <cell r="A124">
            <v>35097.3515625</v>
          </cell>
          <cell r="B124">
            <v>-1.401709914207</v>
          </cell>
        </row>
        <row r="125">
          <cell r="A125">
            <v>35144.03515625</v>
          </cell>
          <cell r="B125">
            <v>-1.458458542824</v>
          </cell>
        </row>
        <row r="126">
          <cell r="A126">
            <v>35209.39453125</v>
          </cell>
          <cell r="B126">
            <v>-1.5379552841190001</v>
          </cell>
        </row>
        <row r="127">
          <cell r="A127">
            <v>35300.8984375</v>
          </cell>
          <cell r="B127">
            <v>-1.6492629051209999</v>
          </cell>
        </row>
        <row r="128">
          <cell r="A128">
            <v>35429.00390625</v>
          </cell>
          <cell r="B128">
            <v>-1.805102586746</v>
          </cell>
        </row>
        <row r="129">
          <cell r="A129">
            <v>35462.44140625</v>
          </cell>
          <cell r="B129">
            <v>-1.8171207904819999</v>
          </cell>
        </row>
        <row r="130">
          <cell r="A130">
            <v>35509.25390625</v>
          </cell>
          <cell r="B130">
            <v>-1.862903833389</v>
          </cell>
        </row>
        <row r="131">
          <cell r="A131">
            <v>35574.79296875</v>
          </cell>
          <cell r="B131">
            <v>-1.927397727966</v>
          </cell>
        </row>
        <row r="132">
          <cell r="A132">
            <v>35666.546875</v>
          </cell>
          <cell r="B132">
            <v>-2.0175075531009998</v>
          </cell>
        </row>
        <row r="133">
          <cell r="A133">
            <v>35795.00390625</v>
          </cell>
          <cell r="B133">
            <v>-2.1436583995820002</v>
          </cell>
        </row>
        <row r="134">
          <cell r="A134">
            <v>35828.3515625</v>
          </cell>
          <cell r="B134">
            <v>-2.2106025218959999</v>
          </cell>
        </row>
        <row r="135">
          <cell r="A135">
            <v>35875.03515625</v>
          </cell>
          <cell r="B135">
            <v>-2.2805998325350001</v>
          </cell>
        </row>
        <row r="136">
          <cell r="A136">
            <v>35940.39453125</v>
          </cell>
          <cell r="B136">
            <v>-2.3788287639619998</v>
          </cell>
        </row>
        <row r="137">
          <cell r="A137">
            <v>36031.8984375</v>
          </cell>
          <cell r="B137">
            <v>-2.516324281693</v>
          </cell>
        </row>
        <row r="138">
          <cell r="A138">
            <v>36160.00390625</v>
          </cell>
          <cell r="B138">
            <v>-2.7087914943700002</v>
          </cell>
        </row>
        <row r="139">
          <cell r="A139">
            <v>36193.3515625</v>
          </cell>
          <cell r="B139">
            <v>-2.7407305240630002</v>
          </cell>
        </row>
        <row r="140">
          <cell r="A140">
            <v>36240.03515625</v>
          </cell>
          <cell r="B140">
            <v>-2.791495084763</v>
          </cell>
        </row>
        <row r="141">
          <cell r="A141">
            <v>36305.39453125</v>
          </cell>
          <cell r="B141">
            <v>-2.8627119064330002</v>
          </cell>
        </row>
        <row r="142">
          <cell r="A142">
            <v>36396.8984375</v>
          </cell>
          <cell r="B142">
            <v>-2.962451457977</v>
          </cell>
        </row>
        <row r="143">
          <cell r="A143">
            <v>36525.00390625</v>
          </cell>
          <cell r="B143">
            <v>-3.1019964218139999</v>
          </cell>
        </row>
        <row r="144">
          <cell r="A144">
            <v>36558.3515625</v>
          </cell>
          <cell r="B144">
            <v>-3.1449091434479999</v>
          </cell>
        </row>
        <row r="145">
          <cell r="A145">
            <v>36605.03515625</v>
          </cell>
          <cell r="B145">
            <v>-3.2026879787450002</v>
          </cell>
        </row>
        <row r="146">
          <cell r="A146">
            <v>36670.39453125</v>
          </cell>
          <cell r="B146">
            <v>-3.283651590347</v>
          </cell>
        </row>
        <row r="147">
          <cell r="A147">
            <v>36761.8984375</v>
          </cell>
          <cell r="B147">
            <v>-3.3970289230350001</v>
          </cell>
        </row>
        <row r="148">
          <cell r="A148">
            <v>36890.00390625</v>
          </cell>
          <cell r="B148">
            <v>-3.5557436943049998</v>
          </cell>
        </row>
        <row r="149">
          <cell r="A149">
            <v>36923.44140625</v>
          </cell>
          <cell r="B149">
            <v>-3.6003229618070001</v>
          </cell>
        </row>
        <row r="150">
          <cell r="A150">
            <v>36970.25390625</v>
          </cell>
          <cell r="B150">
            <v>-3.660165071487</v>
          </cell>
        </row>
        <row r="151">
          <cell r="A151">
            <v>37035.79296875</v>
          </cell>
          <cell r="B151">
            <v>-3.7440676689150001</v>
          </cell>
        </row>
        <row r="152">
          <cell r="A152">
            <v>37127.546875</v>
          </cell>
          <cell r="B152">
            <v>-3.861558198929</v>
          </cell>
        </row>
        <row r="153">
          <cell r="A153">
            <v>37256.00390625</v>
          </cell>
          <cell r="B153">
            <v>-4.0260329246520001</v>
          </cell>
        </row>
        <row r="154">
          <cell r="A154">
            <v>37289.3515625</v>
          </cell>
          <cell r="B154">
            <v>-4.0574383735659998</v>
          </cell>
        </row>
        <row r="155">
          <cell r="A155">
            <v>37336.03515625</v>
          </cell>
          <cell r="B155">
            <v>-4.1081986427309998</v>
          </cell>
        </row>
        <row r="156">
          <cell r="A156">
            <v>37401.39453125</v>
          </cell>
          <cell r="B156">
            <v>-4.179562091827</v>
          </cell>
        </row>
        <row r="157">
          <cell r="A157">
            <v>37492.8984375</v>
          </cell>
          <cell r="B157">
            <v>-4.2793889045720004</v>
          </cell>
        </row>
        <row r="158">
          <cell r="A158">
            <v>37621.00390625</v>
          </cell>
          <cell r="B158">
            <v>-4.4190907478329997</v>
          </cell>
        </row>
        <row r="159">
          <cell r="A159">
            <v>37654.3515625</v>
          </cell>
          <cell r="B159">
            <v>-4.4291324615479999</v>
          </cell>
        </row>
        <row r="160">
          <cell r="A160">
            <v>37701.03515625</v>
          </cell>
          <cell r="B160">
            <v>-4.4578876495359996</v>
          </cell>
        </row>
        <row r="161">
          <cell r="A161">
            <v>37766.39453125</v>
          </cell>
          <cell r="B161">
            <v>-4.4982013702390002</v>
          </cell>
        </row>
        <row r="162">
          <cell r="A162">
            <v>37857.8984375</v>
          </cell>
          <cell r="B162">
            <v>-4.5546674728390002</v>
          </cell>
        </row>
        <row r="163">
          <cell r="A163">
            <v>37986.00390625</v>
          </cell>
          <cell r="B163">
            <v>-4.6337428092959998</v>
          </cell>
        </row>
        <row r="164">
          <cell r="A164">
            <v>38019.3515625</v>
          </cell>
          <cell r="B164">
            <v>-4.6626620292660004</v>
          </cell>
        </row>
        <row r="165">
          <cell r="A165">
            <v>38066.03515625</v>
          </cell>
          <cell r="B165">
            <v>-4.70623254776</v>
          </cell>
        </row>
        <row r="166">
          <cell r="A166">
            <v>38131.39453125</v>
          </cell>
          <cell r="B166">
            <v>-4.7674627304079999</v>
          </cell>
        </row>
        <row r="167">
          <cell r="A167">
            <v>38222.8984375</v>
          </cell>
          <cell r="B167">
            <v>-4.8533663749690001</v>
          </cell>
        </row>
        <row r="168">
          <cell r="A168">
            <v>38351.00390625</v>
          </cell>
          <cell r="B168">
            <v>-4.9735522270199999</v>
          </cell>
        </row>
        <row r="169">
          <cell r="A169">
            <v>38384.44140625</v>
          </cell>
          <cell r="B169">
            <v>-5.0020632743839997</v>
          </cell>
        </row>
        <row r="170">
          <cell r="A170">
            <v>38431.25390625</v>
          </cell>
          <cell r="B170">
            <v>-5.0428104400629996</v>
          </cell>
        </row>
        <row r="171">
          <cell r="A171">
            <v>38496.79296875</v>
          </cell>
          <cell r="B171">
            <v>-5.1002950668329996</v>
          </cell>
        </row>
        <row r="172">
          <cell r="A172">
            <v>38588.546875</v>
          </cell>
          <cell r="B172">
            <v>-5.1806316375729997</v>
          </cell>
        </row>
        <row r="173">
          <cell r="A173">
            <v>38717.00390625</v>
          </cell>
          <cell r="B173">
            <v>-5.2933611869810004</v>
          </cell>
        </row>
        <row r="174">
          <cell r="A174">
            <v>38750.3515625</v>
          </cell>
          <cell r="B174">
            <v>-5.320071697235</v>
          </cell>
        </row>
        <row r="175">
          <cell r="A175">
            <v>38797.03515625</v>
          </cell>
          <cell r="B175">
            <v>-5.3630657196040001</v>
          </cell>
        </row>
        <row r="176">
          <cell r="A176">
            <v>38862.39453125</v>
          </cell>
          <cell r="B176">
            <v>-5.4234528541560003</v>
          </cell>
        </row>
        <row r="177">
          <cell r="A177">
            <v>38953.8984375</v>
          </cell>
          <cell r="B177">
            <v>-5.5078992843629999</v>
          </cell>
        </row>
        <row r="178">
          <cell r="A178">
            <v>39082.00390625</v>
          </cell>
          <cell r="B178">
            <v>-5.6261053085329999</v>
          </cell>
        </row>
        <row r="179">
          <cell r="A179">
            <v>39115.3515625</v>
          </cell>
          <cell r="B179">
            <v>-5.6576304435729998</v>
          </cell>
        </row>
        <row r="180">
          <cell r="A180">
            <v>39162.03515625</v>
          </cell>
          <cell r="B180">
            <v>-5.6989054679870002</v>
          </cell>
        </row>
        <row r="181">
          <cell r="A181">
            <v>39227.39453125</v>
          </cell>
          <cell r="B181">
            <v>-5.7567572593690004</v>
          </cell>
        </row>
        <row r="182">
          <cell r="A182">
            <v>39318.8984375</v>
          </cell>
          <cell r="B182">
            <v>-5.8377375602720001</v>
          </cell>
        </row>
        <row r="183">
          <cell r="A183">
            <v>39447.00390625</v>
          </cell>
          <cell r="B183">
            <v>-5.95112657547</v>
          </cell>
        </row>
        <row r="184">
          <cell r="A184">
            <v>39480.3515625</v>
          </cell>
          <cell r="B184">
            <v>-6.0114898681640003</v>
          </cell>
        </row>
        <row r="185">
          <cell r="A185">
            <v>39527.03515625</v>
          </cell>
          <cell r="B185">
            <v>-6.0664930343629999</v>
          </cell>
        </row>
        <row r="186">
          <cell r="A186">
            <v>39592.39453125</v>
          </cell>
          <cell r="B186">
            <v>-6.1435527801510004</v>
          </cell>
        </row>
        <row r="187">
          <cell r="A187">
            <v>39683.8984375</v>
          </cell>
          <cell r="B187">
            <v>-6.2514448165890002</v>
          </cell>
        </row>
        <row r="188">
          <cell r="A188">
            <v>39812.00390625</v>
          </cell>
          <cell r="B188">
            <v>-6.4024853706359997</v>
          </cell>
        </row>
        <row r="189">
          <cell r="A189">
            <v>39845.44140625</v>
          </cell>
          <cell r="B189">
            <v>-6.4176812171939996</v>
          </cell>
        </row>
        <row r="190">
          <cell r="A190">
            <v>39892.25390625</v>
          </cell>
          <cell r="B190">
            <v>-6.4554376602170001</v>
          </cell>
        </row>
        <row r="191">
          <cell r="A191">
            <v>39957.79296875</v>
          </cell>
          <cell r="B191">
            <v>-6.5084347724910003</v>
          </cell>
        </row>
        <row r="192">
          <cell r="A192">
            <v>40049.546875</v>
          </cell>
          <cell r="B192">
            <v>-6.5827822685240003</v>
          </cell>
        </row>
        <row r="193">
          <cell r="A193">
            <v>40178.00390625</v>
          </cell>
          <cell r="B193">
            <v>-6.6867132186890004</v>
          </cell>
        </row>
        <row r="194">
          <cell r="A194">
            <v>40211.3515625</v>
          </cell>
          <cell r="B194">
            <v>-6.7012481689449999</v>
          </cell>
        </row>
        <row r="195">
          <cell r="A195">
            <v>40258.03515625</v>
          </cell>
          <cell r="B195">
            <v>-6.7363686561579996</v>
          </cell>
        </row>
        <row r="196">
          <cell r="A196">
            <v>40323.39453125</v>
          </cell>
          <cell r="B196">
            <v>-6.7856221199039997</v>
          </cell>
        </row>
        <row r="197">
          <cell r="A197">
            <v>40414.8984375</v>
          </cell>
          <cell r="B197">
            <v>-6.854649066925</v>
          </cell>
        </row>
        <row r="198">
          <cell r="A198">
            <v>40543.00390625</v>
          </cell>
          <cell r="B198">
            <v>-6.9512658119199999</v>
          </cell>
        </row>
        <row r="199">
          <cell r="A199">
            <v>40576.3515625</v>
          </cell>
          <cell r="B199">
            <v>-7.02121591568</v>
          </cell>
        </row>
        <row r="200">
          <cell r="A200">
            <v>40623.03515625</v>
          </cell>
          <cell r="B200">
            <v>-7.0870699882509998</v>
          </cell>
        </row>
        <row r="201">
          <cell r="A201">
            <v>40688.39453125</v>
          </cell>
          <cell r="B201">
            <v>-7.1792845726010004</v>
          </cell>
        </row>
        <row r="202">
          <cell r="A202">
            <v>40779.8984375</v>
          </cell>
          <cell r="B202">
            <v>-7.3083796501159997</v>
          </cell>
        </row>
        <row r="203">
          <cell r="A203">
            <v>40908.00390625</v>
          </cell>
          <cell r="B203">
            <v>-7.489104270935</v>
          </cell>
        </row>
        <row r="204">
          <cell r="A204">
            <v>40941.3515625</v>
          </cell>
          <cell r="B204">
            <v>-7.5122156143190004</v>
          </cell>
        </row>
        <row r="205">
          <cell r="A205">
            <v>40988.03515625</v>
          </cell>
          <cell r="B205">
            <v>-7.5562095642090004</v>
          </cell>
        </row>
        <row r="206">
          <cell r="A206">
            <v>41053.39453125</v>
          </cell>
          <cell r="B206">
            <v>-7.6181063652040004</v>
          </cell>
        </row>
        <row r="207">
          <cell r="A207">
            <v>41144.8984375</v>
          </cell>
          <cell r="B207">
            <v>-7.7046818733220004</v>
          </cell>
        </row>
        <row r="208">
          <cell r="A208">
            <v>41273.00390625</v>
          </cell>
          <cell r="B208">
            <v>-7.8258452415470003</v>
          </cell>
        </row>
        <row r="209">
          <cell r="A209">
            <v>41306.44140625</v>
          </cell>
          <cell r="B209">
            <v>-7.8540987968440001</v>
          </cell>
        </row>
        <row r="210">
          <cell r="A210">
            <v>41353.25390625</v>
          </cell>
          <cell r="B210">
            <v>-7.89652967453</v>
          </cell>
        </row>
        <row r="211">
          <cell r="A211">
            <v>41418.79296875</v>
          </cell>
          <cell r="B211">
            <v>-7.9564967155459998</v>
          </cell>
        </row>
        <row r="212">
          <cell r="A212">
            <v>41510.546875</v>
          </cell>
          <cell r="B212">
            <v>-8.0404291152949998</v>
          </cell>
        </row>
        <row r="213">
          <cell r="A213">
            <v>41639.00390625</v>
          </cell>
          <cell r="B213">
            <v>-8.1578121185299999</v>
          </cell>
        </row>
        <row r="214">
          <cell r="A214">
            <v>41672.3515625</v>
          </cell>
          <cell r="B214">
            <v>-8.1975908279419993</v>
          </cell>
        </row>
        <row r="215">
          <cell r="A215">
            <v>41719.03515625</v>
          </cell>
          <cell r="B215">
            <v>-8.2495355606080008</v>
          </cell>
        </row>
        <row r="216">
          <cell r="A216">
            <v>41784.39453125</v>
          </cell>
          <cell r="B216">
            <v>-8.3224964141850002</v>
          </cell>
        </row>
        <row r="217">
          <cell r="A217">
            <v>41875.8984375</v>
          </cell>
          <cell r="B217">
            <v>-8.4245729446409996</v>
          </cell>
        </row>
        <row r="218">
          <cell r="A218">
            <v>42004.00390625</v>
          </cell>
          <cell r="B218">
            <v>-8.5674686431880005</v>
          </cell>
        </row>
        <row r="219">
          <cell r="A219">
            <v>42037.3515625</v>
          </cell>
          <cell r="B219">
            <v>-8.6037864685059997</v>
          </cell>
        </row>
        <row r="220">
          <cell r="A220">
            <v>42084.03515625</v>
          </cell>
          <cell r="B220">
            <v>-8.6598014831540002</v>
          </cell>
        </row>
        <row r="221">
          <cell r="A221">
            <v>42149.39453125</v>
          </cell>
          <cell r="B221">
            <v>-8.7383737564090005</v>
          </cell>
        </row>
        <row r="222">
          <cell r="A222">
            <v>42240.8984375</v>
          </cell>
          <cell r="B222">
            <v>-8.8485193252559995</v>
          </cell>
        </row>
        <row r="223">
          <cell r="A223">
            <v>42369.00390625</v>
          </cell>
          <cell r="B223">
            <v>-9.0025758743290005</v>
          </cell>
        </row>
        <row r="224">
          <cell r="A224">
            <v>42402.3515625</v>
          </cell>
          <cell r="B224">
            <v>-9.0531377792359997</v>
          </cell>
        </row>
        <row r="225">
          <cell r="A225">
            <v>42449.03515625</v>
          </cell>
          <cell r="B225">
            <v>-9.1193256378169991</v>
          </cell>
        </row>
        <row r="226">
          <cell r="A226">
            <v>42514.39453125</v>
          </cell>
          <cell r="B226">
            <v>-9.2120504379269992</v>
          </cell>
        </row>
        <row r="227">
          <cell r="A227">
            <v>42605.8984375</v>
          </cell>
          <cell r="B227">
            <v>-9.3418588638309998</v>
          </cell>
        </row>
        <row r="228">
          <cell r="A228">
            <v>42734.00390625</v>
          </cell>
          <cell r="B228">
            <v>-9.5235929489140005</v>
          </cell>
        </row>
        <row r="229">
          <cell r="A229">
            <v>42767.44140625</v>
          </cell>
          <cell r="B229">
            <v>-9.5516023635859995</v>
          </cell>
        </row>
        <row r="230">
          <cell r="A230">
            <v>42814.25390625</v>
          </cell>
          <cell r="B230">
            <v>-9.6204118728640005</v>
          </cell>
        </row>
        <row r="231">
          <cell r="A231">
            <v>42879.79296875</v>
          </cell>
          <cell r="B231">
            <v>-9.7171211242679991</v>
          </cell>
        </row>
        <row r="232">
          <cell r="A232">
            <v>42971.546875</v>
          </cell>
          <cell r="B232">
            <v>-9.8524103164669992</v>
          </cell>
        </row>
        <row r="233">
          <cell r="A233">
            <v>43100.00390625</v>
          </cell>
          <cell r="B233">
            <v>-10.04179191589</v>
          </cell>
        </row>
        <row r="234">
          <cell r="A234">
            <v>43133.3515625</v>
          </cell>
          <cell r="B234">
            <v>-10.077024459840001</v>
          </cell>
        </row>
        <row r="235">
          <cell r="A235">
            <v>43180.03515625</v>
          </cell>
          <cell r="B235">
            <v>-10.134609222410001</v>
          </cell>
        </row>
        <row r="236">
          <cell r="A236">
            <v>43245.39453125</v>
          </cell>
          <cell r="B236">
            <v>-10.21547412872</v>
          </cell>
        </row>
        <row r="237">
          <cell r="A237">
            <v>43336.8984375</v>
          </cell>
          <cell r="B237">
            <v>-10.32906627655</v>
          </cell>
        </row>
        <row r="238">
          <cell r="A238">
            <v>43465.00390625</v>
          </cell>
          <cell r="B238">
            <v>-10.487719535829999</v>
          </cell>
        </row>
        <row r="239">
          <cell r="A239">
            <v>43498.3515625</v>
          </cell>
          <cell r="B239">
            <v>-10.51553726196</v>
          </cell>
        </row>
        <row r="240">
          <cell r="A240">
            <v>43545.03515625</v>
          </cell>
          <cell r="B240">
            <v>-10.55383014679</v>
          </cell>
        </row>
        <row r="241">
          <cell r="A241">
            <v>43610.39453125</v>
          </cell>
          <cell r="B241">
            <v>-10.60751533508</v>
          </cell>
        </row>
        <row r="242">
          <cell r="A242">
            <v>43701.8984375</v>
          </cell>
          <cell r="B242">
            <v>-10.68269443512</v>
          </cell>
        </row>
        <row r="243">
          <cell r="A243">
            <v>43830.00390625</v>
          </cell>
          <cell r="B243">
            <v>-10.787941932680001</v>
          </cell>
        </row>
        <row r="244">
          <cell r="A244">
            <v>43863.3515625</v>
          </cell>
          <cell r="B244">
            <v>-10.79735088348</v>
          </cell>
        </row>
        <row r="245">
          <cell r="A245">
            <v>43910.03515625</v>
          </cell>
          <cell r="B245">
            <v>-10.820537567140001</v>
          </cell>
        </row>
        <row r="246">
          <cell r="A246">
            <v>43975.39453125</v>
          </cell>
          <cell r="B246">
            <v>-10.85314083099</v>
          </cell>
        </row>
        <row r="247">
          <cell r="A247">
            <v>44066.8984375</v>
          </cell>
          <cell r="B247">
            <v>-10.89896774292</v>
          </cell>
        </row>
        <row r="248">
          <cell r="A248">
            <v>44195.00390625</v>
          </cell>
          <cell r="B248">
            <v>-10.96312141418</v>
          </cell>
        </row>
        <row r="249">
          <cell r="A249">
            <v>44228.44140625</v>
          </cell>
          <cell r="B249">
            <v>-10.98840141296</v>
          </cell>
        </row>
        <row r="250">
          <cell r="A250">
            <v>44275.25390625</v>
          </cell>
          <cell r="B250">
            <v>-11.0132932663</v>
          </cell>
        </row>
        <row r="251">
          <cell r="A251">
            <v>44340.79296875</v>
          </cell>
          <cell r="B251">
            <v>-11.048308372499999</v>
          </cell>
        </row>
        <row r="252">
          <cell r="A252">
            <v>44432.546875</v>
          </cell>
          <cell r="B252">
            <v>-11.097325325010001</v>
          </cell>
        </row>
        <row r="253">
          <cell r="A253">
            <v>44561.00390625</v>
          </cell>
          <cell r="B253">
            <v>-11.16610336304</v>
          </cell>
        </row>
        <row r="254">
          <cell r="A254">
            <v>44594.3515625</v>
          </cell>
          <cell r="B254">
            <v>-11.1742477417</v>
          </cell>
        </row>
        <row r="255">
          <cell r="A255">
            <v>44641.03515625</v>
          </cell>
          <cell r="B255">
            <v>-11.186176300050001</v>
          </cell>
        </row>
        <row r="256">
          <cell r="A256">
            <v>44706.39453125</v>
          </cell>
          <cell r="B256">
            <v>-11.202723503110001</v>
          </cell>
        </row>
        <row r="257">
          <cell r="A257">
            <v>44797.8984375</v>
          </cell>
          <cell r="B257">
            <v>-11.225945472719999</v>
          </cell>
        </row>
        <row r="258">
          <cell r="A258">
            <v>44926.00390625</v>
          </cell>
          <cell r="B258">
            <v>-11.25868225098</v>
          </cell>
        </row>
        <row r="259">
          <cell r="A259">
            <v>44959.3515625</v>
          </cell>
          <cell r="B259">
            <v>-11.2590675354</v>
          </cell>
        </row>
        <row r="260">
          <cell r="A260">
            <v>45006.03515625</v>
          </cell>
          <cell r="B260">
            <v>-11.25934505463</v>
          </cell>
        </row>
        <row r="261">
          <cell r="A261">
            <v>45071.39453125</v>
          </cell>
          <cell r="B261">
            <v>-11.25984191895</v>
          </cell>
        </row>
        <row r="262">
          <cell r="A262">
            <v>45162.8984375</v>
          </cell>
          <cell r="B262">
            <v>-11.26089382172</v>
          </cell>
        </row>
        <row r="263">
          <cell r="A263">
            <v>45291.00390625</v>
          </cell>
          <cell r="B263">
            <v>-11.262072563169999</v>
          </cell>
        </row>
        <row r="264">
          <cell r="A264">
            <v>45324.3515625</v>
          </cell>
          <cell r="B264">
            <v>-11.26077461243</v>
          </cell>
        </row>
        <row r="265">
          <cell r="A265">
            <v>45371.03515625</v>
          </cell>
          <cell r="B265">
            <v>-11.25885391235</v>
          </cell>
        </row>
        <row r="266">
          <cell r="A266">
            <v>45436.39453125</v>
          </cell>
          <cell r="B266">
            <v>-11.256170272829999</v>
          </cell>
        </row>
        <row r="267">
          <cell r="A267">
            <v>45527.8984375</v>
          </cell>
          <cell r="B267">
            <v>-11.252514839170001</v>
          </cell>
        </row>
        <row r="268">
          <cell r="A268">
            <v>45656.00390625</v>
          </cell>
          <cell r="B268">
            <v>-11.247444152830001</v>
          </cell>
        </row>
        <row r="269">
          <cell r="A269">
            <v>45689.44140625</v>
          </cell>
          <cell r="B269">
            <v>-11.24792385101</v>
          </cell>
        </row>
        <row r="270">
          <cell r="A270">
            <v>45736.25390625</v>
          </cell>
          <cell r="B270">
            <v>-11.248537063600001</v>
          </cell>
        </row>
        <row r="271">
          <cell r="A271">
            <v>45801.79296875</v>
          </cell>
          <cell r="B271">
            <v>-11.24929523468</v>
          </cell>
        </row>
        <row r="272">
          <cell r="A272">
            <v>45893.546875</v>
          </cell>
          <cell r="B272">
            <v>-11.25028705597</v>
          </cell>
        </row>
        <row r="273">
          <cell r="A273">
            <v>46022.00390625</v>
          </cell>
          <cell r="B273">
            <v>-11.251909255979999</v>
          </cell>
        </row>
        <row r="274">
          <cell r="A274">
            <v>46055.3515625</v>
          </cell>
          <cell r="B274">
            <v>-11.24965763092</v>
          </cell>
        </row>
        <row r="275">
          <cell r="A275">
            <v>46102.03515625</v>
          </cell>
          <cell r="B275">
            <v>-11.24632930756</v>
          </cell>
        </row>
        <row r="276">
          <cell r="A276">
            <v>46167.39453125</v>
          </cell>
          <cell r="B276">
            <v>-11.24164199829</v>
          </cell>
        </row>
        <row r="277">
          <cell r="A277">
            <v>46258.8984375</v>
          </cell>
          <cell r="B277">
            <v>-11.23511981964</v>
          </cell>
        </row>
        <row r="278">
          <cell r="A278">
            <v>46387.00390625</v>
          </cell>
          <cell r="B278">
            <v>-11.22601604462</v>
          </cell>
        </row>
        <row r="279">
          <cell r="A279">
            <v>46420.3515625</v>
          </cell>
          <cell r="B279">
            <v>-11.219466209409999</v>
          </cell>
        </row>
        <row r="280">
          <cell r="A280">
            <v>46467.03515625</v>
          </cell>
          <cell r="B280">
            <v>-11.21018695831</v>
          </cell>
        </row>
        <row r="281">
          <cell r="A281">
            <v>46532.39453125</v>
          </cell>
          <cell r="B281">
            <v>-11.19703006744</v>
          </cell>
        </row>
        <row r="282">
          <cell r="A282">
            <v>46623.8984375</v>
          </cell>
          <cell r="B282">
            <v>-11.17855072021</v>
          </cell>
        </row>
        <row r="283">
          <cell r="A283">
            <v>46752.00390625</v>
          </cell>
          <cell r="B283">
            <v>-11.152597427370001</v>
          </cell>
        </row>
        <row r="284">
          <cell r="A284">
            <v>46785.3515625</v>
          </cell>
          <cell r="B284">
            <v>-11.150848388669999</v>
          </cell>
        </row>
        <row r="285">
          <cell r="A285">
            <v>46832.03515625</v>
          </cell>
          <cell r="B285">
            <v>-11.14877223969</v>
          </cell>
        </row>
        <row r="286">
          <cell r="A286">
            <v>46897.39453125</v>
          </cell>
          <cell r="B286">
            <v>-11.14589595795</v>
          </cell>
        </row>
        <row r="287">
          <cell r="A287">
            <v>46988.8984375</v>
          </cell>
          <cell r="B287">
            <v>-11.14188766479</v>
          </cell>
        </row>
        <row r="288">
          <cell r="A288">
            <v>47117.00390625</v>
          </cell>
          <cell r="B288">
            <v>-11.136345863340001</v>
          </cell>
        </row>
        <row r="289">
          <cell r="A289">
            <v>47150.44140625</v>
          </cell>
          <cell r="B289">
            <v>-11.16002368927</v>
          </cell>
        </row>
        <row r="290">
          <cell r="A290">
            <v>47197.25390625</v>
          </cell>
          <cell r="B290">
            <v>-11.19282913208</v>
          </cell>
        </row>
        <row r="291">
          <cell r="A291">
            <v>47262.79296875</v>
          </cell>
          <cell r="B291">
            <v>-11.23873519897</v>
          </cell>
        </row>
        <row r="292">
          <cell r="A292">
            <v>47354.546875</v>
          </cell>
          <cell r="B292">
            <v>-11.302994728090001</v>
          </cell>
        </row>
        <row r="293">
          <cell r="A293">
            <v>47483.00390625</v>
          </cell>
          <cell r="B293">
            <v>-11.3929681778</v>
          </cell>
        </row>
        <row r="294">
          <cell r="A294">
            <v>47516.3515625</v>
          </cell>
          <cell r="B294">
            <v>-11.41716384888</v>
          </cell>
        </row>
        <row r="295">
          <cell r="A295">
            <v>47563.03515625</v>
          </cell>
          <cell r="B295">
            <v>-11.45103931427</v>
          </cell>
        </row>
        <row r="296">
          <cell r="A296">
            <v>47628.39453125</v>
          </cell>
          <cell r="B296">
            <v>-11.498456001279999</v>
          </cell>
        </row>
        <row r="297">
          <cell r="A297">
            <v>47719.8984375</v>
          </cell>
          <cell r="B297">
            <v>-11.564840316770001</v>
          </cell>
        </row>
        <row r="298">
          <cell r="A298">
            <v>47848.00390625</v>
          </cell>
          <cell r="B298">
            <v>-11.65777683258</v>
          </cell>
        </row>
        <row r="299">
          <cell r="A299">
            <v>47881.3515625</v>
          </cell>
          <cell r="B299">
            <v>-11.69080066681</v>
          </cell>
        </row>
        <row r="300">
          <cell r="A300">
            <v>47928.03515625</v>
          </cell>
          <cell r="B300">
            <v>-11.7370557785</v>
          </cell>
        </row>
        <row r="301">
          <cell r="A301">
            <v>47993.39453125</v>
          </cell>
          <cell r="B301">
            <v>-11.801795005800001</v>
          </cell>
        </row>
        <row r="302">
          <cell r="A302">
            <v>48084.8984375</v>
          </cell>
          <cell r="B302">
            <v>-11.89243125916</v>
          </cell>
        </row>
        <row r="303">
          <cell r="A303">
            <v>48213.00390625</v>
          </cell>
          <cell r="B303">
            <v>-12.019323349</v>
          </cell>
        </row>
        <row r="304">
          <cell r="A304">
            <v>48246.3515625</v>
          </cell>
          <cell r="B304">
            <v>-12.05894184113</v>
          </cell>
        </row>
        <row r="305">
          <cell r="A305">
            <v>48293.03515625</v>
          </cell>
          <cell r="B305">
            <v>-12.114436149599999</v>
          </cell>
        </row>
        <row r="306">
          <cell r="A306">
            <v>48358.39453125</v>
          </cell>
          <cell r="B306">
            <v>-12.192100524900001</v>
          </cell>
        </row>
        <row r="307">
          <cell r="A307">
            <v>48449.8984375</v>
          </cell>
          <cell r="B307">
            <v>-12.30084323883</v>
          </cell>
        </row>
        <row r="308">
          <cell r="A308">
            <v>48578.00390625</v>
          </cell>
          <cell r="B308">
            <v>-12.45309638977</v>
          </cell>
        </row>
        <row r="309">
          <cell r="A309">
            <v>48611.44140625</v>
          </cell>
          <cell r="B309">
            <v>-12.496997833249999</v>
          </cell>
        </row>
        <row r="310">
          <cell r="A310">
            <v>48658.25390625</v>
          </cell>
          <cell r="B310">
            <v>-12.55844497681</v>
          </cell>
        </row>
        <row r="311">
          <cell r="A311">
            <v>48723.79296875</v>
          </cell>
          <cell r="B311">
            <v>-12.644471168520001</v>
          </cell>
        </row>
        <row r="312">
          <cell r="A312">
            <v>48815.546875</v>
          </cell>
          <cell r="B312">
            <v>-12.76491069794</v>
          </cell>
        </row>
        <row r="313">
          <cell r="A313">
            <v>48944.00390625</v>
          </cell>
          <cell r="B313">
            <v>-12.933563232419999</v>
          </cell>
        </row>
        <row r="314">
          <cell r="A314">
            <v>48977.3515625</v>
          </cell>
          <cell r="B314">
            <v>-12.98063373566</v>
          </cell>
        </row>
        <row r="315">
          <cell r="A315">
            <v>49024.03515625</v>
          </cell>
          <cell r="B315">
            <v>-13.04647636414</v>
          </cell>
        </row>
        <row r="316">
          <cell r="A316">
            <v>49089.39453125</v>
          </cell>
          <cell r="B316">
            <v>-13.138641357419999</v>
          </cell>
        </row>
        <row r="317">
          <cell r="A317">
            <v>49180.8984375</v>
          </cell>
          <cell r="B317">
            <v>-13.26769065857</v>
          </cell>
        </row>
        <row r="318">
          <cell r="A318">
            <v>49309.00390625</v>
          </cell>
          <cell r="B318">
            <v>-13.448370933530001</v>
          </cell>
        </row>
        <row r="319">
          <cell r="A319">
            <v>49342.3515625</v>
          </cell>
          <cell r="B319">
            <v>-13.496360778810001</v>
          </cell>
        </row>
        <row r="320">
          <cell r="A320">
            <v>49389.03515625</v>
          </cell>
          <cell r="B320">
            <v>-13.563674926759999</v>
          </cell>
        </row>
        <row r="321">
          <cell r="A321">
            <v>49454.39453125</v>
          </cell>
          <cell r="B321">
            <v>-13.65791606903</v>
          </cell>
        </row>
        <row r="322">
          <cell r="A322">
            <v>49545.8984375</v>
          </cell>
          <cell r="B322">
            <v>-13.789866447450001</v>
          </cell>
        </row>
        <row r="323">
          <cell r="A323">
            <v>49674.00390625</v>
          </cell>
          <cell r="B323">
            <v>-13.97457027435</v>
          </cell>
        </row>
        <row r="324">
          <cell r="A324">
            <v>49707.3515625</v>
          </cell>
          <cell r="B324">
            <v>-14.021838188169999</v>
          </cell>
        </row>
        <row r="325">
          <cell r="A325">
            <v>49754.03515625</v>
          </cell>
          <cell r="B325">
            <v>-14.088041305539999</v>
          </cell>
        </row>
        <row r="326">
          <cell r="A326">
            <v>49819.39453125</v>
          </cell>
          <cell r="B326">
            <v>-14.180878639219999</v>
          </cell>
        </row>
        <row r="327">
          <cell r="A327">
            <v>49910.8984375</v>
          </cell>
          <cell r="B327">
            <v>-14.31076335907</v>
          </cell>
        </row>
        <row r="328">
          <cell r="A328">
            <v>50039.00390625</v>
          </cell>
          <cell r="B328">
            <v>-14.492547988889999</v>
          </cell>
        </row>
        <row r="329">
          <cell r="A329">
            <v>50072.44140625</v>
          </cell>
          <cell r="B329">
            <v>-14.53853130341</v>
          </cell>
        </row>
        <row r="330">
          <cell r="A330">
            <v>50119.25390625</v>
          </cell>
          <cell r="B330">
            <v>-14.603010177610001</v>
          </cell>
        </row>
        <row r="331">
          <cell r="A331">
            <v>50184.79296875</v>
          </cell>
          <cell r="B331">
            <v>-14.69318771362</v>
          </cell>
        </row>
        <row r="332">
          <cell r="A332">
            <v>50276.546875</v>
          </cell>
          <cell r="B332">
            <v>-14.81951808929</v>
          </cell>
        </row>
        <row r="333">
          <cell r="A333">
            <v>50405.00390625</v>
          </cell>
          <cell r="B333">
            <v>-14.996298789980001</v>
          </cell>
        </row>
        <row r="334">
          <cell r="A334">
            <v>50438.3515625</v>
          </cell>
          <cell r="B334">
            <v>-15.04022979736</v>
          </cell>
        </row>
        <row r="335">
          <cell r="A335">
            <v>50485.03515625</v>
          </cell>
          <cell r="B335">
            <v>-15.10184192657</v>
          </cell>
        </row>
        <row r="336">
          <cell r="A336">
            <v>50550.39453125</v>
          </cell>
          <cell r="B336">
            <v>-15.18813514709</v>
          </cell>
        </row>
        <row r="337">
          <cell r="A337">
            <v>50641.8984375</v>
          </cell>
          <cell r="B337">
            <v>-15.308947563169999</v>
          </cell>
        </row>
        <row r="338">
          <cell r="A338">
            <v>50770.00390625</v>
          </cell>
          <cell r="B338">
            <v>-15.4780216217</v>
          </cell>
        </row>
        <row r="339">
          <cell r="A339">
            <v>50803.3515625</v>
          </cell>
          <cell r="B339">
            <v>-15.51984786987</v>
          </cell>
        </row>
        <row r="340">
          <cell r="A340">
            <v>50850.03515625</v>
          </cell>
          <cell r="B340">
            <v>-15.578575134279999</v>
          </cell>
        </row>
        <row r="341">
          <cell r="A341">
            <v>50915.39453125</v>
          </cell>
          <cell r="B341">
            <v>-15.660794258119999</v>
          </cell>
        </row>
        <row r="342">
          <cell r="A342">
            <v>51006.8984375</v>
          </cell>
          <cell r="B342">
            <v>-15.77590084076</v>
          </cell>
        </row>
        <row r="343">
          <cell r="A343">
            <v>51135.00390625</v>
          </cell>
          <cell r="B343">
            <v>-15.93698501587</v>
          </cell>
        </row>
        <row r="344">
          <cell r="A344">
            <v>51168.3515625</v>
          </cell>
          <cell r="B344">
            <v>-15.97673034668</v>
          </cell>
        </row>
        <row r="345">
          <cell r="A345">
            <v>51215.03515625</v>
          </cell>
          <cell r="B345">
            <v>-16.03249168396</v>
          </cell>
        </row>
        <row r="346">
          <cell r="A346">
            <v>51280.39453125</v>
          </cell>
          <cell r="B346">
            <v>-16.110563278200001</v>
          </cell>
        </row>
        <row r="347">
          <cell r="A347">
            <v>51371.8984375</v>
          </cell>
          <cell r="B347">
            <v>-16.21987915039</v>
          </cell>
        </row>
        <row r="348">
          <cell r="A348">
            <v>51500.00390625</v>
          </cell>
          <cell r="B348">
            <v>-16.372856140140001</v>
          </cell>
        </row>
        <row r="349">
          <cell r="A349">
            <v>51533.44140625</v>
          </cell>
          <cell r="B349">
            <v>-16.404903411869999</v>
          </cell>
        </row>
        <row r="350">
          <cell r="A350">
            <v>51580.25390625</v>
          </cell>
          <cell r="B350">
            <v>-16.449850082400001</v>
          </cell>
        </row>
        <row r="351">
          <cell r="A351">
            <v>51645.79296875</v>
          </cell>
          <cell r="B351">
            <v>-16.512693405149999</v>
          </cell>
        </row>
        <row r="352">
          <cell r="A352">
            <v>51737.546875</v>
          </cell>
          <cell r="B352">
            <v>-16.600675582889998</v>
          </cell>
        </row>
        <row r="353">
          <cell r="A353">
            <v>51866.00390625</v>
          </cell>
          <cell r="B353">
            <v>-16.723854064939999</v>
          </cell>
        </row>
        <row r="354">
          <cell r="A354">
            <v>51899.3515625</v>
          </cell>
          <cell r="B354">
            <v>-16.749229431149999</v>
          </cell>
        </row>
        <row r="355">
          <cell r="A355">
            <v>51946.03515625</v>
          </cell>
          <cell r="B355">
            <v>-16.784973144529999</v>
          </cell>
        </row>
        <row r="356">
          <cell r="A356">
            <v>52011.39453125</v>
          </cell>
          <cell r="B356">
            <v>-16.834888458249999</v>
          </cell>
        </row>
        <row r="357">
          <cell r="A357">
            <v>52102.8984375</v>
          </cell>
          <cell r="B357">
            <v>-16.904808044429998</v>
          </cell>
        </row>
        <row r="358">
          <cell r="A358">
            <v>52231.00390625</v>
          </cell>
          <cell r="B358">
            <v>-17.002666473390001</v>
          </cell>
        </row>
        <row r="359">
          <cell r="A359">
            <v>52264.3515625</v>
          </cell>
          <cell r="B359">
            <v>-17.023447036739999</v>
          </cell>
        </row>
        <row r="360">
          <cell r="A360">
            <v>52311.03515625</v>
          </cell>
          <cell r="B360">
            <v>-17.052837371830002</v>
          </cell>
        </row>
        <row r="361">
          <cell r="A361">
            <v>52376.39453125</v>
          </cell>
          <cell r="B361">
            <v>-17.093826293949999</v>
          </cell>
        </row>
        <row r="362">
          <cell r="A362">
            <v>52467.8984375</v>
          </cell>
          <cell r="B362">
            <v>-17.151235580440002</v>
          </cell>
        </row>
        <row r="363">
          <cell r="A363">
            <v>52596.00390625</v>
          </cell>
          <cell r="B363">
            <v>-17.23159790039</v>
          </cell>
        </row>
        <row r="364">
          <cell r="A364">
            <v>52629.3515625</v>
          </cell>
          <cell r="B364">
            <v>-17.248264312740002</v>
          </cell>
        </row>
        <row r="365">
          <cell r="A365">
            <v>52676.03515625</v>
          </cell>
          <cell r="B365">
            <v>-17.27200126648</v>
          </cell>
        </row>
        <row r="366">
          <cell r="A366">
            <v>52741.39453125</v>
          </cell>
          <cell r="B366">
            <v>-17.305057525630001</v>
          </cell>
        </row>
        <row r="367">
          <cell r="A367">
            <v>52832.8984375</v>
          </cell>
          <cell r="B367">
            <v>-17.351343154910001</v>
          </cell>
        </row>
        <row r="368">
          <cell r="A368">
            <v>52961.00390625</v>
          </cell>
          <cell r="B368">
            <v>-17.41614151001</v>
          </cell>
        </row>
        <row r="369">
          <cell r="A369">
            <v>52994.44140625</v>
          </cell>
          <cell r="B369">
            <v>-17.42984199524</v>
          </cell>
        </row>
        <row r="370">
          <cell r="A370">
            <v>53041.25390625</v>
          </cell>
          <cell r="B370">
            <v>-17.449394226070002</v>
          </cell>
        </row>
        <row r="371">
          <cell r="A371">
            <v>53106.79296875</v>
          </cell>
          <cell r="B371">
            <v>-17.476594924930001</v>
          </cell>
        </row>
        <row r="372">
          <cell r="A372">
            <v>53198.546875</v>
          </cell>
          <cell r="B372">
            <v>-17.514711380000001</v>
          </cell>
        </row>
        <row r="373">
          <cell r="A373">
            <v>53327.00390625</v>
          </cell>
          <cell r="B373">
            <v>-17.568075180049998</v>
          </cell>
        </row>
        <row r="374">
          <cell r="A374">
            <v>53360.3515625</v>
          </cell>
          <cell r="B374">
            <v>-17.57957649231</v>
          </cell>
        </row>
        <row r="375">
          <cell r="A375">
            <v>53407.03515625</v>
          </cell>
          <cell r="B375">
            <v>-17.596300125119999</v>
          </cell>
        </row>
        <row r="376">
          <cell r="A376">
            <v>53472.39453125</v>
          </cell>
          <cell r="B376">
            <v>-17.619665145870002</v>
          </cell>
        </row>
        <row r="377">
          <cell r="A377">
            <v>53563.8984375</v>
          </cell>
          <cell r="B377">
            <v>-17.652132034299999</v>
          </cell>
        </row>
        <row r="378">
          <cell r="A378">
            <v>53692.00390625</v>
          </cell>
          <cell r="B378">
            <v>-17.697675704960002</v>
          </cell>
        </row>
        <row r="379">
          <cell r="A379">
            <v>53725.3515625</v>
          </cell>
          <cell r="B379">
            <v>-17.70810699463</v>
          </cell>
        </row>
        <row r="380">
          <cell r="A380">
            <v>53772.03515625</v>
          </cell>
          <cell r="B380">
            <v>-17.723064422610001</v>
          </cell>
        </row>
        <row r="381">
          <cell r="A381">
            <v>53837.39453125</v>
          </cell>
          <cell r="B381">
            <v>-17.74384689331</v>
          </cell>
        </row>
        <row r="382">
          <cell r="A382">
            <v>53928.8984375</v>
          </cell>
          <cell r="B382">
            <v>-17.77317237854</v>
          </cell>
        </row>
        <row r="383">
          <cell r="A383">
            <v>54057.00390625</v>
          </cell>
          <cell r="B383">
            <v>-17.814043045039998</v>
          </cell>
        </row>
        <row r="384">
          <cell r="A384">
            <v>54090.3515625</v>
          </cell>
          <cell r="B384">
            <v>-17.823879241939999</v>
          </cell>
        </row>
        <row r="385">
          <cell r="A385">
            <v>54137.03515625</v>
          </cell>
          <cell r="B385">
            <v>-17.83777999878</v>
          </cell>
        </row>
        <row r="386">
          <cell r="A386">
            <v>54202.39453125</v>
          </cell>
          <cell r="B386">
            <v>-17.857439041140001</v>
          </cell>
        </row>
        <row r="387">
          <cell r="A387">
            <v>54293.8984375</v>
          </cell>
          <cell r="B387">
            <v>-17.884908676150001</v>
          </cell>
        </row>
        <row r="388">
          <cell r="A388">
            <v>54422.00390625</v>
          </cell>
          <cell r="B388">
            <v>-17.923248291019998</v>
          </cell>
        </row>
        <row r="389">
          <cell r="A389">
            <v>54455.44140625</v>
          </cell>
          <cell r="B389">
            <v>-17.932846069339998</v>
          </cell>
        </row>
        <row r="390">
          <cell r="A390">
            <v>54502.25390625</v>
          </cell>
          <cell r="B390">
            <v>-17.946395874019998</v>
          </cell>
        </row>
        <row r="391">
          <cell r="A391">
            <v>54567.79296875</v>
          </cell>
          <cell r="B391">
            <v>-17.965488433840001</v>
          </cell>
        </row>
        <row r="392">
          <cell r="A392">
            <v>54659.546875</v>
          </cell>
          <cell r="B392">
            <v>-17.992052078250001</v>
          </cell>
        </row>
        <row r="393">
          <cell r="A393">
            <v>54788.00390625</v>
          </cell>
          <cell r="B393">
            <v>-18.029424667360001</v>
          </cell>
        </row>
        <row r="394">
          <cell r="A394">
            <v>54821.3515625</v>
          </cell>
          <cell r="B394">
            <v>-18.039014816280002</v>
          </cell>
        </row>
        <row r="395">
          <cell r="A395">
            <v>54868.03515625</v>
          </cell>
          <cell r="B395">
            <v>-18.052410125729999</v>
          </cell>
        </row>
        <row r="396">
          <cell r="A396">
            <v>54933.39453125</v>
          </cell>
          <cell r="B396">
            <v>-18.071300506589999</v>
          </cell>
        </row>
        <row r="397">
          <cell r="A397">
            <v>55024.8984375</v>
          </cell>
          <cell r="B397">
            <v>-18.097595214839998</v>
          </cell>
        </row>
        <row r="398">
          <cell r="A398">
            <v>55153.00390625</v>
          </cell>
          <cell r="B398">
            <v>-18.134557724</v>
          </cell>
        </row>
        <row r="399">
          <cell r="A399">
            <v>55186.3515625</v>
          </cell>
          <cell r="B399">
            <v>-18.144205093379998</v>
          </cell>
        </row>
        <row r="400">
          <cell r="A400">
            <v>55233.03515625</v>
          </cell>
          <cell r="B400">
            <v>-18.157674789430001</v>
          </cell>
        </row>
        <row r="401">
          <cell r="A401">
            <v>55298.39453125</v>
          </cell>
          <cell r="B401">
            <v>-18.176509857180001</v>
          </cell>
        </row>
        <row r="402">
          <cell r="A402">
            <v>55389.8984375</v>
          </cell>
          <cell r="B402">
            <v>-18.20306777954</v>
          </cell>
        </row>
        <row r="403">
          <cell r="A403">
            <v>55518.00390625</v>
          </cell>
          <cell r="B403">
            <v>-18.240236282350001</v>
          </cell>
        </row>
        <row r="404">
          <cell r="A404">
            <v>55551.3515625</v>
          </cell>
          <cell r="B404">
            <v>-18.249982833859999</v>
          </cell>
        </row>
        <row r="405">
          <cell r="A405">
            <v>55598.03515625</v>
          </cell>
          <cell r="B405">
            <v>-18.26365852356</v>
          </cell>
        </row>
        <row r="406">
          <cell r="A406">
            <v>55663.39453125</v>
          </cell>
          <cell r="B406">
            <v>-18.282733917240002</v>
          </cell>
        </row>
        <row r="407">
          <cell r="A407">
            <v>55754.8984375</v>
          </cell>
          <cell r="B407">
            <v>-18.309595108029999</v>
          </cell>
        </row>
        <row r="408">
          <cell r="A408">
            <v>55883.00390625</v>
          </cell>
          <cell r="B408">
            <v>-18.347164154049999</v>
          </cell>
        </row>
        <row r="409">
          <cell r="A409">
            <v>55916.44140625</v>
          </cell>
          <cell r="B409">
            <v>-18.35718536377</v>
          </cell>
        </row>
        <row r="410">
          <cell r="A410">
            <v>55963.25390625</v>
          </cell>
          <cell r="B410">
            <v>-18.37110900879</v>
          </cell>
        </row>
        <row r="411">
          <cell r="A411">
            <v>56028.79296875</v>
          </cell>
          <cell r="B411">
            <v>-18.390634536739999</v>
          </cell>
        </row>
        <row r="412">
          <cell r="A412">
            <v>56120.546875</v>
          </cell>
          <cell r="B412">
            <v>-18.417888641360001</v>
          </cell>
        </row>
        <row r="413">
          <cell r="A413">
            <v>56249.00390625</v>
          </cell>
          <cell r="B413">
            <v>-18.456171035770002</v>
          </cell>
        </row>
        <row r="414">
          <cell r="A414">
            <v>56282.3515625</v>
          </cell>
          <cell r="B414">
            <v>-18.466325759890001</v>
          </cell>
        </row>
        <row r="415">
          <cell r="A415">
            <v>56329.03515625</v>
          </cell>
          <cell r="B415">
            <v>-18.480436325069999</v>
          </cell>
        </row>
        <row r="416">
          <cell r="A416">
            <v>56394.39453125</v>
          </cell>
          <cell r="B416">
            <v>-18.500234603879999</v>
          </cell>
        </row>
        <row r="417">
          <cell r="A417">
            <v>56485.8984375</v>
          </cell>
          <cell r="B417">
            <v>-18.527841567989999</v>
          </cell>
        </row>
        <row r="418">
          <cell r="A418">
            <v>56614.00390625</v>
          </cell>
          <cell r="B418">
            <v>-18.566598892209999</v>
          </cell>
        </row>
        <row r="419">
          <cell r="A419">
            <v>56647.3515625</v>
          </cell>
          <cell r="B419">
            <v>-18.576932907100002</v>
          </cell>
        </row>
        <row r="420">
          <cell r="A420">
            <v>56694.03515625</v>
          </cell>
          <cell r="B420">
            <v>-18.591259002689998</v>
          </cell>
        </row>
        <row r="421">
          <cell r="A421">
            <v>56759.39453125</v>
          </cell>
          <cell r="B421">
            <v>-18.611368179319999</v>
          </cell>
        </row>
        <row r="422">
          <cell r="A422">
            <v>56850.8984375</v>
          </cell>
          <cell r="B422">
            <v>-18.639400482180001</v>
          </cell>
        </row>
        <row r="423">
          <cell r="A423">
            <v>56979.00390625</v>
          </cell>
          <cell r="B423">
            <v>-18.678771972660002</v>
          </cell>
        </row>
        <row r="424">
          <cell r="A424">
            <v>57012.3515625</v>
          </cell>
          <cell r="B424">
            <v>-18.689222335819998</v>
          </cell>
        </row>
        <row r="425">
          <cell r="A425">
            <v>57059.03515625</v>
          </cell>
          <cell r="B425">
            <v>-18.703769683840001</v>
          </cell>
        </row>
        <row r="426">
          <cell r="A426">
            <v>57124.39453125</v>
          </cell>
          <cell r="B426">
            <v>-18.724031448360002</v>
          </cell>
        </row>
        <row r="427">
          <cell r="A427">
            <v>57215.8984375</v>
          </cell>
          <cell r="B427">
            <v>-18.752588272090001</v>
          </cell>
        </row>
        <row r="428">
          <cell r="A428">
            <v>57344.00390625</v>
          </cell>
          <cell r="B428">
            <v>-18.792457580570002</v>
          </cell>
        </row>
        <row r="429">
          <cell r="A429">
            <v>57377.44140625</v>
          </cell>
          <cell r="B429">
            <v>-18.80311203003</v>
          </cell>
        </row>
        <row r="430">
          <cell r="A430">
            <v>57424.25390625</v>
          </cell>
          <cell r="B430">
            <v>-18.817848205570002</v>
          </cell>
        </row>
        <row r="431">
          <cell r="A431">
            <v>57489.79296875</v>
          </cell>
          <cell r="B431">
            <v>-18.838514327999999</v>
          </cell>
        </row>
        <row r="432">
          <cell r="A432">
            <v>57581.546875</v>
          </cell>
          <cell r="B432">
            <v>-18.867374420170002</v>
          </cell>
        </row>
        <row r="433">
          <cell r="A433">
            <v>57710.00390625</v>
          </cell>
          <cell r="B433">
            <v>-18.907857894900001</v>
          </cell>
        </row>
        <row r="434">
          <cell r="A434">
            <v>57743.3515625</v>
          </cell>
          <cell r="B434">
            <v>-18.918594360349999</v>
          </cell>
        </row>
        <row r="435">
          <cell r="A435">
            <v>57790.03515625</v>
          </cell>
          <cell r="B435">
            <v>-18.933408737179999</v>
          </cell>
        </row>
        <row r="436">
          <cell r="A436">
            <v>57855.39453125</v>
          </cell>
          <cell r="B436">
            <v>-18.954216003420001</v>
          </cell>
        </row>
        <row r="437">
          <cell r="A437">
            <v>57946.8984375</v>
          </cell>
          <cell r="B437">
            <v>-18.983293533329999</v>
          </cell>
        </row>
        <row r="438">
          <cell r="A438">
            <v>58075.00390625</v>
          </cell>
          <cell r="B438">
            <v>-19.02403640747</v>
          </cell>
        </row>
        <row r="439">
          <cell r="A439">
            <v>58108.3515625</v>
          </cell>
          <cell r="B439">
            <v>-19.02403831482</v>
          </cell>
        </row>
        <row r="440">
          <cell r="A440">
            <v>58155.03515625</v>
          </cell>
          <cell r="B440">
            <v>-19.02403831482</v>
          </cell>
        </row>
        <row r="441">
          <cell r="A441">
            <v>58220.39453125</v>
          </cell>
          <cell r="B441">
            <v>-19.024040222170001</v>
          </cell>
        </row>
        <row r="442">
          <cell r="A442">
            <v>58311.8984375</v>
          </cell>
          <cell r="B442">
            <v>-19.024040222170001</v>
          </cell>
        </row>
        <row r="443">
          <cell r="A443">
            <v>58440.00390625</v>
          </cell>
          <cell r="B443">
            <v>-19.024040222170001</v>
          </cell>
        </row>
        <row r="444">
          <cell r="A444">
            <v>58473.3515625</v>
          </cell>
          <cell r="B444">
            <v>-19.024042129520002</v>
          </cell>
        </row>
        <row r="445">
          <cell r="A445">
            <v>58520.03515625</v>
          </cell>
          <cell r="B445">
            <v>-19.024042129520002</v>
          </cell>
        </row>
        <row r="446">
          <cell r="A446">
            <v>58585.39453125</v>
          </cell>
          <cell r="B446">
            <v>-19.024042129520002</v>
          </cell>
        </row>
        <row r="447">
          <cell r="A447">
            <v>58676.8984375</v>
          </cell>
          <cell r="B447">
            <v>-19.024044036869999</v>
          </cell>
        </row>
        <row r="448">
          <cell r="A448">
            <v>58805.00390625</v>
          </cell>
          <cell r="B448">
            <v>-19.024044036869999</v>
          </cell>
        </row>
        <row r="449">
          <cell r="A449">
            <v>58838.44140625</v>
          </cell>
          <cell r="B449">
            <v>-19.024044036869999</v>
          </cell>
        </row>
        <row r="450">
          <cell r="A450">
            <v>58885.25390625</v>
          </cell>
          <cell r="B450">
            <v>-19.024045944209998</v>
          </cell>
        </row>
        <row r="451">
          <cell r="A451">
            <v>58950.79296875</v>
          </cell>
          <cell r="B451">
            <v>-19.024045944209998</v>
          </cell>
        </row>
        <row r="452">
          <cell r="A452">
            <v>59042.546875</v>
          </cell>
          <cell r="B452">
            <v>-19.024045944209998</v>
          </cell>
        </row>
        <row r="453">
          <cell r="A453">
            <v>59171.00390625</v>
          </cell>
          <cell r="B453">
            <v>-19.024047851559999</v>
          </cell>
        </row>
        <row r="454">
          <cell r="A454">
            <v>59204.3515625</v>
          </cell>
          <cell r="B454">
            <v>-19.024047851559999</v>
          </cell>
        </row>
        <row r="455">
          <cell r="A455">
            <v>59251.03515625</v>
          </cell>
          <cell r="B455">
            <v>-19.024047851559999</v>
          </cell>
        </row>
        <row r="456">
          <cell r="A456">
            <v>59316.39453125</v>
          </cell>
          <cell r="B456">
            <v>-19.024047851559999</v>
          </cell>
        </row>
        <row r="457">
          <cell r="A457">
            <v>59407.8984375</v>
          </cell>
          <cell r="B457">
            <v>-19.024049758909999</v>
          </cell>
        </row>
        <row r="458">
          <cell r="A458">
            <v>59536.00390625</v>
          </cell>
          <cell r="B458">
            <v>-19.024049758909999</v>
          </cell>
        </row>
        <row r="459">
          <cell r="A459">
            <v>59569.3515625</v>
          </cell>
          <cell r="B459">
            <v>-19.024049758909999</v>
          </cell>
        </row>
        <row r="460">
          <cell r="A460">
            <v>59616.03515625</v>
          </cell>
          <cell r="B460">
            <v>-19.024049758909999</v>
          </cell>
        </row>
        <row r="461">
          <cell r="A461">
            <v>59681.39453125</v>
          </cell>
          <cell r="B461">
            <v>-19.02405166626</v>
          </cell>
        </row>
        <row r="462">
          <cell r="A462">
            <v>59772.8984375</v>
          </cell>
          <cell r="B462">
            <v>-19.02405166626</v>
          </cell>
        </row>
        <row r="463">
          <cell r="A463">
            <v>59901.00390625</v>
          </cell>
          <cell r="B463">
            <v>-19.02405166626</v>
          </cell>
        </row>
        <row r="464">
          <cell r="A464">
            <v>59934.3515625</v>
          </cell>
          <cell r="B464">
            <v>-19.024053573610001</v>
          </cell>
        </row>
        <row r="465">
          <cell r="A465">
            <v>59981.03515625</v>
          </cell>
          <cell r="B465">
            <v>-19.024053573610001</v>
          </cell>
        </row>
        <row r="466">
          <cell r="A466">
            <v>60046.39453125</v>
          </cell>
          <cell r="B466">
            <v>-19.024053573610001</v>
          </cell>
        </row>
        <row r="467">
          <cell r="A467">
            <v>60137.8984375</v>
          </cell>
          <cell r="B467">
            <v>-19.024053573610001</v>
          </cell>
        </row>
        <row r="468">
          <cell r="A468">
            <v>60266.00390625</v>
          </cell>
          <cell r="B468">
            <v>-19.024055480960001</v>
          </cell>
        </row>
        <row r="469">
          <cell r="A469">
            <v>60299.44140625</v>
          </cell>
          <cell r="B469">
            <v>-19.024055480960001</v>
          </cell>
        </row>
        <row r="470">
          <cell r="A470">
            <v>60346.25390625</v>
          </cell>
          <cell r="B470">
            <v>-19.024055480960001</v>
          </cell>
        </row>
        <row r="471">
          <cell r="A471">
            <v>60411.79296875</v>
          </cell>
          <cell r="B471">
            <v>-19.024055480960001</v>
          </cell>
        </row>
        <row r="472">
          <cell r="A472">
            <v>60503.546875</v>
          </cell>
          <cell r="B472">
            <v>-19.024057388309998</v>
          </cell>
        </row>
        <row r="473">
          <cell r="A473">
            <v>60632.00390625</v>
          </cell>
          <cell r="B473">
            <v>-19.024057388309998</v>
          </cell>
        </row>
        <row r="474">
          <cell r="A474">
            <v>60665.3515625</v>
          </cell>
          <cell r="B474">
            <v>-19.024057388309998</v>
          </cell>
        </row>
        <row r="475">
          <cell r="A475">
            <v>60712.03515625</v>
          </cell>
          <cell r="B475">
            <v>-19.024057388309998</v>
          </cell>
        </row>
        <row r="476">
          <cell r="A476">
            <v>60777.39453125</v>
          </cell>
          <cell r="B476">
            <v>-19.024057388309998</v>
          </cell>
        </row>
        <row r="477">
          <cell r="A477">
            <v>60868.8984375</v>
          </cell>
          <cell r="B477">
            <v>-19.024059295650002</v>
          </cell>
        </row>
        <row r="478">
          <cell r="A478">
            <v>60997.00390625</v>
          </cell>
          <cell r="B478">
            <v>-19.024059295650002</v>
          </cell>
        </row>
        <row r="479">
          <cell r="A479">
            <v>61030.3515625</v>
          </cell>
          <cell r="B479">
            <v>-19.024059295650002</v>
          </cell>
        </row>
        <row r="480">
          <cell r="A480">
            <v>61077.03515625</v>
          </cell>
          <cell r="B480">
            <v>-19.024059295650002</v>
          </cell>
        </row>
        <row r="481">
          <cell r="A481">
            <v>61142.39453125</v>
          </cell>
          <cell r="B481">
            <v>-19.024061202999999</v>
          </cell>
        </row>
        <row r="482">
          <cell r="A482">
            <v>61233.8984375</v>
          </cell>
          <cell r="B482">
            <v>-19.024061202999999</v>
          </cell>
        </row>
        <row r="483">
          <cell r="A483">
            <v>61362.00390625</v>
          </cell>
          <cell r="B483">
            <v>-19.024061202999999</v>
          </cell>
        </row>
        <row r="484">
          <cell r="A484">
            <v>61395.3515625</v>
          </cell>
          <cell r="B484">
            <v>-19.132537841800001</v>
          </cell>
        </row>
        <row r="485">
          <cell r="A485">
            <v>61442.03515625</v>
          </cell>
          <cell r="B485">
            <v>-19.284147262569999</v>
          </cell>
        </row>
        <row r="486">
          <cell r="A486">
            <v>61507.39453125</v>
          </cell>
          <cell r="B486">
            <v>-19.496324539180002</v>
          </cell>
        </row>
        <row r="487">
          <cell r="A487">
            <v>61598.8984375</v>
          </cell>
          <cell r="B487">
            <v>-19.793361663820001</v>
          </cell>
        </row>
        <row r="488">
          <cell r="A488">
            <v>61727.00390625</v>
          </cell>
          <cell r="B488">
            <v>-20.209173202510001</v>
          </cell>
        </row>
        <row r="489">
          <cell r="A489">
            <v>61760.44140625</v>
          </cell>
          <cell r="B489">
            <v>-20.209173202510001</v>
          </cell>
        </row>
        <row r="490">
          <cell r="A490">
            <v>61807.25390625</v>
          </cell>
          <cell r="B490">
            <v>-20.209173202510001</v>
          </cell>
        </row>
        <row r="491">
          <cell r="A491">
            <v>61872.79296875</v>
          </cell>
          <cell r="B491">
            <v>-20.209171295170002</v>
          </cell>
        </row>
        <row r="492">
          <cell r="A492">
            <v>61964.546875</v>
          </cell>
          <cell r="B492">
            <v>-20.209171295170002</v>
          </cell>
        </row>
        <row r="493">
          <cell r="A493">
            <v>62093.00390625</v>
          </cell>
          <cell r="B493">
            <v>-20.209171295170002</v>
          </cell>
        </row>
        <row r="494">
          <cell r="A494">
            <v>62126.3515625</v>
          </cell>
          <cell r="B494">
            <v>-20.209171295170002</v>
          </cell>
        </row>
        <row r="495">
          <cell r="A495">
            <v>62173.03515625</v>
          </cell>
          <cell r="B495">
            <v>-20.209169387820001</v>
          </cell>
        </row>
        <row r="496">
          <cell r="A496">
            <v>62238.39453125</v>
          </cell>
          <cell r="B496">
            <v>-20.209169387820001</v>
          </cell>
        </row>
        <row r="497">
          <cell r="A497">
            <v>62329.8984375</v>
          </cell>
          <cell r="B497">
            <v>-20.209169387820001</v>
          </cell>
        </row>
        <row r="498">
          <cell r="A498">
            <v>62458.00390625</v>
          </cell>
          <cell r="B498">
            <v>-20.209169387820001</v>
          </cell>
        </row>
        <row r="499">
          <cell r="A499">
            <v>62491.3515625</v>
          </cell>
          <cell r="B499">
            <v>-20.209169387820001</v>
          </cell>
        </row>
        <row r="500">
          <cell r="A500">
            <v>62538.03515625</v>
          </cell>
          <cell r="B500">
            <v>-20.209167480470001</v>
          </cell>
        </row>
        <row r="501">
          <cell r="A501">
            <v>62603.39453125</v>
          </cell>
          <cell r="B501">
            <v>-20.209167480470001</v>
          </cell>
        </row>
        <row r="502">
          <cell r="A502">
            <v>62694.8984375</v>
          </cell>
          <cell r="B502">
            <v>-20.209167480470001</v>
          </cell>
        </row>
        <row r="503">
          <cell r="A503">
            <v>62823.00390625</v>
          </cell>
          <cell r="B503">
            <v>-20.209167480470001</v>
          </cell>
        </row>
        <row r="504">
          <cell r="A504">
            <v>62856.3515625</v>
          </cell>
          <cell r="B504">
            <v>-20.209167480470001</v>
          </cell>
        </row>
        <row r="505">
          <cell r="A505">
            <v>62903.03515625</v>
          </cell>
          <cell r="B505">
            <v>-20.20916557312</v>
          </cell>
        </row>
        <row r="506">
          <cell r="A506">
            <v>62968.39453125</v>
          </cell>
          <cell r="B506">
            <v>-20.20916557312</v>
          </cell>
        </row>
        <row r="507">
          <cell r="A507">
            <v>63059.8984375</v>
          </cell>
          <cell r="B507">
            <v>-20.20916557312</v>
          </cell>
        </row>
        <row r="508">
          <cell r="A508">
            <v>63188.00390625</v>
          </cell>
          <cell r="B508">
            <v>-20.20916557312</v>
          </cell>
        </row>
        <row r="509">
          <cell r="A509">
            <v>63221.44140625</v>
          </cell>
          <cell r="B509">
            <v>-20.20916557312</v>
          </cell>
        </row>
        <row r="510">
          <cell r="A510">
            <v>63268.25390625</v>
          </cell>
          <cell r="B510">
            <v>-20.209163665769999</v>
          </cell>
        </row>
        <row r="511">
          <cell r="A511">
            <v>63333.79296875</v>
          </cell>
          <cell r="B511">
            <v>-20.209163665769999</v>
          </cell>
        </row>
        <row r="512">
          <cell r="A512">
            <v>63425.546875</v>
          </cell>
          <cell r="B512">
            <v>-20.209163665769999</v>
          </cell>
        </row>
        <row r="513">
          <cell r="A513">
            <v>63554.00390625</v>
          </cell>
          <cell r="B513">
            <v>-20.209163665769999</v>
          </cell>
        </row>
        <row r="514">
          <cell r="A514">
            <v>63587.3515625</v>
          </cell>
          <cell r="B514">
            <v>-20.209163665769999</v>
          </cell>
        </row>
        <row r="515">
          <cell r="A515">
            <v>63634.03515625</v>
          </cell>
          <cell r="B515">
            <v>-20.209161758419999</v>
          </cell>
        </row>
        <row r="516">
          <cell r="A516">
            <v>63699.39453125</v>
          </cell>
          <cell r="B516">
            <v>-20.209161758419999</v>
          </cell>
        </row>
        <row r="517">
          <cell r="A517">
            <v>63790.8984375</v>
          </cell>
          <cell r="B517">
            <v>-20.209161758419999</v>
          </cell>
        </row>
        <row r="518">
          <cell r="A518">
            <v>63919.00390625</v>
          </cell>
          <cell r="B518">
            <v>-20.209161758419999</v>
          </cell>
        </row>
        <row r="519">
          <cell r="A519">
            <v>63952.3515625</v>
          </cell>
          <cell r="B519">
            <v>-20.209161758419999</v>
          </cell>
        </row>
        <row r="520">
          <cell r="A520">
            <v>63999.03515625</v>
          </cell>
          <cell r="B520">
            <v>-20.209161758419999</v>
          </cell>
        </row>
        <row r="521">
          <cell r="A521">
            <v>64064.39453125</v>
          </cell>
          <cell r="B521">
            <v>-20.209159851070002</v>
          </cell>
        </row>
        <row r="522">
          <cell r="A522">
            <v>64155.8984375</v>
          </cell>
          <cell r="B522">
            <v>-20.209159851070002</v>
          </cell>
        </row>
        <row r="523">
          <cell r="A523">
            <v>64284.00390625</v>
          </cell>
          <cell r="B523">
            <v>-20.209159851070002</v>
          </cell>
        </row>
        <row r="524">
          <cell r="A524">
            <v>64317.3515625</v>
          </cell>
          <cell r="B524">
            <v>-20.209159851070002</v>
          </cell>
        </row>
        <row r="525">
          <cell r="A525">
            <v>64364.03515625</v>
          </cell>
          <cell r="B525">
            <v>-20.209159851070002</v>
          </cell>
        </row>
        <row r="526">
          <cell r="A526">
            <v>64429.39453125</v>
          </cell>
          <cell r="B526">
            <v>-20.209157943729998</v>
          </cell>
        </row>
        <row r="527">
          <cell r="A527">
            <v>64520.8984375</v>
          </cell>
          <cell r="B527">
            <v>-20.209157943729998</v>
          </cell>
        </row>
        <row r="528">
          <cell r="A528">
            <v>64649.00390625</v>
          </cell>
          <cell r="B528">
            <v>-20.209157943729998</v>
          </cell>
        </row>
        <row r="529">
          <cell r="A529">
            <v>64682.44140625</v>
          </cell>
          <cell r="B529">
            <v>-20.209157943729998</v>
          </cell>
        </row>
        <row r="530">
          <cell r="A530">
            <v>64729.25390625</v>
          </cell>
          <cell r="B530">
            <v>-20.209157943729998</v>
          </cell>
        </row>
        <row r="531">
          <cell r="A531">
            <v>64794.79296875</v>
          </cell>
          <cell r="B531">
            <v>-20.209156036380001</v>
          </cell>
        </row>
        <row r="532">
          <cell r="A532">
            <v>64886.546875</v>
          </cell>
          <cell r="B532">
            <v>-20.209156036380001</v>
          </cell>
        </row>
        <row r="533">
          <cell r="A533">
            <v>65015.00390625</v>
          </cell>
          <cell r="B533">
            <v>-20.209156036380001</v>
          </cell>
        </row>
        <row r="534">
          <cell r="A534">
            <v>65048.3515625</v>
          </cell>
          <cell r="B534">
            <v>-20.314121246340001</v>
          </cell>
        </row>
        <row r="535">
          <cell r="A535">
            <v>65095.03515625</v>
          </cell>
          <cell r="B535">
            <v>-20.461305618290002</v>
          </cell>
        </row>
        <row r="536">
          <cell r="A536">
            <v>65160.39453125</v>
          </cell>
          <cell r="B536">
            <v>-20.667232513430001</v>
          </cell>
        </row>
        <row r="537">
          <cell r="A537">
            <v>65251.8984375</v>
          </cell>
          <cell r="B537">
            <v>-20.955533981319999</v>
          </cell>
        </row>
        <row r="538">
          <cell r="A538">
            <v>65380.00390625</v>
          </cell>
          <cell r="B538">
            <v>-21.359111785890001</v>
          </cell>
        </row>
      </sheetData>
      <sheetData sheetId="28">
        <row r="2">
          <cell r="A2">
            <v>3288</v>
          </cell>
          <cell r="B2">
            <v>29.430894851685</v>
          </cell>
          <cell r="D2">
            <v>34.268898010253999</v>
          </cell>
        </row>
        <row r="3">
          <cell r="A3">
            <v>4367.6733398438</v>
          </cell>
          <cell r="B3">
            <v>29.16960144043</v>
          </cell>
          <cell r="D3">
            <v>33.993637084961001</v>
          </cell>
        </row>
        <row r="4">
          <cell r="A4">
            <v>5879.2163085938</v>
          </cell>
          <cell r="B4">
            <v>28.803773880005</v>
          </cell>
          <cell r="D4">
            <v>33.608234405517997</v>
          </cell>
        </row>
        <row r="5">
          <cell r="A5">
            <v>7995.3759765625</v>
          </cell>
          <cell r="B5">
            <v>28.291616439818998</v>
          </cell>
          <cell r="D5">
            <v>33.068691253662003</v>
          </cell>
        </row>
        <row r="6">
          <cell r="A6">
            <v>10958</v>
          </cell>
          <cell r="B6">
            <v>27.574607849121001</v>
          </cell>
          <cell r="D6">
            <v>32.313339233397997</v>
          </cell>
        </row>
        <row r="7">
          <cell r="A7">
            <v>10993.416015625</v>
          </cell>
          <cell r="B7">
            <v>27.559461593628001</v>
          </cell>
          <cell r="D7">
            <v>32.295738220215</v>
          </cell>
        </row>
        <row r="8">
          <cell r="A8">
            <v>11042.998046875</v>
          </cell>
          <cell r="B8">
            <v>27.538278579711999</v>
          </cell>
          <cell r="D8">
            <v>32.270908355712997</v>
          </cell>
        </row>
        <row r="9">
          <cell r="A9">
            <v>11112.413085938</v>
          </cell>
          <cell r="B9">
            <v>27.508646011353001</v>
          </cell>
          <cell r="D9">
            <v>32.236042022705</v>
          </cell>
        </row>
        <row r="10">
          <cell r="A10">
            <v>11209.594726563</v>
          </cell>
          <cell r="B10">
            <v>27.467098236083999</v>
          </cell>
          <cell r="D10">
            <v>32.187198638916001</v>
          </cell>
        </row>
        <row r="11">
          <cell r="A11">
            <v>11345.6484375</v>
          </cell>
          <cell r="B11">
            <v>27.40894317627</v>
          </cell>
          <cell r="D11">
            <v>32.118724822997997</v>
          </cell>
        </row>
        <row r="12">
          <cell r="A12">
            <v>11536.124023438</v>
          </cell>
          <cell r="B12">
            <v>27.327548980713001</v>
          </cell>
          <cell r="D12">
            <v>32.02299118042</v>
          </cell>
        </row>
        <row r="13">
          <cell r="A13">
            <v>11802.790039063</v>
          </cell>
          <cell r="B13">
            <v>27.213613510131999</v>
          </cell>
          <cell r="D13">
            <v>31.889028549193998</v>
          </cell>
        </row>
        <row r="14">
          <cell r="A14">
            <v>12176.122070313</v>
          </cell>
          <cell r="B14">
            <v>27.054092407226999</v>
          </cell>
          <cell r="D14">
            <v>31.701454162598001</v>
          </cell>
        </row>
        <row r="15">
          <cell r="A15">
            <v>12698.787109375</v>
          </cell>
          <cell r="B15">
            <v>26.830753326416001</v>
          </cell>
          <cell r="D15">
            <v>31.438821792603001</v>
          </cell>
        </row>
        <row r="16">
          <cell r="A16">
            <v>13430.517578125</v>
          </cell>
          <cell r="B16">
            <v>26.518072128296001</v>
          </cell>
          <cell r="D16">
            <v>31.071088790893999</v>
          </cell>
        </row>
        <row r="17">
          <cell r="A17">
            <v>14454.940429688</v>
          </cell>
          <cell r="B17">
            <v>26.080320358276001</v>
          </cell>
          <cell r="D17">
            <v>30.556255340576001</v>
          </cell>
        </row>
        <row r="18">
          <cell r="A18">
            <v>15889.131835938</v>
          </cell>
          <cell r="B18">
            <v>25.46741104126</v>
          </cell>
          <cell r="D18">
            <v>29.835428237915</v>
          </cell>
        </row>
        <row r="19">
          <cell r="A19">
            <v>17897</v>
          </cell>
          <cell r="B19">
            <v>24.609384536743001</v>
          </cell>
          <cell r="D19">
            <v>28.826320648193001</v>
          </cell>
        </row>
        <row r="20">
          <cell r="A20">
            <v>17928.3984375</v>
          </cell>
          <cell r="B20">
            <v>24.124561309813998</v>
          </cell>
          <cell r="D20">
            <v>24.929779052733998</v>
          </cell>
        </row>
        <row r="21">
          <cell r="A21">
            <v>17972.35546875</v>
          </cell>
          <cell r="B21">
            <v>23.932748794556002</v>
          </cell>
          <cell r="D21">
            <v>24.663045883178999</v>
          </cell>
        </row>
        <row r="22">
          <cell r="A22">
            <v>18033.89453125</v>
          </cell>
          <cell r="B22">
            <v>23.664157867431999</v>
          </cell>
          <cell r="D22">
            <v>24.289663314818998</v>
          </cell>
        </row>
        <row r="23">
          <cell r="A23">
            <v>18120.05078125</v>
          </cell>
          <cell r="B23">
            <v>23.288137435913001</v>
          </cell>
          <cell r="D23">
            <v>23.767017364501999</v>
          </cell>
        </row>
        <row r="24">
          <cell r="A24">
            <v>18240.66796875</v>
          </cell>
          <cell r="B24">
            <v>22.761695861816001</v>
          </cell>
          <cell r="D24">
            <v>23.035181045531999</v>
          </cell>
        </row>
        <row r="25">
          <cell r="A25">
            <v>18409.533203125</v>
          </cell>
          <cell r="B25">
            <v>22.024669647216999</v>
          </cell>
          <cell r="D25">
            <v>22.010633468628001</v>
          </cell>
        </row>
        <row r="26">
          <cell r="A26">
            <v>18645.9453125</v>
          </cell>
          <cell r="B26">
            <v>20.992834091187</v>
          </cell>
          <cell r="D26">
            <v>20.576251983643001</v>
          </cell>
        </row>
        <row r="27">
          <cell r="A27">
            <v>18976.921875</v>
          </cell>
          <cell r="B27">
            <v>19.548244476318001</v>
          </cell>
          <cell r="D27">
            <v>18.568050384521001</v>
          </cell>
        </row>
        <row r="28">
          <cell r="A28">
            <v>19440.2890625</v>
          </cell>
          <cell r="B28">
            <v>17.525825500488001</v>
          </cell>
          <cell r="D28">
            <v>15.756574630736999</v>
          </cell>
        </row>
        <row r="29">
          <cell r="A29">
            <v>20089.001953125</v>
          </cell>
          <cell r="B29">
            <v>14.694427490234</v>
          </cell>
          <cell r="D29">
            <v>11.820523262024</v>
          </cell>
        </row>
        <row r="30">
          <cell r="A30">
            <v>20114.8984375</v>
          </cell>
          <cell r="B30">
            <v>14.741066932678001</v>
          </cell>
          <cell r="D30">
            <v>12.835264205933001</v>
          </cell>
        </row>
        <row r="31">
          <cell r="A31">
            <v>20151.154296875</v>
          </cell>
          <cell r="B31">
            <v>14.676821708679</v>
          </cell>
          <cell r="D31">
            <v>12.769165039062999</v>
          </cell>
        </row>
        <row r="32">
          <cell r="A32">
            <v>20201.912109375</v>
          </cell>
          <cell r="B32">
            <v>14.586995124816999</v>
          </cell>
          <cell r="D32">
            <v>12.676869392395</v>
          </cell>
        </row>
        <row r="33">
          <cell r="A33">
            <v>20272.97265625</v>
          </cell>
          <cell r="B33">
            <v>14.461188316345</v>
          </cell>
          <cell r="D33">
            <v>12.547576904296999</v>
          </cell>
        </row>
        <row r="34">
          <cell r="A34">
            <v>20372.45703125</v>
          </cell>
          <cell r="B34">
            <v>14.285062789916999</v>
          </cell>
          <cell r="D34">
            <v>12.366578102111999</v>
          </cell>
        </row>
        <row r="35">
          <cell r="A35">
            <v>20511.734375</v>
          </cell>
          <cell r="B35">
            <v>14.03847694397</v>
          </cell>
          <cell r="D35">
            <v>12.113142967224</v>
          </cell>
        </row>
        <row r="36">
          <cell r="A36">
            <v>20706.72265625</v>
          </cell>
          <cell r="B36">
            <v>13.693254470825</v>
          </cell>
          <cell r="D36">
            <v>11.758331298828001</v>
          </cell>
        </row>
        <row r="37">
          <cell r="A37">
            <v>20979.70703125</v>
          </cell>
          <cell r="B37">
            <v>13.209891319275</v>
          </cell>
          <cell r="D37">
            <v>11.261499404906999</v>
          </cell>
        </row>
        <row r="38">
          <cell r="A38">
            <v>21361.884765625</v>
          </cell>
          <cell r="B38">
            <v>12.533221244811999</v>
          </cell>
          <cell r="D38">
            <v>10.56597328186</v>
          </cell>
        </row>
        <row r="39">
          <cell r="A39">
            <v>21896.93359375</v>
          </cell>
          <cell r="B39">
            <v>11.58590221405</v>
          </cell>
          <cell r="D39">
            <v>9.5922832489013992</v>
          </cell>
        </row>
        <row r="40">
          <cell r="A40">
            <v>22646.001953125</v>
          </cell>
          <cell r="B40">
            <v>10.259628295898001</v>
          </cell>
          <cell r="D40">
            <v>8.2290048599243004</v>
          </cell>
        </row>
        <row r="41">
          <cell r="A41">
            <v>22672.158203125</v>
          </cell>
          <cell r="B41">
            <v>10.262781143188</v>
          </cell>
          <cell r="D41">
            <v>8.900013923645</v>
          </cell>
        </row>
        <row r="42">
          <cell r="A42">
            <v>22708.775390625</v>
          </cell>
          <cell r="B42">
            <v>10.178149223328001</v>
          </cell>
          <cell r="D42">
            <v>8.8118143081665004</v>
          </cell>
        </row>
        <row r="43">
          <cell r="A43">
            <v>22760.0390625</v>
          </cell>
          <cell r="B43">
            <v>10.059681892395</v>
          </cell>
          <cell r="D43">
            <v>8.6885471343993999</v>
          </cell>
        </row>
        <row r="44">
          <cell r="A44">
            <v>22831.80859375</v>
          </cell>
          <cell r="B44">
            <v>9.8938207626343004</v>
          </cell>
          <cell r="D44">
            <v>8.5159835815430007</v>
          </cell>
        </row>
        <row r="45">
          <cell r="A45">
            <v>22932.287109375</v>
          </cell>
          <cell r="B45">
            <v>9.6616153717040998</v>
          </cell>
          <cell r="D45">
            <v>8.2743682861328001</v>
          </cell>
        </row>
        <row r="46">
          <cell r="A46">
            <v>23072.95703125</v>
          </cell>
          <cell r="B46">
            <v>9.3365211486815998</v>
          </cell>
          <cell r="D46">
            <v>7.9360790252686</v>
          </cell>
        </row>
        <row r="47">
          <cell r="A47">
            <v>23269.89453125</v>
          </cell>
          <cell r="B47">
            <v>8.8813810348511009</v>
          </cell>
          <cell r="D47">
            <v>7.4624705314636</v>
          </cell>
        </row>
        <row r="48">
          <cell r="A48">
            <v>23545.607421875</v>
          </cell>
          <cell r="B48">
            <v>8.2441778182983008</v>
          </cell>
          <cell r="D48">
            <v>6.7994060516357004</v>
          </cell>
        </row>
        <row r="49">
          <cell r="A49">
            <v>23931.60546875</v>
          </cell>
          <cell r="B49">
            <v>7.3521060943604004</v>
          </cell>
          <cell r="D49">
            <v>5.8711137771606001</v>
          </cell>
        </row>
        <row r="50">
          <cell r="A50">
            <v>24472.001953125</v>
          </cell>
          <cell r="B50">
            <v>6.1031894683837997</v>
          </cell>
          <cell r="D50">
            <v>4.5714893341064</v>
          </cell>
        </row>
        <row r="51">
          <cell r="A51">
            <v>24497.8984375</v>
          </cell>
          <cell r="B51">
            <v>5.8346385955811</v>
          </cell>
          <cell r="D51">
            <v>2.0326404571532999</v>
          </cell>
        </row>
        <row r="52">
          <cell r="A52">
            <v>24534.154296875</v>
          </cell>
          <cell r="B52">
            <v>5.6514000892639</v>
          </cell>
          <cell r="D52">
            <v>1.7902640104294001</v>
          </cell>
        </row>
        <row r="53">
          <cell r="A53">
            <v>24584.912109375</v>
          </cell>
          <cell r="B53">
            <v>5.3947887420654004</v>
          </cell>
          <cell r="D53">
            <v>1.4508585929871001</v>
          </cell>
        </row>
        <row r="54">
          <cell r="A54">
            <v>24655.97265625</v>
          </cell>
          <cell r="B54">
            <v>5.0355219841003001</v>
          </cell>
          <cell r="D54">
            <v>0.97562307119369995</v>
          </cell>
        </row>
        <row r="55">
          <cell r="A55">
            <v>24755.45703125</v>
          </cell>
          <cell r="B55">
            <v>4.5325489044189</v>
          </cell>
          <cell r="D55">
            <v>0.3103037774563</v>
          </cell>
        </row>
        <row r="56">
          <cell r="A56">
            <v>24894.734375</v>
          </cell>
          <cell r="B56">
            <v>3.8283605575561999</v>
          </cell>
          <cell r="D56">
            <v>-0.62118577957200005</v>
          </cell>
        </row>
        <row r="57">
          <cell r="A57">
            <v>25089.72265625</v>
          </cell>
          <cell r="B57">
            <v>2.8425014019011998</v>
          </cell>
          <cell r="D57">
            <v>-1.925285100937</v>
          </cell>
        </row>
        <row r="58">
          <cell r="A58">
            <v>25362.70703125</v>
          </cell>
          <cell r="B58">
            <v>1.4623191356659</v>
          </cell>
          <cell r="D58">
            <v>-3.7510192394259998</v>
          </cell>
        </row>
        <row r="59">
          <cell r="A59">
            <v>25744.884765625</v>
          </cell>
          <cell r="B59">
            <v>-0.46996057033499999</v>
          </cell>
          <cell r="D59">
            <v>-6.3070807456970002</v>
          </cell>
        </row>
        <row r="60">
          <cell r="A60">
            <v>26279.93359375</v>
          </cell>
          <cell r="B60">
            <v>-3.1751933097839999</v>
          </cell>
          <cell r="D60">
            <v>-9.8856334686280007</v>
          </cell>
        </row>
        <row r="61">
          <cell r="A61">
            <v>27029.001953125</v>
          </cell>
          <cell r="B61">
            <v>-6.962485790253</v>
          </cell>
          <cell r="D61">
            <v>-14.895511627199999</v>
          </cell>
        </row>
        <row r="62">
          <cell r="A62">
            <v>27060.837890625</v>
          </cell>
          <cell r="B62">
            <v>-7.3651618957520002</v>
          </cell>
          <cell r="D62">
            <v>-17.062913894649999</v>
          </cell>
        </row>
        <row r="63">
          <cell r="A63">
            <v>27105.408203125</v>
          </cell>
          <cell r="B63">
            <v>-7.6880588531490002</v>
          </cell>
          <cell r="D63">
            <v>-17.506477355960001</v>
          </cell>
        </row>
        <row r="64">
          <cell r="A64">
            <v>27167.806640625</v>
          </cell>
          <cell r="B64">
            <v>-8.1401805877690006</v>
          </cell>
          <cell r="D64">
            <v>-18.12735748291</v>
          </cell>
        </row>
        <row r="65">
          <cell r="A65">
            <v>27255.166015625</v>
          </cell>
          <cell r="B65">
            <v>-8.7731552124019991</v>
          </cell>
          <cell r="D65">
            <v>-18.996591567989999</v>
          </cell>
        </row>
        <row r="66">
          <cell r="A66">
            <v>27377.46875</v>
          </cell>
          <cell r="B66">
            <v>-9.6593418121340004</v>
          </cell>
          <cell r="D66">
            <v>-20.213579177860002</v>
          </cell>
        </row>
        <row r="67">
          <cell r="A67">
            <v>27548.69140625</v>
          </cell>
          <cell r="B67">
            <v>-10.89998054504</v>
          </cell>
          <cell r="D67">
            <v>-21.91736793518</v>
          </cell>
        </row>
        <row r="68">
          <cell r="A68">
            <v>27788.404296875</v>
          </cell>
          <cell r="B68">
            <v>-12.636888504030001</v>
          </cell>
          <cell r="D68">
            <v>-24.302700042720002</v>
          </cell>
        </row>
        <row r="69">
          <cell r="A69">
            <v>28124.001953125</v>
          </cell>
          <cell r="B69">
            <v>-15.06853103638</v>
          </cell>
          <cell r="D69">
            <v>-27.642124176029998</v>
          </cell>
        </row>
        <row r="70">
          <cell r="A70">
            <v>28150.171875</v>
          </cell>
          <cell r="B70">
            <v>-16.304252624509999</v>
          </cell>
          <cell r="D70">
            <v>-28.804986953739999</v>
          </cell>
        </row>
        <row r="71">
          <cell r="A71">
            <v>28186.80859375</v>
          </cell>
          <cell r="B71">
            <v>-16.681535720829999</v>
          </cell>
          <cell r="D71">
            <v>-29.24062538147</v>
          </cell>
        </row>
        <row r="72">
          <cell r="A72">
            <v>28238.1015625</v>
          </cell>
          <cell r="B72">
            <v>-17.209781646730001</v>
          </cell>
          <cell r="D72">
            <v>-29.850605010990002</v>
          </cell>
        </row>
        <row r="73">
          <cell r="A73">
            <v>28309.91015625</v>
          </cell>
          <cell r="B73">
            <v>-17.949337005619999</v>
          </cell>
          <cell r="D73">
            <v>-30.704587936399999</v>
          </cell>
        </row>
        <row r="74">
          <cell r="A74">
            <v>28410.443359375</v>
          </cell>
          <cell r="B74">
            <v>-18.98473739624</v>
          </cell>
          <cell r="D74">
            <v>-31.900205612179999</v>
          </cell>
        </row>
        <row r="75">
          <cell r="A75">
            <v>28551.189453125</v>
          </cell>
          <cell r="B75">
            <v>-20.434267044070001</v>
          </cell>
          <cell r="D75">
            <v>-33.57402420044</v>
          </cell>
        </row>
        <row r="76">
          <cell r="A76">
            <v>28748.234375</v>
          </cell>
          <cell r="B76">
            <v>-22.463613510129999</v>
          </cell>
          <cell r="D76">
            <v>-35.91736984253</v>
          </cell>
        </row>
        <row r="77">
          <cell r="A77">
            <v>29024.09765625</v>
          </cell>
          <cell r="B77">
            <v>-25.304746627810001</v>
          </cell>
          <cell r="D77">
            <v>-39.198139190669998</v>
          </cell>
        </row>
        <row r="78">
          <cell r="A78">
            <v>29410.306640625</v>
          </cell>
          <cell r="B78">
            <v>-29.282299041750001</v>
          </cell>
          <cell r="D78">
            <v>-43.791152954099999</v>
          </cell>
        </row>
        <row r="79">
          <cell r="A79">
            <v>29951</v>
          </cell>
          <cell r="B79">
            <v>-34.850856781010002</v>
          </cell>
          <cell r="D79">
            <v>-50.221347808840001</v>
          </cell>
        </row>
        <row r="80">
          <cell r="A80">
            <v>29977.15625</v>
          </cell>
          <cell r="B80">
            <v>-34.636325836179999</v>
          </cell>
          <cell r="D80">
            <v>-48.699214935299999</v>
          </cell>
        </row>
        <row r="81">
          <cell r="A81">
            <v>30013.7734375</v>
          </cell>
          <cell r="B81">
            <v>-34.824886322019999</v>
          </cell>
          <cell r="D81">
            <v>-48.886260986330001</v>
          </cell>
        </row>
        <row r="82">
          <cell r="A82">
            <v>30065.037109375</v>
          </cell>
          <cell r="B82">
            <v>-35.088939666750001</v>
          </cell>
          <cell r="D82">
            <v>-49.148281097409999</v>
          </cell>
        </row>
        <row r="83">
          <cell r="A83">
            <v>30136.806640625</v>
          </cell>
          <cell r="B83">
            <v>-35.458633422849999</v>
          </cell>
          <cell r="D83">
            <v>-49.515167236330001</v>
          </cell>
        </row>
        <row r="84">
          <cell r="A84">
            <v>30237.28515625</v>
          </cell>
          <cell r="B84">
            <v>-35.976169586179999</v>
          </cell>
          <cell r="D84">
            <v>-50.028728485110001</v>
          </cell>
        </row>
        <row r="85">
          <cell r="A85">
            <v>30377.955078125</v>
          </cell>
          <cell r="B85">
            <v>-36.700736999509999</v>
          </cell>
          <cell r="D85">
            <v>-50.747722625729999</v>
          </cell>
        </row>
        <row r="86">
          <cell r="A86">
            <v>30574.892578125</v>
          </cell>
          <cell r="B86">
            <v>-37.715129852289998</v>
          </cell>
          <cell r="D86">
            <v>-51.75431060791</v>
          </cell>
        </row>
        <row r="87">
          <cell r="A87">
            <v>30850.60546875</v>
          </cell>
          <cell r="B87">
            <v>-39.135299682620001</v>
          </cell>
          <cell r="D87">
            <v>-53.16358947754</v>
          </cell>
        </row>
        <row r="88">
          <cell r="A88">
            <v>31236.603515625</v>
          </cell>
          <cell r="B88">
            <v>-41.12350845337</v>
          </cell>
          <cell r="D88">
            <v>-55.136501312260002</v>
          </cell>
        </row>
        <row r="89">
          <cell r="A89">
            <v>31777</v>
          </cell>
          <cell r="B89">
            <v>-43.907024383539998</v>
          </cell>
          <cell r="D89">
            <v>-57.89863204956</v>
          </cell>
        </row>
        <row r="90">
          <cell r="A90">
            <v>31806.724609375</v>
          </cell>
          <cell r="B90">
            <v>-43.905712127690002</v>
          </cell>
          <cell r="D90">
            <v>-57.475242614750002</v>
          </cell>
        </row>
        <row r="91">
          <cell r="A91">
            <v>31848.337890625</v>
          </cell>
          <cell r="B91">
            <v>-44.059707641599999</v>
          </cell>
          <cell r="D91">
            <v>-57.62989807129</v>
          </cell>
        </row>
        <row r="92">
          <cell r="A92">
            <v>31906.595703125</v>
          </cell>
          <cell r="B92">
            <v>-44.275386810299999</v>
          </cell>
          <cell r="D92">
            <v>-57.84663772583</v>
          </cell>
        </row>
        <row r="93">
          <cell r="A93">
            <v>31988.158203125</v>
          </cell>
          <cell r="B93">
            <v>-44.577350616460002</v>
          </cell>
          <cell r="D93">
            <v>-58.149997711179999</v>
          </cell>
        </row>
        <row r="94">
          <cell r="A94">
            <v>32102.345703125</v>
          </cell>
          <cell r="B94">
            <v>-45.000061035160002</v>
          </cell>
          <cell r="D94">
            <v>-58.574684143070002</v>
          </cell>
        </row>
        <row r="95">
          <cell r="A95">
            <v>32262.20703125</v>
          </cell>
          <cell r="B95">
            <v>-45.591876983639999</v>
          </cell>
          <cell r="D95">
            <v>-59.169288635249998</v>
          </cell>
        </row>
        <row r="96">
          <cell r="A96">
            <v>32486.013671875</v>
          </cell>
          <cell r="B96">
            <v>-46.420448303219999</v>
          </cell>
          <cell r="D96">
            <v>-60.001777648930002</v>
          </cell>
        </row>
        <row r="97">
          <cell r="A97">
            <v>32799.34375</v>
          </cell>
          <cell r="B97">
            <v>-47.580406188959998</v>
          </cell>
          <cell r="D97">
            <v>-61.167182922359999</v>
          </cell>
        </row>
        <row r="98">
          <cell r="A98">
            <v>33238.00390625</v>
          </cell>
          <cell r="B98">
            <v>-49.204364776609999</v>
          </cell>
          <cell r="D98">
            <v>-62.798767089839998</v>
          </cell>
        </row>
        <row r="99">
          <cell r="A99">
            <v>33271.3515625</v>
          </cell>
          <cell r="B99">
            <v>-48.74785232544</v>
          </cell>
          <cell r="D99">
            <v>-63.01021194458</v>
          </cell>
        </row>
        <row r="100">
          <cell r="A100">
            <v>33318.03515625</v>
          </cell>
          <cell r="B100">
            <v>-48.795623779300001</v>
          </cell>
          <cell r="D100">
            <v>-63.1635055542</v>
          </cell>
        </row>
        <row r="101">
          <cell r="A101">
            <v>33383.39453125</v>
          </cell>
          <cell r="B101">
            <v>-48.862522125239998</v>
          </cell>
          <cell r="D101">
            <v>-63.378131866460002</v>
          </cell>
        </row>
        <row r="102">
          <cell r="A102">
            <v>33474.8984375</v>
          </cell>
          <cell r="B102">
            <v>-48.956172943120002</v>
          </cell>
          <cell r="D102">
            <v>-63.678607940669998</v>
          </cell>
        </row>
        <row r="103">
          <cell r="A103">
            <v>33603.00390625</v>
          </cell>
          <cell r="B103">
            <v>-49.087280273440001</v>
          </cell>
          <cell r="D103">
            <v>-64.099266052250002</v>
          </cell>
        </row>
        <row r="104">
          <cell r="A104">
            <v>33636.3515625</v>
          </cell>
          <cell r="B104">
            <v>-49.14797592163</v>
          </cell>
          <cell r="D104">
            <v>-63.228931426999999</v>
          </cell>
        </row>
        <row r="105">
          <cell r="A105">
            <v>33683.03515625</v>
          </cell>
          <cell r="B105">
            <v>-49.30776977539</v>
          </cell>
          <cell r="D105">
            <v>-63.386112213129998</v>
          </cell>
        </row>
        <row r="106">
          <cell r="A106">
            <v>33748.39453125</v>
          </cell>
          <cell r="B106">
            <v>-49.531497955319999</v>
          </cell>
          <cell r="D106">
            <v>-63.60619354248</v>
          </cell>
        </row>
        <row r="107">
          <cell r="A107">
            <v>33839.8984375</v>
          </cell>
          <cell r="B107">
            <v>-49.84471130371</v>
          </cell>
          <cell r="D107">
            <v>-63.91429901123</v>
          </cell>
        </row>
        <row r="108">
          <cell r="A108">
            <v>33968.00390625</v>
          </cell>
          <cell r="B108">
            <v>-50.283214569089999</v>
          </cell>
          <cell r="D108">
            <v>-64.345642089839998</v>
          </cell>
        </row>
        <row r="109">
          <cell r="A109">
            <v>34001.44140625</v>
          </cell>
          <cell r="B109">
            <v>-50.10103225708</v>
          </cell>
          <cell r="D109">
            <v>-63.010105133060001</v>
          </cell>
        </row>
        <row r="110">
          <cell r="A110">
            <v>34048.25390625</v>
          </cell>
          <cell r="B110">
            <v>-50.033653259280001</v>
          </cell>
          <cell r="D110">
            <v>-62.783737182620001</v>
          </cell>
        </row>
        <row r="111">
          <cell r="A111">
            <v>34113.79296875</v>
          </cell>
          <cell r="B111">
            <v>-49.939319610600002</v>
          </cell>
          <cell r="D111">
            <v>-62.466827392580001</v>
          </cell>
        </row>
        <row r="112">
          <cell r="A112">
            <v>34205.546875</v>
          </cell>
          <cell r="B112">
            <v>-49.807250976559999</v>
          </cell>
          <cell r="D112">
            <v>-62.023147583010001</v>
          </cell>
        </row>
        <row r="113">
          <cell r="A113">
            <v>34334.00390625</v>
          </cell>
          <cell r="B113">
            <v>-49.622356414789998</v>
          </cell>
          <cell r="D113">
            <v>-61.401996612550001</v>
          </cell>
        </row>
        <row r="114">
          <cell r="A114">
            <v>34367.3515625</v>
          </cell>
          <cell r="B114">
            <v>-49.844055175779999</v>
          </cell>
          <cell r="D114">
            <v>-62.508121490480001</v>
          </cell>
        </row>
        <row r="115">
          <cell r="A115">
            <v>34414.03515625</v>
          </cell>
          <cell r="B115">
            <v>-50.07173538208</v>
          </cell>
          <cell r="D115">
            <v>-62.944400787349998</v>
          </cell>
        </row>
        <row r="116">
          <cell r="A116">
            <v>34479.39453125</v>
          </cell>
          <cell r="B116">
            <v>-50.390506744379998</v>
          </cell>
          <cell r="D116">
            <v>-63.555236816410002</v>
          </cell>
        </row>
        <row r="117">
          <cell r="A117">
            <v>34570.8984375</v>
          </cell>
          <cell r="B117">
            <v>-50.836791992190001</v>
          </cell>
          <cell r="D117">
            <v>-64.41039276123</v>
          </cell>
        </row>
        <row r="118">
          <cell r="A118">
            <v>34699.00390625</v>
          </cell>
          <cell r="B118">
            <v>-51.461589813229999</v>
          </cell>
          <cell r="D118">
            <v>-65.607620239260001</v>
          </cell>
        </row>
        <row r="119">
          <cell r="A119">
            <v>34732.3515625</v>
          </cell>
          <cell r="B119">
            <v>-51.612644195560001</v>
          </cell>
          <cell r="D119">
            <v>-66.005882263179998</v>
          </cell>
        </row>
        <row r="120">
          <cell r="A120">
            <v>34779.03515625</v>
          </cell>
          <cell r="B120">
            <v>-51.802856445309999</v>
          </cell>
          <cell r="D120">
            <v>-66.164756774899999</v>
          </cell>
        </row>
        <row r="121">
          <cell r="A121">
            <v>34844.39453125</v>
          </cell>
          <cell r="B121">
            <v>-52.069202423100002</v>
          </cell>
          <cell r="D121">
            <v>-66.387260437009999</v>
          </cell>
        </row>
        <row r="122">
          <cell r="A122">
            <v>34935.8984375</v>
          </cell>
          <cell r="B122">
            <v>-52.442108154300001</v>
          </cell>
          <cell r="D122">
            <v>-66.698844909670001</v>
          </cell>
        </row>
        <row r="123">
          <cell r="A123">
            <v>35064.00390625</v>
          </cell>
          <cell r="B123">
            <v>-52.964176177980001</v>
          </cell>
          <cell r="D123">
            <v>-67.135009765630002</v>
          </cell>
        </row>
        <row r="124">
          <cell r="A124">
            <v>35097.3515625</v>
          </cell>
          <cell r="B124">
            <v>-53.053630828860001</v>
          </cell>
          <cell r="D124">
            <v>-67.005920410160002</v>
          </cell>
        </row>
        <row r="125">
          <cell r="A125">
            <v>35144.03515625</v>
          </cell>
          <cell r="B125">
            <v>-53.165264129640001</v>
          </cell>
          <cell r="D125">
            <v>-67.11343383789</v>
          </cell>
        </row>
        <row r="126">
          <cell r="A126">
            <v>35209.39453125</v>
          </cell>
          <cell r="B126">
            <v>-53.321575164789998</v>
          </cell>
          <cell r="D126">
            <v>-67.26399230957</v>
          </cell>
        </row>
        <row r="127">
          <cell r="A127">
            <v>35300.8984375</v>
          </cell>
          <cell r="B127">
            <v>-53.540424346919998</v>
          </cell>
          <cell r="D127">
            <v>-67.474807739260001</v>
          </cell>
        </row>
        <row r="128">
          <cell r="A128">
            <v>35429.00390625</v>
          </cell>
          <cell r="B128">
            <v>-53.846813201899998</v>
          </cell>
          <cell r="D128">
            <v>-67.76993560791</v>
          </cell>
        </row>
        <row r="129">
          <cell r="A129">
            <v>35462.44140625</v>
          </cell>
          <cell r="B129">
            <v>-53.702472686770001</v>
          </cell>
          <cell r="D129">
            <v>-66.34999847412</v>
          </cell>
        </row>
        <row r="130">
          <cell r="A130">
            <v>35509.25390625</v>
          </cell>
          <cell r="B130">
            <v>-53.77719116211</v>
          </cell>
          <cell r="D130">
            <v>-66.369026184079999</v>
          </cell>
        </row>
        <row r="131">
          <cell r="A131">
            <v>35574.79296875</v>
          </cell>
          <cell r="B131">
            <v>-53.881805419919999</v>
          </cell>
          <cell r="D131">
            <v>-66.39567565918</v>
          </cell>
        </row>
        <row r="132">
          <cell r="A132">
            <v>35666.546875</v>
          </cell>
          <cell r="B132">
            <v>-54.028244018549998</v>
          </cell>
          <cell r="D132">
            <v>-66.432945251459998</v>
          </cell>
        </row>
        <row r="133">
          <cell r="A133">
            <v>35795.00390625</v>
          </cell>
          <cell r="B133">
            <v>-54.233257293699999</v>
          </cell>
          <cell r="D133">
            <v>-66.485107421880002</v>
          </cell>
        </row>
        <row r="134">
          <cell r="A134">
            <v>35828.3515625</v>
          </cell>
          <cell r="B134">
            <v>-54.549221038820001</v>
          </cell>
          <cell r="D134">
            <v>-67.98006439209</v>
          </cell>
        </row>
        <row r="135">
          <cell r="A135">
            <v>35875.03515625</v>
          </cell>
          <cell r="B135">
            <v>-54.764469146730001</v>
          </cell>
          <cell r="D135">
            <v>-68.311790466310001</v>
          </cell>
        </row>
        <row r="136">
          <cell r="A136">
            <v>35940.39453125</v>
          </cell>
          <cell r="B136">
            <v>-55.065879821780001</v>
          </cell>
          <cell r="D136">
            <v>-68.776237487789999</v>
          </cell>
        </row>
        <row r="137">
          <cell r="A137">
            <v>36031.8984375</v>
          </cell>
          <cell r="B137">
            <v>-55.48785018921</v>
          </cell>
          <cell r="D137">
            <v>-69.426513671880002</v>
          </cell>
        </row>
        <row r="138">
          <cell r="A138">
            <v>36160.00390625</v>
          </cell>
          <cell r="B138">
            <v>-56.078594207759998</v>
          </cell>
          <cell r="D138">
            <v>-70.336906433110002</v>
          </cell>
        </row>
        <row r="139">
          <cell r="A139">
            <v>36193.3515625</v>
          </cell>
          <cell r="B139">
            <v>-55.996395111079998</v>
          </cell>
          <cell r="D139">
            <v>-69.47590637207</v>
          </cell>
        </row>
        <row r="140">
          <cell r="A140">
            <v>36240.03515625</v>
          </cell>
          <cell r="B140">
            <v>-55.99408340454</v>
          </cell>
          <cell r="D140">
            <v>-69.353485107419999</v>
          </cell>
        </row>
        <row r="141">
          <cell r="A141">
            <v>36305.39453125</v>
          </cell>
          <cell r="B141">
            <v>-55.99077987671</v>
          </cell>
          <cell r="D141">
            <v>-69.182022094730002</v>
          </cell>
        </row>
        <row r="142">
          <cell r="A142">
            <v>36396.8984375</v>
          </cell>
          <cell r="B142">
            <v>-55.986194610600002</v>
          </cell>
          <cell r="D142">
            <v>-68.942024230960001</v>
          </cell>
        </row>
        <row r="143">
          <cell r="A143">
            <v>36525.00390625</v>
          </cell>
          <cell r="B143">
            <v>-55.979766845699999</v>
          </cell>
          <cell r="D143">
            <v>-68.606010437009999</v>
          </cell>
        </row>
        <row r="144">
          <cell r="A144">
            <v>36558.3515625</v>
          </cell>
          <cell r="B144">
            <v>-56.150745391850002</v>
          </cell>
          <cell r="D144">
            <v>-69.049194335940001</v>
          </cell>
        </row>
        <row r="145">
          <cell r="A145">
            <v>36605.03515625</v>
          </cell>
          <cell r="B145">
            <v>-56.342975616460002</v>
          </cell>
          <cell r="D145">
            <v>-69.276359558110002</v>
          </cell>
        </row>
        <row r="146">
          <cell r="A146">
            <v>36670.39453125</v>
          </cell>
          <cell r="B146">
            <v>-56.612148284909999</v>
          </cell>
          <cell r="D146">
            <v>-69.594451904300001</v>
          </cell>
        </row>
        <row r="147">
          <cell r="A147">
            <v>36761.8984375</v>
          </cell>
          <cell r="B147">
            <v>-56.989036560060001</v>
          </cell>
          <cell r="D147">
            <v>-70.039840698239999</v>
          </cell>
        </row>
        <row r="148">
          <cell r="A148">
            <v>36890.00390625</v>
          </cell>
          <cell r="B148">
            <v>-57.516666412349998</v>
          </cell>
          <cell r="D148">
            <v>-70.663391113279999</v>
          </cell>
        </row>
        <row r="149">
          <cell r="A149">
            <v>36923.44140625</v>
          </cell>
          <cell r="B149">
            <v>-57.671669006350001</v>
          </cell>
          <cell r="D149">
            <v>-71.182975769039999</v>
          </cell>
        </row>
        <row r="150">
          <cell r="A150">
            <v>36970.25390625</v>
          </cell>
          <cell r="B150">
            <v>-57.830379486079998</v>
          </cell>
          <cell r="D150">
            <v>-71.376930236820002</v>
          </cell>
        </row>
        <row r="151">
          <cell r="A151">
            <v>37035.79296875</v>
          </cell>
          <cell r="B151">
            <v>-58.052627563480002</v>
          </cell>
          <cell r="D151">
            <v>-71.648559570309999</v>
          </cell>
        </row>
        <row r="152">
          <cell r="A152">
            <v>37127.546875</v>
          </cell>
          <cell r="B152">
            <v>-58.363788604740002</v>
          </cell>
          <cell r="D152">
            <v>-72.028884887700002</v>
          </cell>
        </row>
        <row r="153">
          <cell r="A153">
            <v>37256.00390625</v>
          </cell>
          <cell r="B153">
            <v>-58.799404144290001</v>
          </cell>
          <cell r="D153">
            <v>-72.561309814449999</v>
          </cell>
        </row>
        <row r="154">
          <cell r="A154">
            <v>37289.3515625</v>
          </cell>
          <cell r="B154">
            <v>-58.816623687739998</v>
          </cell>
          <cell r="D154">
            <v>-72.105018615719999</v>
          </cell>
        </row>
        <row r="155">
          <cell r="A155">
            <v>37336.03515625</v>
          </cell>
          <cell r="B155">
            <v>-58.915992736820002</v>
          </cell>
          <cell r="D155">
            <v>-72.167404174799998</v>
          </cell>
        </row>
        <row r="156">
          <cell r="A156">
            <v>37401.39453125</v>
          </cell>
          <cell r="B156">
            <v>-59.05517578125</v>
          </cell>
          <cell r="D156">
            <v>-72.2548828125</v>
          </cell>
        </row>
        <row r="157">
          <cell r="A157">
            <v>37492.8984375</v>
          </cell>
          <cell r="B157">
            <v>-59.250045776370001</v>
          </cell>
          <cell r="D157">
            <v>-72.377395629879999</v>
          </cell>
        </row>
        <row r="158">
          <cell r="A158">
            <v>37621.00390625</v>
          </cell>
          <cell r="B158">
            <v>-59.522857666020002</v>
          </cell>
          <cell r="D158">
            <v>-72.548889160160002</v>
          </cell>
        </row>
        <row r="159">
          <cell r="A159">
            <v>37654.3515625</v>
          </cell>
          <cell r="B159">
            <v>-59.310710906979999</v>
          </cell>
          <cell r="D159">
            <v>-70.092582702640001</v>
          </cell>
        </row>
        <row r="160">
          <cell r="A160">
            <v>37701.03515625</v>
          </cell>
          <cell r="B160">
            <v>-59.244132995610002</v>
          </cell>
          <cell r="D160">
            <v>-69.756805419919999</v>
          </cell>
        </row>
        <row r="161">
          <cell r="A161">
            <v>37766.39453125</v>
          </cell>
          <cell r="B161">
            <v>-59.15097808838</v>
          </cell>
          <cell r="D161">
            <v>-69.286895751949999</v>
          </cell>
        </row>
        <row r="162">
          <cell r="A162">
            <v>37857.8984375</v>
          </cell>
          <cell r="B162">
            <v>-59.02057647705</v>
          </cell>
          <cell r="D162">
            <v>-68.628982543950002</v>
          </cell>
        </row>
        <row r="163">
          <cell r="A163">
            <v>37986.00390625</v>
          </cell>
          <cell r="B163">
            <v>-58.838012695309999</v>
          </cell>
          <cell r="D163">
            <v>-67.707901000980002</v>
          </cell>
        </row>
        <row r="164">
          <cell r="A164">
            <v>38019.3515625</v>
          </cell>
          <cell r="B164">
            <v>-58.858219146730001</v>
          </cell>
          <cell r="D164">
            <v>-67.558082580570002</v>
          </cell>
        </row>
        <row r="165">
          <cell r="A165">
            <v>38066.03515625</v>
          </cell>
          <cell r="B165">
            <v>-58.919826507570001</v>
          </cell>
          <cell r="D165">
            <v>-67.600402832029999</v>
          </cell>
        </row>
        <row r="166">
          <cell r="A166">
            <v>38131.39453125</v>
          </cell>
          <cell r="B166">
            <v>-59.00606918335</v>
          </cell>
          <cell r="D166">
            <v>-67.659698486330001</v>
          </cell>
        </row>
        <row r="167">
          <cell r="A167">
            <v>38222.8984375</v>
          </cell>
          <cell r="B167">
            <v>-59.126819610600002</v>
          </cell>
          <cell r="D167">
            <v>-67.742729187009999</v>
          </cell>
        </row>
        <row r="168">
          <cell r="A168">
            <v>38351.00390625</v>
          </cell>
          <cell r="B168">
            <v>-59.295867919919999</v>
          </cell>
          <cell r="D168">
            <v>-67.858940124509999</v>
          </cell>
        </row>
        <row r="169">
          <cell r="A169">
            <v>38384.44140625</v>
          </cell>
          <cell r="B169">
            <v>-59.31575012207</v>
          </cell>
          <cell r="D169">
            <v>-67.746795654300001</v>
          </cell>
        </row>
        <row r="170">
          <cell r="A170">
            <v>38431.25390625</v>
          </cell>
          <cell r="B170">
            <v>-59.359882354740002</v>
          </cell>
          <cell r="D170">
            <v>-67.761154174799998</v>
          </cell>
        </row>
        <row r="171">
          <cell r="A171">
            <v>38496.79296875</v>
          </cell>
          <cell r="B171">
            <v>-59.421684265140001</v>
          </cell>
          <cell r="D171">
            <v>-67.781257629389998</v>
          </cell>
        </row>
        <row r="172">
          <cell r="A172">
            <v>38588.546875</v>
          </cell>
          <cell r="B172">
            <v>-59.508209228520002</v>
          </cell>
          <cell r="D172">
            <v>-67.809432983400001</v>
          </cell>
        </row>
        <row r="173">
          <cell r="A173">
            <v>38717.00390625</v>
          </cell>
          <cell r="B173">
            <v>-59.62935256958</v>
          </cell>
          <cell r="D173">
            <v>-67.848876953130002</v>
          </cell>
        </row>
        <row r="174">
          <cell r="A174">
            <v>38750.3515625</v>
          </cell>
          <cell r="B174">
            <v>-59.638778686519998</v>
          </cell>
          <cell r="D174">
            <v>-67.690872192379999</v>
          </cell>
        </row>
        <row r="175">
          <cell r="A175">
            <v>38797.03515625</v>
          </cell>
          <cell r="B175">
            <v>-59.711078643800001</v>
          </cell>
          <cell r="D175">
            <v>-67.766204833979998</v>
          </cell>
        </row>
        <row r="176">
          <cell r="A176">
            <v>38862.39453125</v>
          </cell>
          <cell r="B176">
            <v>-59.812335968020001</v>
          </cell>
          <cell r="D176">
            <v>-67.871726989750002</v>
          </cell>
        </row>
        <row r="177">
          <cell r="A177">
            <v>38953.8984375</v>
          </cell>
          <cell r="B177">
            <v>-59.954097747799999</v>
          </cell>
          <cell r="D177">
            <v>-68.01946258545</v>
          </cell>
        </row>
        <row r="178">
          <cell r="A178">
            <v>39082.00390625</v>
          </cell>
          <cell r="B178">
            <v>-60.152557373050001</v>
          </cell>
          <cell r="D178">
            <v>-68.226287841800001</v>
          </cell>
        </row>
        <row r="179">
          <cell r="A179">
            <v>39115.3515625</v>
          </cell>
          <cell r="B179">
            <v>-60.447540283199999</v>
          </cell>
          <cell r="D179">
            <v>-68.688301086430002</v>
          </cell>
        </row>
        <row r="180">
          <cell r="A180">
            <v>39162.03515625</v>
          </cell>
          <cell r="B180">
            <v>-60.475284576420002</v>
          </cell>
          <cell r="D180">
            <v>-68.676986694340002</v>
          </cell>
        </row>
        <row r="181">
          <cell r="A181">
            <v>39227.39453125</v>
          </cell>
          <cell r="B181">
            <v>-60.514125823969998</v>
          </cell>
          <cell r="D181">
            <v>-68.661163330080001</v>
          </cell>
        </row>
        <row r="182">
          <cell r="A182">
            <v>39318.8984375</v>
          </cell>
          <cell r="B182">
            <v>-60.568515777590001</v>
          </cell>
          <cell r="D182">
            <v>-68.639022827150001</v>
          </cell>
        </row>
        <row r="183">
          <cell r="A183">
            <v>39447.00390625</v>
          </cell>
          <cell r="B183">
            <v>-60.644649505620002</v>
          </cell>
          <cell r="D183">
            <v>-68.60800933838</v>
          </cell>
        </row>
        <row r="184">
          <cell r="A184">
            <v>39480.3515625</v>
          </cell>
          <cell r="B184">
            <v>-61.64268875122</v>
          </cell>
          <cell r="D184">
            <v>-70.959167480470001</v>
          </cell>
        </row>
        <row r="185">
          <cell r="A185">
            <v>39527.03515625</v>
          </cell>
          <cell r="B185">
            <v>-61.997802734380002</v>
          </cell>
          <cell r="D185">
            <v>-71.40795135498</v>
          </cell>
        </row>
        <row r="186">
          <cell r="A186">
            <v>39592.39453125</v>
          </cell>
          <cell r="B186">
            <v>-62.494937896730001</v>
          </cell>
          <cell r="D186">
            <v>-72.036087036129999</v>
          </cell>
        </row>
        <row r="187">
          <cell r="A187">
            <v>39683.8984375</v>
          </cell>
          <cell r="B187">
            <v>-63.19093322754</v>
          </cell>
          <cell r="D187">
            <v>-72.91551208496</v>
          </cell>
        </row>
        <row r="188">
          <cell r="A188">
            <v>39812.00390625</v>
          </cell>
          <cell r="B188">
            <v>-64.165321350100001</v>
          </cell>
          <cell r="D188">
            <v>-74.146728515630002</v>
          </cell>
        </row>
        <row r="189">
          <cell r="A189">
            <v>39845.44140625</v>
          </cell>
          <cell r="B189">
            <v>-63.63766860962</v>
          </cell>
          <cell r="D189">
            <v>-73.046058654790002</v>
          </cell>
        </row>
        <row r="190">
          <cell r="A190">
            <v>39892.25390625</v>
          </cell>
          <cell r="B190">
            <v>-63.665828704829998</v>
          </cell>
          <cell r="D190">
            <v>-73.072723388669999</v>
          </cell>
        </row>
        <row r="191">
          <cell r="A191">
            <v>39957.79296875</v>
          </cell>
          <cell r="B191">
            <v>-63.705280303960002</v>
          </cell>
          <cell r="D191">
            <v>-73.110084533689999</v>
          </cell>
        </row>
        <row r="192">
          <cell r="A192">
            <v>40049.546875</v>
          </cell>
          <cell r="B192">
            <v>-63.760524749760002</v>
          </cell>
          <cell r="D192">
            <v>-73.162399291989999</v>
          </cell>
        </row>
        <row r="193">
          <cell r="A193">
            <v>40178.00390625</v>
          </cell>
          <cell r="B193">
            <v>-63.837860107419999</v>
          </cell>
          <cell r="D193">
            <v>-73.235633850100001</v>
          </cell>
        </row>
        <row r="194">
          <cell r="A194">
            <v>40211.3515625</v>
          </cell>
          <cell r="B194">
            <v>-63.341033935550001</v>
          </cell>
          <cell r="D194">
            <v>-71.694053649899999</v>
          </cell>
        </row>
        <row r="195">
          <cell r="A195">
            <v>40258.03515625</v>
          </cell>
          <cell r="B195">
            <v>-63.310070037839999</v>
          </cell>
          <cell r="D195">
            <v>-71.658683776860002</v>
          </cell>
        </row>
        <row r="196">
          <cell r="A196">
            <v>40323.39453125</v>
          </cell>
          <cell r="B196">
            <v>-63.266704559330002</v>
          </cell>
          <cell r="D196">
            <v>-71.609008789059999</v>
          </cell>
        </row>
        <row r="197">
          <cell r="A197">
            <v>40414.8984375</v>
          </cell>
          <cell r="B197">
            <v>-63.20601272583</v>
          </cell>
          <cell r="D197">
            <v>-71.539474487299998</v>
          </cell>
        </row>
        <row r="198">
          <cell r="A198">
            <v>40543.00390625</v>
          </cell>
          <cell r="B198">
            <v>-63.121044158940002</v>
          </cell>
          <cell r="D198">
            <v>-71.442222595209998</v>
          </cell>
        </row>
        <row r="199">
          <cell r="A199">
            <v>40576.3515625</v>
          </cell>
          <cell r="B199">
            <v>-64.594909667970001</v>
          </cell>
          <cell r="D199">
            <v>-73.400024414059999</v>
          </cell>
        </row>
        <row r="200">
          <cell r="A200">
            <v>40623.03515625</v>
          </cell>
          <cell r="B200">
            <v>-65.13124847412</v>
          </cell>
          <cell r="D200">
            <v>-74.01033782959</v>
          </cell>
        </row>
        <row r="201">
          <cell r="A201">
            <v>40688.39453125</v>
          </cell>
          <cell r="B201">
            <v>-65.882125854489999</v>
          </cell>
          <cell r="D201">
            <v>-74.864776611330001</v>
          </cell>
        </row>
        <row r="202">
          <cell r="A202">
            <v>40779.8984375</v>
          </cell>
          <cell r="B202">
            <v>-66.93335723877</v>
          </cell>
          <cell r="D202">
            <v>-76.060997009280001</v>
          </cell>
        </row>
        <row r="203">
          <cell r="A203">
            <v>40908.00390625</v>
          </cell>
          <cell r="B203">
            <v>-68.405082702640001</v>
          </cell>
          <cell r="D203">
            <v>-77.735702514650001</v>
          </cell>
        </row>
        <row r="204">
          <cell r="A204">
            <v>40941.3515625</v>
          </cell>
          <cell r="B204">
            <v>-68.064399719240001</v>
          </cell>
          <cell r="D204">
            <v>-77.876373291020002</v>
          </cell>
        </row>
        <row r="205">
          <cell r="A205">
            <v>40988.03515625</v>
          </cell>
          <cell r="B205">
            <v>-68.025657653810001</v>
          </cell>
          <cell r="D205">
            <v>-77.79734802246</v>
          </cell>
        </row>
        <row r="206">
          <cell r="A206">
            <v>41053.39453125</v>
          </cell>
          <cell r="B206">
            <v>-67.97144317627</v>
          </cell>
          <cell r="D206">
            <v>-77.686737060550001</v>
          </cell>
        </row>
        <row r="207">
          <cell r="A207">
            <v>41144.8984375</v>
          </cell>
          <cell r="B207">
            <v>-67.895515441889998</v>
          </cell>
          <cell r="D207">
            <v>-77.531845092769998</v>
          </cell>
        </row>
        <row r="208">
          <cell r="A208">
            <v>41273.00390625</v>
          </cell>
          <cell r="B208">
            <v>-67.789222717290002</v>
          </cell>
          <cell r="D208">
            <v>-77.3150100708</v>
          </cell>
        </row>
        <row r="209">
          <cell r="A209">
            <v>41306.44140625</v>
          </cell>
          <cell r="B209">
            <v>-67.65934753418</v>
          </cell>
          <cell r="D209">
            <v>-77.193046569819998</v>
          </cell>
        </row>
        <row r="210">
          <cell r="A210">
            <v>41353.25390625</v>
          </cell>
          <cell r="B210">
            <v>-67.706993103030001</v>
          </cell>
          <cell r="D210">
            <v>-77.246353149409998</v>
          </cell>
        </row>
        <row r="211">
          <cell r="A211">
            <v>41418.79296875</v>
          </cell>
          <cell r="B211">
            <v>-67.773666381840002</v>
          </cell>
          <cell r="D211">
            <v>-77.320945739750002</v>
          </cell>
        </row>
        <row r="212">
          <cell r="A212">
            <v>41510.546875</v>
          </cell>
          <cell r="B212">
            <v>-67.867042541499998</v>
          </cell>
          <cell r="D212">
            <v>-77.4253616333</v>
          </cell>
        </row>
        <row r="213">
          <cell r="A213">
            <v>41639.00390625</v>
          </cell>
          <cell r="B213">
            <v>-67.997764587399999</v>
          </cell>
          <cell r="D213">
            <v>-77.57160949707</v>
          </cell>
        </row>
        <row r="214">
          <cell r="A214">
            <v>41672.3515625</v>
          </cell>
          <cell r="B214">
            <v>-68.221229553219999</v>
          </cell>
          <cell r="D214">
            <v>-77.982940673830001</v>
          </cell>
        </row>
        <row r="215">
          <cell r="A215">
            <v>41719.03515625</v>
          </cell>
          <cell r="B215">
            <v>-68.376487731929998</v>
          </cell>
          <cell r="D215">
            <v>-78.17805480957</v>
          </cell>
        </row>
        <row r="216">
          <cell r="A216">
            <v>41784.39453125</v>
          </cell>
          <cell r="B216">
            <v>-68.593856811519998</v>
          </cell>
          <cell r="D216">
            <v>-78.45115661621</v>
          </cell>
        </row>
        <row r="217">
          <cell r="A217">
            <v>41875.8984375</v>
          </cell>
          <cell r="B217">
            <v>-68.898193359380002</v>
          </cell>
          <cell r="D217">
            <v>-78.833541870120001</v>
          </cell>
        </row>
        <row r="218">
          <cell r="A218">
            <v>42004.00390625</v>
          </cell>
          <cell r="B218">
            <v>-69.324249267580001</v>
          </cell>
          <cell r="D218">
            <v>-79.368858337399999</v>
          </cell>
        </row>
        <row r="219">
          <cell r="A219">
            <v>42037.3515625</v>
          </cell>
          <cell r="B219">
            <v>-69.158004760739999</v>
          </cell>
          <cell r="D219">
            <v>-79.517906188959998</v>
          </cell>
        </row>
        <row r="220">
          <cell r="A220">
            <v>42084.03515625</v>
          </cell>
          <cell r="B220">
            <v>-69.272438049320002</v>
          </cell>
          <cell r="D220">
            <v>-79.659912109380002</v>
          </cell>
        </row>
        <row r="221">
          <cell r="A221">
            <v>42149.39453125</v>
          </cell>
          <cell r="B221">
            <v>-69.432662963870001</v>
          </cell>
          <cell r="D221">
            <v>-79.858741760249998</v>
          </cell>
        </row>
        <row r="222">
          <cell r="A222">
            <v>42240.8984375</v>
          </cell>
          <cell r="B222">
            <v>-69.656982421880002</v>
          </cell>
          <cell r="D222">
            <v>-80.13710784912</v>
          </cell>
        </row>
        <row r="223">
          <cell r="A223">
            <v>42369.00390625</v>
          </cell>
          <cell r="B223">
            <v>-69.971031188959998</v>
          </cell>
          <cell r="D223">
            <v>-80.526817321780001</v>
          </cell>
        </row>
        <row r="224">
          <cell r="A224">
            <v>42402.3515625</v>
          </cell>
          <cell r="B224">
            <v>-70.39242553711</v>
          </cell>
          <cell r="D224">
            <v>-80.84895324707</v>
          </cell>
        </row>
        <row r="225">
          <cell r="A225">
            <v>42449.03515625</v>
          </cell>
          <cell r="B225">
            <v>-70.693145751949999</v>
          </cell>
          <cell r="D225">
            <v>-81.17861175537</v>
          </cell>
        </row>
        <row r="226">
          <cell r="A226">
            <v>42514.39453125</v>
          </cell>
          <cell r="B226">
            <v>-71.114181518549998</v>
          </cell>
          <cell r="D226">
            <v>-81.640167236330001</v>
          </cell>
        </row>
        <row r="227">
          <cell r="A227">
            <v>42605.8984375</v>
          </cell>
          <cell r="B227">
            <v>-71.70361328125</v>
          </cell>
          <cell r="D227">
            <v>-82.286338806149999</v>
          </cell>
        </row>
        <row r="228">
          <cell r="A228">
            <v>42734.00390625</v>
          </cell>
          <cell r="B228">
            <v>-72.528831481929998</v>
          </cell>
          <cell r="D228">
            <v>-83.190971374509999</v>
          </cell>
        </row>
        <row r="229">
          <cell r="A229">
            <v>42767.44140625</v>
          </cell>
          <cell r="B229">
            <v>-71.946334838870001</v>
          </cell>
          <cell r="D229">
            <v>-81.02864074707</v>
          </cell>
        </row>
        <row r="230">
          <cell r="A230">
            <v>42814.25390625</v>
          </cell>
          <cell r="B230">
            <v>-72.184104919429998</v>
          </cell>
          <cell r="D230">
            <v>-81.27936553955</v>
          </cell>
        </row>
        <row r="231">
          <cell r="A231">
            <v>42879.79296875</v>
          </cell>
          <cell r="B231">
            <v>-72.517028808589998</v>
          </cell>
          <cell r="D231">
            <v>-81.630432128910002</v>
          </cell>
        </row>
        <row r="232">
          <cell r="A232">
            <v>42971.546875</v>
          </cell>
          <cell r="B232">
            <v>-72.98314666748</v>
          </cell>
          <cell r="D232">
            <v>-82.12197113037</v>
          </cell>
        </row>
        <row r="233">
          <cell r="A233">
            <v>43100.00390625</v>
          </cell>
          <cell r="B233">
            <v>-73.635688781740001</v>
          </cell>
          <cell r="D233">
            <v>-82.810089111330001</v>
          </cell>
        </row>
        <row r="234">
          <cell r="A234">
            <v>43133.3515625</v>
          </cell>
          <cell r="B234">
            <v>-73.616241455080001</v>
          </cell>
          <cell r="D234">
            <v>-82.748695373540002</v>
          </cell>
        </row>
        <row r="235">
          <cell r="A235">
            <v>43180.03515625</v>
          </cell>
          <cell r="B235">
            <v>-73.65047454834</v>
          </cell>
          <cell r="D235">
            <v>-82.789093017580001</v>
          </cell>
        </row>
        <row r="236">
          <cell r="A236">
            <v>43245.39453125</v>
          </cell>
          <cell r="B236">
            <v>-73.698387146000002</v>
          </cell>
          <cell r="D236">
            <v>-82.845649719240001</v>
          </cell>
        </row>
        <row r="237">
          <cell r="A237">
            <v>43336.8984375</v>
          </cell>
          <cell r="B237">
            <v>-73.76547241211</v>
          </cell>
          <cell r="D237">
            <v>-82.924850463870001</v>
          </cell>
        </row>
        <row r="238">
          <cell r="A238">
            <v>43465.00390625</v>
          </cell>
          <cell r="B238">
            <v>-73.85939025879</v>
          </cell>
          <cell r="D238">
            <v>-83.035705566410002</v>
          </cell>
        </row>
        <row r="239">
          <cell r="A239">
            <v>43498.3515625</v>
          </cell>
          <cell r="B239">
            <v>-73.76058959961</v>
          </cell>
          <cell r="D239">
            <v>-82.894134521479998</v>
          </cell>
        </row>
        <row r="240">
          <cell r="A240">
            <v>43545.03515625</v>
          </cell>
          <cell r="B240">
            <v>-73.61296081543</v>
          </cell>
          <cell r="D240">
            <v>-82.670768737789999</v>
          </cell>
        </row>
        <row r="241">
          <cell r="A241">
            <v>43610.39453125</v>
          </cell>
          <cell r="B241">
            <v>-73.406288146969999</v>
          </cell>
          <cell r="D241">
            <v>-82.358108520510001</v>
          </cell>
        </row>
        <row r="242">
          <cell r="A242">
            <v>43701.8984375</v>
          </cell>
          <cell r="B242">
            <v>-73.116989135739999</v>
          </cell>
          <cell r="D242">
            <v>-81.920440673830001</v>
          </cell>
        </row>
        <row r="243">
          <cell r="A243">
            <v>43830.00390625</v>
          </cell>
          <cell r="B243">
            <v>-72.711936950679998</v>
          </cell>
          <cell r="D243">
            <v>-81.307662963870001</v>
          </cell>
        </row>
        <row r="244">
          <cell r="A244">
            <v>43863.3515625</v>
          </cell>
          <cell r="B244">
            <v>-72.403198242190001</v>
          </cell>
          <cell r="D244">
            <v>-79.013809204099999</v>
          </cell>
        </row>
        <row r="245">
          <cell r="A245">
            <v>43910.03515625</v>
          </cell>
          <cell r="B245">
            <v>-72.147834777829999</v>
          </cell>
          <cell r="D245">
            <v>-78.680183410639998</v>
          </cell>
        </row>
        <row r="246">
          <cell r="A246">
            <v>43975.39453125</v>
          </cell>
          <cell r="B246">
            <v>-71.790451049799998</v>
          </cell>
          <cell r="D246">
            <v>-78.213272094730002</v>
          </cell>
        </row>
        <row r="247">
          <cell r="A247">
            <v>44066.8984375</v>
          </cell>
          <cell r="B247">
            <v>-71.290092468259999</v>
          </cell>
          <cell r="D247">
            <v>-77.559616088870001</v>
          </cell>
        </row>
        <row r="248">
          <cell r="A248">
            <v>44195.00390625</v>
          </cell>
          <cell r="B248">
            <v>-70.589584350590002</v>
          </cell>
          <cell r="D248">
            <v>-76.644416809079999</v>
          </cell>
        </row>
        <row r="249">
          <cell r="A249">
            <v>44228.44140625</v>
          </cell>
          <cell r="B249">
            <v>-70.69093322754</v>
          </cell>
          <cell r="D249">
            <v>-78.686706542970001</v>
          </cell>
        </row>
        <row r="250">
          <cell r="A250">
            <v>44275.25390625</v>
          </cell>
          <cell r="B250">
            <v>-70.662773132319998</v>
          </cell>
          <cell r="D250">
            <v>-78.700469970699999</v>
          </cell>
        </row>
        <row r="251">
          <cell r="A251">
            <v>44340.79296875</v>
          </cell>
          <cell r="B251">
            <v>-70.623352050779999</v>
          </cell>
          <cell r="D251">
            <v>-78.71971130371</v>
          </cell>
        </row>
        <row r="252">
          <cell r="A252">
            <v>44432.546875</v>
          </cell>
          <cell r="B252">
            <v>-70.568161010739999</v>
          </cell>
          <cell r="D252">
            <v>-78.746658325200002</v>
          </cell>
        </row>
        <row r="253">
          <cell r="A253">
            <v>44561.00390625</v>
          </cell>
          <cell r="B253">
            <v>-70.490898132319998</v>
          </cell>
          <cell r="D253">
            <v>-78.784378051760001</v>
          </cell>
        </row>
        <row r="254">
          <cell r="A254">
            <v>44594.3515625</v>
          </cell>
          <cell r="B254">
            <v>-70.448471069340002</v>
          </cell>
          <cell r="D254">
            <v>-78.744194030759999</v>
          </cell>
        </row>
        <row r="255">
          <cell r="A255">
            <v>44641.03515625</v>
          </cell>
          <cell r="B255">
            <v>-70.391639709469999</v>
          </cell>
          <cell r="D255">
            <v>-78.687339782709998</v>
          </cell>
        </row>
        <row r="256">
          <cell r="A256">
            <v>44706.39453125</v>
          </cell>
          <cell r="B256">
            <v>-70.312065124509999</v>
          </cell>
          <cell r="D256">
            <v>-78.607803344730002</v>
          </cell>
        </row>
        <row r="257">
          <cell r="A257">
            <v>44797.8984375</v>
          </cell>
          <cell r="B257">
            <v>-70.200645446780001</v>
          </cell>
          <cell r="D257">
            <v>-78.49642944336</v>
          </cell>
        </row>
        <row r="258">
          <cell r="A258">
            <v>44926.00390625</v>
          </cell>
          <cell r="B258">
            <v>-70.044639587399999</v>
          </cell>
          <cell r="D258">
            <v>-78.340492248540002</v>
          </cell>
        </row>
        <row r="259">
          <cell r="A259">
            <v>44959.3515625</v>
          </cell>
          <cell r="B259">
            <v>-69.97575378418</v>
          </cell>
          <cell r="D259">
            <v>-78.197006225590002</v>
          </cell>
        </row>
        <row r="260">
          <cell r="A260">
            <v>45006.03515625</v>
          </cell>
          <cell r="B260">
            <v>-69.875923156740001</v>
          </cell>
          <cell r="D260">
            <v>-77.998359680180002</v>
          </cell>
        </row>
        <row r="261">
          <cell r="A261">
            <v>45071.39453125</v>
          </cell>
          <cell r="B261">
            <v>-69.736328125</v>
          </cell>
          <cell r="D261">
            <v>-77.720901489260001</v>
          </cell>
        </row>
        <row r="262">
          <cell r="A262">
            <v>45162.8984375</v>
          </cell>
          <cell r="B262">
            <v>-69.540771484380002</v>
          </cell>
          <cell r="D262">
            <v>-77.331840515140001</v>
          </cell>
        </row>
        <row r="263">
          <cell r="A263">
            <v>45291.00390625</v>
          </cell>
          <cell r="B263">
            <v>-69.267066955570002</v>
          </cell>
          <cell r="D263">
            <v>-76.787338256840002</v>
          </cell>
        </row>
        <row r="264">
          <cell r="A264">
            <v>45324.3515625</v>
          </cell>
          <cell r="B264">
            <v>-69.145011901860002</v>
          </cell>
          <cell r="D264">
            <v>-76.633239746089998</v>
          </cell>
        </row>
        <row r="265">
          <cell r="A265">
            <v>45371.03515625</v>
          </cell>
          <cell r="B265">
            <v>-68.97557067871</v>
          </cell>
          <cell r="D265">
            <v>-76.416358947749998</v>
          </cell>
        </row>
        <row r="266">
          <cell r="A266">
            <v>45436.39453125</v>
          </cell>
          <cell r="B266">
            <v>-68.738388061519998</v>
          </cell>
          <cell r="D266">
            <v>-76.112762451169999</v>
          </cell>
        </row>
        <row r="267">
          <cell r="A267">
            <v>45527.8984375</v>
          </cell>
          <cell r="B267">
            <v>-68.40631866455</v>
          </cell>
          <cell r="D267">
            <v>-75.687721252439999</v>
          </cell>
        </row>
        <row r="268">
          <cell r="A268">
            <v>45656.00390625</v>
          </cell>
          <cell r="B268">
            <v>-67.941444396969999</v>
          </cell>
          <cell r="D268">
            <v>-75.09267425537</v>
          </cell>
        </row>
        <row r="269">
          <cell r="A269">
            <v>45689.44140625</v>
          </cell>
          <cell r="B269">
            <v>-67.942520141599999</v>
          </cell>
          <cell r="D269">
            <v>-75.101501464839998</v>
          </cell>
        </row>
        <row r="270">
          <cell r="A270">
            <v>45736.25390625</v>
          </cell>
          <cell r="B270">
            <v>-67.946144103999998</v>
          </cell>
          <cell r="D270">
            <v>-75.116607666020002</v>
          </cell>
        </row>
        <row r="271">
          <cell r="A271">
            <v>45801.79296875</v>
          </cell>
          <cell r="B271">
            <v>-67.951217651370001</v>
          </cell>
          <cell r="D271">
            <v>-75.13776397705</v>
          </cell>
        </row>
        <row r="272">
          <cell r="A272">
            <v>45893.546875</v>
          </cell>
          <cell r="B272">
            <v>-67.95832824707</v>
          </cell>
          <cell r="D272">
            <v>-75.1674118042</v>
          </cell>
        </row>
        <row r="273">
          <cell r="A273">
            <v>46022.00390625</v>
          </cell>
          <cell r="B273">
            <v>-67.968269348139998</v>
          </cell>
          <cell r="D273">
            <v>-75.20888519287</v>
          </cell>
        </row>
        <row r="274">
          <cell r="A274">
            <v>46055.3515625</v>
          </cell>
          <cell r="B274">
            <v>-67.881942749019998</v>
          </cell>
          <cell r="D274">
            <v>-75.106132507319998</v>
          </cell>
        </row>
        <row r="275">
          <cell r="A275">
            <v>46102.03515625</v>
          </cell>
          <cell r="B275">
            <v>-67.759521484380002</v>
          </cell>
          <cell r="D275">
            <v>-74.959999084469999</v>
          </cell>
        </row>
        <row r="276">
          <cell r="A276">
            <v>46167.39453125</v>
          </cell>
          <cell r="B276">
            <v>-67.58814239502</v>
          </cell>
          <cell r="D276">
            <v>-74.755584716800001</v>
          </cell>
        </row>
        <row r="277">
          <cell r="A277">
            <v>46258.8984375</v>
          </cell>
          <cell r="B277">
            <v>-67.34822845459</v>
          </cell>
          <cell r="D277">
            <v>-74.469268798830001</v>
          </cell>
        </row>
        <row r="278">
          <cell r="A278">
            <v>46387.00390625</v>
          </cell>
          <cell r="B278">
            <v>-67.012329101559999</v>
          </cell>
          <cell r="D278">
            <v>-74.068466186519998</v>
          </cell>
        </row>
        <row r="279">
          <cell r="A279">
            <v>46420.3515625</v>
          </cell>
          <cell r="B279">
            <v>-66.852279663090002</v>
          </cell>
          <cell r="D279">
            <v>-73.828842163090002</v>
          </cell>
        </row>
        <row r="280">
          <cell r="A280">
            <v>46467.03515625</v>
          </cell>
          <cell r="B280">
            <v>-66.62998199463</v>
          </cell>
          <cell r="D280">
            <v>-73.495872497560001</v>
          </cell>
        </row>
        <row r="281">
          <cell r="A281">
            <v>46532.39453125</v>
          </cell>
          <cell r="B281">
            <v>-66.31883239746</v>
          </cell>
          <cell r="D281">
            <v>-73.029830932620001</v>
          </cell>
        </row>
        <row r="282">
          <cell r="A282">
            <v>46623.8984375</v>
          </cell>
          <cell r="B282">
            <v>-65.883186340329999</v>
          </cell>
          <cell r="D282">
            <v>-72.37728881836</v>
          </cell>
        </row>
        <row r="283">
          <cell r="A283">
            <v>46752.00390625</v>
          </cell>
          <cell r="B283">
            <v>-65.27326965332</v>
          </cell>
          <cell r="D283">
            <v>-71.463737487789999</v>
          </cell>
        </row>
        <row r="284">
          <cell r="A284">
            <v>46785.3515625</v>
          </cell>
          <cell r="B284">
            <v>-65.22817993164</v>
          </cell>
          <cell r="D284">
            <v>-71.377418518070002</v>
          </cell>
        </row>
        <row r="285">
          <cell r="A285">
            <v>46832.03515625</v>
          </cell>
          <cell r="B285">
            <v>-65.17155456543</v>
          </cell>
          <cell r="D285">
            <v>-71.310707092290002</v>
          </cell>
        </row>
        <row r="286">
          <cell r="A286">
            <v>46897.39453125</v>
          </cell>
          <cell r="B286">
            <v>-65.09228515625</v>
          </cell>
          <cell r="D286">
            <v>-71.217323303219999</v>
          </cell>
        </row>
        <row r="287">
          <cell r="A287">
            <v>46988.8984375</v>
          </cell>
          <cell r="B287">
            <v>-64.981307983400001</v>
          </cell>
          <cell r="D287">
            <v>-71.086570739750002</v>
          </cell>
        </row>
        <row r="288">
          <cell r="A288">
            <v>47117.00390625</v>
          </cell>
          <cell r="B288">
            <v>-64.825950622560001</v>
          </cell>
          <cell r="D288">
            <v>-70.903549194340002</v>
          </cell>
        </row>
        <row r="289">
          <cell r="A289">
            <v>47150.44140625</v>
          </cell>
          <cell r="B289">
            <v>-65.226448059079999</v>
          </cell>
          <cell r="D289">
            <v>-71.478454589839998</v>
          </cell>
        </row>
        <row r="290">
          <cell r="A290">
            <v>47197.25390625</v>
          </cell>
          <cell r="B290">
            <v>-65.780128478999998</v>
          </cell>
          <cell r="D290">
            <v>-72.229583740229998</v>
          </cell>
        </row>
        <row r="291">
          <cell r="A291">
            <v>47262.79296875</v>
          </cell>
          <cell r="B291">
            <v>-66.555267333979998</v>
          </cell>
          <cell r="D291">
            <v>-73.28115081787</v>
          </cell>
        </row>
        <row r="292">
          <cell r="A292">
            <v>47354.546875</v>
          </cell>
          <cell r="B292">
            <v>-67.640464782709998</v>
          </cell>
          <cell r="D292">
            <v>-74.753326416020002</v>
          </cell>
        </row>
        <row r="293">
          <cell r="A293">
            <v>47483.00390625</v>
          </cell>
          <cell r="B293">
            <v>-69.1597366333</v>
          </cell>
          <cell r="D293">
            <v>-76.814392089839998</v>
          </cell>
        </row>
        <row r="294">
          <cell r="A294">
            <v>47516.3515625</v>
          </cell>
          <cell r="B294">
            <v>-69.455528259280001</v>
          </cell>
          <cell r="D294">
            <v>-77.16716003418</v>
          </cell>
        </row>
        <row r="295">
          <cell r="A295">
            <v>47563.03515625</v>
          </cell>
          <cell r="B295">
            <v>-69.86962890625</v>
          </cell>
          <cell r="D295">
            <v>-77.660972595209998</v>
          </cell>
        </row>
        <row r="296">
          <cell r="A296">
            <v>47628.39453125</v>
          </cell>
          <cell r="B296">
            <v>-70.449348449710001</v>
          </cell>
          <cell r="D296">
            <v>-78.352256774899999</v>
          </cell>
        </row>
        <row r="297">
          <cell r="A297">
            <v>47719.8984375</v>
          </cell>
          <cell r="B297">
            <v>-71.26097869873</v>
          </cell>
          <cell r="D297">
            <v>-79.320114135739999</v>
          </cell>
        </row>
        <row r="298">
          <cell r="A298">
            <v>47848.00390625</v>
          </cell>
          <cell r="B298">
            <v>-72.397247314449999</v>
          </cell>
          <cell r="D298">
            <v>-80.675102233890001</v>
          </cell>
        </row>
        <row r="299">
          <cell r="A299">
            <v>47881.3515625</v>
          </cell>
          <cell r="B299">
            <v>-72.642753601069998</v>
          </cell>
          <cell r="D299">
            <v>-80.966911315920001</v>
          </cell>
        </row>
        <row r="300">
          <cell r="A300">
            <v>47928.03515625</v>
          </cell>
          <cell r="B300">
            <v>-72.986434936519998</v>
          </cell>
          <cell r="D300">
            <v>-81.37532043457</v>
          </cell>
        </row>
        <row r="301">
          <cell r="A301">
            <v>47993.39453125</v>
          </cell>
          <cell r="B301">
            <v>-73.46760559082</v>
          </cell>
          <cell r="D301">
            <v>-81.947143554690001</v>
          </cell>
        </row>
        <row r="302">
          <cell r="A302">
            <v>48084.8984375</v>
          </cell>
          <cell r="B302">
            <v>-74.141235351559999</v>
          </cell>
          <cell r="D302">
            <v>-82.747680664059999</v>
          </cell>
        </row>
        <row r="303">
          <cell r="A303">
            <v>48213.00390625</v>
          </cell>
          <cell r="B303">
            <v>-75.08432006836</v>
          </cell>
          <cell r="D303">
            <v>-83.868438720699999</v>
          </cell>
        </row>
        <row r="304">
          <cell r="A304">
            <v>48246.3515625</v>
          </cell>
          <cell r="B304">
            <v>-75.288246154790002</v>
          </cell>
          <cell r="D304">
            <v>-84.109062194819998</v>
          </cell>
        </row>
        <row r="305">
          <cell r="A305">
            <v>48293.03515625</v>
          </cell>
          <cell r="B305">
            <v>-75.57374572754</v>
          </cell>
          <cell r="D305">
            <v>-84.44580078125</v>
          </cell>
        </row>
        <row r="306">
          <cell r="A306">
            <v>48358.39453125</v>
          </cell>
          <cell r="B306">
            <v>-75.973442077640001</v>
          </cell>
          <cell r="D306">
            <v>-84.91724395752</v>
          </cell>
        </row>
        <row r="307">
          <cell r="A307">
            <v>48449.8984375</v>
          </cell>
          <cell r="B307">
            <v>-76.533027648930002</v>
          </cell>
          <cell r="D307">
            <v>-85.577339172359999</v>
          </cell>
        </row>
        <row r="308">
          <cell r="A308">
            <v>48578.00390625</v>
          </cell>
          <cell r="B308">
            <v>-77.316452026370001</v>
          </cell>
          <cell r="D308">
            <v>-86.501426696780001</v>
          </cell>
        </row>
        <row r="309">
          <cell r="A309">
            <v>48611.44140625</v>
          </cell>
          <cell r="B309">
            <v>-77.492401123050001</v>
          </cell>
          <cell r="D309">
            <v>-86.706771850590002</v>
          </cell>
        </row>
        <row r="310">
          <cell r="A310">
            <v>48658.25390625</v>
          </cell>
          <cell r="B310">
            <v>-77.738739013669999</v>
          </cell>
          <cell r="D310">
            <v>-86.99412536621</v>
          </cell>
        </row>
        <row r="311">
          <cell r="A311">
            <v>48723.79296875</v>
          </cell>
          <cell r="B311">
            <v>-78.083610534670001</v>
          </cell>
          <cell r="D311">
            <v>-87.39646911621</v>
          </cell>
        </row>
        <row r="312">
          <cell r="A312">
            <v>48815.546875</v>
          </cell>
          <cell r="B312">
            <v>-78.566436767580001</v>
          </cell>
          <cell r="D312">
            <v>-87.959823608400001</v>
          </cell>
        </row>
        <row r="313">
          <cell r="A313">
            <v>48944.00390625</v>
          </cell>
          <cell r="B313">
            <v>-79.24242401123</v>
          </cell>
          <cell r="D313">
            <v>-88.748565673830001</v>
          </cell>
        </row>
        <row r="314">
          <cell r="A314">
            <v>48977.3515625</v>
          </cell>
          <cell r="B314">
            <v>-79.439994812009999</v>
          </cell>
          <cell r="D314">
            <v>-88.977592468259999</v>
          </cell>
        </row>
        <row r="315">
          <cell r="A315">
            <v>49024.03515625</v>
          </cell>
          <cell r="B315">
            <v>-79.716583251949999</v>
          </cell>
          <cell r="D315">
            <v>-89.298225402829999</v>
          </cell>
        </row>
        <row r="316">
          <cell r="A316">
            <v>49089.39453125</v>
          </cell>
          <cell r="B316">
            <v>-80.103805541989999</v>
          </cell>
          <cell r="D316">
            <v>-89.747093200679998</v>
          </cell>
        </row>
        <row r="317">
          <cell r="A317">
            <v>49180.8984375</v>
          </cell>
          <cell r="B317">
            <v>-80.6459274292</v>
          </cell>
          <cell r="D317">
            <v>-90.375549316410002</v>
          </cell>
        </row>
        <row r="318">
          <cell r="A318">
            <v>49309.00390625</v>
          </cell>
          <cell r="B318">
            <v>-81.404899597170001</v>
          </cell>
          <cell r="D318">
            <v>-91.255401611330001</v>
          </cell>
        </row>
        <row r="319">
          <cell r="A319">
            <v>49342.3515625</v>
          </cell>
          <cell r="B319">
            <v>-81.559837341310001</v>
          </cell>
          <cell r="D319">
            <v>-91.433486938480002</v>
          </cell>
        </row>
        <row r="320">
          <cell r="A320">
            <v>49389.03515625</v>
          </cell>
          <cell r="B320">
            <v>-81.77677154541</v>
          </cell>
          <cell r="D320">
            <v>-91.682647705080001</v>
          </cell>
        </row>
        <row r="321">
          <cell r="A321">
            <v>49454.39453125</v>
          </cell>
          <cell r="B321">
            <v>-82.080490112299998</v>
          </cell>
          <cell r="D321">
            <v>-92.031494140630002</v>
          </cell>
        </row>
        <row r="322">
          <cell r="A322">
            <v>49545.8984375</v>
          </cell>
          <cell r="B322">
            <v>-82.50570678711</v>
          </cell>
          <cell r="D322">
            <v>-92.519966125490001</v>
          </cell>
        </row>
        <row r="323">
          <cell r="A323">
            <v>49674.00390625</v>
          </cell>
          <cell r="B323">
            <v>-83.10099029541</v>
          </cell>
          <cell r="D323">
            <v>-93.203834533689999</v>
          </cell>
        </row>
        <row r="324">
          <cell r="A324">
            <v>49707.3515625</v>
          </cell>
          <cell r="B324">
            <v>-83.226806640630002</v>
          </cell>
          <cell r="D324">
            <v>-93.345657348629999</v>
          </cell>
        </row>
        <row r="325">
          <cell r="A325">
            <v>49754.03515625</v>
          </cell>
          <cell r="B325">
            <v>-83.402908325200002</v>
          </cell>
          <cell r="D325">
            <v>-93.54404449463</v>
          </cell>
        </row>
        <row r="326">
          <cell r="A326">
            <v>49819.39453125</v>
          </cell>
          <cell r="B326">
            <v>-83.649459838870001</v>
          </cell>
          <cell r="D326">
            <v>-93.821731567379999</v>
          </cell>
        </row>
        <row r="327">
          <cell r="A327">
            <v>49910.8984375</v>
          </cell>
          <cell r="B327">
            <v>-83.994659423830001</v>
          </cell>
          <cell r="D327">
            <v>-94.210632324220001</v>
          </cell>
        </row>
        <row r="328">
          <cell r="A328">
            <v>50039.00390625</v>
          </cell>
          <cell r="B328">
            <v>-84.477905273440001</v>
          </cell>
          <cell r="D328">
            <v>-94.75503540039</v>
          </cell>
        </row>
        <row r="329">
          <cell r="A329">
            <v>50072.44140625</v>
          </cell>
          <cell r="B329">
            <v>-84.585021972660002</v>
          </cell>
          <cell r="D329">
            <v>-94.873741149899999</v>
          </cell>
        </row>
        <row r="330">
          <cell r="A330">
            <v>50119.25390625</v>
          </cell>
          <cell r="B330">
            <v>-84.734954833979998</v>
          </cell>
          <cell r="D330">
            <v>-95.039596557620001</v>
          </cell>
        </row>
        <row r="331">
          <cell r="A331">
            <v>50184.79296875</v>
          </cell>
          <cell r="B331">
            <v>-84.944877624509999</v>
          </cell>
          <cell r="D331">
            <v>-95.27188873291</v>
          </cell>
        </row>
        <row r="332">
          <cell r="A332">
            <v>50276.546875</v>
          </cell>
          <cell r="B332">
            <v>-85.238777160639998</v>
          </cell>
          <cell r="D332">
            <v>-95.597206115719999</v>
          </cell>
        </row>
        <row r="333">
          <cell r="A333">
            <v>50405.00390625</v>
          </cell>
          <cell r="B333">
            <v>-85.650207519529999</v>
          </cell>
          <cell r="D333">
            <v>-96.052589416499998</v>
          </cell>
        </row>
        <row r="334">
          <cell r="A334">
            <v>50438.3515625</v>
          </cell>
          <cell r="B334">
            <v>-85.746368408199999</v>
          </cell>
          <cell r="D334">
            <v>-96.157508850100001</v>
          </cell>
        </row>
        <row r="335">
          <cell r="A335">
            <v>50485.03515625</v>
          </cell>
          <cell r="B335">
            <v>-85.880996704099999</v>
          </cell>
          <cell r="D335">
            <v>-96.304244995120001</v>
          </cell>
        </row>
        <row r="336">
          <cell r="A336">
            <v>50550.39453125</v>
          </cell>
          <cell r="B336">
            <v>-86.069511413569998</v>
          </cell>
          <cell r="D336">
            <v>-96.509643554690001</v>
          </cell>
        </row>
        <row r="337">
          <cell r="A337">
            <v>50641.8984375</v>
          </cell>
          <cell r="B337">
            <v>-86.333435058589998</v>
          </cell>
          <cell r="D337">
            <v>-96.797355651860002</v>
          </cell>
        </row>
        <row r="338">
          <cell r="A338">
            <v>50770.00390625</v>
          </cell>
          <cell r="B338">
            <v>-86.702880859380002</v>
          </cell>
          <cell r="D338">
            <v>-97.200019836430002</v>
          </cell>
        </row>
        <row r="339">
          <cell r="A339">
            <v>50803.3515625</v>
          </cell>
          <cell r="B339">
            <v>-86.792121887210001</v>
          </cell>
          <cell r="D339">
            <v>-97.296249389650001</v>
          </cell>
        </row>
        <row r="340">
          <cell r="A340">
            <v>50850.03515625</v>
          </cell>
          <cell r="B340">
            <v>-86.9169921875</v>
          </cell>
          <cell r="D340">
            <v>-97.430694580080001</v>
          </cell>
        </row>
        <row r="341">
          <cell r="A341">
            <v>50915.39453125</v>
          </cell>
          <cell r="B341">
            <v>-87.091850280759999</v>
          </cell>
          <cell r="D341">
            <v>-97.618957519529999</v>
          </cell>
        </row>
        <row r="342">
          <cell r="A342">
            <v>51006.8984375</v>
          </cell>
          <cell r="B342">
            <v>-87.336639404300001</v>
          </cell>
          <cell r="D342">
            <v>-97.882606506350001</v>
          </cell>
        </row>
        <row r="343">
          <cell r="A343">
            <v>51135.00390625</v>
          </cell>
          <cell r="B343">
            <v>-87.679328918460001</v>
          </cell>
          <cell r="D343">
            <v>-98.251663208010001</v>
          </cell>
        </row>
        <row r="344">
          <cell r="A344">
            <v>51168.3515625</v>
          </cell>
          <cell r="B344">
            <v>-87.762809753420001</v>
          </cell>
          <cell r="D344">
            <v>-98.340797424320002</v>
          </cell>
        </row>
        <row r="345">
          <cell r="A345">
            <v>51215.03515625</v>
          </cell>
          <cell r="B345">
            <v>-87.87964630127</v>
          </cell>
          <cell r="D345">
            <v>-98.465408325200002</v>
          </cell>
        </row>
        <row r="346">
          <cell r="A346">
            <v>51280.39453125</v>
          </cell>
          <cell r="B346">
            <v>-88.043243408199999</v>
          </cell>
          <cell r="D346">
            <v>-98.63990020752</v>
          </cell>
        </row>
        <row r="347">
          <cell r="A347">
            <v>51371.8984375</v>
          </cell>
          <cell r="B347">
            <v>-88.272277832029999</v>
          </cell>
          <cell r="D347">
            <v>-98.8842086792</v>
          </cell>
        </row>
        <row r="348">
          <cell r="A348">
            <v>51500.00390625</v>
          </cell>
          <cell r="B348">
            <v>-88.59292602539</v>
          </cell>
          <cell r="D348">
            <v>-99.226272583010001</v>
          </cell>
        </row>
        <row r="349">
          <cell r="A349">
            <v>51533.44140625</v>
          </cell>
          <cell r="B349">
            <v>-88.463584899899999</v>
          </cell>
          <cell r="D349">
            <v>-99.064682006840002</v>
          </cell>
        </row>
        <row r="350">
          <cell r="A350">
            <v>51580.25390625</v>
          </cell>
          <cell r="B350">
            <v>-88.282440185550001</v>
          </cell>
          <cell r="D350">
            <v>-98.838317871089998</v>
          </cell>
        </row>
        <row r="351">
          <cell r="A351">
            <v>51645.79296875</v>
          </cell>
          <cell r="B351">
            <v>-88.028831481929998</v>
          </cell>
          <cell r="D351">
            <v>-98.52140045166</v>
          </cell>
        </row>
        <row r="352">
          <cell r="A352">
            <v>51737.546875</v>
          </cell>
          <cell r="B352">
            <v>-87.673782348629999</v>
          </cell>
          <cell r="D352">
            <v>-98.077728271479998</v>
          </cell>
        </row>
        <row r="353">
          <cell r="A353">
            <v>51866.00390625</v>
          </cell>
          <cell r="B353">
            <v>-87.176719665530001</v>
          </cell>
          <cell r="D353">
            <v>-97.456573486330001</v>
          </cell>
        </row>
        <row r="354">
          <cell r="A354">
            <v>51899.3515625</v>
          </cell>
          <cell r="B354">
            <v>-87.097732543950002</v>
          </cell>
          <cell r="D354">
            <v>-97.34870147705</v>
          </cell>
        </row>
        <row r="355">
          <cell r="A355">
            <v>51946.03515625</v>
          </cell>
          <cell r="B355">
            <v>-86.987182617190001</v>
          </cell>
          <cell r="D355">
            <v>-97.197578430180002</v>
          </cell>
        </row>
        <row r="356">
          <cell r="A356">
            <v>52011.39453125</v>
          </cell>
          <cell r="B356">
            <v>-86.832397460940001</v>
          </cell>
          <cell r="D356">
            <v>-96.98622894287</v>
          </cell>
        </row>
        <row r="357">
          <cell r="A357">
            <v>52102.8984375</v>
          </cell>
          <cell r="B357">
            <v>-86.615699768070002</v>
          </cell>
          <cell r="D357">
            <v>-96.690238952640001</v>
          </cell>
        </row>
        <row r="358">
          <cell r="A358">
            <v>52231.00390625</v>
          </cell>
          <cell r="B358">
            <v>-86.312316894529999</v>
          </cell>
          <cell r="D358">
            <v>-96.27586364746</v>
          </cell>
        </row>
        <row r="359">
          <cell r="A359">
            <v>52264.3515625</v>
          </cell>
          <cell r="B359">
            <v>-86.262428283689999</v>
          </cell>
          <cell r="D359">
            <v>-96.203620910639998</v>
          </cell>
        </row>
        <row r="360">
          <cell r="A360">
            <v>52311.03515625</v>
          </cell>
          <cell r="B360">
            <v>-86.19261932373</v>
          </cell>
          <cell r="D360">
            <v>-96.102355957029999</v>
          </cell>
        </row>
        <row r="361">
          <cell r="A361">
            <v>52376.39453125</v>
          </cell>
          <cell r="B361">
            <v>-86.094863891599999</v>
          </cell>
          <cell r="D361">
            <v>-95.960762023930002</v>
          </cell>
        </row>
        <row r="362">
          <cell r="A362">
            <v>52467.8984375</v>
          </cell>
          <cell r="B362">
            <v>-85.9580078125</v>
          </cell>
          <cell r="D362">
            <v>-95.76252746582</v>
          </cell>
        </row>
        <row r="363">
          <cell r="A363">
            <v>52596.00390625</v>
          </cell>
          <cell r="B363">
            <v>-85.766403198239999</v>
          </cell>
          <cell r="D363">
            <v>-95.485000610349999</v>
          </cell>
        </row>
        <row r="364">
          <cell r="A364">
            <v>52629.3515625</v>
          </cell>
          <cell r="B364">
            <v>-85.73291015625</v>
          </cell>
          <cell r="D364">
            <v>-95.433868408199999</v>
          </cell>
        </row>
        <row r="365">
          <cell r="A365">
            <v>52676.03515625</v>
          </cell>
          <cell r="B365">
            <v>-85.686027526860002</v>
          </cell>
          <cell r="D365">
            <v>-95.362327575679998</v>
          </cell>
        </row>
        <row r="366">
          <cell r="A366">
            <v>52741.39453125</v>
          </cell>
          <cell r="B366">
            <v>-85.620399475100001</v>
          </cell>
          <cell r="D366">
            <v>-95.262344360349999</v>
          </cell>
        </row>
        <row r="367">
          <cell r="A367">
            <v>52832.8984375</v>
          </cell>
          <cell r="B367">
            <v>-85.528518676760001</v>
          </cell>
          <cell r="D367">
            <v>-95.122268676760001</v>
          </cell>
        </row>
        <row r="368">
          <cell r="A368">
            <v>52961.00390625</v>
          </cell>
          <cell r="B368">
            <v>-85.399879455570002</v>
          </cell>
          <cell r="D368">
            <v>-94.926223754879999</v>
          </cell>
        </row>
        <row r="369">
          <cell r="A369">
            <v>52994.44140625</v>
          </cell>
          <cell r="B369">
            <v>-85.37696838379</v>
          </cell>
          <cell r="D369">
            <v>-94.88900756836</v>
          </cell>
        </row>
        <row r="370">
          <cell r="A370">
            <v>53041.25390625</v>
          </cell>
          <cell r="B370">
            <v>-85.34489440918</v>
          </cell>
          <cell r="D370">
            <v>-94.837142944340002</v>
          </cell>
        </row>
        <row r="371">
          <cell r="A371">
            <v>53106.79296875</v>
          </cell>
          <cell r="B371">
            <v>-85.299995422359999</v>
          </cell>
          <cell r="D371">
            <v>-94.764533996579999</v>
          </cell>
        </row>
        <row r="372">
          <cell r="A372">
            <v>53198.546875</v>
          </cell>
          <cell r="B372">
            <v>-85.23715209961</v>
          </cell>
          <cell r="D372">
            <v>-94.662910461430002</v>
          </cell>
        </row>
        <row r="373">
          <cell r="A373">
            <v>53327.00390625</v>
          </cell>
          <cell r="B373">
            <v>-85.149154663090002</v>
          </cell>
          <cell r="D373">
            <v>-94.520568847660002</v>
          </cell>
        </row>
        <row r="374">
          <cell r="A374">
            <v>53360.3515625</v>
          </cell>
          <cell r="B374">
            <v>-85.1337890625</v>
          </cell>
          <cell r="D374">
            <v>-94.493461608890001</v>
          </cell>
        </row>
        <row r="375">
          <cell r="A375">
            <v>53407.03515625</v>
          </cell>
          <cell r="B375">
            <v>-85.11228942871</v>
          </cell>
          <cell r="D375">
            <v>-94.455764770510001</v>
          </cell>
        </row>
        <row r="376">
          <cell r="A376">
            <v>53472.39453125</v>
          </cell>
          <cell r="B376">
            <v>-85.082191467290002</v>
          </cell>
          <cell r="D376">
            <v>-94.403175353999998</v>
          </cell>
        </row>
        <row r="377">
          <cell r="A377">
            <v>53563.8984375</v>
          </cell>
          <cell r="B377">
            <v>-85.0400390625</v>
          </cell>
          <cell r="D377">
            <v>-94.32933807373</v>
          </cell>
        </row>
        <row r="378">
          <cell r="A378">
            <v>53692.00390625</v>
          </cell>
          <cell r="B378">
            <v>-84.98104095459</v>
          </cell>
          <cell r="D378">
            <v>-94.22607421875</v>
          </cell>
        </row>
        <row r="379">
          <cell r="A379">
            <v>53725.3515625</v>
          </cell>
          <cell r="B379">
            <v>-84.971305847170001</v>
          </cell>
          <cell r="D379">
            <v>-94.206733703609999</v>
          </cell>
        </row>
        <row r="380">
          <cell r="A380">
            <v>53772.03515625</v>
          </cell>
          <cell r="B380">
            <v>-84.957695007319998</v>
          </cell>
          <cell r="D380">
            <v>-94.179550170900001</v>
          </cell>
        </row>
        <row r="381">
          <cell r="A381">
            <v>53837.39453125</v>
          </cell>
          <cell r="B381">
            <v>-84.938598632809999</v>
          </cell>
          <cell r="D381">
            <v>-94.141746521000002</v>
          </cell>
        </row>
        <row r="382">
          <cell r="A382">
            <v>53928.8984375</v>
          </cell>
          <cell r="B382">
            <v>-84.911911010739999</v>
          </cell>
          <cell r="D382">
            <v>-94.08879852295</v>
          </cell>
        </row>
        <row r="383">
          <cell r="A383">
            <v>54057.00390625</v>
          </cell>
          <cell r="B383">
            <v>-84.874534606929998</v>
          </cell>
          <cell r="D383">
            <v>-94.014625549320002</v>
          </cell>
        </row>
        <row r="384">
          <cell r="A384">
            <v>54090.3515625</v>
          </cell>
          <cell r="B384">
            <v>-84.869117736820002</v>
          </cell>
          <cell r="D384">
            <v>-94.001068115229998</v>
          </cell>
        </row>
        <row r="385">
          <cell r="A385">
            <v>54137.03515625</v>
          </cell>
          <cell r="B385">
            <v>-84.861534118649999</v>
          </cell>
          <cell r="D385">
            <v>-93.982208251949999</v>
          </cell>
        </row>
        <row r="386">
          <cell r="A386">
            <v>54202.39453125</v>
          </cell>
          <cell r="B386">
            <v>-84.850929260249998</v>
          </cell>
          <cell r="D386">
            <v>-93.955856323239999</v>
          </cell>
        </row>
        <row r="387">
          <cell r="A387">
            <v>54293.8984375</v>
          </cell>
          <cell r="B387">
            <v>-84.836067199710001</v>
          </cell>
          <cell r="D387">
            <v>-93.91901397705</v>
          </cell>
        </row>
        <row r="388">
          <cell r="A388">
            <v>54422.00390625</v>
          </cell>
          <cell r="B388">
            <v>-84.815269470209998</v>
          </cell>
          <cell r="D388">
            <v>-93.867401123050001</v>
          </cell>
        </row>
        <row r="389">
          <cell r="A389">
            <v>54455.44140625</v>
          </cell>
          <cell r="B389">
            <v>-84.813285827640001</v>
          </cell>
          <cell r="D389">
            <v>-93.858520507809999</v>
          </cell>
        </row>
        <row r="390">
          <cell r="A390">
            <v>54502.25390625</v>
          </cell>
          <cell r="B390">
            <v>-84.810470581049998</v>
          </cell>
          <cell r="D390">
            <v>-93.84610748291</v>
          </cell>
        </row>
        <row r="391">
          <cell r="A391">
            <v>54567.79296875</v>
          </cell>
          <cell r="B391">
            <v>-84.80655670166</v>
          </cell>
          <cell r="D391">
            <v>-93.828819274899999</v>
          </cell>
        </row>
        <row r="392">
          <cell r="A392">
            <v>54659.546875</v>
          </cell>
          <cell r="B392">
            <v>-84.80103302002</v>
          </cell>
          <cell r="D392">
            <v>-93.804725646969999</v>
          </cell>
        </row>
        <row r="393">
          <cell r="A393">
            <v>54788.00390625</v>
          </cell>
          <cell r="B393">
            <v>-84.79335784912</v>
          </cell>
          <cell r="D393">
            <v>-93.770751953130002</v>
          </cell>
        </row>
        <row r="394">
          <cell r="A394">
            <v>54821.3515625</v>
          </cell>
          <cell r="B394">
            <v>-84.794128417970001</v>
          </cell>
          <cell r="D394">
            <v>-93.765670776370001</v>
          </cell>
        </row>
        <row r="395">
          <cell r="A395">
            <v>54868.03515625</v>
          </cell>
          <cell r="B395">
            <v>-84.795181274409998</v>
          </cell>
          <cell r="D395">
            <v>-93.758560180659998</v>
          </cell>
        </row>
        <row r="396">
          <cell r="A396">
            <v>54933.39453125</v>
          </cell>
          <cell r="B396">
            <v>-84.796646118159998</v>
          </cell>
          <cell r="D396">
            <v>-93.748695373540002</v>
          </cell>
        </row>
        <row r="397">
          <cell r="A397">
            <v>55024.8984375</v>
          </cell>
          <cell r="B397">
            <v>-84.798690795900001</v>
          </cell>
          <cell r="D397">
            <v>-93.734825134280001</v>
          </cell>
        </row>
        <row r="398">
          <cell r="A398">
            <v>55153.00390625</v>
          </cell>
          <cell r="B398">
            <v>-84.80158996582</v>
          </cell>
          <cell r="D398">
            <v>-93.71534729004</v>
          </cell>
        </row>
        <row r="399">
          <cell r="A399">
            <v>55186.3515625</v>
          </cell>
          <cell r="B399">
            <v>-84.804557800289999</v>
          </cell>
          <cell r="D399">
            <v>-93.713256835940001</v>
          </cell>
        </row>
        <row r="400">
          <cell r="A400">
            <v>55233.03515625</v>
          </cell>
          <cell r="B400">
            <v>-84.808700561519998</v>
          </cell>
          <cell r="D400">
            <v>-93.710334777829999</v>
          </cell>
        </row>
        <row r="401">
          <cell r="A401">
            <v>55298.39453125</v>
          </cell>
          <cell r="B401">
            <v>-84.814491271969999</v>
          </cell>
          <cell r="D401">
            <v>-93.706283569340002</v>
          </cell>
        </row>
        <row r="402">
          <cell r="A402">
            <v>55389.8984375</v>
          </cell>
          <cell r="B402">
            <v>-84.82258605957</v>
          </cell>
          <cell r="D402">
            <v>-93.700736999509999</v>
          </cell>
        </row>
        <row r="403">
          <cell r="A403">
            <v>55518.00390625</v>
          </cell>
          <cell r="B403">
            <v>-84.833938598629999</v>
          </cell>
          <cell r="D403">
            <v>-93.692832946780001</v>
          </cell>
        </row>
        <row r="404">
          <cell r="A404">
            <v>55551.3515625</v>
          </cell>
          <cell r="B404">
            <v>-84.838729858400001</v>
          </cell>
          <cell r="D404">
            <v>-93.693267822270002</v>
          </cell>
        </row>
        <row r="405">
          <cell r="A405">
            <v>55598.03515625</v>
          </cell>
          <cell r="B405">
            <v>-84.845390319819998</v>
          </cell>
          <cell r="D405">
            <v>-93.693794250490001</v>
          </cell>
        </row>
        <row r="406">
          <cell r="A406">
            <v>55663.39453125</v>
          </cell>
          <cell r="B406">
            <v>-84.85472869873</v>
          </cell>
          <cell r="D406">
            <v>-93.694564819340002</v>
          </cell>
        </row>
        <row r="407">
          <cell r="A407">
            <v>55754.8984375</v>
          </cell>
          <cell r="B407">
            <v>-84.86782836914</v>
          </cell>
          <cell r="D407">
            <v>-93.69563293457</v>
          </cell>
        </row>
        <row r="408">
          <cell r="A408">
            <v>55883.00390625</v>
          </cell>
          <cell r="B408">
            <v>-84.886100769039999</v>
          </cell>
          <cell r="D408">
            <v>-93.697227478030001</v>
          </cell>
        </row>
        <row r="409">
          <cell r="A409">
            <v>55916.44140625</v>
          </cell>
          <cell r="B409">
            <v>-84.892402648930002</v>
          </cell>
          <cell r="D409">
            <v>-93.699752807620001</v>
          </cell>
        </row>
        <row r="410">
          <cell r="A410">
            <v>55963.25390625</v>
          </cell>
          <cell r="B410">
            <v>-84.901237487789999</v>
          </cell>
          <cell r="D410">
            <v>-93.703163146969999</v>
          </cell>
        </row>
        <row r="411">
          <cell r="A411">
            <v>56028.79296875</v>
          </cell>
          <cell r="B411">
            <v>-84.91358947754</v>
          </cell>
          <cell r="D411">
            <v>-93.708053588870001</v>
          </cell>
        </row>
        <row r="412">
          <cell r="A412">
            <v>56120.546875</v>
          </cell>
          <cell r="B412">
            <v>-84.93090057373</v>
          </cell>
          <cell r="D412">
            <v>-93.71477508545</v>
          </cell>
        </row>
        <row r="413">
          <cell r="A413">
            <v>56249.00390625</v>
          </cell>
          <cell r="B413">
            <v>-84.95506286621</v>
          </cell>
          <cell r="D413">
            <v>-93.724319458010001</v>
          </cell>
        </row>
        <row r="414">
          <cell r="A414">
            <v>56282.3515625</v>
          </cell>
          <cell r="B414">
            <v>-84.962577819819998</v>
          </cell>
          <cell r="D414">
            <v>-93.728477478030001</v>
          </cell>
        </row>
        <row r="415">
          <cell r="A415">
            <v>56329.03515625</v>
          </cell>
          <cell r="B415">
            <v>-84.973098754879999</v>
          </cell>
          <cell r="D415">
            <v>-93.734245300289999</v>
          </cell>
        </row>
        <row r="416">
          <cell r="A416">
            <v>56394.39453125</v>
          </cell>
          <cell r="B416">
            <v>-84.987831115719999</v>
          </cell>
          <cell r="D416">
            <v>-93.742378234859999</v>
          </cell>
        </row>
        <row r="417">
          <cell r="A417">
            <v>56485.8984375</v>
          </cell>
          <cell r="B417">
            <v>-85.00846862793</v>
          </cell>
          <cell r="D417">
            <v>-93.75366973877</v>
          </cell>
        </row>
        <row r="418">
          <cell r="A418">
            <v>56614.00390625</v>
          </cell>
          <cell r="B418">
            <v>-85.037315368649999</v>
          </cell>
          <cell r="D418">
            <v>-93.76951599121</v>
          </cell>
        </row>
        <row r="419">
          <cell r="A419">
            <v>56647.3515625</v>
          </cell>
          <cell r="B419">
            <v>-85.045845031740001</v>
          </cell>
          <cell r="D419">
            <v>-93.775161743159998</v>
          </cell>
        </row>
        <row r="420">
          <cell r="A420">
            <v>56694.03515625</v>
          </cell>
          <cell r="B420">
            <v>-85.057815551760001</v>
          </cell>
          <cell r="D420">
            <v>-93.782905578609999</v>
          </cell>
        </row>
        <row r="421">
          <cell r="A421">
            <v>56759.39453125</v>
          </cell>
          <cell r="B421">
            <v>-85.074569702150001</v>
          </cell>
          <cell r="D421">
            <v>-93.793815612789999</v>
          </cell>
        </row>
        <row r="422">
          <cell r="A422">
            <v>56850.8984375</v>
          </cell>
          <cell r="B422">
            <v>-85.09806060791</v>
          </cell>
          <cell r="D422">
            <v>-93.808959960940001</v>
          </cell>
        </row>
        <row r="423">
          <cell r="A423">
            <v>56979.00390625</v>
          </cell>
          <cell r="B423">
            <v>-85.130867004389998</v>
          </cell>
          <cell r="D423">
            <v>-93.830307006840002</v>
          </cell>
        </row>
        <row r="424">
          <cell r="A424">
            <v>57012.3515625</v>
          </cell>
          <cell r="B424">
            <v>-85.14028930664</v>
          </cell>
          <cell r="D424">
            <v>-93.837020874019998</v>
          </cell>
        </row>
        <row r="425">
          <cell r="A425">
            <v>57059.03515625</v>
          </cell>
          <cell r="B425">
            <v>-85.153465271000002</v>
          </cell>
          <cell r="D425">
            <v>-93.846435546880002</v>
          </cell>
        </row>
        <row r="426">
          <cell r="A426">
            <v>57124.39453125</v>
          </cell>
          <cell r="B426">
            <v>-85.171913146969999</v>
          </cell>
          <cell r="D426">
            <v>-93.859565734859999</v>
          </cell>
        </row>
        <row r="427">
          <cell r="A427">
            <v>57215.8984375</v>
          </cell>
          <cell r="B427">
            <v>-85.197761535639998</v>
          </cell>
          <cell r="D427">
            <v>-93.878021240229998</v>
          </cell>
        </row>
        <row r="428">
          <cell r="A428">
            <v>57344.00390625</v>
          </cell>
          <cell r="B428">
            <v>-85.233909606929998</v>
          </cell>
          <cell r="D428">
            <v>-93.903762817379999</v>
          </cell>
        </row>
        <row r="429">
          <cell r="A429">
            <v>57377.44140625</v>
          </cell>
          <cell r="B429">
            <v>-85.24407196045</v>
          </cell>
          <cell r="D429">
            <v>-93.911590576169999</v>
          </cell>
        </row>
        <row r="430">
          <cell r="A430">
            <v>57424.25390625</v>
          </cell>
          <cell r="B430">
            <v>-85.25831604004</v>
          </cell>
          <cell r="D430">
            <v>-93.922401428219999</v>
          </cell>
        </row>
        <row r="431">
          <cell r="A431">
            <v>57489.79296875</v>
          </cell>
          <cell r="B431">
            <v>-85.27825164795</v>
          </cell>
          <cell r="D431">
            <v>-93.937553405759999</v>
          </cell>
        </row>
        <row r="432">
          <cell r="A432">
            <v>57581.546875</v>
          </cell>
          <cell r="B432">
            <v>-85.30616760254</v>
          </cell>
          <cell r="D432">
            <v>-93.95873260498</v>
          </cell>
        </row>
        <row r="433">
          <cell r="A433">
            <v>57710.00390625</v>
          </cell>
          <cell r="B433">
            <v>-85.34521484375</v>
          </cell>
          <cell r="D433">
            <v>-93.988357543950002</v>
          </cell>
        </row>
        <row r="434">
          <cell r="A434">
            <v>57743.3515625</v>
          </cell>
          <cell r="B434">
            <v>-85.355949401860002</v>
          </cell>
          <cell r="D434">
            <v>-93.99698638916</v>
          </cell>
        </row>
        <row r="435">
          <cell r="A435">
            <v>57790.03515625</v>
          </cell>
          <cell r="B435">
            <v>-85.37099456787</v>
          </cell>
          <cell r="D435">
            <v>-94.00888824463</v>
          </cell>
        </row>
        <row r="436">
          <cell r="A436">
            <v>57855.39453125</v>
          </cell>
          <cell r="B436">
            <v>-85.392044067379999</v>
          </cell>
          <cell r="D436">
            <v>-94.025604248050001</v>
          </cell>
        </row>
        <row r="437">
          <cell r="A437">
            <v>57946.8984375</v>
          </cell>
          <cell r="B437">
            <v>-85.421516418460001</v>
          </cell>
          <cell r="D437">
            <v>-94.048950195309999</v>
          </cell>
        </row>
        <row r="438">
          <cell r="A438">
            <v>58075.00390625</v>
          </cell>
          <cell r="B438">
            <v>-85.462745666499998</v>
          </cell>
          <cell r="D438">
            <v>-94.0816116333</v>
          </cell>
        </row>
        <row r="439">
          <cell r="A439">
            <v>58108.3515625</v>
          </cell>
          <cell r="B439">
            <v>-85.462745666499998</v>
          </cell>
          <cell r="D439">
            <v>-94.081619262700002</v>
          </cell>
        </row>
        <row r="440">
          <cell r="A440">
            <v>58155.03515625</v>
          </cell>
          <cell r="B440">
            <v>-85.462745666499998</v>
          </cell>
          <cell r="D440">
            <v>-94.08162689209</v>
          </cell>
        </row>
        <row r="441">
          <cell r="A441">
            <v>58220.39453125</v>
          </cell>
          <cell r="B441">
            <v>-85.462745666499998</v>
          </cell>
          <cell r="D441">
            <v>-94.08162689209</v>
          </cell>
        </row>
        <row r="442">
          <cell r="A442">
            <v>58311.8984375</v>
          </cell>
          <cell r="B442">
            <v>-85.462745666499998</v>
          </cell>
          <cell r="D442">
            <v>-94.081634521479998</v>
          </cell>
        </row>
        <row r="443">
          <cell r="A443">
            <v>58440.00390625</v>
          </cell>
          <cell r="B443">
            <v>-85.462745666499998</v>
          </cell>
          <cell r="D443">
            <v>-94.081634521479998</v>
          </cell>
        </row>
        <row r="444">
          <cell r="A444">
            <v>58473.3515625</v>
          </cell>
          <cell r="B444">
            <v>-85.462745666499998</v>
          </cell>
          <cell r="D444">
            <v>-94.08164215088</v>
          </cell>
        </row>
        <row r="445">
          <cell r="A445">
            <v>58520.03515625</v>
          </cell>
          <cell r="B445">
            <v>-85.462745666499998</v>
          </cell>
          <cell r="D445">
            <v>-94.08164215088</v>
          </cell>
        </row>
        <row r="446">
          <cell r="A446">
            <v>58585.39453125</v>
          </cell>
          <cell r="B446">
            <v>-85.462745666499998</v>
          </cell>
          <cell r="D446">
            <v>-94.081649780269998</v>
          </cell>
        </row>
        <row r="447">
          <cell r="A447">
            <v>58676.8984375</v>
          </cell>
          <cell r="B447">
            <v>-85.462745666499998</v>
          </cell>
          <cell r="D447">
            <v>-94.081649780269998</v>
          </cell>
        </row>
        <row r="448">
          <cell r="A448">
            <v>58805.00390625</v>
          </cell>
          <cell r="B448">
            <v>-85.462745666499998</v>
          </cell>
          <cell r="D448">
            <v>-94.081657409670001</v>
          </cell>
        </row>
        <row r="449">
          <cell r="A449">
            <v>58838.44140625</v>
          </cell>
          <cell r="B449">
            <v>-85.462745666499998</v>
          </cell>
          <cell r="D449">
            <v>-94.081657409670001</v>
          </cell>
        </row>
        <row r="450">
          <cell r="A450">
            <v>58885.25390625</v>
          </cell>
          <cell r="B450">
            <v>-85.462745666499998</v>
          </cell>
          <cell r="D450">
            <v>-94.081665039059999</v>
          </cell>
        </row>
        <row r="451">
          <cell r="A451">
            <v>58950.79296875</v>
          </cell>
          <cell r="B451">
            <v>-85.462745666499998</v>
          </cell>
          <cell r="D451">
            <v>-94.081665039059999</v>
          </cell>
        </row>
        <row r="452">
          <cell r="A452">
            <v>59042.546875</v>
          </cell>
          <cell r="B452">
            <v>-85.462745666499998</v>
          </cell>
          <cell r="D452">
            <v>-94.081665039059999</v>
          </cell>
        </row>
        <row r="453">
          <cell r="A453">
            <v>59171.00390625</v>
          </cell>
          <cell r="B453">
            <v>-85.462745666499998</v>
          </cell>
          <cell r="D453">
            <v>-94.081672668460001</v>
          </cell>
        </row>
        <row r="454">
          <cell r="A454">
            <v>59204.3515625</v>
          </cell>
          <cell r="B454">
            <v>-85.462745666499998</v>
          </cell>
          <cell r="D454">
            <v>-94.081672668460001</v>
          </cell>
        </row>
        <row r="455">
          <cell r="A455">
            <v>59251.03515625</v>
          </cell>
          <cell r="B455">
            <v>-85.462745666499998</v>
          </cell>
          <cell r="D455">
            <v>-94.081672668460001</v>
          </cell>
        </row>
        <row r="456">
          <cell r="A456">
            <v>59316.39453125</v>
          </cell>
          <cell r="B456">
            <v>-85.462745666499998</v>
          </cell>
          <cell r="D456">
            <v>-94.081680297849999</v>
          </cell>
        </row>
        <row r="457">
          <cell r="A457">
            <v>59407.8984375</v>
          </cell>
          <cell r="B457">
            <v>-85.462745666499998</v>
          </cell>
          <cell r="D457">
            <v>-94.081680297849999</v>
          </cell>
        </row>
        <row r="458">
          <cell r="A458">
            <v>59536.00390625</v>
          </cell>
          <cell r="B458">
            <v>-85.462745666499998</v>
          </cell>
          <cell r="D458">
            <v>-94.081680297849999</v>
          </cell>
        </row>
        <row r="459">
          <cell r="A459">
            <v>59569.3515625</v>
          </cell>
          <cell r="B459">
            <v>-85.462745666499998</v>
          </cell>
          <cell r="D459">
            <v>-94.081687927250002</v>
          </cell>
        </row>
        <row r="460">
          <cell r="A460">
            <v>59616.03515625</v>
          </cell>
          <cell r="B460">
            <v>-85.462745666499998</v>
          </cell>
          <cell r="D460">
            <v>-94.081687927250002</v>
          </cell>
        </row>
        <row r="461">
          <cell r="A461">
            <v>59681.39453125</v>
          </cell>
          <cell r="B461">
            <v>-85.462745666499998</v>
          </cell>
          <cell r="D461">
            <v>-94.081687927250002</v>
          </cell>
        </row>
        <row r="462">
          <cell r="A462">
            <v>59772.8984375</v>
          </cell>
          <cell r="B462">
            <v>-85.462745666499998</v>
          </cell>
          <cell r="D462">
            <v>-94.081687927250002</v>
          </cell>
        </row>
        <row r="463">
          <cell r="A463">
            <v>59901.00390625</v>
          </cell>
          <cell r="B463">
            <v>-85.462745666499998</v>
          </cell>
          <cell r="D463">
            <v>-94.08169555664</v>
          </cell>
        </row>
        <row r="464">
          <cell r="A464">
            <v>59934.3515625</v>
          </cell>
          <cell r="B464">
            <v>-85.462745666499998</v>
          </cell>
          <cell r="D464">
            <v>-94.08169555664</v>
          </cell>
        </row>
        <row r="465">
          <cell r="A465">
            <v>59981.03515625</v>
          </cell>
          <cell r="B465">
            <v>-85.462745666499998</v>
          </cell>
          <cell r="D465">
            <v>-94.08169555664</v>
          </cell>
        </row>
        <row r="466">
          <cell r="A466">
            <v>60046.39453125</v>
          </cell>
          <cell r="B466">
            <v>-85.462745666499998</v>
          </cell>
          <cell r="D466">
            <v>-94.08169555664</v>
          </cell>
        </row>
        <row r="467">
          <cell r="A467">
            <v>60137.8984375</v>
          </cell>
          <cell r="B467">
            <v>-85.462745666499998</v>
          </cell>
          <cell r="D467">
            <v>-94.081703186040002</v>
          </cell>
        </row>
        <row r="468">
          <cell r="A468">
            <v>60266.00390625</v>
          </cell>
          <cell r="B468">
            <v>-85.462745666499998</v>
          </cell>
          <cell r="D468">
            <v>-94.081703186040002</v>
          </cell>
        </row>
        <row r="469">
          <cell r="A469">
            <v>60299.44140625</v>
          </cell>
          <cell r="B469">
            <v>-85.462745666499998</v>
          </cell>
          <cell r="D469">
            <v>-94.081703186040002</v>
          </cell>
        </row>
        <row r="470">
          <cell r="A470">
            <v>60346.25390625</v>
          </cell>
          <cell r="B470">
            <v>-85.462745666499998</v>
          </cell>
          <cell r="D470">
            <v>-94.081703186040002</v>
          </cell>
        </row>
        <row r="471">
          <cell r="A471">
            <v>60411.79296875</v>
          </cell>
          <cell r="B471">
            <v>-85.462745666499998</v>
          </cell>
          <cell r="D471">
            <v>-94.08171081543</v>
          </cell>
        </row>
        <row r="472">
          <cell r="A472">
            <v>60503.546875</v>
          </cell>
          <cell r="B472">
            <v>-85.462745666499998</v>
          </cell>
          <cell r="D472">
            <v>-94.08171081543</v>
          </cell>
        </row>
        <row r="473">
          <cell r="A473">
            <v>60632.00390625</v>
          </cell>
          <cell r="B473">
            <v>-85.462745666499998</v>
          </cell>
          <cell r="D473">
            <v>-94.08171081543</v>
          </cell>
        </row>
        <row r="474">
          <cell r="A474">
            <v>60665.3515625</v>
          </cell>
          <cell r="B474">
            <v>-85.462745666499998</v>
          </cell>
          <cell r="D474">
            <v>-94.08171081543</v>
          </cell>
        </row>
        <row r="475">
          <cell r="A475">
            <v>60712.03515625</v>
          </cell>
          <cell r="B475">
            <v>-85.462745666499998</v>
          </cell>
          <cell r="D475">
            <v>-94.08171081543</v>
          </cell>
        </row>
        <row r="476">
          <cell r="A476">
            <v>60777.39453125</v>
          </cell>
          <cell r="B476">
            <v>-85.462745666499998</v>
          </cell>
          <cell r="D476">
            <v>-94.081718444819998</v>
          </cell>
        </row>
        <row r="477">
          <cell r="A477">
            <v>60868.8984375</v>
          </cell>
          <cell r="B477">
            <v>-85.462745666499998</v>
          </cell>
          <cell r="D477">
            <v>-94.081718444819998</v>
          </cell>
        </row>
        <row r="478">
          <cell r="A478">
            <v>60997.00390625</v>
          </cell>
          <cell r="B478">
            <v>-85.462745666499998</v>
          </cell>
          <cell r="D478">
            <v>-94.081718444819998</v>
          </cell>
        </row>
        <row r="479">
          <cell r="A479">
            <v>61030.3515625</v>
          </cell>
          <cell r="B479">
            <v>-85.462745666499998</v>
          </cell>
          <cell r="D479">
            <v>-94.081718444819998</v>
          </cell>
        </row>
        <row r="480">
          <cell r="A480">
            <v>61077.03515625</v>
          </cell>
          <cell r="B480">
            <v>-85.462745666499998</v>
          </cell>
          <cell r="D480">
            <v>-94.081718444819998</v>
          </cell>
        </row>
        <row r="481">
          <cell r="A481">
            <v>61142.39453125</v>
          </cell>
          <cell r="B481">
            <v>-85.462745666499998</v>
          </cell>
          <cell r="D481">
            <v>-94.081726074220001</v>
          </cell>
        </row>
        <row r="482">
          <cell r="A482">
            <v>61233.8984375</v>
          </cell>
          <cell r="B482">
            <v>-85.462745666499998</v>
          </cell>
          <cell r="D482">
            <v>-94.081726074220001</v>
          </cell>
        </row>
        <row r="483">
          <cell r="A483">
            <v>61362.00390625</v>
          </cell>
          <cell r="B483">
            <v>-85.462745666499998</v>
          </cell>
          <cell r="D483">
            <v>-94.081726074220001</v>
          </cell>
        </row>
        <row r="484">
          <cell r="A484">
            <v>61395.3515625</v>
          </cell>
          <cell r="B484">
            <v>-85.587341308589998</v>
          </cell>
          <cell r="D484">
            <v>-94.190956115719999</v>
          </cell>
        </row>
        <row r="485">
          <cell r="A485">
            <v>61442.03515625</v>
          </cell>
          <cell r="B485">
            <v>-85.761848449710001</v>
          </cell>
          <cell r="D485">
            <v>-94.343971252439999</v>
          </cell>
        </row>
        <row r="486">
          <cell r="A486">
            <v>61507.39453125</v>
          </cell>
          <cell r="B486">
            <v>-86.006134033199999</v>
          </cell>
          <cell r="D486">
            <v>-94.558143615719999</v>
          </cell>
        </row>
        <row r="487">
          <cell r="A487">
            <v>61598.8984375</v>
          </cell>
          <cell r="B487">
            <v>-86.348136901860002</v>
          </cell>
          <cell r="D487">
            <v>-94.857971191410002</v>
          </cell>
        </row>
        <row r="488">
          <cell r="A488">
            <v>61727.00390625</v>
          </cell>
          <cell r="B488">
            <v>-86.826972961430002</v>
          </cell>
          <cell r="D488">
            <v>-95.277801513669999</v>
          </cell>
        </row>
        <row r="489">
          <cell r="A489">
            <v>61760.44140625</v>
          </cell>
          <cell r="B489">
            <v>-86.826972961430002</v>
          </cell>
          <cell r="D489">
            <v>-95.277809143070002</v>
          </cell>
        </row>
        <row r="490">
          <cell r="A490">
            <v>61807.25390625</v>
          </cell>
          <cell r="B490">
            <v>-86.826972961430002</v>
          </cell>
          <cell r="D490">
            <v>-95.277809143070002</v>
          </cell>
        </row>
        <row r="491">
          <cell r="A491">
            <v>61872.79296875</v>
          </cell>
          <cell r="B491">
            <v>-86.826972961430002</v>
          </cell>
          <cell r="D491">
            <v>-95.277809143070002</v>
          </cell>
        </row>
        <row r="492">
          <cell r="A492">
            <v>61964.546875</v>
          </cell>
          <cell r="B492">
            <v>-86.826972961430002</v>
          </cell>
          <cell r="D492">
            <v>-95.277809143070002</v>
          </cell>
        </row>
        <row r="493">
          <cell r="A493">
            <v>62093.00390625</v>
          </cell>
          <cell r="B493">
            <v>-86.826972961430002</v>
          </cell>
          <cell r="D493">
            <v>-95.277809143070002</v>
          </cell>
        </row>
        <row r="494">
          <cell r="A494">
            <v>62126.3515625</v>
          </cell>
          <cell r="B494">
            <v>-86.826972961430002</v>
          </cell>
          <cell r="D494">
            <v>-95.277809143070002</v>
          </cell>
        </row>
        <row r="495">
          <cell r="A495">
            <v>62173.03515625</v>
          </cell>
          <cell r="B495">
            <v>-86.826972961430002</v>
          </cell>
          <cell r="D495">
            <v>-95.277809143070002</v>
          </cell>
        </row>
        <row r="496">
          <cell r="A496">
            <v>62238.39453125</v>
          </cell>
          <cell r="B496">
            <v>-86.826972961430002</v>
          </cell>
          <cell r="D496">
            <v>-95.277809143070002</v>
          </cell>
        </row>
        <row r="497">
          <cell r="A497">
            <v>62329.8984375</v>
          </cell>
          <cell r="B497">
            <v>-86.826972961430002</v>
          </cell>
          <cell r="D497">
            <v>-95.277809143070002</v>
          </cell>
        </row>
        <row r="498">
          <cell r="A498">
            <v>62458.00390625</v>
          </cell>
          <cell r="B498">
            <v>-86.826972961430002</v>
          </cell>
          <cell r="D498">
            <v>-95.277809143070002</v>
          </cell>
        </row>
        <row r="499">
          <cell r="A499">
            <v>62491.3515625</v>
          </cell>
          <cell r="B499">
            <v>-86.826972961430002</v>
          </cell>
          <cell r="D499">
            <v>-95.277809143070002</v>
          </cell>
        </row>
        <row r="500">
          <cell r="A500">
            <v>62538.03515625</v>
          </cell>
          <cell r="B500">
            <v>-86.826972961430002</v>
          </cell>
          <cell r="D500">
            <v>-95.277809143070002</v>
          </cell>
        </row>
        <row r="501">
          <cell r="A501">
            <v>62603.39453125</v>
          </cell>
          <cell r="B501">
            <v>-86.826972961430002</v>
          </cell>
          <cell r="D501">
            <v>-95.277809143070002</v>
          </cell>
        </row>
        <row r="502">
          <cell r="A502">
            <v>62694.8984375</v>
          </cell>
          <cell r="B502">
            <v>-86.826972961430002</v>
          </cell>
          <cell r="D502">
            <v>-95.277809143070002</v>
          </cell>
        </row>
        <row r="503">
          <cell r="A503">
            <v>62823.00390625</v>
          </cell>
          <cell r="B503">
            <v>-86.826972961430002</v>
          </cell>
          <cell r="D503">
            <v>-95.277809143070002</v>
          </cell>
        </row>
        <row r="504">
          <cell r="A504">
            <v>62856.3515625</v>
          </cell>
          <cell r="B504">
            <v>-86.826972961430002</v>
          </cell>
          <cell r="D504">
            <v>-95.277809143070002</v>
          </cell>
        </row>
        <row r="505">
          <cell r="A505">
            <v>62903.03515625</v>
          </cell>
          <cell r="B505">
            <v>-86.826972961430002</v>
          </cell>
          <cell r="D505">
            <v>-95.277809143070002</v>
          </cell>
        </row>
        <row r="506">
          <cell r="A506">
            <v>62968.39453125</v>
          </cell>
          <cell r="B506">
            <v>-86.826972961430002</v>
          </cell>
          <cell r="D506">
            <v>-95.277809143070002</v>
          </cell>
        </row>
        <row r="507">
          <cell r="A507">
            <v>63059.8984375</v>
          </cell>
          <cell r="B507">
            <v>-86.826972961430002</v>
          </cell>
          <cell r="D507">
            <v>-95.277809143070002</v>
          </cell>
        </row>
        <row r="508">
          <cell r="A508">
            <v>63188.00390625</v>
          </cell>
          <cell r="B508">
            <v>-86.826972961430002</v>
          </cell>
          <cell r="D508">
            <v>-95.277809143070002</v>
          </cell>
        </row>
        <row r="509">
          <cell r="A509">
            <v>63221.44140625</v>
          </cell>
          <cell r="B509">
            <v>-86.826972961430002</v>
          </cell>
          <cell r="D509">
            <v>-95.277809143070002</v>
          </cell>
        </row>
        <row r="510">
          <cell r="A510">
            <v>63268.25390625</v>
          </cell>
          <cell r="B510">
            <v>-86.826972961430002</v>
          </cell>
          <cell r="D510">
            <v>-95.277809143070002</v>
          </cell>
        </row>
        <row r="511">
          <cell r="A511">
            <v>63333.79296875</v>
          </cell>
          <cell r="B511">
            <v>-86.826972961430002</v>
          </cell>
          <cell r="D511">
            <v>-95.277809143070002</v>
          </cell>
        </row>
        <row r="512">
          <cell r="A512">
            <v>63425.546875</v>
          </cell>
          <cell r="B512">
            <v>-86.826972961430002</v>
          </cell>
          <cell r="D512">
            <v>-95.277809143070002</v>
          </cell>
        </row>
        <row r="513">
          <cell r="A513">
            <v>63554.00390625</v>
          </cell>
          <cell r="B513">
            <v>-86.826972961430002</v>
          </cell>
          <cell r="D513">
            <v>-95.277809143070002</v>
          </cell>
        </row>
        <row r="514">
          <cell r="A514">
            <v>63587.3515625</v>
          </cell>
          <cell r="B514">
            <v>-86.826972961430002</v>
          </cell>
          <cell r="D514">
            <v>-95.277809143070002</v>
          </cell>
        </row>
        <row r="515">
          <cell r="A515">
            <v>63634.03515625</v>
          </cell>
          <cell r="B515">
            <v>-86.826972961430002</v>
          </cell>
          <cell r="D515">
            <v>-95.277809143070002</v>
          </cell>
        </row>
        <row r="516">
          <cell r="A516">
            <v>63699.39453125</v>
          </cell>
          <cell r="B516">
            <v>-86.826972961430002</v>
          </cell>
          <cell r="D516">
            <v>-95.277809143070002</v>
          </cell>
        </row>
        <row r="517">
          <cell r="A517">
            <v>63790.8984375</v>
          </cell>
          <cell r="B517">
            <v>-86.82698059082</v>
          </cell>
          <cell r="D517">
            <v>-95.277809143070002</v>
          </cell>
        </row>
        <row r="518">
          <cell r="A518">
            <v>63919.00390625</v>
          </cell>
          <cell r="B518">
            <v>-86.82698059082</v>
          </cell>
          <cell r="D518">
            <v>-95.277809143070002</v>
          </cell>
        </row>
        <row r="519">
          <cell r="A519">
            <v>63952.3515625</v>
          </cell>
          <cell r="B519">
            <v>-86.82698059082</v>
          </cell>
          <cell r="D519">
            <v>-95.277809143070002</v>
          </cell>
        </row>
        <row r="520">
          <cell r="A520">
            <v>63999.03515625</v>
          </cell>
          <cell r="B520">
            <v>-86.82698059082</v>
          </cell>
          <cell r="D520">
            <v>-95.277809143070002</v>
          </cell>
        </row>
        <row r="521">
          <cell r="A521">
            <v>64064.39453125</v>
          </cell>
          <cell r="B521">
            <v>-86.82698059082</v>
          </cell>
          <cell r="D521">
            <v>-95.277809143070002</v>
          </cell>
        </row>
        <row r="522">
          <cell r="A522">
            <v>64155.8984375</v>
          </cell>
          <cell r="B522">
            <v>-86.82698059082</v>
          </cell>
          <cell r="D522">
            <v>-95.277809143070002</v>
          </cell>
        </row>
        <row r="523">
          <cell r="A523">
            <v>64284.00390625</v>
          </cell>
          <cell r="B523">
            <v>-86.82698059082</v>
          </cell>
          <cell r="D523">
            <v>-95.277809143070002</v>
          </cell>
        </row>
        <row r="524">
          <cell r="A524">
            <v>64317.3515625</v>
          </cell>
          <cell r="B524">
            <v>-86.82698059082</v>
          </cell>
          <cell r="D524">
            <v>-95.277809143070002</v>
          </cell>
        </row>
        <row r="525">
          <cell r="A525">
            <v>64364.03515625</v>
          </cell>
          <cell r="B525">
            <v>-86.82698059082</v>
          </cell>
          <cell r="D525">
            <v>-95.277809143070002</v>
          </cell>
        </row>
        <row r="526">
          <cell r="A526">
            <v>64429.39453125</v>
          </cell>
          <cell r="B526">
            <v>-86.82698059082</v>
          </cell>
          <cell r="D526">
            <v>-95.27781677246</v>
          </cell>
        </row>
        <row r="527">
          <cell r="A527">
            <v>64520.8984375</v>
          </cell>
          <cell r="B527">
            <v>-86.82698059082</v>
          </cell>
          <cell r="D527">
            <v>-95.27781677246</v>
          </cell>
        </row>
        <row r="528">
          <cell r="A528">
            <v>64649.00390625</v>
          </cell>
          <cell r="B528">
            <v>-86.82698059082</v>
          </cell>
          <cell r="D528">
            <v>-95.27781677246</v>
          </cell>
        </row>
        <row r="529">
          <cell r="A529">
            <v>64682.44140625</v>
          </cell>
          <cell r="B529">
            <v>-86.82698059082</v>
          </cell>
          <cell r="D529">
            <v>-95.27781677246</v>
          </cell>
        </row>
        <row r="530">
          <cell r="A530">
            <v>64729.25390625</v>
          </cell>
          <cell r="B530">
            <v>-86.82698059082</v>
          </cell>
          <cell r="D530">
            <v>-95.27781677246</v>
          </cell>
        </row>
        <row r="531">
          <cell r="A531">
            <v>64794.79296875</v>
          </cell>
          <cell r="B531">
            <v>-86.82698059082</v>
          </cell>
          <cell r="D531">
            <v>-95.27781677246</v>
          </cell>
        </row>
        <row r="532">
          <cell r="A532">
            <v>64886.546875</v>
          </cell>
          <cell r="B532">
            <v>-86.82698059082</v>
          </cell>
          <cell r="D532">
            <v>-95.27781677246</v>
          </cell>
        </row>
        <row r="533">
          <cell r="A533">
            <v>65015.00390625</v>
          </cell>
          <cell r="B533">
            <v>-86.82698059082</v>
          </cell>
          <cell r="D533">
            <v>-95.27781677246</v>
          </cell>
        </row>
        <row r="534">
          <cell r="A534">
            <v>65048.3515625</v>
          </cell>
          <cell r="B534">
            <v>-86.958053588870001</v>
          </cell>
          <cell r="D534">
            <v>-95.398643493649999</v>
          </cell>
        </row>
        <row r="535">
          <cell r="A535">
            <v>65095.03515625</v>
          </cell>
          <cell r="B535">
            <v>-87.141639709469999</v>
          </cell>
          <cell r="D535">
            <v>-95.568008422849999</v>
          </cell>
        </row>
        <row r="536">
          <cell r="A536">
            <v>65160.39453125</v>
          </cell>
          <cell r="B536">
            <v>-87.398635864260001</v>
          </cell>
          <cell r="D536">
            <v>-95.80507659912</v>
          </cell>
        </row>
        <row r="537">
          <cell r="A537">
            <v>65251.8984375</v>
          </cell>
          <cell r="B537">
            <v>-87.758430480960001</v>
          </cell>
          <cell r="D537">
            <v>-96.136962890630002</v>
          </cell>
        </row>
        <row r="538">
          <cell r="A538">
            <v>65380.00390625</v>
          </cell>
          <cell r="B538">
            <v>-88.262176513669999</v>
          </cell>
          <cell r="D538">
            <v>-96.601654052729998</v>
          </cell>
        </row>
      </sheetData>
      <sheetData sheetId="29">
        <row r="2">
          <cell r="A2">
            <v>3288</v>
          </cell>
          <cell r="B2">
            <v>37.2760887146</v>
          </cell>
        </row>
        <row r="3">
          <cell r="A3">
            <v>4367.6733398438</v>
          </cell>
          <cell r="B3">
            <v>36.995433807372997</v>
          </cell>
        </row>
        <row r="4">
          <cell r="A4">
            <v>5879.2163085938</v>
          </cell>
          <cell r="B4">
            <v>36.602512359618999</v>
          </cell>
        </row>
        <row r="5">
          <cell r="A5">
            <v>7995.3759765625</v>
          </cell>
          <cell r="B5">
            <v>36.052406311035</v>
          </cell>
        </row>
        <row r="6">
          <cell r="A6">
            <v>10958</v>
          </cell>
          <cell r="B6">
            <v>35.282283782958999</v>
          </cell>
        </row>
        <row r="7">
          <cell r="A7">
            <v>10993.416015625</v>
          </cell>
          <cell r="B7">
            <v>35.261459350586001</v>
          </cell>
        </row>
        <row r="8">
          <cell r="A8">
            <v>11042.998046875</v>
          </cell>
          <cell r="B8">
            <v>35.232688903808999</v>
          </cell>
        </row>
        <row r="9">
          <cell r="A9">
            <v>11112.413085938</v>
          </cell>
          <cell r="B9">
            <v>35.192535400391002</v>
          </cell>
        </row>
        <row r="10">
          <cell r="A10">
            <v>11209.594726563</v>
          </cell>
          <cell r="B10">
            <v>35.136089324951001</v>
          </cell>
        </row>
        <row r="11">
          <cell r="A11">
            <v>11345.6484375</v>
          </cell>
          <cell r="B11">
            <v>35.05721282959</v>
          </cell>
        </row>
        <row r="12">
          <cell r="A12">
            <v>11536.124023438</v>
          </cell>
          <cell r="B12">
            <v>34.946754455566001</v>
          </cell>
        </row>
        <row r="13">
          <cell r="A13">
            <v>11802.790039063</v>
          </cell>
          <cell r="B13">
            <v>34.79211807251</v>
          </cell>
        </row>
        <row r="14">
          <cell r="A14">
            <v>12176.122070313</v>
          </cell>
          <cell r="B14">
            <v>34.575637817382997</v>
          </cell>
        </row>
        <row r="15">
          <cell r="A15">
            <v>12698.787109375</v>
          </cell>
          <cell r="B15">
            <v>34.272563934326001</v>
          </cell>
        </row>
        <row r="16">
          <cell r="A16">
            <v>13430.517578125</v>
          </cell>
          <cell r="B16">
            <v>33.848251342772997</v>
          </cell>
        </row>
        <row r="17">
          <cell r="A17">
            <v>14454.940429688</v>
          </cell>
          <cell r="B17">
            <v>33.254207611083999</v>
          </cell>
        </row>
        <row r="18">
          <cell r="A18">
            <v>15889.131835938</v>
          </cell>
          <cell r="B18">
            <v>32.422538757323998</v>
          </cell>
        </row>
        <row r="19">
          <cell r="A19">
            <v>17897</v>
          </cell>
          <cell r="B19">
            <v>31.258207321166999</v>
          </cell>
        </row>
        <row r="20">
          <cell r="A20">
            <v>17928.3984375</v>
          </cell>
          <cell r="B20">
            <v>30.441411972046001</v>
          </cell>
        </row>
        <row r="21">
          <cell r="A21">
            <v>17972.35546875</v>
          </cell>
          <cell r="B21">
            <v>30.151411056518999</v>
          </cell>
        </row>
        <row r="22">
          <cell r="A22">
            <v>18033.89453125</v>
          </cell>
          <cell r="B22">
            <v>29.74542427063</v>
          </cell>
        </row>
        <row r="23">
          <cell r="A23">
            <v>18120.05078125</v>
          </cell>
          <cell r="B23">
            <v>29.177051544188998</v>
          </cell>
        </row>
        <row r="24">
          <cell r="A24">
            <v>18240.66796875</v>
          </cell>
          <cell r="B24">
            <v>28.381343841553001</v>
          </cell>
        </row>
        <row r="25">
          <cell r="A25">
            <v>18409.533203125</v>
          </cell>
          <cell r="B25">
            <v>27.267337799071999</v>
          </cell>
        </row>
        <row r="26">
          <cell r="A26">
            <v>18645.9453125</v>
          </cell>
          <cell r="B26">
            <v>25.707733154296999</v>
          </cell>
        </row>
        <row r="27">
          <cell r="A27">
            <v>18976.921875</v>
          </cell>
          <cell r="B27">
            <v>23.52427482605</v>
          </cell>
        </row>
        <row r="28">
          <cell r="A28">
            <v>19440.2890625</v>
          </cell>
          <cell r="B28">
            <v>20.467412948608001</v>
          </cell>
        </row>
        <row r="29">
          <cell r="A29">
            <v>20089.001953125</v>
          </cell>
          <cell r="B29">
            <v>16.187810897826999</v>
          </cell>
        </row>
        <row r="30">
          <cell r="A30">
            <v>20114.8984375</v>
          </cell>
          <cell r="B30">
            <v>16.304738998413001</v>
          </cell>
        </row>
        <row r="31">
          <cell r="A31">
            <v>20151.154296875</v>
          </cell>
          <cell r="B31">
            <v>16.229118347168001</v>
          </cell>
        </row>
        <row r="32">
          <cell r="A32">
            <v>20201.912109375</v>
          </cell>
          <cell r="B32">
            <v>16.123229980468999</v>
          </cell>
        </row>
        <row r="33">
          <cell r="A33">
            <v>20272.97265625</v>
          </cell>
          <cell r="B33">
            <v>15.97500705719</v>
          </cell>
        </row>
        <row r="34">
          <cell r="A34">
            <v>20372.45703125</v>
          </cell>
          <cell r="B34">
            <v>15.767503738403001</v>
          </cell>
        </row>
        <row r="35">
          <cell r="A35">
            <v>20511.734375</v>
          </cell>
          <cell r="B35">
            <v>15.476996421814</v>
          </cell>
        </row>
        <row r="36">
          <cell r="A36">
            <v>20706.72265625</v>
          </cell>
          <cell r="B36">
            <v>15.070271492004</v>
          </cell>
        </row>
        <row r="37">
          <cell r="A37">
            <v>20979.70703125</v>
          </cell>
          <cell r="B37">
            <v>14.500846862793001</v>
          </cell>
        </row>
        <row r="38">
          <cell r="A38">
            <v>21361.884765625</v>
          </cell>
          <cell r="B38">
            <v>13.703650474548001</v>
          </cell>
        </row>
        <row r="39">
          <cell r="A39">
            <v>21896.93359375</v>
          </cell>
          <cell r="B39">
            <v>12.58757686615</v>
          </cell>
        </row>
        <row r="40">
          <cell r="A40">
            <v>22646.001953125</v>
          </cell>
          <cell r="B40">
            <v>11.025059700011999</v>
          </cell>
        </row>
        <row r="41">
          <cell r="A41">
            <v>22672.158203125</v>
          </cell>
          <cell r="B41">
            <v>11.066042900085</v>
          </cell>
        </row>
        <row r="42">
          <cell r="A42">
            <v>22708.775390625</v>
          </cell>
          <cell r="B42">
            <v>10.957676887511999</v>
          </cell>
        </row>
        <row r="43">
          <cell r="A43">
            <v>22760.0390625</v>
          </cell>
          <cell r="B43">
            <v>10.806020736694</v>
          </cell>
        </row>
        <row r="44">
          <cell r="A44">
            <v>22831.80859375</v>
          </cell>
          <cell r="B44">
            <v>10.593700408936</v>
          </cell>
        </row>
        <row r="45">
          <cell r="A45">
            <v>22932.287109375</v>
          </cell>
          <cell r="B45">
            <v>10.296449661255</v>
          </cell>
        </row>
        <row r="46">
          <cell r="A46">
            <v>23072.95703125</v>
          </cell>
          <cell r="B46">
            <v>9.8802833557128995</v>
          </cell>
        </row>
        <row r="47">
          <cell r="A47">
            <v>23269.89453125</v>
          </cell>
          <cell r="B47">
            <v>9.2976493835449006</v>
          </cell>
        </row>
        <row r="48">
          <cell r="A48">
            <v>23545.607421875</v>
          </cell>
          <cell r="B48">
            <v>8.4819641113281001</v>
          </cell>
        </row>
        <row r="49">
          <cell r="A49">
            <v>23931.60546875</v>
          </cell>
          <cell r="B49">
            <v>7.3399972915648997</v>
          </cell>
        </row>
        <row r="50">
          <cell r="A50">
            <v>24472.001953125</v>
          </cell>
          <cell r="B50">
            <v>5.7412476539612003</v>
          </cell>
        </row>
        <row r="51">
          <cell r="A51">
            <v>24497.8984375</v>
          </cell>
          <cell r="B51">
            <v>4.7863883972168004</v>
          </cell>
        </row>
        <row r="52">
          <cell r="A52">
            <v>24534.154296875</v>
          </cell>
          <cell r="B52">
            <v>4.5284309387206996</v>
          </cell>
        </row>
        <row r="53">
          <cell r="A53">
            <v>24584.912109375</v>
          </cell>
          <cell r="B53">
            <v>4.1672720909118999</v>
          </cell>
        </row>
        <row r="54">
          <cell r="A54">
            <v>24655.97265625</v>
          </cell>
          <cell r="B54">
            <v>3.6616406440735001</v>
          </cell>
        </row>
        <row r="55">
          <cell r="A55">
            <v>24755.45703125</v>
          </cell>
          <cell r="B55">
            <v>2.9537599086760999</v>
          </cell>
        </row>
        <row r="56">
          <cell r="A56">
            <v>24894.734375</v>
          </cell>
          <cell r="B56">
            <v>1.9627156257628999</v>
          </cell>
        </row>
        <row r="57">
          <cell r="A57">
            <v>25089.72265625</v>
          </cell>
          <cell r="B57">
            <v>0.57524234056470003</v>
          </cell>
        </row>
        <row r="58">
          <cell r="A58">
            <v>25362.70703125</v>
          </cell>
          <cell r="B58">
            <v>-1.367218613625</v>
          </cell>
        </row>
        <row r="59">
          <cell r="A59">
            <v>25744.884765625</v>
          </cell>
          <cell r="B59">
            <v>-4.0866813659670003</v>
          </cell>
        </row>
        <row r="60">
          <cell r="A60">
            <v>26279.93359375</v>
          </cell>
          <cell r="B60">
            <v>-7.8939075469970001</v>
          </cell>
        </row>
        <row r="61">
          <cell r="A61">
            <v>27029.001953125</v>
          </cell>
          <cell r="B61">
            <v>-13.22405052185</v>
          </cell>
        </row>
        <row r="62">
          <cell r="A62">
            <v>27060.837890625</v>
          </cell>
          <cell r="B62">
            <v>-14.16044998169</v>
          </cell>
        </row>
        <row r="63">
          <cell r="A63">
            <v>27105.408203125</v>
          </cell>
          <cell r="B63">
            <v>-14.63067913055</v>
          </cell>
        </row>
        <row r="64">
          <cell r="A64">
            <v>27167.806640625</v>
          </cell>
          <cell r="B64">
            <v>-15.28900527954</v>
          </cell>
        </row>
        <row r="65">
          <cell r="A65">
            <v>27255.166015625</v>
          </cell>
          <cell r="B65">
            <v>-16.2106590271</v>
          </cell>
        </row>
        <row r="66">
          <cell r="A66">
            <v>27377.46875</v>
          </cell>
          <cell r="B66">
            <v>-17.50096321106</v>
          </cell>
        </row>
        <row r="67">
          <cell r="A67">
            <v>27548.69140625</v>
          </cell>
          <cell r="B67">
            <v>-19.307388305660002</v>
          </cell>
        </row>
        <row r="68">
          <cell r="A68">
            <v>27788.404296875</v>
          </cell>
          <cell r="B68">
            <v>-21.836402893070002</v>
          </cell>
        </row>
        <row r="69">
          <cell r="A69">
            <v>28124.001953125</v>
          </cell>
          <cell r="B69">
            <v>-25.37702178955</v>
          </cell>
        </row>
        <row r="70">
          <cell r="A70">
            <v>28150.171875</v>
          </cell>
          <cell r="B70">
            <v>-26.045608520510001</v>
          </cell>
        </row>
        <row r="71">
          <cell r="A71">
            <v>28186.80859375</v>
          </cell>
          <cell r="B71">
            <v>-26.531118392940002</v>
          </cell>
        </row>
        <row r="72">
          <cell r="A72">
            <v>28238.1015625</v>
          </cell>
          <cell r="B72">
            <v>-27.210847854610002</v>
          </cell>
        </row>
        <row r="73">
          <cell r="A73">
            <v>28309.91015625</v>
          </cell>
          <cell r="B73">
            <v>-28.162469863889999</v>
          </cell>
        </row>
        <row r="74">
          <cell r="A74">
            <v>28410.443359375</v>
          </cell>
          <cell r="B74">
            <v>-29.494752883909999</v>
          </cell>
        </row>
        <row r="75">
          <cell r="A75">
            <v>28551.189453125</v>
          </cell>
          <cell r="B75">
            <v>-31.35993385315</v>
          </cell>
        </row>
        <row r="76">
          <cell r="A76">
            <v>28748.234375</v>
          </cell>
          <cell r="B76">
            <v>-33.97119140625</v>
          </cell>
        </row>
        <row r="77">
          <cell r="A77">
            <v>29024.09765625</v>
          </cell>
          <cell r="B77">
            <v>-37.626976013179998</v>
          </cell>
        </row>
        <row r="78">
          <cell r="A78">
            <v>29410.306640625</v>
          </cell>
          <cell r="B78">
            <v>-42.74505996704</v>
          </cell>
        </row>
        <row r="79">
          <cell r="A79">
            <v>29951</v>
          </cell>
          <cell r="B79">
            <v>-49.910373687739998</v>
          </cell>
        </row>
        <row r="80">
          <cell r="A80">
            <v>29977.15625</v>
          </cell>
          <cell r="B80">
            <v>-49.84599685669</v>
          </cell>
        </row>
        <row r="81">
          <cell r="A81">
            <v>30013.7734375</v>
          </cell>
          <cell r="B81">
            <v>-50.069190978999998</v>
          </cell>
        </row>
        <row r="82">
          <cell r="A82">
            <v>30065.037109375</v>
          </cell>
          <cell r="B82">
            <v>-50.381694793699999</v>
          </cell>
        </row>
        <row r="83">
          <cell r="A83">
            <v>30136.806640625</v>
          </cell>
          <cell r="B83">
            <v>-50.819229125980002</v>
          </cell>
        </row>
        <row r="84">
          <cell r="A84">
            <v>30237.28515625</v>
          </cell>
          <cell r="B84">
            <v>-51.431747436519998</v>
          </cell>
        </row>
        <row r="85">
          <cell r="A85">
            <v>30377.955078125</v>
          </cell>
          <cell r="B85">
            <v>-52.28927230835</v>
          </cell>
        </row>
        <row r="86">
          <cell r="A86">
            <v>30574.892578125</v>
          </cell>
          <cell r="B86">
            <v>-53.489799499509999</v>
          </cell>
        </row>
        <row r="87">
          <cell r="A87">
            <v>30850.60546875</v>
          </cell>
          <cell r="B87">
            <v>-55.170558929439999</v>
          </cell>
        </row>
        <row r="88">
          <cell r="A88">
            <v>31236.603515625</v>
          </cell>
          <cell r="B88">
            <v>-57.52360534668</v>
          </cell>
        </row>
        <row r="89">
          <cell r="A89">
            <v>31777</v>
          </cell>
          <cell r="B89">
            <v>-60.817893981929998</v>
          </cell>
        </row>
        <row r="90">
          <cell r="A90">
            <v>31806.724609375</v>
          </cell>
          <cell r="B90">
            <v>-60.700485229489999</v>
          </cell>
        </row>
        <row r="91">
          <cell r="A91">
            <v>31848.337890625</v>
          </cell>
          <cell r="B91">
            <v>-60.862384796139999</v>
          </cell>
        </row>
        <row r="92">
          <cell r="A92">
            <v>31906.595703125</v>
          </cell>
          <cell r="B92">
            <v>-61.089088439939999</v>
          </cell>
        </row>
        <row r="93">
          <cell r="A93">
            <v>31988.158203125</v>
          </cell>
          <cell r="B93">
            <v>-61.406467437739998</v>
          </cell>
        </row>
        <row r="94">
          <cell r="A94">
            <v>32102.345703125</v>
          </cell>
          <cell r="B94">
            <v>-61.85079574585</v>
          </cell>
        </row>
        <row r="95">
          <cell r="A95">
            <v>32262.20703125</v>
          </cell>
          <cell r="B95">
            <v>-62.472858428960002</v>
          </cell>
        </row>
        <row r="96">
          <cell r="A96">
            <v>32486.013671875</v>
          </cell>
          <cell r="B96">
            <v>-63.343761444089999</v>
          </cell>
        </row>
        <row r="97">
          <cell r="A97">
            <v>32799.34375</v>
          </cell>
          <cell r="B97">
            <v>-64.56300354004</v>
          </cell>
        </row>
        <row r="98">
          <cell r="A98">
            <v>33238.00390625</v>
          </cell>
          <cell r="B98">
            <v>-66.269943237299998</v>
          </cell>
        </row>
        <row r="99">
          <cell r="A99">
            <v>33271.3515625</v>
          </cell>
          <cell r="B99">
            <v>-66.69157409668</v>
          </cell>
        </row>
        <row r="100">
          <cell r="A100">
            <v>33318.03515625</v>
          </cell>
          <cell r="B100">
            <v>-66.759895324710001</v>
          </cell>
        </row>
        <row r="101">
          <cell r="A101">
            <v>33383.39453125</v>
          </cell>
          <cell r="B101">
            <v>-66.85555267334</v>
          </cell>
        </row>
        <row r="102">
          <cell r="A102">
            <v>33474.8984375</v>
          </cell>
          <cell r="B102">
            <v>-66.989463806149999</v>
          </cell>
        </row>
        <row r="103">
          <cell r="A103">
            <v>33603.00390625</v>
          </cell>
          <cell r="B103">
            <v>-67.176940917970001</v>
          </cell>
        </row>
        <row r="104">
          <cell r="A104">
            <v>33636.3515625</v>
          </cell>
          <cell r="B104">
            <v>-66.988067626949999</v>
          </cell>
        </row>
        <row r="105">
          <cell r="A105">
            <v>33683.03515625</v>
          </cell>
          <cell r="B105">
            <v>-67.21103668213</v>
          </cell>
        </row>
        <row r="106">
          <cell r="A106">
            <v>33748.39453125</v>
          </cell>
          <cell r="B106">
            <v>-67.523193359380002</v>
          </cell>
        </row>
        <row r="107">
          <cell r="A107">
            <v>33839.8984375</v>
          </cell>
          <cell r="B107">
            <v>-67.960205078130002</v>
          </cell>
        </row>
        <row r="108">
          <cell r="A108">
            <v>33968.00390625</v>
          </cell>
          <cell r="B108">
            <v>-68.57202911377</v>
          </cell>
        </row>
        <row r="109">
          <cell r="A109">
            <v>34001.44140625</v>
          </cell>
          <cell r="B109">
            <v>-68.00397491455</v>
          </cell>
        </row>
        <row r="110">
          <cell r="A110">
            <v>34048.25390625</v>
          </cell>
          <cell r="B110">
            <v>-67.802917480470001</v>
          </cell>
        </row>
        <row r="111">
          <cell r="A111">
            <v>34113.79296875</v>
          </cell>
          <cell r="B111">
            <v>-67.521446228030001</v>
          </cell>
        </row>
        <row r="112">
          <cell r="A112">
            <v>34205.546875</v>
          </cell>
          <cell r="B112">
            <v>-67.1273727417</v>
          </cell>
        </row>
        <row r="113">
          <cell r="A113">
            <v>34334.00390625</v>
          </cell>
          <cell r="B113">
            <v>-66.57568359375</v>
          </cell>
        </row>
        <row r="114">
          <cell r="A114">
            <v>34367.3515625</v>
          </cell>
          <cell r="B114">
            <v>-67.353218078609999</v>
          </cell>
        </row>
        <row r="115">
          <cell r="A115">
            <v>34414.03515625</v>
          </cell>
          <cell r="B115">
            <v>-67.68042755127</v>
          </cell>
        </row>
        <row r="116">
          <cell r="A116">
            <v>34479.39453125</v>
          </cell>
          <cell r="B116">
            <v>-68.138542175289999</v>
          </cell>
        </row>
        <row r="117">
          <cell r="A117">
            <v>34570.8984375</v>
          </cell>
          <cell r="B117">
            <v>-68.779899597170001</v>
          </cell>
        </row>
        <row r="118">
          <cell r="A118">
            <v>34699.00390625</v>
          </cell>
          <cell r="B118">
            <v>-69.677795410160002</v>
          </cell>
        </row>
        <row r="119">
          <cell r="A119">
            <v>34732.3515625</v>
          </cell>
          <cell r="B119">
            <v>-69.599075317379999</v>
          </cell>
        </row>
        <row r="120">
          <cell r="A120">
            <v>34779.03515625</v>
          </cell>
          <cell r="B120">
            <v>-69.805709838870001</v>
          </cell>
        </row>
        <row r="121">
          <cell r="A121">
            <v>34844.39453125</v>
          </cell>
          <cell r="B121">
            <v>-70.095031738279999</v>
          </cell>
        </row>
        <row r="122">
          <cell r="A122">
            <v>34935.8984375</v>
          </cell>
          <cell r="B122">
            <v>-70.500091552729998</v>
          </cell>
        </row>
        <row r="123">
          <cell r="A123">
            <v>35064.00390625</v>
          </cell>
          <cell r="B123">
            <v>-71.067161560060001</v>
          </cell>
        </row>
        <row r="124">
          <cell r="A124">
            <v>35097.3515625</v>
          </cell>
          <cell r="B124">
            <v>-71.402305603030001</v>
          </cell>
        </row>
        <row r="125">
          <cell r="A125">
            <v>35144.03515625</v>
          </cell>
          <cell r="B125">
            <v>-71.570487976069998</v>
          </cell>
        </row>
        <row r="126">
          <cell r="A126">
            <v>35209.39453125</v>
          </cell>
          <cell r="B126">
            <v>-71.805961608890001</v>
          </cell>
        </row>
        <row r="127">
          <cell r="A127">
            <v>35300.8984375</v>
          </cell>
          <cell r="B127">
            <v>-72.135635375980002</v>
          </cell>
        </row>
        <row r="128">
          <cell r="A128">
            <v>35429.00390625</v>
          </cell>
          <cell r="B128">
            <v>-72.597175598139998</v>
          </cell>
        </row>
        <row r="129">
          <cell r="A129">
            <v>35462.44140625</v>
          </cell>
          <cell r="B129">
            <v>-72.19483947754</v>
          </cell>
        </row>
        <row r="130">
          <cell r="A130">
            <v>35509.25390625</v>
          </cell>
          <cell r="B130">
            <v>-72.405952453609999</v>
          </cell>
        </row>
        <row r="131">
          <cell r="A131">
            <v>35574.79296875</v>
          </cell>
          <cell r="B131">
            <v>-72.701499938959998</v>
          </cell>
        </row>
        <row r="132">
          <cell r="A132">
            <v>35666.546875</v>
          </cell>
          <cell r="B132">
            <v>-73.115272521969999</v>
          </cell>
        </row>
        <row r="133">
          <cell r="A133">
            <v>35795.00390625</v>
          </cell>
          <cell r="B133">
            <v>-73.694557189939999</v>
          </cell>
        </row>
        <row r="134">
          <cell r="A134">
            <v>35828.3515625</v>
          </cell>
          <cell r="B134">
            <v>-74.183563232419999</v>
          </cell>
        </row>
        <row r="135">
          <cell r="A135">
            <v>35875.03515625</v>
          </cell>
          <cell r="B135">
            <v>-74.479797363279999</v>
          </cell>
        </row>
        <row r="136">
          <cell r="A136">
            <v>35940.39453125</v>
          </cell>
          <cell r="B136">
            <v>-74.894554138179998</v>
          </cell>
        </row>
        <row r="137">
          <cell r="A137">
            <v>36031.8984375</v>
          </cell>
          <cell r="B137">
            <v>-75.475227355960001</v>
          </cell>
        </row>
        <row r="138">
          <cell r="A138">
            <v>36160.00390625</v>
          </cell>
          <cell r="B138">
            <v>-76.288139343259999</v>
          </cell>
        </row>
        <row r="139">
          <cell r="A139">
            <v>36193.3515625</v>
          </cell>
          <cell r="B139">
            <v>-76.05866241455</v>
          </cell>
        </row>
        <row r="140">
          <cell r="A140">
            <v>36240.03515625</v>
          </cell>
          <cell r="B140">
            <v>-75.889236450200002</v>
          </cell>
        </row>
        <row r="141">
          <cell r="A141">
            <v>36305.39453125</v>
          </cell>
          <cell r="B141">
            <v>-75.65202331543</v>
          </cell>
        </row>
        <row r="142">
          <cell r="A142">
            <v>36396.8984375</v>
          </cell>
          <cell r="B142">
            <v>-75.319931030269998</v>
          </cell>
        </row>
        <row r="143">
          <cell r="A143">
            <v>36525.00390625</v>
          </cell>
          <cell r="B143">
            <v>-74.855010986330001</v>
          </cell>
        </row>
        <row r="144">
          <cell r="A144">
            <v>36558.3515625</v>
          </cell>
          <cell r="B144">
            <v>-75.221221923830001</v>
          </cell>
        </row>
        <row r="145">
          <cell r="A145">
            <v>36605.03515625</v>
          </cell>
          <cell r="B145">
            <v>-75.45581817627</v>
          </cell>
        </row>
        <row r="146">
          <cell r="A146">
            <v>36670.39453125</v>
          </cell>
          <cell r="B146">
            <v>-75.78427886963</v>
          </cell>
        </row>
        <row r="147">
          <cell r="A147">
            <v>36761.8984375</v>
          </cell>
          <cell r="B147">
            <v>-76.244132995610002</v>
          </cell>
        </row>
        <row r="148">
          <cell r="A148">
            <v>36890.00390625</v>
          </cell>
          <cell r="B148">
            <v>-76.887924194340002</v>
          </cell>
        </row>
        <row r="149">
          <cell r="A149">
            <v>36923.44140625</v>
          </cell>
          <cell r="B149">
            <v>-77.230125427250002</v>
          </cell>
        </row>
        <row r="150">
          <cell r="A150">
            <v>36970.25390625</v>
          </cell>
          <cell r="B150">
            <v>-77.378479003910002</v>
          </cell>
        </row>
        <row r="151">
          <cell r="A151">
            <v>37035.79296875</v>
          </cell>
          <cell r="B151">
            <v>-77.586196899409998</v>
          </cell>
        </row>
        <row r="152">
          <cell r="A152">
            <v>37127.546875</v>
          </cell>
          <cell r="B152">
            <v>-77.87702178955</v>
          </cell>
        </row>
        <row r="153">
          <cell r="A153">
            <v>37256.00390625</v>
          </cell>
          <cell r="B153">
            <v>-78.284156799320002</v>
          </cell>
        </row>
        <row r="154">
          <cell r="A154">
            <v>37289.3515625</v>
          </cell>
          <cell r="B154">
            <v>-78.14907836914</v>
          </cell>
        </row>
        <row r="155">
          <cell r="A155">
            <v>37336.03515625</v>
          </cell>
          <cell r="B155">
            <v>-78.24974822998</v>
          </cell>
        </row>
        <row r="156">
          <cell r="A156">
            <v>37401.39453125</v>
          </cell>
          <cell r="B156">
            <v>-78.39072418213</v>
          </cell>
        </row>
        <row r="157">
          <cell r="A157">
            <v>37492.8984375</v>
          </cell>
          <cell r="B157">
            <v>-78.588088989260001</v>
          </cell>
        </row>
        <row r="158">
          <cell r="A158">
            <v>37621.00390625</v>
          </cell>
          <cell r="B158">
            <v>-78.864418029790002</v>
          </cell>
        </row>
        <row r="159">
          <cell r="A159">
            <v>37654.3515625</v>
          </cell>
          <cell r="B159">
            <v>-77.72908782959</v>
          </cell>
        </row>
        <row r="160">
          <cell r="A160">
            <v>37701.03515625</v>
          </cell>
          <cell r="B160">
            <v>-77.464263916020002</v>
          </cell>
        </row>
        <row r="161">
          <cell r="A161">
            <v>37766.39453125</v>
          </cell>
          <cell r="B161">
            <v>-77.093521118159998</v>
          </cell>
        </row>
        <row r="162">
          <cell r="A162">
            <v>37857.8984375</v>
          </cell>
          <cell r="B162">
            <v>-76.574501037600001</v>
          </cell>
        </row>
        <row r="163">
          <cell r="A163">
            <v>37986.00390625</v>
          </cell>
          <cell r="B163">
            <v>-75.847862243649999</v>
          </cell>
        </row>
        <row r="164">
          <cell r="A164">
            <v>38019.3515625</v>
          </cell>
          <cell r="B164">
            <v>-75.783485412600001</v>
          </cell>
        </row>
        <row r="165">
          <cell r="A165">
            <v>38066.03515625</v>
          </cell>
          <cell r="B165">
            <v>-75.83773803711</v>
          </cell>
        </row>
        <row r="166">
          <cell r="A166">
            <v>38131.39453125</v>
          </cell>
          <cell r="B166">
            <v>-75.913696289059999</v>
          </cell>
        </row>
        <row r="167">
          <cell r="A167">
            <v>38222.8984375</v>
          </cell>
          <cell r="B167">
            <v>-76.020050048830001</v>
          </cell>
        </row>
        <row r="168">
          <cell r="A168">
            <v>38351.00390625</v>
          </cell>
          <cell r="B168">
            <v>-76.168937683110002</v>
          </cell>
        </row>
        <row r="169">
          <cell r="A169">
            <v>38384.44140625</v>
          </cell>
          <cell r="B169">
            <v>-75.82511138916</v>
          </cell>
        </row>
        <row r="170">
          <cell r="A170">
            <v>38431.25390625</v>
          </cell>
          <cell r="B170">
            <v>-75.77392578125</v>
          </cell>
        </row>
        <row r="171">
          <cell r="A171">
            <v>38496.79296875</v>
          </cell>
          <cell r="B171">
            <v>-75.70224761963</v>
          </cell>
        </row>
        <row r="172">
          <cell r="A172">
            <v>38588.546875</v>
          </cell>
          <cell r="B172">
            <v>-75.601905822749998</v>
          </cell>
        </row>
        <row r="173">
          <cell r="A173">
            <v>38717.00390625</v>
          </cell>
          <cell r="B173">
            <v>-75.46142578125</v>
          </cell>
        </row>
        <row r="174">
          <cell r="A174">
            <v>38750.3515625</v>
          </cell>
          <cell r="B174">
            <v>-75.4847946167</v>
          </cell>
        </row>
        <row r="175">
          <cell r="A175">
            <v>38797.03515625</v>
          </cell>
          <cell r="B175">
            <v>-75.555252075200002</v>
          </cell>
        </row>
        <row r="176">
          <cell r="A176">
            <v>38862.39453125</v>
          </cell>
          <cell r="B176">
            <v>-75.65390777588</v>
          </cell>
        </row>
        <row r="177">
          <cell r="A177">
            <v>38953.8984375</v>
          </cell>
          <cell r="B177">
            <v>-75.792030334469999</v>
          </cell>
        </row>
        <row r="178">
          <cell r="A178">
            <v>39082.00390625</v>
          </cell>
          <cell r="B178">
            <v>-75.985397338870001</v>
          </cell>
        </row>
        <row r="179">
          <cell r="A179">
            <v>39115.3515625</v>
          </cell>
          <cell r="B179">
            <v>-75.925514221189999</v>
          </cell>
        </row>
        <row r="180">
          <cell r="A180">
            <v>39162.03515625</v>
          </cell>
          <cell r="B180">
            <v>-75.844360351559999</v>
          </cell>
        </row>
        <row r="181">
          <cell r="A181">
            <v>39227.39453125</v>
          </cell>
          <cell r="B181">
            <v>-75.730751037600001</v>
          </cell>
        </row>
        <row r="182">
          <cell r="A182">
            <v>39318.8984375</v>
          </cell>
          <cell r="B182">
            <v>-75.571701049799998</v>
          </cell>
        </row>
        <row r="183">
          <cell r="A183">
            <v>39447.00390625</v>
          </cell>
          <cell r="B183">
            <v>-75.349029541020002</v>
          </cell>
        </row>
        <row r="184">
          <cell r="A184">
            <v>39480.3515625</v>
          </cell>
          <cell r="B184">
            <v>-76.178680419919999</v>
          </cell>
        </row>
        <row r="185">
          <cell r="A185">
            <v>39527.03515625</v>
          </cell>
          <cell r="B185">
            <v>-76.663208007809999</v>
          </cell>
        </row>
        <row r="186">
          <cell r="A186">
            <v>39592.39453125</v>
          </cell>
          <cell r="B186">
            <v>-77.341522216800001</v>
          </cell>
        </row>
        <row r="187">
          <cell r="A187">
            <v>39683.8984375</v>
          </cell>
          <cell r="B187">
            <v>-78.291175842290002</v>
          </cell>
        </row>
        <row r="188">
          <cell r="A188">
            <v>39812.00390625</v>
          </cell>
          <cell r="B188">
            <v>-79.620681762700002</v>
          </cell>
        </row>
        <row r="189">
          <cell r="A189">
            <v>39845.44140625</v>
          </cell>
          <cell r="B189">
            <v>-79.571838378910002</v>
          </cell>
        </row>
        <row r="190">
          <cell r="A190">
            <v>39892.25390625</v>
          </cell>
          <cell r="B190">
            <v>-79.650520324710001</v>
          </cell>
        </row>
        <row r="191">
          <cell r="A191">
            <v>39957.79296875</v>
          </cell>
          <cell r="B191">
            <v>-79.760688781740001</v>
          </cell>
        </row>
        <row r="192">
          <cell r="A192">
            <v>40049.546875</v>
          </cell>
          <cell r="B192">
            <v>-79.91493988037</v>
          </cell>
        </row>
        <row r="193">
          <cell r="A193">
            <v>40178.00390625</v>
          </cell>
          <cell r="B193">
            <v>-80.13087463379</v>
          </cell>
        </row>
        <row r="194">
          <cell r="A194">
            <v>40211.3515625</v>
          </cell>
          <cell r="B194">
            <v>-80.048118591310001</v>
          </cell>
        </row>
        <row r="195">
          <cell r="A195">
            <v>40258.03515625</v>
          </cell>
          <cell r="B195">
            <v>-80.104667663569998</v>
          </cell>
        </row>
        <row r="196">
          <cell r="A196">
            <v>40323.39453125</v>
          </cell>
          <cell r="B196">
            <v>-80.183807373050001</v>
          </cell>
        </row>
        <row r="197">
          <cell r="A197">
            <v>40414.8984375</v>
          </cell>
          <cell r="B197">
            <v>-80.294624328609999</v>
          </cell>
        </row>
        <row r="198">
          <cell r="A198">
            <v>40543.00390625</v>
          </cell>
          <cell r="B198">
            <v>-80.449768066410002</v>
          </cell>
        </row>
        <row r="199">
          <cell r="A199">
            <v>40576.3515625</v>
          </cell>
          <cell r="B199">
            <v>-80.99105834961</v>
          </cell>
        </row>
        <row r="200">
          <cell r="A200">
            <v>40623.03515625</v>
          </cell>
          <cell r="B200">
            <v>-81.575744628910002</v>
          </cell>
        </row>
        <row r="201">
          <cell r="A201">
            <v>40688.39453125</v>
          </cell>
          <cell r="B201">
            <v>-82.394309997560001</v>
          </cell>
        </row>
        <row r="202">
          <cell r="A202">
            <v>40779.8984375</v>
          </cell>
          <cell r="B202">
            <v>-83.540298461909998</v>
          </cell>
        </row>
        <row r="203">
          <cell r="A203">
            <v>40908.00390625</v>
          </cell>
          <cell r="B203">
            <v>-85.144676208500002</v>
          </cell>
        </row>
        <row r="204">
          <cell r="A204">
            <v>40941.3515625</v>
          </cell>
          <cell r="B204">
            <v>-84.9560546875</v>
          </cell>
        </row>
        <row r="205">
          <cell r="A205">
            <v>40988.03515625</v>
          </cell>
          <cell r="B205">
            <v>-84.802062988279999</v>
          </cell>
        </row>
        <row r="206">
          <cell r="A206">
            <v>41053.39453125</v>
          </cell>
          <cell r="B206">
            <v>-84.586479187009999</v>
          </cell>
        </row>
        <row r="207">
          <cell r="A207">
            <v>41144.8984375</v>
          </cell>
          <cell r="B207">
            <v>-84.28465270996</v>
          </cell>
        </row>
        <row r="208">
          <cell r="A208">
            <v>41273.00390625</v>
          </cell>
          <cell r="B208">
            <v>-83.862091064449999</v>
          </cell>
        </row>
        <row r="209">
          <cell r="A209">
            <v>41306.44140625</v>
          </cell>
          <cell r="B209">
            <v>-83.918144226069998</v>
          </cell>
        </row>
        <row r="210">
          <cell r="A210">
            <v>41353.25390625</v>
          </cell>
          <cell r="B210">
            <v>-83.989265441889998</v>
          </cell>
        </row>
        <row r="211">
          <cell r="A211">
            <v>41418.79296875</v>
          </cell>
          <cell r="B211">
            <v>-84.088844299320002</v>
          </cell>
        </row>
        <row r="212">
          <cell r="A212">
            <v>41510.546875</v>
          </cell>
          <cell r="B212">
            <v>-84.228240966800001</v>
          </cell>
        </row>
        <row r="213">
          <cell r="A213">
            <v>41639.00390625</v>
          </cell>
          <cell r="B213">
            <v>-84.423416137700002</v>
          </cell>
        </row>
        <row r="214">
          <cell r="A214">
            <v>41672.3515625</v>
          </cell>
          <cell r="B214">
            <v>-84.64486694336</v>
          </cell>
        </row>
        <row r="215">
          <cell r="A215">
            <v>41719.03515625</v>
          </cell>
          <cell r="B215">
            <v>-84.883163452150001</v>
          </cell>
        </row>
        <row r="216">
          <cell r="A216">
            <v>41784.39453125</v>
          </cell>
          <cell r="B216">
            <v>-85.216766357419999</v>
          </cell>
        </row>
        <row r="217">
          <cell r="A217">
            <v>41875.8984375</v>
          </cell>
          <cell r="B217">
            <v>-85.683822631840002</v>
          </cell>
        </row>
        <row r="218">
          <cell r="A218">
            <v>42004.00390625</v>
          </cell>
          <cell r="B218">
            <v>-86.337692260739999</v>
          </cell>
        </row>
        <row r="219">
          <cell r="A219">
            <v>42037.3515625</v>
          </cell>
          <cell r="B219">
            <v>-86.47087097168</v>
          </cell>
        </row>
        <row r="220">
          <cell r="A220">
            <v>42084.03515625</v>
          </cell>
          <cell r="B220">
            <v>-86.647918701169999</v>
          </cell>
        </row>
        <row r="221">
          <cell r="A221">
            <v>42149.39453125</v>
          </cell>
          <cell r="B221">
            <v>-86.895790100100001</v>
          </cell>
        </row>
        <row r="222">
          <cell r="A222">
            <v>42240.8984375</v>
          </cell>
          <cell r="B222">
            <v>-87.242813110349999</v>
          </cell>
        </row>
        <row r="223">
          <cell r="A223">
            <v>42369.00390625</v>
          </cell>
          <cell r="B223">
            <v>-87.728637695309999</v>
          </cell>
        </row>
        <row r="224">
          <cell r="A224">
            <v>42402.3515625</v>
          </cell>
          <cell r="B224">
            <v>-87.991722106929998</v>
          </cell>
        </row>
        <row r="225">
          <cell r="A225">
            <v>42449.03515625</v>
          </cell>
          <cell r="B225">
            <v>-88.360511779790002</v>
          </cell>
        </row>
        <row r="226">
          <cell r="A226">
            <v>42514.39453125</v>
          </cell>
          <cell r="B226">
            <v>-88.876823425289999</v>
          </cell>
        </row>
        <row r="227">
          <cell r="A227">
            <v>42605.8984375</v>
          </cell>
          <cell r="B227">
            <v>-89.599662780759999</v>
          </cell>
        </row>
        <row r="228">
          <cell r="A228">
            <v>42734.00390625</v>
          </cell>
          <cell r="B228">
            <v>-90.611640930180002</v>
          </cell>
        </row>
        <row r="229">
          <cell r="A229">
            <v>42767.44140625</v>
          </cell>
          <cell r="B229">
            <v>-90.314376831049998</v>
          </cell>
        </row>
        <row r="230">
          <cell r="A230">
            <v>42814.25390625</v>
          </cell>
          <cell r="B230">
            <v>-90.61777496338</v>
          </cell>
        </row>
        <row r="231">
          <cell r="A231">
            <v>42879.79296875</v>
          </cell>
          <cell r="B231">
            <v>-91.04256439209</v>
          </cell>
        </row>
        <row r="232">
          <cell r="A232">
            <v>42971.546875</v>
          </cell>
          <cell r="B232">
            <v>-91.637268066410002</v>
          </cell>
        </row>
        <row r="233">
          <cell r="A233">
            <v>43100.00390625</v>
          </cell>
          <cell r="B233">
            <v>-92.469841003420001</v>
          </cell>
        </row>
        <row r="234">
          <cell r="A234">
            <v>43133.3515625</v>
          </cell>
          <cell r="B234">
            <v>-92.466201782230002</v>
          </cell>
        </row>
        <row r="235">
          <cell r="A235">
            <v>43180.03515625</v>
          </cell>
          <cell r="B235">
            <v>-92.510475158689999</v>
          </cell>
        </row>
        <row r="236">
          <cell r="A236">
            <v>43245.39453125</v>
          </cell>
          <cell r="B236">
            <v>-92.572456359859999</v>
          </cell>
        </row>
        <row r="237">
          <cell r="A237">
            <v>43336.8984375</v>
          </cell>
          <cell r="B237">
            <v>-92.65924835205</v>
          </cell>
        </row>
        <row r="238">
          <cell r="A238">
            <v>43465.00390625</v>
          </cell>
          <cell r="B238">
            <v>-92.780738830570002</v>
          </cell>
        </row>
        <row r="239">
          <cell r="A239">
            <v>43498.3515625</v>
          </cell>
          <cell r="B239">
            <v>-92.650520324710001</v>
          </cell>
        </row>
        <row r="240">
          <cell r="A240">
            <v>43545.03515625</v>
          </cell>
          <cell r="B240">
            <v>-92.469123840329999</v>
          </cell>
        </row>
        <row r="241">
          <cell r="A241">
            <v>43610.39453125</v>
          </cell>
          <cell r="B241">
            <v>-92.215187072749998</v>
          </cell>
        </row>
        <row r="242">
          <cell r="A242">
            <v>43701.8984375</v>
          </cell>
          <cell r="B242">
            <v>-91.859687805180002</v>
          </cell>
        </row>
        <row r="243">
          <cell r="A243">
            <v>43830.00390625</v>
          </cell>
          <cell r="B243">
            <v>-91.361976623540002</v>
          </cell>
        </row>
        <row r="244">
          <cell r="A244">
            <v>43863.3515625</v>
          </cell>
          <cell r="B244">
            <v>-90.96884918213</v>
          </cell>
        </row>
        <row r="245">
          <cell r="A245">
            <v>43910.03515625</v>
          </cell>
          <cell r="B245">
            <v>-90.561645507809999</v>
          </cell>
        </row>
        <row r="246">
          <cell r="A246">
            <v>43975.39453125</v>
          </cell>
          <cell r="B246">
            <v>-89.991653442379999</v>
          </cell>
        </row>
        <row r="247">
          <cell r="A247">
            <v>44066.8984375</v>
          </cell>
          <cell r="B247">
            <v>-89.193618774409998</v>
          </cell>
        </row>
        <row r="248">
          <cell r="A248">
            <v>44195.00390625</v>
          </cell>
          <cell r="B248">
            <v>-88.076385498050001</v>
          </cell>
        </row>
        <row r="249">
          <cell r="A249">
            <v>44228.44140625</v>
          </cell>
          <cell r="B249">
            <v>-88.117973327640001</v>
          </cell>
        </row>
        <row r="250">
          <cell r="A250">
            <v>44275.25390625</v>
          </cell>
          <cell r="B250">
            <v>-88.035690307620001</v>
          </cell>
        </row>
        <row r="251">
          <cell r="A251">
            <v>44340.79296875</v>
          </cell>
          <cell r="B251">
            <v>-87.920486450200002</v>
          </cell>
        </row>
        <row r="252">
          <cell r="A252">
            <v>44432.546875</v>
          </cell>
          <cell r="B252">
            <v>-87.7592086792</v>
          </cell>
        </row>
        <row r="253">
          <cell r="A253">
            <v>44561.00390625</v>
          </cell>
          <cell r="B253">
            <v>-87.533416748050001</v>
          </cell>
        </row>
        <row r="254">
          <cell r="A254">
            <v>44594.3515625</v>
          </cell>
          <cell r="B254">
            <v>-87.471115112299998</v>
          </cell>
        </row>
        <row r="255">
          <cell r="A255">
            <v>44641.03515625</v>
          </cell>
          <cell r="B255">
            <v>-87.385307312009999</v>
          </cell>
        </row>
        <row r="256">
          <cell r="A256">
            <v>44706.39453125</v>
          </cell>
          <cell r="B256">
            <v>-87.265182495120001</v>
          </cell>
        </row>
        <row r="257">
          <cell r="A257">
            <v>44797.8984375</v>
          </cell>
          <cell r="B257">
            <v>-87.09700012207</v>
          </cell>
        </row>
        <row r="258">
          <cell r="A258">
            <v>44926.00390625</v>
          </cell>
          <cell r="B258">
            <v>-86.861549377439999</v>
          </cell>
        </row>
        <row r="259">
          <cell r="A259">
            <v>44959.3515625</v>
          </cell>
          <cell r="B259">
            <v>-86.674026489260001</v>
          </cell>
        </row>
        <row r="260">
          <cell r="A260">
            <v>45006.03515625</v>
          </cell>
          <cell r="B260">
            <v>-86.412437438959998</v>
          </cell>
        </row>
        <row r="261">
          <cell r="A261">
            <v>45071.39453125</v>
          </cell>
          <cell r="B261">
            <v>-86.046348571780001</v>
          </cell>
        </row>
        <row r="262">
          <cell r="A262">
            <v>45162.8984375</v>
          </cell>
          <cell r="B262">
            <v>-85.53369140625</v>
          </cell>
        </row>
        <row r="263">
          <cell r="A263">
            <v>45291.00390625</v>
          </cell>
          <cell r="B263">
            <v>-84.816032409670001</v>
          </cell>
        </row>
        <row r="264">
          <cell r="A264">
            <v>45324.3515625</v>
          </cell>
          <cell r="B264">
            <v>-84.619140625</v>
          </cell>
        </row>
        <row r="265">
          <cell r="A265">
            <v>45371.03515625</v>
          </cell>
          <cell r="B265">
            <v>-84.34368133545</v>
          </cell>
        </row>
        <row r="266">
          <cell r="A266">
            <v>45436.39453125</v>
          </cell>
          <cell r="B266">
            <v>-83.958045959469999</v>
          </cell>
        </row>
        <row r="267">
          <cell r="A267">
            <v>45527.8984375</v>
          </cell>
          <cell r="B267">
            <v>-83.418151855470001</v>
          </cell>
        </row>
        <row r="268">
          <cell r="A268">
            <v>45656.00390625</v>
          </cell>
          <cell r="B268">
            <v>-82.662315368649999</v>
          </cell>
        </row>
        <row r="269">
          <cell r="A269">
            <v>45689.44140625</v>
          </cell>
          <cell r="B269">
            <v>-82.652313232419999</v>
          </cell>
        </row>
        <row r="270">
          <cell r="A270">
            <v>45736.25390625</v>
          </cell>
          <cell r="B270">
            <v>-82.646194458010001</v>
          </cell>
        </row>
        <row r="271">
          <cell r="A271">
            <v>45801.79296875</v>
          </cell>
          <cell r="B271">
            <v>-82.63762664795</v>
          </cell>
        </row>
        <row r="272">
          <cell r="A272">
            <v>45893.546875</v>
          </cell>
          <cell r="B272">
            <v>-82.625625610349999</v>
          </cell>
        </row>
        <row r="273">
          <cell r="A273">
            <v>46022.00390625</v>
          </cell>
          <cell r="B273">
            <v>-82.608825683589998</v>
          </cell>
        </row>
        <row r="274">
          <cell r="A274">
            <v>46055.3515625</v>
          </cell>
          <cell r="B274">
            <v>-82.495483398440001</v>
          </cell>
        </row>
        <row r="275">
          <cell r="A275">
            <v>46102.03515625</v>
          </cell>
          <cell r="B275">
            <v>-82.341384887700002</v>
          </cell>
        </row>
        <row r="276">
          <cell r="A276">
            <v>46167.39453125</v>
          </cell>
          <cell r="B276">
            <v>-82.125679016109999</v>
          </cell>
        </row>
        <row r="277">
          <cell r="A277">
            <v>46258.8984375</v>
          </cell>
          <cell r="B277">
            <v>-81.8236618042</v>
          </cell>
        </row>
        <row r="278">
          <cell r="A278">
            <v>46387.00390625</v>
          </cell>
          <cell r="B278">
            <v>-81.400848388669999</v>
          </cell>
        </row>
        <row r="279">
          <cell r="A279">
            <v>46420.3515625</v>
          </cell>
          <cell r="B279">
            <v>-81.135498046880002</v>
          </cell>
        </row>
        <row r="280">
          <cell r="A280">
            <v>46467.03515625</v>
          </cell>
          <cell r="B280">
            <v>-80.760734558110002</v>
          </cell>
        </row>
        <row r="281">
          <cell r="A281">
            <v>46532.39453125</v>
          </cell>
          <cell r="B281">
            <v>-80.23609161377</v>
          </cell>
        </row>
        <row r="282">
          <cell r="A282">
            <v>46623.8984375</v>
          </cell>
          <cell r="B282">
            <v>-79.501571655269998</v>
          </cell>
        </row>
        <row r="283">
          <cell r="A283">
            <v>46752.00390625</v>
          </cell>
          <cell r="B283">
            <v>-78.47324371338</v>
          </cell>
        </row>
        <row r="284">
          <cell r="A284">
            <v>46785.3515625</v>
          </cell>
          <cell r="B284">
            <v>-78.454315185550001</v>
          </cell>
        </row>
        <row r="285">
          <cell r="A285">
            <v>46832.03515625</v>
          </cell>
          <cell r="B285">
            <v>-78.420951843259999</v>
          </cell>
        </row>
        <row r="286">
          <cell r="A286">
            <v>46897.39453125</v>
          </cell>
          <cell r="B286">
            <v>-78.374252319340002</v>
          </cell>
        </row>
        <row r="287">
          <cell r="A287">
            <v>46988.8984375</v>
          </cell>
          <cell r="B287">
            <v>-78.308868408199999</v>
          </cell>
        </row>
        <row r="288">
          <cell r="A288">
            <v>47117.00390625</v>
          </cell>
          <cell r="B288">
            <v>-78.217338562009999</v>
          </cell>
        </row>
        <row r="289">
          <cell r="A289">
            <v>47150.44140625</v>
          </cell>
          <cell r="B289">
            <v>-78.748710632319998</v>
          </cell>
        </row>
        <row r="290">
          <cell r="A290">
            <v>47197.25390625</v>
          </cell>
          <cell r="B290">
            <v>-79.497535705570002</v>
          </cell>
        </row>
        <row r="291">
          <cell r="A291">
            <v>47262.79296875</v>
          </cell>
          <cell r="B291">
            <v>-80.545890808110002</v>
          </cell>
        </row>
        <row r="292">
          <cell r="A292">
            <v>47354.546875</v>
          </cell>
          <cell r="B292">
            <v>-82.013580322270002</v>
          </cell>
        </row>
        <row r="293">
          <cell r="A293">
            <v>47483.00390625</v>
          </cell>
          <cell r="B293">
            <v>-84.06834411621</v>
          </cell>
        </row>
        <row r="294">
          <cell r="A294">
            <v>47516.3515625</v>
          </cell>
          <cell r="B294">
            <v>-84.497329711909998</v>
          </cell>
        </row>
        <row r="295">
          <cell r="A295">
            <v>47563.03515625</v>
          </cell>
          <cell r="B295">
            <v>-85.09789276123</v>
          </cell>
        </row>
        <row r="296">
          <cell r="A296">
            <v>47628.39453125</v>
          </cell>
          <cell r="B296">
            <v>-85.938674926760001</v>
          </cell>
        </row>
        <row r="297">
          <cell r="A297">
            <v>47719.8984375</v>
          </cell>
          <cell r="B297">
            <v>-87.115776062009999</v>
          </cell>
        </row>
        <row r="298">
          <cell r="A298">
            <v>47848.00390625</v>
          </cell>
          <cell r="B298">
            <v>-88.763717651370001</v>
          </cell>
        </row>
        <row r="299">
          <cell r="A299">
            <v>47881.3515625</v>
          </cell>
          <cell r="B299">
            <v>-89.112991333010001</v>
          </cell>
        </row>
        <row r="300">
          <cell r="A300">
            <v>47928.03515625</v>
          </cell>
          <cell r="B300">
            <v>-89.60195159912</v>
          </cell>
        </row>
        <row r="301">
          <cell r="A301">
            <v>47993.39453125</v>
          </cell>
          <cell r="B301">
            <v>-90.286499023440001</v>
          </cell>
        </row>
        <row r="302">
          <cell r="A302">
            <v>48084.8984375</v>
          </cell>
          <cell r="B302">
            <v>-91.24486541748</v>
          </cell>
        </row>
        <row r="303">
          <cell r="A303">
            <v>48213.00390625</v>
          </cell>
          <cell r="B303">
            <v>-92.586585998540002</v>
          </cell>
        </row>
        <row r="304">
          <cell r="A304">
            <v>48246.3515625</v>
          </cell>
          <cell r="B304">
            <v>-92.873016357419999</v>
          </cell>
        </row>
        <row r="305">
          <cell r="A305">
            <v>48293.03515625</v>
          </cell>
          <cell r="B305">
            <v>-93.2739944458</v>
          </cell>
        </row>
        <row r="306">
          <cell r="A306">
            <v>48358.39453125</v>
          </cell>
          <cell r="B306">
            <v>-93.835372924799998</v>
          </cell>
        </row>
        <row r="307">
          <cell r="A307">
            <v>48449.8984375</v>
          </cell>
          <cell r="B307">
            <v>-94.621307373050001</v>
          </cell>
        </row>
        <row r="308">
          <cell r="A308">
            <v>48578.00390625</v>
          </cell>
          <cell r="B308">
            <v>-95.72161102295</v>
          </cell>
        </row>
        <row r="309">
          <cell r="A309">
            <v>48611.44140625</v>
          </cell>
          <cell r="B309">
            <v>-95.961723327640001</v>
          </cell>
        </row>
        <row r="310">
          <cell r="A310">
            <v>48658.25390625</v>
          </cell>
          <cell r="B310">
            <v>-96.297897338870001</v>
          </cell>
        </row>
        <row r="311">
          <cell r="A311">
            <v>48723.79296875</v>
          </cell>
          <cell r="B311">
            <v>-96.768562316889998</v>
          </cell>
        </row>
        <row r="312">
          <cell r="A312">
            <v>48815.546875</v>
          </cell>
          <cell r="B312">
            <v>-97.42749786377</v>
          </cell>
        </row>
        <row r="313">
          <cell r="A313">
            <v>48944.00390625</v>
          </cell>
          <cell r="B313">
            <v>-98.35001373291</v>
          </cell>
        </row>
        <row r="314">
          <cell r="A314">
            <v>48977.3515625</v>
          </cell>
          <cell r="B314">
            <v>-98.621200561519998</v>
          </cell>
        </row>
        <row r="315">
          <cell r="A315">
            <v>49024.03515625</v>
          </cell>
          <cell r="B315">
            <v>-99.000885009770002</v>
          </cell>
        </row>
        <row r="316">
          <cell r="A316">
            <v>49089.39453125</v>
          </cell>
          <cell r="B316">
            <v>-99.532440185550001</v>
          </cell>
        </row>
        <row r="317">
          <cell r="A317">
            <v>49180.8984375</v>
          </cell>
          <cell r="B317">
            <v>-100.27661895750001</v>
          </cell>
        </row>
        <row r="318">
          <cell r="A318">
            <v>49309.00390625</v>
          </cell>
          <cell r="B318">
            <v>-101.31847381590001</v>
          </cell>
        </row>
        <row r="319">
          <cell r="A319">
            <v>49342.3515625</v>
          </cell>
          <cell r="B319">
            <v>-101.5223617554</v>
          </cell>
        </row>
        <row r="320">
          <cell r="A320">
            <v>49389.03515625</v>
          </cell>
          <cell r="B320">
            <v>-101.80777740480001</v>
          </cell>
        </row>
        <row r="321">
          <cell r="A321">
            <v>49454.39453125</v>
          </cell>
          <cell r="B321">
            <v>-102.2073669434</v>
          </cell>
        </row>
        <row r="322">
          <cell r="A322">
            <v>49545.8984375</v>
          </cell>
          <cell r="B322">
            <v>-102.7668228149</v>
          </cell>
        </row>
        <row r="323">
          <cell r="A323">
            <v>49674.00390625</v>
          </cell>
          <cell r="B323">
            <v>-103.5500488281</v>
          </cell>
        </row>
        <row r="324">
          <cell r="A324">
            <v>49707.3515625</v>
          </cell>
          <cell r="B324">
            <v>-103.7073974609</v>
          </cell>
        </row>
        <row r="325">
          <cell r="A325">
            <v>49754.03515625</v>
          </cell>
          <cell r="B325">
            <v>-103.9276885986</v>
          </cell>
        </row>
        <row r="326">
          <cell r="A326">
            <v>49819.39453125</v>
          </cell>
          <cell r="B326">
            <v>-104.2360839844</v>
          </cell>
        </row>
        <row r="327">
          <cell r="A327">
            <v>49910.8984375</v>
          </cell>
          <cell r="B327">
            <v>-104.66785430909999</v>
          </cell>
        </row>
        <row r="328">
          <cell r="A328">
            <v>50039.00390625</v>
          </cell>
          <cell r="B328">
            <v>-105.27234649659999</v>
          </cell>
        </row>
        <row r="329">
          <cell r="A329">
            <v>50072.44140625</v>
          </cell>
          <cell r="B329">
            <v>-105.4011001587</v>
          </cell>
        </row>
        <row r="330">
          <cell r="A330">
            <v>50119.25390625</v>
          </cell>
          <cell r="B330">
            <v>-105.5812911987</v>
          </cell>
        </row>
        <row r="331">
          <cell r="A331">
            <v>50184.79296875</v>
          </cell>
          <cell r="B331">
            <v>-105.83358764650001</v>
          </cell>
        </row>
        <row r="332">
          <cell r="A332">
            <v>50276.546875</v>
          </cell>
          <cell r="B332">
            <v>-106.18682098390001</v>
          </cell>
        </row>
        <row r="333">
          <cell r="A333">
            <v>50405.00390625</v>
          </cell>
          <cell r="B333">
            <v>-106.68133544920001</v>
          </cell>
        </row>
        <row r="334">
          <cell r="A334">
            <v>50438.3515625</v>
          </cell>
          <cell r="B334">
            <v>-106.7921218872</v>
          </cell>
        </row>
        <row r="335">
          <cell r="A335">
            <v>50485.03515625</v>
          </cell>
          <cell r="B335">
            <v>-106.9471817017</v>
          </cell>
        </row>
        <row r="336">
          <cell r="A336">
            <v>50550.39453125</v>
          </cell>
          <cell r="B336">
            <v>-107.1642532349</v>
          </cell>
        </row>
        <row r="337">
          <cell r="A337">
            <v>50641.8984375</v>
          </cell>
          <cell r="B337">
            <v>-107.4682006836</v>
          </cell>
        </row>
        <row r="338">
          <cell r="A338">
            <v>50770.00390625</v>
          </cell>
          <cell r="B338">
            <v>-107.8936920166</v>
          </cell>
        </row>
        <row r="339">
          <cell r="A339">
            <v>50803.3515625</v>
          </cell>
          <cell r="B339">
            <v>-107.99341583250001</v>
          </cell>
        </row>
        <row r="340">
          <cell r="A340">
            <v>50850.03515625</v>
          </cell>
          <cell r="B340">
            <v>-108.1329574585</v>
          </cell>
        </row>
        <row r="341">
          <cell r="A341">
            <v>50915.39453125</v>
          </cell>
          <cell r="B341">
            <v>-108.3283233643</v>
          </cell>
        </row>
        <row r="342">
          <cell r="A342">
            <v>51006.8984375</v>
          </cell>
          <cell r="B342">
            <v>-108.6018753052</v>
          </cell>
        </row>
        <row r="343">
          <cell r="A343">
            <v>51135.00390625</v>
          </cell>
          <cell r="B343">
            <v>-108.98481750489999</v>
          </cell>
        </row>
        <row r="344">
          <cell r="A344">
            <v>51168.3515625</v>
          </cell>
          <cell r="B344">
            <v>-109.07600402830001</v>
          </cell>
        </row>
        <row r="345">
          <cell r="A345">
            <v>51215.03515625</v>
          </cell>
          <cell r="B345">
            <v>-109.20360565190001</v>
          </cell>
        </row>
        <row r="346">
          <cell r="A346">
            <v>51280.39453125</v>
          </cell>
          <cell r="B346">
            <v>-109.3822631836</v>
          </cell>
        </row>
        <row r="347">
          <cell r="A347">
            <v>51371.8984375</v>
          </cell>
          <cell r="B347">
            <v>-109.6324081421</v>
          </cell>
        </row>
        <row r="348">
          <cell r="A348">
            <v>51500.00390625</v>
          </cell>
          <cell r="B348">
            <v>-109.9826126099</v>
          </cell>
        </row>
        <row r="349">
          <cell r="A349">
            <v>51533.44140625</v>
          </cell>
          <cell r="B349">
            <v>-109.7469177246</v>
          </cell>
        </row>
        <row r="350">
          <cell r="A350">
            <v>51580.25390625</v>
          </cell>
          <cell r="B350">
            <v>-109.41691589360001</v>
          </cell>
        </row>
        <row r="351">
          <cell r="A351">
            <v>51645.79296875</v>
          </cell>
          <cell r="B351">
            <v>-108.9549026489</v>
          </cell>
        </row>
        <row r="352">
          <cell r="A352">
            <v>51737.546875</v>
          </cell>
          <cell r="B352">
            <v>-108.30809021</v>
          </cell>
        </row>
        <row r="353">
          <cell r="A353">
            <v>51866.00390625</v>
          </cell>
          <cell r="B353">
            <v>-107.40254974370001</v>
          </cell>
        </row>
        <row r="354">
          <cell r="A354">
            <v>51899.3515625</v>
          </cell>
          <cell r="B354">
            <v>-107.2516326904</v>
          </cell>
        </row>
        <row r="355">
          <cell r="A355">
            <v>51946.03515625</v>
          </cell>
          <cell r="B355">
            <v>-107.0403518677</v>
          </cell>
        </row>
        <row r="356">
          <cell r="A356">
            <v>52011.39453125</v>
          </cell>
          <cell r="B356">
            <v>-106.7445907593</v>
          </cell>
        </row>
        <row r="357">
          <cell r="A357">
            <v>52102.8984375</v>
          </cell>
          <cell r="B357">
            <v>-106.3304977417</v>
          </cell>
        </row>
        <row r="358">
          <cell r="A358">
            <v>52231.00390625</v>
          </cell>
          <cell r="B358">
            <v>-105.7507781982</v>
          </cell>
        </row>
        <row r="359">
          <cell r="A359">
            <v>52264.3515625</v>
          </cell>
          <cell r="B359">
            <v>-105.6460952759</v>
          </cell>
        </row>
        <row r="360">
          <cell r="A360">
            <v>52311.03515625</v>
          </cell>
          <cell r="B360">
            <v>-105.4995269775</v>
          </cell>
        </row>
        <row r="361">
          <cell r="A361">
            <v>52376.39453125</v>
          </cell>
          <cell r="B361">
            <v>-105.29434204099999</v>
          </cell>
        </row>
        <row r="362">
          <cell r="A362">
            <v>52467.8984375</v>
          </cell>
          <cell r="B362">
            <v>-105.00708770750001</v>
          </cell>
        </row>
        <row r="363">
          <cell r="A363">
            <v>52596.00390625</v>
          </cell>
          <cell r="B363">
            <v>-104.60492706300001</v>
          </cell>
        </row>
        <row r="364">
          <cell r="A364">
            <v>52629.3515625</v>
          </cell>
          <cell r="B364">
            <v>-104.52903747560001</v>
          </cell>
        </row>
        <row r="365">
          <cell r="A365">
            <v>52676.03515625</v>
          </cell>
          <cell r="B365">
            <v>-104.42277526860001</v>
          </cell>
        </row>
        <row r="366">
          <cell r="A366">
            <v>52741.39453125</v>
          </cell>
          <cell r="B366">
            <v>-104.27401733400001</v>
          </cell>
        </row>
        <row r="367">
          <cell r="A367">
            <v>52832.8984375</v>
          </cell>
          <cell r="B367">
            <v>-104.0657501221</v>
          </cell>
        </row>
        <row r="368">
          <cell r="A368">
            <v>52961.00390625</v>
          </cell>
          <cell r="B368">
            <v>-103.7741775513</v>
          </cell>
        </row>
        <row r="369">
          <cell r="A369">
            <v>52994.44140625</v>
          </cell>
          <cell r="B369">
            <v>-103.717666626</v>
          </cell>
        </row>
        <row r="370">
          <cell r="A370">
            <v>53041.25390625</v>
          </cell>
          <cell r="B370">
            <v>-103.6385726929</v>
          </cell>
        </row>
        <row r="371">
          <cell r="A371">
            <v>53106.79296875</v>
          </cell>
          <cell r="B371">
            <v>-103.52783203129999</v>
          </cell>
        </row>
        <row r="372">
          <cell r="A372">
            <v>53198.546875</v>
          </cell>
          <cell r="B372">
            <v>-103.3728027344</v>
          </cell>
        </row>
        <row r="373">
          <cell r="A373">
            <v>53327.00390625</v>
          </cell>
          <cell r="B373">
            <v>-103.15574646</v>
          </cell>
        </row>
        <row r="374">
          <cell r="A374">
            <v>53360.3515625</v>
          </cell>
          <cell r="B374">
            <v>-103.1135025024</v>
          </cell>
        </row>
        <row r="375">
          <cell r="A375">
            <v>53407.03515625</v>
          </cell>
          <cell r="B375">
            <v>-103.054397583</v>
          </cell>
        </row>
        <row r="376">
          <cell r="A376">
            <v>53472.39453125</v>
          </cell>
          <cell r="B376">
            <v>-102.97165679930001</v>
          </cell>
        </row>
        <row r="377">
          <cell r="A377">
            <v>53563.8984375</v>
          </cell>
          <cell r="B377">
            <v>-102.8557891846</v>
          </cell>
        </row>
        <row r="378">
          <cell r="A378">
            <v>53692.00390625</v>
          </cell>
          <cell r="B378">
            <v>-102.6935958862</v>
          </cell>
        </row>
        <row r="379">
          <cell r="A379">
            <v>53725.3515625</v>
          </cell>
          <cell r="B379">
            <v>-102.6620559692</v>
          </cell>
        </row>
        <row r="380">
          <cell r="A380">
            <v>53772.03515625</v>
          </cell>
          <cell r="B380">
            <v>-102.61786651609999</v>
          </cell>
        </row>
        <row r="381">
          <cell r="A381">
            <v>53837.39453125</v>
          </cell>
          <cell r="B381">
            <v>-102.5560455322</v>
          </cell>
        </row>
        <row r="382">
          <cell r="A382">
            <v>53928.8984375</v>
          </cell>
          <cell r="B382">
            <v>-102.4694824219</v>
          </cell>
        </row>
        <row r="383">
          <cell r="A383">
            <v>54057.00390625</v>
          </cell>
          <cell r="B383">
            <v>-102.3482971191</v>
          </cell>
        </row>
        <row r="384">
          <cell r="A384">
            <v>54090.3515625</v>
          </cell>
          <cell r="B384">
            <v>-102.32498168950001</v>
          </cell>
        </row>
        <row r="385">
          <cell r="A385">
            <v>54137.03515625</v>
          </cell>
          <cell r="B385">
            <v>-102.29234313960001</v>
          </cell>
        </row>
        <row r="386">
          <cell r="A386">
            <v>54202.39453125</v>
          </cell>
          <cell r="B386">
            <v>-102.2466659546</v>
          </cell>
        </row>
        <row r="387">
          <cell r="A387">
            <v>54293.8984375</v>
          </cell>
          <cell r="B387">
            <v>-102.182723999</v>
          </cell>
        </row>
        <row r="388">
          <cell r="A388">
            <v>54422.00390625</v>
          </cell>
          <cell r="B388">
            <v>-102.0931930542</v>
          </cell>
        </row>
        <row r="389">
          <cell r="A389">
            <v>54455.44140625</v>
          </cell>
          <cell r="B389">
            <v>-102.0763244629</v>
          </cell>
        </row>
        <row r="390">
          <cell r="A390">
            <v>54502.25390625</v>
          </cell>
          <cell r="B390">
            <v>-102.0527191162</v>
          </cell>
        </row>
        <row r="391">
          <cell r="A391">
            <v>54567.79296875</v>
          </cell>
          <cell r="B391">
            <v>-102.0196762085</v>
          </cell>
        </row>
        <row r="392">
          <cell r="A392">
            <v>54659.546875</v>
          </cell>
          <cell r="B392">
            <v>-101.97342681879999</v>
          </cell>
        </row>
        <row r="393">
          <cell r="A393">
            <v>54788.00390625</v>
          </cell>
          <cell r="B393">
            <v>-101.9086532593</v>
          </cell>
        </row>
        <row r="394">
          <cell r="A394">
            <v>54821.3515625</v>
          </cell>
          <cell r="B394">
            <v>-101.89702606199999</v>
          </cell>
        </row>
        <row r="395">
          <cell r="A395">
            <v>54868.03515625</v>
          </cell>
          <cell r="B395">
            <v>-101.88074493409999</v>
          </cell>
        </row>
        <row r="396">
          <cell r="A396">
            <v>54933.39453125</v>
          </cell>
          <cell r="B396">
            <v>-101.85795593260001</v>
          </cell>
        </row>
        <row r="397">
          <cell r="A397">
            <v>55024.8984375</v>
          </cell>
          <cell r="B397">
            <v>-101.8260726929</v>
          </cell>
        </row>
        <row r="398">
          <cell r="A398">
            <v>55153.00390625</v>
          </cell>
          <cell r="B398">
            <v>-101.78141021730001</v>
          </cell>
        </row>
        <row r="399">
          <cell r="A399">
            <v>55186.3515625</v>
          </cell>
          <cell r="B399">
            <v>-101.77392578129999</v>
          </cell>
        </row>
        <row r="400">
          <cell r="A400">
            <v>55233.03515625</v>
          </cell>
          <cell r="B400">
            <v>-101.76346588129999</v>
          </cell>
        </row>
        <row r="401">
          <cell r="A401">
            <v>55298.39453125</v>
          </cell>
          <cell r="B401">
            <v>-101.74881744379999</v>
          </cell>
        </row>
        <row r="402">
          <cell r="A402">
            <v>55389.8984375</v>
          </cell>
          <cell r="B402">
            <v>-101.7283401489</v>
          </cell>
        </row>
        <row r="403">
          <cell r="A403">
            <v>55518.00390625</v>
          </cell>
          <cell r="B403">
            <v>-101.6996383667</v>
          </cell>
        </row>
        <row r="404">
          <cell r="A404">
            <v>55551.3515625</v>
          </cell>
          <cell r="B404">
            <v>-101.6955337524</v>
          </cell>
        </row>
        <row r="405">
          <cell r="A405">
            <v>55598.03515625</v>
          </cell>
          <cell r="B405">
            <v>-101.689781189</v>
          </cell>
        </row>
        <row r="406">
          <cell r="A406">
            <v>55663.39453125</v>
          </cell>
          <cell r="B406">
            <v>-101.6817245483</v>
          </cell>
        </row>
        <row r="407">
          <cell r="A407">
            <v>55754.8984375</v>
          </cell>
          <cell r="B407">
            <v>-101.6704483032</v>
          </cell>
        </row>
        <row r="408">
          <cell r="A408">
            <v>55883.00390625</v>
          </cell>
          <cell r="B408">
            <v>-101.6546783447</v>
          </cell>
        </row>
        <row r="409">
          <cell r="A409">
            <v>55916.44140625</v>
          </cell>
          <cell r="B409">
            <v>-101.6533584595</v>
          </cell>
        </row>
        <row r="410">
          <cell r="A410">
            <v>55963.25390625</v>
          </cell>
          <cell r="B410">
            <v>-101.6514968872</v>
          </cell>
        </row>
        <row r="411">
          <cell r="A411">
            <v>56028.79296875</v>
          </cell>
          <cell r="B411">
            <v>-101.6488952637</v>
          </cell>
        </row>
        <row r="412">
          <cell r="A412">
            <v>56120.546875</v>
          </cell>
          <cell r="B412">
            <v>-101.6452407837</v>
          </cell>
        </row>
        <row r="413">
          <cell r="A413">
            <v>56249.00390625</v>
          </cell>
          <cell r="B413">
            <v>-101.64014434809999</v>
          </cell>
        </row>
        <row r="414">
          <cell r="A414">
            <v>56282.3515625</v>
          </cell>
          <cell r="B414">
            <v>-101.6410827637</v>
          </cell>
        </row>
        <row r="415">
          <cell r="A415">
            <v>56329.03515625</v>
          </cell>
          <cell r="B415">
            <v>-101.6423797607</v>
          </cell>
        </row>
        <row r="416">
          <cell r="A416">
            <v>56394.39453125</v>
          </cell>
          <cell r="B416">
            <v>-101.644203186</v>
          </cell>
        </row>
        <row r="417">
          <cell r="A417">
            <v>56485.8984375</v>
          </cell>
          <cell r="B417">
            <v>-101.64674377439999</v>
          </cell>
        </row>
        <row r="418">
          <cell r="A418">
            <v>56614.00390625</v>
          </cell>
          <cell r="B418">
            <v>-101.65031433110001</v>
          </cell>
        </row>
        <row r="419">
          <cell r="A419">
            <v>56647.3515625</v>
          </cell>
          <cell r="B419">
            <v>-101.6531219482</v>
          </cell>
        </row>
        <row r="420">
          <cell r="A420">
            <v>56694.03515625</v>
          </cell>
          <cell r="B420">
            <v>-101.657043457</v>
          </cell>
        </row>
        <row r="421">
          <cell r="A421">
            <v>56759.39453125</v>
          </cell>
          <cell r="B421">
            <v>-101.6625366211</v>
          </cell>
        </row>
        <row r="422">
          <cell r="A422">
            <v>56850.8984375</v>
          </cell>
          <cell r="B422">
            <v>-101.670211792</v>
          </cell>
        </row>
        <row r="423">
          <cell r="A423">
            <v>56979.00390625</v>
          </cell>
          <cell r="B423">
            <v>-101.6809768677</v>
          </cell>
        </row>
        <row r="424">
          <cell r="A424">
            <v>57012.3515625</v>
          </cell>
          <cell r="B424">
            <v>-101.68533325200001</v>
          </cell>
        </row>
        <row r="425">
          <cell r="A425">
            <v>57059.03515625</v>
          </cell>
          <cell r="B425">
            <v>-101.6914138794</v>
          </cell>
        </row>
        <row r="426">
          <cell r="A426">
            <v>57124.39453125</v>
          </cell>
          <cell r="B426">
            <v>-101.69993591310001</v>
          </cell>
        </row>
        <row r="427">
          <cell r="A427">
            <v>57215.8984375</v>
          </cell>
          <cell r="B427">
            <v>-101.7118606567</v>
          </cell>
        </row>
        <row r="428">
          <cell r="A428">
            <v>57344.00390625</v>
          </cell>
          <cell r="B428">
            <v>-101.7285690308</v>
          </cell>
        </row>
        <row r="429">
          <cell r="A429">
            <v>57377.44140625</v>
          </cell>
          <cell r="B429">
            <v>-101.7342224121</v>
          </cell>
        </row>
        <row r="430">
          <cell r="A430">
            <v>57424.25390625</v>
          </cell>
          <cell r="B430">
            <v>-101.7421340942</v>
          </cell>
        </row>
        <row r="431">
          <cell r="A431">
            <v>57489.79296875</v>
          </cell>
          <cell r="B431">
            <v>-101.7532043457</v>
          </cell>
        </row>
        <row r="432">
          <cell r="A432">
            <v>57581.546875</v>
          </cell>
          <cell r="B432">
            <v>-101.7687072754</v>
          </cell>
        </row>
        <row r="433">
          <cell r="A433">
            <v>57710.00390625</v>
          </cell>
          <cell r="B433">
            <v>-101.7904281616</v>
          </cell>
        </row>
        <row r="434">
          <cell r="A434">
            <v>57743.3515625</v>
          </cell>
          <cell r="B434">
            <v>-101.79712677000001</v>
          </cell>
        </row>
        <row r="435">
          <cell r="A435">
            <v>57790.03515625</v>
          </cell>
          <cell r="B435">
            <v>-101.8065032959</v>
          </cell>
        </row>
        <row r="436">
          <cell r="A436">
            <v>57855.39453125</v>
          </cell>
          <cell r="B436">
            <v>-101.8196258545</v>
          </cell>
        </row>
        <row r="437">
          <cell r="A437">
            <v>57946.8984375</v>
          </cell>
          <cell r="B437">
            <v>-101.8379974365</v>
          </cell>
        </row>
        <row r="438">
          <cell r="A438">
            <v>58075.00390625</v>
          </cell>
          <cell r="B438">
            <v>-101.8637466431</v>
          </cell>
        </row>
        <row r="439">
          <cell r="A439">
            <v>58108.3515625</v>
          </cell>
          <cell r="B439">
            <v>-101.8637466431</v>
          </cell>
        </row>
        <row r="440">
          <cell r="A440">
            <v>58155.03515625</v>
          </cell>
          <cell r="B440">
            <v>-101.8637466431</v>
          </cell>
        </row>
        <row r="441">
          <cell r="A441">
            <v>58220.39453125</v>
          </cell>
          <cell r="B441">
            <v>-101.8637466431</v>
          </cell>
        </row>
        <row r="442">
          <cell r="A442">
            <v>58311.8984375</v>
          </cell>
          <cell r="B442">
            <v>-101.8637466431</v>
          </cell>
        </row>
        <row r="443">
          <cell r="A443">
            <v>58440.00390625</v>
          </cell>
          <cell r="B443">
            <v>-101.8637466431</v>
          </cell>
        </row>
        <row r="444">
          <cell r="A444">
            <v>58473.3515625</v>
          </cell>
          <cell r="B444">
            <v>-101.8637466431</v>
          </cell>
        </row>
        <row r="445">
          <cell r="A445">
            <v>58520.03515625</v>
          </cell>
          <cell r="B445">
            <v>-101.8637466431</v>
          </cell>
        </row>
        <row r="446">
          <cell r="A446">
            <v>58585.39453125</v>
          </cell>
          <cell r="B446">
            <v>-101.8637466431</v>
          </cell>
        </row>
        <row r="447">
          <cell r="A447">
            <v>58676.8984375</v>
          </cell>
          <cell r="B447">
            <v>-101.8637466431</v>
          </cell>
        </row>
        <row r="448">
          <cell r="A448">
            <v>58805.00390625</v>
          </cell>
          <cell r="B448">
            <v>-101.8637466431</v>
          </cell>
        </row>
        <row r="449">
          <cell r="A449">
            <v>58838.44140625</v>
          </cell>
          <cell r="B449">
            <v>-101.8637466431</v>
          </cell>
        </row>
        <row r="450">
          <cell r="A450">
            <v>58885.25390625</v>
          </cell>
          <cell r="B450">
            <v>-101.8637466431</v>
          </cell>
        </row>
        <row r="451">
          <cell r="A451">
            <v>58950.79296875</v>
          </cell>
          <cell r="B451">
            <v>-101.8637466431</v>
          </cell>
        </row>
        <row r="452">
          <cell r="A452">
            <v>59042.546875</v>
          </cell>
          <cell r="B452">
            <v>-101.8637466431</v>
          </cell>
        </row>
        <row r="453">
          <cell r="A453">
            <v>59171.00390625</v>
          </cell>
          <cell r="B453">
            <v>-101.8637466431</v>
          </cell>
        </row>
        <row r="454">
          <cell r="A454">
            <v>59204.3515625</v>
          </cell>
          <cell r="B454">
            <v>-101.8637466431</v>
          </cell>
        </row>
        <row r="455">
          <cell r="A455">
            <v>59251.03515625</v>
          </cell>
          <cell r="B455">
            <v>-101.8637466431</v>
          </cell>
        </row>
        <row r="456">
          <cell r="A456">
            <v>59316.39453125</v>
          </cell>
          <cell r="B456">
            <v>-101.8637466431</v>
          </cell>
        </row>
        <row r="457">
          <cell r="A457">
            <v>59407.8984375</v>
          </cell>
          <cell r="B457">
            <v>-101.8637466431</v>
          </cell>
        </row>
        <row r="458">
          <cell r="A458">
            <v>59536.00390625</v>
          </cell>
          <cell r="B458">
            <v>-101.8637466431</v>
          </cell>
        </row>
        <row r="459">
          <cell r="A459">
            <v>59569.3515625</v>
          </cell>
          <cell r="B459">
            <v>-101.8637466431</v>
          </cell>
        </row>
        <row r="460">
          <cell r="A460">
            <v>59616.03515625</v>
          </cell>
          <cell r="B460">
            <v>-101.8637466431</v>
          </cell>
        </row>
        <row r="461">
          <cell r="A461">
            <v>59681.39453125</v>
          </cell>
          <cell r="B461">
            <v>-101.8637466431</v>
          </cell>
        </row>
        <row r="462">
          <cell r="A462">
            <v>59772.8984375</v>
          </cell>
          <cell r="B462">
            <v>-101.8637466431</v>
          </cell>
        </row>
        <row r="463">
          <cell r="A463">
            <v>59901.00390625</v>
          </cell>
          <cell r="B463">
            <v>-101.8637390137</v>
          </cell>
        </row>
        <row r="464">
          <cell r="A464">
            <v>59934.3515625</v>
          </cell>
          <cell r="B464">
            <v>-101.8637390137</v>
          </cell>
        </row>
        <row r="465">
          <cell r="A465">
            <v>59981.03515625</v>
          </cell>
          <cell r="B465">
            <v>-101.8637390137</v>
          </cell>
        </row>
        <row r="466">
          <cell r="A466">
            <v>60046.39453125</v>
          </cell>
          <cell r="B466">
            <v>-101.8637390137</v>
          </cell>
        </row>
        <row r="467">
          <cell r="A467">
            <v>60137.8984375</v>
          </cell>
          <cell r="B467">
            <v>-101.8637390137</v>
          </cell>
        </row>
        <row r="468">
          <cell r="A468">
            <v>60266.00390625</v>
          </cell>
          <cell r="B468">
            <v>-101.8637390137</v>
          </cell>
        </row>
        <row r="469">
          <cell r="A469">
            <v>60299.44140625</v>
          </cell>
          <cell r="B469">
            <v>-101.8637390137</v>
          </cell>
        </row>
        <row r="470">
          <cell r="A470">
            <v>60346.25390625</v>
          </cell>
          <cell r="B470">
            <v>-101.8637390137</v>
          </cell>
        </row>
        <row r="471">
          <cell r="A471">
            <v>60411.79296875</v>
          </cell>
          <cell r="B471">
            <v>-101.8637390137</v>
          </cell>
        </row>
        <row r="472">
          <cell r="A472">
            <v>60503.546875</v>
          </cell>
          <cell r="B472">
            <v>-101.8637390137</v>
          </cell>
        </row>
        <row r="473">
          <cell r="A473">
            <v>60632.00390625</v>
          </cell>
          <cell r="B473">
            <v>-101.8637390137</v>
          </cell>
        </row>
        <row r="474">
          <cell r="A474">
            <v>60665.3515625</v>
          </cell>
          <cell r="B474">
            <v>-101.8637390137</v>
          </cell>
        </row>
        <row r="475">
          <cell r="A475">
            <v>60712.03515625</v>
          </cell>
          <cell r="B475">
            <v>-101.8637390137</v>
          </cell>
        </row>
        <row r="476">
          <cell r="A476">
            <v>60777.39453125</v>
          </cell>
          <cell r="B476">
            <v>-101.8637390137</v>
          </cell>
        </row>
        <row r="477">
          <cell r="A477">
            <v>60868.8984375</v>
          </cell>
          <cell r="B477">
            <v>-101.8637390137</v>
          </cell>
        </row>
        <row r="478">
          <cell r="A478">
            <v>60997.00390625</v>
          </cell>
          <cell r="B478">
            <v>-101.8637390137</v>
          </cell>
        </row>
        <row r="479">
          <cell r="A479">
            <v>61030.3515625</v>
          </cell>
          <cell r="B479">
            <v>-101.8637390137</v>
          </cell>
        </row>
        <row r="480">
          <cell r="A480">
            <v>61077.03515625</v>
          </cell>
          <cell r="B480">
            <v>-101.8637390137</v>
          </cell>
        </row>
        <row r="481">
          <cell r="A481">
            <v>61142.39453125</v>
          </cell>
          <cell r="B481">
            <v>-101.8637390137</v>
          </cell>
        </row>
        <row r="482">
          <cell r="A482">
            <v>61233.8984375</v>
          </cell>
          <cell r="B482">
            <v>-101.8637390137</v>
          </cell>
        </row>
        <row r="483">
          <cell r="A483">
            <v>61362.00390625</v>
          </cell>
          <cell r="B483">
            <v>-101.8637390137</v>
          </cell>
        </row>
        <row r="484">
          <cell r="A484">
            <v>61395.3515625</v>
          </cell>
          <cell r="B484">
            <v>-101.9613418579</v>
          </cell>
        </row>
        <row r="485">
          <cell r="A485">
            <v>61442.03515625</v>
          </cell>
          <cell r="B485">
            <v>-102.09805297849999</v>
          </cell>
        </row>
        <row r="486">
          <cell r="A486">
            <v>61507.39453125</v>
          </cell>
          <cell r="B486">
            <v>-102.28941345210001</v>
          </cell>
        </row>
        <row r="487">
          <cell r="A487">
            <v>61598.8984375</v>
          </cell>
          <cell r="B487">
            <v>-102.5573272705</v>
          </cell>
        </row>
        <row r="488">
          <cell r="A488">
            <v>61727.00390625</v>
          </cell>
          <cell r="B488">
            <v>-102.93241119379999</v>
          </cell>
        </row>
        <row r="489">
          <cell r="A489">
            <v>61760.44140625</v>
          </cell>
          <cell r="B489">
            <v>-102.93241119379999</v>
          </cell>
        </row>
        <row r="490">
          <cell r="A490">
            <v>61807.25390625</v>
          </cell>
          <cell r="B490">
            <v>-102.93241119379999</v>
          </cell>
        </row>
        <row r="491">
          <cell r="A491">
            <v>61872.79296875</v>
          </cell>
          <cell r="B491">
            <v>-102.93241119379999</v>
          </cell>
        </row>
        <row r="492">
          <cell r="A492">
            <v>61964.546875</v>
          </cell>
          <cell r="B492">
            <v>-102.93241119379999</v>
          </cell>
        </row>
        <row r="493">
          <cell r="A493">
            <v>62093.00390625</v>
          </cell>
          <cell r="B493">
            <v>-102.93241119379999</v>
          </cell>
        </row>
        <row r="494">
          <cell r="A494">
            <v>62126.3515625</v>
          </cell>
          <cell r="B494">
            <v>-102.93241119379999</v>
          </cell>
        </row>
        <row r="495">
          <cell r="A495">
            <v>62173.03515625</v>
          </cell>
          <cell r="B495">
            <v>-102.93241119379999</v>
          </cell>
        </row>
        <row r="496">
          <cell r="A496">
            <v>62238.39453125</v>
          </cell>
          <cell r="B496">
            <v>-102.93241119379999</v>
          </cell>
        </row>
        <row r="497">
          <cell r="A497">
            <v>62329.8984375</v>
          </cell>
          <cell r="B497">
            <v>-102.93241119379999</v>
          </cell>
        </row>
        <row r="498">
          <cell r="A498">
            <v>62458.00390625</v>
          </cell>
          <cell r="B498">
            <v>-102.93241119379999</v>
          </cell>
        </row>
        <row r="499">
          <cell r="A499">
            <v>62491.3515625</v>
          </cell>
          <cell r="B499">
            <v>-102.93241119379999</v>
          </cell>
        </row>
        <row r="500">
          <cell r="A500">
            <v>62538.03515625</v>
          </cell>
          <cell r="B500">
            <v>-102.93241119379999</v>
          </cell>
        </row>
        <row r="501">
          <cell r="A501">
            <v>62603.39453125</v>
          </cell>
          <cell r="B501">
            <v>-102.93241119379999</v>
          </cell>
        </row>
        <row r="502">
          <cell r="A502">
            <v>62694.8984375</v>
          </cell>
          <cell r="B502">
            <v>-102.93241119379999</v>
          </cell>
        </row>
        <row r="503">
          <cell r="A503">
            <v>62823.00390625</v>
          </cell>
          <cell r="B503">
            <v>-102.93241119379999</v>
          </cell>
        </row>
        <row r="504">
          <cell r="A504">
            <v>62856.3515625</v>
          </cell>
          <cell r="B504">
            <v>-102.93241119379999</v>
          </cell>
        </row>
        <row r="505">
          <cell r="A505">
            <v>62903.03515625</v>
          </cell>
          <cell r="B505">
            <v>-102.93241119379999</v>
          </cell>
        </row>
        <row r="506">
          <cell r="A506">
            <v>62968.39453125</v>
          </cell>
          <cell r="B506">
            <v>-102.93241119379999</v>
          </cell>
        </row>
        <row r="507">
          <cell r="A507">
            <v>63059.8984375</v>
          </cell>
          <cell r="B507">
            <v>-102.93241119379999</v>
          </cell>
        </row>
        <row r="508">
          <cell r="A508">
            <v>63188.00390625</v>
          </cell>
          <cell r="B508">
            <v>-102.93241119379999</v>
          </cell>
        </row>
        <row r="509">
          <cell r="A509">
            <v>63221.44140625</v>
          </cell>
          <cell r="B509">
            <v>-102.93241119379999</v>
          </cell>
        </row>
        <row r="510">
          <cell r="A510">
            <v>63268.25390625</v>
          </cell>
          <cell r="B510">
            <v>-102.93241119379999</v>
          </cell>
        </row>
        <row r="511">
          <cell r="A511">
            <v>63333.79296875</v>
          </cell>
          <cell r="B511">
            <v>-102.93241119379999</v>
          </cell>
        </row>
        <row r="512">
          <cell r="A512">
            <v>63425.546875</v>
          </cell>
          <cell r="B512">
            <v>-102.93241119379999</v>
          </cell>
        </row>
        <row r="513">
          <cell r="A513">
            <v>63554.00390625</v>
          </cell>
          <cell r="B513">
            <v>-102.93241119379999</v>
          </cell>
        </row>
        <row r="514">
          <cell r="A514">
            <v>63587.3515625</v>
          </cell>
          <cell r="B514">
            <v>-102.93241119379999</v>
          </cell>
        </row>
        <row r="515">
          <cell r="A515">
            <v>63634.03515625</v>
          </cell>
          <cell r="B515">
            <v>-102.93241119379999</v>
          </cell>
        </row>
        <row r="516">
          <cell r="A516">
            <v>63699.39453125</v>
          </cell>
          <cell r="B516">
            <v>-102.93241119379999</v>
          </cell>
        </row>
        <row r="517">
          <cell r="A517">
            <v>63790.8984375</v>
          </cell>
          <cell r="B517">
            <v>-102.93241119379999</v>
          </cell>
        </row>
        <row r="518">
          <cell r="A518">
            <v>63919.00390625</v>
          </cell>
          <cell r="B518">
            <v>-102.93241119379999</v>
          </cell>
        </row>
        <row r="519">
          <cell r="A519">
            <v>63952.3515625</v>
          </cell>
          <cell r="B519">
            <v>-102.93241119379999</v>
          </cell>
        </row>
        <row r="520">
          <cell r="A520">
            <v>63999.03515625</v>
          </cell>
          <cell r="B520">
            <v>-102.93241119379999</v>
          </cell>
        </row>
        <row r="521">
          <cell r="A521">
            <v>64064.39453125</v>
          </cell>
          <cell r="B521">
            <v>-102.93241119379999</v>
          </cell>
        </row>
        <row r="522">
          <cell r="A522">
            <v>64155.8984375</v>
          </cell>
          <cell r="B522">
            <v>-102.93241119379999</v>
          </cell>
        </row>
        <row r="523">
          <cell r="A523">
            <v>64284.00390625</v>
          </cell>
          <cell r="B523">
            <v>-102.93241119379999</v>
          </cell>
        </row>
        <row r="524">
          <cell r="A524">
            <v>64317.3515625</v>
          </cell>
          <cell r="B524">
            <v>-102.93241119379999</v>
          </cell>
        </row>
        <row r="525">
          <cell r="A525">
            <v>64364.03515625</v>
          </cell>
          <cell r="B525">
            <v>-102.93241119379999</v>
          </cell>
        </row>
        <row r="526">
          <cell r="A526">
            <v>64429.39453125</v>
          </cell>
          <cell r="B526">
            <v>-102.93241119379999</v>
          </cell>
        </row>
        <row r="527">
          <cell r="A527">
            <v>64520.8984375</v>
          </cell>
          <cell r="B527">
            <v>-102.93241119379999</v>
          </cell>
        </row>
        <row r="528">
          <cell r="A528">
            <v>64649.00390625</v>
          </cell>
          <cell r="B528">
            <v>-102.93241119379999</v>
          </cell>
        </row>
        <row r="529">
          <cell r="A529">
            <v>64682.44140625</v>
          </cell>
          <cell r="B529">
            <v>-102.93241119379999</v>
          </cell>
        </row>
        <row r="530">
          <cell r="A530">
            <v>64729.25390625</v>
          </cell>
          <cell r="B530">
            <v>-102.93241119379999</v>
          </cell>
        </row>
        <row r="531">
          <cell r="A531">
            <v>64794.79296875</v>
          </cell>
          <cell r="B531">
            <v>-102.93241119379999</v>
          </cell>
        </row>
        <row r="532">
          <cell r="A532">
            <v>64886.546875</v>
          </cell>
          <cell r="B532">
            <v>-102.93241119379999</v>
          </cell>
        </row>
        <row r="533">
          <cell r="A533">
            <v>65015.00390625</v>
          </cell>
          <cell r="B533">
            <v>-102.93241119379999</v>
          </cell>
        </row>
        <row r="534">
          <cell r="A534">
            <v>65048.3515625</v>
          </cell>
          <cell r="B534">
            <v>-103.0454483032</v>
          </cell>
        </row>
        <row r="535">
          <cell r="A535">
            <v>65095.03515625</v>
          </cell>
          <cell r="B535">
            <v>-103.2037887573</v>
          </cell>
        </row>
        <row r="536">
          <cell r="A536">
            <v>65160.39453125</v>
          </cell>
          <cell r="B536">
            <v>-103.4254226685</v>
          </cell>
        </row>
        <row r="537">
          <cell r="A537">
            <v>65251.8984375</v>
          </cell>
          <cell r="B537">
            <v>-103.7357177734</v>
          </cell>
        </row>
        <row r="538">
          <cell r="A538">
            <v>65380.00390625</v>
          </cell>
          <cell r="B538">
            <v>-104.1701431274</v>
          </cell>
        </row>
      </sheetData>
      <sheetData sheetId="30">
        <row r="2">
          <cell r="A2">
            <v>3288</v>
          </cell>
          <cell r="B2">
            <v>34.768463134766002</v>
          </cell>
        </row>
        <row r="3">
          <cell r="A3">
            <v>4367.6733398438</v>
          </cell>
          <cell r="B3">
            <v>34.497142791747997</v>
          </cell>
        </row>
        <row r="4">
          <cell r="A4">
            <v>5879.2163085938</v>
          </cell>
          <cell r="B4">
            <v>34.117237091063998</v>
          </cell>
        </row>
        <row r="5">
          <cell r="A5">
            <v>7995.3759765625</v>
          </cell>
          <cell r="B5">
            <v>33.585384368896001</v>
          </cell>
        </row>
        <row r="6">
          <cell r="A6">
            <v>10958</v>
          </cell>
          <cell r="B6">
            <v>32.840808868407997</v>
          </cell>
        </row>
        <row r="7">
          <cell r="A7">
            <v>10993.416015625</v>
          </cell>
          <cell r="B7">
            <v>32.81856918335</v>
          </cell>
        </row>
        <row r="8">
          <cell r="A8">
            <v>11042.998046875</v>
          </cell>
          <cell r="B8">
            <v>32.794082641602003</v>
          </cell>
        </row>
        <row r="9">
          <cell r="A9">
            <v>11112.413085938</v>
          </cell>
          <cell r="B9">
            <v>32.759880065917997</v>
          </cell>
        </row>
        <row r="10">
          <cell r="A10">
            <v>11209.594726563</v>
          </cell>
          <cell r="B10">
            <v>32.71150970459</v>
          </cell>
        </row>
        <row r="11">
          <cell r="A11">
            <v>11345.6484375</v>
          </cell>
          <cell r="B11">
            <v>32.643928527832003</v>
          </cell>
        </row>
        <row r="12">
          <cell r="A12">
            <v>11536.124023438</v>
          </cell>
          <cell r="B12">
            <v>32.549427032471002</v>
          </cell>
        </row>
        <row r="13">
          <cell r="A13">
            <v>11802.790039063</v>
          </cell>
          <cell r="B13">
            <v>32.41720199585</v>
          </cell>
        </row>
        <row r="14">
          <cell r="A14">
            <v>12176.122070313</v>
          </cell>
          <cell r="B14">
            <v>32.231979370117003</v>
          </cell>
        </row>
        <row r="15">
          <cell r="A15">
            <v>12698.787109375</v>
          </cell>
          <cell r="B15">
            <v>31.972700119018999</v>
          </cell>
        </row>
        <row r="16">
          <cell r="A16">
            <v>13430.517578125</v>
          </cell>
          <cell r="B16">
            <v>31.609619140625</v>
          </cell>
        </row>
        <row r="17">
          <cell r="A17">
            <v>14454.940429688</v>
          </cell>
          <cell r="B17">
            <v>31.101308822631999</v>
          </cell>
        </row>
        <row r="18">
          <cell r="A18">
            <v>15889.131835938</v>
          </cell>
          <cell r="B18">
            <v>30.389577865601002</v>
          </cell>
        </row>
        <row r="19">
          <cell r="A19">
            <v>17897</v>
          </cell>
          <cell r="B19">
            <v>29.393251419066999</v>
          </cell>
        </row>
        <row r="20">
          <cell r="A20">
            <v>17928.3984375</v>
          </cell>
          <cell r="B20">
            <v>12.828357696533001</v>
          </cell>
        </row>
        <row r="21">
          <cell r="A21">
            <v>17972.35546875</v>
          </cell>
          <cell r="B21">
            <v>12.581581115723001</v>
          </cell>
        </row>
        <row r="22">
          <cell r="A22">
            <v>18033.89453125</v>
          </cell>
          <cell r="B22">
            <v>12.236092567444</v>
          </cell>
        </row>
        <row r="23">
          <cell r="A23">
            <v>18120.05078125</v>
          </cell>
          <cell r="B23">
            <v>11.752418518065999</v>
          </cell>
        </row>
        <row r="24">
          <cell r="A24">
            <v>18240.66796875</v>
          </cell>
          <cell r="B24">
            <v>11.075181007385</v>
          </cell>
        </row>
        <row r="25">
          <cell r="A25">
            <v>18409.533203125</v>
          </cell>
          <cell r="B25">
            <v>10.127068519591999</v>
          </cell>
        </row>
        <row r="26">
          <cell r="A26">
            <v>18645.9453125</v>
          </cell>
          <cell r="B26">
            <v>8.7997617721558008</v>
          </cell>
        </row>
        <row r="27">
          <cell r="A27">
            <v>18976.921875</v>
          </cell>
          <cell r="B27">
            <v>6.9413614273070996</v>
          </cell>
        </row>
        <row r="28">
          <cell r="A28">
            <v>19440.2890625</v>
          </cell>
          <cell r="B28">
            <v>4.3395867347717001</v>
          </cell>
        </row>
        <row r="29">
          <cell r="A29">
            <v>20089.001953125</v>
          </cell>
          <cell r="B29">
            <v>0.69716817140580001</v>
          </cell>
        </row>
        <row r="30">
          <cell r="A30">
            <v>20114.8984375</v>
          </cell>
          <cell r="B30">
            <v>5.3732428550720002</v>
          </cell>
        </row>
        <row r="31">
          <cell r="A31">
            <v>20151.154296875</v>
          </cell>
          <cell r="B31">
            <v>5.3055520057678001</v>
          </cell>
        </row>
        <row r="32">
          <cell r="A32">
            <v>20201.912109375</v>
          </cell>
          <cell r="B32">
            <v>5.2111887931823997</v>
          </cell>
        </row>
        <row r="33">
          <cell r="A33">
            <v>20272.97265625</v>
          </cell>
          <cell r="B33">
            <v>5.0788474082946999</v>
          </cell>
        </row>
        <row r="34">
          <cell r="A34">
            <v>20372.45703125</v>
          </cell>
          <cell r="B34">
            <v>4.8935856819153001</v>
          </cell>
        </row>
        <row r="35">
          <cell r="A35">
            <v>20511.734375</v>
          </cell>
          <cell r="B35">
            <v>4.6341700553893999</v>
          </cell>
        </row>
        <row r="36">
          <cell r="A36">
            <v>20706.72265625</v>
          </cell>
          <cell r="B36">
            <v>4.2710371017456001</v>
          </cell>
        </row>
        <row r="37">
          <cell r="A37">
            <v>20979.70703125</v>
          </cell>
          <cell r="B37">
            <v>3.7624740600586</v>
          </cell>
        </row>
        <row r="38">
          <cell r="A38">
            <v>21361.884765625</v>
          </cell>
          <cell r="B38">
            <v>3.0505383014678999</v>
          </cell>
        </row>
        <row r="39">
          <cell r="A39">
            <v>21896.93359375</v>
          </cell>
          <cell r="B39">
            <v>2.0539243221282999</v>
          </cell>
        </row>
        <row r="40">
          <cell r="A40">
            <v>22646.001953125</v>
          </cell>
          <cell r="B40">
            <v>0.6584528684616</v>
          </cell>
        </row>
        <row r="41">
          <cell r="A41">
            <v>22672.158203125</v>
          </cell>
          <cell r="B41">
            <v>3.8576068878174001</v>
          </cell>
        </row>
        <row r="42">
          <cell r="A42">
            <v>22708.775390625</v>
          </cell>
          <cell r="B42">
            <v>3.7539830207825</v>
          </cell>
        </row>
        <row r="43">
          <cell r="A43">
            <v>22760.0390625</v>
          </cell>
          <cell r="B43">
            <v>3.6090965270996</v>
          </cell>
        </row>
        <row r="44">
          <cell r="A44">
            <v>22831.80859375</v>
          </cell>
          <cell r="B44">
            <v>3.4061486721039</v>
          </cell>
        </row>
        <row r="45">
          <cell r="A45">
            <v>22932.287109375</v>
          </cell>
          <cell r="B45">
            <v>3.1220836639403999</v>
          </cell>
        </row>
        <row r="46">
          <cell r="A46">
            <v>23072.95703125</v>
          </cell>
          <cell r="B46">
            <v>2.7242982387543</v>
          </cell>
        </row>
        <row r="47">
          <cell r="A47">
            <v>23269.89453125</v>
          </cell>
          <cell r="B47">
            <v>2.1674280166625999</v>
          </cell>
        </row>
        <row r="48">
          <cell r="A48">
            <v>23545.607421875</v>
          </cell>
          <cell r="B48">
            <v>1.387827038765</v>
          </cell>
        </row>
        <row r="49">
          <cell r="A49">
            <v>23931.60546875</v>
          </cell>
          <cell r="B49">
            <v>0.29631745815279997</v>
          </cell>
        </row>
        <row r="50">
          <cell r="A50">
            <v>24472.001953125</v>
          </cell>
          <cell r="B50">
            <v>-1.231750369072</v>
          </cell>
        </row>
        <row r="51">
          <cell r="A51">
            <v>24497.8984375</v>
          </cell>
          <cell r="B51">
            <v>-5.1531057357790004</v>
          </cell>
        </row>
        <row r="52">
          <cell r="A52">
            <v>24534.154296875</v>
          </cell>
          <cell r="B52">
            <v>-5.385853767395</v>
          </cell>
        </row>
        <row r="53">
          <cell r="A53">
            <v>24584.912109375</v>
          </cell>
          <cell r="B53">
            <v>-5.7120585441590004</v>
          </cell>
        </row>
        <row r="54">
          <cell r="A54">
            <v>24655.97265625</v>
          </cell>
          <cell r="B54">
            <v>-6.1688041687009996</v>
          </cell>
        </row>
        <row r="55">
          <cell r="A55">
            <v>24755.45703125</v>
          </cell>
          <cell r="B55">
            <v>-6.8082323074340003</v>
          </cell>
        </row>
        <row r="56">
          <cell r="A56">
            <v>24894.734375</v>
          </cell>
          <cell r="B56">
            <v>-7.7034888267520003</v>
          </cell>
        </row>
        <row r="57">
          <cell r="A57">
            <v>25089.72265625</v>
          </cell>
          <cell r="B57">
            <v>-8.9568614959719994</v>
          </cell>
        </row>
        <row r="58">
          <cell r="A58">
            <v>25362.70703125</v>
          </cell>
          <cell r="B58">
            <v>-10.71160125732</v>
          </cell>
        </row>
        <row r="59">
          <cell r="A59">
            <v>25744.884765625</v>
          </cell>
          <cell r="B59">
            <v>-13.16830444336</v>
          </cell>
        </row>
        <row r="60">
          <cell r="A60">
            <v>26279.93359375</v>
          </cell>
          <cell r="B60">
            <v>-16.607950210569999</v>
          </cell>
        </row>
        <row r="61">
          <cell r="A61">
            <v>27029.001953125</v>
          </cell>
          <cell r="B61">
            <v>-21.423067092899998</v>
          </cell>
        </row>
        <row r="62">
          <cell r="A62">
            <v>27060.837890625</v>
          </cell>
          <cell r="B62">
            <v>-24.628965377810001</v>
          </cell>
        </row>
        <row r="63">
          <cell r="A63">
            <v>27105.408203125</v>
          </cell>
          <cell r="B63">
            <v>-25.050294876100001</v>
          </cell>
        </row>
        <row r="64">
          <cell r="A64">
            <v>27167.806640625</v>
          </cell>
          <cell r="B64">
            <v>-25.64017868042</v>
          </cell>
        </row>
        <row r="65">
          <cell r="A65">
            <v>27255.166015625</v>
          </cell>
          <cell r="B65">
            <v>-26.466062545780002</v>
          </cell>
        </row>
        <row r="66">
          <cell r="A66">
            <v>27377.46875</v>
          </cell>
          <cell r="B66">
            <v>-27.622385025020002</v>
          </cell>
        </row>
        <row r="67">
          <cell r="A67">
            <v>27548.69140625</v>
          </cell>
          <cell r="B67">
            <v>-29.241256713870001</v>
          </cell>
        </row>
        <row r="68">
          <cell r="A68">
            <v>27788.404296875</v>
          </cell>
          <cell r="B68">
            <v>-31.507688522340001</v>
          </cell>
        </row>
        <row r="69">
          <cell r="A69">
            <v>28124.001953125</v>
          </cell>
          <cell r="B69">
            <v>-34.680610656740001</v>
          </cell>
        </row>
        <row r="70">
          <cell r="A70">
            <v>28150.171875</v>
          </cell>
          <cell r="B70">
            <v>-36.762958526609999</v>
          </cell>
        </row>
        <row r="71">
          <cell r="A71">
            <v>28186.80859375</v>
          </cell>
          <cell r="B71">
            <v>-37.19240951538</v>
          </cell>
        </row>
        <row r="72">
          <cell r="A72">
            <v>28238.1015625</v>
          </cell>
          <cell r="B72">
            <v>-37.793926239009998</v>
          </cell>
        </row>
        <row r="73">
          <cell r="A73">
            <v>28309.91015625</v>
          </cell>
          <cell r="B73">
            <v>-38.636093139650001</v>
          </cell>
        </row>
        <row r="74">
          <cell r="A74">
            <v>28410.443359375</v>
          </cell>
          <cell r="B74">
            <v>-39.81519317627</v>
          </cell>
        </row>
        <row r="75">
          <cell r="A75">
            <v>28551.189453125</v>
          </cell>
          <cell r="B75">
            <v>-41.465831756589999</v>
          </cell>
        </row>
        <row r="76">
          <cell r="A76">
            <v>28748.234375</v>
          </cell>
          <cell r="B76">
            <v>-43.776718139650001</v>
          </cell>
        </row>
        <row r="77">
          <cell r="A77">
            <v>29024.09765625</v>
          </cell>
          <cell r="B77">
            <v>-47.01216506958</v>
          </cell>
        </row>
        <row r="78">
          <cell r="A78">
            <v>29410.306640625</v>
          </cell>
          <cell r="B78">
            <v>-51.541599273679999</v>
          </cell>
        </row>
        <row r="79">
          <cell r="A79">
            <v>29951</v>
          </cell>
          <cell r="B79">
            <v>-57.882778167719998</v>
          </cell>
        </row>
        <row r="80">
          <cell r="A80">
            <v>29977.15625</v>
          </cell>
          <cell r="B80">
            <v>-55.95331954956</v>
          </cell>
        </row>
        <row r="81">
          <cell r="A81">
            <v>30013.7734375</v>
          </cell>
          <cell r="B81">
            <v>-56.159072875980002</v>
          </cell>
        </row>
        <row r="82">
          <cell r="A82">
            <v>30065.037109375</v>
          </cell>
          <cell r="B82">
            <v>-56.447532653810001</v>
          </cell>
        </row>
        <row r="83">
          <cell r="A83">
            <v>30136.806640625</v>
          </cell>
          <cell r="B83">
            <v>-56.851440429690001</v>
          </cell>
        </row>
        <row r="84">
          <cell r="A84">
            <v>30237.28515625</v>
          </cell>
          <cell r="B84">
            <v>-57.416763305659998</v>
          </cell>
        </row>
        <row r="85">
          <cell r="A85">
            <v>30377.955078125</v>
          </cell>
          <cell r="B85">
            <v>-58.208248138430001</v>
          </cell>
        </row>
        <row r="86">
          <cell r="A86">
            <v>30574.892578125</v>
          </cell>
          <cell r="B86">
            <v>-59.316383361820002</v>
          </cell>
        </row>
        <row r="87">
          <cell r="A87">
            <v>30850.60546875</v>
          </cell>
          <cell r="B87">
            <v>-60.867855072019999</v>
          </cell>
        </row>
        <row r="88">
          <cell r="A88">
            <v>31236.603515625</v>
          </cell>
          <cell r="B88">
            <v>-63.039710998540002</v>
          </cell>
        </row>
        <row r="89">
          <cell r="A89">
            <v>31777</v>
          </cell>
          <cell r="B89">
            <v>-66.08039855957</v>
          </cell>
        </row>
        <row r="90">
          <cell r="A90">
            <v>31806.724609375</v>
          </cell>
          <cell r="B90">
            <v>-65.35871887207</v>
          </cell>
        </row>
        <row r="91">
          <cell r="A91">
            <v>31848.337890625</v>
          </cell>
          <cell r="B91">
            <v>-65.517082214360002</v>
          </cell>
        </row>
        <row r="92">
          <cell r="A92">
            <v>31906.595703125</v>
          </cell>
          <cell r="B92">
            <v>-65.7392578125</v>
          </cell>
        </row>
        <row r="93">
          <cell r="A93">
            <v>31988.158203125</v>
          </cell>
          <cell r="B93">
            <v>-66.050231933589998</v>
          </cell>
        </row>
        <row r="94">
          <cell r="A94">
            <v>32102.345703125</v>
          </cell>
          <cell r="B94">
            <v>-66.485557556149999</v>
          </cell>
        </row>
        <row r="95">
          <cell r="A95">
            <v>32262.20703125</v>
          </cell>
          <cell r="B95">
            <v>-67.09506225586</v>
          </cell>
        </row>
        <row r="96">
          <cell r="A96">
            <v>32486.013671875</v>
          </cell>
          <cell r="B96">
            <v>-67.948440551760001</v>
          </cell>
        </row>
        <row r="97">
          <cell r="A97">
            <v>32799.34375</v>
          </cell>
          <cell r="B97">
            <v>-69.143013000490001</v>
          </cell>
        </row>
        <row r="98">
          <cell r="A98">
            <v>33238.00390625</v>
          </cell>
          <cell r="B98">
            <v>-70.81544494629</v>
          </cell>
        </row>
        <row r="99">
          <cell r="A99">
            <v>33271.3515625</v>
          </cell>
          <cell r="B99">
            <v>-69.181442260739999</v>
          </cell>
        </row>
        <row r="100">
          <cell r="A100">
            <v>33318.03515625</v>
          </cell>
          <cell r="B100">
            <v>-69.305572509770002</v>
          </cell>
        </row>
        <row r="101">
          <cell r="A101">
            <v>33383.39453125</v>
          </cell>
          <cell r="B101">
            <v>-69.479415893549998</v>
          </cell>
        </row>
        <row r="102">
          <cell r="A102">
            <v>33474.8984375</v>
          </cell>
          <cell r="B102">
            <v>-69.722778320309999</v>
          </cell>
        </row>
        <row r="103">
          <cell r="A103">
            <v>33603.00390625</v>
          </cell>
          <cell r="B103">
            <v>-70.063468933110002</v>
          </cell>
        </row>
        <row r="104">
          <cell r="A104">
            <v>33636.3515625</v>
          </cell>
          <cell r="B104">
            <v>-66.655044555659998</v>
          </cell>
        </row>
        <row r="105">
          <cell r="A105">
            <v>33683.03515625</v>
          </cell>
          <cell r="B105">
            <v>-66.854225158689999</v>
          </cell>
        </row>
        <row r="106">
          <cell r="A106">
            <v>33748.39453125</v>
          </cell>
          <cell r="B106">
            <v>-67.13313293457</v>
          </cell>
        </row>
        <row r="107">
          <cell r="A107">
            <v>33839.8984375</v>
          </cell>
          <cell r="B107">
            <v>-67.52359008789</v>
          </cell>
        </row>
        <row r="108">
          <cell r="A108">
            <v>33968.00390625</v>
          </cell>
          <cell r="B108">
            <v>-68.07022857666</v>
          </cell>
        </row>
        <row r="109">
          <cell r="A109">
            <v>34001.44140625</v>
          </cell>
          <cell r="B109">
            <v>-65.499855041499998</v>
          </cell>
        </row>
        <row r="110">
          <cell r="A110">
            <v>34048.25390625</v>
          </cell>
          <cell r="B110">
            <v>-65.29972076416</v>
          </cell>
        </row>
        <row r="111">
          <cell r="A111">
            <v>34113.79296875</v>
          </cell>
          <cell r="B111">
            <v>-65.019538879389998</v>
          </cell>
        </row>
        <row r="112">
          <cell r="A112">
            <v>34205.546875</v>
          </cell>
          <cell r="B112">
            <v>-64.62727355957</v>
          </cell>
        </row>
        <row r="113">
          <cell r="A113">
            <v>34334.00390625</v>
          </cell>
          <cell r="B113">
            <v>-64.07810974121</v>
          </cell>
        </row>
        <row r="114">
          <cell r="A114">
            <v>34367.3515625</v>
          </cell>
          <cell r="B114">
            <v>-65.149223327640001</v>
          </cell>
        </row>
        <row r="115">
          <cell r="A115">
            <v>34414.03515625</v>
          </cell>
          <cell r="B115">
            <v>-65.498023986820002</v>
          </cell>
        </row>
        <row r="116">
          <cell r="A116">
            <v>34479.39453125</v>
          </cell>
          <cell r="B116">
            <v>-65.986434936519998</v>
          </cell>
        </row>
        <row r="117">
          <cell r="A117">
            <v>34570.8984375</v>
          </cell>
          <cell r="B117">
            <v>-66.670181274409998</v>
          </cell>
        </row>
        <row r="118">
          <cell r="A118">
            <v>34699.00390625</v>
          </cell>
          <cell r="B118">
            <v>-67.62744140625</v>
          </cell>
        </row>
        <row r="119">
          <cell r="A119">
            <v>34732.3515625</v>
          </cell>
          <cell r="B119">
            <v>-68.403114318850001</v>
          </cell>
        </row>
        <row r="120">
          <cell r="A120">
            <v>34779.03515625</v>
          </cell>
          <cell r="B120">
            <v>-68.592720031740001</v>
          </cell>
        </row>
        <row r="121">
          <cell r="A121">
            <v>34844.39453125</v>
          </cell>
          <cell r="B121">
            <v>-68.858406066889998</v>
          </cell>
        </row>
        <row r="122">
          <cell r="A122">
            <v>34935.8984375</v>
          </cell>
          <cell r="B122">
            <v>-69.230445861820002</v>
          </cell>
        </row>
        <row r="123">
          <cell r="A123">
            <v>35064.00390625</v>
          </cell>
          <cell r="B123">
            <v>-69.751243591310001</v>
          </cell>
        </row>
        <row r="124">
          <cell r="A124">
            <v>35097.3515625</v>
          </cell>
          <cell r="B124">
            <v>-68.955116271969999</v>
          </cell>
        </row>
        <row r="125">
          <cell r="A125">
            <v>35144.03515625</v>
          </cell>
          <cell r="B125">
            <v>-69.076171875</v>
          </cell>
        </row>
        <row r="126">
          <cell r="A126">
            <v>35209.39453125</v>
          </cell>
          <cell r="B126">
            <v>-69.24577331543</v>
          </cell>
        </row>
        <row r="127">
          <cell r="A127">
            <v>35300.8984375</v>
          </cell>
          <cell r="B127">
            <v>-69.483268737789999</v>
          </cell>
        </row>
        <row r="128">
          <cell r="A128">
            <v>35429.00390625</v>
          </cell>
          <cell r="B128">
            <v>-69.815734863279999</v>
          </cell>
        </row>
        <row r="129">
          <cell r="A129">
            <v>35462.44140625</v>
          </cell>
          <cell r="B129">
            <v>-66.389541625980002</v>
          </cell>
        </row>
        <row r="130">
          <cell r="A130">
            <v>35509.25390625</v>
          </cell>
          <cell r="B130">
            <v>-66.432441711430002</v>
          </cell>
        </row>
        <row r="131">
          <cell r="A131">
            <v>35574.79296875</v>
          </cell>
          <cell r="B131">
            <v>-66.492568969730002</v>
          </cell>
        </row>
        <row r="132">
          <cell r="A132">
            <v>35666.546875</v>
          </cell>
          <cell r="B132">
            <v>-66.576614379879999</v>
          </cell>
        </row>
        <row r="133">
          <cell r="A133">
            <v>35795.00390625</v>
          </cell>
          <cell r="B133">
            <v>-66.694274902339998</v>
          </cell>
        </row>
        <row r="134">
          <cell r="A134">
            <v>35828.3515625</v>
          </cell>
          <cell r="B134">
            <v>-70.853187561040002</v>
          </cell>
        </row>
        <row r="135">
          <cell r="A135">
            <v>35875.03515625</v>
          </cell>
          <cell r="B135">
            <v>-71.117309570309999</v>
          </cell>
        </row>
        <row r="136">
          <cell r="A136">
            <v>35940.39453125</v>
          </cell>
          <cell r="B136">
            <v>-71.487190246579999</v>
          </cell>
        </row>
        <row r="137">
          <cell r="A137">
            <v>36031.8984375</v>
          </cell>
          <cell r="B137">
            <v>-72.005073547359999</v>
          </cell>
        </row>
        <row r="138">
          <cell r="A138">
            <v>36160.00390625</v>
          </cell>
          <cell r="B138">
            <v>-72.730056762700002</v>
          </cell>
        </row>
        <row r="139">
          <cell r="A139">
            <v>36193.3515625</v>
          </cell>
          <cell r="B139">
            <v>-70.91316986084</v>
          </cell>
        </row>
        <row r="140">
          <cell r="A140">
            <v>36240.03515625</v>
          </cell>
          <cell r="B140">
            <v>-70.820823669429998</v>
          </cell>
        </row>
        <row r="141">
          <cell r="A141">
            <v>36305.39453125</v>
          </cell>
          <cell r="B141">
            <v>-70.691345214839998</v>
          </cell>
        </row>
        <row r="142">
          <cell r="A142">
            <v>36396.8984375</v>
          </cell>
          <cell r="B142">
            <v>-70.510200500490001</v>
          </cell>
        </row>
        <row r="143">
          <cell r="A143">
            <v>36525.00390625</v>
          </cell>
          <cell r="B143">
            <v>-70.256553649899999</v>
          </cell>
        </row>
        <row r="144">
          <cell r="A144">
            <v>36558.3515625</v>
          </cell>
          <cell r="B144">
            <v>-70.905883789059999</v>
          </cell>
        </row>
        <row r="145">
          <cell r="A145">
            <v>36605.03515625</v>
          </cell>
          <cell r="B145">
            <v>-71.153999328609999</v>
          </cell>
        </row>
        <row r="146">
          <cell r="A146">
            <v>36670.39453125</v>
          </cell>
          <cell r="B146">
            <v>-71.501541137700002</v>
          </cell>
        </row>
        <row r="147">
          <cell r="A147">
            <v>36761.8984375</v>
          </cell>
          <cell r="B147">
            <v>-71.98828125</v>
          </cell>
        </row>
        <row r="148">
          <cell r="A148">
            <v>36890.00390625</v>
          </cell>
          <cell r="B148">
            <v>-72.669677734380002</v>
          </cell>
        </row>
        <row r="149">
          <cell r="A149">
            <v>36923.44140625</v>
          </cell>
          <cell r="B149">
            <v>-73.5101852417</v>
          </cell>
        </row>
        <row r="150">
          <cell r="A150">
            <v>36970.25390625</v>
          </cell>
          <cell r="B150">
            <v>-73.679443359380002</v>
          </cell>
        </row>
        <row r="151">
          <cell r="A151">
            <v>37035.79296875</v>
          </cell>
          <cell r="B151">
            <v>-73.91665649414</v>
          </cell>
        </row>
        <row r="152">
          <cell r="A152">
            <v>37127.546875</v>
          </cell>
          <cell r="B152">
            <v>-74.24887084961</v>
          </cell>
        </row>
        <row r="153">
          <cell r="A153">
            <v>37256.00390625</v>
          </cell>
          <cell r="B153">
            <v>-74.7138671875</v>
          </cell>
        </row>
        <row r="154">
          <cell r="A154">
            <v>37289.3515625</v>
          </cell>
          <cell r="B154">
            <v>-73.586616516109999</v>
          </cell>
        </row>
        <row r="155">
          <cell r="A155">
            <v>37336.03515625</v>
          </cell>
          <cell r="B155">
            <v>-73.667724609380002</v>
          </cell>
        </row>
        <row r="156">
          <cell r="A156">
            <v>37401.39453125</v>
          </cell>
          <cell r="B156">
            <v>-73.781623840329999</v>
          </cell>
        </row>
        <row r="157">
          <cell r="A157">
            <v>37492.8984375</v>
          </cell>
          <cell r="B157">
            <v>-73.941139221189999</v>
          </cell>
        </row>
        <row r="158">
          <cell r="A158">
            <v>37621.00390625</v>
          </cell>
          <cell r="B158">
            <v>-74.164527893070002</v>
          </cell>
        </row>
        <row r="159">
          <cell r="A159">
            <v>37654.3515625</v>
          </cell>
          <cell r="B159">
            <v>-70.24243927002</v>
          </cell>
        </row>
        <row r="160">
          <cell r="A160">
            <v>37701.03515625</v>
          </cell>
          <cell r="B160">
            <v>-70.038879394529999</v>
          </cell>
        </row>
        <row r="161">
          <cell r="A161">
            <v>37766.39453125</v>
          </cell>
          <cell r="B161">
            <v>-69.75422668457</v>
          </cell>
        </row>
        <row r="162">
          <cell r="A162">
            <v>37857.8984375</v>
          </cell>
          <cell r="B162">
            <v>-69.355712890630002</v>
          </cell>
        </row>
        <row r="163">
          <cell r="A163">
            <v>37986.00390625</v>
          </cell>
          <cell r="B163">
            <v>-68.79776763916</v>
          </cell>
        </row>
        <row r="164">
          <cell r="A164">
            <v>38019.3515625</v>
          </cell>
          <cell r="B164">
            <v>-68.31778717041</v>
          </cell>
        </row>
        <row r="165">
          <cell r="A165">
            <v>38066.03515625</v>
          </cell>
          <cell r="B165">
            <v>-68.368026733400001</v>
          </cell>
        </row>
        <row r="166">
          <cell r="A166">
            <v>38131.39453125</v>
          </cell>
          <cell r="B166">
            <v>-68.438453674320002</v>
          </cell>
        </row>
        <row r="167">
          <cell r="A167">
            <v>38222.8984375</v>
          </cell>
          <cell r="B167">
            <v>-68.53709411621</v>
          </cell>
        </row>
        <row r="168">
          <cell r="A168">
            <v>38351.00390625</v>
          </cell>
          <cell r="B168">
            <v>-68.675148010249998</v>
          </cell>
        </row>
        <row r="169">
          <cell r="A169">
            <v>38384.44140625</v>
          </cell>
          <cell r="B169">
            <v>-68.41749572754</v>
          </cell>
        </row>
        <row r="170">
          <cell r="A170">
            <v>38431.25390625</v>
          </cell>
          <cell r="B170">
            <v>-68.430717468259999</v>
          </cell>
        </row>
        <row r="171">
          <cell r="A171">
            <v>38496.79296875</v>
          </cell>
          <cell r="B171">
            <v>-68.449249267580001</v>
          </cell>
        </row>
        <row r="172">
          <cell r="A172">
            <v>38588.546875</v>
          </cell>
          <cell r="B172">
            <v>-68.475257873540002</v>
          </cell>
        </row>
        <row r="173">
          <cell r="A173">
            <v>38717.00390625</v>
          </cell>
          <cell r="B173">
            <v>-68.511665344240001</v>
          </cell>
        </row>
        <row r="174">
          <cell r="A174">
            <v>38750.3515625</v>
          </cell>
          <cell r="B174">
            <v>-68.224838256840002</v>
          </cell>
        </row>
        <row r="175">
          <cell r="A175">
            <v>38797.03515625</v>
          </cell>
          <cell r="B175">
            <v>-68.299186706539999</v>
          </cell>
        </row>
        <row r="176">
          <cell r="A176">
            <v>38862.39453125</v>
          </cell>
          <cell r="B176">
            <v>-68.403411865229998</v>
          </cell>
        </row>
        <row r="177">
          <cell r="A177">
            <v>38953.8984375</v>
          </cell>
          <cell r="B177">
            <v>-68.549377441410002</v>
          </cell>
        </row>
        <row r="178">
          <cell r="A178">
            <v>39082.00390625</v>
          </cell>
          <cell r="B178">
            <v>-68.753700256350001</v>
          </cell>
        </row>
        <row r="179">
          <cell r="A179">
            <v>39115.3515625</v>
          </cell>
          <cell r="B179">
            <v>-69.781951904300001</v>
          </cell>
        </row>
        <row r="180">
          <cell r="A180">
            <v>39162.03515625</v>
          </cell>
          <cell r="B180">
            <v>-69.72804260254</v>
          </cell>
        </row>
        <row r="181">
          <cell r="A181">
            <v>39227.39453125</v>
          </cell>
          <cell r="B181">
            <v>-69.652610778810001</v>
          </cell>
        </row>
        <row r="182">
          <cell r="A182">
            <v>39318.8984375</v>
          </cell>
          <cell r="B182">
            <v>-69.547019958500002</v>
          </cell>
        </row>
        <row r="183">
          <cell r="A183">
            <v>39447.00390625</v>
          </cell>
          <cell r="B183">
            <v>-69.39916229248</v>
          </cell>
        </row>
        <row r="184">
          <cell r="A184">
            <v>39480.3515625</v>
          </cell>
          <cell r="B184">
            <v>-73.192115783689999</v>
          </cell>
        </row>
        <row r="185">
          <cell r="A185">
            <v>39527.03515625</v>
          </cell>
          <cell r="B185">
            <v>-73.585243225100001</v>
          </cell>
        </row>
        <row r="186">
          <cell r="A186">
            <v>39592.39453125</v>
          </cell>
          <cell r="B186">
            <v>-74.135368347170001</v>
          </cell>
        </row>
        <row r="187">
          <cell r="A187">
            <v>39683.8984375</v>
          </cell>
          <cell r="B187">
            <v>-74.905563354489999</v>
          </cell>
        </row>
        <row r="188">
          <cell r="A188">
            <v>39812.00390625</v>
          </cell>
          <cell r="B188">
            <v>-75.983879089360002</v>
          </cell>
        </row>
        <row r="189">
          <cell r="A189">
            <v>39845.44140625</v>
          </cell>
          <cell r="B189">
            <v>-73.890602111820002</v>
          </cell>
        </row>
        <row r="190">
          <cell r="A190">
            <v>39892.25390625</v>
          </cell>
          <cell r="B190">
            <v>-73.943305969240001</v>
          </cell>
        </row>
        <row r="191">
          <cell r="A191">
            <v>39957.79296875</v>
          </cell>
          <cell r="B191">
            <v>-74.017166137700002</v>
          </cell>
        </row>
        <row r="192">
          <cell r="A192">
            <v>40049.546875</v>
          </cell>
          <cell r="B192">
            <v>-74.1206741333</v>
          </cell>
        </row>
        <row r="193">
          <cell r="A193">
            <v>40178.00390625</v>
          </cell>
          <cell r="B193">
            <v>-74.265502929690001</v>
          </cell>
        </row>
        <row r="194">
          <cell r="A194">
            <v>40211.3515625</v>
          </cell>
          <cell r="B194">
            <v>-71.579887390140001</v>
          </cell>
        </row>
        <row r="195">
          <cell r="A195">
            <v>40258.03515625</v>
          </cell>
          <cell r="B195">
            <v>-71.602584838870001</v>
          </cell>
        </row>
        <row r="196">
          <cell r="A196">
            <v>40323.39453125</v>
          </cell>
          <cell r="B196">
            <v>-71.63402557373</v>
          </cell>
        </row>
        <row r="197">
          <cell r="A197">
            <v>40414.8984375</v>
          </cell>
          <cell r="B197">
            <v>-71.67797088623</v>
          </cell>
        </row>
        <row r="198">
          <cell r="A198">
            <v>40543.00390625</v>
          </cell>
          <cell r="B198">
            <v>-71.73974609375</v>
          </cell>
        </row>
        <row r="199">
          <cell r="A199">
            <v>40576.3515625</v>
          </cell>
          <cell r="B199">
            <v>-75.384269714360002</v>
          </cell>
        </row>
        <row r="200">
          <cell r="A200">
            <v>40623.03515625</v>
          </cell>
          <cell r="B200">
            <v>-75.940956115719999</v>
          </cell>
        </row>
        <row r="201">
          <cell r="A201">
            <v>40688.39453125</v>
          </cell>
          <cell r="B201">
            <v>-76.720336914059999</v>
          </cell>
        </row>
        <row r="202">
          <cell r="A202">
            <v>40779.8984375</v>
          </cell>
          <cell r="B202">
            <v>-77.811470031740001</v>
          </cell>
        </row>
        <row r="203">
          <cell r="A203">
            <v>40908.00390625</v>
          </cell>
          <cell r="B203">
            <v>-79.339057922359999</v>
          </cell>
        </row>
        <row r="204">
          <cell r="A204">
            <v>40941.3515625</v>
          </cell>
          <cell r="B204">
            <v>-78.627090454099999</v>
          </cell>
        </row>
        <row r="205">
          <cell r="A205">
            <v>40988.03515625</v>
          </cell>
          <cell r="B205">
            <v>-78.56446838379</v>
          </cell>
        </row>
        <row r="206">
          <cell r="A206">
            <v>41053.39453125</v>
          </cell>
          <cell r="B206">
            <v>-78.47688293457</v>
          </cell>
        </row>
        <row r="207">
          <cell r="A207">
            <v>41144.8984375</v>
          </cell>
          <cell r="B207">
            <v>-78.35417175293</v>
          </cell>
        </row>
        <row r="208">
          <cell r="A208">
            <v>41273.00390625</v>
          </cell>
          <cell r="B208">
            <v>-78.182388305659998</v>
          </cell>
        </row>
        <row r="209">
          <cell r="A209">
            <v>41306.44140625</v>
          </cell>
          <cell r="B209">
            <v>-77.48593902588</v>
          </cell>
        </row>
        <row r="210">
          <cell r="A210">
            <v>41353.25390625</v>
          </cell>
          <cell r="B210">
            <v>-77.540336608890001</v>
          </cell>
        </row>
        <row r="211">
          <cell r="A211">
            <v>41418.79296875</v>
          </cell>
          <cell r="B211">
            <v>-77.616432189939999</v>
          </cell>
        </row>
        <row r="212">
          <cell r="A212">
            <v>41510.546875</v>
          </cell>
          <cell r="B212">
            <v>-77.723007202150001</v>
          </cell>
        </row>
        <row r="213">
          <cell r="A213">
            <v>41639.00390625</v>
          </cell>
          <cell r="B213">
            <v>-77.872283935550001</v>
          </cell>
        </row>
        <row r="214">
          <cell r="A214">
            <v>41672.3515625</v>
          </cell>
          <cell r="B214">
            <v>-79.00057220459</v>
          </cell>
        </row>
        <row r="215">
          <cell r="A215">
            <v>41719.03515625</v>
          </cell>
          <cell r="B215">
            <v>-79.19107055664</v>
          </cell>
        </row>
        <row r="216">
          <cell r="A216">
            <v>41784.39453125</v>
          </cell>
          <cell r="B216">
            <v>-79.457633972170001</v>
          </cell>
        </row>
        <row r="217">
          <cell r="A217">
            <v>41875.8984375</v>
          </cell>
          <cell r="B217">
            <v>-79.830917358400001</v>
          </cell>
        </row>
        <row r="218">
          <cell r="A218">
            <v>42004.00390625</v>
          </cell>
          <cell r="B218">
            <v>-80.353477478030001</v>
          </cell>
        </row>
        <row r="219">
          <cell r="A219">
            <v>42037.3515625</v>
          </cell>
          <cell r="B219">
            <v>-80.888511657709998</v>
          </cell>
        </row>
        <row r="220">
          <cell r="A220">
            <v>42084.03515625</v>
          </cell>
          <cell r="B220">
            <v>-81.02498626709</v>
          </cell>
        </row>
        <row r="221">
          <cell r="A221">
            <v>42149.39453125</v>
          </cell>
          <cell r="B221">
            <v>-81.216117858890001</v>
          </cell>
        </row>
        <row r="222">
          <cell r="A222">
            <v>42240.8984375</v>
          </cell>
          <cell r="B222">
            <v>-81.483703613279999</v>
          </cell>
        </row>
        <row r="223">
          <cell r="A223">
            <v>42369.00390625</v>
          </cell>
          <cell r="B223">
            <v>-81.858322143549998</v>
          </cell>
        </row>
        <row r="224">
          <cell r="A224">
            <v>42402.3515625</v>
          </cell>
          <cell r="B224">
            <v>-82.061874389650001</v>
          </cell>
        </row>
        <row r="225">
          <cell r="A225">
            <v>42449.03515625</v>
          </cell>
          <cell r="B225">
            <v>-82.405502319340002</v>
          </cell>
        </row>
        <row r="226">
          <cell r="A226">
            <v>42514.39453125</v>
          </cell>
          <cell r="B226">
            <v>-82.886665344240001</v>
          </cell>
        </row>
        <row r="227">
          <cell r="A227">
            <v>42605.8984375</v>
          </cell>
          <cell r="B227">
            <v>-83.560279846189999</v>
          </cell>
        </row>
        <row r="228">
          <cell r="A228">
            <v>42734.00390625</v>
          </cell>
          <cell r="B228">
            <v>-84.503341674799998</v>
          </cell>
        </row>
        <row r="229">
          <cell r="A229">
            <v>42767.44140625</v>
          </cell>
          <cell r="B229">
            <v>-80.35237121582</v>
          </cell>
        </row>
        <row r="230">
          <cell r="A230">
            <v>42814.25390625</v>
          </cell>
          <cell r="B230">
            <v>-80.593299865719999</v>
          </cell>
        </row>
        <row r="231">
          <cell r="A231">
            <v>42879.79296875</v>
          </cell>
          <cell r="B231">
            <v>-80.930709838870001</v>
          </cell>
        </row>
        <row r="232">
          <cell r="A232">
            <v>42971.546875</v>
          </cell>
          <cell r="B232">
            <v>-81.40316772461</v>
          </cell>
        </row>
        <row r="233">
          <cell r="A233">
            <v>43100.00390625</v>
          </cell>
          <cell r="B233">
            <v>-82.064598083500002</v>
          </cell>
        </row>
        <row r="234">
          <cell r="A234">
            <v>43133.3515625</v>
          </cell>
          <cell r="B234">
            <v>-81.828842163090002</v>
          </cell>
        </row>
        <row r="235">
          <cell r="A235">
            <v>43180.03515625</v>
          </cell>
          <cell r="B235">
            <v>-81.85359954834</v>
          </cell>
        </row>
        <row r="236">
          <cell r="A236">
            <v>43245.39453125</v>
          </cell>
          <cell r="B236">
            <v>-81.8882522583</v>
          </cell>
        </row>
        <row r="237">
          <cell r="A237">
            <v>43336.8984375</v>
          </cell>
          <cell r="B237">
            <v>-81.936813354489999</v>
          </cell>
        </row>
        <row r="238">
          <cell r="A238">
            <v>43465.00390625</v>
          </cell>
          <cell r="B238">
            <v>-82.004753112789999</v>
          </cell>
        </row>
        <row r="239">
          <cell r="A239">
            <v>43498.3515625</v>
          </cell>
          <cell r="B239">
            <v>-81.87264251709</v>
          </cell>
        </row>
        <row r="240">
          <cell r="A240">
            <v>43545.03515625</v>
          </cell>
          <cell r="B240">
            <v>-81.653778076169999</v>
          </cell>
        </row>
        <row r="241">
          <cell r="A241">
            <v>43610.39453125</v>
          </cell>
          <cell r="B241">
            <v>-81.347465515140001</v>
          </cell>
        </row>
        <row r="242">
          <cell r="A242">
            <v>43701.8984375</v>
          </cell>
          <cell r="B242">
            <v>-80.91879272461</v>
          </cell>
        </row>
        <row r="243">
          <cell r="A243">
            <v>43830.00390625</v>
          </cell>
          <cell r="B243">
            <v>-80.318534851069998</v>
          </cell>
        </row>
        <row r="244">
          <cell r="A244">
            <v>43863.3515625</v>
          </cell>
          <cell r="B244">
            <v>-77.147804260249998</v>
          </cell>
        </row>
        <row r="245">
          <cell r="A245">
            <v>43910.03515625</v>
          </cell>
          <cell r="B245">
            <v>-76.765258789059999</v>
          </cell>
        </row>
        <row r="246">
          <cell r="A246">
            <v>43975.39453125</v>
          </cell>
          <cell r="B246">
            <v>-76.230209350590002</v>
          </cell>
        </row>
        <row r="247">
          <cell r="A247">
            <v>44066.8984375</v>
          </cell>
          <cell r="B247">
            <v>-75.481086730960001</v>
          </cell>
        </row>
        <row r="248">
          <cell r="A248">
            <v>44195.00390625</v>
          </cell>
          <cell r="B248">
            <v>-74.432167053219999</v>
          </cell>
        </row>
        <row r="249">
          <cell r="A249">
            <v>44228.44140625</v>
          </cell>
          <cell r="B249">
            <v>-77.247047424320002</v>
          </cell>
        </row>
        <row r="250">
          <cell r="A250">
            <v>44275.25390625</v>
          </cell>
          <cell r="B250">
            <v>-77.167770385739999</v>
          </cell>
        </row>
        <row r="251">
          <cell r="A251">
            <v>44340.79296875</v>
          </cell>
          <cell r="B251">
            <v>-77.05673980713</v>
          </cell>
        </row>
        <row r="252">
          <cell r="A252">
            <v>44432.546875</v>
          </cell>
          <cell r="B252">
            <v>-76.90129852295</v>
          </cell>
        </row>
        <row r="253">
          <cell r="A253">
            <v>44561.00390625</v>
          </cell>
          <cell r="B253">
            <v>-76.68369293213</v>
          </cell>
        </row>
        <row r="254">
          <cell r="A254">
            <v>44594.3515625</v>
          </cell>
          <cell r="B254">
            <v>-76.61964416504</v>
          </cell>
        </row>
        <row r="255">
          <cell r="A255">
            <v>44641.03515625</v>
          </cell>
          <cell r="B255">
            <v>-76.532752990719999</v>
          </cell>
        </row>
        <row r="256">
          <cell r="A256">
            <v>44706.39453125</v>
          </cell>
          <cell r="B256">
            <v>-76.411178588870001</v>
          </cell>
        </row>
        <row r="257">
          <cell r="A257">
            <v>44797.8984375</v>
          </cell>
          <cell r="B257">
            <v>-76.241004943850001</v>
          </cell>
        </row>
        <row r="258">
          <cell r="A258">
            <v>44926.00390625</v>
          </cell>
          <cell r="B258">
            <v>-76.00269317627</v>
          </cell>
        </row>
        <row r="259">
          <cell r="A259">
            <v>44959.3515625</v>
          </cell>
          <cell r="B259">
            <v>-75.878356933589998</v>
          </cell>
        </row>
        <row r="260">
          <cell r="A260">
            <v>45006.03515625</v>
          </cell>
          <cell r="B260">
            <v>-75.708366394039999</v>
          </cell>
        </row>
        <row r="261">
          <cell r="A261">
            <v>45071.39453125</v>
          </cell>
          <cell r="B261">
            <v>-75.471801757809999</v>
          </cell>
        </row>
        <row r="262">
          <cell r="A262">
            <v>45162.8984375</v>
          </cell>
          <cell r="B262">
            <v>-75.139389038090002</v>
          </cell>
        </row>
        <row r="263">
          <cell r="A263">
            <v>45291.00390625</v>
          </cell>
          <cell r="B263">
            <v>-74.67440032959</v>
          </cell>
        </row>
        <row r="264">
          <cell r="A264">
            <v>45324.3515625</v>
          </cell>
          <cell r="B264">
            <v>-74.530006408689999</v>
          </cell>
        </row>
        <row r="265">
          <cell r="A265">
            <v>45371.03515625</v>
          </cell>
          <cell r="B265">
            <v>-74.323287963870001</v>
          </cell>
        </row>
        <row r="266">
          <cell r="A266">
            <v>45436.39453125</v>
          </cell>
          <cell r="B266">
            <v>-74.03408050537</v>
          </cell>
        </row>
        <row r="267">
          <cell r="A267">
            <v>45527.8984375</v>
          </cell>
          <cell r="B267">
            <v>-73.629165649409998</v>
          </cell>
        </row>
        <row r="268">
          <cell r="A268">
            <v>45656.00390625</v>
          </cell>
          <cell r="B268">
            <v>-73.062309265140001</v>
          </cell>
        </row>
        <row r="269">
          <cell r="A269">
            <v>45689.44140625</v>
          </cell>
          <cell r="B269">
            <v>-73.048057556149999</v>
          </cell>
        </row>
        <row r="270">
          <cell r="A270">
            <v>45736.25390625</v>
          </cell>
          <cell r="B270">
            <v>-73.03409576416</v>
          </cell>
        </row>
        <row r="271">
          <cell r="A271">
            <v>45801.79296875</v>
          </cell>
          <cell r="B271">
            <v>-73.01456451416</v>
          </cell>
        </row>
        <row r="272">
          <cell r="A272">
            <v>45893.546875</v>
          </cell>
          <cell r="B272">
            <v>-72.987251281740001</v>
          </cell>
        </row>
        <row r="273">
          <cell r="A273">
            <v>46022.00390625</v>
          </cell>
          <cell r="B273">
            <v>-72.948959350590002</v>
          </cell>
        </row>
        <row r="274">
          <cell r="A274">
            <v>46055.3515625</v>
          </cell>
          <cell r="B274">
            <v>-72.84999847412</v>
          </cell>
        </row>
        <row r="275">
          <cell r="A275">
            <v>46102.03515625</v>
          </cell>
          <cell r="B275">
            <v>-72.704727172849999</v>
          </cell>
        </row>
        <row r="276">
          <cell r="A276">
            <v>46167.39453125</v>
          </cell>
          <cell r="B276">
            <v>-72.501731872560001</v>
          </cell>
        </row>
        <row r="277">
          <cell r="A277">
            <v>46258.8984375</v>
          </cell>
          <cell r="B277">
            <v>-72.217445373540002</v>
          </cell>
        </row>
        <row r="278">
          <cell r="A278">
            <v>46387.00390625</v>
          </cell>
          <cell r="B278">
            <v>-71.819450378420001</v>
          </cell>
        </row>
        <row r="279">
          <cell r="A279">
            <v>46420.3515625</v>
          </cell>
          <cell r="B279">
            <v>-71.59683227539</v>
          </cell>
        </row>
        <row r="280">
          <cell r="A280">
            <v>46467.03515625</v>
          </cell>
          <cell r="B280">
            <v>-71.292938232419999</v>
          </cell>
        </row>
        <row r="281">
          <cell r="A281">
            <v>46532.39453125</v>
          </cell>
          <cell r="B281">
            <v>-70.86777496338</v>
          </cell>
        </row>
        <row r="282">
          <cell r="A282">
            <v>46623.8984375</v>
          </cell>
          <cell r="B282">
            <v>-70.272369384770002</v>
          </cell>
        </row>
        <row r="283">
          <cell r="A283">
            <v>46752.00390625</v>
          </cell>
          <cell r="B283">
            <v>-69.438789367680002</v>
          </cell>
        </row>
        <row r="284">
          <cell r="A284">
            <v>46785.3515625</v>
          </cell>
          <cell r="B284">
            <v>-69.228713989260001</v>
          </cell>
        </row>
        <row r="285">
          <cell r="A285">
            <v>46832.03515625</v>
          </cell>
          <cell r="B285">
            <v>-69.161247253420001</v>
          </cell>
        </row>
        <row r="286">
          <cell r="A286">
            <v>46897.39453125</v>
          </cell>
          <cell r="B286">
            <v>-69.066802978520002</v>
          </cell>
        </row>
        <row r="287">
          <cell r="A287">
            <v>46988.8984375</v>
          </cell>
          <cell r="B287">
            <v>-68.93458557129</v>
          </cell>
        </row>
        <row r="288">
          <cell r="A288">
            <v>47117.00390625</v>
          </cell>
          <cell r="B288">
            <v>-68.74952697754</v>
          </cell>
        </row>
        <row r="289">
          <cell r="A289">
            <v>47150.44140625</v>
          </cell>
          <cell r="B289">
            <v>-69.42847442627</v>
          </cell>
        </row>
        <row r="290">
          <cell r="A290">
            <v>47197.25390625</v>
          </cell>
          <cell r="B290">
            <v>-70.153633117680002</v>
          </cell>
        </row>
        <row r="291">
          <cell r="A291">
            <v>47262.79296875</v>
          </cell>
          <cell r="B291">
            <v>-71.168807983400001</v>
          </cell>
        </row>
        <row r="292">
          <cell r="A292">
            <v>47354.546875</v>
          </cell>
          <cell r="B292">
            <v>-72.590034484859999</v>
          </cell>
        </row>
        <row r="293">
          <cell r="A293">
            <v>47483.00390625</v>
          </cell>
          <cell r="B293">
            <v>-74.579788208010001</v>
          </cell>
        </row>
        <row r="294">
          <cell r="A294">
            <v>47516.3515625</v>
          </cell>
          <cell r="B294">
            <v>-74.9564743042</v>
          </cell>
        </row>
        <row r="295">
          <cell r="A295">
            <v>47563.03515625</v>
          </cell>
          <cell r="B295">
            <v>-75.483680725100001</v>
          </cell>
        </row>
        <row r="296">
          <cell r="A296">
            <v>47628.39453125</v>
          </cell>
          <cell r="B296">
            <v>-76.2216796875</v>
          </cell>
        </row>
        <row r="297">
          <cell r="A297">
            <v>47719.8984375</v>
          </cell>
          <cell r="B297">
            <v>-77.255012512210001</v>
          </cell>
        </row>
        <row r="298">
          <cell r="A298">
            <v>47848.00390625</v>
          </cell>
          <cell r="B298">
            <v>-78.70164489746</v>
          </cell>
        </row>
        <row r="299">
          <cell r="A299">
            <v>47881.3515625</v>
          </cell>
          <cell r="B299">
            <v>-79.008483886720001</v>
          </cell>
        </row>
        <row r="300">
          <cell r="A300">
            <v>47928.03515625</v>
          </cell>
          <cell r="B300">
            <v>-79.437683105470001</v>
          </cell>
        </row>
        <row r="301">
          <cell r="A301">
            <v>47993.39453125</v>
          </cell>
          <cell r="B301">
            <v>-80.038719177250002</v>
          </cell>
        </row>
        <row r="302">
          <cell r="A302">
            <v>48084.8984375</v>
          </cell>
          <cell r="B302">
            <v>-80.880142211909998</v>
          </cell>
        </row>
        <row r="303">
          <cell r="A303">
            <v>48213.00390625</v>
          </cell>
          <cell r="B303">
            <v>-82.058166503910002</v>
          </cell>
        </row>
        <row r="304">
          <cell r="A304">
            <v>48246.3515625</v>
          </cell>
          <cell r="B304">
            <v>-82.30542755127</v>
          </cell>
        </row>
        <row r="305">
          <cell r="A305">
            <v>48293.03515625</v>
          </cell>
          <cell r="B305">
            <v>-82.651420593259999</v>
          </cell>
        </row>
        <row r="306">
          <cell r="A306">
            <v>48358.39453125</v>
          </cell>
          <cell r="B306">
            <v>-83.135681152339998</v>
          </cell>
        </row>
        <row r="307">
          <cell r="A307">
            <v>48449.8984375</v>
          </cell>
          <cell r="B307">
            <v>-83.8138961792</v>
          </cell>
        </row>
        <row r="308">
          <cell r="A308">
            <v>48578.00390625</v>
          </cell>
          <cell r="B308">
            <v>-84.763206481929998</v>
          </cell>
        </row>
        <row r="309">
          <cell r="A309">
            <v>48611.44140625</v>
          </cell>
          <cell r="B309">
            <v>-84.972343444819998</v>
          </cell>
        </row>
        <row r="310">
          <cell r="A310">
            <v>48658.25390625</v>
          </cell>
          <cell r="B310">
            <v>-85.264869689939999</v>
          </cell>
        </row>
        <row r="311">
          <cell r="A311">
            <v>48723.79296875</v>
          </cell>
          <cell r="B311">
            <v>-85.67446899414</v>
          </cell>
        </row>
        <row r="312">
          <cell r="A312">
            <v>48815.546875</v>
          </cell>
          <cell r="B312">
            <v>-86.248039245610002</v>
          </cell>
        </row>
        <row r="313">
          <cell r="A313">
            <v>48944.00390625</v>
          </cell>
          <cell r="B313">
            <v>-87.05111694336</v>
          </cell>
        </row>
        <row r="314">
          <cell r="A314">
            <v>48977.3515625</v>
          </cell>
          <cell r="B314">
            <v>-87.285217285160002</v>
          </cell>
        </row>
        <row r="315">
          <cell r="A315">
            <v>49024.03515625</v>
          </cell>
          <cell r="B315">
            <v>-87.612983703609999</v>
          </cell>
        </row>
        <row r="316">
          <cell r="A316">
            <v>49089.39453125</v>
          </cell>
          <cell r="B316">
            <v>-88.071830749509999</v>
          </cell>
        </row>
        <row r="317">
          <cell r="A317">
            <v>49180.8984375</v>
          </cell>
          <cell r="B317">
            <v>-88.714279174799998</v>
          </cell>
        </row>
        <row r="318">
          <cell r="A318">
            <v>49309.00390625</v>
          </cell>
          <cell r="B318">
            <v>-89.613739013669999</v>
          </cell>
        </row>
        <row r="319">
          <cell r="A319">
            <v>49342.3515625</v>
          </cell>
          <cell r="B319">
            <v>-89.791145324710001</v>
          </cell>
        </row>
        <row r="320">
          <cell r="A320">
            <v>49389.03515625</v>
          </cell>
          <cell r="B320">
            <v>-90.039321899409998</v>
          </cell>
        </row>
        <row r="321">
          <cell r="A321">
            <v>49454.39453125</v>
          </cell>
          <cell r="B321">
            <v>-90.38688659668</v>
          </cell>
        </row>
        <row r="322">
          <cell r="A322">
            <v>49545.8984375</v>
          </cell>
          <cell r="B322">
            <v>-90.873542785639998</v>
          </cell>
        </row>
        <row r="323">
          <cell r="A323">
            <v>49674.00390625</v>
          </cell>
          <cell r="B323">
            <v>-91.554824829099999</v>
          </cell>
        </row>
        <row r="324">
          <cell r="A324">
            <v>49707.3515625</v>
          </cell>
          <cell r="B324">
            <v>-91.695037841800001</v>
          </cell>
        </row>
        <row r="325">
          <cell r="A325">
            <v>49754.03515625</v>
          </cell>
          <cell r="B325">
            <v>-91.890998840329999</v>
          </cell>
        </row>
        <row r="326">
          <cell r="A326">
            <v>49819.39453125</v>
          </cell>
          <cell r="B326">
            <v>-92.165344238279999</v>
          </cell>
        </row>
        <row r="327">
          <cell r="A327">
            <v>49910.8984375</v>
          </cell>
          <cell r="B327">
            <v>-92.549682617190001</v>
          </cell>
        </row>
        <row r="328">
          <cell r="A328">
            <v>50039.00390625</v>
          </cell>
          <cell r="B328">
            <v>-93.087623596189999</v>
          </cell>
        </row>
        <row r="329">
          <cell r="A329">
            <v>50072.44140625</v>
          </cell>
          <cell r="B329">
            <v>-93.202857971189999</v>
          </cell>
        </row>
        <row r="330">
          <cell r="A330">
            <v>50119.25390625</v>
          </cell>
          <cell r="B330">
            <v>-93.363822937009999</v>
          </cell>
        </row>
        <row r="331">
          <cell r="A331">
            <v>50184.79296875</v>
          </cell>
          <cell r="B331">
            <v>-93.589324951169999</v>
          </cell>
        </row>
        <row r="332">
          <cell r="A332">
            <v>50276.546875</v>
          </cell>
          <cell r="B332">
            <v>-93.905044555659998</v>
          </cell>
        </row>
        <row r="333">
          <cell r="A333">
            <v>50405.00390625</v>
          </cell>
          <cell r="B333">
            <v>-94.347023010249998</v>
          </cell>
        </row>
        <row r="334">
          <cell r="A334">
            <v>50438.3515625</v>
          </cell>
          <cell r="B334">
            <v>-94.448951721189999</v>
          </cell>
        </row>
        <row r="335">
          <cell r="A335">
            <v>50485.03515625</v>
          </cell>
          <cell r="B335">
            <v>-94.591491699220001</v>
          </cell>
        </row>
        <row r="336">
          <cell r="A336">
            <v>50550.39453125</v>
          </cell>
          <cell r="B336">
            <v>-94.791145324710001</v>
          </cell>
        </row>
        <row r="337">
          <cell r="A337">
            <v>50641.8984375</v>
          </cell>
          <cell r="B337">
            <v>-95.070823669429998</v>
          </cell>
        </row>
        <row r="338">
          <cell r="A338">
            <v>50770.00390625</v>
          </cell>
          <cell r="B338">
            <v>-95.462142944340002</v>
          </cell>
        </row>
        <row r="339">
          <cell r="A339">
            <v>50803.3515625</v>
          </cell>
          <cell r="B339">
            <v>-95.555641174320002</v>
          </cell>
        </row>
        <row r="340">
          <cell r="A340">
            <v>50850.03515625</v>
          </cell>
          <cell r="B340">
            <v>-95.6861038208</v>
          </cell>
        </row>
        <row r="341">
          <cell r="A341">
            <v>50915.39453125</v>
          </cell>
          <cell r="B341">
            <v>-95.868965148930002</v>
          </cell>
        </row>
        <row r="342">
          <cell r="A342">
            <v>51006.8984375</v>
          </cell>
          <cell r="B342">
            <v>-96.124946594240001</v>
          </cell>
        </row>
        <row r="343">
          <cell r="A343">
            <v>51135.00390625</v>
          </cell>
          <cell r="B343">
            <v>-96.483268737789999</v>
          </cell>
        </row>
        <row r="344">
          <cell r="A344">
            <v>51168.3515625</v>
          </cell>
          <cell r="B344">
            <v>-96.569717407230002</v>
          </cell>
        </row>
        <row r="345">
          <cell r="A345">
            <v>51215.03515625</v>
          </cell>
          <cell r="B345">
            <v>-96.690483093259999</v>
          </cell>
        </row>
        <row r="346">
          <cell r="A346">
            <v>51280.39453125</v>
          </cell>
          <cell r="B346">
            <v>-96.85969543457</v>
          </cell>
        </row>
        <row r="347">
          <cell r="A347">
            <v>51371.8984375</v>
          </cell>
          <cell r="B347">
            <v>-97.096588134770002</v>
          </cell>
        </row>
        <row r="348">
          <cell r="A348">
            <v>51500.00390625</v>
          </cell>
          <cell r="B348">
            <v>-97.428253173830001</v>
          </cell>
        </row>
        <row r="349">
          <cell r="A349">
            <v>51533.44140625</v>
          </cell>
          <cell r="B349">
            <v>-97.253875732419999</v>
          </cell>
        </row>
        <row r="350">
          <cell r="A350">
            <v>51580.25390625</v>
          </cell>
          <cell r="B350">
            <v>-97.009368896479998</v>
          </cell>
        </row>
        <row r="351">
          <cell r="A351">
            <v>51645.79296875</v>
          </cell>
          <cell r="B351">
            <v>-96.667045593259999</v>
          </cell>
        </row>
        <row r="352">
          <cell r="A352">
            <v>51737.546875</v>
          </cell>
          <cell r="B352">
            <v>-96.187797546390001</v>
          </cell>
        </row>
        <row r="353">
          <cell r="A353">
            <v>51866.00390625</v>
          </cell>
          <cell r="B353">
            <v>-95.516845703130002</v>
          </cell>
        </row>
        <row r="354">
          <cell r="A354">
            <v>51899.3515625</v>
          </cell>
          <cell r="B354">
            <v>-95.40682220459</v>
          </cell>
        </row>
        <row r="355">
          <cell r="A355">
            <v>51946.03515625</v>
          </cell>
          <cell r="B355">
            <v>-95.252807617190001</v>
          </cell>
        </row>
        <row r="356">
          <cell r="A356">
            <v>52011.39453125</v>
          </cell>
          <cell r="B356">
            <v>-95.037574768070002</v>
          </cell>
        </row>
        <row r="357">
          <cell r="A357">
            <v>52102.8984375</v>
          </cell>
          <cell r="B357">
            <v>-94.73599243164</v>
          </cell>
        </row>
        <row r="358">
          <cell r="A358">
            <v>52231.00390625</v>
          </cell>
          <cell r="B358">
            <v>-94.31381225586</v>
          </cell>
        </row>
        <row r="359">
          <cell r="A359">
            <v>52264.3515625</v>
          </cell>
          <cell r="B359">
            <v>-94.240211486820002</v>
          </cell>
        </row>
        <row r="360">
          <cell r="A360">
            <v>52311.03515625</v>
          </cell>
          <cell r="B360">
            <v>-94.137008666989999</v>
          </cell>
        </row>
        <row r="361">
          <cell r="A361">
            <v>52376.39453125</v>
          </cell>
          <cell r="B361">
            <v>-93.992683410639998</v>
          </cell>
        </row>
        <row r="362">
          <cell r="A362">
            <v>52467.8984375</v>
          </cell>
          <cell r="B362">
            <v>-93.79076385498</v>
          </cell>
        </row>
        <row r="363">
          <cell r="A363">
            <v>52596.00390625</v>
          </cell>
          <cell r="B363">
            <v>-93.50813293457</v>
          </cell>
        </row>
        <row r="364">
          <cell r="A364">
            <v>52629.3515625</v>
          </cell>
          <cell r="B364">
            <v>-93.456031799320002</v>
          </cell>
        </row>
        <row r="365">
          <cell r="A365">
            <v>52676.03515625</v>
          </cell>
          <cell r="B365">
            <v>-93.383026123050001</v>
          </cell>
        </row>
        <row r="366">
          <cell r="A366">
            <v>52741.39453125</v>
          </cell>
          <cell r="B366">
            <v>-93.281112670900001</v>
          </cell>
        </row>
        <row r="367">
          <cell r="A367">
            <v>52832.8984375</v>
          </cell>
          <cell r="B367">
            <v>-93.138290405269998</v>
          </cell>
        </row>
        <row r="368">
          <cell r="A368">
            <v>52961.00390625</v>
          </cell>
          <cell r="B368">
            <v>-92.938636779790002</v>
          </cell>
        </row>
        <row r="369">
          <cell r="A369">
            <v>52994.44140625</v>
          </cell>
          <cell r="B369">
            <v>-92.900695800779999</v>
          </cell>
        </row>
        <row r="370">
          <cell r="A370">
            <v>53041.25390625</v>
          </cell>
          <cell r="B370">
            <v>-92.847839355470001</v>
          </cell>
        </row>
        <row r="371">
          <cell r="A371">
            <v>53106.79296875</v>
          </cell>
          <cell r="B371">
            <v>-92.773864746089998</v>
          </cell>
        </row>
        <row r="372">
          <cell r="A372">
            <v>53198.546875</v>
          </cell>
          <cell r="B372">
            <v>-92.670448303219999</v>
          </cell>
        </row>
        <row r="373">
          <cell r="A373">
            <v>53327.00390625</v>
          </cell>
          <cell r="B373">
            <v>-92.525650024409998</v>
          </cell>
        </row>
        <row r="374">
          <cell r="A374">
            <v>53360.3515625</v>
          </cell>
          <cell r="B374">
            <v>-92.498123168950002</v>
          </cell>
        </row>
        <row r="375">
          <cell r="A375">
            <v>53407.03515625</v>
          </cell>
          <cell r="B375">
            <v>-92.459899902339998</v>
          </cell>
        </row>
        <row r="376">
          <cell r="A376">
            <v>53472.39453125</v>
          </cell>
          <cell r="B376">
            <v>-92.406539916989999</v>
          </cell>
        </row>
        <row r="377">
          <cell r="A377">
            <v>53563.8984375</v>
          </cell>
          <cell r="B377">
            <v>-92.33162689209</v>
          </cell>
        </row>
        <row r="378">
          <cell r="A378">
            <v>53692.00390625</v>
          </cell>
          <cell r="B378">
            <v>-92.2269821167</v>
          </cell>
        </row>
        <row r="379">
          <cell r="A379">
            <v>53725.3515625</v>
          </cell>
          <cell r="B379">
            <v>-92.20753479004</v>
          </cell>
        </row>
        <row r="380">
          <cell r="A380">
            <v>53772.03515625</v>
          </cell>
          <cell r="B380">
            <v>-92.180229187009999</v>
          </cell>
        </row>
        <row r="381">
          <cell r="A381">
            <v>53837.39453125</v>
          </cell>
          <cell r="B381">
            <v>-92.14208984375</v>
          </cell>
        </row>
        <row r="382">
          <cell r="A382">
            <v>53928.8984375</v>
          </cell>
          <cell r="B382">
            <v>-92.088775634770002</v>
          </cell>
        </row>
        <row r="383">
          <cell r="A383">
            <v>54057.00390625</v>
          </cell>
          <cell r="B383">
            <v>-92.014122009280001</v>
          </cell>
        </row>
        <row r="384">
          <cell r="A384">
            <v>54090.3515625</v>
          </cell>
          <cell r="B384">
            <v>-92.00074005127</v>
          </cell>
        </row>
        <row r="385">
          <cell r="A385">
            <v>54137.03515625</v>
          </cell>
          <cell r="B385">
            <v>-91.981925964360002</v>
          </cell>
        </row>
        <row r="386">
          <cell r="A386">
            <v>54202.39453125</v>
          </cell>
          <cell r="B386">
            <v>-91.95573425293</v>
          </cell>
        </row>
        <row r="387">
          <cell r="A387">
            <v>54293.8984375</v>
          </cell>
          <cell r="B387">
            <v>-91.918975830080001</v>
          </cell>
        </row>
        <row r="388">
          <cell r="A388">
            <v>54422.00390625</v>
          </cell>
          <cell r="B388">
            <v>-91.867614746089998</v>
          </cell>
        </row>
        <row r="389">
          <cell r="A389">
            <v>54455.44140625</v>
          </cell>
          <cell r="B389">
            <v>-91.859107971189999</v>
          </cell>
        </row>
        <row r="390">
          <cell r="A390">
            <v>54502.25390625</v>
          </cell>
          <cell r="B390">
            <v>-91.846954345699999</v>
          </cell>
        </row>
        <row r="391">
          <cell r="A391">
            <v>54567.79296875</v>
          </cell>
          <cell r="B391">
            <v>-91.830116271969999</v>
          </cell>
        </row>
        <row r="392">
          <cell r="A392">
            <v>54659.546875</v>
          </cell>
          <cell r="B392">
            <v>-91.806533813480002</v>
          </cell>
        </row>
        <row r="393">
          <cell r="A393">
            <v>54788.00390625</v>
          </cell>
          <cell r="B393">
            <v>-91.773345947270002</v>
          </cell>
        </row>
        <row r="394">
          <cell r="A394">
            <v>54821.3515625</v>
          </cell>
          <cell r="B394">
            <v>-91.768753051760001</v>
          </cell>
        </row>
        <row r="395">
          <cell r="A395">
            <v>54868.03515625</v>
          </cell>
          <cell r="B395">
            <v>-91.762062072749998</v>
          </cell>
        </row>
        <row r="396">
          <cell r="A396">
            <v>54933.39453125</v>
          </cell>
          <cell r="B396">
            <v>-91.752799987789999</v>
          </cell>
        </row>
        <row r="397">
          <cell r="A397">
            <v>55024.8984375</v>
          </cell>
          <cell r="B397">
            <v>-91.739807128910002</v>
          </cell>
        </row>
        <row r="398">
          <cell r="A398">
            <v>55153.00390625</v>
          </cell>
          <cell r="B398">
            <v>-91.721549987789999</v>
          </cell>
        </row>
        <row r="399">
          <cell r="A399">
            <v>55186.3515625</v>
          </cell>
          <cell r="B399">
            <v>-91.719970703130002</v>
          </cell>
        </row>
        <row r="400">
          <cell r="A400">
            <v>55233.03515625</v>
          </cell>
          <cell r="B400">
            <v>-91.71762084961</v>
          </cell>
        </row>
        <row r="401">
          <cell r="A401">
            <v>55298.39453125</v>
          </cell>
          <cell r="B401">
            <v>-91.71434020996</v>
          </cell>
        </row>
        <row r="402">
          <cell r="A402">
            <v>55389.8984375</v>
          </cell>
          <cell r="B402">
            <v>-91.709907531740001</v>
          </cell>
        </row>
        <row r="403">
          <cell r="A403">
            <v>55518.00390625</v>
          </cell>
          <cell r="B403">
            <v>-91.703453063959998</v>
          </cell>
        </row>
        <row r="404">
          <cell r="A404">
            <v>55551.3515625</v>
          </cell>
          <cell r="B404">
            <v>-91.704467773440001</v>
          </cell>
        </row>
        <row r="405">
          <cell r="A405">
            <v>55598.03515625</v>
          </cell>
          <cell r="B405">
            <v>-91.705627441410002</v>
          </cell>
        </row>
        <row r="406">
          <cell r="A406">
            <v>55663.39453125</v>
          </cell>
          <cell r="B406">
            <v>-91.707275390630002</v>
          </cell>
        </row>
        <row r="407">
          <cell r="A407">
            <v>55754.8984375</v>
          </cell>
          <cell r="B407">
            <v>-91.709548950200002</v>
          </cell>
        </row>
        <row r="408">
          <cell r="A408">
            <v>55883.00390625</v>
          </cell>
          <cell r="B408">
            <v>-91.712928771969999</v>
          </cell>
        </row>
        <row r="409">
          <cell r="A409">
            <v>55916.44140625</v>
          </cell>
          <cell r="B409">
            <v>-91.716018676760001</v>
          </cell>
        </row>
        <row r="410">
          <cell r="A410">
            <v>55963.25390625</v>
          </cell>
          <cell r="B410">
            <v>-91.72011566162</v>
          </cell>
        </row>
        <row r="411">
          <cell r="A411">
            <v>56028.79296875</v>
          </cell>
          <cell r="B411">
            <v>-91.725914001459998</v>
          </cell>
        </row>
        <row r="412">
          <cell r="A412">
            <v>56120.546875</v>
          </cell>
          <cell r="B412">
            <v>-91.7339553833</v>
          </cell>
        </row>
        <row r="413">
          <cell r="A413">
            <v>56249.00390625</v>
          </cell>
          <cell r="B413">
            <v>-91.745422363279999</v>
          </cell>
        </row>
        <row r="414">
          <cell r="A414">
            <v>56282.3515625</v>
          </cell>
          <cell r="B414">
            <v>-91.750144958500002</v>
          </cell>
        </row>
        <row r="415">
          <cell r="A415">
            <v>56329.03515625</v>
          </cell>
          <cell r="B415">
            <v>-91.756652832029999</v>
          </cell>
        </row>
        <row r="416">
          <cell r="A416">
            <v>56394.39453125</v>
          </cell>
          <cell r="B416">
            <v>-91.76569366455</v>
          </cell>
        </row>
        <row r="417">
          <cell r="A417">
            <v>56485.8984375</v>
          </cell>
          <cell r="B417">
            <v>-91.77838897705</v>
          </cell>
        </row>
        <row r="418">
          <cell r="A418">
            <v>56614.00390625</v>
          </cell>
          <cell r="B418">
            <v>-91.79623413086</v>
          </cell>
        </row>
        <row r="419">
          <cell r="A419">
            <v>56647.3515625</v>
          </cell>
          <cell r="B419">
            <v>-91.802474975590002</v>
          </cell>
        </row>
        <row r="420">
          <cell r="A420">
            <v>56694.03515625</v>
          </cell>
          <cell r="B420">
            <v>-91.8109664917</v>
          </cell>
        </row>
        <row r="421">
          <cell r="A421">
            <v>56759.39453125</v>
          </cell>
          <cell r="B421">
            <v>-91.822868347170001</v>
          </cell>
        </row>
        <row r="422">
          <cell r="A422">
            <v>56850.8984375</v>
          </cell>
          <cell r="B422">
            <v>-91.83937072754</v>
          </cell>
        </row>
        <row r="423">
          <cell r="A423">
            <v>56979.00390625</v>
          </cell>
          <cell r="B423">
            <v>-91.862754821780001</v>
          </cell>
        </row>
        <row r="424">
          <cell r="A424">
            <v>57012.3515625</v>
          </cell>
          <cell r="B424">
            <v>-91.870056152339998</v>
          </cell>
        </row>
        <row r="425">
          <cell r="A425">
            <v>57059.03515625</v>
          </cell>
          <cell r="B425">
            <v>-91.880233764650001</v>
          </cell>
        </row>
        <row r="426">
          <cell r="A426">
            <v>57124.39453125</v>
          </cell>
          <cell r="B426">
            <v>-91.894355773930002</v>
          </cell>
        </row>
        <row r="427">
          <cell r="A427">
            <v>57215.8984375</v>
          </cell>
          <cell r="B427">
            <v>-91.914169311519998</v>
          </cell>
        </row>
        <row r="428">
          <cell r="A428">
            <v>57344.00390625</v>
          </cell>
          <cell r="B428">
            <v>-91.941940307620001</v>
          </cell>
        </row>
        <row r="429">
          <cell r="A429">
            <v>57377.44140625</v>
          </cell>
          <cell r="B429">
            <v>-91.950378417970001</v>
          </cell>
        </row>
        <row r="430">
          <cell r="A430">
            <v>57424.25390625</v>
          </cell>
          <cell r="B430">
            <v>-91.961921691889998</v>
          </cell>
        </row>
        <row r="431">
          <cell r="A431">
            <v>57489.79296875</v>
          </cell>
          <cell r="B431">
            <v>-91.97801208496</v>
          </cell>
        </row>
        <row r="432">
          <cell r="A432">
            <v>57581.546875</v>
          </cell>
          <cell r="B432">
            <v>-92.000549316410002</v>
          </cell>
        </row>
        <row r="433">
          <cell r="A433">
            <v>57710.00390625</v>
          </cell>
          <cell r="B433">
            <v>-92.032203674320002</v>
          </cell>
        </row>
        <row r="434">
          <cell r="A434">
            <v>57743.3515625</v>
          </cell>
          <cell r="B434">
            <v>-92.041458129879999</v>
          </cell>
        </row>
        <row r="435">
          <cell r="A435">
            <v>57790.03515625</v>
          </cell>
          <cell r="B435">
            <v>-92.05404663086</v>
          </cell>
        </row>
        <row r="436">
          <cell r="A436">
            <v>57855.39453125</v>
          </cell>
          <cell r="B436">
            <v>-92.071685791020002</v>
          </cell>
        </row>
        <row r="437">
          <cell r="A437">
            <v>57946.8984375</v>
          </cell>
          <cell r="B437">
            <v>-92.096397399899999</v>
          </cell>
        </row>
        <row r="438">
          <cell r="A438">
            <v>58075.00390625</v>
          </cell>
          <cell r="B438">
            <v>-92.130989074710001</v>
          </cell>
        </row>
        <row r="439">
          <cell r="A439">
            <v>58108.3515625</v>
          </cell>
          <cell r="B439">
            <v>-92.130996704099999</v>
          </cell>
        </row>
        <row r="440">
          <cell r="A440">
            <v>58155.03515625</v>
          </cell>
          <cell r="B440">
            <v>-92.131004333500002</v>
          </cell>
        </row>
        <row r="441">
          <cell r="A441">
            <v>58220.39453125</v>
          </cell>
          <cell r="B441">
            <v>-92.131019592290002</v>
          </cell>
        </row>
        <row r="442">
          <cell r="A442">
            <v>58311.8984375</v>
          </cell>
          <cell r="B442">
            <v>-92.13102722168</v>
          </cell>
        </row>
        <row r="443">
          <cell r="A443">
            <v>58440.00390625</v>
          </cell>
          <cell r="B443">
            <v>-92.131034851069998</v>
          </cell>
        </row>
        <row r="444">
          <cell r="A444">
            <v>58473.3515625</v>
          </cell>
          <cell r="B444">
            <v>-92.131042480470001</v>
          </cell>
        </row>
        <row r="445">
          <cell r="A445">
            <v>58520.03515625</v>
          </cell>
          <cell r="B445">
            <v>-92.131050109859999</v>
          </cell>
        </row>
        <row r="446">
          <cell r="A446">
            <v>58585.39453125</v>
          </cell>
          <cell r="B446">
            <v>-92.131057739260001</v>
          </cell>
        </row>
        <row r="447">
          <cell r="A447">
            <v>58676.8984375</v>
          </cell>
          <cell r="B447">
            <v>-92.131065368649999</v>
          </cell>
        </row>
        <row r="448">
          <cell r="A448">
            <v>58805.00390625</v>
          </cell>
          <cell r="B448">
            <v>-92.131072998050001</v>
          </cell>
        </row>
        <row r="449">
          <cell r="A449">
            <v>58838.44140625</v>
          </cell>
          <cell r="B449">
            <v>-92.131080627439999</v>
          </cell>
        </row>
        <row r="450">
          <cell r="A450">
            <v>58885.25390625</v>
          </cell>
          <cell r="B450">
            <v>-92.131088256840002</v>
          </cell>
        </row>
        <row r="451">
          <cell r="A451">
            <v>58950.79296875</v>
          </cell>
          <cell r="B451">
            <v>-92.13109588623</v>
          </cell>
        </row>
        <row r="452">
          <cell r="A452">
            <v>59042.546875</v>
          </cell>
          <cell r="B452">
            <v>-92.13109588623</v>
          </cell>
        </row>
        <row r="453">
          <cell r="A453">
            <v>59171.00390625</v>
          </cell>
          <cell r="B453">
            <v>-92.131103515630002</v>
          </cell>
        </row>
        <row r="454">
          <cell r="A454">
            <v>59204.3515625</v>
          </cell>
          <cell r="B454">
            <v>-92.13111114502</v>
          </cell>
        </row>
        <row r="455">
          <cell r="A455">
            <v>59251.03515625</v>
          </cell>
          <cell r="B455">
            <v>-92.131118774409998</v>
          </cell>
        </row>
        <row r="456">
          <cell r="A456">
            <v>59316.39453125</v>
          </cell>
          <cell r="B456">
            <v>-92.131118774409998</v>
          </cell>
        </row>
        <row r="457">
          <cell r="A457">
            <v>59407.8984375</v>
          </cell>
          <cell r="B457">
            <v>-92.131126403810001</v>
          </cell>
        </row>
        <row r="458">
          <cell r="A458">
            <v>59536.00390625</v>
          </cell>
          <cell r="B458">
            <v>-92.131134033199999</v>
          </cell>
        </row>
        <row r="459">
          <cell r="A459">
            <v>59569.3515625</v>
          </cell>
          <cell r="B459">
            <v>-92.131134033199999</v>
          </cell>
        </row>
        <row r="460">
          <cell r="A460">
            <v>59616.03515625</v>
          </cell>
          <cell r="B460">
            <v>-92.131141662600001</v>
          </cell>
        </row>
        <row r="461">
          <cell r="A461">
            <v>59681.39453125</v>
          </cell>
          <cell r="B461">
            <v>-92.131149291989999</v>
          </cell>
        </row>
        <row r="462">
          <cell r="A462">
            <v>59772.8984375</v>
          </cell>
          <cell r="B462">
            <v>-92.131149291989999</v>
          </cell>
        </row>
        <row r="463">
          <cell r="A463">
            <v>59901.00390625</v>
          </cell>
          <cell r="B463">
            <v>-92.131156921390001</v>
          </cell>
        </row>
        <row r="464">
          <cell r="A464">
            <v>59934.3515625</v>
          </cell>
          <cell r="B464">
            <v>-92.131164550779999</v>
          </cell>
        </row>
        <row r="465">
          <cell r="A465">
            <v>59981.03515625</v>
          </cell>
          <cell r="B465">
            <v>-92.131164550779999</v>
          </cell>
        </row>
        <row r="466">
          <cell r="A466">
            <v>60046.39453125</v>
          </cell>
          <cell r="B466">
            <v>-92.131172180180002</v>
          </cell>
        </row>
        <row r="467">
          <cell r="A467">
            <v>60137.8984375</v>
          </cell>
          <cell r="B467">
            <v>-92.131172180180002</v>
          </cell>
        </row>
        <row r="468">
          <cell r="A468">
            <v>60266.00390625</v>
          </cell>
          <cell r="B468">
            <v>-92.13117980957</v>
          </cell>
        </row>
        <row r="469">
          <cell r="A469">
            <v>60299.44140625</v>
          </cell>
          <cell r="B469">
            <v>-92.13117980957</v>
          </cell>
        </row>
        <row r="470">
          <cell r="A470">
            <v>60346.25390625</v>
          </cell>
          <cell r="B470">
            <v>-92.131187438959998</v>
          </cell>
        </row>
        <row r="471">
          <cell r="A471">
            <v>60411.79296875</v>
          </cell>
          <cell r="B471">
            <v>-92.131187438959998</v>
          </cell>
        </row>
        <row r="472">
          <cell r="A472">
            <v>60503.546875</v>
          </cell>
          <cell r="B472">
            <v>-92.13119506836</v>
          </cell>
        </row>
        <row r="473">
          <cell r="A473">
            <v>60632.00390625</v>
          </cell>
          <cell r="B473">
            <v>-92.13119506836</v>
          </cell>
        </row>
        <row r="474">
          <cell r="A474">
            <v>60665.3515625</v>
          </cell>
          <cell r="B474">
            <v>-92.131202697749998</v>
          </cell>
        </row>
        <row r="475">
          <cell r="A475">
            <v>60712.03515625</v>
          </cell>
          <cell r="B475">
            <v>-92.131202697749998</v>
          </cell>
        </row>
        <row r="476">
          <cell r="A476">
            <v>60777.39453125</v>
          </cell>
          <cell r="B476">
            <v>-92.131202697749998</v>
          </cell>
        </row>
        <row r="477">
          <cell r="A477">
            <v>60868.8984375</v>
          </cell>
          <cell r="B477">
            <v>-92.131210327150001</v>
          </cell>
        </row>
        <row r="478">
          <cell r="A478">
            <v>60997.00390625</v>
          </cell>
          <cell r="B478">
            <v>-92.131210327150001</v>
          </cell>
        </row>
        <row r="479">
          <cell r="A479">
            <v>61030.3515625</v>
          </cell>
          <cell r="B479">
            <v>-92.131217956539999</v>
          </cell>
        </row>
        <row r="480">
          <cell r="A480">
            <v>61077.03515625</v>
          </cell>
          <cell r="B480">
            <v>-92.131217956539999</v>
          </cell>
        </row>
        <row r="481">
          <cell r="A481">
            <v>61142.39453125</v>
          </cell>
          <cell r="B481">
            <v>-92.131217956539999</v>
          </cell>
        </row>
        <row r="482">
          <cell r="A482">
            <v>61233.8984375</v>
          </cell>
          <cell r="B482">
            <v>-92.131225585940001</v>
          </cell>
        </row>
        <row r="483">
          <cell r="A483">
            <v>61362.00390625</v>
          </cell>
          <cell r="B483">
            <v>-92.131225585940001</v>
          </cell>
        </row>
        <row r="484">
          <cell r="A484">
            <v>61395.3515625</v>
          </cell>
          <cell r="B484">
            <v>-92.244483947749998</v>
          </cell>
        </row>
        <row r="485">
          <cell r="A485">
            <v>61442.03515625</v>
          </cell>
          <cell r="B485">
            <v>-92.40338897705</v>
          </cell>
        </row>
        <row r="486">
          <cell r="A486">
            <v>61507.39453125</v>
          </cell>
          <cell r="B486">
            <v>-92.625717163090002</v>
          </cell>
        </row>
        <row r="487">
          <cell r="A487">
            <v>61598.8984375</v>
          </cell>
          <cell r="B487">
            <v>-92.936920166020002</v>
          </cell>
        </row>
        <row r="488">
          <cell r="A488">
            <v>61727.00390625</v>
          </cell>
          <cell r="B488">
            <v>-93.372764587399999</v>
          </cell>
        </row>
        <row r="489">
          <cell r="A489">
            <v>61760.44140625</v>
          </cell>
          <cell r="B489">
            <v>-93.372764587399999</v>
          </cell>
        </row>
        <row r="490">
          <cell r="A490">
            <v>61807.25390625</v>
          </cell>
          <cell r="B490">
            <v>-93.372764587399999</v>
          </cell>
        </row>
        <row r="491">
          <cell r="A491">
            <v>61872.79296875</v>
          </cell>
          <cell r="B491">
            <v>-93.372764587399999</v>
          </cell>
        </row>
        <row r="492">
          <cell r="A492">
            <v>61964.546875</v>
          </cell>
          <cell r="B492">
            <v>-93.372764587399999</v>
          </cell>
        </row>
        <row r="493">
          <cell r="A493">
            <v>62093.00390625</v>
          </cell>
          <cell r="B493">
            <v>-93.372764587399999</v>
          </cell>
        </row>
        <row r="494">
          <cell r="A494">
            <v>62126.3515625</v>
          </cell>
          <cell r="B494">
            <v>-93.372764587399999</v>
          </cell>
        </row>
        <row r="495">
          <cell r="A495">
            <v>62173.03515625</v>
          </cell>
          <cell r="B495">
            <v>-93.372764587399999</v>
          </cell>
        </row>
        <row r="496">
          <cell r="A496">
            <v>62238.39453125</v>
          </cell>
          <cell r="B496">
            <v>-93.372764587399999</v>
          </cell>
        </row>
        <row r="497">
          <cell r="A497">
            <v>62329.8984375</v>
          </cell>
          <cell r="B497">
            <v>-93.372764587399999</v>
          </cell>
        </row>
        <row r="498">
          <cell r="A498">
            <v>62458.00390625</v>
          </cell>
          <cell r="B498">
            <v>-93.372772216800001</v>
          </cell>
        </row>
        <row r="499">
          <cell r="A499">
            <v>62491.3515625</v>
          </cell>
          <cell r="B499">
            <v>-93.372772216800001</v>
          </cell>
        </row>
        <row r="500">
          <cell r="A500">
            <v>62538.03515625</v>
          </cell>
          <cell r="B500">
            <v>-93.372772216800001</v>
          </cell>
        </row>
        <row r="501">
          <cell r="A501">
            <v>62603.39453125</v>
          </cell>
          <cell r="B501">
            <v>-93.372772216800001</v>
          </cell>
        </row>
        <row r="502">
          <cell r="A502">
            <v>62694.8984375</v>
          </cell>
          <cell r="B502">
            <v>-93.372772216800001</v>
          </cell>
        </row>
        <row r="503">
          <cell r="A503">
            <v>62823.00390625</v>
          </cell>
          <cell r="B503">
            <v>-93.372772216800001</v>
          </cell>
        </row>
        <row r="504">
          <cell r="A504">
            <v>62856.3515625</v>
          </cell>
          <cell r="B504">
            <v>-93.372772216800001</v>
          </cell>
        </row>
        <row r="505">
          <cell r="A505">
            <v>62903.03515625</v>
          </cell>
          <cell r="B505">
            <v>-93.372772216800001</v>
          </cell>
        </row>
        <row r="506">
          <cell r="A506">
            <v>62968.39453125</v>
          </cell>
          <cell r="B506">
            <v>-93.372772216800001</v>
          </cell>
        </row>
        <row r="507">
          <cell r="A507">
            <v>63059.8984375</v>
          </cell>
          <cell r="B507">
            <v>-93.372772216800001</v>
          </cell>
        </row>
        <row r="508">
          <cell r="A508">
            <v>63188.00390625</v>
          </cell>
          <cell r="B508">
            <v>-93.372772216800001</v>
          </cell>
        </row>
        <row r="509">
          <cell r="A509">
            <v>63221.44140625</v>
          </cell>
          <cell r="B509">
            <v>-93.372772216800001</v>
          </cell>
        </row>
        <row r="510">
          <cell r="A510">
            <v>63268.25390625</v>
          </cell>
          <cell r="B510">
            <v>-93.372772216800001</v>
          </cell>
        </row>
        <row r="511">
          <cell r="A511">
            <v>63333.79296875</v>
          </cell>
          <cell r="B511">
            <v>-93.372772216800001</v>
          </cell>
        </row>
        <row r="512">
          <cell r="A512">
            <v>63425.546875</v>
          </cell>
          <cell r="B512">
            <v>-93.372772216800001</v>
          </cell>
        </row>
        <row r="513">
          <cell r="A513">
            <v>63554.00390625</v>
          </cell>
          <cell r="B513">
            <v>-93.372779846189999</v>
          </cell>
        </row>
        <row r="514">
          <cell r="A514">
            <v>63587.3515625</v>
          </cell>
          <cell r="B514">
            <v>-93.372779846189999</v>
          </cell>
        </row>
        <row r="515">
          <cell r="A515">
            <v>63634.03515625</v>
          </cell>
          <cell r="B515">
            <v>-93.372779846189999</v>
          </cell>
        </row>
        <row r="516">
          <cell r="A516">
            <v>63699.39453125</v>
          </cell>
          <cell r="B516">
            <v>-93.372779846189999</v>
          </cell>
        </row>
        <row r="517">
          <cell r="A517">
            <v>63790.8984375</v>
          </cell>
          <cell r="B517">
            <v>-93.372779846189999</v>
          </cell>
        </row>
        <row r="518">
          <cell r="A518">
            <v>63919.00390625</v>
          </cell>
          <cell r="B518">
            <v>-93.372779846189999</v>
          </cell>
        </row>
        <row r="519">
          <cell r="A519">
            <v>63952.3515625</v>
          </cell>
          <cell r="B519">
            <v>-93.372779846189999</v>
          </cell>
        </row>
        <row r="520">
          <cell r="A520">
            <v>63999.03515625</v>
          </cell>
          <cell r="B520">
            <v>-93.372779846189999</v>
          </cell>
        </row>
        <row r="521">
          <cell r="A521">
            <v>64064.39453125</v>
          </cell>
          <cell r="B521">
            <v>-93.372779846189999</v>
          </cell>
        </row>
        <row r="522">
          <cell r="A522">
            <v>64155.8984375</v>
          </cell>
          <cell r="B522">
            <v>-93.372779846189999</v>
          </cell>
        </row>
        <row r="523">
          <cell r="A523">
            <v>64284.00390625</v>
          </cell>
          <cell r="B523">
            <v>-93.372779846189999</v>
          </cell>
        </row>
        <row r="524">
          <cell r="A524">
            <v>64317.3515625</v>
          </cell>
          <cell r="B524">
            <v>-93.372779846189999</v>
          </cell>
        </row>
        <row r="525">
          <cell r="A525">
            <v>64364.03515625</v>
          </cell>
          <cell r="B525">
            <v>-93.372779846189999</v>
          </cell>
        </row>
        <row r="526">
          <cell r="A526">
            <v>64429.39453125</v>
          </cell>
          <cell r="B526">
            <v>-93.372779846189999</v>
          </cell>
        </row>
        <row r="527">
          <cell r="A527">
            <v>64520.8984375</v>
          </cell>
          <cell r="B527">
            <v>-93.372779846189999</v>
          </cell>
        </row>
        <row r="528">
          <cell r="A528">
            <v>64649.00390625</v>
          </cell>
          <cell r="B528">
            <v>-93.372779846189999</v>
          </cell>
        </row>
        <row r="529">
          <cell r="A529">
            <v>64682.44140625</v>
          </cell>
          <cell r="B529">
            <v>-93.372779846189999</v>
          </cell>
        </row>
        <row r="530">
          <cell r="A530">
            <v>64729.25390625</v>
          </cell>
          <cell r="B530">
            <v>-93.372779846189999</v>
          </cell>
        </row>
        <row r="531">
          <cell r="A531">
            <v>64794.79296875</v>
          </cell>
          <cell r="B531">
            <v>-93.372779846189999</v>
          </cell>
        </row>
        <row r="532">
          <cell r="A532">
            <v>64886.546875</v>
          </cell>
          <cell r="B532">
            <v>-93.372779846189999</v>
          </cell>
        </row>
        <row r="533">
          <cell r="A533">
            <v>65015.00390625</v>
          </cell>
          <cell r="B533">
            <v>-93.372787475590002</v>
          </cell>
        </row>
        <row r="534">
          <cell r="A534">
            <v>65048.3515625</v>
          </cell>
          <cell r="B534">
            <v>-93.496047973629999</v>
          </cell>
        </row>
        <row r="535">
          <cell r="A535">
            <v>65095.03515625</v>
          </cell>
          <cell r="B535">
            <v>-93.669319152829999</v>
          </cell>
        </row>
        <row r="536">
          <cell r="A536">
            <v>65160.39453125</v>
          </cell>
          <cell r="B536">
            <v>-93.9116897583</v>
          </cell>
        </row>
        <row r="537">
          <cell r="A537">
            <v>65251.8984375</v>
          </cell>
          <cell r="B537">
            <v>-94.251014709469999</v>
          </cell>
        </row>
        <row r="538">
          <cell r="A538">
            <v>65380.00390625</v>
          </cell>
          <cell r="B538">
            <v>-94.726150512700002</v>
          </cell>
        </row>
      </sheetData>
      <sheetData sheetId="31">
        <row r="2">
          <cell r="A2">
            <v>3288</v>
          </cell>
          <cell r="B2">
            <v>37.802169799805</v>
          </cell>
          <cell r="D2">
            <v>37.858791351317997</v>
          </cell>
        </row>
        <row r="3">
          <cell r="A3">
            <v>4367.6733398438</v>
          </cell>
          <cell r="B3">
            <v>37.519584655762003</v>
          </cell>
          <cell r="D3">
            <v>37.577285766602003</v>
          </cell>
        </row>
        <row r="4">
          <cell r="A4">
            <v>5879.2163085938</v>
          </cell>
          <cell r="B4">
            <v>37.123947143555</v>
          </cell>
          <cell r="D4">
            <v>37.183162689208999</v>
          </cell>
        </row>
        <row r="5">
          <cell r="A5">
            <v>7995.3759765625</v>
          </cell>
          <cell r="B5">
            <v>36.570056915282997</v>
          </cell>
          <cell r="D5">
            <v>36.631397247313998</v>
          </cell>
        </row>
        <row r="6">
          <cell r="A6">
            <v>10958</v>
          </cell>
          <cell r="B6">
            <v>35.794635772705</v>
          </cell>
          <cell r="D6">
            <v>35.858940124512003</v>
          </cell>
        </row>
        <row r="7">
          <cell r="A7">
            <v>10993.416015625</v>
          </cell>
          <cell r="B7">
            <v>35.775691986083999</v>
          </cell>
          <cell r="D7">
            <v>35.839839935302997</v>
          </cell>
        </row>
        <row r="8">
          <cell r="A8">
            <v>11042.998046875</v>
          </cell>
          <cell r="B8">
            <v>35.749588012695</v>
          </cell>
          <cell r="D8">
            <v>35.813716888427997</v>
          </cell>
        </row>
        <row r="9">
          <cell r="A9">
            <v>11112.413085938</v>
          </cell>
          <cell r="B9">
            <v>35.713031768798999</v>
          </cell>
          <cell r="D9">
            <v>35.777145385742003</v>
          </cell>
        </row>
        <row r="10">
          <cell r="A10">
            <v>11209.594726563</v>
          </cell>
          <cell r="B10">
            <v>35.661796569823998</v>
          </cell>
          <cell r="D10">
            <v>35.725856781006001</v>
          </cell>
        </row>
        <row r="11">
          <cell r="A11">
            <v>11345.6484375</v>
          </cell>
          <cell r="B11">
            <v>35.590023040771001</v>
          </cell>
          <cell r="D11">
            <v>35.654052734375</v>
          </cell>
        </row>
        <row r="12">
          <cell r="A12">
            <v>11536.124023438</v>
          </cell>
          <cell r="B12">
            <v>35.489627838135</v>
          </cell>
          <cell r="D12">
            <v>35.553588867187997</v>
          </cell>
        </row>
        <row r="13">
          <cell r="A13">
            <v>11802.790039063</v>
          </cell>
          <cell r="B13">
            <v>35.349109649657997</v>
          </cell>
          <cell r="D13">
            <v>35.412975311278998</v>
          </cell>
        </row>
        <row r="14">
          <cell r="A14">
            <v>12176.122070313</v>
          </cell>
          <cell r="B14">
            <v>35.152378082275</v>
          </cell>
          <cell r="D14">
            <v>35.216125488281001</v>
          </cell>
        </row>
        <row r="15">
          <cell r="A15">
            <v>12698.787109375</v>
          </cell>
          <cell r="B15">
            <v>34.876937866211001</v>
          </cell>
          <cell r="D15">
            <v>34.940509796142997</v>
          </cell>
        </row>
        <row r="16">
          <cell r="A16">
            <v>13430.517578125</v>
          </cell>
          <cell r="B16">
            <v>34.491291046142997</v>
          </cell>
          <cell r="D16">
            <v>34.554615020752003</v>
          </cell>
        </row>
        <row r="17">
          <cell r="A17">
            <v>14454.940429688</v>
          </cell>
          <cell r="B17">
            <v>33.951385498047003</v>
          </cell>
          <cell r="D17">
            <v>34.014362335205</v>
          </cell>
        </row>
        <row r="18">
          <cell r="A18">
            <v>15889.131835938</v>
          </cell>
          <cell r="B18">
            <v>33.195468902587997</v>
          </cell>
          <cell r="D18">
            <v>33.257972717285</v>
          </cell>
        </row>
        <row r="19">
          <cell r="A19">
            <v>17897</v>
          </cell>
          <cell r="B19">
            <v>32.137226104736001</v>
          </cell>
          <cell r="D19">
            <v>32.19905090332</v>
          </cell>
        </row>
        <row r="20">
          <cell r="A20">
            <v>17928.3984375</v>
          </cell>
          <cell r="B20">
            <v>31.397581100463999</v>
          </cell>
          <cell r="D20">
            <v>31.345096588135</v>
          </cell>
        </row>
        <row r="21">
          <cell r="A21">
            <v>17972.35546875</v>
          </cell>
          <cell r="B21">
            <v>31.140586853026999</v>
          </cell>
          <cell r="D21">
            <v>31.084373474121001</v>
          </cell>
        </row>
        <row r="22">
          <cell r="A22">
            <v>18033.89453125</v>
          </cell>
          <cell r="B22">
            <v>30.780797958373999</v>
          </cell>
          <cell r="D22">
            <v>30.719375610351999</v>
          </cell>
        </row>
        <row r="23">
          <cell r="A23">
            <v>18120.05078125</v>
          </cell>
          <cell r="B23">
            <v>30.277145385741999</v>
          </cell>
          <cell r="D23">
            <v>30.20845413208</v>
          </cell>
        </row>
        <row r="24">
          <cell r="A24">
            <v>18240.66796875</v>
          </cell>
          <cell r="B24">
            <v>29.571983337401999</v>
          </cell>
          <cell r="D24">
            <v>29.493087768555</v>
          </cell>
        </row>
        <row r="25">
          <cell r="A25">
            <v>18409.533203125</v>
          </cell>
          <cell r="B25">
            <v>28.584749221801999</v>
          </cell>
          <cell r="D25">
            <v>28.491579055786001</v>
          </cell>
        </row>
        <row r="26">
          <cell r="A26">
            <v>18645.9453125</v>
          </cell>
          <cell r="B26">
            <v>27.202615737915</v>
          </cell>
          <cell r="D26">
            <v>27.08945274353</v>
          </cell>
        </row>
        <row r="27">
          <cell r="A27">
            <v>18976.921875</v>
          </cell>
          <cell r="B27">
            <v>25.267593383788999</v>
          </cell>
          <cell r="D27">
            <v>25.126443862915</v>
          </cell>
        </row>
        <row r="28">
          <cell r="A28">
            <v>19440.2890625</v>
          </cell>
          <cell r="B28">
            <v>22.558565139771002</v>
          </cell>
          <cell r="D28">
            <v>22.378231048583999</v>
          </cell>
        </row>
        <row r="29">
          <cell r="A29">
            <v>20089.001953125</v>
          </cell>
          <cell r="B29">
            <v>18.765920639038001</v>
          </cell>
          <cell r="D29">
            <v>18.530727386475</v>
          </cell>
        </row>
        <row r="30">
          <cell r="A30">
            <v>20114.8984375</v>
          </cell>
          <cell r="B30">
            <v>18.85297203064</v>
          </cell>
          <cell r="D30">
            <v>18.651695251465</v>
          </cell>
        </row>
        <row r="31">
          <cell r="A31">
            <v>20151.154296875</v>
          </cell>
          <cell r="B31">
            <v>18.778528213501001</v>
          </cell>
          <cell r="D31">
            <v>18.577848434448001</v>
          </cell>
        </row>
        <row r="32">
          <cell r="A32">
            <v>20201.912109375</v>
          </cell>
          <cell r="B32">
            <v>18.674463272095</v>
          </cell>
          <cell r="D32">
            <v>18.474615097046001</v>
          </cell>
        </row>
        <row r="33">
          <cell r="A33">
            <v>20272.97265625</v>
          </cell>
          <cell r="B33">
            <v>18.528736114501999</v>
          </cell>
          <cell r="D33">
            <v>18.330072402953999</v>
          </cell>
        </row>
        <row r="34">
          <cell r="A34">
            <v>20372.45703125</v>
          </cell>
          <cell r="B34">
            <v>18.324743270873999</v>
          </cell>
          <cell r="D34">
            <v>18.127729415893999</v>
          </cell>
        </row>
        <row r="35">
          <cell r="A35">
            <v>20511.734375</v>
          </cell>
          <cell r="B35">
            <v>18.039129257201999</v>
          </cell>
          <cell r="D35">
            <v>17.844421386718999</v>
          </cell>
        </row>
        <row r="36">
          <cell r="A36">
            <v>20706.72265625</v>
          </cell>
          <cell r="B36">
            <v>17.639249801636002</v>
          </cell>
          <cell r="D36">
            <v>17.447772979736001</v>
          </cell>
        </row>
        <row r="37">
          <cell r="A37">
            <v>20979.70703125</v>
          </cell>
          <cell r="B37">
            <v>17.07936668396</v>
          </cell>
          <cell r="D37">
            <v>16.892421722411999</v>
          </cell>
        </row>
        <row r="38">
          <cell r="A38">
            <v>21361.884765625</v>
          </cell>
          <cell r="B38">
            <v>16.295564651488998</v>
          </cell>
          <cell r="D38">
            <v>16.114950180053999</v>
          </cell>
        </row>
        <row r="39">
          <cell r="A39">
            <v>21896.93359375</v>
          </cell>
          <cell r="B39">
            <v>15.198259353638001</v>
          </cell>
          <cell r="D39">
            <v>15.02651309967</v>
          </cell>
        </row>
        <row r="40">
          <cell r="A40">
            <v>22646.001953125</v>
          </cell>
          <cell r="B40">
            <v>13.662000656128001</v>
          </cell>
          <cell r="D40">
            <v>13.502665519714</v>
          </cell>
        </row>
        <row r="41">
          <cell r="A41">
            <v>22672.158203125</v>
          </cell>
          <cell r="B41">
            <v>13.660347938537999</v>
          </cell>
          <cell r="D41">
            <v>13.523049354553001</v>
          </cell>
        </row>
        <row r="42">
          <cell r="A42">
            <v>22708.775390625</v>
          </cell>
          <cell r="B42">
            <v>13.525223731995</v>
          </cell>
          <cell r="D42">
            <v>13.386730194091999</v>
          </cell>
        </row>
        <row r="43">
          <cell r="A43">
            <v>22760.0390625</v>
          </cell>
          <cell r="B43">
            <v>13.336135864258001</v>
          </cell>
          <cell r="D43">
            <v>13.195989608765</v>
          </cell>
        </row>
        <row r="44">
          <cell r="A44">
            <v>22831.80859375</v>
          </cell>
          <cell r="B44">
            <v>13.071434020996</v>
          </cell>
          <cell r="D44">
            <v>12.928984642029</v>
          </cell>
        </row>
        <row r="45">
          <cell r="A45">
            <v>22932.287109375</v>
          </cell>
          <cell r="B45">
            <v>12.700825691223001</v>
          </cell>
          <cell r="D45">
            <v>12.555142402649</v>
          </cell>
        </row>
        <row r="46">
          <cell r="A46">
            <v>23072.95703125</v>
          </cell>
          <cell r="B46">
            <v>12.181958198546999</v>
          </cell>
          <cell r="D46">
            <v>12.031745910645</v>
          </cell>
        </row>
        <row r="47">
          <cell r="A47">
            <v>23269.89453125</v>
          </cell>
          <cell r="B47">
            <v>11.455540657043001</v>
          </cell>
          <cell r="D47">
            <v>11.298993110656999</v>
          </cell>
        </row>
        <row r="48">
          <cell r="A48">
            <v>23545.607421875</v>
          </cell>
          <cell r="B48">
            <v>10.438545227051</v>
          </cell>
          <cell r="D48">
            <v>10.273125648499001</v>
          </cell>
        </row>
        <row r="49">
          <cell r="A49">
            <v>23931.60546875</v>
          </cell>
          <cell r="B49">
            <v>9.0147609710693004</v>
          </cell>
          <cell r="D49">
            <v>8.8369188308715998</v>
          </cell>
        </row>
        <row r="50">
          <cell r="A50">
            <v>24472.001953125</v>
          </cell>
          <cell r="B50">
            <v>7.0214447975159002</v>
          </cell>
          <cell r="D50">
            <v>6.8262052536011</v>
          </cell>
        </row>
        <row r="51">
          <cell r="A51">
            <v>24497.8984375</v>
          </cell>
          <cell r="B51">
            <v>6.5700588226318004</v>
          </cell>
          <cell r="D51">
            <v>6.2878518104553001</v>
          </cell>
        </row>
        <row r="52">
          <cell r="A52">
            <v>24534.154296875</v>
          </cell>
          <cell r="B52">
            <v>6.3254246711731001</v>
          </cell>
          <cell r="D52">
            <v>6.0414304733276003</v>
          </cell>
        </row>
        <row r="53">
          <cell r="A53">
            <v>24584.912109375</v>
          </cell>
          <cell r="B53">
            <v>5.9829287528992001</v>
          </cell>
          <cell r="D53">
            <v>5.6964378356934002</v>
          </cell>
        </row>
        <row r="54">
          <cell r="A54">
            <v>24655.97265625</v>
          </cell>
          <cell r="B54">
            <v>5.5033898353576998</v>
          </cell>
          <cell r="D54">
            <v>5.2134017944336</v>
          </cell>
        </row>
        <row r="55">
          <cell r="A55">
            <v>24755.45703125</v>
          </cell>
          <cell r="B55">
            <v>4.8320360183715998</v>
          </cell>
          <cell r="D55">
            <v>4.5371537208556996</v>
          </cell>
        </row>
        <row r="56">
          <cell r="A56">
            <v>24894.734375</v>
          </cell>
          <cell r="B56">
            <v>3.8921151161193999</v>
          </cell>
          <cell r="D56">
            <v>3.5903820991515998</v>
          </cell>
        </row>
        <row r="57">
          <cell r="A57">
            <v>25089.72265625</v>
          </cell>
          <cell r="B57">
            <v>2.5762128829956001</v>
          </cell>
          <cell r="D57">
            <v>2.2648842334746999</v>
          </cell>
        </row>
        <row r="58">
          <cell r="A58">
            <v>25362.70703125</v>
          </cell>
          <cell r="B58">
            <v>0.7339728474617</v>
          </cell>
          <cell r="D58">
            <v>0.40920600295069998</v>
          </cell>
        </row>
        <row r="59">
          <cell r="A59">
            <v>25744.884765625</v>
          </cell>
          <cell r="B59">
            <v>-1.845192074776</v>
          </cell>
          <cell r="D59">
            <v>-2.1887705326079998</v>
          </cell>
        </row>
        <row r="60">
          <cell r="A60">
            <v>26279.93359375</v>
          </cell>
          <cell r="B60">
            <v>-5.4561028480529998</v>
          </cell>
          <cell r="D60">
            <v>-5.8260312080379997</v>
          </cell>
        </row>
        <row r="61">
          <cell r="A61">
            <v>27029.001953125</v>
          </cell>
          <cell r="B61">
            <v>-10.511302948000001</v>
          </cell>
          <cell r="D61">
            <v>-10.91807842255</v>
          </cell>
        </row>
        <row r="62">
          <cell r="A62">
            <v>27060.837890625</v>
          </cell>
          <cell r="B62">
            <v>-11.03163528442</v>
          </cell>
          <cell r="D62">
            <v>-11.514909744260001</v>
          </cell>
        </row>
        <row r="63">
          <cell r="A63">
            <v>27105.408203125</v>
          </cell>
          <cell r="B63">
            <v>-11.468528747560001</v>
          </cell>
          <cell r="D63">
            <v>-11.95709514618</v>
          </cell>
        </row>
        <row r="64">
          <cell r="A64">
            <v>27167.806640625</v>
          </cell>
          <cell r="B64">
            <v>-12.08013343811</v>
          </cell>
          <cell r="D64">
            <v>-12.57609367371</v>
          </cell>
        </row>
        <row r="65">
          <cell r="A65">
            <v>27255.166015625</v>
          </cell>
          <cell r="B65">
            <v>-12.93638134003</v>
          </cell>
          <cell r="D65">
            <v>-13.44269943237</v>
          </cell>
        </row>
        <row r="66">
          <cell r="A66">
            <v>27377.46875</v>
          </cell>
          <cell r="B66">
            <v>-14.135165214540001</v>
          </cell>
          <cell r="D66">
            <v>-14.65598773956</v>
          </cell>
        </row>
        <row r="67">
          <cell r="A67">
            <v>27548.69140625</v>
          </cell>
          <cell r="B67">
            <v>-15.81347942352</v>
          </cell>
          <cell r="D67">
            <v>-16.354614257809999</v>
          </cell>
        </row>
        <row r="68">
          <cell r="A68">
            <v>27788.404296875</v>
          </cell>
          <cell r="B68">
            <v>-18.163129806520001</v>
          </cell>
          <cell r="D68">
            <v>-18.732690811160001</v>
          </cell>
        </row>
        <row r="69">
          <cell r="A69">
            <v>28124.001953125</v>
          </cell>
          <cell r="B69">
            <v>-21.452619552609999</v>
          </cell>
          <cell r="D69">
            <v>-22.061973571780001</v>
          </cell>
        </row>
        <row r="70">
          <cell r="A70">
            <v>28150.171875</v>
          </cell>
          <cell r="B70">
            <v>-22.102569580080001</v>
          </cell>
          <cell r="D70">
            <v>-22.706230163570002</v>
          </cell>
        </row>
        <row r="71">
          <cell r="A71">
            <v>28186.80859375</v>
          </cell>
          <cell r="B71">
            <v>-22.572814941410002</v>
          </cell>
          <cell r="D71">
            <v>-23.175651550289999</v>
          </cell>
        </row>
        <row r="72">
          <cell r="A72">
            <v>28238.1015625</v>
          </cell>
          <cell r="B72">
            <v>-23.231197357180001</v>
          </cell>
          <cell r="D72">
            <v>-23.832880020139999</v>
          </cell>
        </row>
        <row r="73">
          <cell r="A73">
            <v>28309.91015625</v>
          </cell>
          <cell r="B73">
            <v>-24.152940750119999</v>
          </cell>
          <cell r="D73">
            <v>-24.753005981449999</v>
          </cell>
        </row>
        <row r="74">
          <cell r="A74">
            <v>28410.443359375</v>
          </cell>
          <cell r="B74">
            <v>-25.443412780759999</v>
          </cell>
          <cell r="D74">
            <v>-26.041215896610002</v>
          </cell>
        </row>
        <row r="75">
          <cell r="A75">
            <v>28551.189453125</v>
          </cell>
          <cell r="B75">
            <v>-27.250053405759999</v>
          </cell>
          <cell r="D75">
            <v>-27.844688415530001</v>
          </cell>
        </row>
        <row r="76">
          <cell r="A76">
            <v>28748.234375</v>
          </cell>
          <cell r="B76">
            <v>-29.779350280759999</v>
          </cell>
          <cell r="D76">
            <v>-30.369548797610001</v>
          </cell>
        </row>
        <row r="77">
          <cell r="A77">
            <v>29024.09765625</v>
          </cell>
          <cell r="B77">
            <v>-33.320419311519998</v>
          </cell>
          <cell r="D77">
            <v>-33.904399871830002</v>
          </cell>
        </row>
        <row r="78">
          <cell r="A78">
            <v>29410.306640625</v>
          </cell>
          <cell r="B78">
            <v>-38.277866363530002</v>
          </cell>
          <cell r="D78">
            <v>-38.853149414059999</v>
          </cell>
        </row>
        <row r="79">
          <cell r="A79">
            <v>29951</v>
          </cell>
          <cell r="B79">
            <v>-45.218280792240002</v>
          </cell>
          <cell r="D79">
            <v>-45.781383514399998</v>
          </cell>
        </row>
        <row r="80">
          <cell r="A80">
            <v>29977.15625</v>
          </cell>
          <cell r="B80">
            <v>-45.221870422359999</v>
          </cell>
          <cell r="D80">
            <v>-45.799453735349999</v>
          </cell>
        </row>
        <row r="81">
          <cell r="A81">
            <v>30013.7734375</v>
          </cell>
          <cell r="B81">
            <v>-45.469356536870002</v>
          </cell>
          <cell r="D81">
            <v>-46.048709869379998</v>
          </cell>
        </row>
        <row r="82">
          <cell r="A82">
            <v>30065.037109375</v>
          </cell>
          <cell r="B82">
            <v>-45.815921783450001</v>
          </cell>
          <cell r="D82">
            <v>-46.39775466919</v>
          </cell>
        </row>
        <row r="83">
          <cell r="A83">
            <v>30136.806640625</v>
          </cell>
          <cell r="B83">
            <v>-46.301132202150001</v>
          </cell>
          <cell r="D83">
            <v>-46.886444091800001</v>
          </cell>
        </row>
        <row r="84">
          <cell r="A84">
            <v>30237.28515625</v>
          </cell>
          <cell r="B84">
            <v>-46.980392456049998</v>
          </cell>
          <cell r="D84">
            <v>-47.570568084720001</v>
          </cell>
        </row>
        <row r="85">
          <cell r="A85">
            <v>30377.955078125</v>
          </cell>
          <cell r="B85">
            <v>-47.931369781489998</v>
          </cell>
          <cell r="D85">
            <v>-48.528350830080001</v>
          </cell>
        </row>
        <row r="86">
          <cell r="A86">
            <v>30574.892578125</v>
          </cell>
          <cell r="B86">
            <v>-49.262744903559998</v>
          </cell>
          <cell r="D86">
            <v>-49.869262695309999</v>
          </cell>
        </row>
        <row r="87">
          <cell r="A87">
            <v>30850.60546875</v>
          </cell>
          <cell r="B87">
            <v>-51.126693725590002</v>
          </cell>
          <cell r="D87">
            <v>-51.74655532837</v>
          </cell>
        </row>
        <row r="88">
          <cell r="A88">
            <v>31236.603515625</v>
          </cell>
          <cell r="B88">
            <v>-53.73617553711</v>
          </cell>
          <cell r="D88">
            <v>-54.3747215271</v>
          </cell>
        </row>
        <row r="89">
          <cell r="A89">
            <v>31777</v>
          </cell>
          <cell r="B89">
            <v>-57.389476776119999</v>
          </cell>
          <cell r="D89">
            <v>-58.054176330570002</v>
          </cell>
        </row>
        <row r="90">
          <cell r="A90">
            <v>31806.724609375</v>
          </cell>
          <cell r="B90">
            <v>-57.41802597046</v>
          </cell>
          <cell r="D90">
            <v>-58.057209014889999</v>
          </cell>
        </row>
        <row r="91">
          <cell r="A91">
            <v>31848.337890625</v>
          </cell>
          <cell r="B91">
            <v>-57.591842651370001</v>
          </cell>
          <cell r="D91">
            <v>-58.229152679439999</v>
          </cell>
        </row>
        <row r="92">
          <cell r="A92">
            <v>31906.595703125</v>
          </cell>
          <cell r="B92">
            <v>-57.835311889650001</v>
          </cell>
          <cell r="D92">
            <v>-58.470008850100001</v>
          </cell>
        </row>
        <row r="93">
          <cell r="A93">
            <v>31988.158203125</v>
          </cell>
          <cell r="B93">
            <v>-58.176162719730002</v>
          </cell>
          <cell r="D93">
            <v>-58.807182312009999</v>
          </cell>
        </row>
        <row r="94">
          <cell r="A94">
            <v>32102.345703125</v>
          </cell>
          <cell r="B94">
            <v>-58.653324127200001</v>
          </cell>
          <cell r="D94">
            <v>-59.279205322270002</v>
          </cell>
        </row>
        <row r="95">
          <cell r="A95">
            <v>32262.20703125</v>
          </cell>
          <cell r="B95">
            <v>-59.321369171139999</v>
          </cell>
          <cell r="D95">
            <v>-59.94005203247</v>
          </cell>
        </row>
        <row r="96">
          <cell r="A96">
            <v>32486.013671875</v>
          </cell>
          <cell r="B96">
            <v>-60.256656646730001</v>
          </cell>
          <cell r="D96">
            <v>-60.865264892580001</v>
          </cell>
        </row>
        <row r="97">
          <cell r="A97">
            <v>32799.34375</v>
          </cell>
          <cell r="B97">
            <v>-61.566013336179999</v>
          </cell>
          <cell r="D97">
            <v>-62.16051864624</v>
          </cell>
        </row>
        <row r="98">
          <cell r="A98">
            <v>33238.00390625</v>
          </cell>
          <cell r="B98">
            <v>-63.39912033081</v>
          </cell>
          <cell r="D98">
            <v>-63.973880767819999</v>
          </cell>
        </row>
        <row r="99">
          <cell r="A99">
            <v>33271.3515625</v>
          </cell>
          <cell r="B99">
            <v>-63.596035003659999</v>
          </cell>
          <cell r="D99">
            <v>-64.480178833010001</v>
          </cell>
        </row>
        <row r="100">
          <cell r="A100">
            <v>33318.03515625</v>
          </cell>
          <cell r="B100">
            <v>-63.716506958010001</v>
          </cell>
          <cell r="D100">
            <v>-64.640869140630002</v>
          </cell>
        </row>
        <row r="101">
          <cell r="A101">
            <v>33383.39453125</v>
          </cell>
          <cell r="B101">
            <v>-63.885189056400002</v>
          </cell>
          <cell r="D101">
            <v>-64.865844726559999</v>
          </cell>
        </row>
        <row r="102">
          <cell r="A102">
            <v>33474.8984375</v>
          </cell>
          <cell r="B102">
            <v>-64.12133026123</v>
          </cell>
          <cell r="D102">
            <v>-65.180809021000002</v>
          </cell>
        </row>
        <row r="103">
          <cell r="A103">
            <v>33603.00390625</v>
          </cell>
          <cell r="B103">
            <v>-64.451927185060001</v>
          </cell>
          <cell r="D103">
            <v>-65.621757507319998</v>
          </cell>
        </row>
        <row r="104">
          <cell r="A104">
            <v>33636.3515625</v>
          </cell>
          <cell r="B104">
            <v>-64.616508483890001</v>
          </cell>
          <cell r="D104">
            <v>-65.638732910160002</v>
          </cell>
        </row>
        <row r="105">
          <cell r="A105">
            <v>33683.03515625</v>
          </cell>
          <cell r="B105">
            <v>-64.867126464839998</v>
          </cell>
          <cell r="D105">
            <v>-65.88339996338</v>
          </cell>
        </row>
        <row r="106">
          <cell r="A106">
            <v>33748.39453125</v>
          </cell>
          <cell r="B106">
            <v>-65.218002319340002</v>
          </cell>
          <cell r="D106">
            <v>-66.225952148440001</v>
          </cell>
        </row>
        <row r="107">
          <cell r="A107">
            <v>33839.8984375</v>
          </cell>
          <cell r="B107">
            <v>-65.709228515630002</v>
          </cell>
          <cell r="D107">
            <v>-66.705520629879999</v>
          </cell>
        </row>
        <row r="108">
          <cell r="A108">
            <v>33968.00390625</v>
          </cell>
          <cell r="B108">
            <v>-66.396949768070002</v>
          </cell>
          <cell r="D108">
            <v>-67.376922607419999</v>
          </cell>
        </row>
        <row r="109">
          <cell r="A109">
            <v>34001.44140625</v>
          </cell>
          <cell r="B109">
            <v>-65.927185058589998</v>
          </cell>
          <cell r="D109">
            <v>-66.840545654300001</v>
          </cell>
        </row>
        <row r="110">
          <cell r="A110">
            <v>34048.25390625</v>
          </cell>
          <cell r="B110">
            <v>-65.709297180180002</v>
          </cell>
          <cell r="D110">
            <v>-66.604782104489999</v>
          </cell>
        </row>
        <row r="111">
          <cell r="A111">
            <v>34113.79296875</v>
          </cell>
          <cell r="B111">
            <v>-65.404266357419999</v>
          </cell>
          <cell r="D111">
            <v>-66.274711608890001</v>
          </cell>
        </row>
        <row r="112">
          <cell r="A112">
            <v>34205.546875</v>
          </cell>
          <cell r="B112">
            <v>-64.977210998540002</v>
          </cell>
          <cell r="D112">
            <v>-65.812614440920001</v>
          </cell>
        </row>
        <row r="113">
          <cell r="A113">
            <v>34334.00390625</v>
          </cell>
          <cell r="B113">
            <v>-64.379341125490001</v>
          </cell>
          <cell r="D113">
            <v>-65.165672302250002</v>
          </cell>
        </row>
        <row r="114">
          <cell r="A114">
            <v>34367.3515625</v>
          </cell>
          <cell r="B114">
            <v>-64.663146972660002</v>
          </cell>
          <cell r="D114">
            <v>-65.382606506350001</v>
          </cell>
        </row>
        <row r="115">
          <cell r="A115">
            <v>34414.03515625</v>
          </cell>
          <cell r="B115">
            <v>-64.908981323239999</v>
          </cell>
          <cell r="D115">
            <v>-65.61343383789</v>
          </cell>
        </row>
        <row r="116">
          <cell r="A116">
            <v>34479.39453125</v>
          </cell>
          <cell r="B116">
            <v>-65.25316619873</v>
          </cell>
          <cell r="D116">
            <v>-65.93660736084</v>
          </cell>
        </row>
        <row r="117">
          <cell r="A117">
            <v>34570.8984375</v>
          </cell>
          <cell r="B117">
            <v>-65.735023498540002</v>
          </cell>
          <cell r="D117">
            <v>-66.389053344730002</v>
          </cell>
        </row>
        <row r="118">
          <cell r="A118">
            <v>34699.00390625</v>
          </cell>
          <cell r="B118">
            <v>-66.409637451169999</v>
          </cell>
          <cell r="D118">
            <v>-67.02247619629</v>
          </cell>
        </row>
        <row r="119">
          <cell r="A119">
            <v>34732.3515625</v>
          </cell>
          <cell r="B119">
            <v>-66.584091186519998</v>
          </cell>
          <cell r="D119">
            <v>-67.186500549320002</v>
          </cell>
        </row>
        <row r="120">
          <cell r="A120">
            <v>34779.03515625</v>
          </cell>
          <cell r="B120">
            <v>-66.82283782959</v>
          </cell>
          <cell r="D120">
            <v>-67.419700622560001</v>
          </cell>
        </row>
        <row r="121">
          <cell r="A121">
            <v>34844.39453125</v>
          </cell>
          <cell r="B121">
            <v>-67.15714263916</v>
          </cell>
          <cell r="D121">
            <v>-67.746238708500002</v>
          </cell>
        </row>
        <row r="122">
          <cell r="A122">
            <v>34935.8984375</v>
          </cell>
          <cell r="B122">
            <v>-67.625175476069998</v>
          </cell>
          <cell r="D122">
            <v>-68.203407287600001</v>
          </cell>
        </row>
        <row r="123">
          <cell r="A123">
            <v>35064.00390625</v>
          </cell>
          <cell r="B123">
            <v>-68.28044128418</v>
          </cell>
          <cell r="D123">
            <v>-68.843452453609999</v>
          </cell>
        </row>
        <row r="124">
          <cell r="A124">
            <v>35097.3515625</v>
          </cell>
          <cell r="B124">
            <v>-68.490676879879999</v>
          </cell>
          <cell r="D124">
            <v>-69.151420593259999</v>
          </cell>
        </row>
        <row r="125">
          <cell r="A125">
            <v>35144.03515625</v>
          </cell>
          <cell r="B125">
            <v>-68.651420593259999</v>
          </cell>
          <cell r="D125">
            <v>-69.332153320309999</v>
          </cell>
        </row>
        <row r="126">
          <cell r="A126">
            <v>35209.39453125</v>
          </cell>
          <cell r="B126">
            <v>-68.876495361330001</v>
          </cell>
          <cell r="D126">
            <v>-69.585205078130002</v>
          </cell>
        </row>
        <row r="127">
          <cell r="A127">
            <v>35300.8984375</v>
          </cell>
          <cell r="B127">
            <v>-69.191604614260001</v>
          </cell>
          <cell r="D127">
            <v>-69.939498901370001</v>
          </cell>
        </row>
        <row r="128">
          <cell r="A128">
            <v>35429.00390625</v>
          </cell>
          <cell r="B128">
            <v>-69.632766723629999</v>
          </cell>
          <cell r="D128">
            <v>-70.435508728030001</v>
          </cell>
        </row>
        <row r="129">
          <cell r="A129">
            <v>35462.44140625</v>
          </cell>
          <cell r="B129">
            <v>-69.194343566889998</v>
          </cell>
          <cell r="D129">
            <v>-69.861824035639998</v>
          </cell>
        </row>
        <row r="130">
          <cell r="A130">
            <v>35509.25390625</v>
          </cell>
          <cell r="B130">
            <v>-69.223945617680002</v>
          </cell>
          <cell r="D130">
            <v>-69.888679504389998</v>
          </cell>
        </row>
        <row r="131">
          <cell r="A131">
            <v>35574.79296875</v>
          </cell>
          <cell r="B131">
            <v>-69.265403747560001</v>
          </cell>
          <cell r="D131">
            <v>-69.926277160639998</v>
          </cell>
        </row>
        <row r="132">
          <cell r="A132">
            <v>35666.546875</v>
          </cell>
          <cell r="B132">
            <v>-69.32341003418</v>
          </cell>
          <cell r="D132">
            <v>-69.978897094730002</v>
          </cell>
        </row>
        <row r="133">
          <cell r="A133">
            <v>35795.00390625</v>
          </cell>
          <cell r="B133">
            <v>-69.40463256836</v>
          </cell>
          <cell r="D133">
            <v>-70.052558898930002</v>
          </cell>
        </row>
        <row r="134">
          <cell r="A134">
            <v>35828.3515625</v>
          </cell>
          <cell r="B134">
            <v>-69.884498596189999</v>
          </cell>
          <cell r="D134">
            <v>-70.598175048830001</v>
          </cell>
        </row>
        <row r="135">
          <cell r="A135">
            <v>35875.03515625</v>
          </cell>
          <cell r="B135">
            <v>-70.110664367680002</v>
          </cell>
          <cell r="D135">
            <v>-70.826667785639998</v>
          </cell>
        </row>
        <row r="136">
          <cell r="A136">
            <v>35940.39453125</v>
          </cell>
          <cell r="B136">
            <v>-70.427299499509999</v>
          </cell>
          <cell r="D136">
            <v>-71.14655303955</v>
          </cell>
        </row>
        <row r="137">
          <cell r="A137">
            <v>36031.8984375</v>
          </cell>
          <cell r="B137">
            <v>-70.870597839360002</v>
          </cell>
          <cell r="D137">
            <v>-71.59440612793</v>
          </cell>
        </row>
        <row r="138">
          <cell r="A138">
            <v>36160.00390625</v>
          </cell>
          <cell r="B138">
            <v>-71.491203308110002</v>
          </cell>
          <cell r="D138">
            <v>-72.221389770510001</v>
          </cell>
        </row>
        <row r="139">
          <cell r="A139">
            <v>36193.3515625</v>
          </cell>
          <cell r="B139">
            <v>-71.27732849121</v>
          </cell>
          <cell r="D139">
            <v>-71.984245300289999</v>
          </cell>
        </row>
        <row r="140">
          <cell r="A140">
            <v>36240.03515625</v>
          </cell>
          <cell r="B140">
            <v>-71.192558288569998</v>
          </cell>
          <cell r="D140">
            <v>-71.888221740719999</v>
          </cell>
        </row>
        <row r="141">
          <cell r="A141">
            <v>36305.39453125</v>
          </cell>
          <cell r="B141">
            <v>-71.073822021479998</v>
          </cell>
          <cell r="D141">
            <v>-71.753746032709998</v>
          </cell>
        </row>
        <row r="142">
          <cell r="A142">
            <v>36396.8984375</v>
          </cell>
          <cell r="B142">
            <v>-70.907623291020002</v>
          </cell>
          <cell r="D142">
            <v>-71.56549835205</v>
          </cell>
        </row>
        <row r="143">
          <cell r="A143">
            <v>36525.00390625</v>
          </cell>
          <cell r="B143">
            <v>-70.674934387210001</v>
          </cell>
          <cell r="D143">
            <v>-71.301948547359999</v>
          </cell>
        </row>
        <row r="144">
          <cell r="A144">
            <v>36558.3515625</v>
          </cell>
          <cell r="B144">
            <v>-70.975593566889998</v>
          </cell>
          <cell r="D144">
            <v>-71.661628723139998</v>
          </cell>
        </row>
        <row r="145">
          <cell r="A145">
            <v>36605.03515625</v>
          </cell>
          <cell r="B145">
            <v>-71.267944335940001</v>
          </cell>
          <cell r="D145">
            <v>-71.964073181149999</v>
          </cell>
        </row>
        <row r="146">
          <cell r="A146">
            <v>36670.39453125</v>
          </cell>
          <cell r="B146">
            <v>-71.677276611330001</v>
          </cell>
          <cell r="D146">
            <v>-72.387550353999998</v>
          </cell>
        </row>
        <row r="147">
          <cell r="A147">
            <v>36761.8984375</v>
          </cell>
          <cell r="B147">
            <v>-72.250381469730002</v>
          </cell>
          <cell r="D147">
            <v>-72.980445861820002</v>
          </cell>
        </row>
        <row r="148">
          <cell r="A148">
            <v>36890.00390625</v>
          </cell>
          <cell r="B148">
            <v>-73.052711486820002</v>
          </cell>
          <cell r="D148">
            <v>-73.810485839839998</v>
          </cell>
        </row>
        <row r="149">
          <cell r="A149">
            <v>36923.44140625</v>
          </cell>
          <cell r="B149">
            <v>-73.28313446045</v>
          </cell>
          <cell r="D149">
            <v>-74.065589904790002</v>
          </cell>
        </row>
        <row r="150">
          <cell r="A150">
            <v>36970.25390625</v>
          </cell>
          <cell r="B150">
            <v>-73.468963623050001</v>
          </cell>
          <cell r="D150">
            <v>-74.251609802250002</v>
          </cell>
        </row>
        <row r="151">
          <cell r="A151">
            <v>37035.79296875</v>
          </cell>
          <cell r="B151">
            <v>-73.729194641109999</v>
          </cell>
          <cell r="D151">
            <v>-74.512092590329999</v>
          </cell>
        </row>
        <row r="152">
          <cell r="A152">
            <v>37127.546875</v>
          </cell>
          <cell r="B152">
            <v>-74.093528747560001</v>
          </cell>
          <cell r="D152">
            <v>-74.87678527832</v>
          </cell>
        </row>
        <row r="153">
          <cell r="A153">
            <v>37256.00390625</v>
          </cell>
          <cell r="B153">
            <v>-74.60358428955</v>
          </cell>
          <cell r="D153">
            <v>-75.387351989750002</v>
          </cell>
        </row>
        <row r="154">
          <cell r="A154">
            <v>37289.3515625</v>
          </cell>
          <cell r="B154">
            <v>-74.564582824710001</v>
          </cell>
          <cell r="D154">
            <v>-75.296279907230002</v>
          </cell>
        </row>
        <row r="155">
          <cell r="A155">
            <v>37336.03515625</v>
          </cell>
          <cell r="B155">
            <v>-74.659126281740001</v>
          </cell>
          <cell r="D155">
            <v>-75.382514953609999</v>
          </cell>
        </row>
        <row r="156">
          <cell r="A156">
            <v>37401.39453125</v>
          </cell>
          <cell r="B156">
            <v>-74.791580200200002</v>
          </cell>
          <cell r="D156">
            <v>-75.503341674799998</v>
          </cell>
        </row>
        <row r="157">
          <cell r="A157">
            <v>37492.8984375</v>
          </cell>
          <cell r="B157">
            <v>-74.977027893070002</v>
          </cell>
          <cell r="D157">
            <v>-75.67251586914</v>
          </cell>
        </row>
        <row r="158">
          <cell r="A158">
            <v>37621.00390625</v>
          </cell>
          <cell r="B158">
            <v>-75.23664855957</v>
          </cell>
          <cell r="D158">
            <v>-75.90934753418</v>
          </cell>
        </row>
        <row r="159">
          <cell r="A159">
            <v>37654.3515625</v>
          </cell>
          <cell r="B159">
            <v>-74.847984313959998</v>
          </cell>
          <cell r="D159">
            <v>-75.409553527829999</v>
          </cell>
        </row>
        <row r="160">
          <cell r="A160">
            <v>37701.03515625</v>
          </cell>
          <cell r="B160">
            <v>-74.75227355957</v>
          </cell>
          <cell r="D160">
            <v>-75.297500610349999</v>
          </cell>
        </row>
        <row r="161">
          <cell r="A161">
            <v>37766.39453125</v>
          </cell>
          <cell r="B161">
            <v>-74.618362426760001</v>
          </cell>
          <cell r="D161">
            <v>-75.140747070309999</v>
          </cell>
        </row>
        <row r="162">
          <cell r="A162">
            <v>37857.8984375</v>
          </cell>
          <cell r="B162">
            <v>-74.430892944340002</v>
          </cell>
          <cell r="D162">
            <v>-74.921279907230002</v>
          </cell>
        </row>
        <row r="163">
          <cell r="A163">
            <v>37986.00390625</v>
          </cell>
          <cell r="B163">
            <v>-74.168426513669999</v>
          </cell>
          <cell r="D163">
            <v>-74.614013671880002</v>
          </cell>
        </row>
        <row r="164">
          <cell r="A164">
            <v>38019.3515625</v>
          </cell>
          <cell r="B164">
            <v>-74.151390075679998</v>
          </cell>
          <cell r="D164">
            <v>-74.570220947270002</v>
          </cell>
        </row>
        <row r="165">
          <cell r="A165">
            <v>38066.03515625</v>
          </cell>
          <cell r="B165">
            <v>-74.200813293460001</v>
          </cell>
          <cell r="D165">
            <v>-74.614868164059999</v>
          </cell>
        </row>
        <row r="166">
          <cell r="A166">
            <v>38131.39453125</v>
          </cell>
          <cell r="B166">
            <v>-74.27001953125</v>
          </cell>
          <cell r="D166">
            <v>-74.67739868164</v>
          </cell>
        </row>
        <row r="167">
          <cell r="A167">
            <v>38222.8984375</v>
          </cell>
          <cell r="B167">
            <v>-74.366928100590002</v>
          </cell>
          <cell r="D167">
            <v>-74.764938354489999</v>
          </cell>
        </row>
        <row r="168">
          <cell r="A168">
            <v>38351.00390625</v>
          </cell>
          <cell r="B168">
            <v>-74.502586364750002</v>
          </cell>
          <cell r="D168">
            <v>-74.887504577640001</v>
          </cell>
        </row>
        <row r="169">
          <cell r="A169">
            <v>38384.44140625</v>
          </cell>
          <cell r="B169">
            <v>-74.478553771969999</v>
          </cell>
          <cell r="D169">
            <v>-74.796180725100001</v>
          </cell>
        </row>
        <row r="170">
          <cell r="A170">
            <v>38431.25390625</v>
          </cell>
          <cell r="B170">
            <v>-74.490768432620001</v>
          </cell>
          <cell r="D170">
            <v>-74.789749145510001</v>
          </cell>
        </row>
        <row r="171">
          <cell r="A171">
            <v>38496.79296875</v>
          </cell>
          <cell r="B171">
            <v>-74.507873535160002</v>
          </cell>
          <cell r="D171">
            <v>-74.780754089360002</v>
          </cell>
        </row>
        <row r="172">
          <cell r="A172">
            <v>38588.546875</v>
          </cell>
          <cell r="B172">
            <v>-74.53183746338</v>
          </cell>
          <cell r="D172">
            <v>-74.76816558838</v>
          </cell>
        </row>
        <row r="173">
          <cell r="A173">
            <v>38717.00390625</v>
          </cell>
          <cell r="B173">
            <v>-74.565391540530001</v>
          </cell>
          <cell r="D173">
            <v>-74.750549316410002</v>
          </cell>
        </row>
        <row r="174">
          <cell r="A174">
            <v>38750.3515625</v>
          </cell>
          <cell r="B174">
            <v>-74.591995239260001</v>
          </cell>
          <cell r="D174">
            <v>-74.77993774414</v>
          </cell>
        </row>
        <row r="175">
          <cell r="A175">
            <v>38797.03515625</v>
          </cell>
          <cell r="B175">
            <v>-74.66251373291</v>
          </cell>
          <cell r="D175">
            <v>-74.848136901860002</v>
          </cell>
        </row>
        <row r="176">
          <cell r="A176">
            <v>38862.39453125</v>
          </cell>
          <cell r="B176">
            <v>-74.761276245120001</v>
          </cell>
          <cell r="D176">
            <v>-74.943649291989999</v>
          </cell>
        </row>
        <row r="177">
          <cell r="A177">
            <v>38953.8984375</v>
          </cell>
          <cell r="B177">
            <v>-74.899543762210001</v>
          </cell>
          <cell r="D177">
            <v>-75.077377319340002</v>
          </cell>
        </row>
        <row r="178">
          <cell r="A178">
            <v>39082.00390625</v>
          </cell>
          <cell r="B178">
            <v>-75.093124389650001</v>
          </cell>
          <cell r="D178">
            <v>-75.264595031740001</v>
          </cell>
        </row>
        <row r="179">
          <cell r="A179">
            <v>39115.3515625</v>
          </cell>
          <cell r="B179">
            <v>-74.94563293457</v>
          </cell>
          <cell r="D179">
            <v>-75.061599731450002</v>
          </cell>
        </row>
        <row r="180">
          <cell r="A180">
            <v>39162.03515625</v>
          </cell>
          <cell r="B180">
            <v>-74.833984375</v>
          </cell>
          <cell r="D180">
            <v>-74.930862426760001</v>
          </cell>
        </row>
        <row r="181">
          <cell r="A181">
            <v>39227.39453125</v>
          </cell>
          <cell r="B181">
            <v>-74.677688598629999</v>
          </cell>
          <cell r="D181">
            <v>-74.747840881350001</v>
          </cell>
        </row>
        <row r="182">
          <cell r="A182">
            <v>39318.8984375</v>
          </cell>
          <cell r="B182">
            <v>-74.45888519287</v>
          </cell>
          <cell r="D182">
            <v>-74.491622924799998</v>
          </cell>
        </row>
        <row r="183">
          <cell r="A183">
            <v>39447.00390625</v>
          </cell>
          <cell r="B183">
            <v>-74.152542114260001</v>
          </cell>
          <cell r="D183">
            <v>-74.13289642334</v>
          </cell>
        </row>
        <row r="184">
          <cell r="A184">
            <v>39480.3515625</v>
          </cell>
          <cell r="B184">
            <v>-74.717956542970001</v>
          </cell>
          <cell r="D184">
            <v>-74.809631347660002</v>
          </cell>
        </row>
        <row r="185">
          <cell r="A185">
            <v>39527.03515625</v>
          </cell>
          <cell r="B185">
            <v>-75.113082885739999</v>
          </cell>
          <cell r="D185">
            <v>-75.225090026860002</v>
          </cell>
        </row>
        <row r="186">
          <cell r="A186">
            <v>39592.39453125</v>
          </cell>
          <cell r="B186">
            <v>-75.666221618649999</v>
          </cell>
          <cell r="D186">
            <v>-75.806663513179998</v>
          </cell>
        </row>
        <row r="187">
          <cell r="A187">
            <v>39683.8984375</v>
          </cell>
          <cell r="B187">
            <v>-76.440605163569998</v>
          </cell>
          <cell r="D187">
            <v>-76.620880126949999</v>
          </cell>
        </row>
        <row r="188">
          <cell r="A188">
            <v>39812.00390625</v>
          </cell>
          <cell r="B188">
            <v>-77.52474975586</v>
          </cell>
          <cell r="D188">
            <v>-77.760787963870001</v>
          </cell>
        </row>
        <row r="189">
          <cell r="A189">
            <v>39845.44140625</v>
          </cell>
          <cell r="B189">
            <v>-77.500053405759999</v>
          </cell>
          <cell r="D189">
            <v>-77.740425109859999</v>
          </cell>
        </row>
        <row r="190">
          <cell r="A190">
            <v>39892.25390625</v>
          </cell>
          <cell r="B190">
            <v>-77.57388305664</v>
          </cell>
          <cell r="D190">
            <v>-77.820083618159998</v>
          </cell>
        </row>
        <row r="191">
          <cell r="A191">
            <v>39957.79296875</v>
          </cell>
          <cell r="B191">
            <v>-77.677268981929998</v>
          </cell>
          <cell r="D191">
            <v>-77.931632995610002</v>
          </cell>
        </row>
        <row r="192">
          <cell r="A192">
            <v>40049.546875</v>
          </cell>
          <cell r="B192">
            <v>-77.82201385498</v>
          </cell>
          <cell r="D192">
            <v>-78.08780670166</v>
          </cell>
        </row>
        <row r="193">
          <cell r="A193">
            <v>40178.00390625</v>
          </cell>
          <cell r="B193">
            <v>-78.024658203130002</v>
          </cell>
          <cell r="D193">
            <v>-78.306442260739999</v>
          </cell>
        </row>
        <row r="194">
          <cell r="A194">
            <v>40211.3515625</v>
          </cell>
          <cell r="B194">
            <v>-77.960273742680002</v>
          </cell>
          <cell r="D194">
            <v>-78.266410827640001</v>
          </cell>
        </row>
        <row r="195">
          <cell r="A195">
            <v>40258.03515625</v>
          </cell>
          <cell r="B195">
            <v>-78.020347595209998</v>
          </cell>
          <cell r="D195">
            <v>-78.34031677246</v>
          </cell>
        </row>
        <row r="196">
          <cell r="A196">
            <v>40323.39453125</v>
          </cell>
          <cell r="B196">
            <v>-78.10439300537</v>
          </cell>
          <cell r="D196">
            <v>-78.443717956539999</v>
          </cell>
        </row>
        <row r="197">
          <cell r="A197">
            <v>40414.8984375</v>
          </cell>
          <cell r="B197">
            <v>-78.222053527829999</v>
          </cell>
          <cell r="D197">
            <v>-78.588500976559999</v>
          </cell>
        </row>
        <row r="198">
          <cell r="A198">
            <v>40543.00390625</v>
          </cell>
          <cell r="B198">
            <v>-78.386795043950002</v>
          </cell>
          <cell r="D198">
            <v>-78.791191101069998</v>
          </cell>
        </row>
        <row r="199">
          <cell r="A199">
            <v>40576.3515625</v>
          </cell>
          <cell r="B199">
            <v>-78.97370147705</v>
          </cell>
          <cell r="D199">
            <v>-79.351043701169999</v>
          </cell>
        </row>
        <row r="200">
          <cell r="A200">
            <v>40623.03515625</v>
          </cell>
          <cell r="B200">
            <v>-79.531761169429998</v>
          </cell>
          <cell r="D200">
            <v>-79.885070800779999</v>
          </cell>
        </row>
        <row r="201">
          <cell r="A201">
            <v>40688.39453125</v>
          </cell>
          <cell r="B201">
            <v>-80.313034057620001</v>
          </cell>
          <cell r="D201">
            <v>-80.63271331787</v>
          </cell>
        </row>
        <row r="202">
          <cell r="A202">
            <v>40779.8984375</v>
          </cell>
          <cell r="B202">
            <v>-81.406829833979998</v>
          </cell>
          <cell r="D202">
            <v>-81.679412841800001</v>
          </cell>
        </row>
        <row r="203">
          <cell r="A203">
            <v>40908.00390625</v>
          </cell>
          <cell r="B203">
            <v>-82.93814086914</v>
          </cell>
          <cell r="D203">
            <v>-83.144798278810001</v>
          </cell>
        </row>
        <row r="204">
          <cell r="A204">
            <v>40941.3515625</v>
          </cell>
          <cell r="B204">
            <v>-82.825378417970001</v>
          </cell>
          <cell r="D204">
            <v>-83.00693511963</v>
          </cell>
        </row>
        <row r="205">
          <cell r="A205">
            <v>40988.03515625</v>
          </cell>
          <cell r="B205">
            <v>-82.798599243159998</v>
          </cell>
          <cell r="D205">
            <v>-82.977676391599999</v>
          </cell>
        </row>
        <row r="206">
          <cell r="A206">
            <v>41053.39453125</v>
          </cell>
          <cell r="B206">
            <v>-82.761123657230002</v>
          </cell>
          <cell r="D206">
            <v>-82.936737060550001</v>
          </cell>
        </row>
        <row r="207">
          <cell r="A207">
            <v>41144.8984375</v>
          </cell>
          <cell r="B207">
            <v>-82.708641052250002</v>
          </cell>
          <cell r="D207">
            <v>-82.87940979004</v>
          </cell>
        </row>
        <row r="208">
          <cell r="A208">
            <v>41273.00390625</v>
          </cell>
          <cell r="B208">
            <v>-82.635162353520002</v>
          </cell>
          <cell r="D208">
            <v>-82.79914855957</v>
          </cell>
        </row>
        <row r="209">
          <cell r="A209">
            <v>41306.44140625</v>
          </cell>
          <cell r="B209">
            <v>-82.641723632809999</v>
          </cell>
          <cell r="D209">
            <v>-82.801177978520002</v>
          </cell>
        </row>
        <row r="210">
          <cell r="A210">
            <v>41353.25390625</v>
          </cell>
          <cell r="B210">
            <v>-82.692672729489999</v>
          </cell>
          <cell r="D210">
            <v>-82.854217529300001</v>
          </cell>
        </row>
        <row r="211">
          <cell r="A211">
            <v>41418.79296875</v>
          </cell>
          <cell r="B211">
            <v>-82.763969421390001</v>
          </cell>
          <cell r="D211">
            <v>-82.928436279300001</v>
          </cell>
        </row>
        <row r="212">
          <cell r="A212">
            <v>41510.546875</v>
          </cell>
          <cell r="B212">
            <v>-82.863800048830001</v>
          </cell>
          <cell r="D212">
            <v>-83.032356262210001</v>
          </cell>
        </row>
        <row r="213">
          <cell r="A213">
            <v>41639.00390625</v>
          </cell>
          <cell r="B213">
            <v>-83.003578186040002</v>
          </cell>
          <cell r="D213">
            <v>-83.177864074710001</v>
          </cell>
        </row>
        <row r="214">
          <cell r="A214">
            <v>41672.3515625</v>
          </cell>
          <cell r="B214">
            <v>-83.169883728030001</v>
          </cell>
          <cell r="D214">
            <v>-83.352027893070002</v>
          </cell>
        </row>
        <row r="215">
          <cell r="A215">
            <v>41719.03515625</v>
          </cell>
          <cell r="B215">
            <v>-83.377922058110002</v>
          </cell>
          <cell r="D215">
            <v>-83.55883026123</v>
          </cell>
        </row>
        <row r="216">
          <cell r="A216">
            <v>41784.39453125</v>
          </cell>
          <cell r="B216">
            <v>-83.669158935550001</v>
          </cell>
          <cell r="D216">
            <v>-83.848335266109999</v>
          </cell>
        </row>
        <row r="217">
          <cell r="A217">
            <v>41875.8984375</v>
          </cell>
          <cell r="B217">
            <v>-84.076904296880002</v>
          </cell>
          <cell r="D217">
            <v>-84.253646850590002</v>
          </cell>
        </row>
        <row r="218">
          <cell r="A218">
            <v>42004.00390625</v>
          </cell>
          <cell r="B218">
            <v>-84.647750854489999</v>
          </cell>
          <cell r="D218">
            <v>-84.821090698239999</v>
          </cell>
        </row>
        <row r="219">
          <cell r="A219">
            <v>42037.3515625</v>
          </cell>
          <cell r="B219">
            <v>-84.726219177250002</v>
          </cell>
          <cell r="D219">
            <v>-84.893630981450002</v>
          </cell>
        </row>
        <row r="220">
          <cell r="A220">
            <v>42084.03515625</v>
          </cell>
          <cell r="B220">
            <v>-84.873931884770002</v>
          </cell>
          <cell r="D220">
            <v>-85.036178588870001</v>
          </cell>
        </row>
        <row r="221">
          <cell r="A221">
            <v>42149.39453125</v>
          </cell>
          <cell r="B221">
            <v>-85.080749511720001</v>
          </cell>
          <cell r="D221">
            <v>-85.23575592041</v>
          </cell>
        </row>
        <row r="222">
          <cell r="A222">
            <v>42240.8984375</v>
          </cell>
          <cell r="B222">
            <v>-85.370300292970001</v>
          </cell>
          <cell r="D222">
            <v>-85.515167236330001</v>
          </cell>
        </row>
        <row r="223">
          <cell r="A223">
            <v>42369.00390625</v>
          </cell>
          <cell r="B223">
            <v>-85.775665283199999</v>
          </cell>
          <cell r="D223">
            <v>-85.906341552729998</v>
          </cell>
        </row>
        <row r="224">
          <cell r="A224">
            <v>42402.3515625</v>
          </cell>
          <cell r="B224">
            <v>-86.08211517334</v>
          </cell>
          <cell r="D224">
            <v>-86.197219848629999</v>
          </cell>
        </row>
        <row r="225">
          <cell r="A225">
            <v>42449.03515625</v>
          </cell>
          <cell r="B225">
            <v>-86.467491149899999</v>
          </cell>
          <cell r="D225">
            <v>-86.568740844730002</v>
          </cell>
        </row>
        <row r="226">
          <cell r="A226">
            <v>42514.39453125</v>
          </cell>
          <cell r="B226">
            <v>-87.007026672359999</v>
          </cell>
          <cell r="D226">
            <v>-87.088890075679998</v>
          </cell>
        </row>
        <row r="227">
          <cell r="A227">
            <v>42605.8984375</v>
          </cell>
          <cell r="B227">
            <v>-87.76237487793</v>
          </cell>
          <cell r="D227">
            <v>-87.817092895510001</v>
          </cell>
        </row>
        <row r="228">
          <cell r="A228">
            <v>42734.00390625</v>
          </cell>
          <cell r="B228">
            <v>-88.819862365719999</v>
          </cell>
          <cell r="D228">
            <v>-88.83657836914</v>
          </cell>
        </row>
        <row r="229">
          <cell r="A229">
            <v>42767.44140625</v>
          </cell>
          <cell r="B229">
            <v>-88.769050598139998</v>
          </cell>
          <cell r="D229">
            <v>-88.71396636963</v>
          </cell>
        </row>
        <row r="230">
          <cell r="A230">
            <v>42814.25390625</v>
          </cell>
          <cell r="B230">
            <v>-89.032249450679998</v>
          </cell>
          <cell r="D230">
            <v>-88.975967407230002</v>
          </cell>
        </row>
        <row r="231">
          <cell r="A231">
            <v>42879.79296875</v>
          </cell>
          <cell r="B231">
            <v>-89.400756835940001</v>
          </cell>
          <cell r="D231">
            <v>-89.34275817871</v>
          </cell>
        </row>
        <row r="232">
          <cell r="A232">
            <v>42971.546875</v>
          </cell>
          <cell r="B232">
            <v>-89.916679382319998</v>
          </cell>
          <cell r="D232">
            <v>-89.85627746582</v>
          </cell>
        </row>
        <row r="233">
          <cell r="A233">
            <v>43100.00390625</v>
          </cell>
          <cell r="B233">
            <v>-90.638961791989999</v>
          </cell>
          <cell r="D233">
            <v>-90.575202941889998</v>
          </cell>
        </row>
        <row r="234">
          <cell r="A234">
            <v>43133.3515625</v>
          </cell>
          <cell r="B234">
            <v>-90.51946258545</v>
          </cell>
          <cell r="D234">
            <v>-90.430183410639998</v>
          </cell>
        </row>
        <row r="235">
          <cell r="A235">
            <v>43180.03515625</v>
          </cell>
          <cell r="B235">
            <v>-90.53456878662</v>
          </cell>
          <cell r="D235">
            <v>-90.453010559079999</v>
          </cell>
        </row>
        <row r="236">
          <cell r="A236">
            <v>43245.39453125</v>
          </cell>
          <cell r="B236">
            <v>-90.555702209469999</v>
          </cell>
          <cell r="D236">
            <v>-90.48496246338</v>
          </cell>
        </row>
        <row r="237">
          <cell r="A237">
            <v>43336.8984375</v>
          </cell>
          <cell r="B237">
            <v>-90.585311889650001</v>
          </cell>
          <cell r="D237">
            <v>-90.52970123291</v>
          </cell>
        </row>
        <row r="238">
          <cell r="A238">
            <v>43465.00390625</v>
          </cell>
          <cell r="B238">
            <v>-90.626747131350001</v>
          </cell>
          <cell r="D238">
            <v>-90.592330932620001</v>
          </cell>
        </row>
        <row r="239">
          <cell r="A239">
            <v>43498.3515625</v>
          </cell>
          <cell r="B239">
            <v>-90.434921264650001</v>
          </cell>
          <cell r="D239">
            <v>-90.401947021479998</v>
          </cell>
        </row>
        <row r="240">
          <cell r="A240">
            <v>43545.03515625</v>
          </cell>
          <cell r="B240">
            <v>-90.165031433110002</v>
          </cell>
          <cell r="D240">
            <v>-90.134895324710001</v>
          </cell>
        </row>
        <row r="241">
          <cell r="A241">
            <v>43610.39453125</v>
          </cell>
          <cell r="B241">
            <v>-89.78720855713</v>
          </cell>
          <cell r="D241">
            <v>-89.761047363279999</v>
          </cell>
        </row>
        <row r="242">
          <cell r="A242">
            <v>43701.8984375</v>
          </cell>
          <cell r="B242">
            <v>-89.258277893070002</v>
          </cell>
          <cell r="D242">
            <v>-89.237686157230002</v>
          </cell>
        </row>
        <row r="243">
          <cell r="A243">
            <v>43830.00390625</v>
          </cell>
          <cell r="B243">
            <v>-88.517761230470001</v>
          </cell>
          <cell r="D243">
            <v>-88.50496673584</v>
          </cell>
        </row>
        <row r="244">
          <cell r="A244">
            <v>43863.3515625</v>
          </cell>
          <cell r="B244">
            <v>-88.070922851559999</v>
          </cell>
          <cell r="D244">
            <v>-88.047248840329999</v>
          </cell>
        </row>
        <row r="245">
          <cell r="A245">
            <v>43910.03515625</v>
          </cell>
          <cell r="B245">
            <v>-87.560691833500002</v>
          </cell>
          <cell r="D245">
            <v>-87.536079406740001</v>
          </cell>
        </row>
        <row r="246">
          <cell r="A246">
            <v>43975.39453125</v>
          </cell>
          <cell r="B246">
            <v>-86.846504211430002</v>
          </cell>
          <cell r="D246">
            <v>-86.820579528810001</v>
          </cell>
        </row>
        <row r="247">
          <cell r="A247">
            <v>44066.8984375</v>
          </cell>
          <cell r="B247">
            <v>-85.846618652339998</v>
          </cell>
          <cell r="D247">
            <v>-85.81884765625</v>
          </cell>
        </row>
        <row r="248">
          <cell r="A248">
            <v>44195.00390625</v>
          </cell>
          <cell r="B248">
            <v>-84.446746826169999</v>
          </cell>
          <cell r="D248">
            <v>-84.416389465329999</v>
          </cell>
        </row>
        <row r="249">
          <cell r="A249">
            <v>44228.44140625</v>
          </cell>
          <cell r="B249">
            <v>-84.388023376459998</v>
          </cell>
          <cell r="D249">
            <v>-84.360221862789999</v>
          </cell>
        </row>
        <row r="250">
          <cell r="A250">
            <v>44275.25390625</v>
          </cell>
          <cell r="B250">
            <v>-84.193153381350001</v>
          </cell>
          <cell r="D250">
            <v>-84.157661437990001</v>
          </cell>
        </row>
        <row r="251">
          <cell r="A251">
            <v>44340.79296875</v>
          </cell>
          <cell r="B251">
            <v>-83.920333862299998</v>
          </cell>
          <cell r="D251">
            <v>-83.874069213870001</v>
          </cell>
        </row>
        <row r="252">
          <cell r="A252">
            <v>44432.546875</v>
          </cell>
          <cell r="B252">
            <v>-83.538391113279999</v>
          </cell>
          <cell r="D252">
            <v>-83.47703552246</v>
          </cell>
        </row>
        <row r="253">
          <cell r="A253">
            <v>44561.00390625</v>
          </cell>
          <cell r="B253">
            <v>-83.00366973877</v>
          </cell>
          <cell r="D253">
            <v>-82.921188354489999</v>
          </cell>
        </row>
        <row r="254">
          <cell r="A254">
            <v>44594.3515625</v>
          </cell>
          <cell r="B254">
            <v>-82.902725219730002</v>
          </cell>
          <cell r="D254">
            <v>-82.825958251949999</v>
          </cell>
        </row>
        <row r="255">
          <cell r="A255">
            <v>44641.03515625</v>
          </cell>
          <cell r="B255">
            <v>-82.76025390625</v>
          </cell>
          <cell r="D255">
            <v>-82.682319641109999</v>
          </cell>
        </row>
        <row r="256">
          <cell r="A256">
            <v>44706.39453125</v>
          </cell>
          <cell r="B256">
            <v>-82.560806274409998</v>
          </cell>
          <cell r="D256">
            <v>-82.481239318850001</v>
          </cell>
        </row>
        <row r="257">
          <cell r="A257">
            <v>44797.8984375</v>
          </cell>
          <cell r="B257">
            <v>-82.28157043457</v>
          </cell>
          <cell r="D257">
            <v>-82.19972229004</v>
          </cell>
        </row>
        <row r="258">
          <cell r="A258">
            <v>44926.00390625</v>
          </cell>
          <cell r="B258">
            <v>-81.890632629389998</v>
          </cell>
          <cell r="D258">
            <v>-81.805603027339998</v>
          </cell>
        </row>
        <row r="259">
          <cell r="A259">
            <v>44959.3515625</v>
          </cell>
          <cell r="B259">
            <v>-81.768829345699999</v>
          </cell>
          <cell r="D259">
            <v>-81.672592163090002</v>
          </cell>
        </row>
        <row r="260">
          <cell r="A260">
            <v>45006.03515625</v>
          </cell>
          <cell r="B260">
            <v>-81.598411560060001</v>
          </cell>
          <cell r="D260">
            <v>-81.491348266599999</v>
          </cell>
        </row>
        <row r="261">
          <cell r="A261">
            <v>45071.39453125</v>
          </cell>
          <cell r="B261">
            <v>-81.36011505127</v>
          </cell>
          <cell r="D261">
            <v>-81.23794555664</v>
          </cell>
        </row>
        <row r="262">
          <cell r="A262">
            <v>45162.8984375</v>
          </cell>
          <cell r="B262">
            <v>-81.026275634770002</v>
          </cell>
          <cell r="D262">
            <v>-80.882904052729998</v>
          </cell>
        </row>
        <row r="263">
          <cell r="A263">
            <v>45291.00390625</v>
          </cell>
          <cell r="B263">
            <v>-80.558975219730002</v>
          </cell>
          <cell r="D263">
            <v>-80.385948181149999</v>
          </cell>
        </row>
        <row r="264">
          <cell r="A264">
            <v>45324.3515625</v>
          </cell>
          <cell r="B264">
            <v>-80.3892288208</v>
          </cell>
          <cell r="D264">
            <v>-80.231407165530001</v>
          </cell>
        </row>
        <row r="265">
          <cell r="A265">
            <v>45371.03515625</v>
          </cell>
          <cell r="B265">
            <v>-80.149688720699999</v>
          </cell>
          <cell r="D265">
            <v>-80.00682067871</v>
          </cell>
        </row>
        <row r="266">
          <cell r="A266">
            <v>45436.39453125</v>
          </cell>
          <cell r="B266">
            <v>-79.81435394287</v>
          </cell>
          <cell r="D266">
            <v>-79.692436218259999</v>
          </cell>
        </row>
        <row r="267">
          <cell r="A267">
            <v>45527.8984375</v>
          </cell>
          <cell r="B267">
            <v>-79.344886779790002</v>
          </cell>
          <cell r="D267">
            <v>-79.252296447749998</v>
          </cell>
        </row>
        <row r="268">
          <cell r="A268">
            <v>45656.00390625</v>
          </cell>
          <cell r="B268">
            <v>-78.687644958500002</v>
          </cell>
          <cell r="D268">
            <v>-78.636100769039999</v>
          </cell>
        </row>
        <row r="269">
          <cell r="A269">
            <v>45689.44140625</v>
          </cell>
          <cell r="B269">
            <v>-78.663650512700002</v>
          </cell>
          <cell r="D269">
            <v>-78.601470947270002</v>
          </cell>
        </row>
        <row r="270">
          <cell r="A270">
            <v>45736.25390625</v>
          </cell>
          <cell r="B270">
            <v>-78.634689331049998</v>
          </cell>
          <cell r="D270">
            <v>-78.568519592290002</v>
          </cell>
        </row>
        <row r="271">
          <cell r="A271">
            <v>45801.79296875</v>
          </cell>
          <cell r="B271">
            <v>-78.594146728520002</v>
          </cell>
          <cell r="D271">
            <v>-78.52239227295</v>
          </cell>
        </row>
        <row r="272">
          <cell r="A272">
            <v>45893.546875</v>
          </cell>
          <cell r="B272">
            <v>-78.537384033199999</v>
          </cell>
          <cell r="D272">
            <v>-78.457824707029999</v>
          </cell>
        </row>
        <row r="273">
          <cell r="A273">
            <v>46022.00390625</v>
          </cell>
          <cell r="B273">
            <v>-78.457916259770002</v>
          </cell>
          <cell r="D273">
            <v>-78.367416381840002</v>
          </cell>
        </row>
        <row r="274">
          <cell r="A274">
            <v>46055.3515625</v>
          </cell>
          <cell r="B274">
            <v>-78.336799621579999</v>
          </cell>
          <cell r="D274">
            <v>-78.25096130371</v>
          </cell>
        </row>
        <row r="275">
          <cell r="A275">
            <v>46102.03515625</v>
          </cell>
          <cell r="B275">
            <v>-78.165664672849999</v>
          </cell>
          <cell r="D275">
            <v>-78.082260131840002</v>
          </cell>
        </row>
        <row r="276">
          <cell r="A276">
            <v>46167.39453125</v>
          </cell>
          <cell r="B276">
            <v>-77.926124572749998</v>
          </cell>
          <cell r="D276">
            <v>-77.846130371089998</v>
          </cell>
        </row>
        <row r="277">
          <cell r="A277">
            <v>46258.8984375</v>
          </cell>
          <cell r="B277">
            <v>-77.590782165530001</v>
          </cell>
          <cell r="D277">
            <v>-77.515533447270002</v>
          </cell>
        </row>
        <row r="278">
          <cell r="A278">
            <v>46387.00390625</v>
          </cell>
          <cell r="B278">
            <v>-77.121276855470001</v>
          </cell>
          <cell r="D278">
            <v>-77.052688598629999</v>
          </cell>
        </row>
        <row r="279">
          <cell r="A279">
            <v>46420.3515625</v>
          </cell>
          <cell r="B279">
            <v>-76.87996673584</v>
          </cell>
          <cell r="D279">
            <v>-76.779502868649999</v>
          </cell>
        </row>
        <row r="280">
          <cell r="A280">
            <v>46467.03515625</v>
          </cell>
          <cell r="B280">
            <v>-76.542518615719999</v>
          </cell>
          <cell r="D280">
            <v>-76.394073486330001</v>
          </cell>
        </row>
        <row r="281">
          <cell r="A281">
            <v>46532.39453125</v>
          </cell>
          <cell r="B281">
            <v>-76.070167541499998</v>
          </cell>
          <cell r="D281">
            <v>-75.854545593259999</v>
          </cell>
        </row>
        <row r="282">
          <cell r="A282">
            <v>46623.8984375</v>
          </cell>
          <cell r="B282">
            <v>-75.408828735349999</v>
          </cell>
          <cell r="D282">
            <v>-75.099159240719999</v>
          </cell>
        </row>
        <row r="283">
          <cell r="A283">
            <v>46752.00390625</v>
          </cell>
          <cell r="B283">
            <v>-74.482955932620001</v>
          </cell>
          <cell r="D283">
            <v>-74.041618347170001</v>
          </cell>
        </row>
        <row r="284">
          <cell r="A284">
            <v>46785.3515625</v>
          </cell>
          <cell r="B284">
            <v>-74.436882019039999</v>
          </cell>
          <cell r="D284">
            <v>-74.042610168460001</v>
          </cell>
        </row>
        <row r="285">
          <cell r="A285">
            <v>46832.03515625</v>
          </cell>
          <cell r="B285">
            <v>-74.37303161621</v>
          </cell>
          <cell r="D285">
            <v>-74.02555847168</v>
          </cell>
        </row>
        <row r="286">
          <cell r="A286">
            <v>46897.39453125</v>
          </cell>
          <cell r="B286">
            <v>-74.283645629879999</v>
          </cell>
          <cell r="D286">
            <v>-74.001686096189999</v>
          </cell>
        </row>
        <row r="287">
          <cell r="A287">
            <v>46988.8984375</v>
          </cell>
          <cell r="B287">
            <v>-74.158508300779999</v>
          </cell>
          <cell r="D287">
            <v>-73.968269348139998</v>
          </cell>
        </row>
        <row r="288">
          <cell r="A288">
            <v>47117.00390625</v>
          </cell>
          <cell r="B288">
            <v>-73.983322143549998</v>
          </cell>
          <cell r="D288">
            <v>-73.921493530269998</v>
          </cell>
        </row>
        <row r="289">
          <cell r="A289">
            <v>47150.44140625</v>
          </cell>
          <cell r="B289">
            <v>-74.549674987789999</v>
          </cell>
          <cell r="D289">
            <v>-74.48038482666</v>
          </cell>
        </row>
        <row r="290">
          <cell r="A290">
            <v>47197.25390625</v>
          </cell>
          <cell r="B290">
            <v>-75.342140197749998</v>
          </cell>
          <cell r="D290">
            <v>-75.280792236330001</v>
          </cell>
        </row>
        <row r="291">
          <cell r="A291">
            <v>47262.79296875</v>
          </cell>
          <cell r="B291">
            <v>-76.45157623291</v>
          </cell>
          <cell r="D291">
            <v>-76.40135192871</v>
          </cell>
        </row>
        <row r="292">
          <cell r="A292">
            <v>47354.546875</v>
          </cell>
          <cell r="B292">
            <v>-78.004776000980002</v>
          </cell>
          <cell r="D292">
            <v>-77.970123291020002</v>
          </cell>
        </row>
        <row r="293">
          <cell r="A293">
            <v>47483.00390625</v>
          </cell>
          <cell r="B293">
            <v>-80.1792678833</v>
          </cell>
          <cell r="D293">
            <v>-80.16641998291</v>
          </cell>
        </row>
        <row r="294">
          <cell r="A294">
            <v>47516.3515625</v>
          </cell>
          <cell r="B294">
            <v>-80.62892150879</v>
          </cell>
          <cell r="D294">
            <v>-80.6127243042</v>
          </cell>
        </row>
        <row r="295">
          <cell r="A295">
            <v>47563.03515625</v>
          </cell>
          <cell r="B295">
            <v>-81.258422851559999</v>
          </cell>
          <cell r="D295">
            <v>-81.237533569340002</v>
          </cell>
        </row>
        <row r="296">
          <cell r="A296">
            <v>47628.39453125</v>
          </cell>
          <cell r="B296">
            <v>-82.139694213870001</v>
          </cell>
          <cell r="D296">
            <v>-82.11223602295</v>
          </cell>
        </row>
        <row r="297">
          <cell r="A297">
            <v>47719.8984375</v>
          </cell>
          <cell r="B297">
            <v>-83.373504638669999</v>
          </cell>
          <cell r="D297">
            <v>-83.336860656740001</v>
          </cell>
        </row>
        <row r="298">
          <cell r="A298">
            <v>47848.00390625</v>
          </cell>
          <cell r="B298">
            <v>-85.100830078130002</v>
          </cell>
          <cell r="D298">
            <v>-85.051315307620001</v>
          </cell>
        </row>
        <row r="299">
          <cell r="A299">
            <v>47881.3515625</v>
          </cell>
          <cell r="B299">
            <v>-85.460983276370001</v>
          </cell>
          <cell r="D299">
            <v>-85.411354064939999</v>
          </cell>
        </row>
        <row r="300">
          <cell r="A300">
            <v>47928.03515625</v>
          </cell>
          <cell r="B300">
            <v>-85.965141296390001</v>
          </cell>
          <cell r="D300">
            <v>-85.915328979489999</v>
          </cell>
        </row>
        <row r="301">
          <cell r="A301">
            <v>47993.39453125</v>
          </cell>
          <cell r="B301">
            <v>-86.670989990229998</v>
          </cell>
          <cell r="D301">
            <v>-86.620933532709998</v>
          </cell>
        </row>
        <row r="302">
          <cell r="A302">
            <v>48084.8984375</v>
          </cell>
          <cell r="B302">
            <v>-87.65916442871</v>
          </cell>
          <cell r="D302">
            <v>-87.608764648440001</v>
          </cell>
        </row>
        <row r="303">
          <cell r="A303">
            <v>48213.00390625</v>
          </cell>
          <cell r="B303">
            <v>-89.042617797849999</v>
          </cell>
          <cell r="D303">
            <v>-88.991737365719999</v>
          </cell>
        </row>
        <row r="304">
          <cell r="A304">
            <v>48246.3515625</v>
          </cell>
          <cell r="B304">
            <v>-89.32935333252</v>
          </cell>
          <cell r="D304">
            <v>-89.279296875</v>
          </cell>
        </row>
        <row r="305">
          <cell r="A305">
            <v>48293.03515625</v>
          </cell>
          <cell r="B305">
            <v>-89.730743408199999</v>
          </cell>
          <cell r="D305">
            <v>-89.68180847168</v>
          </cell>
        </row>
        <row r="306">
          <cell r="A306">
            <v>48358.39453125</v>
          </cell>
          <cell r="B306">
            <v>-90.292686462399999</v>
          </cell>
          <cell r="D306">
            <v>-90.245323181149999</v>
          </cell>
        </row>
        <row r="307">
          <cell r="A307">
            <v>48449.8984375</v>
          </cell>
          <cell r="B307">
            <v>-91.07942199707</v>
          </cell>
          <cell r="D307">
            <v>-91.034271240229998</v>
          </cell>
        </row>
        <row r="308">
          <cell r="A308">
            <v>48578.00390625</v>
          </cell>
          <cell r="B308">
            <v>-92.18083190918</v>
          </cell>
          <cell r="D308">
            <v>-92.138763427729998</v>
          </cell>
        </row>
        <row r="309">
          <cell r="A309">
            <v>48611.44140625</v>
          </cell>
          <cell r="B309">
            <v>-92.419105529790002</v>
          </cell>
          <cell r="D309">
            <v>-92.37776184082</v>
          </cell>
        </row>
        <row r="310">
          <cell r="A310">
            <v>48658.25390625</v>
          </cell>
          <cell r="B310">
            <v>-92.752708435060001</v>
          </cell>
          <cell r="D310">
            <v>-92.71240234375</v>
          </cell>
        </row>
        <row r="311">
          <cell r="A311">
            <v>48723.79296875</v>
          </cell>
          <cell r="B311">
            <v>-93.219757080080001</v>
          </cell>
          <cell r="D311">
            <v>-93.180892944340002</v>
          </cell>
        </row>
        <row r="312">
          <cell r="A312">
            <v>48815.546875</v>
          </cell>
          <cell r="B312">
            <v>-93.87361907959</v>
          </cell>
          <cell r="D312">
            <v>-93.836791992190001</v>
          </cell>
        </row>
        <row r="313">
          <cell r="A313">
            <v>48944.00390625</v>
          </cell>
          <cell r="B313">
            <v>-94.789039611820002</v>
          </cell>
          <cell r="D313">
            <v>-94.75505065918</v>
          </cell>
        </row>
        <row r="314">
          <cell r="A314">
            <v>48977.3515625</v>
          </cell>
          <cell r="B314">
            <v>-95.05435180664</v>
          </cell>
          <cell r="D314">
            <v>-95.01872253418</v>
          </cell>
        </row>
        <row r="315">
          <cell r="A315">
            <v>49024.03515625</v>
          </cell>
          <cell r="B315">
            <v>-95.425804138179998</v>
          </cell>
          <cell r="D315">
            <v>-95.387893676760001</v>
          </cell>
        </row>
        <row r="316">
          <cell r="A316">
            <v>49089.39453125</v>
          </cell>
          <cell r="B316">
            <v>-95.945831298830001</v>
          </cell>
          <cell r="D316">
            <v>-95.904747009280001</v>
          </cell>
        </row>
        <row r="317">
          <cell r="A317">
            <v>49180.8984375</v>
          </cell>
          <cell r="B317">
            <v>-96.673881530759999</v>
          </cell>
          <cell r="D317">
            <v>-96.628341674799998</v>
          </cell>
        </row>
        <row r="318">
          <cell r="A318">
            <v>49309.00390625</v>
          </cell>
          <cell r="B318">
            <v>-97.693153381350001</v>
          </cell>
          <cell r="D318">
            <v>-97.641380310060001</v>
          </cell>
        </row>
        <row r="319">
          <cell r="A319">
            <v>49342.3515625</v>
          </cell>
          <cell r="B319">
            <v>-97.890182495120001</v>
          </cell>
          <cell r="D319">
            <v>-97.83885192871</v>
          </cell>
        </row>
        <row r="320">
          <cell r="A320">
            <v>49389.03515625</v>
          </cell>
          <cell r="B320">
            <v>-98.166015625</v>
          </cell>
          <cell r="D320">
            <v>-98.115295410160002</v>
          </cell>
        </row>
        <row r="321">
          <cell r="A321">
            <v>49454.39453125</v>
          </cell>
          <cell r="B321">
            <v>-98.552200317379999</v>
          </cell>
          <cell r="D321">
            <v>-98.502334594730002</v>
          </cell>
        </row>
        <row r="322">
          <cell r="A322">
            <v>49545.8984375</v>
          </cell>
          <cell r="B322">
            <v>-99.09287261963</v>
          </cell>
          <cell r="D322">
            <v>-99.044189453130002</v>
          </cell>
        </row>
        <row r="323">
          <cell r="A323">
            <v>49674.00390625</v>
          </cell>
          <cell r="B323">
            <v>-99.849792480470001</v>
          </cell>
          <cell r="D323">
            <v>-99.802772521969999</v>
          </cell>
        </row>
        <row r="324">
          <cell r="A324">
            <v>49707.3515625</v>
          </cell>
          <cell r="B324">
            <v>-100.0026473999</v>
          </cell>
          <cell r="D324">
            <v>-99.95603942871</v>
          </cell>
        </row>
        <row r="325">
          <cell r="A325">
            <v>49754.03515625</v>
          </cell>
          <cell r="B325">
            <v>-100.21663665769999</v>
          </cell>
          <cell r="D325">
            <v>-100.1706237793</v>
          </cell>
        </row>
        <row r="326">
          <cell r="A326">
            <v>49819.39453125</v>
          </cell>
          <cell r="B326">
            <v>-100.5162200928</v>
          </cell>
          <cell r="D326">
            <v>-100.4710388184</v>
          </cell>
        </row>
        <row r="327">
          <cell r="A327">
            <v>49910.8984375</v>
          </cell>
          <cell r="B327">
            <v>-100.9356765747</v>
          </cell>
          <cell r="D327">
            <v>-100.89167022709999</v>
          </cell>
        </row>
        <row r="328">
          <cell r="A328">
            <v>50039.00390625</v>
          </cell>
          <cell r="B328">
            <v>-101.52290344239999</v>
          </cell>
          <cell r="D328">
            <v>-101.4805221558</v>
          </cell>
        </row>
        <row r="329">
          <cell r="A329">
            <v>50072.44140625</v>
          </cell>
          <cell r="B329">
            <v>-101.6467514038</v>
          </cell>
          <cell r="D329">
            <v>-101.6048049927</v>
          </cell>
        </row>
        <row r="330">
          <cell r="A330">
            <v>50119.25390625</v>
          </cell>
          <cell r="B330">
            <v>-101.82010650629999</v>
          </cell>
          <cell r="D330">
            <v>-101.778793335</v>
          </cell>
        </row>
        <row r="331">
          <cell r="A331">
            <v>50184.79296875</v>
          </cell>
          <cell r="B331">
            <v>-102.06284332280001</v>
          </cell>
          <cell r="D331">
            <v>-102.0224151611</v>
          </cell>
        </row>
        <row r="332">
          <cell r="A332">
            <v>50276.546875</v>
          </cell>
          <cell r="B332">
            <v>-102.40264129640001</v>
          </cell>
          <cell r="D332">
            <v>-102.36344909669999</v>
          </cell>
        </row>
        <row r="333">
          <cell r="A333">
            <v>50405.00390625</v>
          </cell>
          <cell r="B333">
            <v>-102.87837219239999</v>
          </cell>
          <cell r="D333">
            <v>-102.8409042358</v>
          </cell>
        </row>
        <row r="334">
          <cell r="A334">
            <v>50438.3515625</v>
          </cell>
          <cell r="B334">
            <v>-102.9862976074</v>
          </cell>
          <cell r="D334">
            <v>-102.9489898682</v>
          </cell>
        </row>
        <row r="335">
          <cell r="A335">
            <v>50485.03515625</v>
          </cell>
          <cell r="B335">
            <v>-103.1373672485</v>
          </cell>
          <cell r="D335">
            <v>-103.10028076170001</v>
          </cell>
        </row>
        <row r="336">
          <cell r="A336">
            <v>50550.39453125</v>
          </cell>
          <cell r="B336">
            <v>-103.3489074707</v>
          </cell>
          <cell r="D336">
            <v>-103.3121337891</v>
          </cell>
        </row>
        <row r="337">
          <cell r="A337">
            <v>50641.8984375</v>
          </cell>
          <cell r="B337">
            <v>-103.6450881958</v>
          </cell>
          <cell r="D337">
            <v>-103.60874176030001</v>
          </cell>
        </row>
        <row r="338">
          <cell r="A338">
            <v>50770.00390625</v>
          </cell>
          <cell r="B338">
            <v>-104.05969238279999</v>
          </cell>
          <cell r="D338">
            <v>-104.0239639282</v>
          </cell>
        </row>
        <row r="339">
          <cell r="A339">
            <v>50803.3515625</v>
          </cell>
          <cell r="B339">
            <v>-104.15776824949999</v>
          </cell>
          <cell r="D339">
            <v>-104.12195587159999</v>
          </cell>
        </row>
        <row r="340">
          <cell r="A340">
            <v>50850.03515625</v>
          </cell>
          <cell r="B340">
            <v>-104.2949752808</v>
          </cell>
          <cell r="D340">
            <v>-104.25908660890001</v>
          </cell>
        </row>
        <row r="341">
          <cell r="A341">
            <v>50915.39453125</v>
          </cell>
          <cell r="B341">
            <v>-104.48713684080001</v>
          </cell>
          <cell r="D341">
            <v>-104.45114898680001</v>
          </cell>
        </row>
        <row r="342">
          <cell r="A342">
            <v>51006.8984375</v>
          </cell>
          <cell r="B342">
            <v>-104.75615692140001</v>
          </cell>
          <cell r="D342">
            <v>-104.7199935913</v>
          </cell>
        </row>
        <row r="343">
          <cell r="A343">
            <v>51135.00390625</v>
          </cell>
          <cell r="B343">
            <v>-105.1327590942</v>
          </cell>
          <cell r="D343">
            <v>-105.09638214109999</v>
          </cell>
        </row>
        <row r="344">
          <cell r="A344">
            <v>51168.3515625</v>
          </cell>
          <cell r="B344">
            <v>-105.2228851318</v>
          </cell>
          <cell r="D344">
            <v>-105.1863250732</v>
          </cell>
        </row>
        <row r="345">
          <cell r="A345">
            <v>51215.03515625</v>
          </cell>
          <cell r="B345">
            <v>-105.3490066528</v>
          </cell>
          <cell r="D345">
            <v>-105.3122177124</v>
          </cell>
        </row>
        <row r="346">
          <cell r="A346">
            <v>51280.39453125</v>
          </cell>
          <cell r="B346">
            <v>-105.5256195068</v>
          </cell>
          <cell r="D346">
            <v>-105.4885025024</v>
          </cell>
        </row>
        <row r="347">
          <cell r="A347">
            <v>51371.8984375</v>
          </cell>
          <cell r="B347">
            <v>-105.7728729248</v>
          </cell>
          <cell r="D347">
            <v>-105.7352981567</v>
          </cell>
        </row>
        <row r="348">
          <cell r="A348">
            <v>51500.00390625</v>
          </cell>
          <cell r="B348">
            <v>-106.11901855470001</v>
          </cell>
          <cell r="D348">
            <v>-106.0807876587</v>
          </cell>
        </row>
        <row r="349">
          <cell r="A349">
            <v>51533.44140625</v>
          </cell>
          <cell r="B349">
            <v>-105.9139328003</v>
          </cell>
          <cell r="D349">
            <v>-105.8858947754</v>
          </cell>
        </row>
        <row r="350">
          <cell r="A350">
            <v>51580.25390625</v>
          </cell>
          <cell r="B350">
            <v>-105.6267318726</v>
          </cell>
          <cell r="D350">
            <v>-105.6129684448</v>
          </cell>
        </row>
        <row r="351">
          <cell r="A351">
            <v>51645.79296875</v>
          </cell>
          <cell r="B351">
            <v>-105.2246627808</v>
          </cell>
          <cell r="D351">
            <v>-105.2308731079</v>
          </cell>
        </row>
        <row r="352">
          <cell r="A352">
            <v>51737.546875</v>
          </cell>
          <cell r="B352">
            <v>-104.66175842289999</v>
          </cell>
          <cell r="D352">
            <v>-104.69593811039999</v>
          </cell>
        </row>
        <row r="353">
          <cell r="A353">
            <v>51866.00390625</v>
          </cell>
          <cell r="B353">
            <v>-103.8736953735</v>
          </cell>
          <cell r="D353">
            <v>-103.9470367432</v>
          </cell>
        </row>
        <row r="354">
          <cell r="A354">
            <v>51899.3515625</v>
          </cell>
          <cell r="B354">
            <v>-103.7427902222</v>
          </cell>
          <cell r="D354">
            <v>-103.81671142579999</v>
          </cell>
        </row>
        <row r="355">
          <cell r="A355">
            <v>51946.03515625</v>
          </cell>
          <cell r="B355">
            <v>-103.5595550537</v>
          </cell>
          <cell r="D355">
            <v>-103.6342926025</v>
          </cell>
        </row>
        <row r="356">
          <cell r="A356">
            <v>52011.39453125</v>
          </cell>
          <cell r="B356">
            <v>-103.3030471802</v>
          </cell>
          <cell r="D356">
            <v>-103.3789367676</v>
          </cell>
        </row>
        <row r="357">
          <cell r="A357">
            <v>52102.8984375</v>
          </cell>
          <cell r="B357">
            <v>-102.9439163208</v>
          </cell>
          <cell r="D357">
            <v>-103.02141571040001</v>
          </cell>
        </row>
        <row r="358">
          <cell r="A358">
            <v>52231.00390625</v>
          </cell>
          <cell r="B358">
            <v>-102.4411392212</v>
          </cell>
          <cell r="D358">
            <v>-102.5208816528</v>
          </cell>
        </row>
        <row r="359">
          <cell r="A359">
            <v>52264.3515625</v>
          </cell>
          <cell r="B359">
            <v>-102.3520202637</v>
          </cell>
          <cell r="D359">
            <v>-102.4311904907</v>
          </cell>
        </row>
        <row r="360">
          <cell r="A360">
            <v>52311.03515625</v>
          </cell>
          <cell r="B360">
            <v>-102.2272720337</v>
          </cell>
          <cell r="D360">
            <v>-102.30564117430001</v>
          </cell>
        </row>
        <row r="361">
          <cell r="A361">
            <v>52376.39453125</v>
          </cell>
          <cell r="B361">
            <v>-102.05261993409999</v>
          </cell>
          <cell r="D361">
            <v>-102.1298751831</v>
          </cell>
        </row>
        <row r="362">
          <cell r="A362">
            <v>52467.8984375</v>
          </cell>
          <cell r="B362">
            <v>-101.80811309809999</v>
          </cell>
          <cell r="D362">
            <v>-101.88381195069999</v>
          </cell>
        </row>
        <row r="363">
          <cell r="A363">
            <v>52596.00390625</v>
          </cell>
          <cell r="B363">
            <v>-101.4658126831</v>
          </cell>
          <cell r="D363">
            <v>-101.53932189939999</v>
          </cell>
        </row>
        <row r="364">
          <cell r="A364">
            <v>52629.3515625</v>
          </cell>
          <cell r="B364">
            <v>-101.40153503419999</v>
          </cell>
          <cell r="D364">
            <v>-101.47435760499999</v>
          </cell>
        </row>
        <row r="365">
          <cell r="A365">
            <v>52676.03515625</v>
          </cell>
          <cell r="B365">
            <v>-101.31150054930001</v>
          </cell>
          <cell r="D365">
            <v>-101.3833312988</v>
          </cell>
        </row>
        <row r="366">
          <cell r="A366">
            <v>52741.39453125</v>
          </cell>
          <cell r="B366">
            <v>-101.18547821040001</v>
          </cell>
          <cell r="D366">
            <v>-101.25592041020001</v>
          </cell>
        </row>
        <row r="367">
          <cell r="A367">
            <v>52832.8984375</v>
          </cell>
          <cell r="B367">
            <v>-101.00904083250001</v>
          </cell>
          <cell r="D367">
            <v>-101.07754516599999</v>
          </cell>
        </row>
        <row r="368">
          <cell r="A368">
            <v>52961.00390625</v>
          </cell>
          <cell r="B368">
            <v>-100.762046814</v>
          </cell>
          <cell r="D368">
            <v>-100.8278579712</v>
          </cell>
        </row>
        <row r="369">
          <cell r="A369">
            <v>52994.44140625</v>
          </cell>
          <cell r="B369">
            <v>-100.7144165039</v>
          </cell>
          <cell r="D369">
            <v>-100.7795791626</v>
          </cell>
        </row>
        <row r="370">
          <cell r="A370">
            <v>53041.25390625</v>
          </cell>
          <cell r="B370">
            <v>-100.6476974487</v>
          </cell>
          <cell r="D370">
            <v>-100.7119293213</v>
          </cell>
        </row>
        <row r="371">
          <cell r="A371">
            <v>53106.79296875</v>
          </cell>
          <cell r="B371">
            <v>-100.5543212891</v>
          </cell>
          <cell r="D371">
            <v>-100.61724853520001</v>
          </cell>
        </row>
        <row r="372">
          <cell r="A372">
            <v>53198.546875</v>
          </cell>
          <cell r="B372">
            <v>-100.4235992432</v>
          </cell>
          <cell r="D372">
            <v>-100.4847106934</v>
          </cell>
        </row>
        <row r="373">
          <cell r="A373">
            <v>53327.00390625</v>
          </cell>
          <cell r="B373">
            <v>-100.2405929565</v>
          </cell>
          <cell r="D373">
            <v>-100.29917144780001</v>
          </cell>
        </row>
        <row r="374">
          <cell r="A374">
            <v>53360.3515625</v>
          </cell>
          <cell r="B374">
            <v>-100.2052688599</v>
          </cell>
          <cell r="D374">
            <v>-100.2632827759</v>
          </cell>
        </row>
        <row r="375">
          <cell r="A375">
            <v>53407.03515625</v>
          </cell>
          <cell r="B375">
            <v>-100.1558303833</v>
          </cell>
          <cell r="D375">
            <v>-100.2130432129</v>
          </cell>
        </row>
        <row r="376">
          <cell r="A376">
            <v>53472.39453125</v>
          </cell>
          <cell r="B376">
            <v>-100.0865783691</v>
          </cell>
          <cell r="D376">
            <v>-100.14265441889999</v>
          </cell>
        </row>
        <row r="377">
          <cell r="A377">
            <v>53563.8984375</v>
          </cell>
          <cell r="B377">
            <v>-99.989639282230002</v>
          </cell>
          <cell r="D377">
            <v>-100.044128418</v>
          </cell>
        </row>
        <row r="378">
          <cell r="A378">
            <v>53692.00390625</v>
          </cell>
          <cell r="B378">
            <v>-99.8539352417</v>
          </cell>
          <cell r="D378">
            <v>-99.906219482419999</v>
          </cell>
        </row>
        <row r="379">
          <cell r="A379">
            <v>53725.3515625</v>
          </cell>
          <cell r="B379">
            <v>-99.827911376949999</v>
          </cell>
          <cell r="D379">
            <v>-99.87971496582</v>
          </cell>
        </row>
        <row r="380">
          <cell r="A380">
            <v>53772.03515625</v>
          </cell>
          <cell r="B380">
            <v>-99.791465759280001</v>
          </cell>
          <cell r="D380">
            <v>-99.842582702640001</v>
          </cell>
        </row>
        <row r="381">
          <cell r="A381">
            <v>53837.39453125</v>
          </cell>
          <cell r="B381">
            <v>-99.740409851069998</v>
          </cell>
          <cell r="D381">
            <v>-99.790557861330001</v>
          </cell>
        </row>
        <row r="382">
          <cell r="A382">
            <v>53928.8984375</v>
          </cell>
          <cell r="B382">
            <v>-99.668952941889998</v>
          </cell>
          <cell r="D382">
            <v>-99.717735290530001</v>
          </cell>
        </row>
        <row r="383">
          <cell r="A383">
            <v>54057.00390625</v>
          </cell>
          <cell r="B383">
            <v>-99.5689163208</v>
          </cell>
          <cell r="D383">
            <v>-99.615798950200002</v>
          </cell>
        </row>
        <row r="384">
          <cell r="A384">
            <v>54090.3515625</v>
          </cell>
          <cell r="B384">
            <v>-99.550102233890001</v>
          </cell>
          <cell r="D384">
            <v>-99.596572875980002</v>
          </cell>
        </row>
        <row r="385">
          <cell r="A385">
            <v>54137.03515625</v>
          </cell>
          <cell r="B385">
            <v>-99.523727416989999</v>
          </cell>
          <cell r="D385">
            <v>-99.569610595699999</v>
          </cell>
        </row>
        <row r="386">
          <cell r="A386">
            <v>54202.39453125</v>
          </cell>
          <cell r="B386">
            <v>-99.486839294429998</v>
          </cell>
          <cell r="D386">
            <v>-99.53189086914</v>
          </cell>
        </row>
        <row r="387">
          <cell r="A387">
            <v>54293.8984375</v>
          </cell>
          <cell r="B387">
            <v>-99.435150146479998</v>
          </cell>
          <cell r="D387">
            <v>-99.479034423830001</v>
          </cell>
        </row>
        <row r="388">
          <cell r="A388">
            <v>54422.00390625</v>
          </cell>
          <cell r="B388">
            <v>-99.362815856929998</v>
          </cell>
          <cell r="D388">
            <v>-99.405075073239999</v>
          </cell>
        </row>
        <row r="389">
          <cell r="A389">
            <v>54455.44140625</v>
          </cell>
          <cell r="B389">
            <v>-99.34967803955</v>
          </cell>
          <cell r="D389">
            <v>-99.39158630371</v>
          </cell>
        </row>
        <row r="390">
          <cell r="A390">
            <v>54502.25390625</v>
          </cell>
          <cell r="B390">
            <v>-99.331245422359999</v>
          </cell>
          <cell r="D390">
            <v>-99.372650146479998</v>
          </cell>
        </row>
        <row r="391">
          <cell r="A391">
            <v>54567.79296875</v>
          </cell>
          <cell r="B391">
            <v>-99.305473327640001</v>
          </cell>
          <cell r="D391">
            <v>-99.346160888669999</v>
          </cell>
        </row>
        <row r="392">
          <cell r="A392">
            <v>54659.546875</v>
          </cell>
          <cell r="B392">
            <v>-99.269348144529999</v>
          </cell>
          <cell r="D392">
            <v>-99.309036254879999</v>
          </cell>
        </row>
        <row r="393">
          <cell r="A393">
            <v>54788.00390625</v>
          </cell>
          <cell r="B393">
            <v>-99.218795776370001</v>
          </cell>
          <cell r="D393">
            <v>-99.25708770752</v>
          </cell>
        </row>
        <row r="394">
          <cell r="A394">
            <v>54821.3515625</v>
          </cell>
          <cell r="B394">
            <v>-99.21028137207</v>
          </cell>
          <cell r="D394">
            <v>-99.248260498050001</v>
          </cell>
        </row>
        <row r="395">
          <cell r="A395">
            <v>54868.03515625</v>
          </cell>
          <cell r="B395">
            <v>-99.19832611084</v>
          </cell>
          <cell r="D395">
            <v>-99.235862731929998</v>
          </cell>
        </row>
        <row r="396">
          <cell r="A396">
            <v>54933.39453125</v>
          </cell>
          <cell r="B396">
            <v>-99.181602478030001</v>
          </cell>
          <cell r="D396">
            <v>-99.218528747560001</v>
          </cell>
        </row>
        <row r="397">
          <cell r="A397">
            <v>55024.8984375</v>
          </cell>
          <cell r="B397">
            <v>-99.158157348629999</v>
          </cell>
          <cell r="D397">
            <v>-99.194206237789999</v>
          </cell>
        </row>
        <row r="398">
          <cell r="A398">
            <v>55153.00390625</v>
          </cell>
          <cell r="B398">
            <v>-99.125366210940001</v>
          </cell>
          <cell r="D398">
            <v>-99.160186767580001</v>
          </cell>
        </row>
        <row r="399">
          <cell r="A399">
            <v>55186.3515625</v>
          </cell>
          <cell r="B399">
            <v>-99.12052154541</v>
          </cell>
          <cell r="D399">
            <v>-99.155059814449999</v>
          </cell>
        </row>
        <row r="400">
          <cell r="A400">
            <v>55233.03515625</v>
          </cell>
          <cell r="B400">
            <v>-99.113723754879999</v>
          </cell>
          <cell r="D400">
            <v>-99.147872924799998</v>
          </cell>
        </row>
        <row r="401">
          <cell r="A401">
            <v>55298.39453125</v>
          </cell>
          <cell r="B401">
            <v>-99.104209899899999</v>
          </cell>
          <cell r="D401">
            <v>-99.137802124019998</v>
          </cell>
        </row>
        <row r="402">
          <cell r="A402">
            <v>55389.8984375</v>
          </cell>
          <cell r="B402">
            <v>-99.090911865229998</v>
          </cell>
          <cell r="D402">
            <v>-99.123725891109999</v>
          </cell>
        </row>
        <row r="403">
          <cell r="A403">
            <v>55518.00390625</v>
          </cell>
          <cell r="B403">
            <v>-99.072265625</v>
          </cell>
          <cell r="D403">
            <v>-99.103981018070002</v>
          </cell>
        </row>
        <row r="404">
          <cell r="A404">
            <v>55551.3515625</v>
          </cell>
          <cell r="B404">
            <v>-99.07041168213</v>
          </cell>
          <cell r="D404">
            <v>-99.10188293457</v>
          </cell>
        </row>
        <row r="405">
          <cell r="A405">
            <v>55598.03515625</v>
          </cell>
          <cell r="B405">
            <v>-99.067779541020002</v>
          </cell>
          <cell r="D405">
            <v>-99.098915100100001</v>
          </cell>
        </row>
        <row r="406">
          <cell r="A406">
            <v>55663.39453125</v>
          </cell>
          <cell r="B406">
            <v>-99.064109802250002</v>
          </cell>
          <cell r="D406">
            <v>-99.094764709469999</v>
          </cell>
        </row>
        <row r="407">
          <cell r="A407">
            <v>55754.8984375</v>
          </cell>
          <cell r="B407">
            <v>-99.05899810791</v>
          </cell>
          <cell r="D407">
            <v>-99.088981628420001</v>
          </cell>
        </row>
        <row r="408">
          <cell r="A408">
            <v>55883.00390625</v>
          </cell>
          <cell r="B408">
            <v>-99.051788330080001</v>
          </cell>
          <cell r="D408">
            <v>-99.080825805659998</v>
          </cell>
        </row>
        <row r="409">
          <cell r="A409">
            <v>55916.44140625</v>
          </cell>
          <cell r="B409">
            <v>-99.052421569819998</v>
          </cell>
          <cell r="D409">
            <v>-99.081230163569998</v>
          </cell>
        </row>
        <row r="410">
          <cell r="A410">
            <v>55963.25390625</v>
          </cell>
          <cell r="B410">
            <v>-99.053276062009999</v>
          </cell>
          <cell r="D410">
            <v>-99.081764221189999</v>
          </cell>
        </row>
        <row r="411">
          <cell r="A411">
            <v>56028.79296875</v>
          </cell>
          <cell r="B411">
            <v>-99.054489135739999</v>
          </cell>
          <cell r="D411">
            <v>-99.082527160639998</v>
          </cell>
        </row>
        <row r="412">
          <cell r="A412">
            <v>56120.546875</v>
          </cell>
          <cell r="B412">
            <v>-99.056182861330001</v>
          </cell>
          <cell r="D412">
            <v>-99.08358001709</v>
          </cell>
        </row>
        <row r="413">
          <cell r="A413">
            <v>56249.00390625</v>
          </cell>
          <cell r="B413">
            <v>-99.05852508545</v>
          </cell>
          <cell r="D413">
            <v>-99.085037231450002</v>
          </cell>
        </row>
        <row r="414">
          <cell r="A414">
            <v>56282.3515625</v>
          </cell>
          <cell r="B414">
            <v>-99.061149597170001</v>
          </cell>
          <cell r="D414">
            <v>-99.087463378910002</v>
          </cell>
        </row>
        <row r="415">
          <cell r="A415">
            <v>56329.03515625</v>
          </cell>
          <cell r="B415">
            <v>-99.064819335940001</v>
          </cell>
          <cell r="D415">
            <v>-99.09083557129</v>
          </cell>
        </row>
        <row r="416">
          <cell r="A416">
            <v>56394.39453125</v>
          </cell>
          <cell r="B416">
            <v>-99.069961547849999</v>
          </cell>
          <cell r="D416">
            <v>-99.095573425289999</v>
          </cell>
        </row>
        <row r="417">
          <cell r="A417">
            <v>56485.8984375</v>
          </cell>
          <cell r="B417">
            <v>-99.077156066889998</v>
          </cell>
          <cell r="D417">
            <v>-99.102195739750002</v>
          </cell>
        </row>
        <row r="418">
          <cell r="A418">
            <v>56614.00390625</v>
          </cell>
          <cell r="B418">
            <v>-99.087188720699999</v>
          </cell>
          <cell r="D418">
            <v>-99.111442565920001</v>
          </cell>
        </row>
        <row r="419">
          <cell r="A419">
            <v>56647.3515625</v>
          </cell>
          <cell r="B419">
            <v>-99.091491699220001</v>
          </cell>
          <cell r="D419">
            <v>-99.11555480957</v>
          </cell>
        </row>
        <row r="420">
          <cell r="A420">
            <v>56694.03515625</v>
          </cell>
          <cell r="B420">
            <v>-99.09750366211</v>
          </cell>
          <cell r="D420">
            <v>-99.121299743649999</v>
          </cell>
        </row>
        <row r="421">
          <cell r="A421">
            <v>56759.39453125</v>
          </cell>
          <cell r="B421">
            <v>-99.105918884280001</v>
          </cell>
          <cell r="D421">
            <v>-99.129333496089998</v>
          </cell>
        </row>
        <row r="422">
          <cell r="A422">
            <v>56850.8984375</v>
          </cell>
          <cell r="B422">
            <v>-99.117713928219999</v>
          </cell>
          <cell r="D422">
            <v>-99.140586853030001</v>
          </cell>
        </row>
        <row r="423">
          <cell r="A423">
            <v>56979.00390625</v>
          </cell>
          <cell r="B423">
            <v>-99.134185791020002</v>
          </cell>
          <cell r="D423">
            <v>-99.15631866455</v>
          </cell>
        </row>
        <row r="424">
          <cell r="A424">
            <v>57012.3515625</v>
          </cell>
          <cell r="B424">
            <v>-99.139869689939999</v>
          </cell>
          <cell r="D424">
            <v>-99.161819458010001</v>
          </cell>
        </row>
        <row r="425">
          <cell r="A425">
            <v>57059.03515625</v>
          </cell>
          <cell r="B425">
            <v>-99.147811889650001</v>
          </cell>
          <cell r="D425">
            <v>-99.169509887700002</v>
          </cell>
        </row>
        <row r="426">
          <cell r="A426">
            <v>57124.39453125</v>
          </cell>
          <cell r="B426">
            <v>-99.15892791748</v>
          </cell>
          <cell r="D426">
            <v>-99.180267333979998</v>
          </cell>
        </row>
        <row r="427">
          <cell r="A427">
            <v>57215.8984375</v>
          </cell>
          <cell r="B427">
            <v>-99.174514770510001</v>
          </cell>
          <cell r="D427">
            <v>-99.195350646969999</v>
          </cell>
        </row>
        <row r="428">
          <cell r="A428">
            <v>57344.00390625</v>
          </cell>
          <cell r="B428">
            <v>-99.19630432129</v>
          </cell>
          <cell r="D428">
            <v>-99.216445922849999</v>
          </cell>
        </row>
        <row r="429">
          <cell r="A429">
            <v>57377.44140625</v>
          </cell>
          <cell r="B429">
            <v>-99.203163146969999</v>
          </cell>
          <cell r="D429">
            <v>-99.22312927246</v>
          </cell>
        </row>
        <row r="430">
          <cell r="A430">
            <v>57424.25390625</v>
          </cell>
          <cell r="B430">
            <v>-99.212745666499998</v>
          </cell>
          <cell r="D430">
            <v>-99.232467651370001</v>
          </cell>
        </row>
        <row r="431">
          <cell r="A431">
            <v>57489.79296875</v>
          </cell>
          <cell r="B431">
            <v>-99.22617340088</v>
          </cell>
          <cell r="D431">
            <v>-99.245544433589998</v>
          </cell>
        </row>
        <row r="432">
          <cell r="A432">
            <v>57581.546875</v>
          </cell>
          <cell r="B432">
            <v>-99.244956970209998</v>
          </cell>
          <cell r="D432">
            <v>-99.263847351069998</v>
          </cell>
        </row>
        <row r="433">
          <cell r="A433">
            <v>57710.00390625</v>
          </cell>
          <cell r="B433">
            <v>-99.271255493159998</v>
          </cell>
          <cell r="D433">
            <v>-99.2894821167</v>
          </cell>
        </row>
        <row r="434">
          <cell r="A434">
            <v>57743.3515625</v>
          </cell>
          <cell r="B434">
            <v>-99.279037475590002</v>
          </cell>
          <cell r="D434">
            <v>-99.297103881840002</v>
          </cell>
        </row>
        <row r="435">
          <cell r="A435">
            <v>57790.03515625</v>
          </cell>
          <cell r="B435">
            <v>-99.289924621579999</v>
          </cell>
          <cell r="D435">
            <v>-99.307754516599999</v>
          </cell>
        </row>
        <row r="436">
          <cell r="A436">
            <v>57855.39453125</v>
          </cell>
          <cell r="B436">
            <v>-99.305168151860002</v>
          </cell>
          <cell r="D436">
            <v>-99.322677612299998</v>
          </cell>
        </row>
        <row r="437">
          <cell r="A437">
            <v>57946.8984375</v>
          </cell>
          <cell r="B437">
            <v>-99.32650756836</v>
          </cell>
          <cell r="D437">
            <v>-99.343559265140001</v>
          </cell>
        </row>
        <row r="438">
          <cell r="A438">
            <v>58075.00390625</v>
          </cell>
          <cell r="B438">
            <v>-99.356369018549998</v>
          </cell>
          <cell r="D438">
            <v>-99.372787475590002</v>
          </cell>
        </row>
        <row r="439">
          <cell r="A439">
            <v>58108.3515625</v>
          </cell>
          <cell r="B439">
            <v>-99.356369018549998</v>
          </cell>
          <cell r="D439">
            <v>-99.372787475590002</v>
          </cell>
        </row>
        <row r="440">
          <cell r="A440">
            <v>58155.03515625</v>
          </cell>
          <cell r="B440">
            <v>-99.356369018549998</v>
          </cell>
          <cell r="D440">
            <v>-99.372787475590002</v>
          </cell>
        </row>
        <row r="441">
          <cell r="A441">
            <v>58220.39453125</v>
          </cell>
          <cell r="B441">
            <v>-99.356369018549998</v>
          </cell>
          <cell r="D441">
            <v>-99.372787475590002</v>
          </cell>
        </row>
        <row r="442">
          <cell r="A442">
            <v>58311.8984375</v>
          </cell>
          <cell r="B442">
            <v>-99.356369018549998</v>
          </cell>
          <cell r="D442">
            <v>-99.372787475590002</v>
          </cell>
        </row>
        <row r="443">
          <cell r="A443">
            <v>58440.00390625</v>
          </cell>
          <cell r="B443">
            <v>-99.356369018549998</v>
          </cell>
          <cell r="D443">
            <v>-99.372787475590002</v>
          </cell>
        </row>
        <row r="444">
          <cell r="A444">
            <v>58473.3515625</v>
          </cell>
          <cell r="B444">
            <v>-99.356369018549998</v>
          </cell>
          <cell r="D444">
            <v>-99.372787475590002</v>
          </cell>
        </row>
        <row r="445">
          <cell r="A445">
            <v>58520.03515625</v>
          </cell>
          <cell r="B445">
            <v>-99.356369018549998</v>
          </cell>
          <cell r="D445">
            <v>-99.372787475590002</v>
          </cell>
        </row>
        <row r="446">
          <cell r="A446">
            <v>58585.39453125</v>
          </cell>
          <cell r="B446">
            <v>-99.356369018549998</v>
          </cell>
          <cell r="D446">
            <v>-99.372787475590002</v>
          </cell>
        </row>
        <row r="447">
          <cell r="A447">
            <v>58676.8984375</v>
          </cell>
          <cell r="B447">
            <v>-99.356369018549998</v>
          </cell>
          <cell r="D447">
            <v>-99.372787475590002</v>
          </cell>
        </row>
        <row r="448">
          <cell r="A448">
            <v>58805.00390625</v>
          </cell>
          <cell r="B448">
            <v>-99.356369018549998</v>
          </cell>
          <cell r="D448">
            <v>-99.372787475590002</v>
          </cell>
        </row>
        <row r="449">
          <cell r="A449">
            <v>58838.44140625</v>
          </cell>
          <cell r="B449">
            <v>-99.356369018549998</v>
          </cell>
          <cell r="D449">
            <v>-99.372787475590002</v>
          </cell>
        </row>
        <row r="450">
          <cell r="A450">
            <v>58885.25390625</v>
          </cell>
          <cell r="B450">
            <v>-99.356369018549998</v>
          </cell>
          <cell r="D450">
            <v>-99.372787475590002</v>
          </cell>
        </row>
        <row r="451">
          <cell r="A451">
            <v>58950.79296875</v>
          </cell>
          <cell r="B451">
            <v>-99.356369018549998</v>
          </cell>
          <cell r="D451">
            <v>-99.372787475590002</v>
          </cell>
        </row>
        <row r="452">
          <cell r="A452">
            <v>59042.546875</v>
          </cell>
          <cell r="B452">
            <v>-99.356369018549998</v>
          </cell>
          <cell r="D452">
            <v>-99.37279510498</v>
          </cell>
        </row>
        <row r="453">
          <cell r="A453">
            <v>59171.00390625</v>
          </cell>
          <cell r="B453">
            <v>-99.356369018549998</v>
          </cell>
          <cell r="D453">
            <v>-99.37279510498</v>
          </cell>
        </row>
        <row r="454">
          <cell r="A454">
            <v>59204.3515625</v>
          </cell>
          <cell r="B454">
            <v>-99.356369018549998</v>
          </cell>
          <cell r="D454">
            <v>-99.37279510498</v>
          </cell>
        </row>
        <row r="455">
          <cell r="A455">
            <v>59251.03515625</v>
          </cell>
          <cell r="B455">
            <v>-99.356369018549998</v>
          </cell>
          <cell r="D455">
            <v>-99.37279510498</v>
          </cell>
        </row>
        <row r="456">
          <cell r="A456">
            <v>59316.39453125</v>
          </cell>
          <cell r="B456">
            <v>-99.356369018549998</v>
          </cell>
          <cell r="D456">
            <v>-99.37279510498</v>
          </cell>
        </row>
        <row r="457">
          <cell r="A457">
            <v>59407.8984375</v>
          </cell>
          <cell r="B457">
            <v>-99.356369018549998</v>
          </cell>
          <cell r="D457">
            <v>-99.37279510498</v>
          </cell>
        </row>
        <row r="458">
          <cell r="A458">
            <v>59536.00390625</v>
          </cell>
          <cell r="B458">
            <v>-99.356369018549998</v>
          </cell>
          <cell r="D458">
            <v>-99.37279510498</v>
          </cell>
        </row>
        <row r="459">
          <cell r="A459">
            <v>59569.3515625</v>
          </cell>
          <cell r="B459">
            <v>-99.356369018549998</v>
          </cell>
          <cell r="D459">
            <v>-99.37279510498</v>
          </cell>
        </row>
        <row r="460">
          <cell r="A460">
            <v>59616.03515625</v>
          </cell>
          <cell r="B460">
            <v>-99.356369018549998</v>
          </cell>
          <cell r="D460">
            <v>-99.37279510498</v>
          </cell>
        </row>
        <row r="461">
          <cell r="A461">
            <v>59681.39453125</v>
          </cell>
          <cell r="B461">
            <v>-99.356369018549998</v>
          </cell>
          <cell r="D461">
            <v>-99.37279510498</v>
          </cell>
        </row>
        <row r="462">
          <cell r="A462">
            <v>59772.8984375</v>
          </cell>
          <cell r="B462">
            <v>-99.356369018549998</v>
          </cell>
          <cell r="D462">
            <v>-99.37279510498</v>
          </cell>
        </row>
        <row r="463">
          <cell r="A463">
            <v>59901.00390625</v>
          </cell>
          <cell r="B463">
            <v>-99.356369018549998</v>
          </cell>
          <cell r="D463">
            <v>-99.37279510498</v>
          </cell>
        </row>
        <row r="464">
          <cell r="A464">
            <v>59934.3515625</v>
          </cell>
          <cell r="B464">
            <v>-99.356369018549998</v>
          </cell>
          <cell r="D464">
            <v>-99.37279510498</v>
          </cell>
        </row>
        <row r="465">
          <cell r="A465">
            <v>59981.03515625</v>
          </cell>
          <cell r="B465">
            <v>-99.356369018549998</v>
          </cell>
          <cell r="D465">
            <v>-99.37279510498</v>
          </cell>
        </row>
        <row r="466">
          <cell r="A466">
            <v>60046.39453125</v>
          </cell>
          <cell r="B466">
            <v>-99.356369018549998</v>
          </cell>
          <cell r="D466">
            <v>-99.37279510498</v>
          </cell>
        </row>
        <row r="467">
          <cell r="A467">
            <v>60137.8984375</v>
          </cell>
          <cell r="B467">
            <v>-99.356369018549998</v>
          </cell>
          <cell r="D467">
            <v>-99.37279510498</v>
          </cell>
        </row>
        <row r="468">
          <cell r="A468">
            <v>60266.00390625</v>
          </cell>
          <cell r="B468">
            <v>-99.35637664795</v>
          </cell>
          <cell r="D468">
            <v>-99.37279510498</v>
          </cell>
        </row>
        <row r="469">
          <cell r="A469">
            <v>60299.44140625</v>
          </cell>
          <cell r="B469">
            <v>-99.35637664795</v>
          </cell>
          <cell r="D469">
            <v>-99.37279510498</v>
          </cell>
        </row>
        <row r="470">
          <cell r="A470">
            <v>60346.25390625</v>
          </cell>
          <cell r="B470">
            <v>-99.35637664795</v>
          </cell>
          <cell r="D470">
            <v>-99.37279510498</v>
          </cell>
        </row>
        <row r="471">
          <cell r="A471">
            <v>60411.79296875</v>
          </cell>
          <cell r="B471">
            <v>-99.35637664795</v>
          </cell>
          <cell r="D471">
            <v>-99.37279510498</v>
          </cell>
        </row>
        <row r="472">
          <cell r="A472">
            <v>60503.546875</v>
          </cell>
          <cell r="B472">
            <v>-99.35637664795</v>
          </cell>
          <cell r="D472">
            <v>-99.37279510498</v>
          </cell>
        </row>
        <row r="473">
          <cell r="A473">
            <v>60632.00390625</v>
          </cell>
          <cell r="B473">
            <v>-99.35637664795</v>
          </cell>
          <cell r="D473">
            <v>-99.37279510498</v>
          </cell>
        </row>
        <row r="474">
          <cell r="A474">
            <v>60665.3515625</v>
          </cell>
          <cell r="B474">
            <v>-99.35637664795</v>
          </cell>
          <cell r="D474">
            <v>-99.37279510498</v>
          </cell>
        </row>
        <row r="475">
          <cell r="A475">
            <v>60712.03515625</v>
          </cell>
          <cell r="B475">
            <v>-99.35637664795</v>
          </cell>
          <cell r="D475">
            <v>-99.37279510498</v>
          </cell>
        </row>
        <row r="476">
          <cell r="A476">
            <v>60777.39453125</v>
          </cell>
          <cell r="B476">
            <v>-99.35637664795</v>
          </cell>
          <cell r="D476">
            <v>-99.37279510498</v>
          </cell>
        </row>
        <row r="477">
          <cell r="A477">
            <v>60868.8984375</v>
          </cell>
          <cell r="B477">
            <v>-99.35637664795</v>
          </cell>
          <cell r="D477">
            <v>-99.37279510498</v>
          </cell>
        </row>
        <row r="478">
          <cell r="A478">
            <v>60997.00390625</v>
          </cell>
          <cell r="B478">
            <v>-99.35637664795</v>
          </cell>
          <cell r="D478">
            <v>-99.37279510498</v>
          </cell>
        </row>
        <row r="479">
          <cell r="A479">
            <v>61030.3515625</v>
          </cell>
          <cell r="B479">
            <v>-99.35637664795</v>
          </cell>
          <cell r="D479">
            <v>-99.37279510498</v>
          </cell>
        </row>
        <row r="480">
          <cell r="A480">
            <v>61077.03515625</v>
          </cell>
          <cell r="B480">
            <v>-99.35637664795</v>
          </cell>
          <cell r="D480">
            <v>-99.37279510498</v>
          </cell>
        </row>
        <row r="481">
          <cell r="A481">
            <v>61142.39453125</v>
          </cell>
          <cell r="B481">
            <v>-99.35637664795</v>
          </cell>
          <cell r="D481">
            <v>-99.37279510498</v>
          </cell>
        </row>
        <row r="482">
          <cell r="A482">
            <v>61233.8984375</v>
          </cell>
          <cell r="B482">
            <v>-99.35637664795</v>
          </cell>
          <cell r="D482">
            <v>-99.37279510498</v>
          </cell>
        </row>
        <row r="483">
          <cell r="A483">
            <v>61362.00390625</v>
          </cell>
          <cell r="B483">
            <v>-99.35637664795</v>
          </cell>
          <cell r="D483">
            <v>-99.37279510498</v>
          </cell>
        </row>
        <row r="484">
          <cell r="A484">
            <v>61395.3515625</v>
          </cell>
          <cell r="B484">
            <v>-99.461372375490001</v>
          </cell>
          <cell r="D484">
            <v>-99.476364135739999</v>
          </cell>
        </row>
        <row r="485">
          <cell r="A485">
            <v>61442.03515625</v>
          </cell>
          <cell r="B485">
            <v>-99.608444213870001</v>
          </cell>
          <cell r="D485">
            <v>-99.621421813959998</v>
          </cell>
        </row>
        <row r="486">
          <cell r="A486">
            <v>61507.39453125</v>
          </cell>
          <cell r="B486">
            <v>-99.81430053711</v>
          </cell>
          <cell r="D486">
            <v>-99.82447052002</v>
          </cell>
        </row>
        <row r="487">
          <cell r="A487">
            <v>61598.8984375</v>
          </cell>
          <cell r="B487">
            <v>-100.1025085449</v>
          </cell>
          <cell r="D487">
            <v>-100.10874176030001</v>
          </cell>
        </row>
        <row r="488">
          <cell r="A488">
            <v>61727.00390625</v>
          </cell>
          <cell r="B488">
            <v>-100.50602722169999</v>
          </cell>
          <cell r="D488">
            <v>-100.5067443848</v>
          </cell>
        </row>
        <row r="489">
          <cell r="A489">
            <v>61760.44140625</v>
          </cell>
          <cell r="B489">
            <v>-100.50602722169999</v>
          </cell>
          <cell r="D489">
            <v>-100.5067443848</v>
          </cell>
        </row>
        <row r="490">
          <cell r="A490">
            <v>61807.25390625</v>
          </cell>
          <cell r="B490">
            <v>-100.50602722169999</v>
          </cell>
          <cell r="D490">
            <v>-100.5067443848</v>
          </cell>
        </row>
        <row r="491">
          <cell r="A491">
            <v>61872.79296875</v>
          </cell>
          <cell r="B491">
            <v>-100.50602722169999</v>
          </cell>
          <cell r="D491">
            <v>-100.5067443848</v>
          </cell>
        </row>
        <row r="492">
          <cell r="A492">
            <v>61964.546875</v>
          </cell>
          <cell r="B492">
            <v>-100.50602722169999</v>
          </cell>
          <cell r="D492">
            <v>-100.5067443848</v>
          </cell>
        </row>
        <row r="493">
          <cell r="A493">
            <v>62093.00390625</v>
          </cell>
          <cell r="B493">
            <v>-100.50602722169999</v>
          </cell>
          <cell r="D493">
            <v>-100.5067443848</v>
          </cell>
        </row>
        <row r="494">
          <cell r="A494">
            <v>62126.3515625</v>
          </cell>
          <cell r="B494">
            <v>-100.50602722169999</v>
          </cell>
          <cell r="D494">
            <v>-100.5067443848</v>
          </cell>
        </row>
        <row r="495">
          <cell r="A495">
            <v>62173.03515625</v>
          </cell>
          <cell r="B495">
            <v>-100.50602722169999</v>
          </cell>
          <cell r="D495">
            <v>-100.5067443848</v>
          </cell>
        </row>
        <row r="496">
          <cell r="A496">
            <v>62238.39453125</v>
          </cell>
          <cell r="B496">
            <v>-100.50602722169999</v>
          </cell>
          <cell r="D496">
            <v>-100.5067443848</v>
          </cell>
        </row>
        <row r="497">
          <cell r="A497">
            <v>62329.8984375</v>
          </cell>
          <cell r="B497">
            <v>-100.50602722169999</v>
          </cell>
          <cell r="D497">
            <v>-100.5067443848</v>
          </cell>
        </row>
        <row r="498">
          <cell r="A498">
            <v>62458.00390625</v>
          </cell>
          <cell r="B498">
            <v>-100.50602722169999</v>
          </cell>
          <cell r="D498">
            <v>-100.5067443848</v>
          </cell>
        </row>
        <row r="499">
          <cell r="A499">
            <v>62491.3515625</v>
          </cell>
          <cell r="B499">
            <v>-100.50602722169999</v>
          </cell>
          <cell r="D499">
            <v>-100.5067443848</v>
          </cell>
        </row>
        <row r="500">
          <cell r="A500">
            <v>62538.03515625</v>
          </cell>
          <cell r="B500">
            <v>-100.50602722169999</v>
          </cell>
          <cell r="D500">
            <v>-100.5067443848</v>
          </cell>
        </row>
        <row r="501">
          <cell r="A501">
            <v>62603.39453125</v>
          </cell>
          <cell r="B501">
            <v>-100.50602722169999</v>
          </cell>
          <cell r="D501">
            <v>-100.5067443848</v>
          </cell>
        </row>
        <row r="502">
          <cell r="A502">
            <v>62694.8984375</v>
          </cell>
          <cell r="B502">
            <v>-100.50602722169999</v>
          </cell>
          <cell r="D502">
            <v>-100.5067443848</v>
          </cell>
        </row>
        <row r="503">
          <cell r="A503">
            <v>62823.00390625</v>
          </cell>
          <cell r="B503">
            <v>-100.50602722169999</v>
          </cell>
          <cell r="D503">
            <v>-100.5067443848</v>
          </cell>
        </row>
        <row r="504">
          <cell r="A504">
            <v>62856.3515625</v>
          </cell>
          <cell r="B504">
            <v>-100.50602722169999</v>
          </cell>
          <cell r="D504">
            <v>-100.5067443848</v>
          </cell>
        </row>
        <row r="505">
          <cell r="A505">
            <v>62903.03515625</v>
          </cell>
          <cell r="B505">
            <v>-100.50602722169999</v>
          </cell>
          <cell r="D505">
            <v>-100.5067443848</v>
          </cell>
        </row>
        <row r="506">
          <cell r="A506">
            <v>62968.39453125</v>
          </cell>
          <cell r="B506">
            <v>-100.50602722169999</v>
          </cell>
          <cell r="D506">
            <v>-100.5067443848</v>
          </cell>
        </row>
        <row r="507">
          <cell r="A507">
            <v>63059.8984375</v>
          </cell>
          <cell r="B507">
            <v>-100.50602722169999</v>
          </cell>
          <cell r="D507">
            <v>-100.5067443848</v>
          </cell>
        </row>
        <row r="508">
          <cell r="A508">
            <v>63188.00390625</v>
          </cell>
          <cell r="B508">
            <v>-100.50602722169999</v>
          </cell>
          <cell r="D508">
            <v>-100.5067443848</v>
          </cell>
        </row>
        <row r="509">
          <cell r="A509">
            <v>63221.44140625</v>
          </cell>
          <cell r="B509">
            <v>-100.50602722169999</v>
          </cell>
          <cell r="D509">
            <v>-100.5067443848</v>
          </cell>
        </row>
        <row r="510">
          <cell r="A510">
            <v>63268.25390625</v>
          </cell>
          <cell r="B510">
            <v>-100.50602722169999</v>
          </cell>
          <cell r="D510">
            <v>-100.5067443848</v>
          </cell>
        </row>
        <row r="511">
          <cell r="A511">
            <v>63333.79296875</v>
          </cell>
          <cell r="B511">
            <v>-100.50602722169999</v>
          </cell>
          <cell r="D511">
            <v>-100.5067443848</v>
          </cell>
        </row>
        <row r="512">
          <cell r="A512">
            <v>63425.546875</v>
          </cell>
          <cell r="B512">
            <v>-100.50602722169999</v>
          </cell>
          <cell r="D512">
            <v>-100.5067443848</v>
          </cell>
        </row>
        <row r="513">
          <cell r="A513">
            <v>63554.00390625</v>
          </cell>
          <cell r="B513">
            <v>-100.50602722169999</v>
          </cell>
          <cell r="D513">
            <v>-100.5067443848</v>
          </cell>
        </row>
        <row r="514">
          <cell r="A514">
            <v>63587.3515625</v>
          </cell>
          <cell r="B514">
            <v>-100.50602722169999</v>
          </cell>
          <cell r="D514">
            <v>-100.5067443848</v>
          </cell>
        </row>
        <row r="515">
          <cell r="A515">
            <v>63634.03515625</v>
          </cell>
          <cell r="B515">
            <v>-100.50602722169999</v>
          </cell>
          <cell r="D515">
            <v>-100.5067443848</v>
          </cell>
        </row>
        <row r="516">
          <cell r="A516">
            <v>63699.39453125</v>
          </cell>
          <cell r="B516">
            <v>-100.50602722169999</v>
          </cell>
          <cell r="D516">
            <v>-100.5067443848</v>
          </cell>
        </row>
        <row r="517">
          <cell r="A517">
            <v>63790.8984375</v>
          </cell>
          <cell r="B517">
            <v>-100.50602722169999</v>
          </cell>
          <cell r="D517">
            <v>-100.5067443848</v>
          </cell>
        </row>
        <row r="518">
          <cell r="A518">
            <v>63919.00390625</v>
          </cell>
          <cell r="B518">
            <v>-100.50602722169999</v>
          </cell>
          <cell r="D518">
            <v>-100.5067443848</v>
          </cell>
        </row>
        <row r="519">
          <cell r="A519">
            <v>63952.3515625</v>
          </cell>
          <cell r="B519">
            <v>-100.50602722169999</v>
          </cell>
          <cell r="D519">
            <v>-100.5067443848</v>
          </cell>
        </row>
        <row r="520">
          <cell r="A520">
            <v>63999.03515625</v>
          </cell>
          <cell r="B520">
            <v>-100.50602722169999</v>
          </cell>
          <cell r="D520">
            <v>-100.5067443848</v>
          </cell>
        </row>
        <row r="521">
          <cell r="A521">
            <v>64064.39453125</v>
          </cell>
          <cell r="B521">
            <v>-100.50602722169999</v>
          </cell>
          <cell r="D521">
            <v>-100.5067443848</v>
          </cell>
        </row>
        <row r="522">
          <cell r="A522">
            <v>64155.8984375</v>
          </cell>
          <cell r="B522">
            <v>-100.50602722169999</v>
          </cell>
          <cell r="D522">
            <v>-100.5067443848</v>
          </cell>
        </row>
        <row r="523">
          <cell r="A523">
            <v>64284.00390625</v>
          </cell>
          <cell r="B523">
            <v>-100.50602722169999</v>
          </cell>
          <cell r="D523">
            <v>-100.5067443848</v>
          </cell>
        </row>
        <row r="524">
          <cell r="A524">
            <v>64317.3515625</v>
          </cell>
          <cell r="B524">
            <v>-100.50602722169999</v>
          </cell>
          <cell r="D524">
            <v>-100.5067443848</v>
          </cell>
        </row>
        <row r="525">
          <cell r="A525">
            <v>64364.03515625</v>
          </cell>
          <cell r="B525">
            <v>-100.50602722169999</v>
          </cell>
          <cell r="D525">
            <v>-100.5067443848</v>
          </cell>
        </row>
        <row r="526">
          <cell r="A526">
            <v>64429.39453125</v>
          </cell>
          <cell r="B526">
            <v>-100.50602722169999</v>
          </cell>
          <cell r="D526">
            <v>-100.5067443848</v>
          </cell>
        </row>
        <row r="527">
          <cell r="A527">
            <v>64520.8984375</v>
          </cell>
          <cell r="B527">
            <v>-100.50602722169999</v>
          </cell>
          <cell r="D527">
            <v>-100.5067443848</v>
          </cell>
        </row>
        <row r="528">
          <cell r="A528">
            <v>64649.00390625</v>
          </cell>
          <cell r="B528">
            <v>-100.50602722169999</v>
          </cell>
          <cell r="D528">
            <v>-100.5067443848</v>
          </cell>
        </row>
        <row r="529">
          <cell r="A529">
            <v>64682.44140625</v>
          </cell>
          <cell r="B529">
            <v>-100.50602722169999</v>
          </cell>
          <cell r="D529">
            <v>-100.5067443848</v>
          </cell>
        </row>
        <row r="530">
          <cell r="A530">
            <v>64729.25390625</v>
          </cell>
          <cell r="B530">
            <v>-100.50602722169999</v>
          </cell>
          <cell r="D530">
            <v>-100.5067443848</v>
          </cell>
        </row>
        <row r="531">
          <cell r="A531">
            <v>64794.79296875</v>
          </cell>
          <cell r="B531">
            <v>-100.50602722169999</v>
          </cell>
          <cell r="D531">
            <v>-100.5067443848</v>
          </cell>
        </row>
        <row r="532">
          <cell r="A532">
            <v>64886.546875</v>
          </cell>
          <cell r="B532">
            <v>-100.5060348511</v>
          </cell>
          <cell r="D532">
            <v>-100.5067443848</v>
          </cell>
        </row>
        <row r="533">
          <cell r="A533">
            <v>65015.00390625</v>
          </cell>
          <cell r="B533">
            <v>-100.5060348511</v>
          </cell>
          <cell r="D533">
            <v>-100.5067443848</v>
          </cell>
        </row>
        <row r="534">
          <cell r="A534">
            <v>65048.3515625</v>
          </cell>
          <cell r="B534">
            <v>-100.6240386963</v>
          </cell>
          <cell r="D534">
            <v>-100.6234970093</v>
          </cell>
        </row>
        <row r="535">
          <cell r="A535">
            <v>65095.03515625</v>
          </cell>
          <cell r="B535">
            <v>-100.7893371582</v>
          </cell>
          <cell r="D535">
            <v>-100.78704071040001</v>
          </cell>
        </row>
        <row r="536">
          <cell r="A536">
            <v>65160.39453125</v>
          </cell>
          <cell r="B536">
            <v>-101.0207366943</v>
          </cell>
          <cell r="D536">
            <v>-101.01597595210001</v>
          </cell>
        </row>
        <row r="537">
          <cell r="A537">
            <v>65251.8984375</v>
          </cell>
          <cell r="B537">
            <v>-101.3446884155</v>
          </cell>
          <cell r="D537">
            <v>-101.3364944458</v>
          </cell>
        </row>
        <row r="538">
          <cell r="A538">
            <v>65380.00390625</v>
          </cell>
          <cell r="B538">
            <v>-101.7982559204</v>
          </cell>
          <cell r="D538">
            <v>-101.7852401733</v>
          </cell>
        </row>
      </sheetData>
      <sheetData sheetId="32">
        <row r="2">
          <cell r="A2">
            <v>3288</v>
          </cell>
          <cell r="B2">
            <v>38.646614074707003</v>
          </cell>
        </row>
        <row r="3">
          <cell r="A3">
            <v>4367.6733398438</v>
          </cell>
          <cell r="B3">
            <v>38.362957000732003</v>
          </cell>
        </row>
        <row r="4">
          <cell r="A4">
            <v>5879.2163085938</v>
          </cell>
          <cell r="B4">
            <v>37.965835571288999</v>
          </cell>
        </row>
        <row r="5">
          <cell r="A5">
            <v>7995.3759765625</v>
          </cell>
          <cell r="B5">
            <v>37.409866333007997</v>
          </cell>
        </row>
        <row r="6">
          <cell r="A6">
            <v>10958</v>
          </cell>
          <cell r="B6">
            <v>36.631507873535</v>
          </cell>
        </row>
        <row r="7">
          <cell r="A7">
            <v>10993.416015625</v>
          </cell>
          <cell r="B7">
            <v>36.613426208496001</v>
          </cell>
        </row>
        <row r="8">
          <cell r="A8">
            <v>11042.998046875</v>
          </cell>
          <cell r="B8">
            <v>36.588111877441001</v>
          </cell>
        </row>
        <row r="9">
          <cell r="A9">
            <v>11112.413085938</v>
          </cell>
          <cell r="B9">
            <v>36.552669525146001</v>
          </cell>
        </row>
        <row r="10">
          <cell r="A10">
            <v>11209.594726563</v>
          </cell>
          <cell r="B10">
            <v>36.50305557251</v>
          </cell>
        </row>
        <row r="11">
          <cell r="A11">
            <v>11345.6484375</v>
          </cell>
          <cell r="B11">
            <v>36.433589935302997</v>
          </cell>
        </row>
        <row r="12">
          <cell r="A12">
            <v>11536.124023438</v>
          </cell>
          <cell r="B12">
            <v>36.33634185791</v>
          </cell>
        </row>
        <row r="13">
          <cell r="A13">
            <v>11802.790039063</v>
          </cell>
          <cell r="B13">
            <v>36.2001953125</v>
          </cell>
        </row>
        <row r="14">
          <cell r="A14">
            <v>12176.122070313</v>
          </cell>
          <cell r="B14">
            <v>36.009586334228999</v>
          </cell>
        </row>
        <row r="15">
          <cell r="A15">
            <v>12698.787109375</v>
          </cell>
          <cell r="B15">
            <v>35.742736816406001</v>
          </cell>
        </row>
        <row r="16">
          <cell r="A16">
            <v>13430.517578125</v>
          </cell>
          <cell r="B16">
            <v>35.369144439697003</v>
          </cell>
        </row>
        <row r="17">
          <cell r="A17">
            <v>14454.940429688</v>
          </cell>
          <cell r="B17">
            <v>34.846118927002003</v>
          </cell>
        </row>
        <row r="18">
          <cell r="A18">
            <v>15889.131835938</v>
          </cell>
          <cell r="B18">
            <v>34.113880157471002</v>
          </cell>
        </row>
        <row r="19">
          <cell r="A19">
            <v>17897</v>
          </cell>
          <cell r="B19">
            <v>33.088748931885</v>
          </cell>
        </row>
        <row r="20">
          <cell r="A20">
            <v>17928.3984375</v>
          </cell>
          <cell r="B20">
            <v>32.912002563477003</v>
          </cell>
        </row>
        <row r="21">
          <cell r="A21">
            <v>17972.35546875</v>
          </cell>
          <cell r="B21">
            <v>32.664558410645</v>
          </cell>
        </row>
        <row r="22">
          <cell r="A22">
            <v>18033.89453125</v>
          </cell>
          <cell r="B22">
            <v>32.318134307861001</v>
          </cell>
        </row>
        <row r="23">
          <cell r="A23">
            <v>18120.05078125</v>
          </cell>
          <cell r="B23">
            <v>31.833143234253001</v>
          </cell>
        </row>
        <row r="24">
          <cell r="A24">
            <v>18240.66796875</v>
          </cell>
          <cell r="B24">
            <v>31.154153823853001</v>
          </cell>
        </row>
        <row r="25">
          <cell r="A25">
            <v>18409.533203125</v>
          </cell>
          <cell r="B25">
            <v>30.203569412231001</v>
          </cell>
        </row>
        <row r="26">
          <cell r="A26">
            <v>18645.9453125</v>
          </cell>
          <cell r="B26">
            <v>28.872751235961999</v>
          </cell>
        </row>
        <row r="27">
          <cell r="A27">
            <v>18976.921875</v>
          </cell>
          <cell r="B27">
            <v>27.009605407715</v>
          </cell>
        </row>
        <row r="28">
          <cell r="A28">
            <v>19440.2890625</v>
          </cell>
          <cell r="B28">
            <v>24.401201248168999</v>
          </cell>
        </row>
        <row r="29">
          <cell r="A29">
            <v>20089.001953125</v>
          </cell>
          <cell r="B29">
            <v>20.749437332153001</v>
          </cell>
        </row>
        <row r="30">
          <cell r="A30">
            <v>20114.8984375</v>
          </cell>
          <cell r="B30">
            <v>20.696147918701001</v>
          </cell>
        </row>
        <row r="31">
          <cell r="A31">
            <v>20151.154296875</v>
          </cell>
          <cell r="B31">
            <v>20.621543884276999</v>
          </cell>
        </row>
        <row r="32">
          <cell r="A32">
            <v>20201.912109375</v>
          </cell>
          <cell r="B32">
            <v>20.517097473145</v>
          </cell>
        </row>
        <row r="33">
          <cell r="A33">
            <v>20272.97265625</v>
          </cell>
          <cell r="B33">
            <v>20.370874404906999</v>
          </cell>
        </row>
        <row r="34">
          <cell r="A34">
            <v>20372.45703125</v>
          </cell>
          <cell r="B34">
            <v>20.166160583496001</v>
          </cell>
        </row>
        <row r="35">
          <cell r="A35">
            <v>20511.734375</v>
          </cell>
          <cell r="B35">
            <v>19.879564285278001</v>
          </cell>
        </row>
        <row r="36">
          <cell r="A36">
            <v>20706.72265625</v>
          </cell>
          <cell r="B36">
            <v>19.478326797485</v>
          </cell>
        </row>
        <row r="37">
          <cell r="A37">
            <v>20979.70703125</v>
          </cell>
          <cell r="B37">
            <v>18.916593551636002</v>
          </cell>
        </row>
        <row r="38">
          <cell r="A38">
            <v>21361.884765625</v>
          </cell>
          <cell r="B38">
            <v>18.130168914795</v>
          </cell>
        </row>
        <row r="39">
          <cell r="A39">
            <v>21896.93359375</v>
          </cell>
          <cell r="B39">
            <v>17.029174804688001</v>
          </cell>
        </row>
        <row r="40">
          <cell r="A40">
            <v>22646.001953125</v>
          </cell>
          <cell r="B40">
            <v>15.487781524658001</v>
          </cell>
        </row>
        <row r="41">
          <cell r="A41">
            <v>22672.158203125</v>
          </cell>
          <cell r="B41">
            <v>15.370789527893001</v>
          </cell>
        </row>
        <row r="42">
          <cell r="A42">
            <v>22708.775390625</v>
          </cell>
          <cell r="B42">
            <v>15.207000732421999</v>
          </cell>
        </row>
        <row r="43">
          <cell r="A43">
            <v>22760.0390625</v>
          </cell>
          <cell r="B43">
            <v>14.977695465088001</v>
          </cell>
        </row>
        <row r="44">
          <cell r="A44">
            <v>22831.80859375</v>
          </cell>
          <cell r="B44">
            <v>14.656669616699</v>
          </cell>
        </row>
        <row r="45">
          <cell r="A45">
            <v>22932.287109375</v>
          </cell>
          <cell r="B45">
            <v>14.207232475281</v>
          </cell>
        </row>
        <row r="46">
          <cell r="A46">
            <v>23072.95703125</v>
          </cell>
          <cell r="B46">
            <v>13.5780210495</v>
          </cell>
        </row>
        <row r="47">
          <cell r="A47">
            <v>23269.89453125</v>
          </cell>
          <cell r="B47">
            <v>12.697124481201</v>
          </cell>
        </row>
        <row r="48">
          <cell r="A48">
            <v>23545.607421875</v>
          </cell>
          <cell r="B48">
            <v>11.463870048523001</v>
          </cell>
        </row>
        <row r="49">
          <cell r="A49">
            <v>23931.60546875</v>
          </cell>
          <cell r="B49">
            <v>9.7373142242431996</v>
          </cell>
        </row>
        <row r="50">
          <cell r="A50">
            <v>24472.001953125</v>
          </cell>
          <cell r="B50">
            <v>7.3201351165770996</v>
          </cell>
        </row>
        <row r="51">
          <cell r="A51">
            <v>24497.8984375</v>
          </cell>
          <cell r="B51">
            <v>7.1437010765076003</v>
          </cell>
        </row>
        <row r="52">
          <cell r="A52">
            <v>24534.154296875</v>
          </cell>
          <cell r="B52">
            <v>6.8966941833495996</v>
          </cell>
        </row>
        <row r="53">
          <cell r="A53">
            <v>24584.912109375</v>
          </cell>
          <cell r="B53">
            <v>6.5508847236632999</v>
          </cell>
        </row>
        <row r="54">
          <cell r="A54">
            <v>24655.97265625</v>
          </cell>
          <cell r="B54">
            <v>6.0667514801025</v>
          </cell>
        </row>
        <row r="55">
          <cell r="A55">
            <v>24755.45703125</v>
          </cell>
          <cell r="B55">
            <v>5.3889646530151003</v>
          </cell>
        </row>
        <row r="56">
          <cell r="A56">
            <v>24894.734375</v>
          </cell>
          <cell r="B56">
            <v>4.4400625228881996</v>
          </cell>
        </row>
        <row r="57">
          <cell r="A57">
            <v>25089.72265625</v>
          </cell>
          <cell r="B57">
            <v>3.1116008758545002</v>
          </cell>
        </row>
        <row r="58">
          <cell r="A58">
            <v>25362.70703125</v>
          </cell>
          <cell r="B58">
            <v>1.251754283905</v>
          </cell>
        </row>
        <row r="59">
          <cell r="A59">
            <v>25744.884765625</v>
          </cell>
          <cell r="B59">
            <v>-1.3520312309269999</v>
          </cell>
        </row>
        <row r="60">
          <cell r="A60">
            <v>26279.93359375</v>
          </cell>
          <cell r="B60">
            <v>-4.9973311424259999</v>
          </cell>
        </row>
        <row r="61">
          <cell r="A61">
            <v>27029.001953125</v>
          </cell>
          <cell r="B61">
            <v>-10.100749969480001</v>
          </cell>
        </row>
        <row r="62">
          <cell r="A62">
            <v>27060.837890625</v>
          </cell>
          <cell r="B62">
            <v>-10.413801193239999</v>
          </cell>
        </row>
        <row r="63">
          <cell r="A63">
            <v>27105.408203125</v>
          </cell>
          <cell r="B63">
            <v>-10.85207080841</v>
          </cell>
        </row>
        <row r="64">
          <cell r="A64">
            <v>27167.806640625</v>
          </cell>
          <cell r="B64">
            <v>-11.465647697450001</v>
          </cell>
        </row>
        <row r="65">
          <cell r="A65">
            <v>27255.166015625</v>
          </cell>
          <cell r="B65">
            <v>-12.324656486509999</v>
          </cell>
        </row>
        <row r="66">
          <cell r="A66">
            <v>27377.46875</v>
          </cell>
          <cell r="B66">
            <v>-13.52726745605</v>
          </cell>
        </row>
        <row r="67">
          <cell r="A67">
            <v>27548.69140625</v>
          </cell>
          <cell r="B67">
            <v>-15.21092224121</v>
          </cell>
        </row>
        <row r="68">
          <cell r="A68">
            <v>27788.404296875</v>
          </cell>
          <cell r="B68">
            <v>-17.568040847780001</v>
          </cell>
        </row>
        <row r="69">
          <cell r="A69">
            <v>28124.001953125</v>
          </cell>
          <cell r="B69">
            <v>-20.868003845210001</v>
          </cell>
        </row>
        <row r="70">
          <cell r="A70">
            <v>28150.171875</v>
          </cell>
          <cell r="B70">
            <v>-21.20184135437</v>
          </cell>
        </row>
        <row r="71">
          <cell r="A71">
            <v>28186.80859375</v>
          </cell>
          <cell r="B71">
            <v>-21.669208526609999</v>
          </cell>
        </row>
        <row r="72">
          <cell r="A72">
            <v>28238.1015625</v>
          </cell>
          <cell r="B72">
            <v>-22.323524475100001</v>
          </cell>
        </row>
        <row r="73">
          <cell r="A73">
            <v>28309.91015625</v>
          </cell>
          <cell r="B73">
            <v>-23.23956489563</v>
          </cell>
        </row>
        <row r="74">
          <cell r="A74">
            <v>28410.443359375</v>
          </cell>
          <cell r="B74">
            <v>-24.522020339969998</v>
          </cell>
        </row>
        <row r="75">
          <cell r="A75">
            <v>28551.189453125</v>
          </cell>
          <cell r="B75">
            <v>-26.317459106449999</v>
          </cell>
        </row>
        <row r="76">
          <cell r="A76">
            <v>28748.234375</v>
          </cell>
          <cell r="B76">
            <v>-28.831075668330001</v>
          </cell>
        </row>
        <row r="77">
          <cell r="A77">
            <v>29024.09765625</v>
          </cell>
          <cell r="B77">
            <v>-32.350135803219999</v>
          </cell>
        </row>
        <row r="78">
          <cell r="A78">
            <v>29410.306640625</v>
          </cell>
          <cell r="B78">
            <v>-37.276821136469998</v>
          </cell>
        </row>
        <row r="79">
          <cell r="A79">
            <v>29951</v>
          </cell>
          <cell r="B79">
            <v>-44.174179077150001</v>
          </cell>
        </row>
        <row r="80">
          <cell r="A80">
            <v>29977.15625</v>
          </cell>
          <cell r="B80">
            <v>-44.371990203860001</v>
          </cell>
        </row>
        <row r="81">
          <cell r="A81">
            <v>30013.7734375</v>
          </cell>
          <cell r="B81">
            <v>-44.64892578125</v>
          </cell>
        </row>
        <row r="82">
          <cell r="A82">
            <v>30065.037109375</v>
          </cell>
          <cell r="B82">
            <v>-45.03663635254</v>
          </cell>
        </row>
        <row r="83">
          <cell r="A83">
            <v>30136.806640625</v>
          </cell>
          <cell r="B83">
            <v>-45.579429626459998</v>
          </cell>
        </row>
        <row r="84">
          <cell r="A84">
            <v>30237.28515625</v>
          </cell>
          <cell r="B84">
            <v>-46.33934020996</v>
          </cell>
        </row>
        <row r="85">
          <cell r="A85">
            <v>30377.955078125</v>
          </cell>
          <cell r="B85">
            <v>-47.403217315669998</v>
          </cell>
        </row>
        <row r="86">
          <cell r="A86">
            <v>30574.892578125</v>
          </cell>
          <cell r="B86">
            <v>-48.89264678955</v>
          </cell>
        </row>
        <row r="87">
          <cell r="A87">
            <v>30850.60546875</v>
          </cell>
          <cell r="B87">
            <v>-50.977840423579998</v>
          </cell>
        </row>
        <row r="88">
          <cell r="A88">
            <v>31236.603515625</v>
          </cell>
          <cell r="B88">
            <v>-53.897117614750002</v>
          </cell>
        </row>
        <row r="89">
          <cell r="A89">
            <v>31777</v>
          </cell>
          <cell r="B89">
            <v>-57.984104156489998</v>
          </cell>
        </row>
        <row r="90">
          <cell r="A90">
            <v>31806.724609375</v>
          </cell>
          <cell r="B90">
            <v>-58.11376953125</v>
          </cell>
        </row>
        <row r="91">
          <cell r="A91">
            <v>31848.337890625</v>
          </cell>
          <cell r="B91">
            <v>-58.29529953003</v>
          </cell>
        </row>
        <row r="92">
          <cell r="A92">
            <v>31906.595703125</v>
          </cell>
          <cell r="B92">
            <v>-58.54944229126</v>
          </cell>
        </row>
        <row r="93">
          <cell r="A93">
            <v>31988.158203125</v>
          </cell>
          <cell r="B93">
            <v>-58.905242919919999</v>
          </cell>
        </row>
        <row r="94">
          <cell r="A94">
            <v>32102.345703125</v>
          </cell>
          <cell r="B94">
            <v>-59.40336227417</v>
          </cell>
        </row>
        <row r="95">
          <cell r="A95">
            <v>32262.20703125</v>
          </cell>
          <cell r="B95">
            <v>-60.100730896000002</v>
          </cell>
        </row>
        <row r="96">
          <cell r="A96">
            <v>32486.013671875</v>
          </cell>
          <cell r="B96">
            <v>-61.077041625980002</v>
          </cell>
        </row>
        <row r="97">
          <cell r="A97">
            <v>32799.34375</v>
          </cell>
          <cell r="B97">
            <v>-62.443881988530002</v>
          </cell>
        </row>
        <row r="98">
          <cell r="A98">
            <v>33238.00390625</v>
          </cell>
          <cell r="B98">
            <v>-64.357460021969999</v>
          </cell>
        </row>
        <row r="99">
          <cell r="A99">
            <v>33271.3515625</v>
          </cell>
          <cell r="B99">
            <v>-64.455627441410002</v>
          </cell>
        </row>
        <row r="100">
          <cell r="A100">
            <v>33318.03515625</v>
          </cell>
          <cell r="B100">
            <v>-64.593055725100001</v>
          </cell>
        </row>
        <row r="101">
          <cell r="A101">
            <v>33383.39453125</v>
          </cell>
          <cell r="B101">
            <v>-64.785453796390001</v>
          </cell>
        </row>
        <row r="102">
          <cell r="A102">
            <v>33474.8984375</v>
          </cell>
          <cell r="B102">
            <v>-65.054817199710001</v>
          </cell>
        </row>
        <row r="103">
          <cell r="A103">
            <v>33603.00390625</v>
          </cell>
          <cell r="B103">
            <v>-65.431922912600001</v>
          </cell>
        </row>
        <row r="104">
          <cell r="A104">
            <v>33636.3515625</v>
          </cell>
          <cell r="B104">
            <v>-65.811576843259999</v>
          </cell>
        </row>
        <row r="105">
          <cell r="A105">
            <v>33683.03515625</v>
          </cell>
          <cell r="B105">
            <v>-66.34309387207</v>
          </cell>
        </row>
        <row r="106">
          <cell r="A106">
            <v>33748.39453125</v>
          </cell>
          <cell r="B106">
            <v>-67.087219238279999</v>
          </cell>
        </row>
        <row r="107">
          <cell r="A107">
            <v>33839.8984375</v>
          </cell>
          <cell r="B107">
            <v>-68.12899017334</v>
          </cell>
        </row>
        <row r="108">
          <cell r="A108">
            <v>33968.00390625</v>
          </cell>
          <cell r="B108">
            <v>-69.5874710083</v>
          </cell>
        </row>
        <row r="109">
          <cell r="A109">
            <v>34001.44140625</v>
          </cell>
          <cell r="B109">
            <v>-69.307395935060001</v>
          </cell>
        </row>
        <row r="110">
          <cell r="A110">
            <v>34048.25390625</v>
          </cell>
          <cell r="B110">
            <v>-68.915283203130002</v>
          </cell>
        </row>
        <row r="111">
          <cell r="A111">
            <v>34113.79296875</v>
          </cell>
          <cell r="B111">
            <v>-68.366333007809999</v>
          </cell>
        </row>
        <row r="112">
          <cell r="A112">
            <v>34205.546875</v>
          </cell>
          <cell r="B112">
            <v>-67.597801208500002</v>
          </cell>
        </row>
        <row r="113">
          <cell r="A113">
            <v>34334.00390625</v>
          </cell>
          <cell r="B113">
            <v>-66.521850585940001</v>
          </cell>
        </row>
        <row r="114">
          <cell r="A114">
            <v>34367.3515625</v>
          </cell>
          <cell r="B114">
            <v>-66.667015075679998</v>
          </cell>
        </row>
        <row r="115">
          <cell r="A115">
            <v>34414.03515625</v>
          </cell>
          <cell r="B115">
            <v>-66.870254516599999</v>
          </cell>
        </row>
        <row r="116">
          <cell r="A116">
            <v>34479.39453125</v>
          </cell>
          <cell r="B116">
            <v>-67.154777526860002</v>
          </cell>
        </row>
        <row r="117">
          <cell r="A117">
            <v>34570.8984375</v>
          </cell>
          <cell r="B117">
            <v>-67.553115844730002</v>
          </cell>
        </row>
        <row r="118">
          <cell r="A118">
            <v>34699.00390625</v>
          </cell>
          <cell r="B118">
            <v>-68.110794067379999</v>
          </cell>
        </row>
        <row r="119">
          <cell r="A119">
            <v>34732.3515625</v>
          </cell>
          <cell r="B119">
            <v>-68.29126739502</v>
          </cell>
        </row>
        <row r="120">
          <cell r="A120">
            <v>34779.03515625</v>
          </cell>
          <cell r="B120">
            <v>-68.543922424320002</v>
          </cell>
        </row>
        <row r="121">
          <cell r="A121">
            <v>34844.39453125</v>
          </cell>
          <cell r="B121">
            <v>-68.897644042970001</v>
          </cell>
        </row>
        <row r="122">
          <cell r="A122">
            <v>34935.8984375</v>
          </cell>
          <cell r="B122">
            <v>-69.392852783199999</v>
          </cell>
        </row>
        <row r="123">
          <cell r="A123">
            <v>35064.00390625</v>
          </cell>
          <cell r="B123">
            <v>-70.086143493649999</v>
          </cell>
        </row>
        <row r="124">
          <cell r="A124">
            <v>35097.3515625</v>
          </cell>
          <cell r="B124">
            <v>-70.214973449710001</v>
          </cell>
        </row>
        <row r="125">
          <cell r="A125">
            <v>35144.03515625</v>
          </cell>
          <cell r="B125">
            <v>-70.395332336430002</v>
          </cell>
        </row>
        <row r="126">
          <cell r="A126">
            <v>35209.39453125</v>
          </cell>
          <cell r="B126">
            <v>-70.647834777829999</v>
          </cell>
        </row>
        <row r="127">
          <cell r="A127">
            <v>35300.8984375</v>
          </cell>
          <cell r="B127">
            <v>-71.001335144039999</v>
          </cell>
        </row>
        <row r="128">
          <cell r="A128">
            <v>35429.00390625</v>
          </cell>
          <cell r="B128">
            <v>-71.496238708500002</v>
          </cell>
        </row>
        <row r="129">
          <cell r="A129">
            <v>35462.44140625</v>
          </cell>
          <cell r="B129">
            <v>-71.468971252439999</v>
          </cell>
        </row>
        <row r="130">
          <cell r="A130">
            <v>35509.25390625</v>
          </cell>
          <cell r="B130">
            <v>-71.430786132809999</v>
          </cell>
        </row>
        <row r="131">
          <cell r="A131">
            <v>35574.79296875</v>
          </cell>
          <cell r="B131">
            <v>-71.377334594730002</v>
          </cell>
        </row>
        <row r="132">
          <cell r="A132">
            <v>35666.546875</v>
          </cell>
          <cell r="B132">
            <v>-71.302505493159998</v>
          </cell>
        </row>
        <row r="133">
          <cell r="A133">
            <v>35795.00390625</v>
          </cell>
          <cell r="B133">
            <v>-71.19773864746</v>
          </cell>
        </row>
        <row r="134">
          <cell r="A134">
            <v>35828.3515625</v>
          </cell>
          <cell r="B134">
            <v>-71.312629699710001</v>
          </cell>
        </row>
        <row r="135">
          <cell r="A135">
            <v>35875.03515625</v>
          </cell>
          <cell r="B135">
            <v>-71.47348022461</v>
          </cell>
        </row>
        <row r="136">
          <cell r="A136">
            <v>35940.39453125</v>
          </cell>
          <cell r="B136">
            <v>-71.6986618042</v>
          </cell>
        </row>
        <row r="137">
          <cell r="A137">
            <v>36031.8984375</v>
          </cell>
          <cell r="B137">
            <v>-72.01392364502</v>
          </cell>
        </row>
        <row r="138">
          <cell r="A138">
            <v>36160.00390625</v>
          </cell>
          <cell r="B138">
            <v>-72.455291748050001</v>
          </cell>
        </row>
        <row r="139">
          <cell r="A139">
            <v>36193.3515625</v>
          </cell>
          <cell r="B139">
            <v>-72.35390472412</v>
          </cell>
        </row>
        <row r="140">
          <cell r="A140">
            <v>36240.03515625</v>
          </cell>
          <cell r="B140">
            <v>-72.211959838870001</v>
          </cell>
        </row>
        <row r="141">
          <cell r="A141">
            <v>36305.39453125</v>
          </cell>
          <cell r="B141">
            <v>-72.013244628910002</v>
          </cell>
        </row>
        <row r="142">
          <cell r="A142">
            <v>36396.8984375</v>
          </cell>
          <cell r="B142">
            <v>-71.735038757319998</v>
          </cell>
        </row>
        <row r="143">
          <cell r="A143">
            <v>36525.00390625</v>
          </cell>
          <cell r="B143">
            <v>-71.34555053711</v>
          </cell>
        </row>
        <row r="144">
          <cell r="A144">
            <v>36558.3515625</v>
          </cell>
          <cell r="B144">
            <v>-71.624084472660002</v>
          </cell>
        </row>
        <row r="145">
          <cell r="A145">
            <v>36605.03515625</v>
          </cell>
          <cell r="B145">
            <v>-72.014030456539999</v>
          </cell>
        </row>
        <row r="146">
          <cell r="A146">
            <v>36670.39453125</v>
          </cell>
          <cell r="B146">
            <v>-72.559951782230002</v>
          </cell>
        </row>
        <row r="147">
          <cell r="A147">
            <v>36761.8984375</v>
          </cell>
          <cell r="B147">
            <v>-73.324249267580001</v>
          </cell>
        </row>
        <row r="148">
          <cell r="A148">
            <v>36890.00390625</v>
          </cell>
          <cell r="B148">
            <v>-74.394256591800001</v>
          </cell>
        </row>
        <row r="149">
          <cell r="A149">
            <v>36923.44140625</v>
          </cell>
          <cell r="B149">
            <v>-74.525482177729998</v>
          </cell>
        </row>
        <row r="150">
          <cell r="A150">
            <v>36970.25390625</v>
          </cell>
          <cell r="B150">
            <v>-74.709190368649999</v>
          </cell>
        </row>
        <row r="151">
          <cell r="A151">
            <v>37035.79296875</v>
          </cell>
          <cell r="B151">
            <v>-74.966384887700002</v>
          </cell>
        </row>
        <row r="152">
          <cell r="A152">
            <v>37127.546875</v>
          </cell>
          <cell r="B152">
            <v>-75.326454162600001</v>
          </cell>
        </row>
        <row r="153">
          <cell r="A153">
            <v>37256.00390625</v>
          </cell>
          <cell r="B153">
            <v>-75.830558776860002</v>
          </cell>
        </row>
        <row r="154">
          <cell r="A154">
            <v>37289.3515625</v>
          </cell>
          <cell r="B154">
            <v>-75.895782470699999</v>
          </cell>
        </row>
        <row r="155">
          <cell r="A155">
            <v>37336.03515625</v>
          </cell>
          <cell r="B155">
            <v>-75.987091064449999</v>
          </cell>
        </row>
        <row r="156">
          <cell r="A156">
            <v>37401.39453125</v>
          </cell>
          <cell r="B156">
            <v>-76.114921569819998</v>
          </cell>
        </row>
        <row r="157">
          <cell r="A157">
            <v>37492.8984375</v>
          </cell>
          <cell r="B157">
            <v>-76.293884277339998</v>
          </cell>
        </row>
        <row r="158">
          <cell r="A158">
            <v>37621.00390625</v>
          </cell>
          <cell r="B158">
            <v>-76.54443359375</v>
          </cell>
        </row>
        <row r="159">
          <cell r="A159">
            <v>37654.3515625</v>
          </cell>
          <cell r="B159">
            <v>-76.572273254389998</v>
          </cell>
        </row>
        <row r="160">
          <cell r="A160">
            <v>37701.03515625</v>
          </cell>
          <cell r="B160">
            <v>-76.61124420166</v>
          </cell>
        </row>
        <row r="161">
          <cell r="A161">
            <v>37766.39453125</v>
          </cell>
          <cell r="B161">
            <v>-76.665809631350001</v>
          </cell>
        </row>
        <row r="162">
          <cell r="A162">
            <v>37857.8984375</v>
          </cell>
          <cell r="B162">
            <v>-76.74220275879</v>
          </cell>
        </row>
        <row r="163">
          <cell r="A163">
            <v>37986.00390625</v>
          </cell>
          <cell r="B163">
            <v>-76.849151611330001</v>
          </cell>
        </row>
        <row r="164">
          <cell r="A164">
            <v>38019.3515625</v>
          </cell>
          <cell r="B164">
            <v>-76.87890625</v>
          </cell>
        </row>
        <row r="165">
          <cell r="A165">
            <v>38066.03515625</v>
          </cell>
          <cell r="B165">
            <v>-76.920570373540002</v>
          </cell>
        </row>
        <row r="166">
          <cell r="A166">
            <v>38131.39453125</v>
          </cell>
          <cell r="B166">
            <v>-76.978889465329999</v>
          </cell>
        </row>
        <row r="167">
          <cell r="A167">
            <v>38222.8984375</v>
          </cell>
          <cell r="B167">
            <v>-77.060546875</v>
          </cell>
        </row>
        <row r="168">
          <cell r="A168">
            <v>38351.00390625</v>
          </cell>
          <cell r="B168">
            <v>-77.174858093259999</v>
          </cell>
        </row>
        <row r="169">
          <cell r="A169">
            <v>38384.44140625</v>
          </cell>
          <cell r="B169">
            <v>-77.201766967769998</v>
          </cell>
        </row>
        <row r="170">
          <cell r="A170">
            <v>38431.25390625</v>
          </cell>
          <cell r="B170">
            <v>-77.239433288569998</v>
          </cell>
        </row>
        <row r="171">
          <cell r="A171">
            <v>38496.79296875</v>
          </cell>
          <cell r="B171">
            <v>-77.292175292970001</v>
          </cell>
        </row>
        <row r="172">
          <cell r="A172">
            <v>38588.546875</v>
          </cell>
          <cell r="B172">
            <v>-77.366004943850001</v>
          </cell>
        </row>
        <row r="173">
          <cell r="A173">
            <v>38717.00390625</v>
          </cell>
          <cell r="B173">
            <v>-77.469375610349999</v>
          </cell>
        </row>
        <row r="174">
          <cell r="A174">
            <v>38750.3515625</v>
          </cell>
          <cell r="B174">
            <v>-77.508674621579999</v>
          </cell>
        </row>
        <row r="175">
          <cell r="A175">
            <v>38797.03515625</v>
          </cell>
          <cell r="B175">
            <v>-77.563690185550001</v>
          </cell>
        </row>
        <row r="176">
          <cell r="A176">
            <v>38862.39453125</v>
          </cell>
          <cell r="B176">
            <v>-77.640716552729998</v>
          </cell>
        </row>
        <row r="177">
          <cell r="A177">
            <v>38953.8984375</v>
          </cell>
          <cell r="B177">
            <v>-77.74855041504</v>
          </cell>
        </row>
        <row r="178">
          <cell r="A178">
            <v>39082.00390625</v>
          </cell>
          <cell r="B178">
            <v>-77.899520874019998</v>
          </cell>
        </row>
        <row r="179">
          <cell r="A179">
            <v>39115.3515625</v>
          </cell>
          <cell r="B179">
            <v>-77.691886901860002</v>
          </cell>
        </row>
        <row r="180">
          <cell r="A180">
            <v>39162.03515625</v>
          </cell>
          <cell r="B180">
            <v>-77.40119934082</v>
          </cell>
        </row>
        <row r="181">
          <cell r="A181">
            <v>39227.39453125</v>
          </cell>
          <cell r="B181">
            <v>-76.99423980713</v>
          </cell>
        </row>
        <row r="182">
          <cell r="A182">
            <v>39318.8984375</v>
          </cell>
          <cell r="B182">
            <v>-76.424499511720001</v>
          </cell>
        </row>
        <row r="183">
          <cell r="A183">
            <v>39447.00390625</v>
          </cell>
          <cell r="B183">
            <v>-75.62685394287</v>
          </cell>
        </row>
        <row r="184">
          <cell r="A184">
            <v>39480.3515625</v>
          </cell>
          <cell r="B184">
            <v>-75.907981872560001</v>
          </cell>
        </row>
        <row r="185">
          <cell r="A185">
            <v>39527.03515625</v>
          </cell>
          <cell r="B185">
            <v>-76.301551818850001</v>
          </cell>
        </row>
        <row r="186">
          <cell r="A186">
            <v>39592.39453125</v>
          </cell>
          <cell r="B186">
            <v>-76.852561950679998</v>
          </cell>
        </row>
        <row r="187">
          <cell r="A187">
            <v>39683.8984375</v>
          </cell>
          <cell r="B187">
            <v>-77.623970031740001</v>
          </cell>
        </row>
        <row r="188">
          <cell r="A188">
            <v>39812.00390625</v>
          </cell>
          <cell r="B188">
            <v>-78.703941345209998</v>
          </cell>
        </row>
        <row r="189">
          <cell r="A189">
            <v>39845.44140625</v>
          </cell>
          <cell r="B189">
            <v>-78.79320526123</v>
          </cell>
        </row>
        <row r="190">
          <cell r="A190">
            <v>39892.25390625</v>
          </cell>
          <cell r="B190">
            <v>-78.918174743649999</v>
          </cell>
        </row>
        <row r="191">
          <cell r="A191">
            <v>39957.79296875</v>
          </cell>
          <cell r="B191">
            <v>-79.093132019039999</v>
          </cell>
        </row>
        <row r="192">
          <cell r="A192">
            <v>40049.546875</v>
          </cell>
          <cell r="B192">
            <v>-79.338073730470001</v>
          </cell>
        </row>
        <row r="193">
          <cell r="A193">
            <v>40178.00390625</v>
          </cell>
          <cell r="B193">
            <v>-79.680992126459998</v>
          </cell>
        </row>
        <row r="194">
          <cell r="A194">
            <v>40211.3515625</v>
          </cell>
          <cell r="B194">
            <v>-79.787490844730002</v>
          </cell>
        </row>
        <row r="195">
          <cell r="A195">
            <v>40258.03515625</v>
          </cell>
          <cell r="B195">
            <v>-79.93659210205</v>
          </cell>
        </row>
        <row r="196">
          <cell r="A196">
            <v>40323.39453125</v>
          </cell>
          <cell r="B196">
            <v>-80.14533996582</v>
          </cell>
        </row>
        <row r="197">
          <cell r="A197">
            <v>40414.8984375</v>
          </cell>
          <cell r="B197">
            <v>-80.437576293950002</v>
          </cell>
        </row>
        <row r="198">
          <cell r="A198">
            <v>40543.00390625</v>
          </cell>
          <cell r="B198">
            <v>-80.846710205080001</v>
          </cell>
        </row>
        <row r="199">
          <cell r="A199">
            <v>40576.3515625</v>
          </cell>
          <cell r="B199">
            <v>-81.181419372560001</v>
          </cell>
        </row>
        <row r="200">
          <cell r="A200">
            <v>40623.03515625</v>
          </cell>
          <cell r="B200">
            <v>-81.650016784670001</v>
          </cell>
        </row>
        <row r="201">
          <cell r="A201">
            <v>40688.39453125</v>
          </cell>
          <cell r="B201">
            <v>-82.306045532230002</v>
          </cell>
        </row>
        <row r="202">
          <cell r="A202">
            <v>40779.8984375</v>
          </cell>
          <cell r="B202">
            <v>-83.224494934079999</v>
          </cell>
        </row>
        <row r="203">
          <cell r="A203">
            <v>40908.00390625</v>
          </cell>
          <cell r="B203">
            <v>-84.510314941410002</v>
          </cell>
        </row>
        <row r="204">
          <cell r="A204">
            <v>40941.3515625</v>
          </cell>
          <cell r="B204">
            <v>-84.52944946289</v>
          </cell>
        </row>
        <row r="205">
          <cell r="A205">
            <v>40988.03515625</v>
          </cell>
          <cell r="B205">
            <v>-84.556243896479998</v>
          </cell>
        </row>
        <row r="206">
          <cell r="A206">
            <v>41053.39453125</v>
          </cell>
          <cell r="B206">
            <v>-84.593742370610002</v>
          </cell>
        </row>
        <row r="207">
          <cell r="A207">
            <v>41144.8984375</v>
          </cell>
          <cell r="B207">
            <v>-84.646255493159998</v>
          </cell>
        </row>
        <row r="208">
          <cell r="A208">
            <v>41273.00390625</v>
          </cell>
          <cell r="B208">
            <v>-84.719764709469999</v>
          </cell>
        </row>
        <row r="209">
          <cell r="A209">
            <v>41306.44140625</v>
          </cell>
          <cell r="B209">
            <v>-84.754592895510001</v>
          </cell>
        </row>
        <row r="210">
          <cell r="A210">
            <v>41353.25390625</v>
          </cell>
          <cell r="B210">
            <v>-84.803344726559999</v>
          </cell>
        </row>
        <row r="211">
          <cell r="A211">
            <v>41418.79296875</v>
          </cell>
          <cell r="B211">
            <v>-84.871604919429998</v>
          </cell>
        </row>
        <row r="212">
          <cell r="A212">
            <v>41510.546875</v>
          </cell>
          <cell r="B212">
            <v>-84.967163085940001</v>
          </cell>
        </row>
        <row r="213">
          <cell r="A213">
            <v>41639.00390625</v>
          </cell>
          <cell r="B213">
            <v>-85.100944519039999</v>
          </cell>
        </row>
        <row r="214">
          <cell r="A214">
            <v>41672.3515625</v>
          </cell>
          <cell r="B214">
            <v>-85.226524353030001</v>
          </cell>
        </row>
        <row r="215">
          <cell r="A215">
            <v>41719.03515625</v>
          </cell>
          <cell r="B215">
            <v>-85.402336120610002</v>
          </cell>
        </row>
        <row r="216">
          <cell r="A216">
            <v>41784.39453125</v>
          </cell>
          <cell r="B216">
            <v>-85.648468017580001</v>
          </cell>
        </row>
        <row r="217">
          <cell r="A217">
            <v>41875.8984375</v>
          </cell>
          <cell r="B217">
            <v>-85.993057250980002</v>
          </cell>
        </row>
        <row r="218">
          <cell r="A218">
            <v>42004.00390625</v>
          </cell>
          <cell r="B218">
            <v>-86.475479125980002</v>
          </cell>
        </row>
        <row r="219">
          <cell r="A219">
            <v>42037.3515625</v>
          </cell>
          <cell r="B219">
            <v>-86.531898498540002</v>
          </cell>
        </row>
        <row r="220">
          <cell r="A220">
            <v>42084.03515625</v>
          </cell>
          <cell r="B220">
            <v>-86.610893249509999</v>
          </cell>
        </row>
        <row r="221">
          <cell r="A221">
            <v>42149.39453125</v>
          </cell>
          <cell r="B221">
            <v>-86.721473693850001</v>
          </cell>
        </row>
        <row r="222">
          <cell r="A222">
            <v>42240.8984375</v>
          </cell>
          <cell r="B222">
            <v>-86.87629699707</v>
          </cell>
        </row>
        <row r="223">
          <cell r="A223">
            <v>42369.00390625</v>
          </cell>
          <cell r="B223">
            <v>-87.093040466310001</v>
          </cell>
        </row>
        <row r="224">
          <cell r="A224">
            <v>42402.3515625</v>
          </cell>
          <cell r="B224">
            <v>-87.36442565918</v>
          </cell>
        </row>
        <row r="225">
          <cell r="A225">
            <v>42449.03515625</v>
          </cell>
          <cell r="B225">
            <v>-87.744369506840002</v>
          </cell>
        </row>
        <row r="226">
          <cell r="A226">
            <v>42514.39453125</v>
          </cell>
          <cell r="B226">
            <v>-88.276290893549998</v>
          </cell>
        </row>
        <row r="227">
          <cell r="A227">
            <v>42605.8984375</v>
          </cell>
          <cell r="B227">
            <v>-89.02098083496</v>
          </cell>
        </row>
        <row r="228">
          <cell r="A228">
            <v>42734.00390625</v>
          </cell>
          <cell r="B228">
            <v>-90.06354522705</v>
          </cell>
        </row>
        <row r="229">
          <cell r="A229">
            <v>42767.44140625</v>
          </cell>
          <cell r="B229">
            <v>-90.221336364750002</v>
          </cell>
        </row>
        <row r="230">
          <cell r="A230">
            <v>42814.25390625</v>
          </cell>
          <cell r="B230">
            <v>-90.442237853999998</v>
          </cell>
        </row>
        <row r="231">
          <cell r="A231">
            <v>42879.79296875</v>
          </cell>
          <cell r="B231">
            <v>-90.751502990719999</v>
          </cell>
        </row>
        <row r="232">
          <cell r="A232">
            <v>42971.546875</v>
          </cell>
          <cell r="B232">
            <v>-91.18447113037</v>
          </cell>
        </row>
        <row r="233">
          <cell r="A233">
            <v>43100.00390625</v>
          </cell>
          <cell r="B233">
            <v>-91.790634155269998</v>
          </cell>
        </row>
        <row r="234">
          <cell r="A234">
            <v>43133.3515625</v>
          </cell>
          <cell r="B234">
            <v>-91.786224365229998</v>
          </cell>
        </row>
        <row r="235">
          <cell r="A235">
            <v>43180.03515625</v>
          </cell>
          <cell r="B235">
            <v>-91.780044555659998</v>
          </cell>
        </row>
        <row r="236">
          <cell r="A236">
            <v>43245.39453125</v>
          </cell>
          <cell r="B236">
            <v>-91.77140045166</v>
          </cell>
        </row>
        <row r="237">
          <cell r="A237">
            <v>43336.8984375</v>
          </cell>
          <cell r="B237">
            <v>-91.75929260254</v>
          </cell>
        </row>
        <row r="238">
          <cell r="A238">
            <v>43465.00390625</v>
          </cell>
          <cell r="B238">
            <v>-91.742347717290002</v>
          </cell>
        </row>
        <row r="239">
          <cell r="A239">
            <v>43498.3515625</v>
          </cell>
          <cell r="B239">
            <v>-91.48341369629</v>
          </cell>
        </row>
        <row r="240">
          <cell r="A240">
            <v>43545.03515625</v>
          </cell>
          <cell r="B240">
            <v>-91.120910644529999</v>
          </cell>
        </row>
        <row r="241">
          <cell r="A241">
            <v>43610.39453125</v>
          </cell>
          <cell r="B241">
            <v>-90.613410949710001</v>
          </cell>
        </row>
        <row r="242">
          <cell r="A242">
            <v>43701.8984375</v>
          </cell>
          <cell r="B242">
            <v>-89.9029006958</v>
          </cell>
        </row>
        <row r="243">
          <cell r="A243">
            <v>43830.00390625</v>
          </cell>
          <cell r="B243">
            <v>-88.908195495610002</v>
          </cell>
        </row>
        <row r="244">
          <cell r="A244">
            <v>43863.3515625</v>
          </cell>
          <cell r="B244">
            <v>-88.45053100586</v>
          </cell>
        </row>
        <row r="245">
          <cell r="A245">
            <v>43910.03515625</v>
          </cell>
          <cell r="B245">
            <v>-87.80980682373</v>
          </cell>
        </row>
        <row r="246">
          <cell r="A246">
            <v>43975.39453125</v>
          </cell>
          <cell r="B246">
            <v>-86.912788391109999</v>
          </cell>
        </row>
        <row r="247">
          <cell r="A247">
            <v>44066.8984375</v>
          </cell>
          <cell r="B247">
            <v>-85.656959533689999</v>
          </cell>
        </row>
        <row r="248">
          <cell r="A248">
            <v>44195.00390625</v>
          </cell>
          <cell r="B248">
            <v>-83.898803710940001</v>
          </cell>
        </row>
        <row r="249">
          <cell r="A249">
            <v>44228.44140625</v>
          </cell>
          <cell r="B249">
            <v>-83.65924835205</v>
          </cell>
        </row>
        <row r="250">
          <cell r="A250">
            <v>44275.25390625</v>
          </cell>
          <cell r="B250">
            <v>-83.323875427250002</v>
          </cell>
        </row>
        <row r="251">
          <cell r="A251">
            <v>44340.79296875</v>
          </cell>
          <cell r="B251">
            <v>-82.854354858400001</v>
          </cell>
        </row>
        <row r="252">
          <cell r="A252">
            <v>44432.546875</v>
          </cell>
          <cell r="B252">
            <v>-82.19701385498</v>
          </cell>
        </row>
        <row r="253">
          <cell r="A253">
            <v>44561.00390625</v>
          </cell>
          <cell r="B253">
            <v>-81.276748657230002</v>
          </cell>
        </row>
        <row r="254">
          <cell r="A254">
            <v>44594.3515625</v>
          </cell>
          <cell r="B254">
            <v>-81.155128478999998</v>
          </cell>
        </row>
        <row r="255">
          <cell r="A255">
            <v>44641.03515625</v>
          </cell>
          <cell r="B255">
            <v>-80.98486328125</v>
          </cell>
        </row>
        <row r="256">
          <cell r="A256">
            <v>44706.39453125</v>
          </cell>
          <cell r="B256">
            <v>-80.746490478520002</v>
          </cell>
        </row>
        <row r="257">
          <cell r="A257">
            <v>44797.8984375</v>
          </cell>
          <cell r="B257">
            <v>-80.41276550293</v>
          </cell>
        </row>
        <row r="258">
          <cell r="A258">
            <v>44926.00390625</v>
          </cell>
          <cell r="B258">
            <v>-79.94554901123</v>
          </cell>
        </row>
        <row r="259">
          <cell r="A259">
            <v>44959.3515625</v>
          </cell>
          <cell r="B259">
            <v>-79.84741973877</v>
          </cell>
        </row>
        <row r="260">
          <cell r="A260">
            <v>45006.03515625</v>
          </cell>
          <cell r="B260">
            <v>-79.71004486084</v>
          </cell>
        </row>
        <row r="261">
          <cell r="A261">
            <v>45071.39453125</v>
          </cell>
          <cell r="B261">
            <v>-79.517715454099999</v>
          </cell>
        </row>
        <row r="262">
          <cell r="A262">
            <v>45162.8984375</v>
          </cell>
          <cell r="B262">
            <v>-79.248458862299998</v>
          </cell>
        </row>
        <row r="263">
          <cell r="A263">
            <v>45291.00390625</v>
          </cell>
          <cell r="B263">
            <v>-78.871490478520002</v>
          </cell>
        </row>
        <row r="264">
          <cell r="A264">
            <v>45324.3515625</v>
          </cell>
          <cell r="B264">
            <v>-78.748016357419999</v>
          </cell>
        </row>
        <row r="265">
          <cell r="A265">
            <v>45371.03515625</v>
          </cell>
          <cell r="B265">
            <v>-78.575157165530001</v>
          </cell>
        </row>
        <row r="266">
          <cell r="A266">
            <v>45436.39453125</v>
          </cell>
          <cell r="B266">
            <v>-78.33316040039</v>
          </cell>
        </row>
        <row r="267">
          <cell r="A267">
            <v>45527.8984375</v>
          </cell>
          <cell r="B267">
            <v>-77.994354248050001</v>
          </cell>
        </row>
        <row r="268">
          <cell r="A268">
            <v>45656.00390625</v>
          </cell>
          <cell r="B268">
            <v>-77.520027160639998</v>
          </cell>
        </row>
        <row r="269">
          <cell r="A269">
            <v>45689.44140625</v>
          </cell>
          <cell r="B269">
            <v>-77.47045135498</v>
          </cell>
        </row>
        <row r="270">
          <cell r="A270">
            <v>45736.25390625</v>
          </cell>
          <cell r="B270">
            <v>-77.401039123540002</v>
          </cell>
        </row>
        <row r="271">
          <cell r="A271">
            <v>45801.79296875</v>
          </cell>
          <cell r="B271">
            <v>-77.30386352539</v>
          </cell>
        </row>
        <row r="272">
          <cell r="A272">
            <v>45893.546875</v>
          </cell>
          <cell r="B272">
            <v>-77.16781616211</v>
          </cell>
        </row>
        <row r="273">
          <cell r="A273">
            <v>46022.00390625</v>
          </cell>
          <cell r="B273">
            <v>-76.977355957029999</v>
          </cell>
        </row>
        <row r="274">
          <cell r="A274">
            <v>46055.3515625</v>
          </cell>
          <cell r="B274">
            <v>-76.84733581543</v>
          </cell>
        </row>
        <row r="275">
          <cell r="A275">
            <v>46102.03515625</v>
          </cell>
          <cell r="B275">
            <v>-76.665298461909998</v>
          </cell>
        </row>
        <row r="276">
          <cell r="A276">
            <v>46167.39453125</v>
          </cell>
          <cell r="B276">
            <v>-76.410453796390001</v>
          </cell>
        </row>
        <row r="277">
          <cell r="A277">
            <v>46258.8984375</v>
          </cell>
          <cell r="B277">
            <v>-76.053665161129999</v>
          </cell>
        </row>
        <row r="278">
          <cell r="A278">
            <v>46387.00390625</v>
          </cell>
          <cell r="B278">
            <v>-75.554168701169999</v>
          </cell>
        </row>
        <row r="279">
          <cell r="A279">
            <v>46420.3515625</v>
          </cell>
          <cell r="B279">
            <v>-75.34300994873</v>
          </cell>
        </row>
        <row r="280">
          <cell r="A280">
            <v>46467.03515625</v>
          </cell>
          <cell r="B280">
            <v>-75.047393798830001</v>
          </cell>
        </row>
        <row r="281">
          <cell r="A281">
            <v>46532.39453125</v>
          </cell>
          <cell r="B281">
            <v>-74.633522033689999</v>
          </cell>
        </row>
        <row r="282">
          <cell r="A282">
            <v>46623.8984375</v>
          </cell>
          <cell r="B282">
            <v>-74.054107666020002</v>
          </cell>
        </row>
        <row r="283">
          <cell r="A283">
            <v>46752.00390625</v>
          </cell>
          <cell r="B283">
            <v>-73.24292755127</v>
          </cell>
        </row>
        <row r="284">
          <cell r="A284">
            <v>46785.3515625</v>
          </cell>
          <cell r="B284">
            <v>-73.152305603030001</v>
          </cell>
        </row>
        <row r="285">
          <cell r="A285">
            <v>46832.03515625</v>
          </cell>
          <cell r="B285">
            <v>-73.025436401370001</v>
          </cell>
        </row>
        <row r="286">
          <cell r="A286">
            <v>46897.39453125</v>
          </cell>
          <cell r="B286">
            <v>-72.84780883789</v>
          </cell>
        </row>
        <row r="287">
          <cell r="A287">
            <v>46988.8984375</v>
          </cell>
          <cell r="B287">
            <v>-72.599143981929998</v>
          </cell>
        </row>
        <row r="288">
          <cell r="A288">
            <v>47117.00390625</v>
          </cell>
          <cell r="B288">
            <v>-72.251007080080001</v>
          </cell>
        </row>
        <row r="289">
          <cell r="A289">
            <v>47150.44140625</v>
          </cell>
          <cell r="B289">
            <v>-72.907112121579999</v>
          </cell>
        </row>
        <row r="290">
          <cell r="A290">
            <v>47197.25390625</v>
          </cell>
          <cell r="B290">
            <v>-73.825653076169999</v>
          </cell>
        </row>
        <row r="291">
          <cell r="A291">
            <v>47262.79296875</v>
          </cell>
          <cell r="B291">
            <v>-75.111610412600001</v>
          </cell>
        </row>
        <row r="292">
          <cell r="A292">
            <v>47354.546875</v>
          </cell>
          <cell r="B292">
            <v>-76.91195678711</v>
          </cell>
        </row>
        <row r="293">
          <cell r="A293">
            <v>47483.00390625</v>
          </cell>
          <cell r="B293">
            <v>-79.432434082029999</v>
          </cell>
        </row>
        <row r="294">
          <cell r="A294">
            <v>47516.3515625</v>
          </cell>
          <cell r="B294">
            <v>-79.906188964839998</v>
          </cell>
        </row>
        <row r="295">
          <cell r="A295">
            <v>47563.03515625</v>
          </cell>
          <cell r="B295">
            <v>-80.569442749019998</v>
          </cell>
        </row>
        <row r="296">
          <cell r="A296">
            <v>47628.39453125</v>
          </cell>
          <cell r="B296">
            <v>-81.498001098629999</v>
          </cell>
        </row>
        <row r="297">
          <cell r="A297">
            <v>47719.8984375</v>
          </cell>
          <cell r="B297">
            <v>-82.797981262210001</v>
          </cell>
        </row>
        <row r="298">
          <cell r="A298">
            <v>47848.00390625</v>
          </cell>
          <cell r="B298">
            <v>-84.617958068850001</v>
          </cell>
        </row>
        <row r="299">
          <cell r="A299">
            <v>47881.3515625</v>
          </cell>
          <cell r="B299">
            <v>-84.99528503418</v>
          </cell>
        </row>
        <row r="300">
          <cell r="A300">
            <v>47928.03515625</v>
          </cell>
          <cell r="B300">
            <v>-85.523551940920001</v>
          </cell>
        </row>
        <row r="301">
          <cell r="A301">
            <v>47993.39453125</v>
          </cell>
          <cell r="B301">
            <v>-86.2631149292</v>
          </cell>
        </row>
        <row r="302">
          <cell r="A302">
            <v>48084.8984375</v>
          </cell>
          <cell r="B302">
            <v>-87.29850769043</v>
          </cell>
        </row>
        <row r="303">
          <cell r="A303">
            <v>48213.00390625</v>
          </cell>
          <cell r="B303">
            <v>-88.74806213379</v>
          </cell>
        </row>
        <row r="304">
          <cell r="A304">
            <v>48246.3515625</v>
          </cell>
          <cell r="B304">
            <v>-89.042930603030001</v>
          </cell>
        </row>
        <row r="305">
          <cell r="A305">
            <v>48293.03515625</v>
          </cell>
          <cell r="B305">
            <v>-89.455741882319998</v>
          </cell>
        </row>
        <row r="306">
          <cell r="A306">
            <v>48358.39453125</v>
          </cell>
          <cell r="B306">
            <v>-90.03367614746</v>
          </cell>
        </row>
        <row r="307">
          <cell r="A307">
            <v>48449.8984375</v>
          </cell>
          <cell r="B307">
            <v>-90.84278869629</v>
          </cell>
        </row>
        <row r="308">
          <cell r="A308">
            <v>48578.00390625</v>
          </cell>
          <cell r="B308">
            <v>-91.975540161129999</v>
          </cell>
        </row>
        <row r="309">
          <cell r="A309">
            <v>48611.44140625</v>
          </cell>
          <cell r="B309">
            <v>-92.218772888179998</v>
          </cell>
        </row>
        <row r="310">
          <cell r="A310">
            <v>48658.25390625</v>
          </cell>
          <cell r="B310">
            <v>-92.559303283689999</v>
          </cell>
        </row>
        <row r="311">
          <cell r="A311">
            <v>48723.79296875</v>
          </cell>
          <cell r="B311">
            <v>-93.036041259770002</v>
          </cell>
        </row>
        <row r="312">
          <cell r="A312">
            <v>48815.546875</v>
          </cell>
          <cell r="B312">
            <v>-93.703483581539999</v>
          </cell>
        </row>
        <row r="313">
          <cell r="A313">
            <v>48944.00390625</v>
          </cell>
          <cell r="B313">
            <v>-94.637893676760001</v>
          </cell>
        </row>
        <row r="314">
          <cell r="A314">
            <v>48977.3515625</v>
          </cell>
          <cell r="B314">
            <v>-94.898880004879999</v>
          </cell>
        </row>
        <row r="315">
          <cell r="A315">
            <v>49024.03515625</v>
          </cell>
          <cell r="B315">
            <v>-95.264266967769998</v>
          </cell>
        </row>
        <row r="316">
          <cell r="A316">
            <v>49089.39453125</v>
          </cell>
          <cell r="B316">
            <v>-95.775802612299998</v>
          </cell>
        </row>
        <row r="317">
          <cell r="A317">
            <v>49180.8984375</v>
          </cell>
          <cell r="B317">
            <v>-96.491958618159998</v>
          </cell>
        </row>
        <row r="318">
          <cell r="A318">
            <v>49309.00390625</v>
          </cell>
          <cell r="B318">
            <v>-97.494575500490001</v>
          </cell>
        </row>
        <row r="319">
          <cell r="A319">
            <v>49342.3515625</v>
          </cell>
          <cell r="B319">
            <v>-97.687118530269998</v>
          </cell>
        </row>
        <row r="320">
          <cell r="A320">
            <v>49389.03515625</v>
          </cell>
          <cell r="B320">
            <v>-97.956680297849999</v>
          </cell>
        </row>
        <row r="321">
          <cell r="A321">
            <v>49454.39453125</v>
          </cell>
          <cell r="B321">
            <v>-98.33406829834</v>
          </cell>
        </row>
        <row r="322">
          <cell r="A322">
            <v>49545.8984375</v>
          </cell>
          <cell r="B322">
            <v>-98.862419128420001</v>
          </cell>
        </row>
        <row r="323">
          <cell r="A323">
            <v>49674.00390625</v>
          </cell>
          <cell r="B323">
            <v>-99.602096557620001</v>
          </cell>
        </row>
        <row r="324">
          <cell r="A324">
            <v>49707.3515625</v>
          </cell>
          <cell r="B324">
            <v>-99.75351715088</v>
          </cell>
        </row>
        <row r="325">
          <cell r="A325">
            <v>49754.03515625</v>
          </cell>
          <cell r="B325">
            <v>-99.965507507319998</v>
          </cell>
        </row>
        <row r="326">
          <cell r="A326">
            <v>49819.39453125</v>
          </cell>
          <cell r="B326">
            <v>-100.2622909546</v>
          </cell>
        </row>
        <row r="327">
          <cell r="A327">
            <v>49910.8984375</v>
          </cell>
          <cell r="B327">
            <v>-100.67779541020001</v>
          </cell>
        </row>
        <row r="328">
          <cell r="A328">
            <v>50039.00390625</v>
          </cell>
          <cell r="B328">
            <v>-101.2594909668</v>
          </cell>
        </row>
        <row r="329">
          <cell r="A329">
            <v>50072.44140625</v>
          </cell>
          <cell r="B329">
            <v>-101.3816986084</v>
          </cell>
        </row>
        <row r="330">
          <cell r="A330">
            <v>50119.25390625</v>
          </cell>
          <cell r="B330">
            <v>-101.55279541020001</v>
          </cell>
        </row>
        <row r="331">
          <cell r="A331">
            <v>50184.79296875</v>
          </cell>
          <cell r="B331">
            <v>-101.7923278809</v>
          </cell>
        </row>
        <row r="332">
          <cell r="A332">
            <v>50276.546875</v>
          </cell>
          <cell r="B332">
            <v>-102.12767791749999</v>
          </cell>
        </row>
        <row r="333">
          <cell r="A333">
            <v>50405.00390625</v>
          </cell>
          <cell r="B333">
            <v>-102.59716033940001</v>
          </cell>
        </row>
        <row r="334">
          <cell r="A334">
            <v>50438.3515625</v>
          </cell>
          <cell r="B334">
            <v>-102.7044143677</v>
          </cell>
        </row>
        <row r="335">
          <cell r="A335">
            <v>50485.03515625</v>
          </cell>
          <cell r="B335">
            <v>-102.8545761108</v>
          </cell>
        </row>
        <row r="336">
          <cell r="A336">
            <v>50550.39453125</v>
          </cell>
          <cell r="B336">
            <v>-103.06479644780001</v>
          </cell>
        </row>
        <row r="337">
          <cell r="A337">
            <v>50641.8984375</v>
          </cell>
          <cell r="B337">
            <v>-103.3591079712</v>
          </cell>
        </row>
        <row r="338">
          <cell r="A338">
            <v>50770.00390625</v>
          </cell>
          <cell r="B338">
            <v>-103.77114105219999</v>
          </cell>
        </row>
        <row r="339">
          <cell r="A339">
            <v>50803.3515625</v>
          </cell>
          <cell r="B339">
            <v>-103.868812561</v>
          </cell>
        </row>
        <row r="340">
          <cell r="A340">
            <v>50850.03515625</v>
          </cell>
          <cell r="B340">
            <v>-104.00555419920001</v>
          </cell>
        </row>
        <row r="341">
          <cell r="A341">
            <v>50915.39453125</v>
          </cell>
          <cell r="B341">
            <v>-104.1969909668</v>
          </cell>
        </row>
        <row r="342">
          <cell r="A342">
            <v>51006.8984375</v>
          </cell>
          <cell r="B342">
            <v>-104.46500396730001</v>
          </cell>
        </row>
        <row r="343">
          <cell r="A343">
            <v>51135.00390625</v>
          </cell>
          <cell r="B343">
            <v>-104.8402252197</v>
          </cell>
        </row>
        <row r="344">
          <cell r="A344">
            <v>51168.3515625</v>
          </cell>
          <cell r="B344">
            <v>-104.93003082280001</v>
          </cell>
        </row>
        <row r="345">
          <cell r="A345">
            <v>51215.03515625</v>
          </cell>
          <cell r="B345">
            <v>-105.055770874</v>
          </cell>
        </row>
        <row r="346">
          <cell r="A346">
            <v>51280.39453125</v>
          </cell>
          <cell r="B346">
            <v>-105.23179626460001</v>
          </cell>
        </row>
        <row r="347">
          <cell r="A347">
            <v>51371.8984375</v>
          </cell>
          <cell r="B347">
            <v>-105.4782333374</v>
          </cell>
        </row>
        <row r="348">
          <cell r="A348">
            <v>51500.00390625</v>
          </cell>
          <cell r="B348">
            <v>-105.8232421875</v>
          </cell>
        </row>
        <row r="349">
          <cell r="A349">
            <v>51533.44140625</v>
          </cell>
          <cell r="B349">
            <v>-105.66627502439999</v>
          </cell>
        </row>
        <row r="350">
          <cell r="A350">
            <v>51580.25390625</v>
          </cell>
          <cell r="B350">
            <v>-105.4465103149</v>
          </cell>
        </row>
        <row r="351">
          <cell r="A351">
            <v>51645.79296875</v>
          </cell>
          <cell r="B351">
            <v>-105.1388549805</v>
          </cell>
        </row>
        <row r="352">
          <cell r="A352">
            <v>51737.546875</v>
          </cell>
          <cell r="B352">
            <v>-104.70812988279999</v>
          </cell>
        </row>
        <row r="353">
          <cell r="A353">
            <v>51866.00390625</v>
          </cell>
          <cell r="B353">
            <v>-104.1051101685</v>
          </cell>
        </row>
        <row r="354">
          <cell r="A354">
            <v>51899.3515625</v>
          </cell>
          <cell r="B354">
            <v>-103.9902877808</v>
          </cell>
        </row>
        <row r="355">
          <cell r="A355">
            <v>51946.03515625</v>
          </cell>
          <cell r="B355">
            <v>-103.82954406739999</v>
          </cell>
        </row>
        <row r="356">
          <cell r="A356">
            <v>52011.39453125</v>
          </cell>
          <cell r="B356">
            <v>-103.6044998169</v>
          </cell>
        </row>
        <row r="357">
          <cell r="A357">
            <v>52102.8984375</v>
          </cell>
          <cell r="B357">
            <v>-103.2894363403</v>
          </cell>
        </row>
        <row r="358">
          <cell r="A358">
            <v>52231.00390625</v>
          </cell>
          <cell r="B358">
            <v>-102.8483505249</v>
          </cell>
        </row>
        <row r="359">
          <cell r="A359">
            <v>52264.3515625</v>
          </cell>
          <cell r="B359">
            <v>-102.76862335209999</v>
          </cell>
        </row>
        <row r="360">
          <cell r="A360">
            <v>52311.03515625</v>
          </cell>
          <cell r="B360">
            <v>-102.6570053101</v>
          </cell>
        </row>
        <row r="361">
          <cell r="A361">
            <v>52376.39453125</v>
          </cell>
          <cell r="B361">
            <v>-102.5007400513</v>
          </cell>
        </row>
        <row r="362">
          <cell r="A362">
            <v>52467.8984375</v>
          </cell>
          <cell r="B362">
            <v>-102.28196716310001</v>
          </cell>
        </row>
        <row r="363">
          <cell r="A363">
            <v>52596.00390625</v>
          </cell>
          <cell r="B363">
            <v>-101.9756851196</v>
          </cell>
        </row>
        <row r="364">
          <cell r="A364">
            <v>52629.3515625</v>
          </cell>
          <cell r="B364">
            <v>-101.91748046879999</v>
          </cell>
        </row>
        <row r="365">
          <cell r="A365">
            <v>52676.03515625</v>
          </cell>
          <cell r="B365">
            <v>-101.83599853520001</v>
          </cell>
        </row>
        <row r="366">
          <cell r="A366">
            <v>52741.39453125</v>
          </cell>
          <cell r="B366">
            <v>-101.7219161987</v>
          </cell>
        </row>
        <row r="367">
          <cell r="A367">
            <v>52832.8984375</v>
          </cell>
          <cell r="B367">
            <v>-101.56220245359999</v>
          </cell>
        </row>
        <row r="368">
          <cell r="A368">
            <v>52961.00390625</v>
          </cell>
          <cell r="B368">
            <v>-101.33860778810001</v>
          </cell>
        </row>
        <row r="369">
          <cell r="A369">
            <v>52994.44140625</v>
          </cell>
          <cell r="B369">
            <v>-101.295211792</v>
          </cell>
        </row>
        <row r="370">
          <cell r="A370">
            <v>53041.25390625</v>
          </cell>
          <cell r="B370">
            <v>-101.2344589233</v>
          </cell>
        </row>
        <row r="371">
          <cell r="A371">
            <v>53106.79296875</v>
          </cell>
          <cell r="B371">
            <v>-101.1494064331</v>
          </cell>
        </row>
        <row r="372">
          <cell r="A372">
            <v>53198.546875</v>
          </cell>
          <cell r="B372">
            <v>-101.0303268433</v>
          </cell>
        </row>
        <row r="373">
          <cell r="A373">
            <v>53327.00390625</v>
          </cell>
          <cell r="B373">
            <v>-100.8636169434</v>
          </cell>
        </row>
        <row r="374">
          <cell r="A374">
            <v>53360.3515625</v>
          </cell>
          <cell r="B374">
            <v>-100.8313903809</v>
          </cell>
        </row>
        <row r="375">
          <cell r="A375">
            <v>53407.03515625</v>
          </cell>
          <cell r="B375">
            <v>-100.786277771</v>
          </cell>
        </row>
        <row r="376">
          <cell r="A376">
            <v>53472.39453125</v>
          </cell>
          <cell r="B376">
            <v>-100.7231216431</v>
          </cell>
        </row>
        <row r="377">
          <cell r="A377">
            <v>53563.8984375</v>
          </cell>
          <cell r="B377">
            <v>-100.63469696040001</v>
          </cell>
        </row>
        <row r="378">
          <cell r="A378">
            <v>53692.00390625</v>
          </cell>
          <cell r="B378">
            <v>-100.51091003419999</v>
          </cell>
        </row>
        <row r="379">
          <cell r="A379">
            <v>53725.3515625</v>
          </cell>
          <cell r="B379">
            <v>-100.4872055054</v>
          </cell>
        </row>
        <row r="380">
          <cell r="A380">
            <v>53772.03515625</v>
          </cell>
          <cell r="B380">
            <v>-100.4540100098</v>
          </cell>
        </row>
        <row r="381">
          <cell r="A381">
            <v>53837.39453125</v>
          </cell>
          <cell r="B381">
            <v>-100.4075469971</v>
          </cell>
        </row>
        <row r="382">
          <cell r="A382">
            <v>53928.8984375</v>
          </cell>
          <cell r="B382">
            <v>-100.3424911499</v>
          </cell>
        </row>
        <row r="383">
          <cell r="A383">
            <v>54057.00390625</v>
          </cell>
          <cell r="B383">
            <v>-100.25141906739999</v>
          </cell>
        </row>
        <row r="384">
          <cell r="A384">
            <v>54090.3515625</v>
          </cell>
          <cell r="B384">
            <v>-100.23439788819999</v>
          </cell>
        </row>
        <row r="385">
          <cell r="A385">
            <v>54137.03515625</v>
          </cell>
          <cell r="B385">
            <v>-100.2105712891</v>
          </cell>
        </row>
        <row r="386">
          <cell r="A386">
            <v>54202.39453125</v>
          </cell>
          <cell r="B386">
            <v>-100.1772155762</v>
          </cell>
        </row>
        <row r="387">
          <cell r="A387">
            <v>54293.8984375</v>
          </cell>
          <cell r="B387">
            <v>-100.13051605219999</v>
          </cell>
        </row>
        <row r="388">
          <cell r="A388">
            <v>54422.00390625</v>
          </cell>
          <cell r="B388">
            <v>-100.0651397705</v>
          </cell>
        </row>
        <row r="389">
          <cell r="A389">
            <v>54455.44140625</v>
          </cell>
          <cell r="B389">
            <v>-100.0534286499</v>
          </cell>
        </row>
        <row r="390">
          <cell r="A390">
            <v>54502.25390625</v>
          </cell>
          <cell r="B390">
            <v>-100.0370254517</v>
          </cell>
        </row>
        <row r="391">
          <cell r="A391">
            <v>54567.79296875</v>
          </cell>
          <cell r="B391">
            <v>-100.01406860349999</v>
          </cell>
        </row>
        <row r="392">
          <cell r="A392">
            <v>54659.546875</v>
          </cell>
          <cell r="B392">
            <v>-99.98191833496</v>
          </cell>
        </row>
        <row r="393">
          <cell r="A393">
            <v>54788.00390625</v>
          </cell>
          <cell r="B393">
            <v>-99.936920166020002</v>
          </cell>
        </row>
        <row r="394">
          <cell r="A394">
            <v>54821.3515625</v>
          </cell>
          <cell r="B394">
            <v>-99.92953491211</v>
          </cell>
        </row>
        <row r="395">
          <cell r="A395">
            <v>54868.03515625</v>
          </cell>
          <cell r="B395">
            <v>-99.91919708252</v>
          </cell>
        </row>
        <row r="396">
          <cell r="A396">
            <v>54933.39453125</v>
          </cell>
          <cell r="B396">
            <v>-99.9047164917</v>
          </cell>
        </row>
        <row r="397">
          <cell r="A397">
            <v>55024.8984375</v>
          </cell>
          <cell r="B397">
            <v>-99.884452819819998</v>
          </cell>
        </row>
        <row r="398">
          <cell r="A398">
            <v>55153.00390625</v>
          </cell>
          <cell r="B398">
            <v>-99.856079101559999</v>
          </cell>
        </row>
        <row r="399">
          <cell r="A399">
            <v>55186.3515625</v>
          </cell>
          <cell r="B399">
            <v>-99.852157592769998</v>
          </cell>
        </row>
        <row r="400">
          <cell r="A400">
            <v>55233.03515625</v>
          </cell>
          <cell r="B400">
            <v>-99.846672058110002</v>
          </cell>
        </row>
        <row r="401">
          <cell r="A401">
            <v>55298.39453125</v>
          </cell>
          <cell r="B401">
            <v>-99.838996887210001</v>
          </cell>
        </row>
        <row r="402">
          <cell r="A402">
            <v>55389.8984375</v>
          </cell>
          <cell r="B402">
            <v>-99.828239440920001</v>
          </cell>
        </row>
        <row r="403">
          <cell r="A403">
            <v>55518.00390625</v>
          </cell>
          <cell r="B403">
            <v>-99.813186645510001</v>
          </cell>
        </row>
        <row r="404">
          <cell r="A404">
            <v>55551.3515625</v>
          </cell>
          <cell r="B404">
            <v>-99.81209564209</v>
          </cell>
        </row>
        <row r="405">
          <cell r="A405">
            <v>55598.03515625</v>
          </cell>
          <cell r="B405">
            <v>-99.810577392580001</v>
          </cell>
        </row>
        <row r="406">
          <cell r="A406">
            <v>55663.39453125</v>
          </cell>
          <cell r="B406">
            <v>-99.808448791499998</v>
          </cell>
        </row>
        <row r="407">
          <cell r="A407">
            <v>55754.8984375</v>
          </cell>
          <cell r="B407">
            <v>-99.805465698239999</v>
          </cell>
        </row>
        <row r="408">
          <cell r="A408">
            <v>55883.00390625</v>
          </cell>
          <cell r="B408">
            <v>-99.80128479004</v>
          </cell>
        </row>
        <row r="409">
          <cell r="A409">
            <v>55916.44140625</v>
          </cell>
          <cell r="B409">
            <v>-99.802528381350001</v>
          </cell>
        </row>
        <row r="410">
          <cell r="A410">
            <v>55963.25390625</v>
          </cell>
          <cell r="B410">
            <v>-99.8042678833</v>
          </cell>
        </row>
        <row r="411">
          <cell r="A411">
            <v>56028.79296875</v>
          </cell>
          <cell r="B411">
            <v>-99.80670928955</v>
          </cell>
        </row>
        <row r="412">
          <cell r="A412">
            <v>56120.546875</v>
          </cell>
          <cell r="B412">
            <v>-99.8101272583</v>
          </cell>
        </row>
        <row r="413">
          <cell r="A413">
            <v>56249.00390625</v>
          </cell>
          <cell r="B413">
            <v>-99.814903259280001</v>
          </cell>
        </row>
        <row r="414">
          <cell r="A414">
            <v>56282.3515625</v>
          </cell>
          <cell r="B414">
            <v>-99.818054199220001</v>
          </cell>
        </row>
        <row r="415">
          <cell r="A415">
            <v>56329.03515625</v>
          </cell>
          <cell r="B415">
            <v>-99.822471618649999</v>
          </cell>
        </row>
        <row r="416">
          <cell r="A416">
            <v>56394.39453125</v>
          </cell>
          <cell r="B416">
            <v>-99.828651428219999</v>
          </cell>
        </row>
        <row r="417">
          <cell r="A417">
            <v>56485.8984375</v>
          </cell>
          <cell r="B417">
            <v>-99.837310791020002</v>
          </cell>
        </row>
        <row r="418">
          <cell r="A418">
            <v>56614.00390625</v>
          </cell>
          <cell r="B418">
            <v>-99.849426269529999</v>
          </cell>
        </row>
        <row r="419">
          <cell r="A419">
            <v>56647.3515625</v>
          </cell>
          <cell r="B419">
            <v>-99.854164123540002</v>
          </cell>
        </row>
        <row r="420">
          <cell r="A420">
            <v>56694.03515625</v>
          </cell>
          <cell r="B420">
            <v>-99.860786437990001</v>
          </cell>
        </row>
        <row r="421">
          <cell r="A421">
            <v>56759.39453125</v>
          </cell>
          <cell r="B421">
            <v>-99.870071411129999</v>
          </cell>
        </row>
        <row r="422">
          <cell r="A422">
            <v>56850.8984375</v>
          </cell>
          <cell r="B422">
            <v>-99.88306427002</v>
          </cell>
        </row>
        <row r="423">
          <cell r="A423">
            <v>56979.00390625</v>
          </cell>
          <cell r="B423">
            <v>-99.901252746579999</v>
          </cell>
        </row>
        <row r="424">
          <cell r="A424">
            <v>57012.3515625</v>
          </cell>
          <cell r="B424">
            <v>-99.90729522705</v>
          </cell>
        </row>
        <row r="425">
          <cell r="A425">
            <v>57059.03515625</v>
          </cell>
          <cell r="B425">
            <v>-99.915756225590002</v>
          </cell>
        </row>
        <row r="426">
          <cell r="A426">
            <v>57124.39453125</v>
          </cell>
          <cell r="B426">
            <v>-99.927604675289999</v>
          </cell>
        </row>
        <row r="427">
          <cell r="A427">
            <v>57215.8984375</v>
          </cell>
          <cell r="B427">
            <v>-99.944190978999998</v>
          </cell>
        </row>
        <row r="428">
          <cell r="A428">
            <v>57344.00390625</v>
          </cell>
          <cell r="B428">
            <v>-99.967414855960001</v>
          </cell>
        </row>
        <row r="429">
          <cell r="A429">
            <v>57377.44140625</v>
          </cell>
          <cell r="B429">
            <v>-99.974571228030001</v>
          </cell>
        </row>
        <row r="430">
          <cell r="A430">
            <v>57424.25390625</v>
          </cell>
          <cell r="B430">
            <v>-99.984588623050001</v>
          </cell>
        </row>
        <row r="431">
          <cell r="A431">
            <v>57489.79296875</v>
          </cell>
          <cell r="B431">
            <v>-99.998611450200002</v>
          </cell>
        </row>
        <row r="432">
          <cell r="A432">
            <v>57581.546875</v>
          </cell>
          <cell r="B432">
            <v>-100.0182418823</v>
          </cell>
        </row>
        <row r="433">
          <cell r="A433">
            <v>57710.00390625</v>
          </cell>
          <cell r="B433">
            <v>-100.04573059080001</v>
          </cell>
        </row>
        <row r="434">
          <cell r="A434">
            <v>57743.3515625</v>
          </cell>
          <cell r="B434">
            <v>-100.05377197270001</v>
          </cell>
        </row>
        <row r="435">
          <cell r="A435">
            <v>57790.03515625</v>
          </cell>
          <cell r="B435">
            <v>-100.0650253296</v>
          </cell>
        </row>
        <row r="436">
          <cell r="A436">
            <v>57855.39453125</v>
          </cell>
          <cell r="B436">
            <v>-100.0807800293</v>
          </cell>
        </row>
        <row r="437">
          <cell r="A437">
            <v>57946.8984375</v>
          </cell>
          <cell r="B437">
            <v>-100.10283660890001</v>
          </cell>
        </row>
        <row r="438">
          <cell r="A438">
            <v>58075.00390625</v>
          </cell>
          <cell r="B438">
            <v>-100.13372039790001</v>
          </cell>
        </row>
        <row r="439">
          <cell r="A439">
            <v>58108.3515625</v>
          </cell>
          <cell r="B439">
            <v>-100.13372039790001</v>
          </cell>
        </row>
        <row r="440">
          <cell r="A440">
            <v>58155.03515625</v>
          </cell>
          <cell r="B440">
            <v>-100.13372039790001</v>
          </cell>
        </row>
        <row r="441">
          <cell r="A441">
            <v>58220.39453125</v>
          </cell>
          <cell r="B441">
            <v>-100.13372039790001</v>
          </cell>
        </row>
        <row r="442">
          <cell r="A442">
            <v>58311.8984375</v>
          </cell>
          <cell r="B442">
            <v>-100.13372039790001</v>
          </cell>
        </row>
        <row r="443">
          <cell r="A443">
            <v>58440.00390625</v>
          </cell>
          <cell r="B443">
            <v>-100.13372039790001</v>
          </cell>
        </row>
        <row r="444">
          <cell r="A444">
            <v>58473.3515625</v>
          </cell>
          <cell r="B444">
            <v>-100.13372039790001</v>
          </cell>
        </row>
        <row r="445">
          <cell r="A445">
            <v>58520.03515625</v>
          </cell>
          <cell r="B445">
            <v>-100.13372039790001</v>
          </cell>
        </row>
        <row r="446">
          <cell r="A446">
            <v>58585.39453125</v>
          </cell>
          <cell r="B446">
            <v>-100.13372039790001</v>
          </cell>
        </row>
        <row r="447">
          <cell r="A447">
            <v>58676.8984375</v>
          </cell>
          <cell r="B447">
            <v>-100.13372039790001</v>
          </cell>
        </row>
        <row r="448">
          <cell r="A448">
            <v>58805.00390625</v>
          </cell>
          <cell r="B448">
            <v>-100.13372039790001</v>
          </cell>
        </row>
        <row r="449">
          <cell r="A449">
            <v>58838.44140625</v>
          </cell>
          <cell r="B449">
            <v>-100.13372039790001</v>
          </cell>
        </row>
        <row r="450">
          <cell r="A450">
            <v>58885.25390625</v>
          </cell>
          <cell r="B450">
            <v>-100.13372039790001</v>
          </cell>
        </row>
        <row r="451">
          <cell r="A451">
            <v>58950.79296875</v>
          </cell>
          <cell r="B451">
            <v>-100.13372039790001</v>
          </cell>
        </row>
        <row r="452">
          <cell r="A452">
            <v>59042.546875</v>
          </cell>
          <cell r="B452">
            <v>-100.13372039790001</v>
          </cell>
        </row>
        <row r="453">
          <cell r="A453">
            <v>59171.00390625</v>
          </cell>
          <cell r="B453">
            <v>-100.13372039790001</v>
          </cell>
        </row>
        <row r="454">
          <cell r="A454">
            <v>59204.3515625</v>
          </cell>
          <cell r="B454">
            <v>-100.13372039790001</v>
          </cell>
        </row>
        <row r="455">
          <cell r="A455">
            <v>59251.03515625</v>
          </cell>
          <cell r="B455">
            <v>-100.13372039790001</v>
          </cell>
        </row>
        <row r="456">
          <cell r="A456">
            <v>59316.39453125</v>
          </cell>
          <cell r="B456">
            <v>-100.13372039790001</v>
          </cell>
        </row>
        <row r="457">
          <cell r="A457">
            <v>59407.8984375</v>
          </cell>
          <cell r="B457">
            <v>-100.13372039790001</v>
          </cell>
        </row>
        <row r="458">
          <cell r="A458">
            <v>59536.00390625</v>
          </cell>
          <cell r="B458">
            <v>-100.13372039790001</v>
          </cell>
        </row>
        <row r="459">
          <cell r="A459">
            <v>59569.3515625</v>
          </cell>
          <cell r="B459">
            <v>-100.13372039790001</v>
          </cell>
        </row>
        <row r="460">
          <cell r="A460">
            <v>59616.03515625</v>
          </cell>
          <cell r="B460">
            <v>-100.13372039790001</v>
          </cell>
        </row>
        <row r="461">
          <cell r="A461">
            <v>59681.39453125</v>
          </cell>
          <cell r="B461">
            <v>-100.13372039790001</v>
          </cell>
        </row>
        <row r="462">
          <cell r="A462">
            <v>59772.8984375</v>
          </cell>
          <cell r="B462">
            <v>-100.13372039790001</v>
          </cell>
        </row>
        <row r="463">
          <cell r="A463">
            <v>59901.00390625</v>
          </cell>
          <cell r="B463">
            <v>-100.13372039790001</v>
          </cell>
        </row>
        <row r="464">
          <cell r="A464">
            <v>59934.3515625</v>
          </cell>
          <cell r="B464">
            <v>-100.13372039790001</v>
          </cell>
        </row>
        <row r="465">
          <cell r="A465">
            <v>59981.03515625</v>
          </cell>
          <cell r="B465">
            <v>-100.13372039790001</v>
          </cell>
        </row>
        <row r="466">
          <cell r="A466">
            <v>60046.39453125</v>
          </cell>
          <cell r="B466">
            <v>-100.13372039790001</v>
          </cell>
        </row>
        <row r="467">
          <cell r="A467">
            <v>60137.8984375</v>
          </cell>
          <cell r="B467">
            <v>-100.13372039790001</v>
          </cell>
        </row>
        <row r="468">
          <cell r="A468">
            <v>60266.00390625</v>
          </cell>
          <cell r="B468">
            <v>-100.13372039790001</v>
          </cell>
        </row>
        <row r="469">
          <cell r="A469">
            <v>60299.44140625</v>
          </cell>
          <cell r="B469">
            <v>-100.13372039790001</v>
          </cell>
        </row>
        <row r="470">
          <cell r="A470">
            <v>60346.25390625</v>
          </cell>
          <cell r="B470">
            <v>-100.13372039790001</v>
          </cell>
        </row>
        <row r="471">
          <cell r="A471">
            <v>60411.79296875</v>
          </cell>
          <cell r="B471">
            <v>-100.13372039790001</v>
          </cell>
        </row>
        <row r="472">
          <cell r="A472">
            <v>60503.546875</v>
          </cell>
          <cell r="B472">
            <v>-100.13372039790001</v>
          </cell>
        </row>
        <row r="473">
          <cell r="A473">
            <v>60632.00390625</v>
          </cell>
          <cell r="B473">
            <v>-100.13372039790001</v>
          </cell>
        </row>
        <row r="474">
          <cell r="A474">
            <v>60665.3515625</v>
          </cell>
          <cell r="B474">
            <v>-100.13372039790001</v>
          </cell>
        </row>
        <row r="475">
          <cell r="A475">
            <v>60712.03515625</v>
          </cell>
          <cell r="B475">
            <v>-100.13372039790001</v>
          </cell>
        </row>
        <row r="476">
          <cell r="A476">
            <v>60777.39453125</v>
          </cell>
          <cell r="B476">
            <v>-100.13372039790001</v>
          </cell>
        </row>
        <row r="477">
          <cell r="A477">
            <v>60868.8984375</v>
          </cell>
          <cell r="B477">
            <v>-100.13372039790001</v>
          </cell>
        </row>
        <row r="478">
          <cell r="A478">
            <v>60997.00390625</v>
          </cell>
          <cell r="B478">
            <v>-100.13372039790001</v>
          </cell>
        </row>
        <row r="479">
          <cell r="A479">
            <v>61030.3515625</v>
          </cell>
          <cell r="B479">
            <v>-100.13372039790001</v>
          </cell>
        </row>
        <row r="480">
          <cell r="A480">
            <v>61077.03515625</v>
          </cell>
          <cell r="B480">
            <v>-100.13372039790001</v>
          </cell>
        </row>
        <row r="481">
          <cell r="A481">
            <v>61142.39453125</v>
          </cell>
          <cell r="B481">
            <v>-100.13372039790001</v>
          </cell>
        </row>
        <row r="482">
          <cell r="A482">
            <v>61233.8984375</v>
          </cell>
          <cell r="B482">
            <v>-100.13372039790001</v>
          </cell>
        </row>
        <row r="483">
          <cell r="A483">
            <v>61362.00390625</v>
          </cell>
          <cell r="B483">
            <v>-100.13372039790001</v>
          </cell>
        </row>
        <row r="484">
          <cell r="A484">
            <v>61395.3515625</v>
          </cell>
          <cell r="B484">
            <v>-100.23988342289999</v>
          </cell>
        </row>
        <row r="485">
          <cell r="A485">
            <v>61442.03515625</v>
          </cell>
          <cell r="B485">
            <v>-100.38851165769999</v>
          </cell>
        </row>
        <row r="486">
          <cell r="A486">
            <v>61507.39453125</v>
          </cell>
          <cell r="B486">
            <v>-100.5965957642</v>
          </cell>
        </row>
        <row r="487">
          <cell r="A487">
            <v>61598.8984375</v>
          </cell>
          <cell r="B487">
            <v>-100.88790893549999</v>
          </cell>
        </row>
        <row r="488">
          <cell r="A488">
            <v>61727.00390625</v>
          </cell>
          <cell r="B488">
            <v>-101.295753479</v>
          </cell>
        </row>
        <row r="489">
          <cell r="A489">
            <v>61760.44140625</v>
          </cell>
          <cell r="B489">
            <v>-101.295753479</v>
          </cell>
        </row>
        <row r="490">
          <cell r="A490">
            <v>61807.25390625</v>
          </cell>
          <cell r="B490">
            <v>-101.295753479</v>
          </cell>
        </row>
        <row r="491">
          <cell r="A491">
            <v>61872.79296875</v>
          </cell>
          <cell r="B491">
            <v>-101.295753479</v>
          </cell>
        </row>
        <row r="492">
          <cell r="A492">
            <v>61964.546875</v>
          </cell>
          <cell r="B492">
            <v>-101.295753479</v>
          </cell>
        </row>
        <row r="493">
          <cell r="A493">
            <v>62093.00390625</v>
          </cell>
          <cell r="B493">
            <v>-101.295753479</v>
          </cell>
        </row>
        <row r="494">
          <cell r="A494">
            <v>62126.3515625</v>
          </cell>
          <cell r="B494">
            <v>-101.295753479</v>
          </cell>
        </row>
        <row r="495">
          <cell r="A495">
            <v>62173.03515625</v>
          </cell>
          <cell r="B495">
            <v>-101.295753479</v>
          </cell>
        </row>
        <row r="496">
          <cell r="A496">
            <v>62238.39453125</v>
          </cell>
          <cell r="B496">
            <v>-101.295753479</v>
          </cell>
        </row>
        <row r="497">
          <cell r="A497">
            <v>62329.8984375</v>
          </cell>
          <cell r="B497">
            <v>-101.295753479</v>
          </cell>
        </row>
        <row r="498">
          <cell r="A498">
            <v>62458.00390625</v>
          </cell>
          <cell r="B498">
            <v>-101.295753479</v>
          </cell>
        </row>
        <row r="499">
          <cell r="A499">
            <v>62491.3515625</v>
          </cell>
          <cell r="B499">
            <v>-101.295753479</v>
          </cell>
        </row>
        <row r="500">
          <cell r="A500">
            <v>62538.03515625</v>
          </cell>
          <cell r="B500">
            <v>-101.295753479</v>
          </cell>
        </row>
        <row r="501">
          <cell r="A501">
            <v>62603.39453125</v>
          </cell>
          <cell r="B501">
            <v>-101.295753479</v>
          </cell>
        </row>
        <row r="502">
          <cell r="A502">
            <v>62694.8984375</v>
          </cell>
          <cell r="B502">
            <v>-101.295753479</v>
          </cell>
        </row>
        <row r="503">
          <cell r="A503">
            <v>62823.00390625</v>
          </cell>
          <cell r="B503">
            <v>-101.295753479</v>
          </cell>
        </row>
        <row r="504">
          <cell r="A504">
            <v>62856.3515625</v>
          </cell>
          <cell r="B504">
            <v>-101.295753479</v>
          </cell>
        </row>
        <row r="505">
          <cell r="A505">
            <v>62903.03515625</v>
          </cell>
          <cell r="B505">
            <v>-101.295753479</v>
          </cell>
        </row>
        <row r="506">
          <cell r="A506">
            <v>62968.39453125</v>
          </cell>
          <cell r="B506">
            <v>-101.295753479</v>
          </cell>
        </row>
        <row r="507">
          <cell r="A507">
            <v>63059.8984375</v>
          </cell>
          <cell r="B507">
            <v>-101.295753479</v>
          </cell>
        </row>
        <row r="508">
          <cell r="A508">
            <v>63188.00390625</v>
          </cell>
          <cell r="B508">
            <v>-101.295753479</v>
          </cell>
        </row>
        <row r="509">
          <cell r="A509">
            <v>63221.44140625</v>
          </cell>
          <cell r="B509">
            <v>-101.295753479</v>
          </cell>
        </row>
        <row r="510">
          <cell r="A510">
            <v>63268.25390625</v>
          </cell>
          <cell r="B510">
            <v>-101.295753479</v>
          </cell>
        </row>
        <row r="511">
          <cell r="A511">
            <v>63333.79296875</v>
          </cell>
          <cell r="B511">
            <v>-101.295753479</v>
          </cell>
        </row>
        <row r="512">
          <cell r="A512">
            <v>63425.546875</v>
          </cell>
          <cell r="B512">
            <v>-101.295753479</v>
          </cell>
        </row>
        <row r="513">
          <cell r="A513">
            <v>63554.00390625</v>
          </cell>
          <cell r="B513">
            <v>-101.295753479</v>
          </cell>
        </row>
        <row r="514">
          <cell r="A514">
            <v>63587.3515625</v>
          </cell>
          <cell r="B514">
            <v>-101.295753479</v>
          </cell>
        </row>
        <row r="515">
          <cell r="A515">
            <v>63634.03515625</v>
          </cell>
          <cell r="B515">
            <v>-101.295753479</v>
          </cell>
        </row>
        <row r="516">
          <cell r="A516">
            <v>63699.39453125</v>
          </cell>
          <cell r="B516">
            <v>-101.295753479</v>
          </cell>
        </row>
        <row r="517">
          <cell r="A517">
            <v>63790.8984375</v>
          </cell>
          <cell r="B517">
            <v>-101.295753479</v>
          </cell>
        </row>
        <row r="518">
          <cell r="A518">
            <v>63919.00390625</v>
          </cell>
          <cell r="B518">
            <v>-101.295753479</v>
          </cell>
        </row>
        <row r="519">
          <cell r="A519">
            <v>63952.3515625</v>
          </cell>
          <cell r="B519">
            <v>-101.295753479</v>
          </cell>
        </row>
        <row r="520">
          <cell r="A520">
            <v>63999.03515625</v>
          </cell>
          <cell r="B520">
            <v>-101.295753479</v>
          </cell>
        </row>
        <row r="521">
          <cell r="A521">
            <v>64064.39453125</v>
          </cell>
          <cell r="B521">
            <v>-101.295753479</v>
          </cell>
        </row>
        <row r="522">
          <cell r="A522">
            <v>64155.8984375</v>
          </cell>
          <cell r="B522">
            <v>-101.295753479</v>
          </cell>
        </row>
        <row r="523">
          <cell r="A523">
            <v>64284.00390625</v>
          </cell>
          <cell r="B523">
            <v>-101.295753479</v>
          </cell>
        </row>
        <row r="524">
          <cell r="A524">
            <v>64317.3515625</v>
          </cell>
          <cell r="B524">
            <v>-101.295753479</v>
          </cell>
        </row>
        <row r="525">
          <cell r="A525">
            <v>64364.03515625</v>
          </cell>
          <cell r="B525">
            <v>-101.295753479</v>
          </cell>
        </row>
        <row r="526">
          <cell r="A526">
            <v>64429.39453125</v>
          </cell>
          <cell r="B526">
            <v>-101.295753479</v>
          </cell>
        </row>
        <row r="527">
          <cell r="A527">
            <v>64520.8984375</v>
          </cell>
          <cell r="B527">
            <v>-101.295753479</v>
          </cell>
        </row>
        <row r="528">
          <cell r="A528">
            <v>64649.00390625</v>
          </cell>
          <cell r="B528">
            <v>-101.295753479</v>
          </cell>
        </row>
        <row r="529">
          <cell r="A529">
            <v>64682.44140625</v>
          </cell>
          <cell r="B529">
            <v>-101.295753479</v>
          </cell>
        </row>
        <row r="530">
          <cell r="A530">
            <v>64729.25390625</v>
          </cell>
          <cell r="B530">
            <v>-101.295753479</v>
          </cell>
        </row>
        <row r="531">
          <cell r="A531">
            <v>64794.79296875</v>
          </cell>
          <cell r="B531">
            <v>-101.295753479</v>
          </cell>
        </row>
        <row r="532">
          <cell r="A532">
            <v>64886.546875</v>
          </cell>
          <cell r="B532">
            <v>-101.295753479</v>
          </cell>
        </row>
        <row r="533">
          <cell r="A533">
            <v>65015.00390625</v>
          </cell>
          <cell r="B533">
            <v>-101.295753479</v>
          </cell>
        </row>
        <row r="534">
          <cell r="A534">
            <v>65048.3515625</v>
          </cell>
          <cell r="B534">
            <v>-101.4139633179</v>
          </cell>
        </row>
        <row r="535">
          <cell r="A535">
            <v>65095.03515625</v>
          </cell>
          <cell r="B535">
            <v>-101.579460144</v>
          </cell>
        </row>
        <row r="536">
          <cell r="A536">
            <v>65160.39453125</v>
          </cell>
          <cell r="B536">
            <v>-101.8111572266</v>
          </cell>
        </row>
        <row r="537">
          <cell r="A537">
            <v>65251.8984375</v>
          </cell>
          <cell r="B537">
            <v>-102.13553619379999</v>
          </cell>
        </row>
        <row r="538">
          <cell r="A538">
            <v>65380.00390625</v>
          </cell>
          <cell r="B538">
            <v>-102.5896606445</v>
          </cell>
        </row>
      </sheetData>
      <sheetData sheetId="33">
        <row r="2">
          <cell r="B2">
            <v>1</v>
          </cell>
        </row>
      </sheetData>
      <sheetData sheetId="34">
        <row r="2">
          <cell r="A2">
            <v>3288</v>
          </cell>
          <cell r="B2">
            <v>34.358657836913999</v>
          </cell>
        </row>
        <row r="3">
          <cell r="A3">
            <v>4367.6733398438</v>
          </cell>
          <cell r="B3">
            <v>34.053592681885</v>
          </cell>
        </row>
        <row r="4">
          <cell r="A4">
            <v>5879.2163085938</v>
          </cell>
          <cell r="B4">
            <v>33.626499176025</v>
          </cell>
        </row>
        <row r="5">
          <cell r="A5">
            <v>7995.3759765625</v>
          </cell>
          <cell r="B5">
            <v>33.028553009032997</v>
          </cell>
        </row>
        <row r="6">
          <cell r="A6">
            <v>10958</v>
          </cell>
          <cell r="B6">
            <v>32.191402435302997</v>
          </cell>
        </row>
        <row r="7">
          <cell r="A7">
            <v>10993.416015625</v>
          </cell>
          <cell r="B7">
            <v>32.173679351807003</v>
          </cell>
        </row>
        <row r="8">
          <cell r="A8">
            <v>11042.998046875</v>
          </cell>
          <cell r="B8">
            <v>32.148983001708999</v>
          </cell>
        </row>
        <row r="9">
          <cell r="A9">
            <v>11112.413085938</v>
          </cell>
          <cell r="B9">
            <v>32.114311218262003</v>
          </cell>
        </row>
        <row r="10">
          <cell r="A10">
            <v>11209.594726563</v>
          </cell>
          <cell r="B10">
            <v>32.065967559813998</v>
          </cell>
        </row>
        <row r="11">
          <cell r="A11">
            <v>11345.6484375</v>
          </cell>
          <cell r="B11">
            <v>31.99814414978</v>
          </cell>
        </row>
        <row r="12">
          <cell r="A12">
            <v>11536.124023438</v>
          </cell>
          <cell r="B12">
            <v>31.903224945068001</v>
          </cell>
        </row>
        <row r="13">
          <cell r="A13">
            <v>11802.790039063</v>
          </cell>
          <cell r="B13">
            <v>31.770345687866001</v>
          </cell>
        </row>
        <row r="14">
          <cell r="A14">
            <v>12176.122070313</v>
          </cell>
          <cell r="B14">
            <v>31.584297180176002</v>
          </cell>
        </row>
        <row r="15">
          <cell r="A15">
            <v>12698.787109375</v>
          </cell>
          <cell r="B15">
            <v>31.323837280273001</v>
          </cell>
        </row>
        <row r="16">
          <cell r="A16">
            <v>13430.517578125</v>
          </cell>
          <cell r="B16">
            <v>30.95919418335</v>
          </cell>
        </row>
        <row r="17">
          <cell r="A17">
            <v>14454.940429688</v>
          </cell>
          <cell r="B17">
            <v>30.448696136475</v>
          </cell>
        </row>
        <row r="18">
          <cell r="A18">
            <v>15889.131835938</v>
          </cell>
          <cell r="B18">
            <v>29.733999252318998</v>
          </cell>
        </row>
        <row r="19">
          <cell r="A19">
            <v>17897</v>
          </cell>
          <cell r="B19">
            <v>28.733419418335</v>
          </cell>
        </row>
        <row r="20">
          <cell r="A20">
            <v>17928.3984375</v>
          </cell>
          <cell r="B20">
            <v>28.540390014648001</v>
          </cell>
        </row>
        <row r="21">
          <cell r="A21">
            <v>17972.35546875</v>
          </cell>
          <cell r="B21">
            <v>28.381980895996001</v>
          </cell>
        </row>
        <row r="22">
          <cell r="A22">
            <v>18033.89453125</v>
          </cell>
          <cell r="B22">
            <v>28.160182952881001</v>
          </cell>
        </row>
        <row r="23">
          <cell r="A23">
            <v>18120.05078125</v>
          </cell>
          <cell r="B23">
            <v>27.849655151366999</v>
          </cell>
        </row>
        <row r="24">
          <cell r="A24">
            <v>18240.66796875</v>
          </cell>
          <cell r="B24">
            <v>27.414920806885</v>
          </cell>
        </row>
        <row r="25">
          <cell r="A25">
            <v>18409.533203125</v>
          </cell>
          <cell r="B25">
            <v>26.806303024291999</v>
          </cell>
        </row>
        <row r="26">
          <cell r="A26">
            <v>18645.9453125</v>
          </cell>
          <cell r="B26">
            <v>25.954229354858001</v>
          </cell>
        </row>
        <row r="27">
          <cell r="A27">
            <v>18976.921875</v>
          </cell>
          <cell r="B27">
            <v>24.761329650878999</v>
          </cell>
        </row>
        <row r="28">
          <cell r="A28">
            <v>19440.2890625</v>
          </cell>
          <cell r="B28">
            <v>23.091272354126001</v>
          </cell>
        </row>
        <row r="29">
          <cell r="A29">
            <v>20089.001953125</v>
          </cell>
          <cell r="B29">
            <v>20.753187179565</v>
          </cell>
        </row>
        <row r="30">
          <cell r="A30">
            <v>20114.8984375</v>
          </cell>
          <cell r="B30">
            <v>20.71475982666</v>
          </cell>
        </row>
        <row r="31">
          <cell r="A31">
            <v>20151.154296875</v>
          </cell>
          <cell r="B31">
            <v>20.642713546753001</v>
          </cell>
        </row>
        <row r="32">
          <cell r="A32">
            <v>20201.912109375</v>
          </cell>
          <cell r="B32">
            <v>20.54186630249</v>
          </cell>
        </row>
        <row r="33">
          <cell r="A33">
            <v>20272.97265625</v>
          </cell>
          <cell r="B33">
            <v>20.400665283203001</v>
          </cell>
        </row>
        <row r="34">
          <cell r="A34">
            <v>20372.45703125</v>
          </cell>
          <cell r="B34">
            <v>20.202976226806999</v>
          </cell>
        </row>
        <row r="35">
          <cell r="A35">
            <v>20511.734375</v>
          </cell>
          <cell r="B35">
            <v>19.926218032836999</v>
          </cell>
        </row>
        <row r="36">
          <cell r="A36">
            <v>20706.72265625</v>
          </cell>
          <cell r="B36">
            <v>19.53875541687</v>
          </cell>
        </row>
        <row r="37">
          <cell r="A37">
            <v>20979.70703125</v>
          </cell>
          <cell r="B37">
            <v>18.99631690979</v>
          </cell>
        </row>
        <row r="38">
          <cell r="A38">
            <v>21361.884765625</v>
          </cell>
          <cell r="B38">
            <v>18.236894607543999</v>
          </cell>
        </row>
        <row r="39">
          <cell r="A39">
            <v>21896.93359375</v>
          </cell>
          <cell r="B39">
            <v>17.173704147338999</v>
          </cell>
        </row>
        <row r="40">
          <cell r="A40">
            <v>22646.001953125</v>
          </cell>
          <cell r="B40">
            <v>15.685216903687</v>
          </cell>
        </row>
        <row r="41">
          <cell r="A41">
            <v>22672.158203125</v>
          </cell>
          <cell r="B41">
            <v>15.589689254761</v>
          </cell>
        </row>
        <row r="42">
          <cell r="A42">
            <v>22708.775390625</v>
          </cell>
          <cell r="B42">
            <v>15.443655014038001</v>
          </cell>
        </row>
        <row r="43">
          <cell r="A43">
            <v>22760.0390625</v>
          </cell>
          <cell r="B43">
            <v>15.239204406738001</v>
          </cell>
        </row>
        <row r="44">
          <cell r="A44">
            <v>22831.80859375</v>
          </cell>
          <cell r="B44">
            <v>14.952965736389</v>
          </cell>
        </row>
        <row r="45">
          <cell r="A45">
            <v>22932.287109375</v>
          </cell>
          <cell r="B45">
            <v>14.552238464355</v>
          </cell>
        </row>
        <row r="46">
          <cell r="A46">
            <v>23072.95703125</v>
          </cell>
          <cell r="B46">
            <v>13.991223335266</v>
          </cell>
        </row>
        <row r="47">
          <cell r="A47">
            <v>23269.89453125</v>
          </cell>
          <cell r="B47">
            <v>13.205800056457999</v>
          </cell>
        </row>
        <row r="48">
          <cell r="A48">
            <v>23545.607421875</v>
          </cell>
          <cell r="B48">
            <v>12.106202125549</v>
          </cell>
        </row>
        <row r="49">
          <cell r="A49">
            <v>23931.60546875</v>
          </cell>
          <cell r="B49">
            <v>10.566769599915</v>
          </cell>
        </row>
        <row r="50">
          <cell r="A50">
            <v>24472.001953125</v>
          </cell>
          <cell r="B50">
            <v>8.4115591049193998</v>
          </cell>
        </row>
        <row r="51">
          <cell r="A51">
            <v>24497.8984375</v>
          </cell>
          <cell r="B51">
            <v>8.2338094711303995</v>
          </cell>
        </row>
        <row r="52">
          <cell r="A52">
            <v>24534.154296875</v>
          </cell>
          <cell r="B52">
            <v>8.0180320739746005</v>
          </cell>
        </row>
        <row r="53">
          <cell r="A53">
            <v>24584.912109375</v>
          </cell>
          <cell r="B53">
            <v>7.7159061431884997</v>
          </cell>
        </row>
        <row r="54">
          <cell r="A54">
            <v>24655.97265625</v>
          </cell>
          <cell r="B54">
            <v>7.2929387092590003</v>
          </cell>
        </row>
        <row r="55">
          <cell r="A55">
            <v>24755.45703125</v>
          </cell>
          <cell r="B55">
            <v>6.7007918357848997</v>
          </cell>
        </row>
        <row r="56">
          <cell r="A56">
            <v>24894.734375</v>
          </cell>
          <cell r="B56">
            <v>5.8717775344848997</v>
          </cell>
        </row>
        <row r="57">
          <cell r="A57">
            <v>25089.72265625</v>
          </cell>
          <cell r="B57">
            <v>4.7111625671387003</v>
          </cell>
        </row>
        <row r="58">
          <cell r="A58">
            <v>25362.70703125</v>
          </cell>
          <cell r="B58">
            <v>3.0862967967986998</v>
          </cell>
        </row>
        <row r="59">
          <cell r="A59">
            <v>25744.884765625</v>
          </cell>
          <cell r="B59">
            <v>0.81147289276120005</v>
          </cell>
        </row>
        <row r="60">
          <cell r="A60">
            <v>26279.93359375</v>
          </cell>
          <cell r="B60">
            <v>-2.373318910599</v>
          </cell>
        </row>
        <row r="61">
          <cell r="A61">
            <v>27029.001953125</v>
          </cell>
          <cell r="B61">
            <v>-6.831993103027</v>
          </cell>
        </row>
        <row r="62">
          <cell r="A62">
            <v>27060.837890625</v>
          </cell>
          <cell r="B62">
            <v>-7.1104183197020001</v>
          </cell>
        </row>
        <row r="63">
          <cell r="A63">
            <v>27105.408203125</v>
          </cell>
          <cell r="B63">
            <v>-7.477033615112</v>
          </cell>
        </row>
        <row r="64">
          <cell r="A64">
            <v>27167.806640625</v>
          </cell>
          <cell r="B64">
            <v>-7.990286827087</v>
          </cell>
        </row>
        <row r="65">
          <cell r="A65">
            <v>27255.166015625</v>
          </cell>
          <cell r="B65">
            <v>-8.7088394165040004</v>
          </cell>
        </row>
        <row r="66">
          <cell r="A66">
            <v>27377.46875</v>
          </cell>
          <cell r="B66">
            <v>-9.7148132324219993</v>
          </cell>
        </row>
        <row r="67">
          <cell r="A67">
            <v>27548.69140625</v>
          </cell>
          <cell r="B67">
            <v>-11.1231803894</v>
          </cell>
        </row>
        <row r="68">
          <cell r="A68">
            <v>27788.404296875</v>
          </cell>
          <cell r="B68">
            <v>-13.09490776062</v>
          </cell>
        </row>
        <row r="69">
          <cell r="A69">
            <v>28124.001953125</v>
          </cell>
          <cell r="B69">
            <v>-15.855319023130001</v>
          </cell>
        </row>
        <row r="70">
          <cell r="A70">
            <v>28150.171875</v>
          </cell>
          <cell r="B70">
            <v>-16.173753738399999</v>
          </cell>
        </row>
        <row r="71">
          <cell r="A71">
            <v>28186.80859375</v>
          </cell>
          <cell r="B71">
            <v>-16.553579330440002</v>
          </cell>
        </row>
        <row r="72">
          <cell r="A72">
            <v>28238.1015625</v>
          </cell>
          <cell r="B72">
            <v>-17.08533859253</v>
          </cell>
        </row>
        <row r="73">
          <cell r="A73">
            <v>28309.91015625</v>
          </cell>
          <cell r="B73">
            <v>-17.829805374149998</v>
          </cell>
        </row>
        <row r="74">
          <cell r="A74">
            <v>28410.443359375</v>
          </cell>
          <cell r="B74">
            <v>-18.87205505371</v>
          </cell>
        </row>
        <row r="75">
          <cell r="A75">
            <v>28551.189453125</v>
          </cell>
          <cell r="B75">
            <v>-20.331216812129998</v>
          </cell>
        </row>
        <row r="76">
          <cell r="A76">
            <v>28748.234375</v>
          </cell>
          <cell r="B76">
            <v>-22.374044418330001</v>
          </cell>
        </row>
        <row r="77">
          <cell r="A77">
            <v>29024.09765625</v>
          </cell>
          <cell r="B77">
            <v>-25.234033584590001</v>
          </cell>
        </row>
        <row r="78">
          <cell r="A78">
            <v>29410.306640625</v>
          </cell>
          <cell r="B78">
            <v>-29.237995147709999</v>
          </cell>
        </row>
        <row r="79">
          <cell r="A79">
            <v>29951</v>
          </cell>
          <cell r="B79">
            <v>-34.843528747560001</v>
          </cell>
        </row>
        <row r="80">
          <cell r="A80">
            <v>29977.15625</v>
          </cell>
          <cell r="B80">
            <v>-35.036380767819999</v>
          </cell>
        </row>
        <row r="81">
          <cell r="A81">
            <v>30013.7734375</v>
          </cell>
          <cell r="B81">
            <v>-35.31623840332</v>
          </cell>
        </row>
        <row r="82">
          <cell r="A82">
            <v>30065.037109375</v>
          </cell>
          <cell r="B82">
            <v>-35.70804977417</v>
          </cell>
        </row>
        <row r="83">
          <cell r="A83">
            <v>30136.806640625</v>
          </cell>
          <cell r="B83">
            <v>-36.256591796880002</v>
          </cell>
        </row>
        <row r="84">
          <cell r="A84">
            <v>30237.28515625</v>
          </cell>
          <cell r="B84">
            <v>-37.024551391599999</v>
          </cell>
        </row>
        <row r="85">
          <cell r="A85">
            <v>30377.955078125</v>
          </cell>
          <cell r="B85">
            <v>-38.099704742429999</v>
          </cell>
        </row>
        <row r="86">
          <cell r="A86">
            <v>30574.892578125</v>
          </cell>
          <cell r="B86">
            <v>-39.604919433589998</v>
          </cell>
        </row>
        <row r="87">
          <cell r="A87">
            <v>30850.60546875</v>
          </cell>
          <cell r="B87">
            <v>-41.71223449707</v>
          </cell>
        </row>
        <row r="88">
          <cell r="A88">
            <v>31236.603515625</v>
          </cell>
          <cell r="B88">
            <v>-44.662448883060001</v>
          </cell>
        </row>
        <row r="89">
          <cell r="A89">
            <v>31777</v>
          </cell>
          <cell r="B89">
            <v>-48.792766571039998</v>
          </cell>
        </row>
        <row r="90">
          <cell r="A90">
            <v>31806.724609375</v>
          </cell>
          <cell r="B90">
            <v>-48.928131103520002</v>
          </cell>
        </row>
        <row r="91">
          <cell r="A91">
            <v>31848.337890625</v>
          </cell>
          <cell r="B91">
            <v>-49.138442993159998</v>
          </cell>
        </row>
        <row r="92">
          <cell r="A92">
            <v>31906.595703125</v>
          </cell>
          <cell r="B92">
            <v>-49.432899475100001</v>
          </cell>
        </row>
        <row r="93">
          <cell r="A93">
            <v>31988.158203125</v>
          </cell>
          <cell r="B93">
            <v>-49.845142364499999</v>
          </cell>
        </row>
        <row r="94">
          <cell r="A94">
            <v>32102.345703125</v>
          </cell>
          <cell r="B94">
            <v>-50.422283172610001</v>
          </cell>
        </row>
        <row r="95">
          <cell r="A95">
            <v>32262.20703125</v>
          </cell>
          <cell r="B95">
            <v>-51.230285644529999</v>
          </cell>
        </row>
        <row r="96">
          <cell r="A96">
            <v>32486.013671875</v>
          </cell>
          <cell r="B96">
            <v>-52.36149597168</v>
          </cell>
        </row>
        <row r="97">
          <cell r="A97">
            <v>32799.34375</v>
          </cell>
          <cell r="B97">
            <v>-53.945175170900001</v>
          </cell>
        </row>
        <row r="98">
          <cell r="A98">
            <v>33238.00390625</v>
          </cell>
          <cell r="B98">
            <v>-56.162334442140001</v>
          </cell>
        </row>
        <row r="99">
          <cell r="A99">
            <v>33271.3515625</v>
          </cell>
          <cell r="B99">
            <v>-56.246383666989999</v>
          </cell>
        </row>
        <row r="100">
          <cell r="A100">
            <v>33318.03515625</v>
          </cell>
          <cell r="B100">
            <v>-56.404739379879999</v>
          </cell>
        </row>
        <row r="101">
          <cell r="A101">
            <v>33383.39453125</v>
          </cell>
          <cell r="B101">
            <v>-56.626457214360002</v>
          </cell>
        </row>
        <row r="102">
          <cell r="A102">
            <v>33474.8984375</v>
          </cell>
          <cell r="B102">
            <v>-56.93685913086</v>
          </cell>
        </row>
        <row r="103">
          <cell r="A103">
            <v>33603.00390625</v>
          </cell>
          <cell r="B103">
            <v>-57.37141418457</v>
          </cell>
        </row>
        <row r="104">
          <cell r="A104">
            <v>33636.3515625</v>
          </cell>
          <cell r="B104">
            <v>-57.570129394529999</v>
          </cell>
        </row>
        <row r="105">
          <cell r="A105">
            <v>33683.03515625</v>
          </cell>
          <cell r="B105">
            <v>-57.785858154300001</v>
          </cell>
        </row>
        <row r="106">
          <cell r="A106">
            <v>33748.39453125</v>
          </cell>
          <cell r="B106">
            <v>-58.087894439700001</v>
          </cell>
        </row>
        <row r="107">
          <cell r="A107">
            <v>33839.8984375</v>
          </cell>
          <cell r="B107">
            <v>-58.510738372799999</v>
          </cell>
        </row>
        <row r="108">
          <cell r="A108">
            <v>33968.00390625</v>
          </cell>
          <cell r="B108">
            <v>-59.102725982670002</v>
          </cell>
        </row>
        <row r="109">
          <cell r="A109">
            <v>34001.44140625</v>
          </cell>
          <cell r="B109">
            <v>-59.017623901370001</v>
          </cell>
        </row>
        <row r="110">
          <cell r="A110">
            <v>34048.25390625</v>
          </cell>
          <cell r="B110">
            <v>-58.97774887085</v>
          </cell>
        </row>
        <row r="111">
          <cell r="A111">
            <v>34113.79296875</v>
          </cell>
          <cell r="B111">
            <v>-58.92191696167</v>
          </cell>
        </row>
        <row r="112">
          <cell r="A112">
            <v>34205.546875</v>
          </cell>
          <cell r="B112">
            <v>-58.843753814700001</v>
          </cell>
        </row>
        <row r="113">
          <cell r="A113">
            <v>34334.00390625</v>
          </cell>
          <cell r="B113">
            <v>-58.734325408940002</v>
          </cell>
        </row>
        <row r="114">
          <cell r="A114">
            <v>34367.3515625</v>
          </cell>
          <cell r="B114">
            <v>-58.924144744869999</v>
          </cell>
        </row>
        <row r="115">
          <cell r="A115">
            <v>34414.03515625</v>
          </cell>
          <cell r="B115">
            <v>-59.183792114260001</v>
          </cell>
        </row>
        <row r="116">
          <cell r="A116">
            <v>34479.39453125</v>
          </cell>
          <cell r="B116">
            <v>-59.547317504879999</v>
          </cell>
        </row>
        <row r="117">
          <cell r="A117">
            <v>34570.8984375</v>
          </cell>
          <cell r="B117">
            <v>-60.05625152588</v>
          </cell>
        </row>
        <row r="118">
          <cell r="A118">
            <v>34699.00390625</v>
          </cell>
          <cell r="B118">
            <v>-60.768760681149999</v>
          </cell>
        </row>
        <row r="119">
          <cell r="A119">
            <v>34732.3515625</v>
          </cell>
          <cell r="B119">
            <v>-61.000061035160002</v>
          </cell>
        </row>
        <row r="120">
          <cell r="A120">
            <v>34779.03515625</v>
          </cell>
          <cell r="B120">
            <v>-61.32278060913</v>
          </cell>
        </row>
        <row r="121">
          <cell r="A121">
            <v>34844.39453125</v>
          </cell>
          <cell r="B121">
            <v>-61.774604797359999</v>
          </cell>
        </row>
        <row r="122">
          <cell r="A122">
            <v>34935.8984375</v>
          </cell>
          <cell r="B122">
            <v>-62.407165527339998</v>
          </cell>
        </row>
        <row r="123">
          <cell r="A123">
            <v>35064.00390625</v>
          </cell>
          <cell r="B123">
            <v>-63.292755126949999</v>
          </cell>
        </row>
        <row r="124">
          <cell r="A124">
            <v>35097.3515625</v>
          </cell>
          <cell r="B124">
            <v>-63.412963867190001</v>
          </cell>
        </row>
        <row r="125">
          <cell r="A125">
            <v>35144.03515625</v>
          </cell>
          <cell r="B125">
            <v>-63.535945892329998</v>
          </cell>
        </row>
        <row r="126">
          <cell r="A126">
            <v>35209.39453125</v>
          </cell>
          <cell r="B126">
            <v>-63.708129882809999</v>
          </cell>
        </row>
        <row r="127">
          <cell r="A127">
            <v>35300.8984375</v>
          </cell>
          <cell r="B127">
            <v>-63.94919204712</v>
          </cell>
        </row>
        <row r="128">
          <cell r="A128">
            <v>35429.00390625</v>
          </cell>
          <cell r="B128">
            <v>-64.286682128910002</v>
          </cell>
        </row>
        <row r="129">
          <cell r="A129">
            <v>35462.44140625</v>
          </cell>
          <cell r="B129">
            <v>-64.245170593259999</v>
          </cell>
        </row>
        <row r="130">
          <cell r="A130">
            <v>35509.25390625</v>
          </cell>
          <cell r="B130">
            <v>-64.30809020996</v>
          </cell>
        </row>
        <row r="131">
          <cell r="A131">
            <v>35574.79296875</v>
          </cell>
          <cell r="B131">
            <v>-64.39616394043</v>
          </cell>
        </row>
        <row r="132">
          <cell r="A132">
            <v>35666.546875</v>
          </cell>
          <cell r="B132">
            <v>-64.519470214839998</v>
          </cell>
        </row>
        <row r="133">
          <cell r="A133">
            <v>35795.00390625</v>
          </cell>
          <cell r="B133">
            <v>-64.692100524899999</v>
          </cell>
        </row>
        <row r="134">
          <cell r="A134">
            <v>35828.3515625</v>
          </cell>
          <cell r="B134">
            <v>-64.821296691889998</v>
          </cell>
        </row>
        <row r="135">
          <cell r="A135">
            <v>35875.03515625</v>
          </cell>
          <cell r="B135">
            <v>-64.925094604489999</v>
          </cell>
        </row>
        <row r="136">
          <cell r="A136">
            <v>35940.39453125</v>
          </cell>
          <cell r="B136">
            <v>-65.070419311519998</v>
          </cell>
        </row>
        <row r="137">
          <cell r="A137">
            <v>36031.8984375</v>
          </cell>
          <cell r="B137">
            <v>-65.273887634280001</v>
          </cell>
        </row>
        <row r="138">
          <cell r="A138">
            <v>36160.00390625</v>
          </cell>
          <cell r="B138">
            <v>-65.558738708500002</v>
          </cell>
        </row>
        <row r="139">
          <cell r="A139">
            <v>36193.3515625</v>
          </cell>
          <cell r="B139">
            <v>-65.557067871089998</v>
          </cell>
        </row>
        <row r="140">
          <cell r="A140">
            <v>36240.03515625</v>
          </cell>
          <cell r="B140">
            <v>-65.638702392580001</v>
          </cell>
        </row>
        <row r="141">
          <cell r="A141">
            <v>36305.39453125</v>
          </cell>
          <cell r="B141">
            <v>-65.752983093259999</v>
          </cell>
        </row>
        <row r="142">
          <cell r="A142">
            <v>36396.8984375</v>
          </cell>
          <cell r="B142">
            <v>-65.912979125980002</v>
          </cell>
        </row>
        <row r="143">
          <cell r="A143">
            <v>36525.00390625</v>
          </cell>
          <cell r="B143">
            <v>-66.13697052002</v>
          </cell>
        </row>
        <row r="144">
          <cell r="A144">
            <v>36558.3515625</v>
          </cell>
          <cell r="B144">
            <v>-66.601539611820002</v>
          </cell>
        </row>
        <row r="145">
          <cell r="A145">
            <v>36605.03515625</v>
          </cell>
          <cell r="B145">
            <v>-67.000343322749998</v>
          </cell>
        </row>
        <row r="146">
          <cell r="A146">
            <v>36670.39453125</v>
          </cell>
          <cell r="B146">
            <v>-67.558700561519998</v>
          </cell>
        </row>
        <row r="147">
          <cell r="A147">
            <v>36761.8984375</v>
          </cell>
          <cell r="B147">
            <v>-68.340408325200002</v>
          </cell>
        </row>
        <row r="148">
          <cell r="A148">
            <v>36890.00390625</v>
          </cell>
          <cell r="B148">
            <v>-69.434799194340002</v>
          </cell>
        </row>
        <row r="149">
          <cell r="A149">
            <v>36923.44140625</v>
          </cell>
          <cell r="B149">
            <v>-69.448684692379999</v>
          </cell>
        </row>
        <row r="150">
          <cell r="A150">
            <v>36970.25390625</v>
          </cell>
          <cell r="B150">
            <v>-69.526863098139998</v>
          </cell>
        </row>
        <row r="151">
          <cell r="A151">
            <v>37035.79296875</v>
          </cell>
          <cell r="B151">
            <v>-69.63632965088</v>
          </cell>
        </row>
        <row r="152">
          <cell r="A152">
            <v>37127.546875</v>
          </cell>
          <cell r="B152">
            <v>-69.789588928219999</v>
          </cell>
        </row>
        <row r="153">
          <cell r="A153">
            <v>37256.00390625</v>
          </cell>
          <cell r="B153">
            <v>-70.004150390630002</v>
          </cell>
        </row>
        <row r="154">
          <cell r="A154">
            <v>37289.3515625</v>
          </cell>
          <cell r="B154">
            <v>-70.075958251949999</v>
          </cell>
        </row>
        <row r="155">
          <cell r="A155">
            <v>37336.03515625</v>
          </cell>
          <cell r="B155">
            <v>-70.20497894287</v>
          </cell>
        </row>
        <row r="156">
          <cell r="A156">
            <v>37401.39453125</v>
          </cell>
          <cell r="B156">
            <v>-70.385612487789999</v>
          </cell>
        </row>
        <row r="157">
          <cell r="A157">
            <v>37492.8984375</v>
          </cell>
          <cell r="B157">
            <v>-70.63850402832</v>
          </cell>
        </row>
        <row r="158">
          <cell r="A158">
            <v>37621.00390625</v>
          </cell>
          <cell r="B158">
            <v>-70.992561340329999</v>
          </cell>
        </row>
        <row r="159">
          <cell r="A159">
            <v>37654.3515625</v>
          </cell>
          <cell r="B159">
            <v>-71.121269226069998</v>
          </cell>
        </row>
        <row r="160">
          <cell r="A160">
            <v>37701.03515625</v>
          </cell>
          <cell r="B160">
            <v>-71.319122314449999</v>
          </cell>
        </row>
        <row r="161">
          <cell r="A161">
            <v>37766.39453125</v>
          </cell>
          <cell r="B161">
            <v>-71.596130371089998</v>
          </cell>
        </row>
        <row r="162">
          <cell r="A162">
            <v>37857.8984375</v>
          </cell>
          <cell r="B162">
            <v>-71.983963012700002</v>
          </cell>
        </row>
        <row r="163">
          <cell r="A163">
            <v>37986.00390625</v>
          </cell>
          <cell r="B163">
            <v>-72.526931762700002</v>
          </cell>
        </row>
        <row r="164">
          <cell r="A164">
            <v>38019.3515625</v>
          </cell>
          <cell r="B164">
            <v>-72.700508117680002</v>
          </cell>
        </row>
        <row r="165">
          <cell r="A165">
            <v>38066.03515625</v>
          </cell>
          <cell r="B165">
            <v>-72.883575439449999</v>
          </cell>
        </row>
        <row r="166">
          <cell r="A166">
            <v>38131.39453125</v>
          </cell>
          <cell r="B166">
            <v>-73.139862060550001</v>
          </cell>
        </row>
        <row r="167">
          <cell r="A167">
            <v>38222.8984375</v>
          </cell>
          <cell r="B167">
            <v>-73.498664855960001</v>
          </cell>
        </row>
        <row r="168">
          <cell r="A168">
            <v>38351.00390625</v>
          </cell>
          <cell r="B168">
            <v>-74.000999450679998</v>
          </cell>
        </row>
        <row r="169">
          <cell r="A169">
            <v>38384.44140625</v>
          </cell>
          <cell r="B169">
            <v>-74.001914978030001</v>
          </cell>
        </row>
        <row r="170">
          <cell r="A170">
            <v>38431.25390625</v>
          </cell>
          <cell r="B170">
            <v>-73.999725341800001</v>
          </cell>
        </row>
        <row r="171">
          <cell r="A171">
            <v>38496.79296875</v>
          </cell>
          <cell r="B171">
            <v>-73.99668121338</v>
          </cell>
        </row>
        <row r="172">
          <cell r="A172">
            <v>38588.546875</v>
          </cell>
          <cell r="B172">
            <v>-73.992408752439999</v>
          </cell>
        </row>
        <row r="173">
          <cell r="A173">
            <v>38717.00390625</v>
          </cell>
          <cell r="B173">
            <v>-73.986419677729998</v>
          </cell>
        </row>
        <row r="174">
          <cell r="A174">
            <v>38750.3515625</v>
          </cell>
          <cell r="B174">
            <v>-74.085929870610002</v>
          </cell>
        </row>
        <row r="175">
          <cell r="A175">
            <v>38797.03515625</v>
          </cell>
          <cell r="B175">
            <v>-74.224433898930002</v>
          </cell>
        </row>
        <row r="176">
          <cell r="A176">
            <v>38862.39453125</v>
          </cell>
          <cell r="B176">
            <v>-74.418342590329999</v>
          </cell>
        </row>
        <row r="177">
          <cell r="A177">
            <v>38953.8984375</v>
          </cell>
          <cell r="B177">
            <v>-74.68984222412</v>
          </cell>
        </row>
        <row r="178">
          <cell r="A178">
            <v>39082.00390625</v>
          </cell>
          <cell r="B178">
            <v>-75.06992340088</v>
          </cell>
        </row>
        <row r="179">
          <cell r="A179">
            <v>39115.3515625</v>
          </cell>
          <cell r="B179">
            <v>-74.876327514650001</v>
          </cell>
        </row>
        <row r="180">
          <cell r="A180">
            <v>39162.03515625</v>
          </cell>
          <cell r="B180">
            <v>-74.684677124019998</v>
          </cell>
        </row>
        <row r="181">
          <cell r="A181">
            <v>39227.39453125</v>
          </cell>
          <cell r="B181">
            <v>-74.41635131836</v>
          </cell>
        </row>
        <row r="182">
          <cell r="A182">
            <v>39318.8984375</v>
          </cell>
          <cell r="B182">
            <v>-74.040702819819998</v>
          </cell>
        </row>
        <row r="183">
          <cell r="A183">
            <v>39447.00390625</v>
          </cell>
          <cell r="B183">
            <v>-73.514793396000002</v>
          </cell>
        </row>
        <row r="184">
          <cell r="A184">
            <v>39480.3515625</v>
          </cell>
          <cell r="B184">
            <v>-73.67430114746</v>
          </cell>
        </row>
        <row r="185">
          <cell r="A185">
            <v>39527.03515625</v>
          </cell>
          <cell r="B185">
            <v>-73.802734375</v>
          </cell>
        </row>
        <row r="186">
          <cell r="A186">
            <v>39592.39453125</v>
          </cell>
          <cell r="B186">
            <v>-73.982551574710001</v>
          </cell>
        </row>
        <row r="187">
          <cell r="A187">
            <v>39683.8984375</v>
          </cell>
          <cell r="B187">
            <v>-74.23429107666</v>
          </cell>
        </row>
        <row r="188">
          <cell r="A188">
            <v>39812.00390625</v>
          </cell>
          <cell r="B188">
            <v>-74.586730957029999</v>
          </cell>
        </row>
        <row r="189">
          <cell r="A189">
            <v>39845.44140625</v>
          </cell>
          <cell r="B189">
            <v>-74.71965789795</v>
          </cell>
        </row>
        <row r="190">
          <cell r="A190">
            <v>39892.25390625</v>
          </cell>
          <cell r="B190">
            <v>-74.842742919919999</v>
          </cell>
        </row>
        <row r="191">
          <cell r="A191">
            <v>39957.79296875</v>
          </cell>
          <cell r="B191">
            <v>-75.015075683589998</v>
          </cell>
        </row>
        <row r="192">
          <cell r="A192">
            <v>40049.546875</v>
          </cell>
          <cell r="B192">
            <v>-75.256355285639998</v>
          </cell>
        </row>
        <row r="193">
          <cell r="A193">
            <v>40178.00390625</v>
          </cell>
          <cell r="B193">
            <v>-75.59413909912</v>
          </cell>
        </row>
        <row r="194">
          <cell r="A194">
            <v>40211.3515625</v>
          </cell>
          <cell r="B194">
            <v>-75.693321228030001</v>
          </cell>
        </row>
        <row r="195">
          <cell r="A195">
            <v>40258.03515625</v>
          </cell>
          <cell r="B195">
            <v>-75.932266235349999</v>
          </cell>
        </row>
        <row r="196">
          <cell r="A196">
            <v>40323.39453125</v>
          </cell>
          <cell r="B196">
            <v>-76.266807556149999</v>
          </cell>
        </row>
        <row r="197">
          <cell r="A197">
            <v>40414.8984375</v>
          </cell>
          <cell r="B197">
            <v>-76.735191345209998</v>
          </cell>
        </row>
        <row r="198">
          <cell r="A198">
            <v>40543.00390625</v>
          </cell>
          <cell r="B198">
            <v>-77.390930175779999</v>
          </cell>
        </row>
        <row r="199">
          <cell r="A199">
            <v>40576.3515625</v>
          </cell>
          <cell r="B199">
            <v>-77.610298156740001</v>
          </cell>
        </row>
        <row r="200">
          <cell r="A200">
            <v>40623.03515625</v>
          </cell>
          <cell r="B200">
            <v>-77.976974487299998</v>
          </cell>
        </row>
        <row r="201">
          <cell r="A201">
            <v>40688.39453125</v>
          </cell>
          <cell r="B201">
            <v>-78.49033355713</v>
          </cell>
        </row>
        <row r="202">
          <cell r="A202">
            <v>40779.8984375</v>
          </cell>
          <cell r="B202">
            <v>-79.209030151370001</v>
          </cell>
        </row>
        <row r="203">
          <cell r="A203">
            <v>40908.00390625</v>
          </cell>
          <cell r="B203">
            <v>-80.215209960940001</v>
          </cell>
        </row>
        <row r="204">
          <cell r="A204">
            <v>40941.3515625</v>
          </cell>
          <cell r="B204">
            <v>-82.324401855470001</v>
          </cell>
        </row>
        <row r="205">
          <cell r="A205">
            <v>40988.03515625</v>
          </cell>
          <cell r="B205">
            <v>-82.40202331543</v>
          </cell>
        </row>
        <row r="206">
          <cell r="A206">
            <v>41053.39453125</v>
          </cell>
          <cell r="B206">
            <v>-82.510704040530001</v>
          </cell>
        </row>
        <row r="207">
          <cell r="A207">
            <v>41144.8984375</v>
          </cell>
          <cell r="B207">
            <v>-82.662841796880002</v>
          </cell>
        </row>
        <row r="208">
          <cell r="A208">
            <v>41273.00390625</v>
          </cell>
          <cell r="B208">
            <v>-82.875839233400001</v>
          </cell>
        </row>
        <row r="209">
          <cell r="A209">
            <v>41306.44140625</v>
          </cell>
          <cell r="B209">
            <v>-84.111015319819998</v>
          </cell>
        </row>
        <row r="210">
          <cell r="A210">
            <v>41353.25390625</v>
          </cell>
          <cell r="B210">
            <v>-84.188079833979998</v>
          </cell>
        </row>
        <row r="211">
          <cell r="A211">
            <v>41418.79296875</v>
          </cell>
          <cell r="B211">
            <v>-84.295921325679998</v>
          </cell>
        </row>
        <row r="212">
          <cell r="A212">
            <v>41510.546875</v>
          </cell>
          <cell r="B212">
            <v>-84.446907043460001</v>
          </cell>
        </row>
        <row r="213">
          <cell r="A213">
            <v>41639.00390625</v>
          </cell>
          <cell r="B213">
            <v>-84.658317565920001</v>
          </cell>
        </row>
        <row r="214">
          <cell r="A214">
            <v>41672.3515625</v>
          </cell>
          <cell r="B214">
            <v>-85.249206542970001</v>
          </cell>
        </row>
        <row r="215">
          <cell r="A215">
            <v>41719.03515625</v>
          </cell>
          <cell r="B215">
            <v>-85.409126281740001</v>
          </cell>
        </row>
        <row r="216">
          <cell r="A216">
            <v>41784.39453125</v>
          </cell>
          <cell r="B216">
            <v>-85.633018493649999</v>
          </cell>
        </row>
        <row r="217">
          <cell r="A217">
            <v>41875.8984375</v>
          </cell>
          <cell r="B217">
            <v>-85.946479797359999</v>
          </cell>
        </row>
        <row r="218">
          <cell r="A218">
            <v>42004.00390625</v>
          </cell>
          <cell r="B218">
            <v>-86.385314941410002</v>
          </cell>
        </row>
        <row r="219">
          <cell r="A219">
            <v>42037.3515625</v>
          </cell>
          <cell r="B219">
            <v>-86.485511779790002</v>
          </cell>
        </row>
        <row r="220">
          <cell r="A220">
            <v>42084.03515625</v>
          </cell>
          <cell r="B220">
            <v>-86.65380859375</v>
          </cell>
        </row>
        <row r="221">
          <cell r="A221">
            <v>42149.39453125</v>
          </cell>
          <cell r="B221">
            <v>-86.889434814449999</v>
          </cell>
        </row>
        <row r="222">
          <cell r="A222">
            <v>42240.8984375</v>
          </cell>
          <cell r="B222">
            <v>-87.219314575200002</v>
          </cell>
        </row>
        <row r="223">
          <cell r="A223">
            <v>42369.00390625</v>
          </cell>
          <cell r="B223">
            <v>-87.681144714360002</v>
          </cell>
        </row>
        <row r="224">
          <cell r="A224">
            <v>42402.3515625</v>
          </cell>
          <cell r="B224">
            <v>-89.747749328609999</v>
          </cell>
        </row>
        <row r="225">
          <cell r="A225">
            <v>42449.03515625</v>
          </cell>
          <cell r="B225">
            <v>-90.180839538569998</v>
          </cell>
        </row>
        <row r="226">
          <cell r="A226">
            <v>42514.39453125</v>
          </cell>
          <cell r="B226">
            <v>-90.78719329834</v>
          </cell>
        </row>
        <row r="227">
          <cell r="A227">
            <v>42605.8984375</v>
          </cell>
          <cell r="B227">
            <v>-91.63607788086</v>
          </cell>
        </row>
        <row r="228">
          <cell r="A228">
            <v>42734.00390625</v>
          </cell>
          <cell r="B228">
            <v>-92.824523925779999</v>
          </cell>
        </row>
        <row r="229">
          <cell r="A229">
            <v>42767.44140625</v>
          </cell>
          <cell r="B229">
            <v>-89.93505859375</v>
          </cell>
        </row>
        <row r="230">
          <cell r="A230">
            <v>42814.25390625</v>
          </cell>
          <cell r="B230">
            <v>-90.091041564939999</v>
          </cell>
        </row>
        <row r="231">
          <cell r="A231">
            <v>42879.79296875</v>
          </cell>
          <cell r="B231">
            <v>-90.309440612789999</v>
          </cell>
        </row>
        <row r="232">
          <cell r="A232">
            <v>42971.546875</v>
          </cell>
          <cell r="B232">
            <v>-90.615173339839998</v>
          </cell>
        </row>
        <row r="233">
          <cell r="A233">
            <v>43100.00390625</v>
          </cell>
          <cell r="B233">
            <v>-91.043182373050001</v>
          </cell>
        </row>
        <row r="234">
          <cell r="A234">
            <v>43133.3515625</v>
          </cell>
          <cell r="B234">
            <v>-88.312606811519998</v>
          </cell>
        </row>
        <row r="235">
          <cell r="A235">
            <v>43180.03515625</v>
          </cell>
          <cell r="B235">
            <v>-88.158325195309999</v>
          </cell>
        </row>
        <row r="236">
          <cell r="A236">
            <v>43245.39453125</v>
          </cell>
          <cell r="B236">
            <v>-87.94231414795</v>
          </cell>
        </row>
        <row r="237">
          <cell r="A237">
            <v>43336.8984375</v>
          </cell>
          <cell r="B237">
            <v>-87.63990020752</v>
          </cell>
        </row>
        <row r="238">
          <cell r="A238">
            <v>43465.00390625</v>
          </cell>
          <cell r="B238">
            <v>-87.216522216800001</v>
          </cell>
        </row>
        <row r="239">
          <cell r="A239">
            <v>43498.3515625</v>
          </cell>
          <cell r="B239">
            <v>-87.052673339839998</v>
          </cell>
        </row>
        <row r="240">
          <cell r="A240">
            <v>43545.03515625</v>
          </cell>
          <cell r="B240">
            <v>-86.885719299320002</v>
          </cell>
        </row>
        <row r="241">
          <cell r="A241">
            <v>43610.39453125</v>
          </cell>
          <cell r="B241">
            <v>-86.651969909670001</v>
          </cell>
        </row>
        <row r="242">
          <cell r="A242">
            <v>43701.8984375</v>
          </cell>
          <cell r="B242">
            <v>-86.324737548830001</v>
          </cell>
        </row>
        <row r="243">
          <cell r="A243">
            <v>43830.00390625</v>
          </cell>
          <cell r="B243">
            <v>-85.866607666020002</v>
          </cell>
        </row>
        <row r="244">
          <cell r="A244">
            <v>43863.3515625</v>
          </cell>
          <cell r="B244">
            <v>-85.471221923830001</v>
          </cell>
        </row>
        <row r="245">
          <cell r="A245">
            <v>43910.03515625</v>
          </cell>
          <cell r="B245">
            <v>-84.932708740229998</v>
          </cell>
        </row>
        <row r="246">
          <cell r="A246">
            <v>43975.39453125</v>
          </cell>
          <cell r="B246">
            <v>-84.178718566889998</v>
          </cell>
        </row>
        <row r="247">
          <cell r="A247">
            <v>44066.8984375</v>
          </cell>
          <cell r="B247">
            <v>-83.123168945309999</v>
          </cell>
        </row>
        <row r="248">
          <cell r="A248">
            <v>44195.00390625</v>
          </cell>
          <cell r="B248">
            <v>-81.645401000980002</v>
          </cell>
        </row>
        <row r="249">
          <cell r="A249">
            <v>44228.44140625</v>
          </cell>
          <cell r="B249">
            <v>-81.390213012700002</v>
          </cell>
        </row>
        <row r="250">
          <cell r="A250">
            <v>44275.25390625</v>
          </cell>
          <cell r="B250">
            <v>-81.018562316889998</v>
          </cell>
        </row>
        <row r="251">
          <cell r="A251">
            <v>44340.79296875</v>
          </cell>
          <cell r="B251">
            <v>-80.498268127439999</v>
          </cell>
        </row>
        <row r="252">
          <cell r="A252">
            <v>44432.546875</v>
          </cell>
          <cell r="B252">
            <v>-79.769859313959998</v>
          </cell>
        </row>
        <row r="253">
          <cell r="A253">
            <v>44561.00390625</v>
          </cell>
          <cell r="B253">
            <v>-78.750076293950002</v>
          </cell>
        </row>
        <row r="254">
          <cell r="A254">
            <v>44594.3515625</v>
          </cell>
          <cell r="B254">
            <v>-78.610122680659998</v>
          </cell>
        </row>
        <row r="255">
          <cell r="A255">
            <v>44641.03515625</v>
          </cell>
          <cell r="B255">
            <v>-78.414268493649999</v>
          </cell>
        </row>
        <row r="256">
          <cell r="A256">
            <v>44706.39453125</v>
          </cell>
          <cell r="B256">
            <v>-78.140167236330001</v>
          </cell>
        </row>
        <row r="257">
          <cell r="A257">
            <v>44797.8984375</v>
          </cell>
          <cell r="B257">
            <v>-77.756408691410002</v>
          </cell>
        </row>
        <row r="258">
          <cell r="A258">
            <v>44926.00390625</v>
          </cell>
          <cell r="B258">
            <v>-77.219093322749998</v>
          </cell>
        </row>
        <row r="259">
          <cell r="A259">
            <v>44959.3515625</v>
          </cell>
          <cell r="B259">
            <v>-77.155212402339998</v>
          </cell>
        </row>
        <row r="260">
          <cell r="A260">
            <v>45006.03515625</v>
          </cell>
          <cell r="B260">
            <v>-77.06568145752</v>
          </cell>
        </row>
        <row r="261">
          <cell r="A261">
            <v>45071.39453125</v>
          </cell>
          <cell r="B261">
            <v>-76.940368652339998</v>
          </cell>
        </row>
        <row r="262">
          <cell r="A262">
            <v>45162.8984375</v>
          </cell>
          <cell r="B262">
            <v>-76.76490020752</v>
          </cell>
        </row>
        <row r="263">
          <cell r="A263">
            <v>45291.00390625</v>
          </cell>
          <cell r="B263">
            <v>-76.519264221189999</v>
          </cell>
        </row>
        <row r="264">
          <cell r="A264">
            <v>45324.3515625</v>
          </cell>
          <cell r="B264">
            <v>-76.435081481929998</v>
          </cell>
        </row>
        <row r="265">
          <cell r="A265">
            <v>45371.03515625</v>
          </cell>
          <cell r="B265">
            <v>-76.31689453125</v>
          </cell>
        </row>
        <row r="266">
          <cell r="A266">
            <v>45436.39453125</v>
          </cell>
          <cell r="B266">
            <v>-76.15145111084</v>
          </cell>
        </row>
        <row r="267">
          <cell r="A267">
            <v>45527.8984375</v>
          </cell>
          <cell r="B267">
            <v>-75.919830322270002</v>
          </cell>
        </row>
        <row r="268">
          <cell r="A268">
            <v>45656.00390625</v>
          </cell>
          <cell r="B268">
            <v>-75.59555053711</v>
          </cell>
        </row>
        <row r="269">
          <cell r="A269">
            <v>45689.44140625</v>
          </cell>
          <cell r="B269">
            <v>-75.406784057620001</v>
          </cell>
        </row>
        <row r="270">
          <cell r="A270">
            <v>45736.25390625</v>
          </cell>
          <cell r="B270">
            <v>-75.227241516109999</v>
          </cell>
        </row>
        <row r="271">
          <cell r="A271">
            <v>45801.79296875</v>
          </cell>
          <cell r="B271">
            <v>-74.975799560550001</v>
          </cell>
        </row>
        <row r="272">
          <cell r="A272">
            <v>45893.546875</v>
          </cell>
          <cell r="B272">
            <v>-74.623764038090002</v>
          </cell>
        </row>
        <row r="273">
          <cell r="A273">
            <v>46022.00390625</v>
          </cell>
          <cell r="B273">
            <v>-74.13092803955</v>
          </cell>
        </row>
        <row r="274">
          <cell r="A274">
            <v>46055.3515625</v>
          </cell>
          <cell r="B274">
            <v>-74.54103088379</v>
          </cell>
        </row>
        <row r="275">
          <cell r="A275">
            <v>46102.03515625</v>
          </cell>
          <cell r="B275">
            <v>-74.41056060791</v>
          </cell>
        </row>
        <row r="276">
          <cell r="A276">
            <v>46167.39453125</v>
          </cell>
          <cell r="B276">
            <v>-74.228065490719999</v>
          </cell>
        </row>
        <row r="277">
          <cell r="A277">
            <v>46258.8984375</v>
          </cell>
          <cell r="B277">
            <v>-73.972602844240001</v>
          </cell>
        </row>
        <row r="278">
          <cell r="A278">
            <v>46387.00390625</v>
          </cell>
          <cell r="B278">
            <v>-73.614936828609999</v>
          </cell>
        </row>
        <row r="279">
          <cell r="A279">
            <v>46420.3515625</v>
          </cell>
          <cell r="B279">
            <v>-73.0191116333</v>
          </cell>
        </row>
        <row r="280">
          <cell r="A280">
            <v>46467.03515625</v>
          </cell>
          <cell r="B280">
            <v>-72.770805358890001</v>
          </cell>
        </row>
        <row r="281">
          <cell r="A281">
            <v>46532.39453125</v>
          </cell>
          <cell r="B281">
            <v>-72.423149108890001</v>
          </cell>
        </row>
        <row r="282">
          <cell r="A282">
            <v>46623.8984375</v>
          </cell>
          <cell r="B282">
            <v>-71.93642425537</v>
          </cell>
        </row>
        <row r="283">
          <cell r="A283">
            <v>46752.00390625</v>
          </cell>
          <cell r="B283">
            <v>-71.255004882809999</v>
          </cell>
        </row>
        <row r="284">
          <cell r="A284">
            <v>46785.3515625</v>
          </cell>
          <cell r="B284">
            <v>-71.143882751459998</v>
          </cell>
        </row>
        <row r="285">
          <cell r="A285">
            <v>46832.03515625</v>
          </cell>
          <cell r="B285">
            <v>-71.028053283689999</v>
          </cell>
        </row>
        <row r="286">
          <cell r="A286">
            <v>46897.39453125</v>
          </cell>
          <cell r="B286">
            <v>-70.865943908689999</v>
          </cell>
        </row>
        <row r="287">
          <cell r="A287">
            <v>46988.8984375</v>
          </cell>
          <cell r="B287">
            <v>-70.63899230957</v>
          </cell>
        </row>
        <row r="288">
          <cell r="A288">
            <v>47117.00390625</v>
          </cell>
          <cell r="B288">
            <v>-70.321258544919999</v>
          </cell>
        </row>
        <row r="289">
          <cell r="A289">
            <v>47150.44140625</v>
          </cell>
          <cell r="B289">
            <v>-70.840270996089998</v>
          </cell>
        </row>
        <row r="290">
          <cell r="A290">
            <v>47197.25390625</v>
          </cell>
          <cell r="B290">
            <v>-71.613807678219999</v>
          </cell>
        </row>
        <row r="291">
          <cell r="A291">
            <v>47262.79296875</v>
          </cell>
          <cell r="B291">
            <v>-72.696716308589998</v>
          </cell>
        </row>
        <row r="292">
          <cell r="A292">
            <v>47354.546875</v>
          </cell>
          <cell r="B292">
            <v>-74.212799072270002</v>
          </cell>
        </row>
        <row r="293">
          <cell r="A293">
            <v>47483.00390625</v>
          </cell>
          <cell r="B293">
            <v>-76.335327148440001</v>
          </cell>
        </row>
        <row r="294">
          <cell r="A294">
            <v>47516.3515625</v>
          </cell>
          <cell r="B294">
            <v>-76.7562789917</v>
          </cell>
        </row>
        <row r="295">
          <cell r="A295">
            <v>47563.03515625</v>
          </cell>
          <cell r="B295">
            <v>-77.345657348629999</v>
          </cell>
        </row>
        <row r="296">
          <cell r="A296">
            <v>47628.39453125</v>
          </cell>
          <cell r="B296">
            <v>-78.170776367190001</v>
          </cell>
        </row>
        <row r="297">
          <cell r="A297">
            <v>47719.8984375</v>
          </cell>
          <cell r="B297">
            <v>-79.32592010498</v>
          </cell>
        </row>
        <row r="298">
          <cell r="A298">
            <v>47848.00390625</v>
          </cell>
          <cell r="B298">
            <v>-80.943130493159998</v>
          </cell>
        </row>
        <row r="299">
          <cell r="A299">
            <v>47881.3515625</v>
          </cell>
          <cell r="B299">
            <v>-81.310890197749998</v>
          </cell>
        </row>
        <row r="300">
          <cell r="A300">
            <v>47928.03515625</v>
          </cell>
          <cell r="B300">
            <v>-81.825942993159998</v>
          </cell>
        </row>
        <row r="301">
          <cell r="A301">
            <v>47993.39453125</v>
          </cell>
          <cell r="B301">
            <v>-82.546989440920001</v>
          </cell>
        </row>
        <row r="302">
          <cell r="A302">
            <v>48084.8984375</v>
          </cell>
          <cell r="B302">
            <v>-83.556427001949999</v>
          </cell>
        </row>
        <row r="303">
          <cell r="A303">
            <v>48213.00390625</v>
          </cell>
          <cell r="B303">
            <v>-84.969619750980002</v>
          </cell>
        </row>
        <row r="304">
          <cell r="A304">
            <v>48246.3515625</v>
          </cell>
          <cell r="B304">
            <v>-85.218467712399999</v>
          </cell>
        </row>
        <row r="305">
          <cell r="A305">
            <v>48293.03515625</v>
          </cell>
          <cell r="B305">
            <v>-85.56687927246</v>
          </cell>
        </row>
        <row r="306">
          <cell r="A306">
            <v>48358.39453125</v>
          </cell>
          <cell r="B306">
            <v>-86.054626464839998</v>
          </cell>
        </row>
        <row r="307">
          <cell r="A307">
            <v>48449.8984375</v>
          </cell>
          <cell r="B307">
            <v>-86.737525939939999</v>
          </cell>
        </row>
        <row r="308">
          <cell r="A308">
            <v>48578.00390625</v>
          </cell>
          <cell r="B308">
            <v>-87.693542480470001</v>
          </cell>
        </row>
        <row r="309">
          <cell r="A309">
            <v>48611.44140625</v>
          </cell>
          <cell r="B309">
            <v>-87.911590576169999</v>
          </cell>
        </row>
        <row r="310">
          <cell r="A310">
            <v>48658.25390625</v>
          </cell>
          <cell r="B310">
            <v>-88.216613769529999</v>
          </cell>
        </row>
        <row r="311">
          <cell r="A311">
            <v>48723.79296875</v>
          </cell>
          <cell r="B311">
            <v>-88.643684387210001</v>
          </cell>
        </row>
        <row r="312">
          <cell r="A312">
            <v>48815.546875</v>
          </cell>
          <cell r="B312">
            <v>-89.241668701169999</v>
          </cell>
        </row>
        <row r="313">
          <cell r="A313">
            <v>48944.00390625</v>
          </cell>
          <cell r="B313">
            <v>-90.078872680659998</v>
          </cell>
        </row>
        <row r="314">
          <cell r="A314">
            <v>48977.3515625</v>
          </cell>
          <cell r="B314">
            <v>-90.326309204099999</v>
          </cell>
        </row>
        <row r="315">
          <cell r="A315">
            <v>49024.03515625</v>
          </cell>
          <cell r="B315">
            <v>-90.672637939449999</v>
          </cell>
        </row>
        <row r="316">
          <cell r="A316">
            <v>49089.39453125</v>
          </cell>
          <cell r="B316">
            <v>-91.15746307373</v>
          </cell>
        </row>
        <row r="317">
          <cell r="A317">
            <v>49180.8984375</v>
          </cell>
          <cell r="B317">
            <v>-91.83625793457</v>
          </cell>
        </row>
        <row r="318">
          <cell r="A318">
            <v>49309.00390625</v>
          </cell>
          <cell r="B318">
            <v>-92.7865524292</v>
          </cell>
        </row>
        <row r="319">
          <cell r="A319">
            <v>49342.3515625</v>
          </cell>
          <cell r="B319">
            <v>-92.9672164917</v>
          </cell>
        </row>
        <row r="320">
          <cell r="A320">
            <v>49389.03515625</v>
          </cell>
          <cell r="B320">
            <v>-93.220024108890001</v>
          </cell>
        </row>
        <row r="321">
          <cell r="A321">
            <v>49454.39453125</v>
          </cell>
          <cell r="B321">
            <v>-93.573997497560001</v>
          </cell>
        </row>
        <row r="322">
          <cell r="A322">
            <v>49545.8984375</v>
          </cell>
          <cell r="B322">
            <v>-94.069557189939999</v>
          </cell>
        </row>
        <row r="323">
          <cell r="A323">
            <v>49674.00390625</v>
          </cell>
          <cell r="B323">
            <v>-94.763381958010001</v>
          </cell>
        </row>
        <row r="324">
          <cell r="A324">
            <v>49707.3515625</v>
          </cell>
          <cell r="B324">
            <v>-94.906219482419999</v>
          </cell>
        </row>
        <row r="325">
          <cell r="A325">
            <v>49754.03515625</v>
          </cell>
          <cell r="B325">
            <v>-95.105743408199999</v>
          </cell>
        </row>
        <row r="326">
          <cell r="A326">
            <v>49819.39453125</v>
          </cell>
          <cell r="B326">
            <v>-95.385124206539999</v>
          </cell>
        </row>
        <row r="327">
          <cell r="A327">
            <v>49910.8984375</v>
          </cell>
          <cell r="B327">
            <v>-95.7763671875</v>
          </cell>
        </row>
        <row r="328">
          <cell r="A328">
            <v>50039.00390625</v>
          </cell>
          <cell r="B328">
            <v>-96.323989868159998</v>
          </cell>
        </row>
        <row r="329">
          <cell r="A329">
            <v>50072.44140625</v>
          </cell>
          <cell r="B329">
            <v>-96.42342376709</v>
          </cell>
        </row>
        <row r="330">
          <cell r="A330">
            <v>50119.25390625</v>
          </cell>
          <cell r="B330">
            <v>-96.56233215332</v>
          </cell>
        </row>
        <row r="331">
          <cell r="A331">
            <v>50184.79296875</v>
          </cell>
          <cell r="B331">
            <v>-96.756774902339998</v>
          </cell>
        </row>
        <row r="332">
          <cell r="A332">
            <v>50276.546875</v>
          </cell>
          <cell r="B332">
            <v>-97.029075622560001</v>
          </cell>
        </row>
        <row r="333">
          <cell r="A333">
            <v>50405.00390625</v>
          </cell>
          <cell r="B333">
            <v>-97.41030883789</v>
          </cell>
        </row>
        <row r="334">
          <cell r="A334">
            <v>50438.3515625</v>
          </cell>
          <cell r="B334">
            <v>-97.512603759770002</v>
          </cell>
        </row>
        <row r="335">
          <cell r="A335">
            <v>50485.03515625</v>
          </cell>
          <cell r="B335">
            <v>-97.655632019039999</v>
          </cell>
        </row>
        <row r="336">
          <cell r="A336">
            <v>50550.39453125</v>
          </cell>
          <cell r="B336">
            <v>-97.855781555180002</v>
          </cell>
        </row>
        <row r="337">
          <cell r="A337">
            <v>50641.8984375</v>
          </cell>
          <cell r="B337">
            <v>-98.136192321780001</v>
          </cell>
        </row>
        <row r="338">
          <cell r="A338">
            <v>50770.00390625</v>
          </cell>
          <cell r="B338">
            <v>-98.528633117680002</v>
          </cell>
        </row>
        <row r="339">
          <cell r="A339">
            <v>50803.3515625</v>
          </cell>
          <cell r="B339">
            <v>-98.625625610349999</v>
          </cell>
        </row>
        <row r="340">
          <cell r="A340">
            <v>50850.03515625</v>
          </cell>
          <cell r="B340">
            <v>-98.761032104489999</v>
          </cell>
        </row>
        <row r="341">
          <cell r="A341">
            <v>50915.39453125</v>
          </cell>
          <cell r="B341">
            <v>-98.950569152829999</v>
          </cell>
        </row>
        <row r="342">
          <cell r="A342">
            <v>51006.8984375</v>
          </cell>
          <cell r="B342">
            <v>-99.216094970699999</v>
          </cell>
        </row>
        <row r="343">
          <cell r="A343">
            <v>51135.00390625</v>
          </cell>
          <cell r="B343">
            <v>-99.587799072270002</v>
          </cell>
        </row>
        <row r="344">
          <cell r="A344">
            <v>51168.3515625</v>
          </cell>
          <cell r="B344">
            <v>-99.679054260249998</v>
          </cell>
        </row>
        <row r="345">
          <cell r="A345">
            <v>51215.03515625</v>
          </cell>
          <cell r="B345">
            <v>-99.80657196045</v>
          </cell>
        </row>
        <row r="346">
          <cell r="A346">
            <v>51280.39453125</v>
          </cell>
          <cell r="B346">
            <v>-99.985084533689999</v>
          </cell>
        </row>
        <row r="347">
          <cell r="A347">
            <v>51371.8984375</v>
          </cell>
          <cell r="B347">
            <v>-100.2349853516</v>
          </cell>
        </row>
        <row r="348">
          <cell r="A348">
            <v>51500.00390625</v>
          </cell>
          <cell r="B348">
            <v>-100.5849685669</v>
          </cell>
        </row>
        <row r="349">
          <cell r="A349">
            <v>51533.44140625</v>
          </cell>
          <cell r="B349">
            <v>-100.4002914429</v>
          </cell>
        </row>
        <row r="350">
          <cell r="A350">
            <v>51580.25390625</v>
          </cell>
          <cell r="B350">
            <v>-100.14167022709999</v>
          </cell>
        </row>
        <row r="351">
          <cell r="A351">
            <v>51645.79296875</v>
          </cell>
          <cell r="B351">
            <v>-99.779609680180002</v>
          </cell>
        </row>
        <row r="352">
          <cell r="A352">
            <v>51737.546875</v>
          </cell>
          <cell r="B352">
            <v>-99.27271270752</v>
          </cell>
        </row>
        <row r="353">
          <cell r="A353">
            <v>51866.00390625</v>
          </cell>
          <cell r="B353">
            <v>-98.563064575200002</v>
          </cell>
        </row>
        <row r="354">
          <cell r="A354">
            <v>51899.3515625</v>
          </cell>
          <cell r="B354">
            <v>-98.48878479004</v>
          </cell>
        </row>
        <row r="355">
          <cell r="A355">
            <v>51946.03515625</v>
          </cell>
          <cell r="B355">
            <v>-98.384719848629999</v>
          </cell>
        </row>
        <row r="356">
          <cell r="A356">
            <v>52011.39453125</v>
          </cell>
          <cell r="B356">
            <v>-98.239128112789999</v>
          </cell>
        </row>
        <row r="357">
          <cell r="A357">
            <v>52102.8984375</v>
          </cell>
          <cell r="B357">
            <v>-98.035247802729998</v>
          </cell>
        </row>
        <row r="358">
          <cell r="A358">
            <v>52231.00390625</v>
          </cell>
          <cell r="B358">
            <v>-97.749824523930002</v>
          </cell>
        </row>
        <row r="359">
          <cell r="A359">
            <v>52264.3515625</v>
          </cell>
          <cell r="B359">
            <v>-97.703620910639998</v>
          </cell>
        </row>
        <row r="360">
          <cell r="A360">
            <v>52311.03515625</v>
          </cell>
          <cell r="B360">
            <v>-97.638877868649999</v>
          </cell>
        </row>
        <row r="361">
          <cell r="A361">
            <v>52376.39453125</v>
          </cell>
          <cell r="B361">
            <v>-97.548294067379999</v>
          </cell>
        </row>
        <row r="362">
          <cell r="A362">
            <v>52467.8984375</v>
          </cell>
          <cell r="B362">
            <v>-97.421501159670001</v>
          </cell>
        </row>
        <row r="363">
          <cell r="A363">
            <v>52596.00390625</v>
          </cell>
          <cell r="B363">
            <v>-97.243995666499998</v>
          </cell>
        </row>
        <row r="364">
          <cell r="A364">
            <v>52629.3515625</v>
          </cell>
          <cell r="B364">
            <v>-97.212844848629999</v>
          </cell>
        </row>
        <row r="365">
          <cell r="A365">
            <v>52676.03515625</v>
          </cell>
          <cell r="B365">
            <v>-97.169219970699999</v>
          </cell>
        </row>
        <row r="366">
          <cell r="A366">
            <v>52741.39453125</v>
          </cell>
          <cell r="B366">
            <v>-97.108222961430002</v>
          </cell>
        </row>
        <row r="367">
          <cell r="A367">
            <v>52832.8984375</v>
          </cell>
          <cell r="B367">
            <v>-97.022789001459998</v>
          </cell>
        </row>
        <row r="368">
          <cell r="A368">
            <v>52961.00390625</v>
          </cell>
          <cell r="B368">
            <v>-96.903244018549998</v>
          </cell>
        </row>
        <row r="369">
          <cell r="A369">
            <v>52994.44140625</v>
          </cell>
          <cell r="B369">
            <v>-96.881889343259999</v>
          </cell>
        </row>
        <row r="370">
          <cell r="A370">
            <v>53041.25390625</v>
          </cell>
          <cell r="B370">
            <v>-96.852073669429998</v>
          </cell>
        </row>
        <row r="371">
          <cell r="A371">
            <v>53106.79296875</v>
          </cell>
          <cell r="B371">
            <v>-96.810340881350001</v>
          </cell>
        </row>
        <row r="372">
          <cell r="A372">
            <v>53198.546875</v>
          </cell>
          <cell r="B372">
            <v>-96.75193786621</v>
          </cell>
        </row>
        <row r="373">
          <cell r="A373">
            <v>53327.00390625</v>
          </cell>
          <cell r="B373">
            <v>-96.67017364502</v>
          </cell>
        </row>
        <row r="374">
          <cell r="A374">
            <v>53360.3515625</v>
          </cell>
          <cell r="B374">
            <v>-96.65601348877</v>
          </cell>
        </row>
        <row r="375">
          <cell r="A375">
            <v>53407.03515625</v>
          </cell>
          <cell r="B375">
            <v>-96.636322021479998</v>
          </cell>
        </row>
        <row r="376">
          <cell r="A376">
            <v>53472.39453125</v>
          </cell>
          <cell r="B376">
            <v>-96.60878753662</v>
          </cell>
        </row>
        <row r="377">
          <cell r="A377">
            <v>53563.8984375</v>
          </cell>
          <cell r="B377">
            <v>-96.570190429690001</v>
          </cell>
        </row>
        <row r="378">
          <cell r="A378">
            <v>53692.00390625</v>
          </cell>
          <cell r="B378">
            <v>-96.516174316410002</v>
          </cell>
        </row>
        <row r="379">
          <cell r="A379">
            <v>53725.3515625</v>
          </cell>
          <cell r="B379">
            <v>-96.507598876949999</v>
          </cell>
        </row>
        <row r="380">
          <cell r="A380">
            <v>53772.03515625</v>
          </cell>
          <cell r="B380">
            <v>-96.49559020996</v>
          </cell>
        </row>
        <row r="381">
          <cell r="A381">
            <v>53837.39453125</v>
          </cell>
          <cell r="B381">
            <v>-96.478828430180002</v>
          </cell>
        </row>
        <row r="382">
          <cell r="A382">
            <v>53928.8984375</v>
          </cell>
          <cell r="B382">
            <v>-96.455360412600001</v>
          </cell>
        </row>
        <row r="383">
          <cell r="A383">
            <v>54057.00390625</v>
          </cell>
          <cell r="B383">
            <v>-96.422485351559999</v>
          </cell>
        </row>
        <row r="384">
          <cell r="A384">
            <v>54090.3515625</v>
          </cell>
          <cell r="B384">
            <v>-96.418251037600001</v>
          </cell>
        </row>
        <row r="385">
          <cell r="A385">
            <v>54137.03515625</v>
          </cell>
          <cell r="B385">
            <v>-96.412322998050001</v>
          </cell>
        </row>
        <row r="386">
          <cell r="A386">
            <v>54202.39453125</v>
          </cell>
          <cell r="B386">
            <v>-96.404052734380002</v>
          </cell>
        </row>
        <row r="387">
          <cell r="A387">
            <v>54293.8984375</v>
          </cell>
          <cell r="B387">
            <v>-96.392463684079999</v>
          </cell>
        </row>
        <row r="388">
          <cell r="A388">
            <v>54422.00390625</v>
          </cell>
          <cell r="B388">
            <v>-96.376251220699999</v>
          </cell>
        </row>
        <row r="389">
          <cell r="A389">
            <v>54455.44140625</v>
          </cell>
          <cell r="B389">
            <v>-96.375526428219999</v>
          </cell>
        </row>
        <row r="390">
          <cell r="A390">
            <v>54502.25390625</v>
          </cell>
          <cell r="B390">
            <v>-96.37449645996</v>
          </cell>
        </row>
        <row r="391">
          <cell r="A391">
            <v>54567.79296875</v>
          </cell>
          <cell r="B391">
            <v>-96.37306213379</v>
          </cell>
        </row>
        <row r="392">
          <cell r="A392">
            <v>54659.546875</v>
          </cell>
          <cell r="B392">
            <v>-96.371070861820002</v>
          </cell>
        </row>
        <row r="393">
          <cell r="A393">
            <v>54788.00390625</v>
          </cell>
          <cell r="B393">
            <v>-96.36824798584</v>
          </cell>
        </row>
        <row r="394">
          <cell r="A394">
            <v>54821.3515625</v>
          </cell>
          <cell r="B394">
            <v>-96.370384216310001</v>
          </cell>
        </row>
        <row r="395">
          <cell r="A395">
            <v>54868.03515625</v>
          </cell>
          <cell r="B395">
            <v>-96.373359680180002</v>
          </cell>
        </row>
        <row r="396">
          <cell r="A396">
            <v>54933.39453125</v>
          </cell>
          <cell r="B396">
            <v>-96.377517700200002</v>
          </cell>
        </row>
        <row r="397">
          <cell r="A397">
            <v>55024.8984375</v>
          </cell>
          <cell r="B397">
            <v>-96.383331298830001</v>
          </cell>
        </row>
        <row r="398">
          <cell r="A398">
            <v>55153.00390625</v>
          </cell>
          <cell r="B398">
            <v>-96.391487121579999</v>
          </cell>
        </row>
        <row r="399">
          <cell r="A399">
            <v>55186.3515625</v>
          </cell>
          <cell r="B399">
            <v>-96.395935058589998</v>
          </cell>
        </row>
        <row r="400">
          <cell r="A400">
            <v>55233.03515625</v>
          </cell>
          <cell r="B400">
            <v>-96.402160644529999</v>
          </cell>
        </row>
        <row r="401">
          <cell r="A401">
            <v>55298.39453125</v>
          </cell>
          <cell r="B401">
            <v>-96.410865783689999</v>
          </cell>
        </row>
        <row r="402">
          <cell r="A402">
            <v>55389.8984375</v>
          </cell>
          <cell r="B402">
            <v>-96.423049926760001</v>
          </cell>
        </row>
        <row r="403">
          <cell r="A403">
            <v>55518.00390625</v>
          </cell>
          <cell r="B403">
            <v>-96.440132141109999</v>
          </cell>
        </row>
        <row r="404">
          <cell r="A404">
            <v>55551.3515625</v>
          </cell>
          <cell r="B404">
            <v>-96.446517944340002</v>
          </cell>
        </row>
        <row r="405">
          <cell r="A405">
            <v>55598.03515625</v>
          </cell>
          <cell r="B405">
            <v>-96.455429077150001</v>
          </cell>
        </row>
        <row r="406">
          <cell r="A406">
            <v>55663.39453125</v>
          </cell>
          <cell r="B406">
            <v>-96.46792602539</v>
          </cell>
        </row>
        <row r="407">
          <cell r="A407">
            <v>55754.8984375</v>
          </cell>
          <cell r="B407">
            <v>-96.485412597660002</v>
          </cell>
        </row>
        <row r="408">
          <cell r="A408">
            <v>55883.00390625</v>
          </cell>
          <cell r="B408">
            <v>-96.509872436519998</v>
          </cell>
        </row>
        <row r="409">
          <cell r="A409">
            <v>55916.44140625</v>
          </cell>
          <cell r="B409">
            <v>-96.51789855957</v>
          </cell>
        </row>
        <row r="410">
          <cell r="A410">
            <v>55963.25390625</v>
          </cell>
          <cell r="B410">
            <v>-96.529098510739999</v>
          </cell>
        </row>
        <row r="411">
          <cell r="A411">
            <v>56028.79296875</v>
          </cell>
          <cell r="B411">
            <v>-96.544784545900001</v>
          </cell>
        </row>
        <row r="412">
          <cell r="A412">
            <v>56120.546875</v>
          </cell>
          <cell r="B412">
            <v>-96.566764831539999</v>
          </cell>
        </row>
        <row r="413">
          <cell r="A413">
            <v>56249.00390625</v>
          </cell>
          <cell r="B413">
            <v>-96.597473144529999</v>
          </cell>
        </row>
        <row r="414">
          <cell r="A414">
            <v>56282.3515625</v>
          </cell>
          <cell r="B414">
            <v>-96.606796264650001</v>
          </cell>
        </row>
        <row r="415">
          <cell r="A415">
            <v>56329.03515625</v>
          </cell>
          <cell r="B415">
            <v>-96.619827270510001</v>
          </cell>
        </row>
        <row r="416">
          <cell r="A416">
            <v>56394.39453125</v>
          </cell>
          <cell r="B416">
            <v>-96.638061523440001</v>
          </cell>
        </row>
        <row r="417">
          <cell r="A417">
            <v>56485.8984375</v>
          </cell>
          <cell r="B417">
            <v>-96.663619995120001</v>
          </cell>
        </row>
        <row r="418">
          <cell r="A418">
            <v>56614.00390625</v>
          </cell>
          <cell r="B418">
            <v>-96.69937133789</v>
          </cell>
        </row>
        <row r="419">
          <cell r="A419">
            <v>56647.3515625</v>
          </cell>
          <cell r="B419">
            <v>-96.709770202640001</v>
          </cell>
        </row>
        <row r="420">
          <cell r="A420">
            <v>56694.03515625</v>
          </cell>
          <cell r="B420">
            <v>-96.724365234380002</v>
          </cell>
        </row>
        <row r="421">
          <cell r="A421">
            <v>56759.39453125</v>
          </cell>
          <cell r="B421">
            <v>-96.744766235349999</v>
          </cell>
        </row>
        <row r="422">
          <cell r="A422">
            <v>56850.8984375</v>
          </cell>
          <cell r="B422">
            <v>-96.773399353030001</v>
          </cell>
        </row>
        <row r="423">
          <cell r="A423">
            <v>56979.00390625</v>
          </cell>
          <cell r="B423">
            <v>-96.813400268549998</v>
          </cell>
        </row>
        <row r="424">
          <cell r="A424">
            <v>57012.3515625</v>
          </cell>
          <cell r="B424">
            <v>-96.824752807620001</v>
          </cell>
        </row>
        <row r="425">
          <cell r="A425">
            <v>57059.03515625</v>
          </cell>
          <cell r="B425">
            <v>-96.840637207029999</v>
          </cell>
        </row>
        <row r="426">
          <cell r="A426">
            <v>57124.39453125</v>
          </cell>
          <cell r="B426">
            <v>-96.862899780269998</v>
          </cell>
        </row>
        <row r="427">
          <cell r="A427">
            <v>57215.8984375</v>
          </cell>
          <cell r="B427">
            <v>-96.894035339360002</v>
          </cell>
        </row>
        <row r="428">
          <cell r="A428">
            <v>57344.00390625</v>
          </cell>
          <cell r="B428">
            <v>-96.937629699710001</v>
          </cell>
        </row>
        <row r="429">
          <cell r="A429">
            <v>57377.44140625</v>
          </cell>
          <cell r="B429">
            <v>-96.949752807620001</v>
          </cell>
        </row>
        <row r="430">
          <cell r="A430">
            <v>57424.25390625</v>
          </cell>
          <cell r="B430">
            <v>-96.96678161621</v>
          </cell>
        </row>
        <row r="431">
          <cell r="A431">
            <v>57489.79296875</v>
          </cell>
          <cell r="B431">
            <v>-96.990615844730002</v>
          </cell>
        </row>
        <row r="432">
          <cell r="A432">
            <v>57581.546875</v>
          </cell>
          <cell r="B432">
            <v>-97.0239944458</v>
          </cell>
        </row>
        <row r="433">
          <cell r="A433">
            <v>57710.00390625</v>
          </cell>
          <cell r="B433">
            <v>-97.07070159912</v>
          </cell>
        </row>
        <row r="434">
          <cell r="A434">
            <v>57743.3515625</v>
          </cell>
          <cell r="B434">
            <v>-97.08341217041</v>
          </cell>
        </row>
        <row r="435">
          <cell r="A435">
            <v>57790.03515625</v>
          </cell>
          <cell r="B435">
            <v>-97.101295471189999</v>
          </cell>
        </row>
        <row r="436">
          <cell r="A436">
            <v>57855.39453125</v>
          </cell>
          <cell r="B436">
            <v>-97.12631225586</v>
          </cell>
        </row>
        <row r="437">
          <cell r="A437">
            <v>57946.8984375</v>
          </cell>
          <cell r="B437">
            <v>-97.161331176760001</v>
          </cell>
        </row>
        <row r="438">
          <cell r="A438">
            <v>58075.00390625</v>
          </cell>
          <cell r="B438">
            <v>-97.210357666020002</v>
          </cell>
        </row>
        <row r="439">
          <cell r="A439">
            <v>58108.3515625</v>
          </cell>
          <cell r="B439">
            <v>-97.210357666020002</v>
          </cell>
        </row>
        <row r="440">
          <cell r="A440">
            <v>58155.03515625</v>
          </cell>
          <cell r="B440">
            <v>-97.21035003662</v>
          </cell>
        </row>
        <row r="441">
          <cell r="A441">
            <v>58220.39453125</v>
          </cell>
          <cell r="B441">
            <v>-97.21035003662</v>
          </cell>
        </row>
        <row r="442">
          <cell r="A442">
            <v>58311.8984375</v>
          </cell>
          <cell r="B442">
            <v>-97.21035003662</v>
          </cell>
        </row>
        <row r="443">
          <cell r="A443">
            <v>58440.00390625</v>
          </cell>
          <cell r="B443">
            <v>-97.210342407230002</v>
          </cell>
        </row>
        <row r="444">
          <cell r="A444">
            <v>58473.3515625</v>
          </cell>
          <cell r="B444">
            <v>-97.210342407230002</v>
          </cell>
        </row>
        <row r="445">
          <cell r="A445">
            <v>58520.03515625</v>
          </cell>
          <cell r="B445">
            <v>-97.210342407230002</v>
          </cell>
        </row>
        <row r="446">
          <cell r="A446">
            <v>58585.39453125</v>
          </cell>
          <cell r="B446">
            <v>-97.210334777829999</v>
          </cell>
        </row>
        <row r="447">
          <cell r="A447">
            <v>58676.8984375</v>
          </cell>
          <cell r="B447">
            <v>-97.210334777829999</v>
          </cell>
        </row>
        <row r="448">
          <cell r="A448">
            <v>58805.00390625</v>
          </cell>
          <cell r="B448">
            <v>-97.210334777829999</v>
          </cell>
        </row>
        <row r="449">
          <cell r="A449">
            <v>58838.44140625</v>
          </cell>
          <cell r="B449">
            <v>-97.210334777829999</v>
          </cell>
        </row>
        <row r="450">
          <cell r="A450">
            <v>58885.25390625</v>
          </cell>
          <cell r="B450">
            <v>-97.210327148440001</v>
          </cell>
        </row>
        <row r="451">
          <cell r="A451">
            <v>58950.79296875</v>
          </cell>
          <cell r="B451">
            <v>-97.210327148440001</v>
          </cell>
        </row>
        <row r="452">
          <cell r="A452">
            <v>59042.546875</v>
          </cell>
          <cell r="B452">
            <v>-97.210327148440001</v>
          </cell>
        </row>
        <row r="453">
          <cell r="A453">
            <v>59171.00390625</v>
          </cell>
          <cell r="B453">
            <v>-97.210327148440001</v>
          </cell>
        </row>
        <row r="454">
          <cell r="A454">
            <v>59204.3515625</v>
          </cell>
          <cell r="B454">
            <v>-97.210327148440001</v>
          </cell>
        </row>
        <row r="455">
          <cell r="A455">
            <v>59251.03515625</v>
          </cell>
          <cell r="B455">
            <v>-97.210319519039999</v>
          </cell>
        </row>
        <row r="456">
          <cell r="A456">
            <v>59316.39453125</v>
          </cell>
          <cell r="B456">
            <v>-97.210319519039999</v>
          </cell>
        </row>
        <row r="457">
          <cell r="A457">
            <v>59407.8984375</v>
          </cell>
          <cell r="B457">
            <v>-97.210319519039999</v>
          </cell>
        </row>
        <row r="458">
          <cell r="A458">
            <v>59536.00390625</v>
          </cell>
          <cell r="B458">
            <v>-97.210319519039999</v>
          </cell>
        </row>
        <row r="459">
          <cell r="A459">
            <v>59569.3515625</v>
          </cell>
          <cell r="B459">
            <v>-97.210319519039999</v>
          </cell>
        </row>
        <row r="460">
          <cell r="A460">
            <v>59616.03515625</v>
          </cell>
          <cell r="B460">
            <v>-97.210319519039999</v>
          </cell>
        </row>
        <row r="461">
          <cell r="A461">
            <v>59681.39453125</v>
          </cell>
          <cell r="B461">
            <v>-97.210311889650001</v>
          </cell>
        </row>
        <row r="462">
          <cell r="A462">
            <v>59772.8984375</v>
          </cell>
          <cell r="B462">
            <v>-97.210311889650001</v>
          </cell>
        </row>
        <row r="463">
          <cell r="A463">
            <v>59901.00390625</v>
          </cell>
          <cell r="B463">
            <v>-97.210311889650001</v>
          </cell>
        </row>
        <row r="464">
          <cell r="A464">
            <v>59934.3515625</v>
          </cell>
          <cell r="B464">
            <v>-97.210311889650001</v>
          </cell>
        </row>
        <row r="465">
          <cell r="A465">
            <v>59981.03515625</v>
          </cell>
          <cell r="B465">
            <v>-97.210311889650001</v>
          </cell>
        </row>
        <row r="466">
          <cell r="A466">
            <v>60046.39453125</v>
          </cell>
          <cell r="B466">
            <v>-97.210311889650001</v>
          </cell>
        </row>
        <row r="467">
          <cell r="A467">
            <v>60137.8984375</v>
          </cell>
          <cell r="B467">
            <v>-97.210311889650001</v>
          </cell>
        </row>
        <row r="468">
          <cell r="A468">
            <v>60266.00390625</v>
          </cell>
          <cell r="B468">
            <v>-97.210311889650001</v>
          </cell>
        </row>
        <row r="469">
          <cell r="A469">
            <v>60299.44140625</v>
          </cell>
          <cell r="B469">
            <v>-97.210304260249998</v>
          </cell>
        </row>
        <row r="470">
          <cell r="A470">
            <v>60346.25390625</v>
          </cell>
          <cell r="B470">
            <v>-97.210304260249998</v>
          </cell>
        </row>
        <row r="471">
          <cell r="A471">
            <v>60411.79296875</v>
          </cell>
          <cell r="B471">
            <v>-97.210304260249998</v>
          </cell>
        </row>
        <row r="472">
          <cell r="A472">
            <v>60503.546875</v>
          </cell>
          <cell r="B472">
            <v>-97.210304260249998</v>
          </cell>
        </row>
        <row r="473">
          <cell r="A473">
            <v>60632.00390625</v>
          </cell>
          <cell r="B473">
            <v>-97.210304260249998</v>
          </cell>
        </row>
        <row r="474">
          <cell r="A474">
            <v>60665.3515625</v>
          </cell>
          <cell r="B474">
            <v>-97.210304260249998</v>
          </cell>
        </row>
        <row r="475">
          <cell r="A475">
            <v>60712.03515625</v>
          </cell>
          <cell r="B475">
            <v>-97.210304260249998</v>
          </cell>
        </row>
        <row r="476">
          <cell r="A476">
            <v>60777.39453125</v>
          </cell>
          <cell r="B476">
            <v>-97.210304260249998</v>
          </cell>
        </row>
        <row r="477">
          <cell r="A477">
            <v>60868.8984375</v>
          </cell>
          <cell r="B477">
            <v>-97.210304260249998</v>
          </cell>
        </row>
        <row r="478">
          <cell r="A478">
            <v>60997.00390625</v>
          </cell>
          <cell r="B478">
            <v>-97.210304260249998</v>
          </cell>
        </row>
        <row r="479">
          <cell r="A479">
            <v>61030.3515625</v>
          </cell>
          <cell r="B479">
            <v>-97.21029663086</v>
          </cell>
        </row>
        <row r="480">
          <cell r="A480">
            <v>61077.03515625</v>
          </cell>
          <cell r="B480">
            <v>-97.21029663086</v>
          </cell>
        </row>
        <row r="481">
          <cell r="A481">
            <v>61142.39453125</v>
          </cell>
          <cell r="B481">
            <v>-97.21029663086</v>
          </cell>
        </row>
        <row r="482">
          <cell r="A482">
            <v>61233.8984375</v>
          </cell>
          <cell r="B482">
            <v>-97.21029663086</v>
          </cell>
        </row>
        <row r="483">
          <cell r="A483">
            <v>61362.00390625</v>
          </cell>
          <cell r="B483">
            <v>-97.21029663086</v>
          </cell>
        </row>
        <row r="484">
          <cell r="A484">
            <v>61395.3515625</v>
          </cell>
          <cell r="B484">
            <v>-97.355674743649999</v>
          </cell>
        </row>
        <row r="485">
          <cell r="A485">
            <v>61442.03515625</v>
          </cell>
          <cell r="B485">
            <v>-97.559272766109999</v>
          </cell>
        </row>
        <row r="486">
          <cell r="A486">
            <v>61507.39453125</v>
          </cell>
          <cell r="B486">
            <v>-97.844291687009999</v>
          </cell>
        </row>
        <row r="487">
          <cell r="A487">
            <v>61598.8984375</v>
          </cell>
          <cell r="B487">
            <v>-98.243354797359999</v>
          </cell>
        </row>
        <row r="488">
          <cell r="A488">
            <v>61727.00390625</v>
          </cell>
          <cell r="B488">
            <v>-98.802062988279999</v>
          </cell>
        </row>
        <row r="489">
          <cell r="A489">
            <v>61760.44140625</v>
          </cell>
          <cell r="B489">
            <v>-98.802062988279999</v>
          </cell>
        </row>
        <row r="490">
          <cell r="A490">
            <v>61807.25390625</v>
          </cell>
          <cell r="B490">
            <v>-98.802062988279999</v>
          </cell>
        </row>
        <row r="491">
          <cell r="A491">
            <v>61872.79296875</v>
          </cell>
          <cell r="B491">
            <v>-98.802062988279999</v>
          </cell>
        </row>
        <row r="492">
          <cell r="A492">
            <v>61964.546875</v>
          </cell>
          <cell r="B492">
            <v>-98.802062988279999</v>
          </cell>
        </row>
        <row r="493">
          <cell r="A493">
            <v>62093.00390625</v>
          </cell>
          <cell r="B493">
            <v>-98.802062988279999</v>
          </cell>
        </row>
        <row r="494">
          <cell r="A494">
            <v>62126.3515625</v>
          </cell>
          <cell r="B494">
            <v>-98.802062988279999</v>
          </cell>
        </row>
        <row r="495">
          <cell r="A495">
            <v>62173.03515625</v>
          </cell>
          <cell r="B495">
            <v>-98.802062988279999</v>
          </cell>
        </row>
        <row r="496">
          <cell r="A496">
            <v>62238.39453125</v>
          </cell>
          <cell r="B496">
            <v>-98.802062988279999</v>
          </cell>
        </row>
        <row r="497">
          <cell r="A497">
            <v>62329.8984375</v>
          </cell>
          <cell r="B497">
            <v>-98.802062988279999</v>
          </cell>
        </row>
        <row r="498">
          <cell r="A498">
            <v>62458.00390625</v>
          </cell>
          <cell r="B498">
            <v>-98.802062988279999</v>
          </cell>
        </row>
        <row r="499">
          <cell r="A499">
            <v>62491.3515625</v>
          </cell>
          <cell r="B499">
            <v>-98.802062988279999</v>
          </cell>
        </row>
        <row r="500">
          <cell r="A500">
            <v>62538.03515625</v>
          </cell>
          <cell r="B500">
            <v>-98.802062988279999</v>
          </cell>
        </row>
        <row r="501">
          <cell r="A501">
            <v>62603.39453125</v>
          </cell>
          <cell r="B501">
            <v>-98.802062988279999</v>
          </cell>
        </row>
        <row r="502">
          <cell r="A502">
            <v>62694.8984375</v>
          </cell>
          <cell r="B502">
            <v>-98.802062988279999</v>
          </cell>
        </row>
        <row r="503">
          <cell r="A503">
            <v>62823.00390625</v>
          </cell>
          <cell r="B503">
            <v>-98.802062988279999</v>
          </cell>
        </row>
        <row r="504">
          <cell r="A504">
            <v>62856.3515625</v>
          </cell>
          <cell r="B504">
            <v>-98.802062988279999</v>
          </cell>
        </row>
        <row r="505">
          <cell r="A505">
            <v>62903.03515625</v>
          </cell>
          <cell r="B505">
            <v>-98.802062988279999</v>
          </cell>
        </row>
        <row r="506">
          <cell r="A506">
            <v>62968.39453125</v>
          </cell>
          <cell r="B506">
            <v>-98.802062988279999</v>
          </cell>
        </row>
        <row r="507">
          <cell r="A507">
            <v>63059.8984375</v>
          </cell>
          <cell r="B507">
            <v>-98.802062988279999</v>
          </cell>
        </row>
        <row r="508">
          <cell r="A508">
            <v>63188.00390625</v>
          </cell>
          <cell r="B508">
            <v>-98.802062988279999</v>
          </cell>
        </row>
        <row r="509">
          <cell r="A509">
            <v>63221.44140625</v>
          </cell>
          <cell r="B509">
            <v>-98.802062988279999</v>
          </cell>
        </row>
        <row r="510">
          <cell r="A510">
            <v>63268.25390625</v>
          </cell>
          <cell r="B510">
            <v>-98.802062988279999</v>
          </cell>
        </row>
        <row r="511">
          <cell r="A511">
            <v>63333.79296875</v>
          </cell>
          <cell r="B511">
            <v>-98.802062988279999</v>
          </cell>
        </row>
        <row r="512">
          <cell r="A512">
            <v>63425.546875</v>
          </cell>
          <cell r="B512">
            <v>-98.802062988279999</v>
          </cell>
        </row>
        <row r="513">
          <cell r="A513">
            <v>63554.00390625</v>
          </cell>
          <cell r="B513">
            <v>-98.802062988279999</v>
          </cell>
        </row>
        <row r="514">
          <cell r="A514">
            <v>63587.3515625</v>
          </cell>
          <cell r="B514">
            <v>-98.802062988279999</v>
          </cell>
        </row>
        <row r="515">
          <cell r="A515">
            <v>63634.03515625</v>
          </cell>
          <cell r="B515">
            <v>-98.802062988279999</v>
          </cell>
        </row>
        <row r="516">
          <cell r="A516">
            <v>63699.39453125</v>
          </cell>
          <cell r="B516">
            <v>-98.802062988279999</v>
          </cell>
        </row>
        <row r="517">
          <cell r="A517">
            <v>63790.8984375</v>
          </cell>
          <cell r="B517">
            <v>-98.802062988279999</v>
          </cell>
        </row>
        <row r="518">
          <cell r="A518">
            <v>63919.00390625</v>
          </cell>
          <cell r="B518">
            <v>-98.802062988279999</v>
          </cell>
        </row>
        <row r="519">
          <cell r="A519">
            <v>63952.3515625</v>
          </cell>
          <cell r="B519">
            <v>-98.802062988279999</v>
          </cell>
        </row>
        <row r="520">
          <cell r="A520">
            <v>63999.03515625</v>
          </cell>
          <cell r="B520">
            <v>-98.802062988279999</v>
          </cell>
        </row>
        <row r="521">
          <cell r="A521">
            <v>64064.39453125</v>
          </cell>
          <cell r="B521">
            <v>-98.802062988279999</v>
          </cell>
        </row>
        <row r="522">
          <cell r="A522">
            <v>64155.8984375</v>
          </cell>
          <cell r="B522">
            <v>-98.802062988279999</v>
          </cell>
        </row>
        <row r="523">
          <cell r="A523">
            <v>64284.00390625</v>
          </cell>
          <cell r="B523">
            <v>-98.802062988279999</v>
          </cell>
        </row>
        <row r="524">
          <cell r="A524">
            <v>64317.3515625</v>
          </cell>
          <cell r="B524">
            <v>-98.802062988279999</v>
          </cell>
        </row>
        <row r="525">
          <cell r="A525">
            <v>64364.03515625</v>
          </cell>
          <cell r="B525">
            <v>-98.802062988279999</v>
          </cell>
        </row>
        <row r="526">
          <cell r="A526">
            <v>64429.39453125</v>
          </cell>
          <cell r="B526">
            <v>-98.802062988279999</v>
          </cell>
        </row>
        <row r="527">
          <cell r="A527">
            <v>64520.8984375</v>
          </cell>
          <cell r="B527">
            <v>-98.802062988279999</v>
          </cell>
        </row>
        <row r="528">
          <cell r="A528">
            <v>64649.00390625</v>
          </cell>
          <cell r="B528">
            <v>-98.802062988279999</v>
          </cell>
        </row>
        <row r="529">
          <cell r="A529">
            <v>64682.44140625</v>
          </cell>
          <cell r="B529">
            <v>-98.802062988279999</v>
          </cell>
        </row>
        <row r="530">
          <cell r="A530">
            <v>64729.25390625</v>
          </cell>
          <cell r="B530">
            <v>-98.802062988279999</v>
          </cell>
        </row>
        <row r="531">
          <cell r="A531">
            <v>64794.79296875</v>
          </cell>
          <cell r="B531">
            <v>-98.802062988279999</v>
          </cell>
        </row>
        <row r="532">
          <cell r="A532">
            <v>64886.546875</v>
          </cell>
          <cell r="B532">
            <v>-98.802062988279999</v>
          </cell>
        </row>
        <row r="533">
          <cell r="A533">
            <v>65015.00390625</v>
          </cell>
          <cell r="B533">
            <v>-98.802062988279999</v>
          </cell>
        </row>
        <row r="534">
          <cell r="A534">
            <v>65048.3515625</v>
          </cell>
          <cell r="B534">
            <v>-98.953155517580001</v>
          </cell>
        </row>
        <row r="535">
          <cell r="A535">
            <v>65095.03515625</v>
          </cell>
          <cell r="B535">
            <v>-99.164604187009999</v>
          </cell>
        </row>
        <row r="536">
          <cell r="A536">
            <v>65160.39453125</v>
          </cell>
          <cell r="B536">
            <v>-99.46070098877</v>
          </cell>
        </row>
        <row r="537">
          <cell r="A537">
            <v>65251.8984375</v>
          </cell>
          <cell r="B537">
            <v>-99.875259399409998</v>
          </cell>
        </row>
        <row r="538">
          <cell r="A538">
            <v>65380.00390625</v>
          </cell>
          <cell r="B538">
            <v>-100.4556503296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ACF8C4-5EDF-491F-9055-E49DA983DD81}">
  <dimension ref="A1:O151"/>
  <sheetViews>
    <sheetView topLeftCell="D1" workbookViewId="0">
      <selection activeCell="M5" sqref="M5"/>
    </sheetView>
  </sheetViews>
  <sheetFormatPr defaultRowHeight="14.4" x14ac:dyDescent="0.3"/>
  <cols>
    <col min="1" max="1" width="10.5546875" bestFit="1" customWidth="1"/>
    <col min="8" max="8" width="10.5546875" bestFit="1" customWidth="1"/>
  </cols>
  <sheetData>
    <row r="1" spans="1:15" s="1" customFormat="1" x14ac:dyDescent="0.3">
      <c r="A1" s="1" t="s">
        <v>0</v>
      </c>
      <c r="B1" s="1" t="s">
        <v>1</v>
      </c>
      <c r="C1" s="1" t="s">
        <v>2</v>
      </c>
      <c r="D1" s="1" t="s">
        <v>3</v>
      </c>
    </row>
    <row r="2" spans="1:15" x14ac:dyDescent="0.3">
      <c r="A2" s="2">
        <v>30574</v>
      </c>
      <c r="B2">
        <v>25.04</v>
      </c>
      <c r="C2">
        <v>14.96</v>
      </c>
      <c r="D2">
        <v>13.71</v>
      </c>
      <c r="F2">
        <v>3288</v>
      </c>
      <c r="G2">
        <v>32.594799041747997</v>
      </c>
      <c r="H2" s="2">
        <v>1</v>
      </c>
      <c r="I2">
        <f>IFERROR(VLOOKUP(H2,A:D,4,FALSE),IFERROR(VLOOKUP(H2,A:D,4),0))</f>
        <v>0</v>
      </c>
      <c r="K2">
        <f>MAX(D:D)</f>
        <v>13.71</v>
      </c>
    </row>
    <row r="3" spans="1:15" x14ac:dyDescent="0.3">
      <c r="A3" s="2">
        <v>31239</v>
      </c>
      <c r="B3">
        <v>25.52</v>
      </c>
      <c r="C3">
        <v>14.48</v>
      </c>
      <c r="D3">
        <v>13.23</v>
      </c>
      <c r="F3">
        <v>10958</v>
      </c>
      <c r="G3">
        <v>32.172836303711001</v>
      </c>
      <c r="H3" s="2">
        <f>$H$2+F3-$F$2+1</f>
        <v>7672</v>
      </c>
      <c r="I3">
        <f t="shared" ref="I3:I51" si="0">IFERROR(VLOOKUP(H3,A:D,4,FALSE),IFERROR(VLOOKUP(H3,A:D,4),0))</f>
        <v>0</v>
      </c>
      <c r="K3">
        <f>MIN(D:D)</f>
        <v>-6.64</v>
      </c>
    </row>
    <row r="4" spans="1:15" x14ac:dyDescent="0.3">
      <c r="A4" s="2">
        <v>31279</v>
      </c>
      <c r="B4">
        <v>25.83</v>
      </c>
      <c r="C4">
        <v>14.17</v>
      </c>
      <c r="D4">
        <v>12.92</v>
      </c>
      <c r="F4">
        <v>17897</v>
      </c>
      <c r="G4">
        <v>31.443119049071999</v>
      </c>
      <c r="H4" s="2">
        <f t="shared" ref="H4:H51" si="1">$H$2+F4-$F$2+1</f>
        <v>14611</v>
      </c>
      <c r="I4">
        <f t="shared" si="0"/>
        <v>0</v>
      </c>
      <c r="K4" t="s">
        <v>8</v>
      </c>
      <c r="L4" t="s">
        <v>9</v>
      </c>
      <c r="M4" t="s">
        <v>10</v>
      </c>
      <c r="N4" t="s">
        <v>11</v>
      </c>
      <c r="O4" t="s">
        <v>12</v>
      </c>
    </row>
    <row r="5" spans="1:15" x14ac:dyDescent="0.3">
      <c r="A5" s="2">
        <v>31328</v>
      </c>
      <c r="B5">
        <v>25.9</v>
      </c>
      <c r="C5">
        <v>14.1</v>
      </c>
      <c r="D5">
        <v>12.85</v>
      </c>
      <c r="F5">
        <v>20089</v>
      </c>
      <c r="G5">
        <v>31.134149551391999</v>
      </c>
      <c r="H5" s="2">
        <f t="shared" si="1"/>
        <v>16803</v>
      </c>
      <c r="I5">
        <f t="shared" si="0"/>
        <v>0</v>
      </c>
      <c r="K5">
        <f>CORREL(G14:G51,I14:I51)^2</f>
        <v>0.98051960358648627</v>
      </c>
      <c r="L5">
        <f>1-(SUM(J14:J51)/SUM(K14:K51))</f>
        <v>-0.29760095135141484</v>
      </c>
      <c r="M5">
        <f>SUM(L14:L51)*100/SUM(I14:I51)</f>
        <v>-236.73346291911756</v>
      </c>
      <c r="N5">
        <f>SQRT(SUM(J14:J51))/COUNT(J14:J51)</f>
        <v>1.1138509462197597</v>
      </c>
      <c r="O5">
        <f>N5/_xlfn.STDEV.S(I14:I51)</f>
        <v>0.18234247404084655</v>
      </c>
    </row>
    <row r="6" spans="1:15" x14ac:dyDescent="0.3">
      <c r="A6" s="2">
        <v>31372</v>
      </c>
      <c r="B6">
        <v>25.74</v>
      </c>
      <c r="C6">
        <v>14.26</v>
      </c>
      <c r="D6">
        <v>13.01</v>
      </c>
      <c r="F6">
        <v>22646</v>
      </c>
      <c r="G6">
        <v>30.625331878661999</v>
      </c>
      <c r="H6" s="2">
        <f t="shared" si="1"/>
        <v>19360</v>
      </c>
      <c r="I6">
        <f t="shared" si="0"/>
        <v>0</v>
      </c>
    </row>
    <row r="7" spans="1:15" x14ac:dyDescent="0.3">
      <c r="A7" s="2">
        <v>31420</v>
      </c>
      <c r="B7">
        <v>25.92</v>
      </c>
      <c r="C7">
        <v>14.08</v>
      </c>
      <c r="D7">
        <v>12.83</v>
      </c>
      <c r="F7">
        <v>24472</v>
      </c>
      <c r="G7">
        <v>30.105882644653001</v>
      </c>
      <c r="H7" s="2">
        <f t="shared" si="1"/>
        <v>21186</v>
      </c>
      <c r="I7">
        <f t="shared" si="0"/>
        <v>0</v>
      </c>
    </row>
    <row r="8" spans="1:15" x14ac:dyDescent="0.3">
      <c r="A8" s="2">
        <v>31467</v>
      </c>
      <c r="B8">
        <v>25.73</v>
      </c>
      <c r="C8">
        <v>14.27</v>
      </c>
      <c r="D8">
        <v>13.02</v>
      </c>
      <c r="F8">
        <v>27029</v>
      </c>
      <c r="G8">
        <v>28.980075836181999</v>
      </c>
      <c r="H8" s="2">
        <f t="shared" si="1"/>
        <v>23743</v>
      </c>
      <c r="I8">
        <f t="shared" si="0"/>
        <v>0</v>
      </c>
    </row>
    <row r="9" spans="1:15" x14ac:dyDescent="0.3">
      <c r="A9" s="2">
        <v>31616</v>
      </c>
      <c r="B9">
        <v>26.74</v>
      </c>
      <c r="C9">
        <v>13.26</v>
      </c>
      <c r="D9">
        <v>12.01</v>
      </c>
      <c r="F9">
        <v>28124</v>
      </c>
      <c r="G9">
        <v>28.320419311523001</v>
      </c>
      <c r="H9" s="2">
        <f t="shared" si="1"/>
        <v>24838</v>
      </c>
      <c r="I9">
        <f t="shared" si="0"/>
        <v>0</v>
      </c>
    </row>
    <row r="10" spans="1:15" x14ac:dyDescent="0.3">
      <c r="A10" s="2">
        <v>31636</v>
      </c>
      <c r="B10">
        <v>26.77</v>
      </c>
      <c r="C10">
        <v>13.23</v>
      </c>
      <c r="D10">
        <v>11.98</v>
      </c>
      <c r="F10">
        <v>29951</v>
      </c>
      <c r="G10">
        <v>26.891994476318001</v>
      </c>
      <c r="H10" s="2">
        <f t="shared" si="1"/>
        <v>26665</v>
      </c>
      <c r="I10">
        <f t="shared" si="0"/>
        <v>0</v>
      </c>
    </row>
    <row r="11" spans="1:15" x14ac:dyDescent="0.3">
      <c r="A11" s="2">
        <v>31684</v>
      </c>
      <c r="B11">
        <v>27.04</v>
      </c>
      <c r="C11">
        <v>12.96</v>
      </c>
      <c r="D11">
        <v>11.71</v>
      </c>
      <c r="F11">
        <v>31777</v>
      </c>
      <c r="G11">
        <v>24.981658935546999</v>
      </c>
      <c r="H11" s="2">
        <f t="shared" si="1"/>
        <v>28491</v>
      </c>
      <c r="I11">
        <f t="shared" si="0"/>
        <v>0</v>
      </c>
    </row>
    <row r="12" spans="1:15" x14ac:dyDescent="0.3">
      <c r="A12" s="2">
        <v>31734</v>
      </c>
      <c r="B12">
        <v>27.02</v>
      </c>
      <c r="C12">
        <v>12.98</v>
      </c>
      <c r="D12">
        <v>11.73</v>
      </c>
      <c r="F12">
        <v>33238</v>
      </c>
      <c r="G12">
        <v>23.075939178466999</v>
      </c>
      <c r="H12" s="2">
        <f t="shared" si="1"/>
        <v>29952</v>
      </c>
      <c r="I12">
        <f t="shared" si="0"/>
        <v>0</v>
      </c>
    </row>
    <row r="13" spans="1:15" x14ac:dyDescent="0.3">
      <c r="A13" s="2">
        <v>31789</v>
      </c>
      <c r="B13">
        <v>26.77</v>
      </c>
      <c r="C13">
        <v>13.23</v>
      </c>
      <c r="D13">
        <v>11.98</v>
      </c>
      <c r="F13">
        <v>33603</v>
      </c>
      <c r="G13">
        <v>22.552383422851999</v>
      </c>
      <c r="H13" s="2">
        <f t="shared" si="1"/>
        <v>30317</v>
      </c>
      <c r="I13">
        <f t="shared" si="0"/>
        <v>0</v>
      </c>
    </row>
    <row r="14" spans="1:15" x14ac:dyDescent="0.3">
      <c r="A14" s="2">
        <v>31832</v>
      </c>
      <c r="B14">
        <v>26.63</v>
      </c>
      <c r="C14">
        <v>13.37</v>
      </c>
      <c r="D14">
        <v>12.12</v>
      </c>
      <c r="F14">
        <v>33968</v>
      </c>
      <c r="G14">
        <v>22.008769989013999</v>
      </c>
      <c r="H14" s="2">
        <f t="shared" si="1"/>
        <v>30682</v>
      </c>
      <c r="I14">
        <f t="shared" si="0"/>
        <v>13.71</v>
      </c>
      <c r="J14">
        <f>(I14-G14)^2</f>
        <v>68.869583330559394</v>
      </c>
      <c r="K14">
        <f>(I14-AVERAGE($I$14:I$51))^2</f>
        <v>120.05815574792246</v>
      </c>
      <c r="L14">
        <f>(I14-G14)</f>
        <v>-8.2987699890139979</v>
      </c>
    </row>
    <row r="15" spans="1:15" x14ac:dyDescent="0.3">
      <c r="A15" s="2">
        <v>31903</v>
      </c>
      <c r="B15">
        <v>26.61</v>
      </c>
      <c r="C15">
        <v>13.39</v>
      </c>
      <c r="D15">
        <v>12.14</v>
      </c>
      <c r="F15">
        <v>34334</v>
      </c>
      <c r="G15">
        <v>21.444215774536001</v>
      </c>
      <c r="H15" s="2">
        <f t="shared" si="1"/>
        <v>31048</v>
      </c>
      <c r="I15">
        <f t="shared" si="0"/>
        <v>13.71</v>
      </c>
      <c r="J15">
        <f t="shared" ref="J15:J51" si="2">(I15-G15)^2</f>
        <v>59.818093647081504</v>
      </c>
      <c r="K15">
        <f>(I15-AVERAGE($I$14:I$51))^2</f>
        <v>120.05815574792246</v>
      </c>
      <c r="L15">
        <f t="shared" ref="L15:L51" si="3">(I15-G15)</f>
        <v>-7.7342157745360005</v>
      </c>
    </row>
    <row r="16" spans="1:15" x14ac:dyDescent="0.3">
      <c r="A16" s="2">
        <v>31950</v>
      </c>
      <c r="B16">
        <v>26.7</v>
      </c>
      <c r="C16">
        <v>13.3</v>
      </c>
      <c r="D16">
        <v>12.05</v>
      </c>
      <c r="F16">
        <v>34699</v>
      </c>
      <c r="G16">
        <v>20.862756729126001</v>
      </c>
      <c r="H16" s="2">
        <f t="shared" si="1"/>
        <v>31413</v>
      </c>
      <c r="I16">
        <f t="shared" si="0"/>
        <v>13.01</v>
      </c>
      <c r="J16">
        <f t="shared" si="2"/>
        <v>61.665788246833699</v>
      </c>
      <c r="K16">
        <f>(I16-AVERAGE($I$14:I$51))^2</f>
        <v>105.20820837950139</v>
      </c>
      <c r="L16">
        <f t="shared" si="3"/>
        <v>-7.8527567291260016</v>
      </c>
    </row>
    <row r="17" spans="1:12" x14ac:dyDescent="0.3">
      <c r="A17" s="2">
        <v>31993</v>
      </c>
      <c r="B17">
        <v>27.6</v>
      </c>
      <c r="C17">
        <v>12.4</v>
      </c>
      <c r="D17">
        <v>11.15</v>
      </c>
      <c r="F17">
        <v>35064</v>
      </c>
      <c r="G17">
        <v>20.263938903808999</v>
      </c>
      <c r="H17" s="2">
        <f t="shared" si="1"/>
        <v>31778</v>
      </c>
      <c r="I17">
        <f t="shared" si="0"/>
        <v>11.73</v>
      </c>
      <c r="J17">
        <f t="shared" si="2"/>
        <v>72.828113213944732</v>
      </c>
      <c r="K17">
        <f>(I17-AVERAGE($I$14:I$51))^2</f>
        <v>80.588418905817193</v>
      </c>
      <c r="L17">
        <f t="shared" si="3"/>
        <v>-8.5339389038089983</v>
      </c>
    </row>
    <row r="18" spans="1:12" x14ac:dyDescent="0.3">
      <c r="A18" s="2">
        <v>32041</v>
      </c>
      <c r="B18">
        <v>27.45</v>
      </c>
      <c r="C18">
        <v>12.55</v>
      </c>
      <c r="D18">
        <v>11.3</v>
      </c>
      <c r="F18">
        <v>35429</v>
      </c>
      <c r="G18">
        <v>19.648777008056999</v>
      </c>
      <c r="H18" s="2">
        <f t="shared" si="1"/>
        <v>32143</v>
      </c>
      <c r="I18">
        <f t="shared" si="0"/>
        <v>11.15</v>
      </c>
      <c r="J18">
        <f t="shared" si="2"/>
        <v>72.229210632678274</v>
      </c>
      <c r="K18">
        <f>(I18-AVERAGE($I$14:I$51))^2</f>
        <v>70.511376800554032</v>
      </c>
      <c r="L18">
        <f t="shared" si="3"/>
        <v>-8.4987770080569991</v>
      </c>
    </row>
    <row r="19" spans="1:12" x14ac:dyDescent="0.3">
      <c r="A19" s="2">
        <v>32099</v>
      </c>
      <c r="B19">
        <v>27.6</v>
      </c>
      <c r="C19">
        <v>12.4</v>
      </c>
      <c r="D19">
        <v>11.15</v>
      </c>
      <c r="F19">
        <v>35795</v>
      </c>
      <c r="G19">
        <v>19.016452789306999</v>
      </c>
      <c r="H19" s="2">
        <f t="shared" si="1"/>
        <v>32509</v>
      </c>
      <c r="I19">
        <f t="shared" si="0"/>
        <v>10.55</v>
      </c>
      <c r="J19">
        <f t="shared" si="2"/>
        <v>71.680822833564264</v>
      </c>
      <c r="K19">
        <f>(I19-AVERAGE($I$14:I$51))^2</f>
        <v>60.794850484764559</v>
      </c>
      <c r="L19">
        <f t="shared" si="3"/>
        <v>-8.4664527893069987</v>
      </c>
    </row>
    <row r="20" spans="1:12" x14ac:dyDescent="0.3">
      <c r="A20" s="2">
        <v>32154</v>
      </c>
      <c r="B20">
        <v>27.4</v>
      </c>
      <c r="C20">
        <v>12.6</v>
      </c>
      <c r="D20">
        <v>11.35</v>
      </c>
      <c r="F20">
        <v>36160</v>
      </c>
      <c r="G20">
        <v>18.371353149413999</v>
      </c>
      <c r="H20" s="2">
        <f t="shared" si="1"/>
        <v>32874</v>
      </c>
      <c r="I20">
        <f t="shared" si="0"/>
        <v>9.66</v>
      </c>
      <c r="J20">
        <f t="shared" si="2"/>
        <v>75.887673693805183</v>
      </c>
      <c r="K20">
        <f>(I20-AVERAGE($I$14:I$51))^2</f>
        <v>47.708103116343494</v>
      </c>
      <c r="L20">
        <f t="shared" si="3"/>
        <v>-8.7113531494139984</v>
      </c>
    </row>
    <row r="21" spans="1:12" x14ac:dyDescent="0.3">
      <c r="A21" s="2">
        <v>32216</v>
      </c>
      <c r="B21">
        <v>27.22</v>
      </c>
      <c r="C21">
        <v>12.78</v>
      </c>
      <c r="D21">
        <v>11.53</v>
      </c>
      <c r="F21">
        <v>36525</v>
      </c>
      <c r="G21">
        <v>17.712743759155</v>
      </c>
      <c r="H21" s="2">
        <f t="shared" si="1"/>
        <v>33239</v>
      </c>
      <c r="I21">
        <f t="shared" si="0"/>
        <v>8.52</v>
      </c>
      <c r="J21">
        <f t="shared" si="2"/>
        <v>84.506537821483207</v>
      </c>
      <c r="K21">
        <f>(I21-AVERAGE($I$14:I$51))^2</f>
        <v>33.259503116343488</v>
      </c>
      <c r="L21">
        <f t="shared" si="3"/>
        <v>-9.1927437591550003</v>
      </c>
    </row>
    <row r="22" spans="1:12" x14ac:dyDescent="0.3">
      <c r="A22" s="2">
        <v>32266</v>
      </c>
      <c r="B22">
        <v>27.4</v>
      </c>
      <c r="C22">
        <v>12.6</v>
      </c>
      <c r="D22">
        <v>11.35</v>
      </c>
      <c r="F22">
        <v>36890</v>
      </c>
      <c r="G22">
        <v>17.041677474976002</v>
      </c>
      <c r="H22" s="2">
        <f t="shared" si="1"/>
        <v>33604</v>
      </c>
      <c r="I22">
        <f t="shared" si="0"/>
        <v>8.26</v>
      </c>
      <c r="J22">
        <f t="shared" si="2"/>
        <v>77.117859274500887</v>
      </c>
      <c r="K22">
        <f>(I22-AVERAGE($I$14:I$51))^2</f>
        <v>30.328208379501383</v>
      </c>
      <c r="L22">
        <f t="shared" si="3"/>
        <v>-8.7816774749760018</v>
      </c>
    </row>
    <row r="23" spans="1:12" x14ac:dyDescent="0.3">
      <c r="A23" s="2">
        <v>32324</v>
      </c>
      <c r="B23">
        <v>27.65</v>
      </c>
      <c r="C23">
        <v>12.35</v>
      </c>
      <c r="D23">
        <v>11.1</v>
      </c>
      <c r="F23">
        <v>37256</v>
      </c>
      <c r="G23">
        <v>16.357341766356999</v>
      </c>
      <c r="H23" s="2">
        <f t="shared" si="1"/>
        <v>33970</v>
      </c>
      <c r="I23">
        <f t="shared" si="0"/>
        <v>7.65</v>
      </c>
      <c r="J23">
        <f t="shared" si="2"/>
        <v>75.817800636145023</v>
      </c>
      <c r="K23">
        <f>(I23-AVERAGE($I$14:I$51))^2</f>
        <v>23.98163995844876</v>
      </c>
      <c r="L23">
        <f t="shared" si="3"/>
        <v>-8.7073417663569987</v>
      </c>
    </row>
    <row r="24" spans="1:12" x14ac:dyDescent="0.3">
      <c r="A24" s="2">
        <v>32365</v>
      </c>
      <c r="B24">
        <v>27.9</v>
      </c>
      <c r="C24">
        <v>12.1</v>
      </c>
      <c r="D24">
        <v>10.85</v>
      </c>
      <c r="F24">
        <v>37621</v>
      </c>
      <c r="G24">
        <v>15.664533615111999</v>
      </c>
      <c r="H24" s="2">
        <f t="shared" si="1"/>
        <v>34335</v>
      </c>
      <c r="I24">
        <f t="shared" si="0"/>
        <v>7.33</v>
      </c>
      <c r="J24">
        <f t="shared" si="2"/>
        <v>69.46445058143189</v>
      </c>
      <c r="K24">
        <f>(I24-AVERAGE($I$14:I$51))^2</f>
        <v>20.949892590027705</v>
      </c>
      <c r="L24">
        <f t="shared" si="3"/>
        <v>-8.3345336151119991</v>
      </c>
    </row>
    <row r="25" spans="1:12" x14ac:dyDescent="0.3">
      <c r="A25" s="2">
        <v>32428</v>
      </c>
      <c r="B25">
        <v>28.2</v>
      </c>
      <c r="C25">
        <v>11.8</v>
      </c>
      <c r="D25">
        <v>10.55</v>
      </c>
      <c r="F25">
        <v>37986</v>
      </c>
      <c r="G25">
        <v>14.962400436400999</v>
      </c>
      <c r="H25" s="2">
        <f t="shared" si="1"/>
        <v>34700</v>
      </c>
      <c r="I25">
        <f t="shared" si="0"/>
        <v>6.67</v>
      </c>
      <c r="J25">
        <f t="shared" si="2"/>
        <v>68.763904997623484</v>
      </c>
      <c r="K25">
        <f>(I25-AVERAGE($I$14:I$51))^2</f>
        <v>15.343713642659285</v>
      </c>
      <c r="L25">
        <f t="shared" si="3"/>
        <v>-8.2924004364009996</v>
      </c>
    </row>
    <row r="26" spans="1:12" x14ac:dyDescent="0.3">
      <c r="A26" s="2">
        <v>32468</v>
      </c>
      <c r="B26">
        <v>28.2</v>
      </c>
      <c r="C26">
        <v>11.8</v>
      </c>
      <c r="D26">
        <v>10.55</v>
      </c>
      <c r="F26">
        <v>38351</v>
      </c>
      <c r="G26">
        <v>14.251900672912999</v>
      </c>
      <c r="H26" s="2">
        <f t="shared" si="1"/>
        <v>35065</v>
      </c>
      <c r="I26">
        <f t="shared" si="0"/>
        <v>5.82</v>
      </c>
      <c r="J26">
        <f t="shared" si="2"/>
        <v>71.09694895787068</v>
      </c>
      <c r="K26">
        <f>(I26-AVERAGE($I$14:I$51))^2</f>
        <v>9.4071346952908641</v>
      </c>
      <c r="L26">
        <f t="shared" si="3"/>
        <v>-8.4319006729129988</v>
      </c>
    </row>
    <row r="27" spans="1:12" x14ac:dyDescent="0.3">
      <c r="A27" s="2">
        <v>32526</v>
      </c>
      <c r="B27">
        <v>28.1</v>
      </c>
      <c r="C27">
        <v>11.9</v>
      </c>
      <c r="D27">
        <v>10.65</v>
      </c>
      <c r="F27">
        <v>38717</v>
      </c>
      <c r="G27">
        <v>13.531883239746</v>
      </c>
      <c r="H27" s="2">
        <f t="shared" si="1"/>
        <v>35431</v>
      </c>
      <c r="I27">
        <f t="shared" si="0"/>
        <v>6</v>
      </c>
      <c r="J27">
        <f t="shared" si="2"/>
        <v>56.729265137166692</v>
      </c>
      <c r="K27">
        <f>(I27-AVERAGE($I$14:I$51))^2</f>
        <v>10.543692590027705</v>
      </c>
      <c r="L27">
        <f t="shared" si="3"/>
        <v>-7.5318832397459996</v>
      </c>
    </row>
    <row r="28" spans="1:12" x14ac:dyDescent="0.3">
      <c r="A28" s="2">
        <v>32587</v>
      </c>
      <c r="B28">
        <v>28.63</v>
      </c>
      <c r="C28">
        <v>11.37</v>
      </c>
      <c r="D28">
        <v>10.1199999999999</v>
      </c>
      <c r="F28">
        <v>39082</v>
      </c>
      <c r="G28">
        <v>12.807040214539001</v>
      </c>
      <c r="H28" s="2">
        <f t="shared" si="1"/>
        <v>35796</v>
      </c>
      <c r="I28">
        <f t="shared" si="0"/>
        <v>4.92</v>
      </c>
      <c r="J28">
        <f t="shared" si="2"/>
        <v>62.205403345755407</v>
      </c>
      <c r="K28">
        <f>(I28-AVERAGE($I$14:I$51))^2</f>
        <v>4.6963452216066504</v>
      </c>
      <c r="L28">
        <f t="shared" si="3"/>
        <v>-7.8870402145390006</v>
      </c>
    </row>
    <row r="29" spans="1:12" x14ac:dyDescent="0.3">
      <c r="A29" s="2">
        <v>32678</v>
      </c>
      <c r="B29">
        <v>28.87</v>
      </c>
      <c r="C29">
        <v>11.13</v>
      </c>
      <c r="D29">
        <v>9.8800000000000008</v>
      </c>
      <c r="F29">
        <v>39447</v>
      </c>
      <c r="G29">
        <v>12.076128005980999</v>
      </c>
      <c r="H29" s="2">
        <f t="shared" si="1"/>
        <v>36161</v>
      </c>
      <c r="I29">
        <f t="shared" si="0"/>
        <v>4.0199999999999898</v>
      </c>
      <c r="J29">
        <f t="shared" si="2"/>
        <v>64.901198448751543</v>
      </c>
      <c r="K29">
        <f>(I29-AVERAGE($I$14:I$51))^2</f>
        <v>1.6055557479224134</v>
      </c>
      <c r="L29">
        <f t="shared" si="3"/>
        <v>-8.0561280059810088</v>
      </c>
    </row>
    <row r="30" spans="1:12" x14ac:dyDescent="0.3">
      <c r="A30" s="2">
        <v>32769</v>
      </c>
      <c r="B30">
        <v>29.2</v>
      </c>
      <c r="C30">
        <v>10.8</v>
      </c>
      <c r="D30">
        <v>9.5500000000000007</v>
      </c>
      <c r="F30">
        <v>39812</v>
      </c>
      <c r="G30">
        <v>11.339875221252001</v>
      </c>
      <c r="H30" s="2">
        <f t="shared" si="1"/>
        <v>36526</v>
      </c>
      <c r="I30">
        <f t="shared" si="0"/>
        <v>3.58</v>
      </c>
      <c r="J30">
        <f t="shared" si="2"/>
        <v>60.215663449400786</v>
      </c>
      <c r="K30">
        <f>(I30-AVERAGE($I$14:I$51))^2</f>
        <v>0.68410311634349152</v>
      </c>
      <c r="L30">
        <f t="shared" si="3"/>
        <v>-7.7598752212520008</v>
      </c>
    </row>
    <row r="31" spans="1:12" x14ac:dyDescent="0.3">
      <c r="A31" s="2">
        <v>32847</v>
      </c>
      <c r="B31">
        <v>29.09</v>
      </c>
      <c r="C31">
        <v>10.91</v>
      </c>
      <c r="D31">
        <v>9.66</v>
      </c>
      <c r="F31">
        <v>40178</v>
      </c>
      <c r="G31">
        <v>10.597046852111999</v>
      </c>
      <c r="H31" s="2">
        <f t="shared" si="1"/>
        <v>36892</v>
      </c>
      <c r="I31">
        <f t="shared" si="0"/>
        <v>2.37</v>
      </c>
      <c r="J31">
        <f t="shared" si="2"/>
        <v>67.684299906845965</v>
      </c>
      <c r="K31">
        <f>(I31-AVERAGE($I$14:I$51))^2</f>
        <v>0.14660837950138447</v>
      </c>
      <c r="L31">
        <f t="shared" si="3"/>
        <v>-8.2270468521120002</v>
      </c>
    </row>
    <row r="32" spans="1:12" x14ac:dyDescent="0.3">
      <c r="A32" s="2">
        <v>32945</v>
      </c>
      <c r="B32">
        <v>29.28</v>
      </c>
      <c r="C32">
        <v>10.72</v>
      </c>
      <c r="D32">
        <v>9.4700000000000006</v>
      </c>
      <c r="F32">
        <v>40543</v>
      </c>
      <c r="G32">
        <v>9.8525590896606001</v>
      </c>
      <c r="H32" s="2">
        <f t="shared" si="1"/>
        <v>37257</v>
      </c>
      <c r="I32">
        <f t="shared" si="0"/>
        <v>1.39</v>
      </c>
      <c r="J32">
        <f t="shared" si="2"/>
        <v>71.614906345997241</v>
      </c>
      <c r="K32">
        <f>(I32-AVERAGE($I$14:I$51))^2</f>
        <v>1.8574820637119098</v>
      </c>
      <c r="L32">
        <f t="shared" si="3"/>
        <v>-8.4625590896605996</v>
      </c>
    </row>
    <row r="33" spans="1:12" x14ac:dyDescent="0.3">
      <c r="A33" s="2">
        <v>33128</v>
      </c>
      <c r="B33">
        <v>30.23</v>
      </c>
      <c r="C33">
        <v>9.77</v>
      </c>
      <c r="D33">
        <v>8.52</v>
      </c>
      <c r="F33">
        <v>40908</v>
      </c>
      <c r="G33">
        <v>9.1051540374756001</v>
      </c>
      <c r="H33" s="2">
        <f t="shared" si="1"/>
        <v>37622</v>
      </c>
      <c r="I33">
        <f t="shared" si="0"/>
        <v>1.41</v>
      </c>
      <c r="J33">
        <f t="shared" si="2"/>
        <v>59.215395660477029</v>
      </c>
      <c r="K33">
        <f>(I33-AVERAGE($I$14:I$51))^2</f>
        <v>1.8033662742382257</v>
      </c>
      <c r="L33">
        <f t="shared" si="3"/>
        <v>-7.6951540374756</v>
      </c>
    </row>
    <row r="34" spans="1:12" x14ac:dyDescent="0.3">
      <c r="A34" s="2">
        <v>33324</v>
      </c>
      <c r="B34">
        <v>29.9</v>
      </c>
      <c r="C34">
        <v>10.1</v>
      </c>
      <c r="D34">
        <v>8.85</v>
      </c>
      <c r="F34">
        <v>41273</v>
      </c>
      <c r="G34">
        <v>8.3553838729858008</v>
      </c>
      <c r="H34" s="2">
        <f t="shared" si="1"/>
        <v>37987</v>
      </c>
      <c r="I34">
        <f t="shared" si="0"/>
        <v>1.63</v>
      </c>
      <c r="J34">
        <f t="shared" si="2"/>
        <v>45.230788239017492</v>
      </c>
      <c r="K34">
        <f>(I34-AVERAGE($I$14:I$51))^2</f>
        <v>1.2608925900276997</v>
      </c>
      <c r="L34">
        <f t="shared" si="3"/>
        <v>-6.7253838729858009</v>
      </c>
    </row>
    <row r="35" spans="1:12" x14ac:dyDescent="0.3">
      <c r="A35" s="2">
        <v>33520</v>
      </c>
      <c r="B35">
        <v>30.49</v>
      </c>
      <c r="C35">
        <v>9.51</v>
      </c>
      <c r="D35">
        <v>8.26</v>
      </c>
      <c r="F35">
        <v>41639</v>
      </c>
      <c r="G35">
        <v>7.6015987396240003</v>
      </c>
      <c r="H35" s="2">
        <f t="shared" si="1"/>
        <v>38353</v>
      </c>
      <c r="I35">
        <f t="shared" si="0"/>
        <v>0.78</v>
      </c>
      <c r="J35">
        <f t="shared" si="2"/>
        <v>46.534209364439747</v>
      </c>
      <c r="K35">
        <f>(I35-AVERAGE($I$14:I$51))^2</f>
        <v>3.892313642659277</v>
      </c>
      <c r="L35">
        <f t="shared" si="3"/>
        <v>-6.8215987396240001</v>
      </c>
    </row>
    <row r="36" spans="1:12" x14ac:dyDescent="0.3">
      <c r="A36" s="2">
        <v>33679</v>
      </c>
      <c r="B36">
        <v>30.49</v>
      </c>
      <c r="C36">
        <v>9.51</v>
      </c>
      <c r="D36">
        <v>8.26</v>
      </c>
      <c r="F36">
        <v>42004</v>
      </c>
      <c r="G36">
        <v>6.8482661247253001</v>
      </c>
      <c r="H36" s="2">
        <f t="shared" si="1"/>
        <v>38718</v>
      </c>
      <c r="I36">
        <f t="shared" si="0"/>
        <v>0.76</v>
      </c>
      <c r="J36">
        <f t="shared" si="2"/>
        <v>37.066984405477626</v>
      </c>
      <c r="K36">
        <f>(I36-AVERAGE($I$14:I$51))^2</f>
        <v>3.9716294321329615</v>
      </c>
      <c r="L36">
        <f t="shared" si="3"/>
        <v>-6.0882661247253003</v>
      </c>
    </row>
    <row r="37" spans="1:12" x14ac:dyDescent="0.3">
      <c r="A37" s="2">
        <v>33869</v>
      </c>
      <c r="B37">
        <v>30.22</v>
      </c>
      <c r="C37">
        <v>9.7799999999999905</v>
      </c>
      <c r="D37">
        <v>8.5299999999999905</v>
      </c>
      <c r="F37">
        <v>42369</v>
      </c>
      <c r="G37">
        <v>6.0936241149901997</v>
      </c>
      <c r="H37" s="2">
        <f t="shared" si="1"/>
        <v>39083</v>
      </c>
      <c r="I37">
        <f t="shared" si="0"/>
        <v>0.63</v>
      </c>
      <c r="J37">
        <f t="shared" si="2"/>
        <v>29.851188469902443</v>
      </c>
      <c r="K37">
        <f>(I37-AVERAGE($I$14:I$51))^2</f>
        <v>4.5066820637119092</v>
      </c>
      <c r="L37">
        <f t="shared" si="3"/>
        <v>-5.4636241149901998</v>
      </c>
    </row>
    <row r="38" spans="1:12" x14ac:dyDescent="0.3">
      <c r="A38" s="2">
        <v>33891</v>
      </c>
      <c r="B38">
        <v>31.1</v>
      </c>
      <c r="C38">
        <v>8.9</v>
      </c>
      <c r="D38">
        <v>7.65</v>
      </c>
      <c r="F38">
        <v>42734</v>
      </c>
      <c r="G38">
        <v>5.3379092216492001</v>
      </c>
      <c r="H38" s="2">
        <f t="shared" si="1"/>
        <v>39448</v>
      </c>
      <c r="I38">
        <f t="shared" si="0"/>
        <v>-1.07</v>
      </c>
      <c r="J38">
        <f t="shared" si="2"/>
        <v>41.061300592896863</v>
      </c>
      <c r="K38">
        <f>(I38-AVERAGE($I$14:I$51))^2</f>
        <v>14.614524168975063</v>
      </c>
      <c r="L38">
        <f t="shared" si="3"/>
        <v>-6.4079092216492004</v>
      </c>
    </row>
    <row r="39" spans="1:12" x14ac:dyDescent="0.3">
      <c r="A39" s="2">
        <v>34023</v>
      </c>
      <c r="B39">
        <v>30.58</v>
      </c>
      <c r="C39">
        <v>9.42</v>
      </c>
      <c r="D39">
        <v>8.17</v>
      </c>
      <c r="F39">
        <v>43100</v>
      </c>
      <c r="G39">
        <v>4.5791859626770002</v>
      </c>
      <c r="H39" s="2">
        <f t="shared" si="1"/>
        <v>39814</v>
      </c>
      <c r="I39">
        <f t="shared" si="0"/>
        <v>-1.1599999999999899</v>
      </c>
      <c r="J39">
        <f t="shared" si="2"/>
        <v>32.938255514188604</v>
      </c>
      <c r="K39">
        <f>(I39-AVERAGE($I$14:I$51))^2</f>
        <v>15.310745221606565</v>
      </c>
      <c r="L39">
        <f t="shared" si="3"/>
        <v>-5.7391859626769897</v>
      </c>
    </row>
    <row r="40" spans="1:12" x14ac:dyDescent="0.3">
      <c r="A40" s="2">
        <v>34093</v>
      </c>
      <c r="B40">
        <v>30.45</v>
      </c>
      <c r="C40">
        <v>9.5500000000000007</v>
      </c>
      <c r="D40">
        <v>8.3000000000000007</v>
      </c>
      <c r="F40">
        <v>43465</v>
      </c>
      <c r="G40">
        <v>3.8216350078582999</v>
      </c>
      <c r="H40" s="2">
        <f t="shared" si="1"/>
        <v>40179</v>
      </c>
      <c r="I40">
        <f t="shared" si="0"/>
        <v>-1.28</v>
      </c>
      <c r="J40">
        <f t="shared" si="2"/>
        <v>26.026679753405354</v>
      </c>
      <c r="K40">
        <f>(I40-AVERAGE($I$14:I$51))^2</f>
        <v>16.264239958448748</v>
      </c>
      <c r="L40">
        <f t="shared" si="3"/>
        <v>-5.1016350078582997</v>
      </c>
    </row>
    <row r="41" spans="1:12" x14ac:dyDescent="0.3">
      <c r="A41" s="2">
        <v>34150</v>
      </c>
      <c r="B41">
        <v>30.77</v>
      </c>
      <c r="C41">
        <v>9.23</v>
      </c>
      <c r="D41">
        <v>7.98</v>
      </c>
      <c r="F41">
        <v>43830</v>
      </c>
      <c r="G41">
        <v>3.0632729530334002</v>
      </c>
      <c r="H41" s="2">
        <f t="shared" si="1"/>
        <v>40544</v>
      </c>
      <c r="I41">
        <f t="shared" si="0"/>
        <v>-2.06</v>
      </c>
      <c r="J41">
        <f t="shared" si="2"/>
        <v>26.247925751283574</v>
      </c>
      <c r="K41">
        <f>(I41-AVERAGE($I$14:I$51))^2</f>
        <v>23.163955747922433</v>
      </c>
      <c r="L41">
        <f t="shared" si="3"/>
        <v>-5.1232729530333998</v>
      </c>
    </row>
    <row r="42" spans="1:12" x14ac:dyDescent="0.3">
      <c r="A42" s="2">
        <v>34201</v>
      </c>
      <c r="B42">
        <v>31.28</v>
      </c>
      <c r="C42">
        <v>8.7200000000000006</v>
      </c>
      <c r="D42">
        <v>7.47</v>
      </c>
      <c r="F42">
        <v>44195</v>
      </c>
      <c r="G42">
        <v>2.3045372962952002</v>
      </c>
      <c r="H42" s="2">
        <f t="shared" si="1"/>
        <v>40909</v>
      </c>
      <c r="I42">
        <f t="shared" si="0"/>
        <v>-2.91</v>
      </c>
      <c r="J42">
        <f t="shared" si="2"/>
        <v>27.191399214453654</v>
      </c>
      <c r="K42">
        <f>(I42-AVERAGE($I$14:I$51))^2</f>
        <v>32.068376800554013</v>
      </c>
      <c r="L42">
        <f t="shared" si="3"/>
        <v>-5.2145372962951999</v>
      </c>
    </row>
    <row r="43" spans="1:12" x14ac:dyDescent="0.3">
      <c r="A43" s="2">
        <v>34276</v>
      </c>
      <c r="B43">
        <v>31.5</v>
      </c>
      <c r="C43">
        <v>8.5</v>
      </c>
      <c r="D43">
        <v>7.25</v>
      </c>
      <c r="F43">
        <v>44561</v>
      </c>
      <c r="G43">
        <v>1.5444519519805999</v>
      </c>
      <c r="H43" s="2">
        <f t="shared" si="1"/>
        <v>41275</v>
      </c>
      <c r="I43">
        <f t="shared" si="0"/>
        <v>-3.27</v>
      </c>
      <c r="J43">
        <f t="shared" si="2"/>
        <v>23.17894759792981</v>
      </c>
      <c r="K43">
        <f>(I43-AVERAGE($I$14:I$51))^2</f>
        <v>36.275261011080325</v>
      </c>
      <c r="L43">
        <f t="shared" si="3"/>
        <v>-4.8144519519806002</v>
      </c>
    </row>
    <row r="44" spans="1:12" x14ac:dyDescent="0.3">
      <c r="A44" s="2">
        <v>34317</v>
      </c>
      <c r="B44">
        <v>31.42</v>
      </c>
      <c r="C44">
        <v>8.58</v>
      </c>
      <c r="D44">
        <v>7.33</v>
      </c>
      <c r="F44">
        <v>44926</v>
      </c>
      <c r="G44">
        <v>0.7889520525932</v>
      </c>
      <c r="H44" s="2">
        <f t="shared" si="1"/>
        <v>41640</v>
      </c>
      <c r="I44">
        <f t="shared" si="0"/>
        <v>-3.66</v>
      </c>
      <c r="J44">
        <f t="shared" si="2"/>
        <v>19.793174366273249</v>
      </c>
      <c r="K44">
        <f>(I44-AVERAGE($I$14:I$51))^2</f>
        <v>41.125218905817171</v>
      </c>
      <c r="L44">
        <f t="shared" si="3"/>
        <v>-4.4489520525932003</v>
      </c>
    </row>
    <row r="45" spans="1:12" x14ac:dyDescent="0.3">
      <c r="A45" s="2">
        <v>34376</v>
      </c>
      <c r="B45">
        <v>31.22</v>
      </c>
      <c r="C45">
        <v>8.7799999999999905</v>
      </c>
      <c r="D45">
        <v>7.53</v>
      </c>
      <c r="F45">
        <v>45291</v>
      </c>
      <c r="G45">
        <v>3.8119539618500002E-2</v>
      </c>
      <c r="H45" s="2">
        <f t="shared" si="1"/>
        <v>42005</v>
      </c>
      <c r="I45">
        <f t="shared" si="0"/>
        <v>-3.65</v>
      </c>
      <c r="J45">
        <f t="shared" si="2"/>
        <v>13.602225738515777</v>
      </c>
      <c r="K45">
        <f>(I45-AVERAGE($I$14:I$51))^2</f>
        <v>40.997061011080326</v>
      </c>
      <c r="L45">
        <f t="shared" si="3"/>
        <v>-3.6881195396185</v>
      </c>
    </row>
    <row r="46" spans="1:12" x14ac:dyDescent="0.3">
      <c r="A46" s="2">
        <v>34437</v>
      </c>
      <c r="B46">
        <v>31.03</v>
      </c>
      <c r="C46">
        <v>8.9700000000000006</v>
      </c>
      <c r="D46">
        <v>7.72</v>
      </c>
      <c r="F46">
        <v>45656</v>
      </c>
      <c r="G46">
        <v>-0.70584678649900001</v>
      </c>
      <c r="H46" s="2">
        <f t="shared" si="1"/>
        <v>42370</v>
      </c>
      <c r="I46">
        <f t="shared" si="0"/>
        <v>-4.8</v>
      </c>
      <c r="J46">
        <f t="shared" si="2"/>
        <v>16.762090535620562</v>
      </c>
      <c r="K46">
        <f>(I46-AVERAGE($I$14:I$51))^2</f>
        <v>57.046218905817156</v>
      </c>
      <c r="L46">
        <f t="shared" si="3"/>
        <v>-4.0941532135009995</v>
      </c>
    </row>
    <row r="47" spans="1:12" x14ac:dyDescent="0.3">
      <c r="A47" s="2">
        <v>34505</v>
      </c>
      <c r="B47">
        <v>31.54</v>
      </c>
      <c r="C47">
        <v>8.4600000000000009</v>
      </c>
      <c r="D47">
        <v>7.21</v>
      </c>
      <c r="F47">
        <v>46022</v>
      </c>
      <c r="G47">
        <v>-1.4429143667219999</v>
      </c>
      <c r="H47" s="2">
        <f t="shared" si="1"/>
        <v>42736</v>
      </c>
      <c r="I47">
        <f t="shared" si="0"/>
        <v>-4.5599999999999898</v>
      </c>
      <c r="J47">
        <f t="shared" si="2"/>
        <v>9.7162228451880477</v>
      </c>
      <c r="K47">
        <f>(I47-AVERAGE($I$14:I$51))^2</f>
        <v>53.478429432132813</v>
      </c>
      <c r="L47">
        <f t="shared" si="3"/>
        <v>-3.1170856332779899</v>
      </c>
    </row>
    <row r="48" spans="1:12" x14ac:dyDescent="0.3">
      <c r="A48" s="2">
        <v>34558</v>
      </c>
      <c r="B48">
        <v>31.84</v>
      </c>
      <c r="C48">
        <v>8.16</v>
      </c>
      <c r="D48">
        <v>6.91</v>
      </c>
      <c r="F48">
        <v>46387</v>
      </c>
      <c r="G48">
        <v>-2.16725564003</v>
      </c>
      <c r="H48" s="2">
        <f t="shared" si="1"/>
        <v>43101</v>
      </c>
      <c r="I48">
        <f t="shared" si="0"/>
        <v>-5.56</v>
      </c>
      <c r="J48">
        <f t="shared" si="2"/>
        <v>11.510714292108242</v>
      </c>
      <c r="K48">
        <f>(I48-AVERAGE($I$14:I$51))^2</f>
        <v>69.104218905817149</v>
      </c>
      <c r="L48">
        <f t="shared" si="3"/>
        <v>-3.3927443599699996</v>
      </c>
    </row>
    <row r="49" spans="1:12" x14ac:dyDescent="0.3">
      <c r="A49" s="2">
        <v>34652</v>
      </c>
      <c r="B49">
        <v>32.08</v>
      </c>
      <c r="C49">
        <v>7.92</v>
      </c>
      <c r="D49">
        <v>6.67</v>
      </c>
      <c r="F49">
        <v>46752</v>
      </c>
      <c r="G49">
        <v>-2.8793184757230001</v>
      </c>
      <c r="H49" s="2">
        <f t="shared" si="1"/>
        <v>43466</v>
      </c>
      <c r="I49">
        <f t="shared" si="0"/>
        <v>-5.44</v>
      </c>
      <c r="J49">
        <f t="shared" si="2"/>
        <v>6.5570898687735815</v>
      </c>
      <c r="K49">
        <f>(I49-AVERAGE($I$14:I$51))^2</f>
        <v>67.123524168975052</v>
      </c>
      <c r="L49">
        <f t="shared" si="3"/>
        <v>-2.5606815242770002</v>
      </c>
    </row>
    <row r="50" spans="1:12" x14ac:dyDescent="0.3">
      <c r="A50" s="2">
        <v>34710</v>
      </c>
      <c r="B50">
        <v>32.020000000000003</v>
      </c>
      <c r="C50">
        <v>7.98</v>
      </c>
      <c r="D50">
        <v>6.73</v>
      </c>
      <c r="F50">
        <v>47117</v>
      </c>
      <c r="G50">
        <v>-3.5777826309199998</v>
      </c>
      <c r="H50" s="2">
        <f t="shared" si="1"/>
        <v>43831</v>
      </c>
      <c r="I50">
        <f t="shared" si="0"/>
        <v>-4.96</v>
      </c>
      <c r="J50">
        <f t="shared" si="2"/>
        <v>1.9105248553864373</v>
      </c>
      <c r="K50">
        <f>(I50-AVERAGE($I$14:I$51))^2</f>
        <v>59.488745221606628</v>
      </c>
      <c r="L50">
        <f t="shared" si="3"/>
        <v>-1.3822173690800001</v>
      </c>
    </row>
    <row r="51" spans="1:12" x14ac:dyDescent="0.3">
      <c r="A51" s="2">
        <v>34772</v>
      </c>
      <c r="B51">
        <v>31.8</v>
      </c>
      <c r="C51">
        <v>8.1999999999999904</v>
      </c>
      <c r="D51">
        <v>6.95</v>
      </c>
      <c r="F51">
        <v>47483</v>
      </c>
      <c r="G51">
        <v>-4.2634921073910004</v>
      </c>
      <c r="H51" s="2">
        <f t="shared" si="1"/>
        <v>44197</v>
      </c>
      <c r="I51">
        <f t="shared" si="0"/>
        <v>-6.27</v>
      </c>
      <c r="J51">
        <f t="shared" si="2"/>
        <v>4.0260739231022074</v>
      </c>
      <c r="K51">
        <f>(I51-AVERAGE($I$14:I$51))^2</f>
        <v>81.41262943213296</v>
      </c>
      <c r="L51">
        <f t="shared" si="3"/>
        <v>-2.0065078926089992</v>
      </c>
    </row>
    <row r="52" spans="1:12" x14ac:dyDescent="0.3">
      <c r="A52" s="2">
        <v>34824</v>
      </c>
      <c r="B52">
        <v>31.83</v>
      </c>
      <c r="C52">
        <v>8.17</v>
      </c>
      <c r="D52">
        <v>6.92</v>
      </c>
      <c r="H52" s="2"/>
    </row>
    <row r="53" spans="1:12" x14ac:dyDescent="0.3">
      <c r="A53" s="2">
        <v>34899</v>
      </c>
      <c r="B53">
        <v>32.56</v>
      </c>
      <c r="C53">
        <v>7.44</v>
      </c>
      <c r="D53">
        <v>6.19</v>
      </c>
      <c r="H53" s="2"/>
    </row>
    <row r="54" spans="1:12" x14ac:dyDescent="0.3">
      <c r="A54" s="2">
        <v>34983</v>
      </c>
      <c r="B54">
        <v>32.93</v>
      </c>
      <c r="C54">
        <v>7.07</v>
      </c>
      <c r="D54">
        <v>5.82</v>
      </c>
      <c r="H54" s="2"/>
    </row>
    <row r="55" spans="1:12" x14ac:dyDescent="0.3">
      <c r="A55" s="2">
        <v>35074</v>
      </c>
      <c r="B55">
        <v>32.76</v>
      </c>
      <c r="C55">
        <v>7.24</v>
      </c>
      <c r="D55">
        <v>5.99</v>
      </c>
      <c r="H55" s="2"/>
    </row>
    <row r="56" spans="1:12" x14ac:dyDescent="0.3">
      <c r="A56" s="2">
        <v>35164</v>
      </c>
      <c r="B56">
        <v>32.47</v>
      </c>
      <c r="C56">
        <v>7.53</v>
      </c>
      <c r="D56">
        <v>6.28</v>
      </c>
      <c r="H56" s="2"/>
    </row>
    <row r="57" spans="1:12" x14ac:dyDescent="0.3">
      <c r="A57" s="2">
        <v>35257</v>
      </c>
      <c r="B57">
        <v>33.06</v>
      </c>
      <c r="C57">
        <v>6.94</v>
      </c>
      <c r="D57">
        <v>5.69</v>
      </c>
      <c r="H57" s="2"/>
    </row>
    <row r="58" spans="1:12" x14ac:dyDescent="0.3">
      <c r="A58" s="2">
        <v>35356</v>
      </c>
      <c r="B58">
        <v>32.75</v>
      </c>
      <c r="C58">
        <v>7.25</v>
      </c>
      <c r="D58">
        <v>6</v>
      </c>
      <c r="H58" s="2"/>
    </row>
    <row r="59" spans="1:12" x14ac:dyDescent="0.3">
      <c r="A59" s="2">
        <v>35457</v>
      </c>
      <c r="B59">
        <v>33</v>
      </c>
      <c r="C59">
        <v>7</v>
      </c>
      <c r="D59">
        <v>5.75</v>
      </c>
      <c r="H59" s="2"/>
    </row>
    <row r="60" spans="1:12" x14ac:dyDescent="0.3">
      <c r="A60" s="2">
        <v>35550</v>
      </c>
      <c r="B60">
        <v>32.92</v>
      </c>
      <c r="C60">
        <v>7.08</v>
      </c>
      <c r="D60">
        <v>5.83</v>
      </c>
      <c r="H60" s="2"/>
    </row>
    <row r="61" spans="1:12" x14ac:dyDescent="0.3">
      <c r="A61" s="2">
        <v>35634</v>
      </c>
      <c r="B61">
        <v>33.78</v>
      </c>
      <c r="C61">
        <v>6.22</v>
      </c>
      <c r="D61">
        <v>4.97</v>
      </c>
      <c r="H61" s="2"/>
    </row>
    <row r="62" spans="1:12" x14ac:dyDescent="0.3">
      <c r="A62" s="2">
        <v>35740</v>
      </c>
      <c r="B62">
        <v>33.83</v>
      </c>
      <c r="C62">
        <v>6.17</v>
      </c>
      <c r="D62">
        <v>4.92</v>
      </c>
      <c r="H62" s="2"/>
    </row>
    <row r="63" spans="1:12" x14ac:dyDescent="0.3">
      <c r="A63" s="2">
        <v>35807</v>
      </c>
      <c r="B63">
        <v>33.65</v>
      </c>
      <c r="C63">
        <v>6.35</v>
      </c>
      <c r="D63">
        <v>5.0999999999999899</v>
      </c>
      <c r="H63" s="2"/>
    </row>
    <row r="64" spans="1:12" x14ac:dyDescent="0.3">
      <c r="A64" s="2">
        <v>35921</v>
      </c>
      <c r="B64">
        <v>33.56</v>
      </c>
      <c r="C64">
        <v>6.44</v>
      </c>
      <c r="D64">
        <v>5.19</v>
      </c>
      <c r="H64" s="2"/>
    </row>
    <row r="65" spans="1:8" x14ac:dyDescent="0.3">
      <c r="A65" s="2">
        <v>35990</v>
      </c>
      <c r="B65">
        <v>34.39</v>
      </c>
      <c r="C65">
        <v>5.61</v>
      </c>
      <c r="D65">
        <v>4.3600000000000003</v>
      </c>
      <c r="H65" s="2"/>
    </row>
    <row r="66" spans="1:8" x14ac:dyDescent="0.3">
      <c r="A66" s="2">
        <v>36097</v>
      </c>
      <c r="B66">
        <v>34.729999999999897</v>
      </c>
      <c r="C66">
        <v>5.27</v>
      </c>
      <c r="D66">
        <v>4.0199999999999898</v>
      </c>
      <c r="H66" s="2"/>
    </row>
    <row r="67" spans="1:8" x14ac:dyDescent="0.3">
      <c r="A67" s="2">
        <v>36165</v>
      </c>
      <c r="B67">
        <v>34.729999999999897</v>
      </c>
      <c r="C67">
        <v>5.27</v>
      </c>
      <c r="D67">
        <v>4.0199999999999898</v>
      </c>
      <c r="H67" s="2"/>
    </row>
    <row r="68" spans="1:8" x14ac:dyDescent="0.3">
      <c r="A68" s="2">
        <v>36264</v>
      </c>
      <c r="B68">
        <v>34.450000000000003</v>
      </c>
      <c r="C68">
        <v>5.55</v>
      </c>
      <c r="D68">
        <v>4.3</v>
      </c>
      <c r="H68" s="2"/>
    </row>
    <row r="69" spans="1:8" x14ac:dyDescent="0.3">
      <c r="A69" s="2">
        <v>36348</v>
      </c>
      <c r="B69">
        <v>35.33</v>
      </c>
      <c r="C69">
        <v>4.67</v>
      </c>
      <c r="D69">
        <v>3.42</v>
      </c>
      <c r="H69" s="2"/>
    </row>
    <row r="70" spans="1:8" x14ac:dyDescent="0.3">
      <c r="A70" s="2">
        <v>36474</v>
      </c>
      <c r="B70">
        <v>35.17</v>
      </c>
      <c r="C70">
        <v>4.83</v>
      </c>
      <c r="D70">
        <v>3.58</v>
      </c>
      <c r="H70" s="2"/>
    </row>
    <row r="71" spans="1:8" x14ac:dyDescent="0.3">
      <c r="A71" s="2">
        <v>36536</v>
      </c>
      <c r="B71">
        <v>35.380000000000003</v>
      </c>
      <c r="C71">
        <v>4.62</v>
      </c>
      <c r="D71">
        <v>3.37</v>
      </c>
      <c r="H71" s="2"/>
    </row>
    <row r="72" spans="1:8" x14ac:dyDescent="0.3">
      <c r="A72" s="2">
        <v>36636</v>
      </c>
      <c r="B72">
        <v>35.42</v>
      </c>
      <c r="C72">
        <v>4.58</v>
      </c>
      <c r="D72">
        <v>3.33</v>
      </c>
      <c r="H72" s="2"/>
    </row>
    <row r="73" spans="1:8" x14ac:dyDescent="0.3">
      <c r="A73" s="2">
        <v>36720</v>
      </c>
      <c r="B73">
        <v>36.49</v>
      </c>
      <c r="C73">
        <v>3.51</v>
      </c>
      <c r="D73">
        <v>2.25999999999999</v>
      </c>
      <c r="H73" s="2"/>
    </row>
    <row r="74" spans="1:8" x14ac:dyDescent="0.3">
      <c r="A74" s="2">
        <v>36832</v>
      </c>
      <c r="B74">
        <v>36.380000000000003</v>
      </c>
      <c r="C74">
        <v>3.62</v>
      </c>
      <c r="D74">
        <v>2.37</v>
      </c>
      <c r="H74" s="2"/>
    </row>
    <row r="75" spans="1:8" x14ac:dyDescent="0.3">
      <c r="A75" s="2">
        <v>36951</v>
      </c>
      <c r="B75">
        <v>36.5</v>
      </c>
      <c r="C75">
        <v>3.5</v>
      </c>
      <c r="D75">
        <v>2.25</v>
      </c>
      <c r="H75" s="2"/>
    </row>
    <row r="76" spans="1:8" x14ac:dyDescent="0.3">
      <c r="A76" s="2">
        <v>37007</v>
      </c>
      <c r="B76">
        <v>36.479999999999897</v>
      </c>
      <c r="C76">
        <v>3.52</v>
      </c>
      <c r="D76">
        <v>2.27</v>
      </c>
      <c r="H76" s="2"/>
    </row>
    <row r="77" spans="1:8" x14ac:dyDescent="0.3">
      <c r="A77" s="2">
        <v>37084</v>
      </c>
      <c r="B77">
        <v>36.979999999999897</v>
      </c>
      <c r="C77">
        <v>3.02</v>
      </c>
      <c r="D77">
        <v>1.77</v>
      </c>
      <c r="H77" s="2"/>
    </row>
    <row r="78" spans="1:8" x14ac:dyDescent="0.3">
      <c r="A78" s="2">
        <v>37193</v>
      </c>
      <c r="B78">
        <v>37.36</v>
      </c>
      <c r="C78">
        <v>2.64</v>
      </c>
      <c r="D78">
        <v>1.39</v>
      </c>
      <c r="H78" s="2"/>
    </row>
    <row r="79" spans="1:8" x14ac:dyDescent="0.3">
      <c r="A79" s="2">
        <v>37279</v>
      </c>
      <c r="B79">
        <v>37.090000000000003</v>
      </c>
      <c r="C79">
        <v>2.91</v>
      </c>
      <c r="D79">
        <v>1.66</v>
      </c>
      <c r="H79" s="2"/>
    </row>
    <row r="80" spans="1:8" x14ac:dyDescent="0.3">
      <c r="A80" s="2">
        <v>37375</v>
      </c>
      <c r="B80">
        <v>36.86</v>
      </c>
      <c r="C80">
        <v>3.14</v>
      </c>
      <c r="D80">
        <v>1.89</v>
      </c>
      <c r="H80" s="2"/>
    </row>
    <row r="81" spans="1:8" x14ac:dyDescent="0.3">
      <c r="A81" s="2">
        <v>37447</v>
      </c>
      <c r="B81">
        <v>37.520000000000003</v>
      </c>
      <c r="C81">
        <v>2.48</v>
      </c>
      <c r="D81">
        <v>1.23</v>
      </c>
      <c r="H81" s="2"/>
    </row>
    <row r="82" spans="1:8" x14ac:dyDescent="0.3">
      <c r="A82" s="2">
        <v>37552</v>
      </c>
      <c r="B82">
        <v>37.340000000000003</v>
      </c>
      <c r="C82">
        <v>2.66</v>
      </c>
      <c r="D82">
        <v>1.41</v>
      </c>
      <c r="H82" s="2"/>
    </row>
    <row r="83" spans="1:8" x14ac:dyDescent="0.3">
      <c r="A83" s="2">
        <v>37630</v>
      </c>
      <c r="B83">
        <v>36.950000000000003</v>
      </c>
      <c r="C83">
        <v>3.05</v>
      </c>
      <c r="D83">
        <v>1.8</v>
      </c>
    </row>
    <row r="84" spans="1:8" x14ac:dyDescent="0.3">
      <c r="A84" s="2">
        <v>37732</v>
      </c>
      <c r="B84">
        <v>36.979999999999897</v>
      </c>
      <c r="C84">
        <v>3.02</v>
      </c>
      <c r="D84">
        <v>1.77</v>
      </c>
    </row>
    <row r="85" spans="1:8" x14ac:dyDescent="0.3">
      <c r="A85" s="2">
        <v>37812</v>
      </c>
      <c r="B85">
        <v>37.29</v>
      </c>
      <c r="C85">
        <v>2.71</v>
      </c>
      <c r="D85">
        <v>1.46</v>
      </c>
    </row>
    <row r="86" spans="1:8" x14ac:dyDescent="0.3">
      <c r="A86" s="2">
        <v>37938</v>
      </c>
      <c r="B86">
        <v>37.119999999999898</v>
      </c>
      <c r="C86">
        <v>2.88</v>
      </c>
      <c r="D86">
        <v>1.63</v>
      </c>
    </row>
    <row r="87" spans="1:8" x14ac:dyDescent="0.3">
      <c r="A87" s="2">
        <v>37998</v>
      </c>
      <c r="B87">
        <v>37.19</v>
      </c>
      <c r="C87">
        <v>2.81</v>
      </c>
      <c r="D87">
        <v>1.56</v>
      </c>
    </row>
    <row r="88" spans="1:8" x14ac:dyDescent="0.3">
      <c r="A88" s="2">
        <v>38096</v>
      </c>
      <c r="B88">
        <v>37.42</v>
      </c>
      <c r="C88">
        <v>2.58</v>
      </c>
      <c r="D88">
        <v>1.33</v>
      </c>
    </row>
    <row r="89" spans="1:8" x14ac:dyDescent="0.3">
      <c r="A89" s="2">
        <v>38180</v>
      </c>
      <c r="B89">
        <v>37.67</v>
      </c>
      <c r="C89">
        <v>2.33</v>
      </c>
      <c r="D89">
        <v>1.08</v>
      </c>
    </row>
    <row r="90" spans="1:8" x14ac:dyDescent="0.3">
      <c r="A90" s="2">
        <v>38309</v>
      </c>
      <c r="B90">
        <v>37.97</v>
      </c>
      <c r="C90">
        <v>2.02999999999999</v>
      </c>
      <c r="D90">
        <v>0.78</v>
      </c>
    </row>
    <row r="91" spans="1:8" x14ac:dyDescent="0.3">
      <c r="A91" s="2">
        <v>38427</v>
      </c>
      <c r="B91">
        <v>37.85</v>
      </c>
      <c r="C91">
        <v>2.15</v>
      </c>
      <c r="D91">
        <v>0.9</v>
      </c>
    </row>
    <row r="92" spans="1:8" x14ac:dyDescent="0.3">
      <c r="A92" s="2">
        <v>38457</v>
      </c>
      <c r="B92">
        <v>38.01</v>
      </c>
      <c r="C92">
        <v>1.99</v>
      </c>
      <c r="D92">
        <v>0.74</v>
      </c>
    </row>
    <row r="93" spans="1:8" x14ac:dyDescent="0.3">
      <c r="A93" s="2">
        <v>38545</v>
      </c>
      <c r="B93">
        <v>38.299999999999898</v>
      </c>
      <c r="C93">
        <v>1.7</v>
      </c>
      <c r="D93">
        <v>0.45</v>
      </c>
    </row>
    <row r="94" spans="1:8" x14ac:dyDescent="0.3">
      <c r="A94" s="2">
        <v>38650</v>
      </c>
      <c r="B94">
        <v>37.99</v>
      </c>
      <c r="C94">
        <v>2.00999999999999</v>
      </c>
      <c r="D94">
        <v>0.76</v>
      </c>
    </row>
    <row r="95" spans="1:8" x14ac:dyDescent="0.3">
      <c r="A95" s="2">
        <v>38764</v>
      </c>
      <c r="B95">
        <v>37.9</v>
      </c>
      <c r="C95">
        <v>2.1</v>
      </c>
      <c r="D95">
        <v>0.85</v>
      </c>
    </row>
    <row r="96" spans="1:8" x14ac:dyDescent="0.3">
      <c r="A96" s="2">
        <v>38841</v>
      </c>
      <c r="B96">
        <v>38.19</v>
      </c>
      <c r="C96">
        <v>1.81</v>
      </c>
      <c r="D96">
        <v>0.56000000000000005</v>
      </c>
    </row>
    <row r="97" spans="1:4" x14ac:dyDescent="0.3">
      <c r="A97" s="2">
        <v>38908</v>
      </c>
      <c r="B97">
        <v>38.81</v>
      </c>
      <c r="C97">
        <v>1.19</v>
      </c>
      <c r="D97">
        <v>-0.06</v>
      </c>
    </row>
    <row r="98" spans="1:4" x14ac:dyDescent="0.3">
      <c r="A98" s="2">
        <v>39030</v>
      </c>
      <c r="B98">
        <v>38.119999999999898</v>
      </c>
      <c r="C98">
        <v>1.88</v>
      </c>
      <c r="D98">
        <v>0.63</v>
      </c>
    </row>
    <row r="99" spans="1:4" x14ac:dyDescent="0.3">
      <c r="A99" s="2">
        <v>39091</v>
      </c>
      <c r="B99">
        <v>38.700000000000003</v>
      </c>
      <c r="C99">
        <v>1.3</v>
      </c>
      <c r="D99">
        <v>0.05</v>
      </c>
    </row>
    <row r="100" spans="1:4" x14ac:dyDescent="0.3">
      <c r="A100" s="2">
        <v>39216</v>
      </c>
      <c r="B100">
        <v>38.54</v>
      </c>
      <c r="C100">
        <v>1.46</v>
      </c>
      <c r="D100">
        <v>0.21</v>
      </c>
    </row>
    <row r="101" spans="1:4" x14ac:dyDescent="0.3">
      <c r="A101" s="2">
        <v>39286</v>
      </c>
      <c r="B101">
        <v>39.28</v>
      </c>
      <c r="C101">
        <v>0.72</v>
      </c>
      <c r="D101">
        <v>-0.53</v>
      </c>
    </row>
    <row r="102" spans="1:4" x14ac:dyDescent="0.3">
      <c r="A102" s="2">
        <v>39377</v>
      </c>
      <c r="B102">
        <v>39.82</v>
      </c>
      <c r="C102">
        <v>0.18</v>
      </c>
      <c r="D102">
        <v>-1.07</v>
      </c>
    </row>
    <row r="103" spans="1:4" x14ac:dyDescent="0.3">
      <c r="A103" s="2">
        <v>39485</v>
      </c>
      <c r="B103">
        <v>39.380000000000003</v>
      </c>
      <c r="C103">
        <v>0.62</v>
      </c>
      <c r="D103">
        <v>-0.63</v>
      </c>
    </row>
    <row r="104" spans="1:4" x14ac:dyDescent="0.3">
      <c r="A104" s="2">
        <v>39547</v>
      </c>
      <c r="B104">
        <v>39.6</v>
      </c>
      <c r="C104">
        <v>0.4</v>
      </c>
      <c r="D104">
        <v>-0.85</v>
      </c>
    </row>
    <row r="105" spans="1:4" x14ac:dyDescent="0.3">
      <c r="A105" s="2">
        <v>39650</v>
      </c>
      <c r="B105">
        <v>39.299999999999898</v>
      </c>
      <c r="C105">
        <v>0.7</v>
      </c>
      <c r="D105">
        <v>-0.55000000000000004</v>
      </c>
    </row>
    <row r="106" spans="1:4" x14ac:dyDescent="0.3">
      <c r="A106" s="2">
        <v>39776</v>
      </c>
      <c r="B106">
        <v>39.909999999999897</v>
      </c>
      <c r="C106">
        <v>0.09</v>
      </c>
      <c r="D106">
        <v>-1.1599999999999899</v>
      </c>
    </row>
    <row r="107" spans="1:4" x14ac:dyDescent="0.3">
      <c r="A107" s="2">
        <v>39868</v>
      </c>
      <c r="B107">
        <v>41.98</v>
      </c>
      <c r="C107">
        <v>-1.98</v>
      </c>
      <c r="D107">
        <v>-3.23</v>
      </c>
    </row>
    <row r="108" spans="1:4" x14ac:dyDescent="0.3">
      <c r="A108" s="2">
        <v>39939</v>
      </c>
      <c r="B108">
        <v>40.71</v>
      </c>
      <c r="C108">
        <v>-0.71</v>
      </c>
      <c r="D108">
        <v>-1.96</v>
      </c>
    </row>
    <row r="109" spans="1:4" x14ac:dyDescent="0.3">
      <c r="A109" s="2">
        <v>40073</v>
      </c>
      <c r="B109">
        <v>40.82</v>
      </c>
      <c r="C109">
        <v>-0.82</v>
      </c>
      <c r="D109">
        <v>-2.0699999999999901</v>
      </c>
    </row>
    <row r="110" spans="1:4" x14ac:dyDescent="0.3">
      <c r="A110" s="2">
        <v>40155</v>
      </c>
      <c r="B110">
        <v>40.03</v>
      </c>
      <c r="C110">
        <v>-0.03</v>
      </c>
      <c r="D110">
        <v>-1.28</v>
      </c>
    </row>
    <row r="111" spans="1:4" x14ac:dyDescent="0.3">
      <c r="A111" s="2">
        <v>40248</v>
      </c>
      <c r="B111">
        <v>40.15</v>
      </c>
      <c r="C111">
        <v>-0.15</v>
      </c>
      <c r="D111">
        <v>-1.4</v>
      </c>
    </row>
    <row r="112" spans="1:4" x14ac:dyDescent="0.3">
      <c r="A112" s="2">
        <v>40354</v>
      </c>
      <c r="B112">
        <v>40.75</v>
      </c>
      <c r="C112">
        <v>-0.75</v>
      </c>
      <c r="D112">
        <v>-2</v>
      </c>
    </row>
    <row r="113" spans="1:4" x14ac:dyDescent="0.3">
      <c r="A113" s="2">
        <v>40422</v>
      </c>
      <c r="B113">
        <v>41.43</v>
      </c>
      <c r="C113">
        <v>-1.43</v>
      </c>
      <c r="D113">
        <v>-2.68</v>
      </c>
    </row>
    <row r="114" spans="1:4" x14ac:dyDescent="0.3">
      <c r="A114" s="2">
        <v>40490</v>
      </c>
      <c r="B114">
        <v>40.81</v>
      </c>
      <c r="C114">
        <v>-0.81</v>
      </c>
      <c r="D114">
        <v>-2.06</v>
      </c>
    </row>
    <row r="115" spans="1:4" x14ac:dyDescent="0.3">
      <c r="A115" s="2">
        <v>40590</v>
      </c>
      <c r="B115">
        <v>40.950000000000003</v>
      </c>
      <c r="C115">
        <v>-0.95</v>
      </c>
      <c r="D115">
        <v>-2.2000000000000002</v>
      </c>
    </row>
    <row r="116" spans="1:4" x14ac:dyDescent="0.3">
      <c r="A116" s="2">
        <v>40652</v>
      </c>
      <c r="B116">
        <v>40.98</v>
      </c>
      <c r="C116">
        <v>-0.98</v>
      </c>
      <c r="D116">
        <v>-2.23</v>
      </c>
    </row>
    <row r="117" spans="1:4" x14ac:dyDescent="0.3">
      <c r="A117" s="2">
        <v>40737</v>
      </c>
      <c r="B117">
        <v>41.79</v>
      </c>
      <c r="C117">
        <v>-1.79</v>
      </c>
      <c r="D117">
        <v>-3.04</v>
      </c>
    </row>
    <row r="118" spans="1:4" x14ac:dyDescent="0.3">
      <c r="A118" s="2">
        <v>40841</v>
      </c>
      <c r="B118">
        <v>41.66</v>
      </c>
      <c r="C118">
        <v>-1.66</v>
      </c>
      <c r="D118">
        <v>-2.91</v>
      </c>
    </row>
    <row r="119" spans="1:4" x14ac:dyDescent="0.3">
      <c r="A119" s="2">
        <v>40960</v>
      </c>
      <c r="B119">
        <v>41.21</v>
      </c>
      <c r="C119">
        <v>-1.21</v>
      </c>
      <c r="D119">
        <v>-2.46</v>
      </c>
    </row>
    <row r="120" spans="1:4" x14ac:dyDescent="0.3">
      <c r="A120" s="2">
        <v>41057</v>
      </c>
      <c r="B120">
        <v>41.44</v>
      </c>
      <c r="C120">
        <v>-1.44</v>
      </c>
      <c r="D120">
        <v>-2.69</v>
      </c>
    </row>
    <row r="121" spans="1:4" x14ac:dyDescent="0.3">
      <c r="A121" s="2">
        <v>41116</v>
      </c>
      <c r="B121">
        <v>42.01</v>
      </c>
      <c r="C121">
        <v>-2.00999999999999</v>
      </c>
      <c r="D121">
        <v>-3.26</v>
      </c>
    </row>
    <row r="122" spans="1:4" x14ac:dyDescent="0.3">
      <c r="A122" s="2">
        <v>41219</v>
      </c>
      <c r="B122">
        <v>42.02</v>
      </c>
      <c r="C122">
        <v>-2.02</v>
      </c>
      <c r="D122">
        <v>-3.27</v>
      </c>
    </row>
    <row r="123" spans="1:4" x14ac:dyDescent="0.3">
      <c r="A123" s="2">
        <v>41354</v>
      </c>
      <c r="B123">
        <v>41.94</v>
      </c>
      <c r="C123">
        <v>-1.94</v>
      </c>
      <c r="D123">
        <v>-3.19</v>
      </c>
    </row>
    <row r="124" spans="1:4" x14ac:dyDescent="0.3">
      <c r="A124" s="2">
        <v>41416</v>
      </c>
      <c r="B124">
        <v>42.29</v>
      </c>
      <c r="C124">
        <v>-2.29</v>
      </c>
      <c r="D124">
        <v>-3.54</v>
      </c>
    </row>
    <row r="125" spans="1:4" x14ac:dyDescent="0.3">
      <c r="A125" s="2">
        <v>41515</v>
      </c>
      <c r="B125">
        <v>42.33</v>
      </c>
      <c r="C125">
        <v>-2.33</v>
      </c>
      <c r="D125">
        <v>-3.58</v>
      </c>
    </row>
    <row r="126" spans="1:4" x14ac:dyDescent="0.3">
      <c r="A126" s="2">
        <v>41569</v>
      </c>
      <c r="B126">
        <v>42.41</v>
      </c>
      <c r="C126">
        <v>-2.41</v>
      </c>
      <c r="D126">
        <v>-3.66</v>
      </c>
    </row>
    <row r="127" spans="1:4" x14ac:dyDescent="0.3">
      <c r="A127" s="2">
        <v>41677</v>
      </c>
      <c r="B127">
        <v>42.53</v>
      </c>
      <c r="C127">
        <v>-2.52999999999999</v>
      </c>
      <c r="D127">
        <v>-3.78</v>
      </c>
    </row>
    <row r="128" spans="1:4" x14ac:dyDescent="0.3">
      <c r="A128" s="2">
        <v>41794</v>
      </c>
      <c r="B128">
        <v>42.69</v>
      </c>
      <c r="C128">
        <v>-2.69</v>
      </c>
      <c r="D128">
        <v>-3.94</v>
      </c>
    </row>
    <row r="129" spans="1:4" x14ac:dyDescent="0.3">
      <c r="A129" s="2">
        <v>41892</v>
      </c>
      <c r="B129">
        <v>42.57</v>
      </c>
      <c r="C129">
        <v>-2.57</v>
      </c>
      <c r="D129">
        <v>-3.82</v>
      </c>
    </row>
    <row r="130" spans="1:4" x14ac:dyDescent="0.3">
      <c r="A130" s="2">
        <v>41962</v>
      </c>
      <c r="B130">
        <v>42.4</v>
      </c>
      <c r="C130">
        <v>-2.4</v>
      </c>
      <c r="D130">
        <v>-3.65</v>
      </c>
    </row>
    <row r="131" spans="1:4" x14ac:dyDescent="0.3">
      <c r="A131" s="2">
        <v>42026</v>
      </c>
      <c r="B131">
        <v>41.93</v>
      </c>
      <c r="C131">
        <v>-1.93</v>
      </c>
      <c r="D131">
        <v>-3.18</v>
      </c>
    </row>
    <row r="132" spans="1:4" x14ac:dyDescent="0.3">
      <c r="A132" s="2">
        <v>42167</v>
      </c>
      <c r="B132">
        <v>42.93</v>
      </c>
      <c r="C132">
        <v>-2.93</v>
      </c>
      <c r="D132">
        <v>-4.18</v>
      </c>
    </row>
    <row r="133" spans="1:4" x14ac:dyDescent="0.3">
      <c r="A133" s="2">
        <v>42243</v>
      </c>
      <c r="B133">
        <v>43.38</v>
      </c>
      <c r="C133">
        <v>-3.38</v>
      </c>
      <c r="D133">
        <v>-4.63</v>
      </c>
    </row>
    <row r="134" spans="1:4" x14ac:dyDescent="0.3">
      <c r="A134" s="2">
        <v>42349</v>
      </c>
      <c r="B134">
        <v>43.55</v>
      </c>
      <c r="C134">
        <v>-3.55</v>
      </c>
      <c r="D134">
        <v>-4.8</v>
      </c>
    </row>
    <row r="135" spans="1:4" x14ac:dyDescent="0.3">
      <c r="A135" s="2">
        <v>42443</v>
      </c>
      <c r="B135">
        <v>43.08</v>
      </c>
      <c r="C135">
        <v>-3.08</v>
      </c>
      <c r="D135">
        <v>-4.33</v>
      </c>
    </row>
    <row r="136" spans="1:4" x14ac:dyDescent="0.3">
      <c r="A136" s="2">
        <v>42541</v>
      </c>
      <c r="B136">
        <v>43.63</v>
      </c>
      <c r="C136">
        <v>-3.63</v>
      </c>
      <c r="D136">
        <v>-4.88</v>
      </c>
    </row>
    <row r="137" spans="1:4" x14ac:dyDescent="0.3">
      <c r="A137" s="2">
        <v>42622</v>
      </c>
      <c r="B137">
        <v>43.49</v>
      </c>
      <c r="C137">
        <v>-3.49</v>
      </c>
      <c r="D137">
        <v>-4.74</v>
      </c>
    </row>
    <row r="138" spans="1:4" x14ac:dyDescent="0.3">
      <c r="A138" s="2">
        <v>42684</v>
      </c>
      <c r="B138">
        <v>43.31</v>
      </c>
      <c r="C138">
        <v>-3.31</v>
      </c>
      <c r="D138">
        <v>-4.5599999999999898</v>
      </c>
    </row>
    <row r="139" spans="1:4" x14ac:dyDescent="0.3">
      <c r="A139" s="2">
        <v>42935</v>
      </c>
      <c r="B139">
        <v>43.65</v>
      </c>
      <c r="C139">
        <v>-3.65</v>
      </c>
      <c r="D139">
        <v>-4.9000000000000004</v>
      </c>
    </row>
    <row r="140" spans="1:4" x14ac:dyDescent="0.3">
      <c r="A140" s="2">
        <v>43034</v>
      </c>
      <c r="B140">
        <v>44.31</v>
      </c>
      <c r="C140">
        <v>-4.3099999999999898</v>
      </c>
      <c r="D140">
        <v>-5.56</v>
      </c>
    </row>
    <row r="141" spans="1:4" x14ac:dyDescent="0.3">
      <c r="A141" s="2">
        <v>43151</v>
      </c>
      <c r="B141">
        <v>43.62</v>
      </c>
      <c r="C141">
        <v>-3.62</v>
      </c>
      <c r="D141">
        <v>-4.87</v>
      </c>
    </row>
    <row r="142" spans="1:4" x14ac:dyDescent="0.3">
      <c r="A142" s="2">
        <v>43279</v>
      </c>
      <c r="B142">
        <v>43.98</v>
      </c>
      <c r="C142">
        <v>-3.98</v>
      </c>
      <c r="D142">
        <v>-5.23</v>
      </c>
    </row>
    <row r="143" spans="1:4" x14ac:dyDescent="0.3">
      <c r="A143" s="2">
        <v>43363</v>
      </c>
      <c r="B143">
        <v>43.81</v>
      </c>
      <c r="C143">
        <v>-3.81</v>
      </c>
      <c r="D143">
        <v>-5.0599999999999898</v>
      </c>
    </row>
    <row r="144" spans="1:4" x14ac:dyDescent="0.3">
      <c r="A144" s="2">
        <v>43431</v>
      </c>
      <c r="B144">
        <v>44.19</v>
      </c>
      <c r="C144">
        <v>-4.1900000000000004</v>
      </c>
      <c r="D144">
        <v>-5.44</v>
      </c>
    </row>
    <row r="145" spans="1:4" x14ac:dyDescent="0.3">
      <c r="A145" s="2">
        <v>43549</v>
      </c>
      <c r="B145">
        <v>44.21</v>
      </c>
      <c r="C145">
        <v>-4.21</v>
      </c>
      <c r="D145">
        <v>-5.46</v>
      </c>
    </row>
    <row r="146" spans="1:4" x14ac:dyDescent="0.3">
      <c r="A146" s="2">
        <v>43628</v>
      </c>
      <c r="B146">
        <v>43.51</v>
      </c>
      <c r="C146">
        <v>-3.51</v>
      </c>
      <c r="D146">
        <v>-4.76</v>
      </c>
    </row>
    <row r="147" spans="1:4" x14ac:dyDescent="0.3">
      <c r="A147" s="2">
        <v>43697</v>
      </c>
      <c r="B147">
        <v>43.71</v>
      </c>
      <c r="C147">
        <v>-3.71</v>
      </c>
      <c r="D147">
        <v>-4.96</v>
      </c>
    </row>
    <row r="148" spans="1:4" x14ac:dyDescent="0.3">
      <c r="A148" s="2">
        <v>43892</v>
      </c>
      <c r="B148">
        <v>44.6</v>
      </c>
      <c r="C148">
        <v>-4.5999999999999899</v>
      </c>
      <c r="D148">
        <v>-5.85</v>
      </c>
    </row>
    <row r="149" spans="1:4" x14ac:dyDescent="0.3">
      <c r="A149" s="2">
        <v>44055</v>
      </c>
      <c r="B149">
        <v>45.02</v>
      </c>
      <c r="C149">
        <v>-5.0199999999999898</v>
      </c>
      <c r="D149">
        <v>-6.27</v>
      </c>
    </row>
    <row r="150" spans="1:4" x14ac:dyDescent="0.3">
      <c r="A150" s="2">
        <v>44285</v>
      </c>
      <c r="B150">
        <v>45.07</v>
      </c>
      <c r="C150">
        <v>-5.07</v>
      </c>
      <c r="D150">
        <v>-6.32</v>
      </c>
    </row>
    <row r="151" spans="1:4" x14ac:dyDescent="0.3">
      <c r="A151" s="2">
        <v>44573</v>
      </c>
      <c r="B151">
        <v>45.39</v>
      </c>
      <c r="C151">
        <v>-5.39</v>
      </c>
      <c r="D151">
        <v>-6.64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AA23A2-95F0-447B-BC71-DF3543885237}">
  <dimension ref="A1:O980"/>
  <sheetViews>
    <sheetView topLeftCell="J1" workbookViewId="0">
      <selection activeCell="M6" sqref="M6"/>
    </sheetView>
  </sheetViews>
  <sheetFormatPr defaultRowHeight="14.4" x14ac:dyDescent="0.3"/>
  <cols>
    <col min="1" max="1" width="10.5546875" bestFit="1" customWidth="1"/>
  </cols>
  <sheetData>
    <row r="1" spans="1:15" s="1" customFormat="1" x14ac:dyDescent="0.3">
      <c r="A1" s="1" t="s">
        <v>0</v>
      </c>
      <c r="B1" s="1" t="s">
        <v>1</v>
      </c>
      <c r="C1" s="1" t="s">
        <v>2</v>
      </c>
      <c r="D1" s="1" t="s">
        <v>3</v>
      </c>
    </row>
    <row r="2" spans="1:15" x14ac:dyDescent="0.3">
      <c r="A2" s="2">
        <v>28682</v>
      </c>
      <c r="B2">
        <v>53.8</v>
      </c>
      <c r="C2">
        <v>-37.799999999999898</v>
      </c>
      <c r="D2">
        <v>-38.9</v>
      </c>
      <c r="F2">
        <v>3288</v>
      </c>
      <c r="G2">
        <v>36.396656036377003</v>
      </c>
      <c r="H2" s="2">
        <v>1</v>
      </c>
      <c r="I2">
        <f>IFERROR(VLOOKUP(H2,$A$2:$D$542,4,FALSE),IFERROR(VLOOKUP(H2,$A$2:$D$542,4),0))</f>
        <v>0</v>
      </c>
      <c r="K2">
        <f>MAX(D:D)</f>
        <v>-38.9</v>
      </c>
    </row>
    <row r="3" spans="1:15" x14ac:dyDescent="0.3">
      <c r="A3" s="2">
        <v>28768</v>
      </c>
      <c r="B3">
        <v>54.5</v>
      </c>
      <c r="C3">
        <v>-38.5</v>
      </c>
      <c r="D3">
        <v>-39.6</v>
      </c>
      <c r="F3">
        <v>10958</v>
      </c>
      <c r="G3">
        <v>34.1012840271</v>
      </c>
      <c r="H3" s="2">
        <f>$H$2+F3-$F$2+1</f>
        <v>7672</v>
      </c>
      <c r="I3">
        <f>IFERROR(VLOOKUP(H3,A:D,4,FALSE),IFERROR(VLOOKUP(H3,A:D,4),0))</f>
        <v>0</v>
      </c>
      <c r="K3">
        <f>MIN(D:D)</f>
        <v>-82.47</v>
      </c>
    </row>
    <row r="4" spans="1:15" x14ac:dyDescent="0.3">
      <c r="A4" s="2">
        <v>28796</v>
      </c>
      <c r="B4">
        <v>54.8</v>
      </c>
      <c r="C4">
        <v>-38.799999999999898</v>
      </c>
      <c r="D4">
        <v>-39.9</v>
      </c>
      <c r="F4">
        <v>17897</v>
      </c>
      <c r="G4">
        <v>31.081108093261999</v>
      </c>
      <c r="H4" s="2">
        <f t="shared" ref="H4:H67" si="0">$H$2+F4-$F$2+1</f>
        <v>14611</v>
      </c>
      <c r="I4">
        <f t="shared" ref="I4:I67" si="1">IFERROR(VLOOKUP(H4,A:D,4,FALSE),IFERROR(VLOOKUP(H4,A:D,4),0))</f>
        <v>0</v>
      </c>
      <c r="L4" t="s">
        <v>9</v>
      </c>
      <c r="M4" t="s">
        <v>10</v>
      </c>
      <c r="N4" t="s">
        <v>11</v>
      </c>
      <c r="O4" t="s">
        <v>12</v>
      </c>
    </row>
    <row r="5" spans="1:15" x14ac:dyDescent="0.3">
      <c r="A5" s="2">
        <v>28831</v>
      </c>
      <c r="B5">
        <v>54.6</v>
      </c>
      <c r="C5">
        <v>-38.6</v>
      </c>
      <c r="D5">
        <v>-39.700000000000003</v>
      </c>
      <c r="F5">
        <v>20089</v>
      </c>
      <c r="G5">
        <v>26.254400253296001</v>
      </c>
      <c r="H5" s="2">
        <f t="shared" si="0"/>
        <v>16803</v>
      </c>
      <c r="I5">
        <f t="shared" si="1"/>
        <v>0</v>
      </c>
      <c r="K5">
        <f>CORREL(G12:G51,I12:I51)^2</f>
        <v>0.98978584231966571</v>
      </c>
      <c r="L5">
        <f>1-(SUM(J10:J51)/SUM(K10:K51))</f>
        <v>0.91330859413186349</v>
      </c>
      <c r="M5">
        <f>SUM(L10:L51)*100/SUM(I10:I51)</f>
        <v>4.4433163583795139</v>
      </c>
      <c r="N5">
        <f>SQRT(SUM(J10:J51))/COUNT(J10:J51)</f>
        <v>0.51859019487481728</v>
      </c>
      <c r="O5">
        <f>N5/_xlfn.STDEV.S(I12:I51)</f>
        <v>4.5968500280472065E-2</v>
      </c>
    </row>
    <row r="6" spans="1:15" x14ac:dyDescent="0.3">
      <c r="A6" s="2">
        <v>28962</v>
      </c>
      <c r="B6">
        <v>55.01</v>
      </c>
      <c r="C6">
        <v>-39.01</v>
      </c>
      <c r="D6">
        <v>-40.11</v>
      </c>
      <c r="F6">
        <v>22646</v>
      </c>
      <c r="G6">
        <v>21.307834625243999</v>
      </c>
      <c r="H6" s="2">
        <f t="shared" si="0"/>
        <v>19360</v>
      </c>
      <c r="I6">
        <f t="shared" si="1"/>
        <v>0</v>
      </c>
    </row>
    <row r="7" spans="1:15" x14ac:dyDescent="0.3">
      <c r="A7" s="2">
        <v>29081</v>
      </c>
      <c r="B7">
        <v>55.42</v>
      </c>
      <c r="C7">
        <v>-39.42</v>
      </c>
      <c r="D7">
        <v>-40.520000000000003</v>
      </c>
      <c r="F7">
        <v>24472</v>
      </c>
      <c r="G7">
        <v>14.143002510071</v>
      </c>
      <c r="H7" s="2">
        <f t="shared" si="0"/>
        <v>21186</v>
      </c>
      <c r="I7">
        <f t="shared" si="1"/>
        <v>0</v>
      </c>
    </row>
    <row r="8" spans="1:15" x14ac:dyDescent="0.3">
      <c r="A8" s="2">
        <v>29117</v>
      </c>
      <c r="B8">
        <v>55.61</v>
      </c>
      <c r="C8">
        <v>-39.61</v>
      </c>
      <c r="D8">
        <v>-40.71</v>
      </c>
      <c r="F8">
        <v>27029</v>
      </c>
      <c r="G8">
        <v>1.2171257734298999</v>
      </c>
      <c r="H8" s="2">
        <f t="shared" si="0"/>
        <v>23743</v>
      </c>
      <c r="I8">
        <f t="shared" si="1"/>
        <v>0</v>
      </c>
    </row>
    <row r="9" spans="1:15" x14ac:dyDescent="0.3">
      <c r="A9" s="2">
        <v>29144</v>
      </c>
      <c r="B9">
        <v>55.69</v>
      </c>
      <c r="C9">
        <v>-39.69</v>
      </c>
      <c r="D9">
        <v>-40.79</v>
      </c>
      <c r="F9">
        <v>28124</v>
      </c>
      <c r="G9">
        <v>-5.8123092651370003</v>
      </c>
      <c r="H9" s="2">
        <f t="shared" si="0"/>
        <v>24838</v>
      </c>
      <c r="I9">
        <f t="shared" si="1"/>
        <v>0</v>
      </c>
    </row>
    <row r="10" spans="1:15" x14ac:dyDescent="0.3">
      <c r="A10" s="2">
        <v>29161</v>
      </c>
      <c r="B10">
        <v>55.73</v>
      </c>
      <c r="C10">
        <v>-39.729999999999897</v>
      </c>
      <c r="D10">
        <v>-40.83</v>
      </c>
      <c r="F10">
        <v>29951</v>
      </c>
      <c r="G10">
        <v>-20.794137954709999</v>
      </c>
      <c r="H10" s="2">
        <f t="shared" si="0"/>
        <v>26665</v>
      </c>
      <c r="I10">
        <f t="shared" si="1"/>
        <v>0</v>
      </c>
    </row>
    <row r="11" spans="1:15" x14ac:dyDescent="0.3">
      <c r="A11" s="2">
        <v>29216</v>
      </c>
      <c r="B11">
        <v>55.82</v>
      </c>
      <c r="C11">
        <v>-39.82</v>
      </c>
      <c r="D11">
        <v>-40.92</v>
      </c>
      <c r="F11">
        <v>31777</v>
      </c>
      <c r="G11">
        <v>-34.550132751459998</v>
      </c>
      <c r="H11" s="2">
        <f t="shared" si="0"/>
        <v>28491</v>
      </c>
      <c r="I11">
        <f t="shared" si="1"/>
        <v>0</v>
      </c>
    </row>
    <row r="12" spans="1:15" x14ac:dyDescent="0.3">
      <c r="A12" s="2">
        <v>29244</v>
      </c>
      <c r="B12">
        <v>55.75</v>
      </c>
      <c r="C12">
        <v>-39.75</v>
      </c>
      <c r="D12">
        <v>-40.85</v>
      </c>
      <c r="F12">
        <v>33238</v>
      </c>
      <c r="G12">
        <v>-43.026847839360002</v>
      </c>
      <c r="H12" s="2">
        <f t="shared" si="0"/>
        <v>29952</v>
      </c>
      <c r="I12">
        <f t="shared" si="1"/>
        <v>-47.46</v>
      </c>
      <c r="J12">
        <f>(I12-G12)^2</f>
        <v>19.652838079387092</v>
      </c>
      <c r="K12">
        <f>(I12-AVERAGE($I$12:I$51))^2</f>
        <v>391.47590306249833</v>
      </c>
      <c r="L12">
        <f>(I12-G12)</f>
        <v>-4.4331521606399988</v>
      </c>
    </row>
    <row r="13" spans="1:15" x14ac:dyDescent="0.3">
      <c r="A13" s="2">
        <v>29272</v>
      </c>
      <c r="B13">
        <v>55.92</v>
      </c>
      <c r="C13">
        <v>-39.92</v>
      </c>
      <c r="D13">
        <v>-41.02</v>
      </c>
      <c r="F13">
        <v>33603</v>
      </c>
      <c r="G13">
        <v>-44.405349731450002</v>
      </c>
      <c r="H13" s="2">
        <f t="shared" si="0"/>
        <v>30317</v>
      </c>
      <c r="I13">
        <f t="shared" si="1"/>
        <v>-45.79</v>
      </c>
      <c r="J13">
        <f t="shared" ref="J13:J76" si="2">(I13-G13)^2</f>
        <v>1.917256366195579</v>
      </c>
      <c r="K13">
        <f>(I13-AVERAGE($I$12:I$51))^2</f>
        <v>460.34920806249823</v>
      </c>
      <c r="L13">
        <f t="shared" ref="L13:L76" si="3">(I13-G13)</f>
        <v>-1.3846502685499971</v>
      </c>
    </row>
    <row r="14" spans="1:15" x14ac:dyDescent="0.3">
      <c r="A14" s="2">
        <v>29293</v>
      </c>
      <c r="B14">
        <v>56.05</v>
      </c>
      <c r="C14">
        <v>-40.049999999999898</v>
      </c>
      <c r="D14">
        <v>-41.15</v>
      </c>
      <c r="F14">
        <v>33968</v>
      </c>
      <c r="G14">
        <v>-45.950046539310001</v>
      </c>
      <c r="H14" s="2">
        <f t="shared" si="0"/>
        <v>30682</v>
      </c>
      <c r="I14">
        <f t="shared" si="1"/>
        <v>-46.9</v>
      </c>
      <c r="J14">
        <f t="shared" si="2"/>
        <v>0.90241157747690182</v>
      </c>
      <c r="K14">
        <f>(I14-AVERAGE($I$12:I$51))^2</f>
        <v>413.94954306249838</v>
      </c>
      <c r="L14">
        <f t="shared" si="3"/>
        <v>-0.94995346068999709</v>
      </c>
    </row>
    <row r="15" spans="1:15" x14ac:dyDescent="0.3">
      <c r="A15" s="2">
        <v>29304</v>
      </c>
      <c r="B15">
        <v>56.08</v>
      </c>
      <c r="C15">
        <v>-40.08</v>
      </c>
      <c r="D15">
        <v>-41.18</v>
      </c>
      <c r="F15">
        <v>34334</v>
      </c>
      <c r="G15">
        <v>-47.014476776119999</v>
      </c>
      <c r="H15" s="2">
        <f t="shared" si="0"/>
        <v>31048</v>
      </c>
      <c r="I15">
        <f t="shared" si="1"/>
        <v>-47.34</v>
      </c>
      <c r="J15">
        <f t="shared" si="2"/>
        <v>0.1059653692852317</v>
      </c>
      <c r="K15">
        <f>(I15-AVERAGE($I$12:I$51))^2</f>
        <v>396.23888306249819</v>
      </c>
      <c r="L15">
        <f t="shared" si="3"/>
        <v>-0.32552322388000476</v>
      </c>
    </row>
    <row r="16" spans="1:15" x14ac:dyDescent="0.3">
      <c r="A16" s="2">
        <v>29341</v>
      </c>
      <c r="B16">
        <v>56.12</v>
      </c>
      <c r="C16">
        <v>-40.119999999999898</v>
      </c>
      <c r="D16">
        <v>-41.22</v>
      </c>
      <c r="F16">
        <v>34699</v>
      </c>
      <c r="G16">
        <v>-48.588562011720001</v>
      </c>
      <c r="H16" s="2">
        <f t="shared" si="0"/>
        <v>31413</v>
      </c>
      <c r="I16">
        <f t="shared" si="1"/>
        <v>-49.69</v>
      </c>
      <c r="J16">
        <f t="shared" si="2"/>
        <v>1.2131656420262873</v>
      </c>
      <c r="K16">
        <f>(I16-AVERAGE($I$12:I$51))^2</f>
        <v>308.20435806249861</v>
      </c>
      <c r="L16">
        <f t="shared" si="3"/>
        <v>-1.1014379882799972</v>
      </c>
    </row>
    <row r="17" spans="1:12" x14ac:dyDescent="0.3">
      <c r="A17" s="2">
        <v>29356</v>
      </c>
      <c r="B17">
        <v>56.39</v>
      </c>
      <c r="C17">
        <v>-40.39</v>
      </c>
      <c r="D17">
        <v>-41.49</v>
      </c>
      <c r="F17">
        <v>35064</v>
      </c>
      <c r="G17">
        <v>-50.998420715329999</v>
      </c>
      <c r="H17" s="2">
        <f t="shared" si="0"/>
        <v>31778</v>
      </c>
      <c r="I17">
        <f t="shared" si="1"/>
        <v>-52.65</v>
      </c>
      <c r="J17">
        <f t="shared" si="2"/>
        <v>2.7277141335510673</v>
      </c>
      <c r="K17">
        <f>(I17-AVERAGE($I$12:I$51))^2</f>
        <v>213.03591806249884</v>
      </c>
      <c r="L17">
        <f t="shared" si="3"/>
        <v>-1.6515792846699995</v>
      </c>
    </row>
    <row r="18" spans="1:12" x14ac:dyDescent="0.3">
      <c r="A18" s="2">
        <v>29396</v>
      </c>
      <c r="B18">
        <v>56.67</v>
      </c>
      <c r="C18">
        <v>-40.67</v>
      </c>
      <c r="D18">
        <v>-41.77</v>
      </c>
      <c r="F18">
        <v>35429</v>
      </c>
      <c r="G18">
        <v>-52.404598236079998</v>
      </c>
      <c r="H18" s="2">
        <f t="shared" si="0"/>
        <v>32143</v>
      </c>
      <c r="I18">
        <f t="shared" si="1"/>
        <v>-53.9</v>
      </c>
      <c r="J18">
        <f t="shared" si="2"/>
        <v>2.2362264355350483</v>
      </c>
      <c r="K18">
        <f>(I18-AVERAGE($I$12:I$51))^2</f>
        <v>178.10904306249893</v>
      </c>
      <c r="L18">
        <f t="shared" si="3"/>
        <v>-1.4954017639200003</v>
      </c>
    </row>
    <row r="19" spans="1:12" x14ac:dyDescent="0.3">
      <c r="A19" s="2">
        <v>29426</v>
      </c>
      <c r="B19">
        <v>56.49</v>
      </c>
      <c r="C19">
        <v>-40.49</v>
      </c>
      <c r="D19">
        <v>-41.59</v>
      </c>
      <c r="F19">
        <v>35795</v>
      </c>
      <c r="G19">
        <v>-53.39349746704</v>
      </c>
      <c r="H19" s="2">
        <f t="shared" si="0"/>
        <v>32509</v>
      </c>
      <c r="I19">
        <f t="shared" si="1"/>
        <v>-55.12</v>
      </c>
      <c r="J19">
        <f t="shared" si="2"/>
        <v>2.9808109963172886</v>
      </c>
      <c r="K19">
        <f>(I19-AVERAGE($I$12:I$51))^2</f>
        <v>147.03381306249906</v>
      </c>
      <c r="L19">
        <f t="shared" si="3"/>
        <v>-1.7265025329599979</v>
      </c>
    </row>
    <row r="20" spans="1:12" x14ac:dyDescent="0.3">
      <c r="A20" s="2">
        <v>29461</v>
      </c>
      <c r="B20">
        <v>57.2</v>
      </c>
      <c r="C20">
        <v>-41.2</v>
      </c>
      <c r="D20">
        <v>-42.3</v>
      </c>
      <c r="F20">
        <v>36160</v>
      </c>
      <c r="G20">
        <v>-54.20983505249</v>
      </c>
      <c r="H20" s="2">
        <f t="shared" si="0"/>
        <v>32874</v>
      </c>
      <c r="I20">
        <f t="shared" si="1"/>
        <v>-55.38</v>
      </c>
      <c r="J20">
        <f t="shared" si="2"/>
        <v>1.3692860043810873</v>
      </c>
      <c r="K20">
        <f>(I20-AVERAGE($I$12:I$51))^2</f>
        <v>140.79602306249896</v>
      </c>
      <c r="L20">
        <f t="shared" si="3"/>
        <v>-1.1701649475100027</v>
      </c>
    </row>
    <row r="21" spans="1:12" x14ac:dyDescent="0.3">
      <c r="A21" s="2">
        <v>29482</v>
      </c>
      <c r="B21">
        <v>57.55</v>
      </c>
      <c r="C21">
        <v>-41.55</v>
      </c>
      <c r="D21">
        <v>-42.65</v>
      </c>
      <c r="F21">
        <v>36525</v>
      </c>
      <c r="G21">
        <v>-55.2310256958</v>
      </c>
      <c r="H21" s="2">
        <f t="shared" si="0"/>
        <v>33239</v>
      </c>
      <c r="I21">
        <f t="shared" si="1"/>
        <v>-56.82</v>
      </c>
      <c r="J21">
        <f t="shared" si="2"/>
        <v>2.5248393394078761</v>
      </c>
      <c r="K21">
        <f>(I21-AVERAGE($I$12:I$51))^2</f>
        <v>108.69626306249913</v>
      </c>
      <c r="L21">
        <f t="shared" si="3"/>
        <v>-1.5889743042000006</v>
      </c>
    </row>
    <row r="22" spans="1:12" x14ac:dyDescent="0.3">
      <c r="A22" s="2">
        <v>29517</v>
      </c>
      <c r="B22">
        <v>58</v>
      </c>
      <c r="C22">
        <v>-42</v>
      </c>
      <c r="D22">
        <v>-43.1</v>
      </c>
      <c r="F22">
        <v>36890</v>
      </c>
      <c r="G22">
        <v>-56.969635009770002</v>
      </c>
      <c r="H22" s="2">
        <f t="shared" si="0"/>
        <v>33604</v>
      </c>
      <c r="I22">
        <f t="shared" si="1"/>
        <v>-59.23</v>
      </c>
      <c r="J22">
        <f t="shared" si="2"/>
        <v>5.1092498890574447</v>
      </c>
      <c r="K22">
        <f>(I22-AVERAGE($I$12:I$51))^2</f>
        <v>64.252248062499376</v>
      </c>
      <c r="L22">
        <f t="shared" si="3"/>
        <v>-2.2603649902299949</v>
      </c>
    </row>
    <row r="23" spans="1:12" x14ac:dyDescent="0.3">
      <c r="A23" s="2">
        <v>29551</v>
      </c>
      <c r="B23">
        <v>58.32</v>
      </c>
      <c r="C23">
        <v>-42.32</v>
      </c>
      <c r="D23">
        <v>-43.42</v>
      </c>
      <c r="F23">
        <v>37256</v>
      </c>
      <c r="G23">
        <v>-58.197467803960002</v>
      </c>
      <c r="H23" s="2">
        <f t="shared" si="0"/>
        <v>33970</v>
      </c>
      <c r="I23">
        <f t="shared" si="1"/>
        <v>-60.28</v>
      </c>
      <c r="J23">
        <f t="shared" si="2"/>
        <v>4.3369403475431803</v>
      </c>
      <c r="K23">
        <f>(I23-AVERAGE($I$12:I$51))^2</f>
        <v>48.521673062499403</v>
      </c>
      <c r="L23">
        <f t="shared" si="3"/>
        <v>-2.082532196039999</v>
      </c>
    </row>
    <row r="24" spans="1:12" x14ac:dyDescent="0.3">
      <c r="A24" s="2">
        <v>29573</v>
      </c>
      <c r="B24">
        <v>58.57</v>
      </c>
      <c r="C24">
        <v>-42.57</v>
      </c>
      <c r="D24">
        <v>-43.67</v>
      </c>
      <c r="F24">
        <v>37621</v>
      </c>
      <c r="G24">
        <v>-58.784191131589999</v>
      </c>
      <c r="H24" s="2">
        <f t="shared" si="0"/>
        <v>34335</v>
      </c>
      <c r="I24">
        <f t="shared" si="1"/>
        <v>-62.74</v>
      </c>
      <c r="J24">
        <f t="shared" si="2"/>
        <v>15.648423803391227</v>
      </c>
      <c r="K24">
        <f>(I24-AVERAGE($I$12:I$51))^2</f>
        <v>20.301783062499606</v>
      </c>
      <c r="L24">
        <f t="shared" si="3"/>
        <v>-3.9558088684100028</v>
      </c>
    </row>
    <row r="25" spans="1:12" x14ac:dyDescent="0.3">
      <c r="A25" s="2">
        <v>29607</v>
      </c>
      <c r="B25">
        <v>59.12</v>
      </c>
      <c r="C25">
        <v>-43.12</v>
      </c>
      <c r="D25">
        <v>-44.22</v>
      </c>
      <c r="F25">
        <v>37986</v>
      </c>
      <c r="G25">
        <v>-60.40604019165</v>
      </c>
      <c r="H25" s="2">
        <f t="shared" si="0"/>
        <v>34700</v>
      </c>
      <c r="I25">
        <f t="shared" si="1"/>
        <v>-63.76</v>
      </c>
      <c r="J25">
        <f t="shared" si="2"/>
        <v>11.249046396027156</v>
      </c>
      <c r="K25">
        <f>(I25-AVERAGE($I$12:I$51))^2</f>
        <v>12.150453062499723</v>
      </c>
      <c r="L25">
        <f t="shared" si="3"/>
        <v>-3.3539598083499982</v>
      </c>
    </row>
    <row r="26" spans="1:12" x14ac:dyDescent="0.3">
      <c r="A26" s="2">
        <v>29622</v>
      </c>
      <c r="B26">
        <v>59.52</v>
      </c>
      <c r="C26">
        <v>-43.52</v>
      </c>
      <c r="D26">
        <v>-44.62</v>
      </c>
      <c r="F26">
        <v>38351</v>
      </c>
      <c r="G26">
        <v>-62.034217834469999</v>
      </c>
      <c r="H26" s="2">
        <f t="shared" si="0"/>
        <v>35065</v>
      </c>
      <c r="I26">
        <f t="shared" si="1"/>
        <v>-65.13</v>
      </c>
      <c r="J26">
        <f t="shared" si="2"/>
        <v>9.5838672164135961</v>
      </c>
      <c r="K26">
        <f>(I26-AVERAGE($I$12:I$51))^2</f>
        <v>4.4763980624998432</v>
      </c>
      <c r="L26">
        <f t="shared" si="3"/>
        <v>-3.0957821655299966</v>
      </c>
    </row>
    <row r="27" spans="1:12" x14ac:dyDescent="0.3">
      <c r="A27" s="2">
        <v>29637</v>
      </c>
      <c r="B27">
        <v>59.53</v>
      </c>
      <c r="C27">
        <v>-43.53</v>
      </c>
      <c r="D27">
        <v>-44.63</v>
      </c>
      <c r="F27">
        <v>38717</v>
      </c>
      <c r="G27">
        <v>-62.609088897710002</v>
      </c>
      <c r="H27" s="2">
        <f t="shared" si="0"/>
        <v>35431</v>
      </c>
      <c r="I27">
        <f t="shared" si="1"/>
        <v>-64.489999999999895</v>
      </c>
      <c r="J27">
        <f t="shared" si="2"/>
        <v>3.5378265747173812</v>
      </c>
      <c r="K27">
        <f>(I27-AVERAGE($I$12:I$51))^2</f>
        <v>7.5941580625003473</v>
      </c>
      <c r="L27">
        <f t="shared" si="3"/>
        <v>-1.8809111022898932</v>
      </c>
    </row>
    <row r="28" spans="1:12" x14ac:dyDescent="0.3">
      <c r="A28" s="2">
        <v>29670</v>
      </c>
      <c r="B28">
        <v>60.28</v>
      </c>
      <c r="C28">
        <v>-44.28</v>
      </c>
      <c r="D28">
        <v>-45.38</v>
      </c>
      <c r="F28">
        <v>39082</v>
      </c>
      <c r="G28">
        <v>-63.527488708500002</v>
      </c>
      <c r="H28" s="2">
        <f t="shared" si="0"/>
        <v>35796</v>
      </c>
      <c r="I28">
        <f t="shared" si="1"/>
        <v>-65.55</v>
      </c>
      <c r="J28">
        <f t="shared" si="2"/>
        <v>4.0905519242449797</v>
      </c>
      <c r="K28">
        <f>(I28-AVERAGE($I$12:I$51))^2</f>
        <v>2.8755680624998687</v>
      </c>
      <c r="L28">
        <f t="shared" si="3"/>
        <v>-2.0225112914999954</v>
      </c>
    </row>
    <row r="29" spans="1:12" x14ac:dyDescent="0.3">
      <c r="A29" s="2">
        <v>29697</v>
      </c>
      <c r="B29">
        <v>60.7</v>
      </c>
      <c r="C29">
        <v>-44.7</v>
      </c>
      <c r="D29">
        <v>-45.8</v>
      </c>
      <c r="F29">
        <v>39447</v>
      </c>
      <c r="G29">
        <v>-63.869148254389998</v>
      </c>
      <c r="H29" s="2">
        <f t="shared" si="0"/>
        <v>36161</v>
      </c>
      <c r="I29">
        <f t="shared" si="1"/>
        <v>-66.84</v>
      </c>
      <c r="J29">
        <f t="shared" si="2"/>
        <v>8.8259600943940164</v>
      </c>
      <c r="K29">
        <f>(I29-AVERAGE($I$12:I$51))^2</f>
        <v>0.16463306249996346</v>
      </c>
      <c r="L29">
        <f t="shared" si="3"/>
        <v>-2.9708517456100054</v>
      </c>
    </row>
    <row r="30" spans="1:12" x14ac:dyDescent="0.3">
      <c r="A30" s="2">
        <v>29727</v>
      </c>
      <c r="B30">
        <v>61.21</v>
      </c>
      <c r="C30">
        <v>-45.21</v>
      </c>
      <c r="D30">
        <v>-46.31</v>
      </c>
      <c r="F30">
        <v>39812</v>
      </c>
      <c r="G30">
        <v>-66.10317993164</v>
      </c>
      <c r="H30" s="2">
        <f t="shared" si="0"/>
        <v>36526</v>
      </c>
      <c r="I30">
        <f t="shared" si="1"/>
        <v>-70.53</v>
      </c>
      <c r="J30">
        <f t="shared" si="2"/>
        <v>19.596735917634849</v>
      </c>
      <c r="K30">
        <f>(I30-AVERAGE($I$12:I$51))^2</f>
        <v>10.786298062500281</v>
      </c>
      <c r="L30">
        <f t="shared" si="3"/>
        <v>-4.4268200683600014</v>
      </c>
    </row>
    <row r="31" spans="1:12" x14ac:dyDescent="0.3">
      <c r="A31" s="2">
        <v>29754</v>
      </c>
      <c r="B31">
        <v>61.51</v>
      </c>
      <c r="C31">
        <v>-45.51</v>
      </c>
      <c r="D31">
        <v>-46.61</v>
      </c>
      <c r="F31">
        <v>40178</v>
      </c>
      <c r="G31">
        <v>-67.53221130371</v>
      </c>
      <c r="H31" s="2">
        <f t="shared" si="0"/>
        <v>36892</v>
      </c>
      <c r="I31">
        <f t="shared" si="1"/>
        <v>-71.27</v>
      </c>
      <c r="J31">
        <f t="shared" si="2"/>
        <v>13.971064338113271</v>
      </c>
      <c r="K31">
        <f>(I31-AVERAGE($I$12:I$51))^2</f>
        <v>16.194588062500301</v>
      </c>
      <c r="L31">
        <f t="shared" si="3"/>
        <v>-3.7377886962899964</v>
      </c>
    </row>
    <row r="32" spans="1:12" x14ac:dyDescent="0.3">
      <c r="A32" s="2">
        <v>29788</v>
      </c>
      <c r="B32">
        <v>62</v>
      </c>
      <c r="C32">
        <v>-46</v>
      </c>
      <c r="D32">
        <v>-47.1</v>
      </c>
      <c r="F32">
        <v>40543</v>
      </c>
      <c r="G32">
        <v>-69.59083557129</v>
      </c>
      <c r="H32" s="2">
        <f t="shared" si="0"/>
        <v>37257</v>
      </c>
      <c r="I32">
        <f t="shared" si="1"/>
        <v>-73.45</v>
      </c>
      <c r="J32">
        <f t="shared" si="2"/>
        <v>14.893150087820599</v>
      </c>
      <c r="K32">
        <f>(I32-AVERAGE($I$12:I$51))^2</f>
        <v>38.492718062500551</v>
      </c>
      <c r="L32">
        <f t="shared" si="3"/>
        <v>-3.8591644287100024</v>
      </c>
    </row>
    <row r="33" spans="1:12" x14ac:dyDescent="0.3">
      <c r="A33" s="2">
        <v>29823</v>
      </c>
      <c r="B33">
        <v>62.28</v>
      </c>
      <c r="C33">
        <v>-46.28</v>
      </c>
      <c r="D33">
        <v>-47.38</v>
      </c>
      <c r="F33">
        <v>40908</v>
      </c>
      <c r="G33">
        <v>-71.620307922359999</v>
      </c>
      <c r="H33" s="2">
        <f t="shared" si="0"/>
        <v>37622</v>
      </c>
      <c r="I33">
        <f t="shared" si="1"/>
        <v>-76.95</v>
      </c>
      <c r="J33">
        <f t="shared" si="2"/>
        <v>28.405617642458626</v>
      </c>
      <c r="K33">
        <f>(I33-AVERAGE($I$12:I$51))^2</f>
        <v>94.172468062500869</v>
      </c>
      <c r="L33">
        <f t="shared" si="3"/>
        <v>-5.3296920776400043</v>
      </c>
    </row>
    <row r="34" spans="1:12" x14ac:dyDescent="0.3">
      <c r="A34" s="2">
        <v>29887</v>
      </c>
      <c r="B34">
        <v>62.62</v>
      </c>
      <c r="C34">
        <v>-46.62</v>
      </c>
      <c r="D34">
        <v>-47.72</v>
      </c>
      <c r="F34">
        <v>41273</v>
      </c>
      <c r="G34">
        <v>-72.579620361330001</v>
      </c>
      <c r="H34" s="2">
        <f t="shared" si="0"/>
        <v>37987</v>
      </c>
      <c r="I34">
        <f t="shared" si="1"/>
        <v>-76.12</v>
      </c>
      <c r="J34">
        <f t="shared" si="2"/>
        <v>12.534287985909145</v>
      </c>
      <c r="K34">
        <f>(I34-AVERAGE($I$12:I$51))^2</f>
        <v>78.752313062500818</v>
      </c>
      <c r="L34">
        <f t="shared" si="3"/>
        <v>-3.5403796386700037</v>
      </c>
    </row>
    <row r="35" spans="1:12" x14ac:dyDescent="0.3">
      <c r="A35" s="2">
        <v>29915</v>
      </c>
      <c r="B35">
        <v>62.56</v>
      </c>
      <c r="C35">
        <v>-46.56</v>
      </c>
      <c r="D35">
        <v>-47.66</v>
      </c>
      <c r="F35">
        <v>41639</v>
      </c>
      <c r="G35">
        <v>-73.611953735349999</v>
      </c>
      <c r="H35" s="2">
        <f t="shared" si="0"/>
        <v>38353</v>
      </c>
      <c r="I35">
        <f t="shared" si="1"/>
        <v>-77.06</v>
      </c>
      <c r="J35">
        <f t="shared" si="2"/>
        <v>11.889023043166839</v>
      </c>
      <c r="K35">
        <f>(I35-AVERAGE($I$12:I$51))^2</f>
        <v>96.319503062500857</v>
      </c>
      <c r="L35">
        <f t="shared" si="3"/>
        <v>-3.448046264650003</v>
      </c>
    </row>
    <row r="36" spans="1:12" x14ac:dyDescent="0.3">
      <c r="A36" s="2">
        <v>29937</v>
      </c>
      <c r="B36">
        <v>62.36</v>
      </c>
      <c r="C36">
        <v>-46.36</v>
      </c>
      <c r="D36">
        <v>-47.46</v>
      </c>
      <c r="F36">
        <v>42004</v>
      </c>
      <c r="G36">
        <v>-74.615036010739999</v>
      </c>
      <c r="H36" s="2">
        <f t="shared" si="0"/>
        <v>38718</v>
      </c>
      <c r="I36">
        <f t="shared" si="1"/>
        <v>-77.709999999999894</v>
      </c>
      <c r="J36">
        <f t="shared" si="2"/>
        <v>9.5788020948155257</v>
      </c>
      <c r="K36">
        <f>(I36-AVERAGE($I$12:I$51))^2</f>
        <v>109.50052806249866</v>
      </c>
      <c r="L36">
        <f t="shared" si="3"/>
        <v>-3.0949639892598952</v>
      </c>
    </row>
    <row r="37" spans="1:12" x14ac:dyDescent="0.3">
      <c r="A37" s="2">
        <v>29978</v>
      </c>
      <c r="B37">
        <v>61.96</v>
      </c>
      <c r="C37">
        <v>-45.96</v>
      </c>
      <c r="D37">
        <v>-47.06</v>
      </c>
      <c r="F37">
        <v>42369</v>
      </c>
      <c r="G37">
        <v>-75.603874206539999</v>
      </c>
      <c r="H37" s="2">
        <f t="shared" si="0"/>
        <v>39083</v>
      </c>
      <c r="I37">
        <f t="shared" si="1"/>
        <v>-78.31</v>
      </c>
      <c r="J37">
        <f t="shared" si="2"/>
        <v>7.3231168100295339</v>
      </c>
      <c r="K37">
        <f>(I37-AVERAGE($I$12:I$51))^2</f>
        <v>122.41762806250097</v>
      </c>
      <c r="L37">
        <f t="shared" si="3"/>
        <v>-2.7061257934600036</v>
      </c>
    </row>
    <row r="38" spans="1:12" x14ac:dyDescent="0.3">
      <c r="A38" s="2">
        <v>29985</v>
      </c>
      <c r="B38">
        <v>61.79</v>
      </c>
      <c r="C38">
        <v>-45.79</v>
      </c>
      <c r="D38">
        <v>-46.89</v>
      </c>
      <c r="F38">
        <v>42734</v>
      </c>
      <c r="G38">
        <v>-77.71410369873</v>
      </c>
      <c r="H38" s="2">
        <f t="shared" si="0"/>
        <v>39448</v>
      </c>
      <c r="I38">
        <f t="shared" si="1"/>
        <v>-82.16</v>
      </c>
      <c r="J38">
        <f t="shared" si="2"/>
        <v>19.765993921646238</v>
      </c>
      <c r="K38">
        <f>(I38-AVERAGE($I$12:I$51))^2</f>
        <v>222.43485306250113</v>
      </c>
      <c r="L38">
        <f t="shared" si="3"/>
        <v>-4.4458963012699968</v>
      </c>
    </row>
    <row r="39" spans="1:12" x14ac:dyDescent="0.3">
      <c r="A39" s="2">
        <v>30006</v>
      </c>
      <c r="B39">
        <v>61.53</v>
      </c>
      <c r="C39">
        <v>-45.53</v>
      </c>
      <c r="D39">
        <v>-46.63</v>
      </c>
      <c r="F39">
        <v>43100</v>
      </c>
      <c r="G39">
        <v>-78.932876586909998</v>
      </c>
      <c r="H39" s="2">
        <f t="shared" si="0"/>
        <v>39814</v>
      </c>
      <c r="I39">
        <f t="shared" si="1"/>
        <v>-82.29</v>
      </c>
      <c r="J39">
        <f t="shared" si="2"/>
        <v>11.270277610717105</v>
      </c>
      <c r="K39">
        <f>(I39-AVERAGE($I$12:I$51))^2</f>
        <v>226.32945806250143</v>
      </c>
      <c r="L39">
        <f t="shared" si="3"/>
        <v>-3.3571234130900081</v>
      </c>
    </row>
    <row r="40" spans="1:12" x14ac:dyDescent="0.3">
      <c r="A40" s="2">
        <v>30035</v>
      </c>
      <c r="B40">
        <v>61.37</v>
      </c>
      <c r="C40">
        <v>-45.37</v>
      </c>
      <c r="D40">
        <v>-46.47</v>
      </c>
      <c r="F40">
        <v>43465</v>
      </c>
      <c r="G40">
        <v>-79.197547912600001</v>
      </c>
      <c r="H40" s="2">
        <f t="shared" si="0"/>
        <v>40179</v>
      </c>
      <c r="I40">
        <f t="shared" si="1"/>
        <v>-81.75</v>
      </c>
      <c r="J40">
        <f t="shared" si="2"/>
        <v>6.5150116584726119</v>
      </c>
      <c r="K40">
        <f>(I40-AVERAGE($I$12:I$51))^2</f>
        <v>210.37326806250121</v>
      </c>
      <c r="L40">
        <f t="shared" si="3"/>
        <v>-2.552452087399999</v>
      </c>
    </row>
    <row r="41" spans="1:12" x14ac:dyDescent="0.3">
      <c r="A41" s="2">
        <v>30064</v>
      </c>
      <c r="B41">
        <v>61.46</v>
      </c>
      <c r="C41">
        <v>-45.46</v>
      </c>
      <c r="D41">
        <v>-46.56</v>
      </c>
      <c r="F41">
        <v>43830</v>
      </c>
      <c r="G41">
        <v>-78.819198608400001</v>
      </c>
      <c r="H41" s="2">
        <f t="shared" si="0"/>
        <v>40544</v>
      </c>
      <c r="I41">
        <f t="shared" si="1"/>
        <v>-82.47</v>
      </c>
      <c r="J41">
        <f t="shared" si="2"/>
        <v>13.328350800908483</v>
      </c>
      <c r="K41">
        <f>(I41-AVERAGE($I$12:I$51))^2</f>
        <v>231.77778806250123</v>
      </c>
      <c r="L41">
        <f t="shared" si="3"/>
        <v>-3.6508013915999982</v>
      </c>
    </row>
    <row r="42" spans="1:12" x14ac:dyDescent="0.3">
      <c r="A42" s="2">
        <v>30091</v>
      </c>
      <c r="B42">
        <v>61.38</v>
      </c>
      <c r="C42">
        <v>-45.38</v>
      </c>
      <c r="D42">
        <v>-46.48</v>
      </c>
      <c r="F42">
        <v>44195</v>
      </c>
      <c r="G42">
        <v>-76.90828704834</v>
      </c>
      <c r="H42" s="2">
        <f t="shared" si="0"/>
        <v>40909</v>
      </c>
      <c r="I42">
        <f t="shared" si="1"/>
        <v>-80.33</v>
      </c>
      <c r="J42">
        <f t="shared" si="2"/>
        <v>11.708119523557777</v>
      </c>
      <c r="K42">
        <f>(I42-AVERAGE($I$12:I$51))^2</f>
        <v>171.19759806250104</v>
      </c>
      <c r="L42">
        <f t="shared" si="3"/>
        <v>-3.4217129516599982</v>
      </c>
    </row>
    <row r="43" spans="1:12" x14ac:dyDescent="0.3">
      <c r="A43" s="2">
        <v>30118</v>
      </c>
      <c r="B43">
        <v>61.16</v>
      </c>
      <c r="C43">
        <v>-45.16</v>
      </c>
      <c r="D43">
        <v>-46.26</v>
      </c>
      <c r="F43">
        <v>44561</v>
      </c>
      <c r="G43">
        <v>-74.178924560550001</v>
      </c>
      <c r="H43" s="2">
        <f t="shared" si="0"/>
        <v>41275</v>
      </c>
      <c r="I43">
        <f t="shared" si="1"/>
        <v>-76.73</v>
      </c>
      <c r="J43">
        <f t="shared" si="2"/>
        <v>6.5079858977650238</v>
      </c>
      <c r="K43">
        <f>(I43-AVERAGE($I$12:I$51))^2</f>
        <v>89.950998062500858</v>
      </c>
      <c r="L43">
        <f t="shared" si="3"/>
        <v>-2.5510754394500026</v>
      </c>
    </row>
    <row r="44" spans="1:12" x14ac:dyDescent="0.3">
      <c r="A44" s="2">
        <v>30154</v>
      </c>
      <c r="B44">
        <v>61.13</v>
      </c>
      <c r="C44">
        <v>-45.13</v>
      </c>
      <c r="D44">
        <v>-46.23</v>
      </c>
      <c r="F44">
        <v>44926</v>
      </c>
      <c r="G44">
        <v>-72.239372253420001</v>
      </c>
      <c r="H44" s="2">
        <f t="shared" si="0"/>
        <v>41640</v>
      </c>
      <c r="I44">
        <f t="shared" si="1"/>
        <v>-79.95</v>
      </c>
      <c r="J44">
        <f t="shared" si="2"/>
        <v>59.453780246329401</v>
      </c>
      <c r="K44">
        <f>(I44-AVERAGE($I$12:I$51))^2</f>
        <v>161.39796806250112</v>
      </c>
      <c r="L44">
        <f t="shared" si="3"/>
        <v>-7.7106277465800019</v>
      </c>
    </row>
    <row r="45" spans="1:12" x14ac:dyDescent="0.3">
      <c r="A45" s="2">
        <v>30189</v>
      </c>
      <c r="B45">
        <v>61.12</v>
      </c>
      <c r="C45">
        <v>-45.12</v>
      </c>
      <c r="D45">
        <v>-46.22</v>
      </c>
      <c r="F45">
        <v>45291</v>
      </c>
      <c r="G45">
        <v>-71.162925720209998</v>
      </c>
      <c r="H45" s="2">
        <f t="shared" si="0"/>
        <v>42005</v>
      </c>
      <c r="I45">
        <f t="shared" si="1"/>
        <v>-73.849999999999895</v>
      </c>
      <c r="J45">
        <f t="shared" si="2"/>
        <v>7.2203681851083932</v>
      </c>
      <c r="K45">
        <f>(I45-AVERAGE($I$12:I$51))^2</f>
        <v>43.616118062499162</v>
      </c>
      <c r="L45">
        <f t="shared" si="3"/>
        <v>-2.687074279789897</v>
      </c>
    </row>
    <row r="46" spans="1:12" x14ac:dyDescent="0.3">
      <c r="A46" s="2">
        <v>30218</v>
      </c>
      <c r="B46">
        <v>61.17</v>
      </c>
      <c r="C46">
        <v>-45.17</v>
      </c>
      <c r="D46">
        <v>-46.27</v>
      </c>
      <c r="F46">
        <v>45656</v>
      </c>
      <c r="G46">
        <v>-70.122444152829999</v>
      </c>
      <c r="H46" s="2">
        <f t="shared" si="0"/>
        <v>42370</v>
      </c>
      <c r="I46">
        <f t="shared" si="1"/>
        <v>-73.180000000000007</v>
      </c>
      <c r="J46">
        <f t="shared" si="2"/>
        <v>9.3486477585635033</v>
      </c>
      <c r="K46">
        <f>(I46-AVERAGE($I$12:I$51))^2</f>
        <v>35.215323062500573</v>
      </c>
      <c r="L46">
        <f t="shared" si="3"/>
        <v>-3.0575558471700077</v>
      </c>
    </row>
    <row r="47" spans="1:12" x14ac:dyDescent="0.3">
      <c r="A47" s="2">
        <v>30243</v>
      </c>
      <c r="B47">
        <v>61.1</v>
      </c>
      <c r="C47">
        <v>-45.1</v>
      </c>
      <c r="D47">
        <v>-46.2</v>
      </c>
      <c r="F47">
        <v>46022</v>
      </c>
      <c r="G47">
        <v>-68.906356811519998</v>
      </c>
      <c r="H47" s="2">
        <f t="shared" si="0"/>
        <v>42736</v>
      </c>
      <c r="I47">
        <f t="shared" si="1"/>
        <v>-72.099999999999895</v>
      </c>
      <c r="J47">
        <f t="shared" si="2"/>
        <v>10.199356815324039</v>
      </c>
      <c r="K47">
        <f>(I47-AVERAGE($I$12:I$51))^2</f>
        <v>23.563743062499384</v>
      </c>
      <c r="L47">
        <f t="shared" si="3"/>
        <v>-3.1936431884798964</v>
      </c>
    </row>
    <row r="48" spans="1:12" x14ac:dyDescent="0.3">
      <c r="A48" s="2">
        <v>30278</v>
      </c>
      <c r="B48">
        <v>60.77</v>
      </c>
      <c r="C48">
        <v>-44.77</v>
      </c>
      <c r="D48">
        <v>-45.87</v>
      </c>
      <c r="F48">
        <v>46387</v>
      </c>
      <c r="G48">
        <v>-67.824745178219999</v>
      </c>
      <c r="H48" s="2">
        <f t="shared" si="0"/>
        <v>43101</v>
      </c>
      <c r="I48">
        <f t="shared" si="1"/>
        <v>-71.7</v>
      </c>
      <c r="J48">
        <f t="shared" si="2"/>
        <v>15.017599933729171</v>
      </c>
      <c r="K48">
        <f>(I48-AVERAGE($I$12:I$51))^2</f>
        <v>19.840343062500395</v>
      </c>
      <c r="L48">
        <f t="shared" si="3"/>
        <v>-3.875254821780004</v>
      </c>
    </row>
    <row r="49" spans="1:12" x14ac:dyDescent="0.3">
      <c r="A49" s="2">
        <v>30305</v>
      </c>
      <c r="B49">
        <v>60.69</v>
      </c>
      <c r="C49">
        <v>-44.69</v>
      </c>
      <c r="D49">
        <v>-45.79</v>
      </c>
      <c r="F49">
        <v>46752</v>
      </c>
      <c r="G49">
        <v>-66.794609069819998</v>
      </c>
      <c r="H49" s="2">
        <f t="shared" si="0"/>
        <v>43466</v>
      </c>
      <c r="I49">
        <f t="shared" si="1"/>
        <v>-70.900000000000006</v>
      </c>
      <c r="J49">
        <f t="shared" si="2"/>
        <v>16.854234689604269</v>
      </c>
      <c r="K49">
        <f>(I49-AVERAGE($I$12:I$51))^2</f>
        <v>13.353543062500346</v>
      </c>
      <c r="L49">
        <f t="shared" si="3"/>
        <v>-4.1053909301800076</v>
      </c>
    </row>
    <row r="50" spans="1:12" x14ac:dyDescent="0.3">
      <c r="A50" s="2">
        <v>30342</v>
      </c>
      <c r="B50">
        <v>60.75</v>
      </c>
      <c r="C50">
        <v>-44.75</v>
      </c>
      <c r="D50">
        <v>-45.85</v>
      </c>
      <c r="F50">
        <v>47117</v>
      </c>
      <c r="G50">
        <v>-66.09610748291</v>
      </c>
      <c r="H50" s="2">
        <f t="shared" si="0"/>
        <v>43831</v>
      </c>
      <c r="I50">
        <f t="shared" si="1"/>
        <v>-70.02</v>
      </c>
      <c r="J50">
        <f t="shared" si="2"/>
        <v>15.396932485674865</v>
      </c>
      <c r="K50">
        <f>(I50-AVERAGE($I$12:I$51))^2</f>
        <v>7.6964630625002091</v>
      </c>
      <c r="L50">
        <f t="shared" si="3"/>
        <v>-3.9238925170899961</v>
      </c>
    </row>
    <row r="51" spans="1:12" x14ac:dyDescent="0.3">
      <c r="A51" s="2">
        <v>30362</v>
      </c>
      <c r="B51">
        <v>60.91</v>
      </c>
      <c r="C51">
        <v>-44.91</v>
      </c>
      <c r="D51">
        <v>-46.01</v>
      </c>
      <c r="F51">
        <v>47483</v>
      </c>
      <c r="G51">
        <v>-68.537887573239999</v>
      </c>
      <c r="H51" s="2">
        <f t="shared" si="0"/>
        <v>44197</v>
      </c>
      <c r="I51">
        <f t="shared" si="1"/>
        <v>-71.930000000000007</v>
      </c>
      <c r="J51">
        <f t="shared" si="2"/>
        <v>11.50642671577967</v>
      </c>
      <c r="K51">
        <f>(I51-AVERAGE($I$12:I$51))^2</f>
        <v>21.942198062500452</v>
      </c>
      <c r="L51">
        <f t="shared" si="3"/>
        <v>-3.3921124267600078</v>
      </c>
    </row>
    <row r="52" spans="1:12" x14ac:dyDescent="0.3">
      <c r="A52" s="2">
        <v>30370</v>
      </c>
      <c r="B52">
        <v>60.48</v>
      </c>
      <c r="C52">
        <v>-44.48</v>
      </c>
      <c r="D52">
        <v>-45.58</v>
      </c>
      <c r="F52">
        <v>47848</v>
      </c>
      <c r="G52">
        <v>-71.335479736330001</v>
      </c>
      <c r="H52" s="2">
        <f t="shared" si="0"/>
        <v>44562</v>
      </c>
      <c r="I52">
        <f t="shared" si="1"/>
        <v>-71.98</v>
      </c>
      <c r="J52">
        <f t="shared" si="2"/>
        <v>0.41540637028125038</v>
      </c>
      <c r="K52">
        <f>(I52-AVERAGE($I$12:I$51))^2</f>
        <v>22.413123062500432</v>
      </c>
      <c r="L52">
        <f t="shared" si="3"/>
        <v>-0.64452026367000315</v>
      </c>
    </row>
    <row r="53" spans="1:12" x14ac:dyDescent="0.3">
      <c r="A53" s="2">
        <v>30410</v>
      </c>
      <c r="B53">
        <v>60.9</v>
      </c>
      <c r="C53">
        <v>-44.9</v>
      </c>
      <c r="D53">
        <v>-46</v>
      </c>
      <c r="F53">
        <v>48213</v>
      </c>
      <c r="G53">
        <v>-74.760887146000002</v>
      </c>
      <c r="H53" s="2">
        <f t="shared" si="0"/>
        <v>44927</v>
      </c>
      <c r="I53">
        <f t="shared" si="1"/>
        <v>-71.98</v>
      </c>
      <c r="J53">
        <f t="shared" si="2"/>
        <v>7.7333333187880129</v>
      </c>
      <c r="K53">
        <f>(I53-AVERAGE($I$12:I$51))^2</f>
        <v>22.413123062500432</v>
      </c>
      <c r="L53">
        <f t="shared" si="3"/>
        <v>2.7808871459999978</v>
      </c>
    </row>
    <row r="54" spans="1:12" x14ac:dyDescent="0.3">
      <c r="A54" s="2">
        <v>30461</v>
      </c>
      <c r="B54">
        <v>60.97</v>
      </c>
      <c r="C54">
        <v>-44.97</v>
      </c>
      <c r="D54">
        <v>-46.07</v>
      </c>
      <c r="F54">
        <v>48578</v>
      </c>
      <c r="G54">
        <v>-77.05451965332</v>
      </c>
      <c r="H54" s="2">
        <f t="shared" si="0"/>
        <v>45292</v>
      </c>
      <c r="I54">
        <f t="shared" si="1"/>
        <v>-71.98</v>
      </c>
      <c r="J54">
        <f t="shared" si="2"/>
        <v>25.75074971193089</v>
      </c>
      <c r="K54">
        <f>(I54-AVERAGE($I$12:I$51))^2</f>
        <v>22.413123062500432</v>
      </c>
      <c r="L54">
        <f t="shared" si="3"/>
        <v>5.0745196533199959</v>
      </c>
    </row>
    <row r="55" spans="1:12" x14ac:dyDescent="0.3">
      <c r="A55" s="2">
        <v>30494</v>
      </c>
      <c r="B55">
        <v>61.07</v>
      </c>
      <c r="C55">
        <v>-45.07</v>
      </c>
      <c r="D55">
        <v>-46.17</v>
      </c>
      <c r="F55">
        <v>48944</v>
      </c>
      <c r="G55">
        <v>-79.170600891109999</v>
      </c>
      <c r="H55" s="2">
        <f t="shared" si="0"/>
        <v>45658</v>
      </c>
      <c r="I55">
        <f t="shared" si="1"/>
        <v>-71.98</v>
      </c>
      <c r="J55">
        <f t="shared" si="2"/>
        <v>51.704741175231845</v>
      </c>
      <c r="K55">
        <f>(I55-AVERAGE($I$12:I$51))^2</f>
        <v>22.413123062500432</v>
      </c>
      <c r="L55">
        <f t="shared" si="3"/>
        <v>7.1906008911099946</v>
      </c>
    </row>
    <row r="56" spans="1:12" x14ac:dyDescent="0.3">
      <c r="A56" s="2">
        <v>30525</v>
      </c>
      <c r="B56">
        <v>61.38</v>
      </c>
      <c r="C56">
        <v>-45.38</v>
      </c>
      <c r="D56">
        <v>-46.48</v>
      </c>
      <c r="F56">
        <v>49309</v>
      </c>
      <c r="G56">
        <v>-81.2494430542</v>
      </c>
      <c r="H56" s="2">
        <f t="shared" si="0"/>
        <v>46023</v>
      </c>
      <c r="I56">
        <f t="shared" si="1"/>
        <v>-71.98</v>
      </c>
      <c r="J56">
        <f t="shared" si="2"/>
        <v>85.922574535056555</v>
      </c>
      <c r="K56">
        <f>(I56-AVERAGE($I$12:I$51))^2</f>
        <v>22.413123062500432</v>
      </c>
      <c r="L56">
        <f t="shared" si="3"/>
        <v>9.2694430541999964</v>
      </c>
    </row>
    <row r="57" spans="1:12" x14ac:dyDescent="0.3">
      <c r="A57" s="2">
        <v>30554</v>
      </c>
      <c r="B57">
        <v>61.78</v>
      </c>
      <c r="C57">
        <v>-45.78</v>
      </c>
      <c r="D57">
        <v>-46.88</v>
      </c>
      <c r="F57">
        <v>49674</v>
      </c>
      <c r="G57">
        <v>-83.083145141599999</v>
      </c>
      <c r="H57" s="2">
        <f t="shared" si="0"/>
        <v>46388</v>
      </c>
      <c r="I57">
        <f t="shared" si="1"/>
        <v>-71.98</v>
      </c>
      <c r="J57">
        <f t="shared" si="2"/>
        <v>123.27983203543558</v>
      </c>
      <c r="K57">
        <f>(I57-AVERAGE($I$12:I$51))^2</f>
        <v>22.413123062500432</v>
      </c>
      <c r="L57">
        <f t="shared" si="3"/>
        <v>11.103145141599995</v>
      </c>
    </row>
    <row r="58" spans="1:12" x14ac:dyDescent="0.3">
      <c r="A58" s="2">
        <v>30589</v>
      </c>
      <c r="B58">
        <v>61.44</v>
      </c>
      <c r="C58">
        <v>-45.44</v>
      </c>
      <c r="D58">
        <v>-46.54</v>
      </c>
      <c r="F58">
        <v>50039</v>
      </c>
      <c r="G58">
        <v>-84.590469360349999</v>
      </c>
      <c r="H58" s="2">
        <f t="shared" si="0"/>
        <v>46753</v>
      </c>
      <c r="I58">
        <f t="shared" si="1"/>
        <v>-71.98</v>
      </c>
      <c r="J58">
        <f t="shared" si="2"/>
        <v>159.02393748832603</v>
      </c>
      <c r="K58">
        <f>(I58-AVERAGE($I$12:I$51))^2</f>
        <v>22.413123062500432</v>
      </c>
      <c r="L58">
        <f t="shared" si="3"/>
        <v>12.610469360349995</v>
      </c>
    </row>
    <row r="59" spans="1:12" x14ac:dyDescent="0.3">
      <c r="A59" s="2">
        <v>30609</v>
      </c>
      <c r="B59">
        <v>61.55</v>
      </c>
      <c r="C59">
        <v>-45.55</v>
      </c>
      <c r="D59">
        <v>-46.65</v>
      </c>
      <c r="F59">
        <v>50405</v>
      </c>
      <c r="G59">
        <v>-85.556480407709998</v>
      </c>
      <c r="H59" s="2">
        <f t="shared" si="0"/>
        <v>47119</v>
      </c>
      <c r="I59">
        <f t="shared" si="1"/>
        <v>-71.98</v>
      </c>
      <c r="J59">
        <f t="shared" si="2"/>
        <v>184.32082026093332</v>
      </c>
      <c r="K59">
        <f>(I59-AVERAGE($I$12:I$51))^2</f>
        <v>22.413123062500432</v>
      </c>
      <c r="L59">
        <f t="shared" si="3"/>
        <v>13.576480407709994</v>
      </c>
    </row>
    <row r="60" spans="1:12" x14ac:dyDescent="0.3">
      <c r="A60" s="2">
        <v>30641</v>
      </c>
      <c r="B60">
        <v>61.59</v>
      </c>
      <c r="C60">
        <v>-45.59</v>
      </c>
      <c r="D60">
        <v>-46.69</v>
      </c>
      <c r="F60">
        <v>50770</v>
      </c>
      <c r="G60">
        <v>-86.623497009280001</v>
      </c>
      <c r="H60" s="2">
        <f t="shared" si="0"/>
        <v>47484</v>
      </c>
      <c r="I60">
        <f t="shared" si="1"/>
        <v>-71.98</v>
      </c>
      <c r="J60">
        <f t="shared" si="2"/>
        <v>214.43200466079222</v>
      </c>
      <c r="K60">
        <f>(I60-AVERAGE($I$12:I$51))^2</f>
        <v>22.413123062500432</v>
      </c>
      <c r="L60">
        <f t="shared" si="3"/>
        <v>14.643497009279997</v>
      </c>
    </row>
    <row r="61" spans="1:12" x14ac:dyDescent="0.3">
      <c r="A61" s="2">
        <v>30670</v>
      </c>
      <c r="B61">
        <v>61.8</v>
      </c>
      <c r="C61">
        <v>-45.8</v>
      </c>
      <c r="D61">
        <v>-46.9</v>
      </c>
      <c r="F61">
        <v>51135</v>
      </c>
      <c r="G61">
        <v>-87.678848266599999</v>
      </c>
      <c r="H61" s="2">
        <f t="shared" si="0"/>
        <v>47849</v>
      </c>
      <c r="I61">
        <f t="shared" si="1"/>
        <v>-71.98</v>
      </c>
      <c r="J61">
        <f t="shared" si="2"/>
        <v>246.45383689772967</v>
      </c>
      <c r="K61">
        <f>(I61-AVERAGE($I$12:I$51))^2</f>
        <v>22.413123062500432</v>
      </c>
      <c r="L61">
        <f t="shared" si="3"/>
        <v>15.698848266599995</v>
      </c>
    </row>
    <row r="62" spans="1:12" x14ac:dyDescent="0.3">
      <c r="A62" s="2">
        <v>30705</v>
      </c>
      <c r="B62">
        <v>61.98</v>
      </c>
      <c r="C62">
        <v>-45.98</v>
      </c>
      <c r="D62">
        <v>-47.08</v>
      </c>
      <c r="F62">
        <v>51500</v>
      </c>
      <c r="G62">
        <v>-88.696418762210001</v>
      </c>
      <c r="H62" s="2">
        <f t="shared" si="0"/>
        <v>48214</v>
      </c>
      <c r="I62">
        <f t="shared" si="1"/>
        <v>-71.98</v>
      </c>
      <c r="J62">
        <f t="shared" si="2"/>
        <v>279.43865623356641</v>
      </c>
      <c r="K62">
        <f>(I62-AVERAGE($I$12:I$51))^2</f>
        <v>22.413123062500432</v>
      </c>
      <c r="L62">
        <f t="shared" si="3"/>
        <v>16.716418762209997</v>
      </c>
    </row>
    <row r="63" spans="1:12" x14ac:dyDescent="0.3">
      <c r="A63" s="2">
        <v>30718</v>
      </c>
      <c r="B63">
        <v>61.39</v>
      </c>
      <c r="C63">
        <v>-45.39</v>
      </c>
      <c r="D63">
        <v>-46.49</v>
      </c>
      <c r="F63">
        <v>51866</v>
      </c>
      <c r="G63">
        <v>-88.229454040530001</v>
      </c>
      <c r="H63" s="2">
        <f t="shared" si="0"/>
        <v>48580</v>
      </c>
      <c r="I63">
        <f t="shared" si="1"/>
        <v>-71.98</v>
      </c>
      <c r="J63">
        <f t="shared" si="2"/>
        <v>264.04475661529665</v>
      </c>
      <c r="K63">
        <f>(I63-AVERAGE($I$12:I$51))^2</f>
        <v>22.413123062500432</v>
      </c>
      <c r="L63">
        <f t="shared" si="3"/>
        <v>16.249454040529997</v>
      </c>
    </row>
    <row r="64" spans="1:12" x14ac:dyDescent="0.3">
      <c r="A64" s="2">
        <v>30734</v>
      </c>
      <c r="B64">
        <v>62.13</v>
      </c>
      <c r="C64">
        <v>-46.13</v>
      </c>
      <c r="D64">
        <v>-47.23</v>
      </c>
      <c r="F64">
        <v>52231</v>
      </c>
      <c r="G64">
        <v>-87.976852416989999</v>
      </c>
      <c r="H64" s="2">
        <f t="shared" si="0"/>
        <v>48945</v>
      </c>
      <c r="I64">
        <f t="shared" si="1"/>
        <v>-71.98</v>
      </c>
      <c r="J64">
        <f t="shared" si="2"/>
        <v>255.89928725095865</v>
      </c>
      <c r="K64">
        <f>(I64-AVERAGE($I$12:I$51))^2</f>
        <v>22.413123062500432</v>
      </c>
      <c r="L64">
        <f t="shared" si="3"/>
        <v>15.996852416989995</v>
      </c>
    </row>
    <row r="65" spans="1:12" x14ac:dyDescent="0.3">
      <c r="A65" s="2">
        <v>30764</v>
      </c>
      <c r="B65">
        <v>62.11</v>
      </c>
      <c r="C65">
        <v>-46.11</v>
      </c>
      <c r="D65">
        <v>-47.21</v>
      </c>
      <c r="F65">
        <v>52596</v>
      </c>
      <c r="G65">
        <v>-87.846382141109999</v>
      </c>
      <c r="H65" s="2">
        <f t="shared" si="0"/>
        <v>49310</v>
      </c>
      <c r="I65">
        <f t="shared" si="1"/>
        <v>-71.98</v>
      </c>
      <c r="J65">
        <f t="shared" si="2"/>
        <v>251.74208224773417</v>
      </c>
      <c r="K65">
        <f>(I65-AVERAGE($I$12:I$51))^2</f>
        <v>22.413123062500432</v>
      </c>
      <c r="L65">
        <f t="shared" si="3"/>
        <v>15.866382141109995</v>
      </c>
    </row>
    <row r="66" spans="1:12" x14ac:dyDescent="0.3">
      <c r="A66" s="2">
        <v>30798</v>
      </c>
      <c r="B66">
        <v>62.07</v>
      </c>
      <c r="C66">
        <v>-46.07</v>
      </c>
      <c r="D66">
        <v>-47.17</v>
      </c>
      <c r="F66">
        <v>52961</v>
      </c>
      <c r="G66">
        <v>-87.783912658689999</v>
      </c>
      <c r="H66" s="2">
        <f t="shared" si="0"/>
        <v>49675</v>
      </c>
      <c r="I66">
        <f t="shared" si="1"/>
        <v>-71.98</v>
      </c>
      <c r="J66">
        <f t="shared" si="2"/>
        <v>249.76365532350187</v>
      </c>
      <c r="K66">
        <f>(I66-AVERAGE($I$12:I$51))^2</f>
        <v>22.413123062500432</v>
      </c>
      <c r="L66">
        <f t="shared" si="3"/>
        <v>15.803912658689995</v>
      </c>
    </row>
    <row r="67" spans="1:12" x14ac:dyDescent="0.3">
      <c r="A67" s="2">
        <v>30824</v>
      </c>
      <c r="B67">
        <v>62.26</v>
      </c>
      <c r="C67">
        <v>-46.26</v>
      </c>
      <c r="D67">
        <v>-47.36</v>
      </c>
      <c r="F67">
        <v>53327</v>
      </c>
      <c r="G67">
        <v>-87.768600463870001</v>
      </c>
      <c r="H67" s="2">
        <f t="shared" si="0"/>
        <v>50041</v>
      </c>
      <c r="I67">
        <f t="shared" si="1"/>
        <v>-71.98</v>
      </c>
      <c r="J67">
        <f t="shared" si="2"/>
        <v>249.27990460771591</v>
      </c>
      <c r="K67">
        <f>(I67-AVERAGE($I$12:I$51))^2</f>
        <v>22.413123062500432</v>
      </c>
      <c r="L67">
        <f t="shared" si="3"/>
        <v>15.788600463869997</v>
      </c>
    </row>
    <row r="68" spans="1:12" x14ac:dyDescent="0.3">
      <c r="A68" s="2">
        <v>30853</v>
      </c>
      <c r="B68">
        <v>62.24</v>
      </c>
      <c r="C68">
        <v>-46.24</v>
      </c>
      <c r="D68">
        <v>-47.34</v>
      </c>
      <c r="F68">
        <v>53692</v>
      </c>
      <c r="G68">
        <v>-87.789558410639998</v>
      </c>
      <c r="H68" s="2">
        <f t="shared" ref="H68:H82" si="4">$H$2+F68-$F$2+1</f>
        <v>50406</v>
      </c>
      <c r="I68">
        <f t="shared" ref="I68:I82" si="5">IFERROR(VLOOKUP(H68,A:D,4,FALSE),IFERROR(VLOOKUP(H68,A:D,4),0))</f>
        <v>-71.98</v>
      </c>
      <c r="J68">
        <f t="shared" si="2"/>
        <v>249.94213713943776</v>
      </c>
      <c r="K68">
        <f>(I68-AVERAGE($I$12:I$51))^2</f>
        <v>22.413123062500432</v>
      </c>
      <c r="L68">
        <f t="shared" si="3"/>
        <v>15.809558410639994</v>
      </c>
    </row>
    <row r="69" spans="1:12" x14ac:dyDescent="0.3">
      <c r="A69" s="2">
        <v>31085</v>
      </c>
      <c r="B69">
        <v>62.3</v>
      </c>
      <c r="C69">
        <v>-46.3</v>
      </c>
      <c r="D69">
        <v>-47.4</v>
      </c>
      <c r="F69">
        <v>54057</v>
      </c>
      <c r="G69">
        <v>-87.839752197270002</v>
      </c>
      <c r="H69" s="2">
        <f t="shared" si="4"/>
        <v>50771</v>
      </c>
      <c r="I69">
        <f t="shared" si="5"/>
        <v>-71.98</v>
      </c>
      <c r="J69">
        <f t="shared" si="2"/>
        <v>251.53173975881052</v>
      </c>
      <c r="K69">
        <f>(I69-AVERAGE($I$12:I$51))^2</f>
        <v>22.413123062500432</v>
      </c>
      <c r="L69">
        <f t="shared" si="3"/>
        <v>15.859752197269998</v>
      </c>
    </row>
    <row r="70" spans="1:12" x14ac:dyDescent="0.3">
      <c r="A70" s="2">
        <v>31120</v>
      </c>
      <c r="B70">
        <v>62.85</v>
      </c>
      <c r="C70">
        <v>-46.85</v>
      </c>
      <c r="D70">
        <v>-47.95</v>
      </c>
      <c r="F70">
        <v>54422</v>
      </c>
      <c r="G70">
        <v>-87.91404724121</v>
      </c>
      <c r="H70" s="2">
        <f t="shared" si="4"/>
        <v>51136</v>
      </c>
      <c r="I70">
        <f t="shared" si="5"/>
        <v>-71.98</v>
      </c>
      <c r="J70">
        <f t="shared" si="2"/>
        <v>253.89386148511187</v>
      </c>
      <c r="K70">
        <f>(I70-AVERAGE($I$12:I$51))^2</f>
        <v>22.413123062500432</v>
      </c>
      <c r="L70">
        <f t="shared" si="3"/>
        <v>15.934047241209996</v>
      </c>
    </row>
    <row r="71" spans="1:12" x14ac:dyDescent="0.3">
      <c r="A71" s="2">
        <v>31126</v>
      </c>
      <c r="B71">
        <v>62.39</v>
      </c>
      <c r="C71">
        <v>-46.39</v>
      </c>
      <c r="D71">
        <v>-47.49</v>
      </c>
      <c r="F71">
        <v>54788</v>
      </c>
      <c r="G71">
        <v>-88.00885772705</v>
      </c>
      <c r="H71" s="2">
        <f t="shared" si="4"/>
        <v>51502</v>
      </c>
      <c r="I71">
        <f t="shared" si="5"/>
        <v>-71.98</v>
      </c>
      <c r="J71">
        <f t="shared" si="2"/>
        <v>256.92428003401034</v>
      </c>
      <c r="K71">
        <f>(I71-AVERAGE($I$12:I$51))^2</f>
        <v>22.413123062500432</v>
      </c>
      <c r="L71">
        <f t="shared" si="3"/>
        <v>16.028857727049996</v>
      </c>
    </row>
    <row r="72" spans="1:12" x14ac:dyDescent="0.3">
      <c r="A72" s="2">
        <v>31155</v>
      </c>
      <c r="B72">
        <v>63.35</v>
      </c>
      <c r="C72">
        <v>-47.35</v>
      </c>
      <c r="D72">
        <v>-48.45</v>
      </c>
      <c r="F72">
        <v>55153</v>
      </c>
      <c r="G72">
        <v>-88.120643615719999</v>
      </c>
      <c r="H72" s="2">
        <f t="shared" si="4"/>
        <v>51867</v>
      </c>
      <c r="I72">
        <f t="shared" si="5"/>
        <v>-71.98</v>
      </c>
      <c r="J72">
        <f t="shared" si="2"/>
        <v>260.52037632968262</v>
      </c>
      <c r="K72">
        <f>(I72-AVERAGE($I$12:I$51))^2</f>
        <v>22.413123062500432</v>
      </c>
      <c r="L72">
        <f t="shared" si="3"/>
        <v>16.140643615719995</v>
      </c>
    </row>
    <row r="73" spans="1:12" x14ac:dyDescent="0.3">
      <c r="A73" s="2">
        <v>31169</v>
      </c>
      <c r="B73">
        <v>63.6</v>
      </c>
      <c r="C73">
        <v>-47.6</v>
      </c>
      <c r="D73">
        <v>-48.7</v>
      </c>
      <c r="F73">
        <v>55518</v>
      </c>
      <c r="G73">
        <v>-88.246994018549998</v>
      </c>
      <c r="H73" s="2">
        <f t="shared" si="4"/>
        <v>52232</v>
      </c>
      <c r="I73">
        <f t="shared" si="5"/>
        <v>-71.98</v>
      </c>
      <c r="J73">
        <f t="shared" si="2"/>
        <v>264.61509439954131</v>
      </c>
      <c r="K73">
        <f>(I73-AVERAGE($I$12:I$51))^2</f>
        <v>22.413123062500432</v>
      </c>
      <c r="L73">
        <f t="shared" si="3"/>
        <v>16.266994018549994</v>
      </c>
    </row>
    <row r="74" spans="1:12" x14ac:dyDescent="0.3">
      <c r="A74" s="2">
        <v>31204</v>
      </c>
      <c r="B74">
        <v>64.05</v>
      </c>
      <c r="C74">
        <v>-48.05</v>
      </c>
      <c r="D74">
        <v>-49.15</v>
      </c>
      <c r="F74">
        <v>55883</v>
      </c>
      <c r="G74">
        <v>-88.385848999019998</v>
      </c>
      <c r="H74" s="2">
        <f t="shared" si="4"/>
        <v>52597</v>
      </c>
      <c r="I74">
        <f t="shared" si="5"/>
        <v>-71.98</v>
      </c>
      <c r="J74">
        <f t="shared" si="2"/>
        <v>269.15188137864533</v>
      </c>
      <c r="K74">
        <f>(I74-AVERAGE($I$12:I$51))^2</f>
        <v>22.413123062500432</v>
      </c>
      <c r="L74">
        <f t="shared" si="3"/>
        <v>16.405848999019994</v>
      </c>
    </row>
    <row r="75" spans="1:12" x14ac:dyDescent="0.3">
      <c r="A75" s="2">
        <v>31237</v>
      </c>
      <c r="B75">
        <v>64.61</v>
      </c>
      <c r="C75">
        <v>-48.61</v>
      </c>
      <c r="D75">
        <v>-49.71</v>
      </c>
      <c r="F75">
        <v>56249</v>
      </c>
      <c r="G75">
        <v>-88.535835266109999</v>
      </c>
      <c r="H75" s="2">
        <f t="shared" si="4"/>
        <v>52963</v>
      </c>
      <c r="I75">
        <f t="shared" si="5"/>
        <v>-71.98</v>
      </c>
      <c r="J75">
        <f t="shared" si="2"/>
        <v>274.09568135857137</v>
      </c>
      <c r="K75">
        <f>(I75-AVERAGE($I$12:I$51))^2</f>
        <v>22.413123062500432</v>
      </c>
      <c r="L75">
        <f t="shared" si="3"/>
        <v>16.555835266109995</v>
      </c>
    </row>
    <row r="76" spans="1:12" x14ac:dyDescent="0.3">
      <c r="A76" s="2">
        <v>31282</v>
      </c>
      <c r="B76">
        <v>65.010000000000005</v>
      </c>
      <c r="C76">
        <v>-49.01</v>
      </c>
      <c r="D76">
        <v>-50.11</v>
      </c>
      <c r="F76">
        <v>56614</v>
      </c>
      <c r="G76">
        <v>-88.69450378418</v>
      </c>
      <c r="H76" s="2">
        <f t="shared" si="4"/>
        <v>53328</v>
      </c>
      <c r="I76">
        <f t="shared" si="5"/>
        <v>-71.98</v>
      </c>
      <c r="J76">
        <f t="shared" si="2"/>
        <v>279.3746367513674</v>
      </c>
      <c r="K76">
        <f>(I76-AVERAGE($I$12:I$51))^2</f>
        <v>22.413123062500432</v>
      </c>
      <c r="L76">
        <f t="shared" si="3"/>
        <v>16.714503784179996</v>
      </c>
    </row>
    <row r="77" spans="1:12" x14ac:dyDescent="0.3">
      <c r="A77" s="2">
        <v>31284</v>
      </c>
      <c r="B77">
        <v>65.010000000000005</v>
      </c>
      <c r="C77">
        <v>-49.01</v>
      </c>
      <c r="D77">
        <v>-50.11</v>
      </c>
      <c r="F77">
        <v>56979</v>
      </c>
      <c r="G77">
        <v>-88.86093902588</v>
      </c>
      <c r="H77" s="2">
        <f t="shared" si="4"/>
        <v>53693</v>
      </c>
      <c r="I77">
        <f t="shared" si="5"/>
        <v>-71.98</v>
      </c>
      <c r="J77">
        <f t="shared" ref="J77:J82" si="6">(I77-G77)^2</f>
        <v>284.96610239547829</v>
      </c>
      <c r="K77">
        <f>(I77-AVERAGE($I$12:I$51))^2</f>
        <v>22.413123062500432</v>
      </c>
      <c r="L77">
        <f t="shared" ref="L77:L82" si="7">(I77-G77)</f>
        <v>16.880939025879997</v>
      </c>
    </row>
    <row r="78" spans="1:12" x14ac:dyDescent="0.3">
      <c r="A78" s="2">
        <v>31290</v>
      </c>
      <c r="B78">
        <v>65.040000000000006</v>
      </c>
      <c r="C78">
        <v>-49.04</v>
      </c>
      <c r="D78">
        <v>-50.14</v>
      </c>
      <c r="F78">
        <v>57344</v>
      </c>
      <c r="G78">
        <v>-89.033981323239999</v>
      </c>
      <c r="H78" s="2">
        <f t="shared" si="4"/>
        <v>54058</v>
      </c>
      <c r="I78">
        <f t="shared" si="5"/>
        <v>-71.98</v>
      </c>
      <c r="J78">
        <f t="shared" si="6"/>
        <v>290.8382789734186</v>
      </c>
      <c r="K78">
        <f>(I78-AVERAGE($I$12:I$51))^2</f>
        <v>22.413123062500432</v>
      </c>
      <c r="L78">
        <f t="shared" si="7"/>
        <v>17.053981323239995</v>
      </c>
    </row>
    <row r="79" spans="1:12" x14ac:dyDescent="0.3">
      <c r="A79" s="2">
        <v>31295</v>
      </c>
      <c r="B79">
        <v>65.099999999999895</v>
      </c>
      <c r="C79">
        <v>-49.1</v>
      </c>
      <c r="D79">
        <v>-50.2</v>
      </c>
      <c r="F79">
        <v>57710</v>
      </c>
      <c r="G79">
        <v>-89.213111877439999</v>
      </c>
      <c r="H79" s="2">
        <f t="shared" si="4"/>
        <v>54424</v>
      </c>
      <c r="I79">
        <f t="shared" si="5"/>
        <v>-71.98</v>
      </c>
      <c r="J79">
        <f t="shared" si="6"/>
        <v>296.98014498036343</v>
      </c>
      <c r="K79">
        <f>(I79-AVERAGE($I$12:I$51))^2</f>
        <v>22.413123062500432</v>
      </c>
      <c r="L79">
        <f t="shared" si="7"/>
        <v>17.233111877439995</v>
      </c>
    </row>
    <row r="80" spans="1:12" x14ac:dyDescent="0.3">
      <c r="A80" s="2">
        <v>31300</v>
      </c>
      <c r="B80">
        <v>65.12</v>
      </c>
      <c r="C80">
        <v>-49.12</v>
      </c>
      <c r="D80">
        <v>-50.22</v>
      </c>
      <c r="F80">
        <v>58075</v>
      </c>
      <c r="G80">
        <v>-89.396392822270002</v>
      </c>
      <c r="H80" s="2">
        <f t="shared" si="4"/>
        <v>54789</v>
      </c>
      <c r="I80">
        <f t="shared" si="5"/>
        <v>-71.98</v>
      </c>
      <c r="J80">
        <f t="shared" si="6"/>
        <v>303.3307389396179</v>
      </c>
      <c r="K80">
        <f>(I80-AVERAGE($I$12:I$51))^2</f>
        <v>22.413123062500432</v>
      </c>
      <c r="L80">
        <f t="shared" si="7"/>
        <v>17.416392822269998</v>
      </c>
    </row>
    <row r="81" spans="1:12" x14ac:dyDescent="0.3">
      <c r="A81" s="2">
        <v>31305</v>
      </c>
      <c r="B81">
        <v>65.260000000000005</v>
      </c>
      <c r="C81">
        <v>-49.26</v>
      </c>
      <c r="D81">
        <v>-50.36</v>
      </c>
      <c r="F81">
        <v>61727</v>
      </c>
      <c r="G81">
        <v>-91.355934143070002</v>
      </c>
      <c r="H81" s="2">
        <f t="shared" si="4"/>
        <v>58441</v>
      </c>
      <c r="I81">
        <f t="shared" si="5"/>
        <v>-71.98</v>
      </c>
      <c r="J81">
        <f t="shared" si="6"/>
        <v>375.4268239165857</v>
      </c>
      <c r="K81">
        <f>(I81-AVERAGE($I$12:I$51))^2</f>
        <v>22.413123062500432</v>
      </c>
      <c r="L81">
        <f t="shared" si="7"/>
        <v>19.375934143069998</v>
      </c>
    </row>
    <row r="82" spans="1:12" x14ac:dyDescent="0.3">
      <c r="A82" s="2">
        <v>31310</v>
      </c>
      <c r="B82">
        <v>65.290000000000006</v>
      </c>
      <c r="C82">
        <v>-49.29</v>
      </c>
      <c r="D82">
        <v>-50.39</v>
      </c>
      <c r="F82">
        <v>65380</v>
      </c>
      <c r="G82">
        <v>-93.326316833500002</v>
      </c>
      <c r="H82" s="2">
        <f t="shared" si="4"/>
        <v>62094</v>
      </c>
      <c r="I82">
        <f t="shared" si="5"/>
        <v>-71.98</v>
      </c>
      <c r="J82">
        <f t="shared" si="6"/>
        <v>455.66524235616538</v>
      </c>
      <c r="K82">
        <f>(I82-AVERAGE($I$12:I$51))^2</f>
        <v>22.413123062500432</v>
      </c>
      <c r="L82">
        <f t="shared" si="7"/>
        <v>21.346316833499998</v>
      </c>
    </row>
    <row r="83" spans="1:12" x14ac:dyDescent="0.3">
      <c r="A83" s="2">
        <v>31315</v>
      </c>
      <c r="B83">
        <v>65.319999999999894</v>
      </c>
      <c r="C83">
        <v>-49.32</v>
      </c>
      <c r="D83">
        <v>-50.42</v>
      </c>
    </row>
    <row r="84" spans="1:12" x14ac:dyDescent="0.3">
      <c r="A84" s="2">
        <v>31320</v>
      </c>
      <c r="B84">
        <v>65.3</v>
      </c>
      <c r="C84">
        <v>-49.3</v>
      </c>
      <c r="D84">
        <v>-50.4</v>
      </c>
    </row>
    <row r="85" spans="1:12" x14ac:dyDescent="0.3">
      <c r="A85" s="2">
        <v>31325</v>
      </c>
      <c r="B85">
        <v>65.31</v>
      </c>
      <c r="C85">
        <v>-49.31</v>
      </c>
      <c r="D85">
        <v>-50.41</v>
      </c>
    </row>
    <row r="86" spans="1:12" x14ac:dyDescent="0.3">
      <c r="A86" s="2">
        <v>31329</v>
      </c>
      <c r="B86">
        <v>65.31</v>
      </c>
      <c r="C86">
        <v>-49.31</v>
      </c>
      <c r="D86">
        <v>-50.41</v>
      </c>
    </row>
    <row r="87" spans="1:12" x14ac:dyDescent="0.3">
      <c r="A87" s="2">
        <v>31330</v>
      </c>
      <c r="B87">
        <v>65.319999999999894</v>
      </c>
      <c r="C87">
        <v>-49.32</v>
      </c>
      <c r="D87">
        <v>-50.42</v>
      </c>
    </row>
    <row r="88" spans="1:12" x14ac:dyDescent="0.3">
      <c r="A88" s="2">
        <v>31345</v>
      </c>
      <c r="B88">
        <v>65.180000000000007</v>
      </c>
      <c r="C88">
        <v>-49.18</v>
      </c>
      <c r="D88">
        <v>-50.28</v>
      </c>
    </row>
    <row r="89" spans="1:12" x14ac:dyDescent="0.3">
      <c r="A89" s="2">
        <v>31356</v>
      </c>
      <c r="B89">
        <v>64.930000000000007</v>
      </c>
      <c r="C89">
        <v>-48.93</v>
      </c>
      <c r="D89">
        <v>-50.03</v>
      </c>
    </row>
    <row r="90" spans="1:12" x14ac:dyDescent="0.3">
      <c r="A90" s="2">
        <v>31361</v>
      </c>
      <c r="B90">
        <v>65.11</v>
      </c>
      <c r="C90">
        <v>-49.11</v>
      </c>
      <c r="D90">
        <v>-50.21</v>
      </c>
    </row>
    <row r="91" spans="1:12" x14ac:dyDescent="0.3">
      <c r="A91" s="2">
        <v>31371</v>
      </c>
      <c r="B91">
        <v>64.77</v>
      </c>
      <c r="C91">
        <v>-48.77</v>
      </c>
      <c r="D91">
        <v>-49.87</v>
      </c>
    </row>
    <row r="92" spans="1:12" x14ac:dyDescent="0.3">
      <c r="A92" s="2">
        <v>31376</v>
      </c>
      <c r="B92">
        <v>64.67</v>
      </c>
      <c r="C92">
        <v>-48.67</v>
      </c>
      <c r="D92">
        <v>-49.77</v>
      </c>
    </row>
    <row r="93" spans="1:12" x14ac:dyDescent="0.3">
      <c r="A93" s="2">
        <v>31381</v>
      </c>
      <c r="B93">
        <v>64.62</v>
      </c>
      <c r="C93">
        <v>-48.62</v>
      </c>
      <c r="D93">
        <v>-49.72</v>
      </c>
    </row>
    <row r="94" spans="1:12" x14ac:dyDescent="0.3">
      <c r="A94" s="2">
        <v>31386</v>
      </c>
      <c r="B94">
        <v>64.599999999999895</v>
      </c>
      <c r="C94">
        <v>-48.6</v>
      </c>
      <c r="D94">
        <v>-49.7</v>
      </c>
    </row>
    <row r="95" spans="1:12" x14ac:dyDescent="0.3">
      <c r="A95" s="2">
        <v>31391</v>
      </c>
      <c r="B95">
        <v>64.63</v>
      </c>
      <c r="C95">
        <v>-48.63</v>
      </c>
      <c r="D95">
        <v>-49.73</v>
      </c>
    </row>
    <row r="96" spans="1:12" x14ac:dyDescent="0.3">
      <c r="A96" s="2">
        <v>31396</v>
      </c>
      <c r="B96">
        <v>64.599999999999895</v>
      </c>
      <c r="C96">
        <v>-48.6</v>
      </c>
      <c r="D96">
        <v>-49.7</v>
      </c>
    </row>
    <row r="97" spans="1:4" x14ac:dyDescent="0.3">
      <c r="A97" s="2">
        <v>31401</v>
      </c>
      <c r="B97">
        <v>64.64</v>
      </c>
      <c r="C97">
        <v>-48.64</v>
      </c>
      <c r="D97">
        <v>-49.74</v>
      </c>
    </row>
    <row r="98" spans="1:4" x14ac:dyDescent="0.3">
      <c r="A98" s="2">
        <v>31406</v>
      </c>
      <c r="B98">
        <v>64.55</v>
      </c>
      <c r="C98">
        <v>-48.55</v>
      </c>
      <c r="D98">
        <v>-49.65</v>
      </c>
    </row>
    <row r="99" spans="1:4" x14ac:dyDescent="0.3">
      <c r="A99" s="2">
        <v>31412</v>
      </c>
      <c r="B99">
        <v>64.59</v>
      </c>
      <c r="C99">
        <v>-48.59</v>
      </c>
      <c r="D99">
        <v>-49.69</v>
      </c>
    </row>
    <row r="100" spans="1:4" x14ac:dyDescent="0.3">
      <c r="A100" s="2">
        <v>31417</v>
      </c>
      <c r="B100">
        <v>64.540000000000006</v>
      </c>
      <c r="C100">
        <v>-48.54</v>
      </c>
      <c r="D100">
        <v>-49.64</v>
      </c>
    </row>
    <row r="101" spans="1:4" x14ac:dyDescent="0.3">
      <c r="A101" s="2">
        <v>31419</v>
      </c>
      <c r="B101">
        <v>64.66</v>
      </c>
      <c r="C101">
        <v>-48.66</v>
      </c>
      <c r="D101">
        <v>-49.76</v>
      </c>
    </row>
    <row r="102" spans="1:4" x14ac:dyDescent="0.3">
      <c r="A102" s="2">
        <v>31422</v>
      </c>
      <c r="B102">
        <v>64.7</v>
      </c>
      <c r="C102">
        <v>-48.7</v>
      </c>
      <c r="D102">
        <v>-49.8</v>
      </c>
    </row>
    <row r="103" spans="1:4" x14ac:dyDescent="0.3">
      <c r="A103" s="2">
        <v>31427</v>
      </c>
      <c r="B103">
        <v>64.7</v>
      </c>
      <c r="C103">
        <v>-48.7</v>
      </c>
      <c r="D103">
        <v>-49.8</v>
      </c>
    </row>
    <row r="104" spans="1:4" x14ac:dyDescent="0.3">
      <c r="A104" s="2">
        <v>31432</v>
      </c>
      <c r="B104">
        <v>64.55</v>
      </c>
      <c r="C104">
        <v>-48.55</v>
      </c>
      <c r="D104">
        <v>-49.65</v>
      </c>
    </row>
    <row r="105" spans="1:4" x14ac:dyDescent="0.3">
      <c r="A105" s="2">
        <v>31437</v>
      </c>
      <c r="B105">
        <v>64.709999999999894</v>
      </c>
      <c r="C105">
        <v>-48.71</v>
      </c>
      <c r="D105">
        <v>-49.81</v>
      </c>
    </row>
    <row r="106" spans="1:4" x14ac:dyDescent="0.3">
      <c r="A106" s="2">
        <v>31443</v>
      </c>
      <c r="B106">
        <v>64.62</v>
      </c>
      <c r="C106">
        <v>-48.62</v>
      </c>
      <c r="D106">
        <v>-49.72</v>
      </c>
    </row>
    <row r="107" spans="1:4" x14ac:dyDescent="0.3">
      <c r="A107" s="2">
        <v>31448</v>
      </c>
      <c r="B107">
        <v>64.55</v>
      </c>
      <c r="C107">
        <v>-48.55</v>
      </c>
      <c r="D107">
        <v>-49.65</v>
      </c>
    </row>
    <row r="108" spans="1:4" x14ac:dyDescent="0.3">
      <c r="A108" s="2">
        <v>31453</v>
      </c>
      <c r="B108">
        <v>64.569999999999894</v>
      </c>
      <c r="C108">
        <v>-48.57</v>
      </c>
      <c r="D108">
        <v>-49.67</v>
      </c>
    </row>
    <row r="109" spans="1:4" x14ac:dyDescent="0.3">
      <c r="A109" s="2">
        <v>31458</v>
      </c>
      <c r="B109">
        <v>64.53</v>
      </c>
      <c r="C109">
        <v>-48.53</v>
      </c>
      <c r="D109">
        <v>-49.63</v>
      </c>
    </row>
    <row r="110" spans="1:4" x14ac:dyDescent="0.3">
      <c r="A110" s="2">
        <v>31463</v>
      </c>
      <c r="B110">
        <v>64.48</v>
      </c>
      <c r="C110">
        <v>-48.48</v>
      </c>
      <c r="D110">
        <v>-49.58</v>
      </c>
    </row>
    <row r="111" spans="1:4" x14ac:dyDescent="0.3">
      <c r="A111" s="2">
        <v>31468</v>
      </c>
      <c r="B111">
        <v>64.45</v>
      </c>
      <c r="C111">
        <v>-48.45</v>
      </c>
      <c r="D111">
        <v>-49.55</v>
      </c>
    </row>
    <row r="112" spans="1:4" x14ac:dyDescent="0.3">
      <c r="A112" s="2">
        <v>31471</v>
      </c>
      <c r="B112">
        <v>64.41</v>
      </c>
      <c r="C112">
        <v>-48.41</v>
      </c>
      <c r="D112">
        <v>-49.51</v>
      </c>
    </row>
    <row r="113" spans="1:4" x14ac:dyDescent="0.3">
      <c r="A113" s="2">
        <v>31476</v>
      </c>
      <c r="B113">
        <v>64.44</v>
      </c>
      <c r="C113">
        <v>-48.44</v>
      </c>
      <c r="D113">
        <v>-49.54</v>
      </c>
    </row>
    <row r="114" spans="1:4" x14ac:dyDescent="0.3">
      <c r="A114" s="2">
        <v>31481</v>
      </c>
      <c r="B114">
        <v>64.53</v>
      </c>
      <c r="C114">
        <v>-48.53</v>
      </c>
      <c r="D114">
        <v>-49.63</v>
      </c>
    </row>
    <row r="115" spans="1:4" x14ac:dyDescent="0.3">
      <c r="A115" s="2">
        <v>31486</v>
      </c>
      <c r="B115">
        <v>64.44</v>
      </c>
      <c r="C115">
        <v>-48.44</v>
      </c>
      <c r="D115">
        <v>-49.54</v>
      </c>
    </row>
    <row r="116" spans="1:4" x14ac:dyDescent="0.3">
      <c r="A116" s="2">
        <v>31489</v>
      </c>
      <c r="B116">
        <v>64.569999999999894</v>
      </c>
      <c r="C116">
        <v>-48.57</v>
      </c>
      <c r="D116">
        <v>-49.67</v>
      </c>
    </row>
    <row r="117" spans="1:4" x14ac:dyDescent="0.3">
      <c r="A117" s="2">
        <v>31491</v>
      </c>
      <c r="B117">
        <v>64.48</v>
      </c>
      <c r="C117">
        <v>-48.48</v>
      </c>
      <c r="D117">
        <v>-49.58</v>
      </c>
    </row>
    <row r="118" spans="1:4" x14ac:dyDescent="0.3">
      <c r="A118" s="2">
        <v>31496</v>
      </c>
      <c r="B118">
        <v>64.64</v>
      </c>
      <c r="C118">
        <v>-48.64</v>
      </c>
      <c r="D118">
        <v>-49.74</v>
      </c>
    </row>
    <row r="119" spans="1:4" x14ac:dyDescent="0.3">
      <c r="A119" s="2">
        <v>31498</v>
      </c>
      <c r="B119">
        <v>64.319999999999894</v>
      </c>
      <c r="C119">
        <v>-48.32</v>
      </c>
      <c r="D119">
        <v>-49.42</v>
      </c>
    </row>
    <row r="120" spans="1:4" x14ac:dyDescent="0.3">
      <c r="A120" s="2">
        <v>31502</v>
      </c>
      <c r="B120">
        <v>64.55</v>
      </c>
      <c r="C120">
        <v>-48.55</v>
      </c>
      <c r="D120">
        <v>-49.65</v>
      </c>
    </row>
    <row r="121" spans="1:4" x14ac:dyDescent="0.3">
      <c r="A121" s="2">
        <v>31507</v>
      </c>
      <c r="B121">
        <v>64.569999999999894</v>
      </c>
      <c r="C121">
        <v>-48.57</v>
      </c>
      <c r="D121">
        <v>-49.67</v>
      </c>
    </row>
    <row r="122" spans="1:4" x14ac:dyDescent="0.3">
      <c r="A122" s="2">
        <v>31512</v>
      </c>
      <c r="B122">
        <v>64.42</v>
      </c>
      <c r="C122">
        <v>-48.42</v>
      </c>
      <c r="D122">
        <v>-49.52</v>
      </c>
    </row>
    <row r="123" spans="1:4" x14ac:dyDescent="0.3">
      <c r="A123" s="2">
        <v>31517</v>
      </c>
      <c r="B123">
        <v>64.540000000000006</v>
      </c>
      <c r="C123">
        <v>-48.54</v>
      </c>
      <c r="D123">
        <v>-49.64</v>
      </c>
    </row>
    <row r="124" spans="1:4" x14ac:dyDescent="0.3">
      <c r="A124" s="2">
        <v>31522</v>
      </c>
      <c r="B124">
        <v>64.569999999999894</v>
      </c>
      <c r="C124">
        <v>-48.57</v>
      </c>
      <c r="D124">
        <v>-49.67</v>
      </c>
    </row>
    <row r="125" spans="1:4" x14ac:dyDescent="0.3">
      <c r="A125" s="2">
        <v>31527</v>
      </c>
      <c r="B125">
        <v>64.510000000000005</v>
      </c>
      <c r="C125">
        <v>-48.51</v>
      </c>
      <c r="D125">
        <v>-49.61</v>
      </c>
    </row>
    <row r="126" spans="1:4" x14ac:dyDescent="0.3">
      <c r="A126" s="2">
        <v>31532</v>
      </c>
      <c r="B126">
        <v>64.55</v>
      </c>
      <c r="C126">
        <v>-48.55</v>
      </c>
      <c r="D126">
        <v>-49.65</v>
      </c>
    </row>
    <row r="127" spans="1:4" x14ac:dyDescent="0.3">
      <c r="A127" s="2">
        <v>31537</v>
      </c>
      <c r="B127">
        <v>64.62</v>
      </c>
      <c r="C127">
        <v>-48.62</v>
      </c>
      <c r="D127">
        <v>-49.72</v>
      </c>
    </row>
    <row r="128" spans="1:4" x14ac:dyDescent="0.3">
      <c r="A128" s="2">
        <v>31542</v>
      </c>
      <c r="B128">
        <v>64.64</v>
      </c>
      <c r="C128">
        <v>-48.64</v>
      </c>
      <c r="D128">
        <v>-49.74</v>
      </c>
    </row>
    <row r="129" spans="1:4" x14ac:dyDescent="0.3">
      <c r="A129" s="2">
        <v>31547</v>
      </c>
      <c r="B129">
        <v>64.69</v>
      </c>
      <c r="C129">
        <v>-48.69</v>
      </c>
      <c r="D129">
        <v>-49.79</v>
      </c>
    </row>
    <row r="130" spans="1:4" x14ac:dyDescent="0.3">
      <c r="A130" s="2">
        <v>31552</v>
      </c>
      <c r="B130">
        <v>64.66</v>
      </c>
      <c r="C130">
        <v>-48.66</v>
      </c>
      <c r="D130">
        <v>-49.76</v>
      </c>
    </row>
    <row r="131" spans="1:4" x14ac:dyDescent="0.3">
      <c r="A131" s="2">
        <v>31557</v>
      </c>
      <c r="B131">
        <v>64.680000000000007</v>
      </c>
      <c r="C131">
        <v>-48.68</v>
      </c>
      <c r="D131">
        <v>-49.78</v>
      </c>
    </row>
    <row r="132" spans="1:4" x14ac:dyDescent="0.3">
      <c r="A132" s="2">
        <v>31563</v>
      </c>
      <c r="B132">
        <v>64.7</v>
      </c>
      <c r="C132">
        <v>-48.7</v>
      </c>
      <c r="D132">
        <v>-49.8</v>
      </c>
    </row>
    <row r="133" spans="1:4" x14ac:dyDescent="0.3">
      <c r="A133" s="2">
        <v>31568</v>
      </c>
      <c r="B133">
        <v>64.84</v>
      </c>
      <c r="C133">
        <v>-48.84</v>
      </c>
      <c r="D133">
        <v>-49.94</v>
      </c>
    </row>
    <row r="134" spans="1:4" x14ac:dyDescent="0.3">
      <c r="A134" s="2">
        <v>31573</v>
      </c>
      <c r="B134">
        <v>64.86</v>
      </c>
      <c r="C134">
        <v>-48.86</v>
      </c>
      <c r="D134">
        <v>-49.96</v>
      </c>
    </row>
    <row r="135" spans="1:4" x14ac:dyDescent="0.3">
      <c r="A135" s="2">
        <v>31578</v>
      </c>
      <c r="B135">
        <v>64.819999999999894</v>
      </c>
      <c r="C135">
        <v>-48.82</v>
      </c>
      <c r="D135">
        <v>-49.92</v>
      </c>
    </row>
    <row r="136" spans="1:4" x14ac:dyDescent="0.3">
      <c r="A136" s="2">
        <v>31581</v>
      </c>
      <c r="B136">
        <v>64.900000000000006</v>
      </c>
      <c r="C136">
        <v>-48.9</v>
      </c>
      <c r="D136">
        <v>-50</v>
      </c>
    </row>
    <row r="137" spans="1:4" x14ac:dyDescent="0.3">
      <c r="A137" s="2">
        <v>31582</v>
      </c>
      <c r="B137">
        <v>64.930000000000007</v>
      </c>
      <c r="C137">
        <v>-48.93</v>
      </c>
      <c r="D137">
        <v>-50.03</v>
      </c>
    </row>
    <row r="138" spans="1:4" x14ac:dyDescent="0.3">
      <c r="A138" s="2">
        <v>31583</v>
      </c>
      <c r="B138">
        <v>64.900000000000006</v>
      </c>
      <c r="C138">
        <v>-48.9</v>
      </c>
      <c r="D138">
        <v>-50</v>
      </c>
    </row>
    <row r="139" spans="1:4" x14ac:dyDescent="0.3">
      <c r="A139" s="2">
        <v>31588</v>
      </c>
      <c r="B139">
        <v>64.97</v>
      </c>
      <c r="C139">
        <v>-48.97</v>
      </c>
      <c r="D139">
        <v>-50.07</v>
      </c>
    </row>
    <row r="140" spans="1:4" x14ac:dyDescent="0.3">
      <c r="A140" s="2">
        <v>31593</v>
      </c>
      <c r="B140">
        <v>64.91</v>
      </c>
      <c r="C140">
        <v>-48.91</v>
      </c>
      <c r="D140">
        <v>-50.01</v>
      </c>
    </row>
    <row r="141" spans="1:4" x14ac:dyDescent="0.3">
      <c r="A141" s="2">
        <v>31598</v>
      </c>
      <c r="B141">
        <v>65.040000000000006</v>
      </c>
      <c r="C141">
        <v>-49.04</v>
      </c>
      <c r="D141">
        <v>-50.14</v>
      </c>
    </row>
    <row r="142" spans="1:4" x14ac:dyDescent="0.3">
      <c r="A142" s="2">
        <v>31603</v>
      </c>
      <c r="B142">
        <v>65.05</v>
      </c>
      <c r="C142">
        <v>-49.05</v>
      </c>
      <c r="D142">
        <v>-50.15</v>
      </c>
    </row>
    <row r="143" spans="1:4" x14ac:dyDescent="0.3">
      <c r="A143" s="2">
        <v>31608</v>
      </c>
      <c r="B143">
        <v>65.16</v>
      </c>
      <c r="C143">
        <v>-49.16</v>
      </c>
      <c r="D143">
        <v>-50.26</v>
      </c>
    </row>
    <row r="144" spans="1:4" x14ac:dyDescent="0.3">
      <c r="A144" s="2">
        <v>31610</v>
      </c>
      <c r="B144">
        <v>65.2</v>
      </c>
      <c r="C144">
        <v>-49.2</v>
      </c>
      <c r="D144">
        <v>-50.3</v>
      </c>
    </row>
    <row r="145" spans="1:4" x14ac:dyDescent="0.3">
      <c r="A145" s="2">
        <v>31613</v>
      </c>
      <c r="B145">
        <v>65.16</v>
      </c>
      <c r="C145">
        <v>-49.16</v>
      </c>
      <c r="D145">
        <v>-50.26</v>
      </c>
    </row>
    <row r="146" spans="1:4" x14ac:dyDescent="0.3">
      <c r="A146" s="2">
        <v>31618</v>
      </c>
      <c r="B146">
        <v>65.28</v>
      </c>
      <c r="C146">
        <v>-49.28</v>
      </c>
      <c r="D146">
        <v>-50.38</v>
      </c>
    </row>
    <row r="147" spans="1:4" x14ac:dyDescent="0.3">
      <c r="A147" s="2">
        <v>31624</v>
      </c>
      <c r="B147">
        <v>65.3</v>
      </c>
      <c r="C147">
        <v>-49.3</v>
      </c>
      <c r="D147">
        <v>-50.4</v>
      </c>
    </row>
    <row r="148" spans="1:4" x14ac:dyDescent="0.3">
      <c r="A148" s="2">
        <v>31629</v>
      </c>
      <c r="B148">
        <v>65.42</v>
      </c>
      <c r="C148">
        <v>-49.42</v>
      </c>
      <c r="D148">
        <v>-50.52</v>
      </c>
    </row>
    <row r="149" spans="1:4" x14ac:dyDescent="0.3">
      <c r="A149" s="2">
        <v>31630</v>
      </c>
      <c r="B149">
        <v>65.47</v>
      </c>
      <c r="C149">
        <v>-49.47</v>
      </c>
      <c r="D149">
        <v>-50.57</v>
      </c>
    </row>
    <row r="150" spans="1:4" x14ac:dyDescent="0.3">
      <c r="A150" s="2">
        <v>31634</v>
      </c>
      <c r="B150">
        <v>65.47</v>
      </c>
      <c r="C150">
        <v>-49.47</v>
      </c>
      <c r="D150">
        <v>-50.57</v>
      </c>
    </row>
    <row r="151" spans="1:4" x14ac:dyDescent="0.3">
      <c r="A151" s="2">
        <v>31639</v>
      </c>
      <c r="B151">
        <v>65.33</v>
      </c>
      <c r="C151">
        <v>-49.33</v>
      </c>
      <c r="D151">
        <v>-50.43</v>
      </c>
    </row>
    <row r="152" spans="1:4" x14ac:dyDescent="0.3">
      <c r="A152" s="2">
        <v>31644</v>
      </c>
      <c r="B152">
        <v>65.349999999999895</v>
      </c>
      <c r="C152">
        <v>-49.35</v>
      </c>
      <c r="D152">
        <v>-50.45</v>
      </c>
    </row>
    <row r="153" spans="1:4" x14ac:dyDescent="0.3">
      <c r="A153" s="2">
        <v>31649</v>
      </c>
      <c r="B153">
        <v>65.5</v>
      </c>
      <c r="C153">
        <v>-49.5</v>
      </c>
      <c r="D153">
        <v>-50.6</v>
      </c>
    </row>
    <row r="154" spans="1:4" x14ac:dyDescent="0.3">
      <c r="A154" s="2">
        <v>31655</v>
      </c>
      <c r="B154">
        <v>65.540000000000006</v>
      </c>
      <c r="C154">
        <v>-49.54</v>
      </c>
      <c r="D154">
        <v>-50.64</v>
      </c>
    </row>
    <row r="155" spans="1:4" x14ac:dyDescent="0.3">
      <c r="A155" s="2">
        <v>31660</v>
      </c>
      <c r="B155">
        <v>65.569999999999894</v>
      </c>
      <c r="C155">
        <v>-49.57</v>
      </c>
      <c r="D155">
        <v>-50.67</v>
      </c>
    </row>
    <row r="156" spans="1:4" x14ac:dyDescent="0.3">
      <c r="A156" s="2">
        <v>31665</v>
      </c>
      <c r="B156">
        <v>65.739999999999895</v>
      </c>
      <c r="C156">
        <v>-49.74</v>
      </c>
      <c r="D156">
        <v>-50.84</v>
      </c>
    </row>
    <row r="157" spans="1:4" x14ac:dyDescent="0.3">
      <c r="A157" s="2">
        <v>31670</v>
      </c>
      <c r="B157">
        <v>65.849999999999895</v>
      </c>
      <c r="C157">
        <v>-49.85</v>
      </c>
      <c r="D157">
        <v>-50.95</v>
      </c>
    </row>
    <row r="158" spans="1:4" x14ac:dyDescent="0.3">
      <c r="A158" s="2">
        <v>31675</v>
      </c>
      <c r="B158">
        <v>65.92</v>
      </c>
      <c r="C158">
        <v>-49.92</v>
      </c>
      <c r="D158">
        <v>-51.02</v>
      </c>
    </row>
    <row r="159" spans="1:4" x14ac:dyDescent="0.3">
      <c r="A159" s="2">
        <v>31679</v>
      </c>
      <c r="B159">
        <v>65.900000000000006</v>
      </c>
      <c r="C159">
        <v>-49.9</v>
      </c>
      <c r="D159">
        <v>-51</v>
      </c>
    </row>
    <row r="160" spans="1:4" x14ac:dyDescent="0.3">
      <c r="A160" s="2">
        <v>31680</v>
      </c>
      <c r="B160">
        <v>65.95</v>
      </c>
      <c r="C160">
        <v>-49.95</v>
      </c>
      <c r="D160">
        <v>-51.05</v>
      </c>
    </row>
    <row r="161" spans="1:4" x14ac:dyDescent="0.3">
      <c r="A161" s="2">
        <v>31684</v>
      </c>
      <c r="B161">
        <v>66.09</v>
      </c>
      <c r="C161">
        <v>-50.09</v>
      </c>
      <c r="D161">
        <v>-51.19</v>
      </c>
    </row>
    <row r="162" spans="1:4" x14ac:dyDescent="0.3">
      <c r="A162" s="2">
        <v>31685</v>
      </c>
      <c r="B162">
        <v>66.09</v>
      </c>
      <c r="C162">
        <v>-50.09</v>
      </c>
      <c r="D162">
        <v>-51.19</v>
      </c>
    </row>
    <row r="163" spans="1:4" x14ac:dyDescent="0.3">
      <c r="A163" s="2">
        <v>31686</v>
      </c>
      <c r="B163">
        <v>66.08</v>
      </c>
      <c r="C163">
        <v>-50.08</v>
      </c>
      <c r="D163">
        <v>-51.18</v>
      </c>
    </row>
    <row r="164" spans="1:4" x14ac:dyDescent="0.3">
      <c r="A164" s="2">
        <v>31687</v>
      </c>
      <c r="B164">
        <v>66.08</v>
      </c>
      <c r="C164">
        <v>-50.08</v>
      </c>
      <c r="D164">
        <v>-51.18</v>
      </c>
    </row>
    <row r="165" spans="1:4" x14ac:dyDescent="0.3">
      <c r="A165" s="2">
        <v>31690</v>
      </c>
      <c r="B165">
        <v>66.11</v>
      </c>
      <c r="C165">
        <v>-50.11</v>
      </c>
      <c r="D165">
        <v>-51.21</v>
      </c>
    </row>
    <row r="166" spans="1:4" x14ac:dyDescent="0.3">
      <c r="A166" s="2">
        <v>31695</v>
      </c>
      <c r="B166">
        <v>66.319999999999894</v>
      </c>
      <c r="C166">
        <v>-50.32</v>
      </c>
      <c r="D166">
        <v>-51.42</v>
      </c>
    </row>
    <row r="167" spans="1:4" x14ac:dyDescent="0.3">
      <c r="A167" s="2">
        <v>31700</v>
      </c>
      <c r="B167">
        <v>66.349999999999895</v>
      </c>
      <c r="C167">
        <v>-50.35</v>
      </c>
      <c r="D167">
        <v>-51.45</v>
      </c>
    </row>
    <row r="168" spans="1:4" x14ac:dyDescent="0.3">
      <c r="A168" s="2">
        <v>31705</v>
      </c>
      <c r="B168">
        <v>66.48</v>
      </c>
      <c r="C168">
        <v>-50.48</v>
      </c>
      <c r="D168">
        <v>-51.58</v>
      </c>
    </row>
    <row r="169" spans="1:4" x14ac:dyDescent="0.3">
      <c r="A169" s="2">
        <v>31710</v>
      </c>
      <c r="B169">
        <v>66.53</v>
      </c>
      <c r="C169">
        <v>-50.53</v>
      </c>
      <c r="D169">
        <v>-51.63</v>
      </c>
    </row>
    <row r="170" spans="1:4" x14ac:dyDescent="0.3">
      <c r="A170" s="2">
        <v>31716</v>
      </c>
      <c r="B170">
        <v>66.73</v>
      </c>
      <c r="C170">
        <v>-50.73</v>
      </c>
      <c r="D170">
        <v>-51.83</v>
      </c>
    </row>
    <row r="171" spans="1:4" x14ac:dyDescent="0.3">
      <c r="A171" s="2">
        <v>31721</v>
      </c>
      <c r="B171">
        <v>66.63</v>
      </c>
      <c r="C171">
        <v>-50.63</v>
      </c>
      <c r="D171">
        <v>-51.73</v>
      </c>
    </row>
    <row r="172" spans="1:4" x14ac:dyDescent="0.3">
      <c r="A172" s="2">
        <v>31726</v>
      </c>
      <c r="B172">
        <v>66.790000000000006</v>
      </c>
      <c r="C172">
        <v>-50.79</v>
      </c>
      <c r="D172">
        <v>-51.89</v>
      </c>
    </row>
    <row r="173" spans="1:4" x14ac:dyDescent="0.3">
      <c r="A173" s="2">
        <v>31728</v>
      </c>
      <c r="B173">
        <v>66.88</v>
      </c>
      <c r="C173">
        <v>-50.88</v>
      </c>
      <c r="D173">
        <v>-51.98</v>
      </c>
    </row>
    <row r="174" spans="1:4" x14ac:dyDescent="0.3">
      <c r="A174" s="2">
        <v>31731</v>
      </c>
      <c r="B174">
        <v>66.97</v>
      </c>
      <c r="C174">
        <v>-50.97</v>
      </c>
      <c r="D174">
        <v>-52.07</v>
      </c>
    </row>
    <row r="175" spans="1:4" x14ac:dyDescent="0.3">
      <c r="A175" s="2">
        <v>31736</v>
      </c>
      <c r="B175">
        <v>66.95</v>
      </c>
      <c r="C175">
        <v>-50.95</v>
      </c>
      <c r="D175">
        <v>-52.05</v>
      </c>
    </row>
    <row r="176" spans="1:4" x14ac:dyDescent="0.3">
      <c r="A176" s="2">
        <v>31741</v>
      </c>
      <c r="B176">
        <v>67.05</v>
      </c>
      <c r="C176">
        <v>-51.05</v>
      </c>
      <c r="D176">
        <v>-52.15</v>
      </c>
    </row>
    <row r="177" spans="1:4" x14ac:dyDescent="0.3">
      <c r="A177" s="2">
        <v>31746</v>
      </c>
      <c r="B177">
        <v>67.099999999999895</v>
      </c>
      <c r="C177">
        <v>-51.1</v>
      </c>
      <c r="D177">
        <v>-52.2</v>
      </c>
    </row>
    <row r="178" spans="1:4" x14ac:dyDescent="0.3">
      <c r="A178" s="2">
        <v>31751</v>
      </c>
      <c r="B178">
        <v>67.19</v>
      </c>
      <c r="C178">
        <v>-51.19</v>
      </c>
      <c r="D178">
        <v>-52.29</v>
      </c>
    </row>
    <row r="179" spans="1:4" x14ac:dyDescent="0.3">
      <c r="A179" s="2">
        <v>31756</v>
      </c>
      <c r="B179">
        <v>67.19</v>
      </c>
      <c r="C179">
        <v>-51.19</v>
      </c>
      <c r="D179">
        <v>-52.29</v>
      </c>
    </row>
    <row r="180" spans="1:4" x14ac:dyDescent="0.3">
      <c r="A180" s="2">
        <v>31761</v>
      </c>
      <c r="B180">
        <v>67.33</v>
      </c>
      <c r="C180">
        <v>-51.33</v>
      </c>
      <c r="D180">
        <v>-52.43</v>
      </c>
    </row>
    <row r="181" spans="1:4" x14ac:dyDescent="0.3">
      <c r="A181" s="2">
        <v>31766</v>
      </c>
      <c r="B181">
        <v>67.34</v>
      </c>
      <c r="C181">
        <v>-51.34</v>
      </c>
      <c r="D181">
        <v>-52.44</v>
      </c>
    </row>
    <row r="182" spans="1:4" x14ac:dyDescent="0.3">
      <c r="A182" s="2">
        <v>31769</v>
      </c>
      <c r="B182">
        <v>67.430000000000007</v>
      </c>
      <c r="C182">
        <v>-51.43</v>
      </c>
      <c r="D182">
        <v>-52.53</v>
      </c>
    </row>
    <row r="183" spans="1:4" x14ac:dyDescent="0.3">
      <c r="A183" s="2">
        <v>31771</v>
      </c>
      <c r="B183">
        <v>67.34</v>
      </c>
      <c r="C183">
        <v>-51.34</v>
      </c>
      <c r="D183">
        <v>-52.44</v>
      </c>
    </row>
    <row r="184" spans="1:4" x14ac:dyDescent="0.3">
      <c r="A184" s="2">
        <v>31777</v>
      </c>
      <c r="B184">
        <v>67.55</v>
      </c>
      <c r="C184">
        <v>-51.55</v>
      </c>
      <c r="D184">
        <v>-52.65</v>
      </c>
    </row>
    <row r="185" spans="1:4" x14ac:dyDescent="0.3">
      <c r="A185" s="2">
        <v>31782</v>
      </c>
      <c r="B185">
        <v>67.5</v>
      </c>
      <c r="C185">
        <v>-51.5</v>
      </c>
      <c r="D185">
        <v>-52.6</v>
      </c>
    </row>
    <row r="186" spans="1:4" x14ac:dyDescent="0.3">
      <c r="A186" s="2">
        <v>31784</v>
      </c>
      <c r="B186">
        <v>67.44</v>
      </c>
      <c r="C186">
        <v>-51.44</v>
      </c>
      <c r="D186">
        <v>-52.54</v>
      </c>
    </row>
    <row r="187" spans="1:4" x14ac:dyDescent="0.3">
      <c r="A187" s="2">
        <v>31787</v>
      </c>
      <c r="B187">
        <v>67.56</v>
      </c>
      <c r="C187">
        <v>-51.56</v>
      </c>
      <c r="D187">
        <v>-52.66</v>
      </c>
    </row>
    <row r="188" spans="1:4" x14ac:dyDescent="0.3">
      <c r="A188" s="2">
        <v>31792</v>
      </c>
      <c r="B188">
        <v>67.64</v>
      </c>
      <c r="C188">
        <v>-51.64</v>
      </c>
      <c r="D188">
        <v>-52.74</v>
      </c>
    </row>
    <row r="189" spans="1:4" x14ac:dyDescent="0.3">
      <c r="A189" s="2">
        <v>31797</v>
      </c>
      <c r="B189">
        <v>67.5</v>
      </c>
      <c r="C189">
        <v>-51.5</v>
      </c>
      <c r="D189">
        <v>-52.6</v>
      </c>
    </row>
    <row r="190" spans="1:4" x14ac:dyDescent="0.3">
      <c r="A190" s="2">
        <v>31802</v>
      </c>
      <c r="B190">
        <v>67.59</v>
      </c>
      <c r="C190">
        <v>-51.59</v>
      </c>
      <c r="D190">
        <v>-52.69</v>
      </c>
    </row>
    <row r="191" spans="1:4" x14ac:dyDescent="0.3">
      <c r="A191" s="2">
        <v>31808</v>
      </c>
      <c r="B191">
        <v>67.64</v>
      </c>
      <c r="C191">
        <v>-51.64</v>
      </c>
      <c r="D191">
        <v>-52.74</v>
      </c>
    </row>
    <row r="192" spans="1:4" x14ac:dyDescent="0.3">
      <c r="A192" s="2">
        <v>31813</v>
      </c>
      <c r="B192">
        <v>67.849999999999895</v>
      </c>
      <c r="C192">
        <v>-51.85</v>
      </c>
      <c r="D192">
        <v>-52.95</v>
      </c>
    </row>
    <row r="193" spans="1:4" x14ac:dyDescent="0.3">
      <c r="A193" s="2">
        <v>31818</v>
      </c>
      <c r="B193">
        <v>67.84</v>
      </c>
      <c r="C193">
        <v>-51.84</v>
      </c>
      <c r="D193">
        <v>-52.94</v>
      </c>
    </row>
    <row r="194" spans="1:4" x14ac:dyDescent="0.3">
      <c r="A194" s="2">
        <v>31823</v>
      </c>
      <c r="B194">
        <v>67.91</v>
      </c>
      <c r="C194">
        <v>-51.91</v>
      </c>
      <c r="D194">
        <v>-53.01</v>
      </c>
    </row>
    <row r="195" spans="1:4" x14ac:dyDescent="0.3">
      <c r="A195" s="2">
        <v>31828</v>
      </c>
      <c r="B195">
        <v>67.94</v>
      </c>
      <c r="C195">
        <v>-51.94</v>
      </c>
      <c r="D195">
        <v>-53.04</v>
      </c>
    </row>
    <row r="196" spans="1:4" x14ac:dyDescent="0.3">
      <c r="A196" s="2">
        <v>31833</v>
      </c>
      <c r="B196">
        <v>67.959999999999894</v>
      </c>
      <c r="C196">
        <v>-51.96</v>
      </c>
      <c r="D196">
        <v>-53.06</v>
      </c>
    </row>
    <row r="197" spans="1:4" x14ac:dyDescent="0.3">
      <c r="A197" s="2">
        <v>31834</v>
      </c>
      <c r="B197">
        <v>68</v>
      </c>
      <c r="C197">
        <v>-52</v>
      </c>
      <c r="D197">
        <v>-53.1</v>
      </c>
    </row>
    <row r="198" spans="1:4" x14ac:dyDescent="0.3">
      <c r="A198" s="2">
        <v>31836</v>
      </c>
      <c r="B198">
        <v>68</v>
      </c>
      <c r="C198">
        <v>-52</v>
      </c>
      <c r="D198">
        <v>-53.1</v>
      </c>
    </row>
    <row r="199" spans="1:4" x14ac:dyDescent="0.3">
      <c r="A199" s="2">
        <v>31841</v>
      </c>
      <c r="B199">
        <v>68</v>
      </c>
      <c r="C199">
        <v>-52</v>
      </c>
      <c r="D199">
        <v>-53.1</v>
      </c>
    </row>
    <row r="200" spans="1:4" x14ac:dyDescent="0.3">
      <c r="A200" s="2">
        <v>31846</v>
      </c>
      <c r="B200">
        <v>67.97</v>
      </c>
      <c r="C200">
        <v>-51.97</v>
      </c>
      <c r="D200">
        <v>-53.07</v>
      </c>
    </row>
    <row r="201" spans="1:4" x14ac:dyDescent="0.3">
      <c r="A201" s="2">
        <v>31851</v>
      </c>
      <c r="B201">
        <v>67.98</v>
      </c>
      <c r="C201">
        <v>-51.98</v>
      </c>
      <c r="D201">
        <v>-53.08</v>
      </c>
    </row>
    <row r="202" spans="1:4" x14ac:dyDescent="0.3">
      <c r="A202" s="2">
        <v>31856</v>
      </c>
      <c r="B202">
        <v>67.95</v>
      </c>
      <c r="C202">
        <v>-51.95</v>
      </c>
      <c r="D202">
        <v>-53.05</v>
      </c>
    </row>
    <row r="203" spans="1:4" x14ac:dyDescent="0.3">
      <c r="A203" s="2">
        <v>31861</v>
      </c>
      <c r="B203">
        <v>68.010000000000005</v>
      </c>
      <c r="C203">
        <v>-52.01</v>
      </c>
      <c r="D203">
        <v>-53.11</v>
      </c>
    </row>
    <row r="204" spans="1:4" x14ac:dyDescent="0.3">
      <c r="A204" s="2">
        <v>31867</v>
      </c>
      <c r="B204">
        <v>67.95</v>
      </c>
      <c r="C204">
        <v>-51.95</v>
      </c>
      <c r="D204">
        <v>-53.05</v>
      </c>
    </row>
    <row r="205" spans="1:4" x14ac:dyDescent="0.3">
      <c r="A205" s="2">
        <v>31872</v>
      </c>
      <c r="B205">
        <v>67.94</v>
      </c>
      <c r="C205">
        <v>-51.94</v>
      </c>
      <c r="D205">
        <v>-53.04</v>
      </c>
    </row>
    <row r="206" spans="1:4" x14ac:dyDescent="0.3">
      <c r="A206" s="2">
        <v>31877</v>
      </c>
      <c r="B206">
        <v>67.97</v>
      </c>
      <c r="C206">
        <v>-51.97</v>
      </c>
      <c r="D206">
        <v>-53.07</v>
      </c>
    </row>
    <row r="207" spans="1:4" x14ac:dyDescent="0.3">
      <c r="A207" s="2">
        <v>31882</v>
      </c>
      <c r="B207">
        <v>68.099999999999895</v>
      </c>
      <c r="C207">
        <v>-52.1</v>
      </c>
      <c r="D207">
        <v>-53.2</v>
      </c>
    </row>
    <row r="208" spans="1:4" x14ac:dyDescent="0.3">
      <c r="A208" s="2">
        <v>31887</v>
      </c>
      <c r="B208">
        <v>67.97</v>
      </c>
      <c r="C208">
        <v>-51.97</v>
      </c>
      <c r="D208">
        <v>-53.07</v>
      </c>
    </row>
    <row r="209" spans="1:4" x14ac:dyDescent="0.3">
      <c r="A209" s="2">
        <v>31892</v>
      </c>
      <c r="B209">
        <v>67.959999999999894</v>
      </c>
      <c r="C209">
        <v>-51.96</v>
      </c>
      <c r="D209">
        <v>-53.06</v>
      </c>
    </row>
    <row r="210" spans="1:4" x14ac:dyDescent="0.3">
      <c r="A210" s="2">
        <v>31896</v>
      </c>
      <c r="B210">
        <v>68.02</v>
      </c>
      <c r="C210">
        <v>-52.02</v>
      </c>
      <c r="D210">
        <v>-53.12</v>
      </c>
    </row>
    <row r="211" spans="1:4" x14ac:dyDescent="0.3">
      <c r="A211" s="2">
        <v>31902</v>
      </c>
      <c r="B211">
        <v>68.02</v>
      </c>
      <c r="C211">
        <v>-52.02</v>
      </c>
      <c r="D211">
        <v>-53.12</v>
      </c>
    </row>
    <row r="212" spans="1:4" x14ac:dyDescent="0.3">
      <c r="A212" s="2">
        <v>31907</v>
      </c>
      <c r="B212">
        <v>68.05</v>
      </c>
      <c r="C212">
        <v>-52.05</v>
      </c>
      <c r="D212">
        <v>-53.15</v>
      </c>
    </row>
    <row r="213" spans="1:4" x14ac:dyDescent="0.3">
      <c r="A213" s="2">
        <v>31912</v>
      </c>
      <c r="B213">
        <v>68.099999999999895</v>
      </c>
      <c r="C213">
        <v>-52.1</v>
      </c>
      <c r="D213">
        <v>-53.2</v>
      </c>
    </row>
    <row r="214" spans="1:4" x14ac:dyDescent="0.3">
      <c r="A214" s="2">
        <v>31917</v>
      </c>
      <c r="B214">
        <v>68.12</v>
      </c>
      <c r="C214">
        <v>-52.12</v>
      </c>
      <c r="D214">
        <v>-53.22</v>
      </c>
    </row>
    <row r="215" spans="1:4" x14ac:dyDescent="0.3">
      <c r="A215" s="2">
        <v>31922</v>
      </c>
      <c r="B215">
        <v>68.069999999999894</v>
      </c>
      <c r="C215">
        <v>-52.07</v>
      </c>
      <c r="D215">
        <v>-53.17</v>
      </c>
    </row>
    <row r="216" spans="1:4" x14ac:dyDescent="0.3">
      <c r="A216" s="2">
        <v>31927</v>
      </c>
      <c r="B216">
        <v>68</v>
      </c>
      <c r="C216">
        <v>-52</v>
      </c>
      <c r="D216">
        <v>-53.1</v>
      </c>
    </row>
    <row r="217" spans="1:4" x14ac:dyDescent="0.3">
      <c r="A217" s="2">
        <v>31928</v>
      </c>
      <c r="B217">
        <v>68.099999999999895</v>
      </c>
      <c r="C217">
        <v>-52.1</v>
      </c>
      <c r="D217">
        <v>-53.2</v>
      </c>
    </row>
    <row r="218" spans="1:4" x14ac:dyDescent="0.3">
      <c r="A218" s="2">
        <v>31933</v>
      </c>
      <c r="B218">
        <v>68.099999999999895</v>
      </c>
      <c r="C218">
        <v>-52.1</v>
      </c>
      <c r="D218">
        <v>-53.2</v>
      </c>
    </row>
    <row r="219" spans="1:4" x14ac:dyDescent="0.3">
      <c r="A219" s="2">
        <v>31938</v>
      </c>
      <c r="B219">
        <v>68.150000000000006</v>
      </c>
      <c r="C219">
        <v>-52.15</v>
      </c>
      <c r="D219">
        <v>-53.25</v>
      </c>
    </row>
    <row r="220" spans="1:4" x14ac:dyDescent="0.3">
      <c r="A220" s="2">
        <v>31940</v>
      </c>
      <c r="B220">
        <v>68.17</v>
      </c>
      <c r="C220">
        <v>-52.17</v>
      </c>
      <c r="D220">
        <v>-53.27</v>
      </c>
    </row>
    <row r="221" spans="1:4" x14ac:dyDescent="0.3">
      <c r="A221" s="2">
        <v>31943</v>
      </c>
      <c r="B221">
        <v>68.13</v>
      </c>
      <c r="C221">
        <v>-52.13</v>
      </c>
      <c r="D221">
        <v>-53.23</v>
      </c>
    </row>
    <row r="222" spans="1:4" x14ac:dyDescent="0.3">
      <c r="A222" s="2">
        <v>31945</v>
      </c>
      <c r="B222">
        <v>68.11</v>
      </c>
      <c r="C222">
        <v>-52.11</v>
      </c>
      <c r="D222">
        <v>-53.21</v>
      </c>
    </row>
    <row r="223" spans="1:4" x14ac:dyDescent="0.3">
      <c r="A223" s="2">
        <v>31948</v>
      </c>
      <c r="B223">
        <v>68.13</v>
      </c>
      <c r="C223">
        <v>-52.13</v>
      </c>
      <c r="D223">
        <v>-53.23</v>
      </c>
    </row>
    <row r="224" spans="1:4" x14ac:dyDescent="0.3">
      <c r="A224" s="2">
        <v>31953</v>
      </c>
      <c r="B224">
        <v>68.09</v>
      </c>
      <c r="C224">
        <v>-52.09</v>
      </c>
      <c r="D224">
        <v>-53.19</v>
      </c>
    </row>
    <row r="225" spans="1:4" x14ac:dyDescent="0.3">
      <c r="A225" s="2">
        <v>31958</v>
      </c>
      <c r="B225">
        <v>68.2</v>
      </c>
      <c r="C225">
        <v>-52.2</v>
      </c>
      <c r="D225">
        <v>-53.3</v>
      </c>
    </row>
    <row r="226" spans="1:4" x14ac:dyDescent="0.3">
      <c r="A226" s="2">
        <v>31963</v>
      </c>
      <c r="B226">
        <v>68.2</v>
      </c>
      <c r="C226">
        <v>-52.2</v>
      </c>
      <c r="D226">
        <v>-53.3</v>
      </c>
    </row>
    <row r="227" spans="1:4" x14ac:dyDescent="0.3">
      <c r="A227" s="2">
        <v>31968</v>
      </c>
      <c r="B227">
        <v>68.260000000000005</v>
      </c>
      <c r="C227">
        <v>-52.26</v>
      </c>
      <c r="D227">
        <v>-53.36</v>
      </c>
    </row>
    <row r="228" spans="1:4" x14ac:dyDescent="0.3">
      <c r="A228" s="2">
        <v>31973</v>
      </c>
      <c r="B228">
        <v>68.27</v>
      </c>
      <c r="C228">
        <v>-52.27</v>
      </c>
      <c r="D228">
        <v>-53.37</v>
      </c>
    </row>
    <row r="229" spans="1:4" x14ac:dyDescent="0.3">
      <c r="A229" s="2">
        <v>31978</v>
      </c>
      <c r="B229">
        <v>68.37</v>
      </c>
      <c r="C229">
        <v>-52.37</v>
      </c>
      <c r="D229">
        <v>-53.47</v>
      </c>
    </row>
    <row r="230" spans="1:4" x14ac:dyDescent="0.3">
      <c r="A230" s="2">
        <v>31983</v>
      </c>
      <c r="B230">
        <v>68.42</v>
      </c>
      <c r="C230">
        <v>-52.42</v>
      </c>
      <c r="D230">
        <v>-53.52</v>
      </c>
    </row>
    <row r="231" spans="1:4" x14ac:dyDescent="0.3">
      <c r="A231" s="2">
        <v>31989</v>
      </c>
      <c r="B231">
        <v>68.45</v>
      </c>
      <c r="C231">
        <v>-52.45</v>
      </c>
      <c r="D231">
        <v>-53.55</v>
      </c>
    </row>
    <row r="232" spans="1:4" x14ac:dyDescent="0.3">
      <c r="A232" s="2">
        <v>31994</v>
      </c>
      <c r="B232">
        <v>68.23</v>
      </c>
      <c r="C232">
        <v>-52.23</v>
      </c>
      <c r="D232">
        <v>-53.33</v>
      </c>
    </row>
    <row r="233" spans="1:4" x14ac:dyDescent="0.3">
      <c r="A233" s="2">
        <v>31999</v>
      </c>
      <c r="B233">
        <v>68.3</v>
      </c>
      <c r="C233">
        <v>-52.3</v>
      </c>
      <c r="D233">
        <v>-53.4</v>
      </c>
    </row>
    <row r="234" spans="1:4" x14ac:dyDescent="0.3">
      <c r="A234" s="2">
        <v>32002</v>
      </c>
      <c r="B234">
        <v>68.45</v>
      </c>
      <c r="C234">
        <v>-52.45</v>
      </c>
      <c r="D234">
        <v>-53.55</v>
      </c>
    </row>
    <row r="235" spans="1:4" x14ac:dyDescent="0.3">
      <c r="A235" s="2">
        <v>32004</v>
      </c>
      <c r="B235">
        <v>68.45</v>
      </c>
      <c r="C235">
        <v>-52.45</v>
      </c>
      <c r="D235">
        <v>-53.55</v>
      </c>
    </row>
    <row r="236" spans="1:4" x14ac:dyDescent="0.3">
      <c r="A236" s="2">
        <v>32009</v>
      </c>
      <c r="B236">
        <v>68.39</v>
      </c>
      <c r="C236">
        <v>-52.39</v>
      </c>
      <c r="D236">
        <v>-53.49</v>
      </c>
    </row>
    <row r="237" spans="1:4" x14ac:dyDescent="0.3">
      <c r="A237" s="2">
        <v>32014</v>
      </c>
      <c r="B237">
        <v>68.53</v>
      </c>
      <c r="C237">
        <v>-52.53</v>
      </c>
      <c r="D237">
        <v>-53.63</v>
      </c>
    </row>
    <row r="238" spans="1:4" x14ac:dyDescent="0.3">
      <c r="A238" s="2">
        <v>32020</v>
      </c>
      <c r="B238">
        <v>68.59</v>
      </c>
      <c r="C238">
        <v>-52.59</v>
      </c>
      <c r="D238">
        <v>-53.69</v>
      </c>
    </row>
    <row r="239" spans="1:4" x14ac:dyDescent="0.3">
      <c r="A239" s="2">
        <v>32022</v>
      </c>
      <c r="B239">
        <v>68.69</v>
      </c>
      <c r="C239">
        <v>-52.69</v>
      </c>
      <c r="D239">
        <v>-53.79</v>
      </c>
    </row>
    <row r="240" spans="1:4" x14ac:dyDescent="0.3">
      <c r="A240" s="2">
        <v>32024</v>
      </c>
      <c r="B240">
        <v>68.650000000000006</v>
      </c>
      <c r="C240">
        <v>-52.65</v>
      </c>
      <c r="D240">
        <v>-53.75</v>
      </c>
    </row>
    <row r="241" spans="1:4" x14ac:dyDescent="0.3">
      <c r="A241" s="2">
        <v>32025</v>
      </c>
      <c r="B241">
        <v>68.650000000000006</v>
      </c>
      <c r="C241">
        <v>-52.65</v>
      </c>
      <c r="D241">
        <v>-53.75</v>
      </c>
    </row>
    <row r="242" spans="1:4" x14ac:dyDescent="0.3">
      <c r="A242" s="2">
        <v>32030</v>
      </c>
      <c r="B242">
        <v>68.52</v>
      </c>
      <c r="C242">
        <v>-52.52</v>
      </c>
      <c r="D242">
        <v>-53.62</v>
      </c>
    </row>
    <row r="243" spans="1:4" x14ac:dyDescent="0.3">
      <c r="A243" s="2">
        <v>32035</v>
      </c>
      <c r="B243">
        <v>68.38</v>
      </c>
      <c r="C243">
        <v>-52.38</v>
      </c>
      <c r="D243">
        <v>-53.48</v>
      </c>
    </row>
    <row r="244" spans="1:4" x14ac:dyDescent="0.3">
      <c r="A244" s="2">
        <v>32040</v>
      </c>
      <c r="B244">
        <v>68.37</v>
      </c>
      <c r="C244">
        <v>-52.37</v>
      </c>
      <c r="D244">
        <v>-53.47</v>
      </c>
    </row>
    <row r="245" spans="1:4" x14ac:dyDescent="0.3">
      <c r="A245" s="2">
        <v>32042</v>
      </c>
      <c r="B245">
        <v>68.400000000000006</v>
      </c>
      <c r="C245">
        <v>-52.4</v>
      </c>
      <c r="D245">
        <v>-53.5</v>
      </c>
    </row>
    <row r="246" spans="1:4" x14ac:dyDescent="0.3">
      <c r="A246" s="2">
        <v>32045</v>
      </c>
      <c r="B246">
        <v>68.44</v>
      </c>
      <c r="C246">
        <v>-52.44</v>
      </c>
      <c r="D246">
        <v>-53.54</v>
      </c>
    </row>
    <row r="247" spans="1:4" x14ac:dyDescent="0.3">
      <c r="A247" s="2">
        <v>32050</v>
      </c>
      <c r="B247">
        <v>68.459999999999894</v>
      </c>
      <c r="C247">
        <v>-52.46</v>
      </c>
      <c r="D247">
        <v>-53.56</v>
      </c>
    </row>
    <row r="248" spans="1:4" x14ac:dyDescent="0.3">
      <c r="A248" s="2">
        <v>32051</v>
      </c>
      <c r="B248">
        <v>68.39</v>
      </c>
      <c r="C248">
        <v>-52.39</v>
      </c>
      <c r="D248">
        <v>-53.49</v>
      </c>
    </row>
    <row r="249" spans="1:4" x14ac:dyDescent="0.3">
      <c r="A249" s="2">
        <v>32055</v>
      </c>
      <c r="B249">
        <v>68.5</v>
      </c>
      <c r="C249">
        <v>-52.5</v>
      </c>
      <c r="D249">
        <v>-53.6</v>
      </c>
    </row>
    <row r="250" spans="1:4" x14ac:dyDescent="0.3">
      <c r="A250" s="2">
        <v>32060</v>
      </c>
      <c r="B250">
        <v>68.569999999999894</v>
      </c>
      <c r="C250">
        <v>-52.57</v>
      </c>
      <c r="D250">
        <v>-53.67</v>
      </c>
    </row>
    <row r="251" spans="1:4" x14ac:dyDescent="0.3">
      <c r="A251" s="2">
        <v>32065</v>
      </c>
      <c r="B251">
        <v>68.56</v>
      </c>
      <c r="C251">
        <v>-52.56</v>
      </c>
      <c r="D251">
        <v>-53.66</v>
      </c>
    </row>
    <row r="252" spans="1:4" x14ac:dyDescent="0.3">
      <c r="A252" s="2">
        <v>32070</v>
      </c>
      <c r="B252">
        <v>68.55</v>
      </c>
      <c r="C252">
        <v>-52.55</v>
      </c>
      <c r="D252">
        <v>-53.65</v>
      </c>
    </row>
    <row r="253" spans="1:4" x14ac:dyDescent="0.3">
      <c r="A253" s="2">
        <v>32075</v>
      </c>
      <c r="B253">
        <v>68.63</v>
      </c>
      <c r="C253">
        <v>-52.63</v>
      </c>
      <c r="D253">
        <v>-53.73</v>
      </c>
    </row>
    <row r="254" spans="1:4" x14ac:dyDescent="0.3">
      <c r="A254" s="2">
        <v>32081</v>
      </c>
      <c r="B254">
        <v>68.64</v>
      </c>
      <c r="C254">
        <v>-52.64</v>
      </c>
      <c r="D254">
        <v>-53.74</v>
      </c>
    </row>
    <row r="255" spans="1:4" x14ac:dyDescent="0.3">
      <c r="A255" s="2">
        <v>32085</v>
      </c>
      <c r="B255">
        <v>68.61</v>
      </c>
      <c r="C255">
        <v>-52.61</v>
      </c>
      <c r="D255">
        <v>-53.71</v>
      </c>
    </row>
    <row r="256" spans="1:4" x14ac:dyDescent="0.3">
      <c r="A256" s="2">
        <v>32086</v>
      </c>
      <c r="B256">
        <v>68.56</v>
      </c>
      <c r="C256">
        <v>-52.56</v>
      </c>
      <c r="D256">
        <v>-53.66</v>
      </c>
    </row>
    <row r="257" spans="1:4" x14ac:dyDescent="0.3">
      <c r="A257" s="2">
        <v>32091</v>
      </c>
      <c r="B257">
        <v>68.599999999999895</v>
      </c>
      <c r="C257">
        <v>-52.6</v>
      </c>
      <c r="D257">
        <v>-53.7</v>
      </c>
    </row>
    <row r="258" spans="1:4" x14ac:dyDescent="0.3">
      <c r="A258" s="2">
        <v>32096</v>
      </c>
      <c r="B258">
        <v>68.599999999999895</v>
      </c>
      <c r="C258">
        <v>-52.6</v>
      </c>
      <c r="D258">
        <v>-53.7</v>
      </c>
    </row>
    <row r="259" spans="1:4" x14ac:dyDescent="0.3">
      <c r="A259" s="2">
        <v>32099</v>
      </c>
      <c r="B259">
        <v>68.58</v>
      </c>
      <c r="C259">
        <v>-52.58</v>
      </c>
      <c r="D259">
        <v>-53.68</v>
      </c>
    </row>
    <row r="260" spans="1:4" x14ac:dyDescent="0.3">
      <c r="A260" s="2">
        <v>32101</v>
      </c>
      <c r="B260">
        <v>68.599999999999895</v>
      </c>
      <c r="C260">
        <v>-52.6</v>
      </c>
      <c r="D260">
        <v>-53.7</v>
      </c>
    </row>
    <row r="261" spans="1:4" x14ac:dyDescent="0.3">
      <c r="A261" s="2">
        <v>32106</v>
      </c>
      <c r="B261">
        <v>68.66</v>
      </c>
      <c r="C261">
        <v>-52.66</v>
      </c>
      <c r="D261">
        <v>-53.76</v>
      </c>
    </row>
    <row r="262" spans="1:4" x14ac:dyDescent="0.3">
      <c r="A262" s="2">
        <v>32111</v>
      </c>
      <c r="B262">
        <v>68.45</v>
      </c>
      <c r="C262">
        <v>-52.45</v>
      </c>
      <c r="D262">
        <v>-53.55</v>
      </c>
    </row>
    <row r="263" spans="1:4" x14ac:dyDescent="0.3">
      <c r="A263" s="2">
        <v>32116</v>
      </c>
      <c r="B263">
        <v>68.599999999999895</v>
      </c>
      <c r="C263">
        <v>-52.6</v>
      </c>
      <c r="D263">
        <v>-53.7</v>
      </c>
    </row>
    <row r="264" spans="1:4" x14ac:dyDescent="0.3">
      <c r="A264" s="2">
        <v>32121</v>
      </c>
      <c r="B264">
        <v>68.62</v>
      </c>
      <c r="C264">
        <v>-52.62</v>
      </c>
      <c r="D264">
        <v>-53.72</v>
      </c>
    </row>
    <row r="265" spans="1:4" x14ac:dyDescent="0.3">
      <c r="A265" s="2">
        <v>32126</v>
      </c>
      <c r="B265">
        <v>68.67</v>
      </c>
      <c r="C265">
        <v>-52.67</v>
      </c>
      <c r="D265">
        <v>-53.77</v>
      </c>
    </row>
    <row r="266" spans="1:4" x14ac:dyDescent="0.3">
      <c r="A266" s="2">
        <v>32131</v>
      </c>
      <c r="B266">
        <v>68.69</v>
      </c>
      <c r="C266">
        <v>-52.69</v>
      </c>
      <c r="D266">
        <v>-53.79</v>
      </c>
    </row>
    <row r="267" spans="1:4" x14ac:dyDescent="0.3">
      <c r="A267" s="2">
        <v>32136</v>
      </c>
      <c r="B267">
        <v>68.760000000000005</v>
      </c>
      <c r="C267">
        <v>-52.76</v>
      </c>
      <c r="D267">
        <v>-53.86</v>
      </c>
    </row>
    <row r="268" spans="1:4" x14ac:dyDescent="0.3">
      <c r="A268" s="2">
        <v>32142</v>
      </c>
      <c r="B268">
        <v>68.8</v>
      </c>
      <c r="C268">
        <v>-52.8</v>
      </c>
      <c r="D268">
        <v>-53.9</v>
      </c>
    </row>
    <row r="269" spans="1:4" x14ac:dyDescent="0.3">
      <c r="A269" s="2">
        <v>32147</v>
      </c>
      <c r="B269">
        <v>68.8</v>
      </c>
      <c r="C269">
        <v>-52.8</v>
      </c>
      <c r="D269">
        <v>-53.9</v>
      </c>
    </row>
    <row r="270" spans="1:4" x14ac:dyDescent="0.3">
      <c r="A270" s="2">
        <v>32152</v>
      </c>
      <c r="B270">
        <v>68.819999999999894</v>
      </c>
      <c r="C270">
        <v>-52.82</v>
      </c>
      <c r="D270">
        <v>-53.92</v>
      </c>
    </row>
    <row r="271" spans="1:4" x14ac:dyDescent="0.3">
      <c r="A271" s="2">
        <v>32155</v>
      </c>
      <c r="B271">
        <v>68.87</v>
      </c>
      <c r="C271">
        <v>-52.87</v>
      </c>
      <c r="D271">
        <v>-53.97</v>
      </c>
    </row>
    <row r="272" spans="1:4" x14ac:dyDescent="0.3">
      <c r="A272" s="2">
        <v>32157</v>
      </c>
      <c r="B272">
        <v>68.989999999999895</v>
      </c>
      <c r="C272">
        <v>-52.99</v>
      </c>
      <c r="D272">
        <v>-54.09</v>
      </c>
    </row>
    <row r="273" spans="1:4" x14ac:dyDescent="0.3">
      <c r="A273" s="2">
        <v>32162</v>
      </c>
      <c r="B273">
        <v>68.94</v>
      </c>
      <c r="C273">
        <v>-52.94</v>
      </c>
      <c r="D273">
        <v>-54.04</v>
      </c>
    </row>
    <row r="274" spans="1:4" x14ac:dyDescent="0.3">
      <c r="A274" s="2">
        <v>32167</v>
      </c>
      <c r="B274">
        <v>68.97</v>
      </c>
      <c r="C274">
        <v>-52.97</v>
      </c>
      <c r="D274">
        <v>-54.07</v>
      </c>
    </row>
    <row r="275" spans="1:4" x14ac:dyDescent="0.3">
      <c r="A275" s="2">
        <v>32173</v>
      </c>
      <c r="B275">
        <v>69.17</v>
      </c>
      <c r="C275">
        <v>-53.17</v>
      </c>
      <c r="D275">
        <v>-54.27</v>
      </c>
    </row>
    <row r="276" spans="1:4" x14ac:dyDescent="0.3">
      <c r="A276" s="2">
        <v>32178</v>
      </c>
      <c r="B276">
        <v>69.12</v>
      </c>
      <c r="C276">
        <v>-53.12</v>
      </c>
      <c r="D276">
        <v>-54.22</v>
      </c>
    </row>
    <row r="277" spans="1:4" x14ac:dyDescent="0.3">
      <c r="A277" s="2">
        <v>32183</v>
      </c>
      <c r="B277">
        <v>69.23</v>
      </c>
      <c r="C277">
        <v>-53.23</v>
      </c>
      <c r="D277">
        <v>-54.33</v>
      </c>
    </row>
    <row r="278" spans="1:4" x14ac:dyDescent="0.3">
      <c r="A278" s="2">
        <v>32188</v>
      </c>
      <c r="B278">
        <v>69.23</v>
      </c>
      <c r="C278">
        <v>-53.23</v>
      </c>
      <c r="D278">
        <v>-54.33</v>
      </c>
    </row>
    <row r="279" spans="1:4" x14ac:dyDescent="0.3">
      <c r="A279" s="2">
        <v>32193</v>
      </c>
      <c r="B279">
        <v>69.14</v>
      </c>
      <c r="C279">
        <v>-53.14</v>
      </c>
      <c r="D279">
        <v>-54.24</v>
      </c>
    </row>
    <row r="280" spans="1:4" x14ac:dyDescent="0.3">
      <c r="A280" s="2">
        <v>32198</v>
      </c>
      <c r="B280">
        <v>69.33</v>
      </c>
      <c r="C280">
        <v>-53.33</v>
      </c>
      <c r="D280">
        <v>-54.43</v>
      </c>
    </row>
    <row r="281" spans="1:4" x14ac:dyDescent="0.3">
      <c r="A281" s="2">
        <v>32202</v>
      </c>
      <c r="B281">
        <v>69.36</v>
      </c>
      <c r="C281">
        <v>-53.36</v>
      </c>
      <c r="D281">
        <v>-54.46</v>
      </c>
    </row>
    <row r="282" spans="1:4" x14ac:dyDescent="0.3">
      <c r="A282" s="2">
        <v>32204</v>
      </c>
      <c r="B282">
        <v>69.63</v>
      </c>
      <c r="C282">
        <v>-53.63</v>
      </c>
      <c r="D282">
        <v>-54.73</v>
      </c>
    </row>
    <row r="283" spans="1:4" x14ac:dyDescent="0.3">
      <c r="A283" s="2">
        <v>32207</v>
      </c>
      <c r="B283">
        <v>69.63</v>
      </c>
      <c r="C283">
        <v>-53.63</v>
      </c>
      <c r="D283">
        <v>-54.73</v>
      </c>
    </row>
    <row r="284" spans="1:4" x14ac:dyDescent="0.3">
      <c r="A284" s="2">
        <v>32210</v>
      </c>
      <c r="B284">
        <v>69.430000000000007</v>
      </c>
      <c r="C284">
        <v>-53.43</v>
      </c>
      <c r="D284">
        <v>-54.53</v>
      </c>
    </row>
    <row r="285" spans="1:4" x14ac:dyDescent="0.3">
      <c r="A285" s="2">
        <v>32212</v>
      </c>
      <c r="B285">
        <v>69.5</v>
      </c>
      <c r="C285">
        <v>-53.5</v>
      </c>
      <c r="D285">
        <v>-54.6</v>
      </c>
    </row>
    <row r="286" spans="1:4" x14ac:dyDescent="0.3">
      <c r="A286" s="2">
        <v>32217</v>
      </c>
      <c r="B286">
        <v>69.569999999999894</v>
      </c>
      <c r="C286">
        <v>-53.57</v>
      </c>
      <c r="D286">
        <v>-54.67</v>
      </c>
    </row>
    <row r="287" spans="1:4" x14ac:dyDescent="0.3">
      <c r="A287" s="2">
        <v>32222</v>
      </c>
      <c r="B287">
        <v>69.61</v>
      </c>
      <c r="C287">
        <v>-53.61</v>
      </c>
      <c r="D287">
        <v>-54.71</v>
      </c>
    </row>
    <row r="288" spans="1:4" x14ac:dyDescent="0.3">
      <c r="A288" s="2">
        <v>32227</v>
      </c>
      <c r="B288">
        <v>69.73</v>
      </c>
      <c r="C288">
        <v>-53.73</v>
      </c>
      <c r="D288">
        <v>-54.83</v>
      </c>
    </row>
    <row r="289" spans="1:4" x14ac:dyDescent="0.3">
      <c r="A289" s="2">
        <v>32233</v>
      </c>
      <c r="B289">
        <v>69.69</v>
      </c>
      <c r="C289">
        <v>-53.69</v>
      </c>
      <c r="D289">
        <v>-54.79</v>
      </c>
    </row>
    <row r="290" spans="1:4" x14ac:dyDescent="0.3">
      <c r="A290" s="2">
        <v>32238</v>
      </c>
      <c r="B290">
        <v>69.64</v>
      </c>
      <c r="C290">
        <v>-53.64</v>
      </c>
      <c r="D290">
        <v>-54.74</v>
      </c>
    </row>
    <row r="291" spans="1:4" x14ac:dyDescent="0.3">
      <c r="A291" s="2">
        <v>32243</v>
      </c>
      <c r="B291">
        <v>69.62</v>
      </c>
      <c r="C291">
        <v>-53.62</v>
      </c>
      <c r="D291">
        <v>-54.72</v>
      </c>
    </row>
    <row r="292" spans="1:4" x14ac:dyDescent="0.3">
      <c r="A292" s="2">
        <v>32248</v>
      </c>
      <c r="B292">
        <v>69.599999999999895</v>
      </c>
      <c r="C292">
        <v>-53.6</v>
      </c>
      <c r="D292">
        <v>-54.7</v>
      </c>
    </row>
    <row r="293" spans="1:4" x14ac:dyDescent="0.3">
      <c r="A293" s="2">
        <v>32253</v>
      </c>
      <c r="B293">
        <v>69.58</v>
      </c>
      <c r="C293">
        <v>-53.58</v>
      </c>
      <c r="D293">
        <v>-54.68</v>
      </c>
    </row>
    <row r="294" spans="1:4" x14ac:dyDescent="0.3">
      <c r="A294" s="2">
        <v>32258</v>
      </c>
      <c r="B294">
        <v>69.61</v>
      </c>
      <c r="C294">
        <v>-53.61</v>
      </c>
      <c r="D294">
        <v>-54.71</v>
      </c>
    </row>
    <row r="295" spans="1:4" x14ac:dyDescent="0.3">
      <c r="A295" s="2">
        <v>32260</v>
      </c>
      <c r="B295">
        <v>69.5</v>
      </c>
      <c r="C295">
        <v>-53.5</v>
      </c>
      <c r="D295">
        <v>-54.6</v>
      </c>
    </row>
    <row r="296" spans="1:4" x14ac:dyDescent="0.3">
      <c r="A296" s="2">
        <v>32263</v>
      </c>
      <c r="B296">
        <v>69.510000000000005</v>
      </c>
      <c r="C296">
        <v>-53.51</v>
      </c>
      <c r="D296">
        <v>-54.61</v>
      </c>
    </row>
    <row r="297" spans="1:4" x14ac:dyDescent="0.3">
      <c r="A297" s="2">
        <v>32268</v>
      </c>
      <c r="B297">
        <v>69.489999999999895</v>
      </c>
      <c r="C297">
        <v>-53.49</v>
      </c>
      <c r="D297">
        <v>-54.59</v>
      </c>
    </row>
    <row r="298" spans="1:4" x14ac:dyDescent="0.3">
      <c r="A298" s="2">
        <v>32273</v>
      </c>
      <c r="B298">
        <v>69.48</v>
      </c>
      <c r="C298">
        <v>-53.48</v>
      </c>
      <c r="D298">
        <v>-54.58</v>
      </c>
    </row>
    <row r="299" spans="1:4" x14ac:dyDescent="0.3">
      <c r="A299" s="2">
        <v>32278</v>
      </c>
      <c r="B299">
        <v>69.48</v>
      </c>
      <c r="C299">
        <v>-53.48</v>
      </c>
      <c r="D299">
        <v>-54.58</v>
      </c>
    </row>
    <row r="300" spans="1:4" x14ac:dyDescent="0.3">
      <c r="A300" s="2">
        <v>32283</v>
      </c>
      <c r="B300">
        <v>69.39</v>
      </c>
      <c r="C300">
        <v>-53.39</v>
      </c>
      <c r="D300">
        <v>-54.49</v>
      </c>
    </row>
    <row r="301" spans="1:4" x14ac:dyDescent="0.3">
      <c r="A301" s="2">
        <v>32288</v>
      </c>
      <c r="B301">
        <v>69.400000000000006</v>
      </c>
      <c r="C301">
        <v>-53.4</v>
      </c>
      <c r="D301">
        <v>-54.5</v>
      </c>
    </row>
    <row r="302" spans="1:4" x14ac:dyDescent="0.3">
      <c r="A302" s="2">
        <v>32294</v>
      </c>
      <c r="B302">
        <v>69.459999999999894</v>
      </c>
      <c r="C302">
        <v>-53.46</v>
      </c>
      <c r="D302">
        <v>-54.56</v>
      </c>
    </row>
    <row r="303" spans="1:4" x14ac:dyDescent="0.3">
      <c r="A303" s="2">
        <v>32299</v>
      </c>
      <c r="B303">
        <v>69.48</v>
      </c>
      <c r="C303">
        <v>-53.48</v>
      </c>
      <c r="D303">
        <v>-54.58</v>
      </c>
    </row>
    <row r="304" spans="1:4" x14ac:dyDescent="0.3">
      <c r="A304" s="2">
        <v>32304</v>
      </c>
      <c r="B304">
        <v>69.489999999999895</v>
      </c>
      <c r="C304">
        <v>-53.49</v>
      </c>
      <c r="D304">
        <v>-54.59</v>
      </c>
    </row>
    <row r="305" spans="1:4" x14ac:dyDescent="0.3">
      <c r="A305" s="2">
        <v>32309</v>
      </c>
      <c r="B305">
        <v>69.58</v>
      </c>
      <c r="C305">
        <v>-53.58</v>
      </c>
      <c r="D305">
        <v>-54.68</v>
      </c>
    </row>
    <row r="306" spans="1:4" x14ac:dyDescent="0.3">
      <c r="A306" s="2">
        <v>32314</v>
      </c>
      <c r="B306">
        <v>69.599999999999895</v>
      </c>
      <c r="C306">
        <v>-53.6</v>
      </c>
      <c r="D306">
        <v>-54.7</v>
      </c>
    </row>
    <row r="307" spans="1:4" x14ac:dyDescent="0.3">
      <c r="A307" s="2">
        <v>32315</v>
      </c>
      <c r="B307">
        <v>69.48</v>
      </c>
      <c r="C307">
        <v>-53.48</v>
      </c>
      <c r="D307">
        <v>-54.58</v>
      </c>
    </row>
    <row r="308" spans="1:4" x14ac:dyDescent="0.3">
      <c r="A308" s="2">
        <v>32319</v>
      </c>
      <c r="B308">
        <v>69.510000000000005</v>
      </c>
      <c r="C308">
        <v>-53.51</v>
      </c>
      <c r="D308">
        <v>-54.61</v>
      </c>
    </row>
    <row r="309" spans="1:4" x14ac:dyDescent="0.3">
      <c r="A309" s="2">
        <v>32324</v>
      </c>
      <c r="B309">
        <v>69.45</v>
      </c>
      <c r="C309">
        <v>-53.45</v>
      </c>
      <c r="D309">
        <v>-54.55</v>
      </c>
    </row>
    <row r="310" spans="1:4" x14ac:dyDescent="0.3">
      <c r="A310" s="2">
        <v>32329</v>
      </c>
      <c r="B310">
        <v>69.61</v>
      </c>
      <c r="C310">
        <v>-53.61</v>
      </c>
      <c r="D310">
        <v>-54.71</v>
      </c>
    </row>
    <row r="311" spans="1:4" x14ac:dyDescent="0.3">
      <c r="A311" s="2">
        <v>32334</v>
      </c>
      <c r="B311">
        <v>69.59</v>
      </c>
      <c r="C311">
        <v>-53.59</v>
      </c>
      <c r="D311">
        <v>-54.69</v>
      </c>
    </row>
    <row r="312" spans="1:4" x14ac:dyDescent="0.3">
      <c r="A312" s="2">
        <v>32339</v>
      </c>
      <c r="B312">
        <v>69.599999999999895</v>
      </c>
      <c r="C312">
        <v>-53.6</v>
      </c>
      <c r="D312">
        <v>-54.7</v>
      </c>
    </row>
    <row r="313" spans="1:4" x14ac:dyDescent="0.3">
      <c r="A313" s="2">
        <v>32344</v>
      </c>
      <c r="B313">
        <v>69.66</v>
      </c>
      <c r="C313">
        <v>-53.66</v>
      </c>
      <c r="D313">
        <v>-54.76</v>
      </c>
    </row>
    <row r="314" spans="1:4" x14ac:dyDescent="0.3">
      <c r="A314" s="2">
        <v>32349</v>
      </c>
      <c r="B314">
        <v>69.7</v>
      </c>
      <c r="C314">
        <v>-53.7</v>
      </c>
      <c r="D314">
        <v>-54.8</v>
      </c>
    </row>
    <row r="315" spans="1:4" x14ac:dyDescent="0.3">
      <c r="A315" s="2">
        <v>32355</v>
      </c>
      <c r="B315">
        <v>69.78</v>
      </c>
      <c r="C315">
        <v>-53.78</v>
      </c>
      <c r="D315">
        <v>-54.88</v>
      </c>
    </row>
    <row r="316" spans="1:4" x14ac:dyDescent="0.3">
      <c r="A316" s="2">
        <v>32358</v>
      </c>
      <c r="B316">
        <v>69.900000000000006</v>
      </c>
      <c r="C316">
        <v>-53.9</v>
      </c>
      <c r="D316">
        <v>-55</v>
      </c>
    </row>
    <row r="317" spans="1:4" x14ac:dyDescent="0.3">
      <c r="A317" s="2">
        <v>32360</v>
      </c>
      <c r="B317">
        <v>69.89</v>
      </c>
      <c r="C317">
        <v>-53.89</v>
      </c>
      <c r="D317">
        <v>-54.99</v>
      </c>
    </row>
    <row r="318" spans="1:4" x14ac:dyDescent="0.3">
      <c r="A318" s="2">
        <v>32365</v>
      </c>
      <c r="B318">
        <v>69.900000000000006</v>
      </c>
      <c r="C318">
        <v>-53.9</v>
      </c>
      <c r="D318">
        <v>-55</v>
      </c>
    </row>
    <row r="319" spans="1:4" x14ac:dyDescent="0.3">
      <c r="A319" s="2">
        <v>32370</v>
      </c>
      <c r="B319">
        <v>69.92</v>
      </c>
      <c r="C319">
        <v>-53.92</v>
      </c>
      <c r="D319">
        <v>-55.02</v>
      </c>
    </row>
    <row r="320" spans="1:4" x14ac:dyDescent="0.3">
      <c r="A320" s="2">
        <v>32375</v>
      </c>
      <c r="B320">
        <v>69.94</v>
      </c>
      <c r="C320">
        <v>-53.94</v>
      </c>
      <c r="D320">
        <v>-55.04</v>
      </c>
    </row>
    <row r="321" spans="1:4" x14ac:dyDescent="0.3">
      <c r="A321" s="2">
        <v>32380</v>
      </c>
      <c r="B321">
        <v>69.95</v>
      </c>
      <c r="C321">
        <v>-53.95</v>
      </c>
      <c r="D321">
        <v>-55.05</v>
      </c>
    </row>
    <row r="322" spans="1:4" x14ac:dyDescent="0.3">
      <c r="A322" s="2">
        <v>32386</v>
      </c>
      <c r="B322">
        <v>69.97</v>
      </c>
      <c r="C322">
        <v>-53.97</v>
      </c>
      <c r="D322">
        <v>-55.07</v>
      </c>
    </row>
    <row r="323" spans="1:4" x14ac:dyDescent="0.3">
      <c r="A323" s="2">
        <v>32391</v>
      </c>
      <c r="B323">
        <v>69.989999999999895</v>
      </c>
      <c r="C323">
        <v>-53.99</v>
      </c>
      <c r="D323">
        <v>-55.09</v>
      </c>
    </row>
    <row r="324" spans="1:4" x14ac:dyDescent="0.3">
      <c r="A324" s="2">
        <v>32396</v>
      </c>
      <c r="B324">
        <v>70</v>
      </c>
      <c r="C324">
        <v>-54</v>
      </c>
      <c r="D324">
        <v>-55.1</v>
      </c>
    </row>
    <row r="325" spans="1:4" x14ac:dyDescent="0.3">
      <c r="A325" s="2">
        <v>32401</v>
      </c>
      <c r="B325">
        <v>70.010000000000005</v>
      </c>
      <c r="C325">
        <v>-54.01</v>
      </c>
      <c r="D325">
        <v>-55.11</v>
      </c>
    </row>
    <row r="326" spans="1:4" x14ac:dyDescent="0.3">
      <c r="A326" s="2">
        <v>32406</v>
      </c>
      <c r="B326">
        <v>70.02</v>
      </c>
      <c r="C326">
        <v>-54.02</v>
      </c>
      <c r="D326">
        <v>-55.12</v>
      </c>
    </row>
    <row r="327" spans="1:4" x14ac:dyDescent="0.3">
      <c r="A327" s="2">
        <v>32411</v>
      </c>
      <c r="B327">
        <v>70.03</v>
      </c>
      <c r="C327">
        <v>-54.03</v>
      </c>
      <c r="D327">
        <v>-55.13</v>
      </c>
    </row>
    <row r="328" spans="1:4" x14ac:dyDescent="0.3">
      <c r="A328" s="2">
        <v>32416</v>
      </c>
      <c r="B328">
        <v>70.05</v>
      </c>
      <c r="C328">
        <v>-54.05</v>
      </c>
      <c r="D328">
        <v>-55.15</v>
      </c>
    </row>
    <row r="329" spans="1:4" x14ac:dyDescent="0.3">
      <c r="A329" s="2">
        <v>32421</v>
      </c>
      <c r="B329">
        <v>70.069999999999894</v>
      </c>
      <c r="C329">
        <v>-54.07</v>
      </c>
      <c r="D329">
        <v>-55.17</v>
      </c>
    </row>
    <row r="330" spans="1:4" x14ac:dyDescent="0.3">
      <c r="A330" s="2">
        <v>32426</v>
      </c>
      <c r="B330">
        <v>70.09</v>
      </c>
      <c r="C330">
        <v>-54.09</v>
      </c>
      <c r="D330">
        <v>-55.19</v>
      </c>
    </row>
    <row r="331" spans="1:4" x14ac:dyDescent="0.3">
      <c r="A331" s="2">
        <v>32431</v>
      </c>
      <c r="B331">
        <v>70.099999999999895</v>
      </c>
      <c r="C331">
        <v>-54.1</v>
      </c>
      <c r="D331">
        <v>-55.2</v>
      </c>
    </row>
    <row r="332" spans="1:4" x14ac:dyDescent="0.3">
      <c r="A332" s="2">
        <v>32433</v>
      </c>
      <c r="B332">
        <v>70.099999999999895</v>
      </c>
      <c r="C332">
        <v>-54.1</v>
      </c>
      <c r="D332">
        <v>-55.2</v>
      </c>
    </row>
    <row r="333" spans="1:4" x14ac:dyDescent="0.3">
      <c r="A333" s="2">
        <v>32436</v>
      </c>
      <c r="B333">
        <v>70.08</v>
      </c>
      <c r="C333">
        <v>-54.08</v>
      </c>
      <c r="D333">
        <v>-55.18</v>
      </c>
    </row>
    <row r="334" spans="1:4" x14ac:dyDescent="0.3">
      <c r="A334" s="2">
        <v>32441</v>
      </c>
      <c r="B334">
        <v>70.06</v>
      </c>
      <c r="C334">
        <v>-54.06</v>
      </c>
      <c r="D334">
        <v>-55.16</v>
      </c>
    </row>
    <row r="335" spans="1:4" x14ac:dyDescent="0.3">
      <c r="A335" s="2">
        <v>32447</v>
      </c>
      <c r="B335">
        <v>70.11</v>
      </c>
      <c r="C335">
        <v>-54.11</v>
      </c>
      <c r="D335">
        <v>-55.21</v>
      </c>
    </row>
    <row r="336" spans="1:4" x14ac:dyDescent="0.3">
      <c r="A336" s="2">
        <v>32452</v>
      </c>
      <c r="B336">
        <v>69.91</v>
      </c>
      <c r="C336">
        <v>-53.91</v>
      </c>
      <c r="D336">
        <v>-55.01</v>
      </c>
    </row>
    <row r="337" spans="1:4" x14ac:dyDescent="0.3">
      <c r="A337" s="2">
        <v>32457</v>
      </c>
      <c r="B337">
        <v>70.02</v>
      </c>
      <c r="C337">
        <v>-54.02</v>
      </c>
      <c r="D337">
        <v>-55.12</v>
      </c>
    </row>
    <row r="338" spans="1:4" x14ac:dyDescent="0.3">
      <c r="A338" s="2">
        <v>32462</v>
      </c>
      <c r="B338">
        <v>70.040000000000006</v>
      </c>
      <c r="C338">
        <v>-54.04</v>
      </c>
      <c r="D338">
        <v>-55.14</v>
      </c>
    </row>
    <row r="339" spans="1:4" x14ac:dyDescent="0.3">
      <c r="A339" s="2">
        <v>32463</v>
      </c>
      <c r="B339">
        <v>70</v>
      </c>
      <c r="C339">
        <v>-54</v>
      </c>
      <c r="D339">
        <v>-55.1</v>
      </c>
    </row>
    <row r="340" spans="1:4" x14ac:dyDescent="0.3">
      <c r="A340" s="2">
        <v>32467</v>
      </c>
      <c r="B340">
        <v>69.989999999999895</v>
      </c>
      <c r="C340">
        <v>-53.99</v>
      </c>
      <c r="D340">
        <v>-55.09</v>
      </c>
    </row>
    <row r="341" spans="1:4" x14ac:dyDescent="0.3">
      <c r="A341" s="2">
        <v>32472</v>
      </c>
      <c r="B341">
        <v>69.95</v>
      </c>
      <c r="C341">
        <v>-53.95</v>
      </c>
      <c r="D341">
        <v>-55.05</v>
      </c>
    </row>
    <row r="342" spans="1:4" x14ac:dyDescent="0.3">
      <c r="A342" s="2">
        <v>32477</v>
      </c>
      <c r="B342">
        <v>69.989999999999895</v>
      </c>
      <c r="C342">
        <v>-53.99</v>
      </c>
      <c r="D342">
        <v>-55.09</v>
      </c>
    </row>
    <row r="343" spans="1:4" x14ac:dyDescent="0.3">
      <c r="A343" s="2">
        <v>32482</v>
      </c>
      <c r="B343">
        <v>69.989999999999895</v>
      </c>
      <c r="C343">
        <v>-53.99</v>
      </c>
      <c r="D343">
        <v>-55.09</v>
      </c>
    </row>
    <row r="344" spans="1:4" x14ac:dyDescent="0.3">
      <c r="A344" s="2">
        <v>32487</v>
      </c>
      <c r="B344">
        <v>69.959999999999894</v>
      </c>
      <c r="C344">
        <v>-53.96</v>
      </c>
      <c r="D344">
        <v>-55.06</v>
      </c>
    </row>
    <row r="345" spans="1:4" x14ac:dyDescent="0.3">
      <c r="A345" s="2">
        <v>32492</v>
      </c>
      <c r="B345">
        <v>69.959999999999894</v>
      </c>
      <c r="C345">
        <v>-53.96</v>
      </c>
      <c r="D345">
        <v>-55.06</v>
      </c>
    </row>
    <row r="346" spans="1:4" x14ac:dyDescent="0.3">
      <c r="A346" s="2">
        <v>32496</v>
      </c>
      <c r="B346">
        <v>70.08</v>
      </c>
      <c r="C346">
        <v>-54.08</v>
      </c>
      <c r="D346">
        <v>-55.18</v>
      </c>
    </row>
    <row r="347" spans="1:4" x14ac:dyDescent="0.3">
      <c r="A347" s="2">
        <v>32497</v>
      </c>
      <c r="B347">
        <v>70.010000000000005</v>
      </c>
      <c r="C347">
        <v>-54.01</v>
      </c>
      <c r="D347">
        <v>-55.11</v>
      </c>
    </row>
    <row r="348" spans="1:4" x14ac:dyDescent="0.3">
      <c r="A348" s="2">
        <v>32502</v>
      </c>
      <c r="B348">
        <v>70.010000000000005</v>
      </c>
      <c r="C348">
        <v>-54.01</v>
      </c>
      <c r="D348">
        <v>-55.11</v>
      </c>
    </row>
    <row r="349" spans="1:4" x14ac:dyDescent="0.3">
      <c r="A349" s="2">
        <v>32508</v>
      </c>
      <c r="B349">
        <v>70.02</v>
      </c>
      <c r="C349">
        <v>-54.02</v>
      </c>
      <c r="D349">
        <v>-55.12</v>
      </c>
    </row>
    <row r="350" spans="1:4" x14ac:dyDescent="0.3">
      <c r="A350" s="2">
        <v>32513</v>
      </c>
      <c r="B350">
        <v>70</v>
      </c>
      <c r="C350">
        <v>-54</v>
      </c>
      <c r="D350">
        <v>-55.1</v>
      </c>
    </row>
    <row r="351" spans="1:4" x14ac:dyDescent="0.3">
      <c r="A351" s="2">
        <v>32518</v>
      </c>
      <c r="B351">
        <v>70.02</v>
      </c>
      <c r="C351">
        <v>-54.02</v>
      </c>
      <c r="D351">
        <v>-55.12</v>
      </c>
    </row>
    <row r="352" spans="1:4" x14ac:dyDescent="0.3">
      <c r="A352" s="2">
        <v>32519</v>
      </c>
      <c r="B352">
        <v>70.099999999999895</v>
      </c>
      <c r="C352">
        <v>-54.1</v>
      </c>
      <c r="D352">
        <v>-55.2</v>
      </c>
    </row>
    <row r="353" spans="1:4" x14ac:dyDescent="0.3">
      <c r="A353" s="2">
        <v>32523</v>
      </c>
      <c r="B353">
        <v>69.95</v>
      </c>
      <c r="C353">
        <v>-53.95</v>
      </c>
      <c r="D353">
        <v>-55.05</v>
      </c>
    </row>
    <row r="354" spans="1:4" x14ac:dyDescent="0.3">
      <c r="A354" s="2">
        <v>32528</v>
      </c>
      <c r="B354">
        <v>69.94</v>
      </c>
      <c r="C354">
        <v>-53.94</v>
      </c>
      <c r="D354">
        <v>-55.04</v>
      </c>
    </row>
    <row r="355" spans="1:4" x14ac:dyDescent="0.3">
      <c r="A355" s="2">
        <v>32533</v>
      </c>
      <c r="B355">
        <v>70.03</v>
      </c>
      <c r="C355">
        <v>-54.03</v>
      </c>
      <c r="D355">
        <v>-55.13</v>
      </c>
    </row>
    <row r="356" spans="1:4" x14ac:dyDescent="0.3">
      <c r="A356" s="2">
        <v>32539</v>
      </c>
      <c r="B356">
        <v>69.959999999999894</v>
      </c>
      <c r="C356">
        <v>-53.96</v>
      </c>
      <c r="D356">
        <v>-55.06</v>
      </c>
    </row>
    <row r="357" spans="1:4" x14ac:dyDescent="0.3">
      <c r="A357" s="2">
        <v>32544</v>
      </c>
      <c r="B357">
        <v>70.069999999999894</v>
      </c>
      <c r="C357">
        <v>-54.07</v>
      </c>
      <c r="D357">
        <v>-55.17</v>
      </c>
    </row>
    <row r="358" spans="1:4" x14ac:dyDescent="0.3">
      <c r="A358" s="2">
        <v>32549</v>
      </c>
      <c r="B358">
        <v>70.069999999999894</v>
      </c>
      <c r="C358">
        <v>-54.07</v>
      </c>
      <c r="D358">
        <v>-55.17</v>
      </c>
    </row>
    <row r="359" spans="1:4" x14ac:dyDescent="0.3">
      <c r="A359" s="2">
        <v>32554</v>
      </c>
      <c r="B359">
        <v>70.069999999999894</v>
      </c>
      <c r="C359">
        <v>-54.07</v>
      </c>
      <c r="D359">
        <v>-55.17</v>
      </c>
    </row>
    <row r="360" spans="1:4" x14ac:dyDescent="0.3">
      <c r="A360" s="2">
        <v>32556</v>
      </c>
      <c r="B360">
        <v>70.16</v>
      </c>
      <c r="C360">
        <v>-54.16</v>
      </c>
      <c r="D360">
        <v>-55.26</v>
      </c>
    </row>
    <row r="361" spans="1:4" x14ac:dyDescent="0.3">
      <c r="A361" s="2">
        <v>32559</v>
      </c>
      <c r="B361">
        <v>69.97</v>
      </c>
      <c r="C361">
        <v>-53.97</v>
      </c>
      <c r="D361">
        <v>-55.07</v>
      </c>
    </row>
    <row r="362" spans="1:4" x14ac:dyDescent="0.3">
      <c r="A362" s="2">
        <v>32564</v>
      </c>
      <c r="B362">
        <v>69.88</v>
      </c>
      <c r="C362">
        <v>-53.88</v>
      </c>
      <c r="D362">
        <v>-54.98</v>
      </c>
    </row>
    <row r="363" spans="1:4" x14ac:dyDescent="0.3">
      <c r="A363" s="2">
        <v>32567</v>
      </c>
      <c r="B363">
        <v>69.84</v>
      </c>
      <c r="C363">
        <v>-53.84</v>
      </c>
      <c r="D363">
        <v>-54.94</v>
      </c>
    </row>
    <row r="364" spans="1:4" x14ac:dyDescent="0.3">
      <c r="A364" s="2">
        <v>32572</v>
      </c>
      <c r="B364">
        <v>69.86</v>
      </c>
      <c r="C364">
        <v>-53.86</v>
      </c>
      <c r="D364">
        <v>-54.96</v>
      </c>
    </row>
    <row r="365" spans="1:4" x14ac:dyDescent="0.3">
      <c r="A365" s="2">
        <v>32577</v>
      </c>
      <c r="B365">
        <v>69.87</v>
      </c>
      <c r="C365">
        <v>-53.87</v>
      </c>
      <c r="D365">
        <v>-54.97</v>
      </c>
    </row>
    <row r="366" spans="1:4" x14ac:dyDescent="0.3">
      <c r="A366" s="2">
        <v>32580</v>
      </c>
      <c r="B366">
        <v>69.88</v>
      </c>
      <c r="C366">
        <v>-53.88</v>
      </c>
      <c r="D366">
        <v>-54.98</v>
      </c>
    </row>
    <row r="367" spans="1:4" x14ac:dyDescent="0.3">
      <c r="A367" s="2">
        <v>32582</v>
      </c>
      <c r="B367">
        <v>69.78</v>
      </c>
      <c r="C367">
        <v>-53.78</v>
      </c>
      <c r="D367">
        <v>-54.88</v>
      </c>
    </row>
    <row r="368" spans="1:4" x14ac:dyDescent="0.3">
      <c r="A368" s="2">
        <v>32587</v>
      </c>
      <c r="B368">
        <v>69.91</v>
      </c>
      <c r="C368">
        <v>-53.91</v>
      </c>
      <c r="D368">
        <v>-55.01</v>
      </c>
    </row>
    <row r="369" spans="1:4" x14ac:dyDescent="0.3">
      <c r="A369" s="2">
        <v>32592</v>
      </c>
      <c r="B369">
        <v>69.77</v>
      </c>
      <c r="C369">
        <v>-53.77</v>
      </c>
      <c r="D369">
        <v>-54.87</v>
      </c>
    </row>
    <row r="370" spans="1:4" x14ac:dyDescent="0.3">
      <c r="A370" s="2">
        <v>32598</v>
      </c>
      <c r="B370">
        <v>69.78</v>
      </c>
      <c r="C370">
        <v>-53.78</v>
      </c>
      <c r="D370">
        <v>-54.88</v>
      </c>
    </row>
    <row r="371" spans="1:4" x14ac:dyDescent="0.3">
      <c r="A371" s="2">
        <v>32603</v>
      </c>
      <c r="B371">
        <v>69.87</v>
      </c>
      <c r="C371">
        <v>-53.87</v>
      </c>
      <c r="D371">
        <v>-54.97</v>
      </c>
    </row>
    <row r="372" spans="1:4" x14ac:dyDescent="0.3">
      <c r="A372" s="2">
        <v>32605</v>
      </c>
      <c r="B372">
        <v>69.67</v>
      </c>
      <c r="C372">
        <v>-53.67</v>
      </c>
      <c r="D372">
        <v>-54.77</v>
      </c>
    </row>
    <row r="373" spans="1:4" x14ac:dyDescent="0.3">
      <c r="A373" s="2">
        <v>32608</v>
      </c>
      <c r="B373">
        <v>69.87</v>
      </c>
      <c r="C373">
        <v>-53.87</v>
      </c>
      <c r="D373">
        <v>-54.97</v>
      </c>
    </row>
    <row r="374" spans="1:4" x14ac:dyDescent="0.3">
      <c r="A374" s="2">
        <v>32613</v>
      </c>
      <c r="B374">
        <v>69.900000000000006</v>
      </c>
      <c r="C374">
        <v>-53.9</v>
      </c>
      <c r="D374">
        <v>-55</v>
      </c>
    </row>
    <row r="375" spans="1:4" x14ac:dyDescent="0.3">
      <c r="A375" s="2">
        <v>32618</v>
      </c>
      <c r="B375">
        <v>69.88</v>
      </c>
      <c r="C375">
        <v>-53.88</v>
      </c>
      <c r="D375">
        <v>-54.98</v>
      </c>
    </row>
    <row r="376" spans="1:4" x14ac:dyDescent="0.3">
      <c r="A376" s="2">
        <v>32623</v>
      </c>
      <c r="B376">
        <v>69.89</v>
      </c>
      <c r="C376">
        <v>-53.89</v>
      </c>
      <c r="D376">
        <v>-54.99</v>
      </c>
    </row>
    <row r="377" spans="1:4" x14ac:dyDescent="0.3">
      <c r="A377" s="2">
        <v>32628</v>
      </c>
      <c r="B377">
        <v>69.900000000000006</v>
      </c>
      <c r="C377">
        <v>-53.9</v>
      </c>
      <c r="D377">
        <v>-55</v>
      </c>
    </row>
    <row r="378" spans="1:4" x14ac:dyDescent="0.3">
      <c r="A378" s="2">
        <v>32633</v>
      </c>
      <c r="B378">
        <v>69.89</v>
      </c>
      <c r="C378">
        <v>-53.89</v>
      </c>
      <c r="D378">
        <v>-54.99</v>
      </c>
    </row>
    <row r="379" spans="1:4" x14ac:dyDescent="0.3">
      <c r="A379" s="2">
        <v>32638</v>
      </c>
      <c r="B379">
        <v>69.83</v>
      </c>
      <c r="C379">
        <v>-53.83</v>
      </c>
      <c r="D379">
        <v>-54.93</v>
      </c>
    </row>
    <row r="380" spans="1:4" x14ac:dyDescent="0.3">
      <c r="A380" s="2">
        <v>32643</v>
      </c>
      <c r="B380">
        <v>69.88</v>
      </c>
      <c r="C380">
        <v>-53.88</v>
      </c>
      <c r="D380">
        <v>-54.98</v>
      </c>
    </row>
    <row r="381" spans="1:4" x14ac:dyDescent="0.3">
      <c r="A381" s="2">
        <v>32648</v>
      </c>
      <c r="B381">
        <v>69.94</v>
      </c>
      <c r="C381">
        <v>-53.94</v>
      </c>
      <c r="D381">
        <v>-55.04</v>
      </c>
    </row>
    <row r="382" spans="1:4" x14ac:dyDescent="0.3">
      <c r="A382" s="2">
        <v>32653</v>
      </c>
      <c r="B382">
        <v>69.89</v>
      </c>
      <c r="C382">
        <v>-53.89</v>
      </c>
      <c r="D382">
        <v>-54.99</v>
      </c>
    </row>
    <row r="383" spans="1:4" x14ac:dyDescent="0.3">
      <c r="A383" s="2">
        <v>32659</v>
      </c>
      <c r="B383">
        <v>70.03</v>
      </c>
      <c r="C383">
        <v>-54.03</v>
      </c>
      <c r="D383">
        <v>-55.13</v>
      </c>
    </row>
    <row r="384" spans="1:4" x14ac:dyDescent="0.3">
      <c r="A384" s="2">
        <v>32664</v>
      </c>
      <c r="B384">
        <v>69.959999999999894</v>
      </c>
      <c r="C384">
        <v>-53.96</v>
      </c>
      <c r="D384">
        <v>-55.06</v>
      </c>
    </row>
    <row r="385" spans="1:4" x14ac:dyDescent="0.3">
      <c r="A385" s="2">
        <v>32669</v>
      </c>
      <c r="B385">
        <v>69.89</v>
      </c>
      <c r="C385">
        <v>-53.89</v>
      </c>
      <c r="D385">
        <v>-54.99</v>
      </c>
    </row>
    <row r="386" spans="1:4" x14ac:dyDescent="0.3">
      <c r="A386" s="2">
        <v>32674</v>
      </c>
      <c r="B386">
        <v>69.930000000000007</v>
      </c>
      <c r="C386">
        <v>-53.93</v>
      </c>
      <c r="D386">
        <v>-55.03</v>
      </c>
    </row>
    <row r="387" spans="1:4" x14ac:dyDescent="0.3">
      <c r="A387" s="2">
        <v>32679</v>
      </c>
      <c r="B387">
        <v>70</v>
      </c>
      <c r="C387">
        <v>-54</v>
      </c>
      <c r="D387">
        <v>-55.1</v>
      </c>
    </row>
    <row r="388" spans="1:4" x14ac:dyDescent="0.3">
      <c r="A388" s="2">
        <v>32680</v>
      </c>
      <c r="B388">
        <v>70</v>
      </c>
      <c r="C388">
        <v>-54</v>
      </c>
      <c r="D388">
        <v>-55.1</v>
      </c>
    </row>
    <row r="389" spans="1:4" x14ac:dyDescent="0.3">
      <c r="A389" s="2">
        <v>32684</v>
      </c>
      <c r="B389">
        <v>69.92</v>
      </c>
      <c r="C389">
        <v>-53.92</v>
      </c>
      <c r="D389">
        <v>-55.02</v>
      </c>
    </row>
    <row r="390" spans="1:4" x14ac:dyDescent="0.3">
      <c r="A390" s="2">
        <v>32689</v>
      </c>
      <c r="B390">
        <v>69.95</v>
      </c>
      <c r="C390">
        <v>-53.95</v>
      </c>
      <c r="D390">
        <v>-55.05</v>
      </c>
    </row>
    <row r="391" spans="1:4" x14ac:dyDescent="0.3">
      <c r="A391" s="2">
        <v>32694</v>
      </c>
      <c r="B391">
        <v>69.97</v>
      </c>
      <c r="C391">
        <v>-53.97</v>
      </c>
      <c r="D391">
        <v>-55.07</v>
      </c>
    </row>
    <row r="392" spans="1:4" x14ac:dyDescent="0.3">
      <c r="A392" s="2">
        <v>32699</v>
      </c>
      <c r="B392">
        <v>69.92</v>
      </c>
      <c r="C392">
        <v>-53.92</v>
      </c>
      <c r="D392">
        <v>-55.02</v>
      </c>
    </row>
    <row r="393" spans="1:4" x14ac:dyDescent="0.3">
      <c r="A393" s="2">
        <v>32704</v>
      </c>
      <c r="B393">
        <v>69.92</v>
      </c>
      <c r="C393">
        <v>-53.92</v>
      </c>
      <c r="D393">
        <v>-55.02</v>
      </c>
    </row>
    <row r="394" spans="1:4" x14ac:dyDescent="0.3">
      <c r="A394" s="2">
        <v>32709</v>
      </c>
      <c r="B394">
        <v>69.87</v>
      </c>
      <c r="C394">
        <v>-53.87</v>
      </c>
      <c r="D394">
        <v>-54.97</v>
      </c>
    </row>
    <row r="395" spans="1:4" x14ac:dyDescent="0.3">
      <c r="A395" s="2">
        <v>32714</v>
      </c>
      <c r="B395">
        <v>70.03</v>
      </c>
      <c r="C395">
        <v>-54.03</v>
      </c>
      <c r="D395">
        <v>-55.13</v>
      </c>
    </row>
    <row r="396" spans="1:4" x14ac:dyDescent="0.3">
      <c r="A396" s="2">
        <v>32720</v>
      </c>
      <c r="B396">
        <v>70.05</v>
      </c>
      <c r="C396">
        <v>-54.05</v>
      </c>
      <c r="D396">
        <v>-55.15</v>
      </c>
    </row>
    <row r="397" spans="1:4" x14ac:dyDescent="0.3">
      <c r="A397" s="2">
        <v>32725</v>
      </c>
      <c r="B397">
        <v>70.03</v>
      </c>
      <c r="C397">
        <v>-54.03</v>
      </c>
      <c r="D397">
        <v>-55.13</v>
      </c>
    </row>
    <row r="398" spans="1:4" x14ac:dyDescent="0.3">
      <c r="A398" s="2">
        <v>32730</v>
      </c>
      <c r="B398">
        <v>70.099999999999895</v>
      </c>
      <c r="C398">
        <v>-54.1</v>
      </c>
      <c r="D398">
        <v>-55.2</v>
      </c>
    </row>
    <row r="399" spans="1:4" x14ac:dyDescent="0.3">
      <c r="A399" s="2">
        <v>32735</v>
      </c>
      <c r="B399">
        <v>69.84</v>
      </c>
      <c r="C399">
        <v>-53.84</v>
      </c>
      <c r="D399">
        <v>-54.94</v>
      </c>
    </row>
    <row r="400" spans="1:4" x14ac:dyDescent="0.3">
      <c r="A400" s="2">
        <v>32737</v>
      </c>
      <c r="B400">
        <v>69.8</v>
      </c>
      <c r="C400">
        <v>-53.8</v>
      </c>
      <c r="D400">
        <v>-54.9</v>
      </c>
    </row>
    <row r="401" spans="1:4" x14ac:dyDescent="0.3">
      <c r="A401" s="2">
        <v>32740</v>
      </c>
      <c r="B401">
        <v>69.77</v>
      </c>
      <c r="C401">
        <v>-53.77</v>
      </c>
      <c r="D401">
        <v>-54.87</v>
      </c>
    </row>
    <row r="402" spans="1:4" x14ac:dyDescent="0.3">
      <c r="A402" s="2">
        <v>32745</v>
      </c>
      <c r="B402">
        <v>69.8</v>
      </c>
      <c r="C402">
        <v>-53.8</v>
      </c>
      <c r="D402">
        <v>-54.9</v>
      </c>
    </row>
    <row r="403" spans="1:4" x14ac:dyDescent="0.3">
      <c r="A403" s="2">
        <v>32751</v>
      </c>
      <c r="B403">
        <v>69.900000000000006</v>
      </c>
      <c r="C403">
        <v>-53.9</v>
      </c>
      <c r="D403">
        <v>-55</v>
      </c>
    </row>
    <row r="404" spans="1:4" x14ac:dyDescent="0.3">
      <c r="A404" s="2">
        <v>32756</v>
      </c>
      <c r="B404">
        <v>70.02</v>
      </c>
      <c r="C404">
        <v>-54.02</v>
      </c>
      <c r="D404">
        <v>-55.12</v>
      </c>
    </row>
    <row r="405" spans="1:4" x14ac:dyDescent="0.3">
      <c r="A405" s="2">
        <v>32761</v>
      </c>
      <c r="B405">
        <v>70.02</v>
      </c>
      <c r="C405">
        <v>-54.02</v>
      </c>
      <c r="D405">
        <v>-55.12</v>
      </c>
    </row>
    <row r="406" spans="1:4" x14ac:dyDescent="0.3">
      <c r="A406" s="2">
        <v>32766</v>
      </c>
      <c r="B406">
        <v>70.05</v>
      </c>
      <c r="C406">
        <v>-54.05</v>
      </c>
      <c r="D406">
        <v>-55.15</v>
      </c>
    </row>
    <row r="407" spans="1:4" x14ac:dyDescent="0.3">
      <c r="A407" s="2">
        <v>32771</v>
      </c>
      <c r="B407">
        <v>69.959999999999894</v>
      </c>
      <c r="C407">
        <v>-53.96</v>
      </c>
      <c r="D407">
        <v>-55.06</v>
      </c>
    </row>
    <row r="408" spans="1:4" x14ac:dyDescent="0.3">
      <c r="A408" s="2">
        <v>32776</v>
      </c>
      <c r="B408">
        <v>70.040000000000006</v>
      </c>
      <c r="C408">
        <v>-54.04</v>
      </c>
      <c r="D408">
        <v>-55.14</v>
      </c>
    </row>
    <row r="409" spans="1:4" x14ac:dyDescent="0.3">
      <c r="A409" s="2">
        <v>32781</v>
      </c>
      <c r="B409">
        <v>70.02</v>
      </c>
      <c r="C409">
        <v>-54.02</v>
      </c>
      <c r="D409">
        <v>-55.12</v>
      </c>
    </row>
    <row r="410" spans="1:4" x14ac:dyDescent="0.3">
      <c r="A410" s="2">
        <v>32784</v>
      </c>
      <c r="B410">
        <v>69.94</v>
      </c>
      <c r="C410">
        <v>-53.94</v>
      </c>
      <c r="D410">
        <v>-55.04</v>
      </c>
    </row>
    <row r="411" spans="1:4" x14ac:dyDescent="0.3">
      <c r="A411" s="2">
        <v>32785</v>
      </c>
      <c r="B411">
        <v>70.05</v>
      </c>
      <c r="C411">
        <v>-54.05</v>
      </c>
      <c r="D411">
        <v>-55.15</v>
      </c>
    </row>
    <row r="412" spans="1:4" x14ac:dyDescent="0.3">
      <c r="A412" s="2">
        <v>32786</v>
      </c>
      <c r="B412">
        <v>70.05</v>
      </c>
      <c r="C412">
        <v>-54.05</v>
      </c>
      <c r="D412">
        <v>-55.15</v>
      </c>
    </row>
    <row r="413" spans="1:4" x14ac:dyDescent="0.3">
      <c r="A413" s="2">
        <v>32791</v>
      </c>
      <c r="B413">
        <v>70.13</v>
      </c>
      <c r="C413">
        <v>-54.13</v>
      </c>
      <c r="D413">
        <v>-55.23</v>
      </c>
    </row>
    <row r="414" spans="1:4" x14ac:dyDescent="0.3">
      <c r="A414" s="2">
        <v>32796</v>
      </c>
      <c r="B414">
        <v>70.150000000000006</v>
      </c>
      <c r="C414">
        <v>-54.15</v>
      </c>
      <c r="D414">
        <v>-55.25</v>
      </c>
    </row>
    <row r="415" spans="1:4" x14ac:dyDescent="0.3">
      <c r="A415" s="2">
        <v>32801</v>
      </c>
      <c r="B415">
        <v>70.13</v>
      </c>
      <c r="C415">
        <v>-54.13</v>
      </c>
      <c r="D415">
        <v>-55.23</v>
      </c>
    </row>
    <row r="416" spans="1:4" x14ac:dyDescent="0.3">
      <c r="A416" s="2">
        <v>32806</v>
      </c>
      <c r="B416">
        <v>70.25</v>
      </c>
      <c r="C416">
        <v>-54.25</v>
      </c>
      <c r="D416">
        <v>-55.35</v>
      </c>
    </row>
    <row r="417" spans="1:4" x14ac:dyDescent="0.3">
      <c r="A417" s="2">
        <v>32812</v>
      </c>
      <c r="B417">
        <v>70.260000000000005</v>
      </c>
      <c r="C417">
        <v>-54.26</v>
      </c>
      <c r="D417">
        <v>-55.36</v>
      </c>
    </row>
    <row r="418" spans="1:4" x14ac:dyDescent="0.3">
      <c r="A418" s="2">
        <v>32817</v>
      </c>
      <c r="B418">
        <v>70.239999999999895</v>
      </c>
      <c r="C418">
        <v>-54.24</v>
      </c>
      <c r="D418">
        <v>-55.34</v>
      </c>
    </row>
    <row r="419" spans="1:4" x14ac:dyDescent="0.3">
      <c r="A419" s="2">
        <v>32822</v>
      </c>
      <c r="B419">
        <v>70.19</v>
      </c>
      <c r="C419">
        <v>-54.19</v>
      </c>
      <c r="D419">
        <v>-55.29</v>
      </c>
    </row>
    <row r="420" spans="1:4" x14ac:dyDescent="0.3">
      <c r="A420" s="2">
        <v>32827</v>
      </c>
      <c r="B420">
        <v>70.260000000000005</v>
      </c>
      <c r="C420">
        <v>-54.26</v>
      </c>
      <c r="D420">
        <v>-55.36</v>
      </c>
    </row>
    <row r="421" spans="1:4" x14ac:dyDescent="0.3">
      <c r="A421" s="2">
        <v>32832</v>
      </c>
      <c r="B421">
        <v>70.27</v>
      </c>
      <c r="C421">
        <v>-54.27</v>
      </c>
      <c r="D421">
        <v>-55.37</v>
      </c>
    </row>
    <row r="422" spans="1:4" x14ac:dyDescent="0.3">
      <c r="A422" s="2">
        <v>32837</v>
      </c>
      <c r="B422">
        <v>70.25</v>
      </c>
      <c r="C422">
        <v>-54.25</v>
      </c>
      <c r="D422">
        <v>-55.35</v>
      </c>
    </row>
    <row r="423" spans="1:4" x14ac:dyDescent="0.3">
      <c r="A423" s="2">
        <v>32841</v>
      </c>
      <c r="B423">
        <v>70.28</v>
      </c>
      <c r="C423">
        <v>-54.28</v>
      </c>
      <c r="D423">
        <v>-55.38</v>
      </c>
    </row>
    <row r="424" spans="1:4" x14ac:dyDescent="0.3">
      <c r="A424" s="2">
        <v>32842</v>
      </c>
      <c r="B424">
        <v>70.28</v>
      </c>
      <c r="C424">
        <v>-54.28</v>
      </c>
      <c r="D424">
        <v>-55.38</v>
      </c>
    </row>
    <row r="425" spans="1:4" x14ac:dyDescent="0.3">
      <c r="A425" s="2">
        <v>32847</v>
      </c>
      <c r="B425">
        <v>70.25</v>
      </c>
      <c r="C425">
        <v>-54.25</v>
      </c>
      <c r="D425">
        <v>-55.35</v>
      </c>
    </row>
    <row r="426" spans="1:4" x14ac:dyDescent="0.3">
      <c r="A426" s="2">
        <v>32852</v>
      </c>
      <c r="B426">
        <v>70.180000000000007</v>
      </c>
      <c r="C426">
        <v>-54.18</v>
      </c>
      <c r="D426">
        <v>-55.28</v>
      </c>
    </row>
    <row r="427" spans="1:4" x14ac:dyDescent="0.3">
      <c r="A427" s="2">
        <v>32857</v>
      </c>
      <c r="B427">
        <v>70.19</v>
      </c>
      <c r="C427">
        <v>-54.19</v>
      </c>
      <c r="D427">
        <v>-55.29</v>
      </c>
    </row>
    <row r="428" spans="1:4" x14ac:dyDescent="0.3">
      <c r="A428" s="2">
        <v>32862</v>
      </c>
      <c r="B428">
        <v>70.27</v>
      </c>
      <c r="C428">
        <v>-54.27</v>
      </c>
      <c r="D428">
        <v>-55.37</v>
      </c>
    </row>
    <row r="429" spans="1:4" x14ac:dyDescent="0.3">
      <c r="A429" s="2">
        <v>32867</v>
      </c>
      <c r="B429">
        <v>70.27</v>
      </c>
      <c r="C429">
        <v>-54.27</v>
      </c>
      <c r="D429">
        <v>-55.37</v>
      </c>
    </row>
    <row r="430" spans="1:4" x14ac:dyDescent="0.3">
      <c r="A430" s="2">
        <v>32873</v>
      </c>
      <c r="B430">
        <v>70.28</v>
      </c>
      <c r="C430">
        <v>-54.28</v>
      </c>
      <c r="D430">
        <v>-55.38</v>
      </c>
    </row>
    <row r="431" spans="1:4" x14ac:dyDescent="0.3">
      <c r="A431" s="2">
        <v>32878</v>
      </c>
      <c r="B431">
        <v>70.290000000000006</v>
      </c>
      <c r="C431">
        <v>-54.29</v>
      </c>
      <c r="D431">
        <v>-55.39</v>
      </c>
    </row>
    <row r="432" spans="1:4" x14ac:dyDescent="0.3">
      <c r="A432" s="2">
        <v>32883</v>
      </c>
      <c r="B432">
        <v>70.3</v>
      </c>
      <c r="C432">
        <v>-54.3</v>
      </c>
      <c r="D432">
        <v>-55.4</v>
      </c>
    </row>
    <row r="433" spans="1:4" x14ac:dyDescent="0.3">
      <c r="A433" s="2">
        <v>32888</v>
      </c>
      <c r="B433">
        <v>70.48</v>
      </c>
      <c r="C433">
        <v>-54.48</v>
      </c>
      <c r="D433">
        <v>-55.58</v>
      </c>
    </row>
    <row r="434" spans="1:4" x14ac:dyDescent="0.3">
      <c r="A434" s="2">
        <v>32893</v>
      </c>
      <c r="B434">
        <v>70.510000000000005</v>
      </c>
      <c r="C434">
        <v>-54.51</v>
      </c>
      <c r="D434">
        <v>-55.61</v>
      </c>
    </row>
    <row r="435" spans="1:4" x14ac:dyDescent="0.3">
      <c r="A435" s="2">
        <v>32898</v>
      </c>
      <c r="B435">
        <v>70.48</v>
      </c>
      <c r="C435">
        <v>-54.48</v>
      </c>
      <c r="D435">
        <v>-55.58</v>
      </c>
    </row>
    <row r="436" spans="1:4" x14ac:dyDescent="0.3">
      <c r="A436" s="2">
        <v>32904</v>
      </c>
      <c r="B436">
        <v>70.53</v>
      </c>
      <c r="C436">
        <v>-54.53</v>
      </c>
      <c r="D436">
        <v>-55.63</v>
      </c>
    </row>
    <row r="437" spans="1:4" x14ac:dyDescent="0.3">
      <c r="A437" s="2">
        <v>32909</v>
      </c>
      <c r="B437">
        <v>70.540000000000006</v>
      </c>
      <c r="C437">
        <v>-54.54</v>
      </c>
      <c r="D437">
        <v>-55.64</v>
      </c>
    </row>
    <row r="438" spans="1:4" x14ac:dyDescent="0.3">
      <c r="A438" s="2">
        <v>32914</v>
      </c>
      <c r="B438">
        <v>70.510000000000005</v>
      </c>
      <c r="C438">
        <v>-54.51</v>
      </c>
      <c r="D438">
        <v>-55.61</v>
      </c>
    </row>
    <row r="439" spans="1:4" x14ac:dyDescent="0.3">
      <c r="A439" s="2">
        <v>32919</v>
      </c>
      <c r="B439">
        <v>70.540000000000006</v>
      </c>
      <c r="C439">
        <v>-54.54</v>
      </c>
      <c r="D439">
        <v>-55.64</v>
      </c>
    </row>
    <row r="440" spans="1:4" x14ac:dyDescent="0.3">
      <c r="A440" s="2">
        <v>32924</v>
      </c>
      <c r="B440">
        <v>70.59</v>
      </c>
      <c r="C440">
        <v>-54.59</v>
      </c>
      <c r="D440">
        <v>-55.69</v>
      </c>
    </row>
    <row r="441" spans="1:4" x14ac:dyDescent="0.3">
      <c r="A441" s="2">
        <v>32925</v>
      </c>
      <c r="B441">
        <v>70.73</v>
      </c>
      <c r="C441">
        <v>-54.73</v>
      </c>
      <c r="D441">
        <v>-55.83</v>
      </c>
    </row>
    <row r="442" spans="1:4" x14ac:dyDescent="0.3">
      <c r="A442" s="2">
        <v>32929</v>
      </c>
      <c r="B442">
        <v>70.739999999999895</v>
      </c>
      <c r="C442">
        <v>-54.74</v>
      </c>
      <c r="D442">
        <v>-55.84</v>
      </c>
    </row>
    <row r="443" spans="1:4" x14ac:dyDescent="0.3">
      <c r="A443" s="2">
        <v>32932</v>
      </c>
      <c r="B443">
        <v>70.7</v>
      </c>
      <c r="C443">
        <v>-54.7</v>
      </c>
      <c r="D443">
        <v>-55.8</v>
      </c>
    </row>
    <row r="444" spans="1:4" x14ac:dyDescent="0.3">
      <c r="A444" s="2">
        <v>32937</v>
      </c>
      <c r="B444">
        <v>70.67</v>
      </c>
      <c r="C444">
        <v>-54.67</v>
      </c>
      <c r="D444">
        <v>-55.77</v>
      </c>
    </row>
    <row r="445" spans="1:4" x14ac:dyDescent="0.3">
      <c r="A445" s="2">
        <v>32942</v>
      </c>
      <c r="B445">
        <v>70.7</v>
      </c>
      <c r="C445">
        <v>-54.7</v>
      </c>
      <c r="D445">
        <v>-55.8</v>
      </c>
    </row>
    <row r="446" spans="1:4" x14ac:dyDescent="0.3">
      <c r="A446" s="2">
        <v>32945</v>
      </c>
      <c r="B446">
        <v>71.180000000000007</v>
      </c>
      <c r="C446">
        <v>-55.18</v>
      </c>
      <c r="D446">
        <v>-56.28</v>
      </c>
    </row>
    <row r="447" spans="1:4" x14ac:dyDescent="0.3">
      <c r="A447" s="2">
        <v>32947</v>
      </c>
      <c r="B447">
        <v>70.69</v>
      </c>
      <c r="C447">
        <v>-54.69</v>
      </c>
      <c r="D447">
        <v>-55.79</v>
      </c>
    </row>
    <row r="448" spans="1:4" x14ac:dyDescent="0.3">
      <c r="A448" s="2">
        <v>32952</v>
      </c>
      <c r="B448">
        <v>70.64</v>
      </c>
      <c r="C448">
        <v>-54.64</v>
      </c>
      <c r="D448">
        <v>-55.74</v>
      </c>
    </row>
    <row r="449" spans="1:4" x14ac:dyDescent="0.3">
      <c r="A449" s="2">
        <v>32957</v>
      </c>
      <c r="B449">
        <v>70.73</v>
      </c>
      <c r="C449">
        <v>-54.73</v>
      </c>
      <c r="D449">
        <v>-55.83</v>
      </c>
    </row>
    <row r="450" spans="1:4" x14ac:dyDescent="0.3">
      <c r="A450" s="2">
        <v>32963</v>
      </c>
      <c r="B450">
        <v>70.680000000000007</v>
      </c>
      <c r="C450">
        <v>-54.68</v>
      </c>
      <c r="D450">
        <v>-55.78</v>
      </c>
    </row>
    <row r="451" spans="1:4" x14ac:dyDescent="0.3">
      <c r="A451" s="2">
        <v>32968</v>
      </c>
      <c r="B451">
        <v>70.63</v>
      </c>
      <c r="C451">
        <v>-54.63</v>
      </c>
      <c r="D451">
        <v>-55.73</v>
      </c>
    </row>
    <row r="452" spans="1:4" x14ac:dyDescent="0.3">
      <c r="A452" s="2">
        <v>32973</v>
      </c>
      <c r="B452">
        <v>70.8</v>
      </c>
      <c r="C452">
        <v>-54.8</v>
      </c>
      <c r="D452">
        <v>-55.9</v>
      </c>
    </row>
    <row r="453" spans="1:4" x14ac:dyDescent="0.3">
      <c r="A453" s="2">
        <v>32978</v>
      </c>
      <c r="B453">
        <v>70.760000000000005</v>
      </c>
      <c r="C453">
        <v>-54.76</v>
      </c>
      <c r="D453">
        <v>-55.86</v>
      </c>
    </row>
    <row r="454" spans="1:4" x14ac:dyDescent="0.3">
      <c r="A454" s="2">
        <v>32983</v>
      </c>
      <c r="B454">
        <v>70.849999999999895</v>
      </c>
      <c r="C454">
        <v>-54.85</v>
      </c>
      <c r="D454">
        <v>-55.95</v>
      </c>
    </row>
    <row r="455" spans="1:4" x14ac:dyDescent="0.3">
      <c r="A455" s="2">
        <v>32988</v>
      </c>
      <c r="B455">
        <v>70.75</v>
      </c>
      <c r="C455">
        <v>-54.75</v>
      </c>
      <c r="D455">
        <v>-55.85</v>
      </c>
    </row>
    <row r="456" spans="1:4" x14ac:dyDescent="0.3">
      <c r="A456" s="2">
        <v>32993</v>
      </c>
      <c r="B456">
        <v>70.739999999999895</v>
      </c>
      <c r="C456">
        <v>-54.74</v>
      </c>
      <c r="D456">
        <v>-55.84</v>
      </c>
    </row>
    <row r="457" spans="1:4" x14ac:dyDescent="0.3">
      <c r="A457" s="2">
        <v>32998</v>
      </c>
      <c r="B457">
        <v>70.73</v>
      </c>
      <c r="C457">
        <v>-54.73</v>
      </c>
      <c r="D457">
        <v>-55.83</v>
      </c>
    </row>
    <row r="458" spans="1:4" x14ac:dyDescent="0.3">
      <c r="A458" s="2">
        <v>33003</v>
      </c>
      <c r="B458">
        <v>70.790000000000006</v>
      </c>
      <c r="C458">
        <v>-54.79</v>
      </c>
      <c r="D458">
        <v>-55.89</v>
      </c>
    </row>
    <row r="459" spans="1:4" x14ac:dyDescent="0.3">
      <c r="A459" s="2">
        <v>33008</v>
      </c>
      <c r="B459">
        <v>70.81</v>
      </c>
      <c r="C459">
        <v>-54.81</v>
      </c>
      <c r="D459">
        <v>-55.91</v>
      </c>
    </row>
    <row r="460" spans="1:4" x14ac:dyDescent="0.3">
      <c r="A460" s="2">
        <v>33013</v>
      </c>
      <c r="B460">
        <v>70.790000000000006</v>
      </c>
      <c r="C460">
        <v>-54.79</v>
      </c>
      <c r="D460">
        <v>-55.89</v>
      </c>
    </row>
    <row r="461" spans="1:4" x14ac:dyDescent="0.3">
      <c r="A461" s="2">
        <v>33018</v>
      </c>
      <c r="B461">
        <v>70.78</v>
      </c>
      <c r="C461">
        <v>-54.78</v>
      </c>
      <c r="D461">
        <v>-55.88</v>
      </c>
    </row>
    <row r="462" spans="1:4" x14ac:dyDescent="0.3">
      <c r="A462" s="2">
        <v>33024</v>
      </c>
      <c r="B462">
        <v>70.75</v>
      </c>
      <c r="C462">
        <v>-54.75</v>
      </c>
      <c r="D462">
        <v>-55.85</v>
      </c>
    </row>
    <row r="463" spans="1:4" x14ac:dyDescent="0.3">
      <c r="A463" s="2">
        <v>33029</v>
      </c>
      <c r="B463">
        <v>70.78</v>
      </c>
      <c r="C463">
        <v>-54.78</v>
      </c>
      <c r="D463">
        <v>-55.88</v>
      </c>
    </row>
    <row r="464" spans="1:4" x14ac:dyDescent="0.3">
      <c r="A464" s="2">
        <v>33034</v>
      </c>
      <c r="B464">
        <v>70.819999999999894</v>
      </c>
      <c r="C464">
        <v>-54.82</v>
      </c>
      <c r="D464">
        <v>-55.92</v>
      </c>
    </row>
    <row r="465" spans="1:4" x14ac:dyDescent="0.3">
      <c r="A465" s="2">
        <v>33039</v>
      </c>
      <c r="B465">
        <v>70.88</v>
      </c>
      <c r="C465">
        <v>-54.88</v>
      </c>
      <c r="D465">
        <v>-55.98</v>
      </c>
    </row>
    <row r="466" spans="1:4" x14ac:dyDescent="0.3">
      <c r="A466" s="2">
        <v>33044</v>
      </c>
      <c r="B466">
        <v>70.88</v>
      </c>
      <c r="C466">
        <v>-54.88</v>
      </c>
      <c r="D466">
        <v>-55.98</v>
      </c>
    </row>
    <row r="467" spans="1:4" x14ac:dyDescent="0.3">
      <c r="A467" s="2">
        <v>33049</v>
      </c>
      <c r="B467">
        <v>71</v>
      </c>
      <c r="C467">
        <v>-55</v>
      </c>
      <c r="D467">
        <v>-56.1</v>
      </c>
    </row>
    <row r="468" spans="1:4" x14ac:dyDescent="0.3">
      <c r="A468" s="2">
        <v>33050</v>
      </c>
      <c r="B468">
        <v>71.03</v>
      </c>
      <c r="C468">
        <v>-55.03</v>
      </c>
      <c r="D468">
        <v>-56.13</v>
      </c>
    </row>
    <row r="469" spans="1:4" x14ac:dyDescent="0.3">
      <c r="A469" s="2">
        <v>33054</v>
      </c>
      <c r="B469">
        <v>71.03</v>
      </c>
      <c r="C469">
        <v>-55.03</v>
      </c>
      <c r="D469">
        <v>-56.13</v>
      </c>
    </row>
    <row r="470" spans="1:4" x14ac:dyDescent="0.3">
      <c r="A470" s="2">
        <v>33059</v>
      </c>
      <c r="B470">
        <v>71.069999999999894</v>
      </c>
      <c r="C470">
        <v>-55.07</v>
      </c>
      <c r="D470">
        <v>-56.17</v>
      </c>
    </row>
    <row r="471" spans="1:4" x14ac:dyDescent="0.3">
      <c r="A471" s="2">
        <v>33064</v>
      </c>
      <c r="B471">
        <v>71.13</v>
      </c>
      <c r="C471">
        <v>-55.13</v>
      </c>
      <c r="D471">
        <v>-56.23</v>
      </c>
    </row>
    <row r="472" spans="1:4" x14ac:dyDescent="0.3">
      <c r="A472" s="2">
        <v>33069</v>
      </c>
      <c r="B472">
        <v>71.13</v>
      </c>
      <c r="C472">
        <v>-55.13</v>
      </c>
      <c r="D472">
        <v>-56.23</v>
      </c>
    </row>
    <row r="473" spans="1:4" x14ac:dyDescent="0.3">
      <c r="A473" s="2">
        <v>33074</v>
      </c>
      <c r="B473">
        <v>71.2</v>
      </c>
      <c r="C473">
        <v>-55.2</v>
      </c>
      <c r="D473">
        <v>-56.3</v>
      </c>
    </row>
    <row r="474" spans="1:4" x14ac:dyDescent="0.3">
      <c r="A474" s="2">
        <v>33079</v>
      </c>
      <c r="B474">
        <v>71.260000000000005</v>
      </c>
      <c r="C474">
        <v>-55.26</v>
      </c>
      <c r="D474">
        <v>-56.36</v>
      </c>
    </row>
    <row r="475" spans="1:4" x14ac:dyDescent="0.3">
      <c r="A475" s="2">
        <v>33085</v>
      </c>
      <c r="B475">
        <v>71.290000000000006</v>
      </c>
      <c r="C475">
        <v>-55.29</v>
      </c>
      <c r="D475">
        <v>-56.39</v>
      </c>
    </row>
    <row r="476" spans="1:4" x14ac:dyDescent="0.3">
      <c r="A476" s="2">
        <v>33090</v>
      </c>
      <c r="B476">
        <v>71.430000000000007</v>
      </c>
      <c r="C476">
        <v>-55.43</v>
      </c>
      <c r="D476">
        <v>-56.53</v>
      </c>
    </row>
    <row r="477" spans="1:4" x14ac:dyDescent="0.3">
      <c r="A477" s="2">
        <v>33092</v>
      </c>
      <c r="B477">
        <v>71.5</v>
      </c>
      <c r="C477">
        <v>-55.5</v>
      </c>
      <c r="D477">
        <v>-56.6</v>
      </c>
    </row>
    <row r="478" spans="1:4" x14ac:dyDescent="0.3">
      <c r="A478" s="2">
        <v>33095</v>
      </c>
      <c r="B478">
        <v>71.45</v>
      </c>
      <c r="C478">
        <v>-55.45</v>
      </c>
      <c r="D478">
        <v>-56.55</v>
      </c>
    </row>
    <row r="479" spans="1:4" x14ac:dyDescent="0.3">
      <c r="A479" s="2">
        <v>33100</v>
      </c>
      <c r="B479">
        <v>71.5</v>
      </c>
      <c r="C479">
        <v>-55.5</v>
      </c>
      <c r="D479">
        <v>-56.6</v>
      </c>
    </row>
    <row r="480" spans="1:4" x14ac:dyDescent="0.3">
      <c r="A480" s="2">
        <v>33105</v>
      </c>
      <c r="B480">
        <v>71.48</v>
      </c>
      <c r="C480">
        <v>-55.48</v>
      </c>
      <c r="D480">
        <v>-56.58</v>
      </c>
    </row>
    <row r="481" spans="1:4" x14ac:dyDescent="0.3">
      <c r="A481" s="2">
        <v>33110</v>
      </c>
      <c r="B481">
        <v>71.44</v>
      </c>
      <c r="C481">
        <v>-55.44</v>
      </c>
      <c r="D481">
        <v>-56.54</v>
      </c>
    </row>
    <row r="482" spans="1:4" x14ac:dyDescent="0.3">
      <c r="A482" s="2">
        <v>33116</v>
      </c>
      <c r="B482">
        <v>71.53</v>
      </c>
      <c r="C482">
        <v>-55.53</v>
      </c>
      <c r="D482">
        <v>-56.63</v>
      </c>
    </row>
    <row r="483" spans="1:4" x14ac:dyDescent="0.3">
      <c r="A483" s="2">
        <v>33121</v>
      </c>
      <c r="B483">
        <v>71.62</v>
      </c>
      <c r="C483">
        <v>-55.62</v>
      </c>
      <c r="D483">
        <v>-56.72</v>
      </c>
    </row>
    <row r="484" spans="1:4" x14ac:dyDescent="0.3">
      <c r="A484" s="2">
        <v>33126</v>
      </c>
      <c r="B484">
        <v>71.63</v>
      </c>
      <c r="C484">
        <v>-55.63</v>
      </c>
      <c r="D484">
        <v>-56.73</v>
      </c>
    </row>
    <row r="485" spans="1:4" x14ac:dyDescent="0.3">
      <c r="A485" s="2">
        <v>33131</v>
      </c>
      <c r="B485">
        <v>71.53</v>
      </c>
      <c r="C485">
        <v>-55.53</v>
      </c>
      <c r="D485">
        <v>-56.63</v>
      </c>
    </row>
    <row r="486" spans="1:4" x14ac:dyDescent="0.3">
      <c r="A486" s="2">
        <v>33136</v>
      </c>
      <c r="B486">
        <v>71.62</v>
      </c>
      <c r="C486">
        <v>-55.62</v>
      </c>
      <c r="D486">
        <v>-56.72</v>
      </c>
    </row>
    <row r="487" spans="1:4" x14ac:dyDescent="0.3">
      <c r="A487" s="2">
        <v>33141</v>
      </c>
      <c r="B487">
        <v>71.63</v>
      </c>
      <c r="C487">
        <v>-55.63</v>
      </c>
      <c r="D487">
        <v>-56.73</v>
      </c>
    </row>
    <row r="488" spans="1:4" x14ac:dyDescent="0.3">
      <c r="A488" s="2">
        <v>33146</v>
      </c>
      <c r="B488">
        <v>71.680000000000007</v>
      </c>
      <c r="C488">
        <v>-55.68</v>
      </c>
      <c r="D488">
        <v>-56.78</v>
      </c>
    </row>
    <row r="489" spans="1:4" x14ac:dyDescent="0.3">
      <c r="A489" s="2">
        <v>33151</v>
      </c>
      <c r="B489">
        <v>71.73</v>
      </c>
      <c r="C489">
        <v>-55.73</v>
      </c>
      <c r="D489">
        <v>-56.83</v>
      </c>
    </row>
    <row r="490" spans="1:4" x14ac:dyDescent="0.3">
      <c r="A490" s="2">
        <v>33156</v>
      </c>
      <c r="B490">
        <v>71.760000000000005</v>
      </c>
      <c r="C490">
        <v>-55.76</v>
      </c>
      <c r="D490">
        <v>-56.86</v>
      </c>
    </row>
    <row r="491" spans="1:4" x14ac:dyDescent="0.3">
      <c r="A491" s="2">
        <v>33161</v>
      </c>
      <c r="B491">
        <v>71.77</v>
      </c>
      <c r="C491">
        <v>-55.77</v>
      </c>
      <c r="D491">
        <v>-56.87</v>
      </c>
    </row>
    <row r="492" spans="1:4" x14ac:dyDescent="0.3">
      <c r="A492" s="2">
        <v>33166</v>
      </c>
      <c r="B492">
        <v>71.83</v>
      </c>
      <c r="C492">
        <v>-55.83</v>
      </c>
      <c r="D492">
        <v>-56.93</v>
      </c>
    </row>
    <row r="493" spans="1:4" x14ac:dyDescent="0.3">
      <c r="A493" s="2">
        <v>33171</v>
      </c>
      <c r="B493">
        <v>71.64</v>
      </c>
      <c r="C493">
        <v>-55.64</v>
      </c>
      <c r="D493">
        <v>-56.74</v>
      </c>
    </row>
    <row r="494" spans="1:4" x14ac:dyDescent="0.3">
      <c r="A494" s="2">
        <v>33174</v>
      </c>
      <c r="B494">
        <v>71.680000000000007</v>
      </c>
      <c r="C494">
        <v>-55.68</v>
      </c>
      <c r="D494">
        <v>-56.78</v>
      </c>
    </row>
    <row r="495" spans="1:4" x14ac:dyDescent="0.3">
      <c r="A495" s="2">
        <v>33177</v>
      </c>
      <c r="B495">
        <v>71.75</v>
      </c>
      <c r="C495">
        <v>-55.75</v>
      </c>
      <c r="D495">
        <v>-56.85</v>
      </c>
    </row>
    <row r="496" spans="1:4" x14ac:dyDescent="0.3">
      <c r="A496" s="2">
        <v>33182</v>
      </c>
      <c r="B496">
        <v>71.73</v>
      </c>
      <c r="C496">
        <v>-55.73</v>
      </c>
      <c r="D496">
        <v>-56.83</v>
      </c>
    </row>
    <row r="497" spans="1:4" x14ac:dyDescent="0.3">
      <c r="A497" s="2">
        <v>33187</v>
      </c>
      <c r="B497">
        <v>71.67</v>
      </c>
      <c r="C497">
        <v>-55.67</v>
      </c>
      <c r="D497">
        <v>-56.77</v>
      </c>
    </row>
    <row r="498" spans="1:4" x14ac:dyDescent="0.3">
      <c r="A498" s="2">
        <v>33192</v>
      </c>
      <c r="B498">
        <v>71.8</v>
      </c>
      <c r="C498">
        <v>-55.8</v>
      </c>
      <c r="D498">
        <v>-56.9</v>
      </c>
    </row>
    <row r="499" spans="1:4" x14ac:dyDescent="0.3">
      <c r="A499" s="2">
        <v>33197</v>
      </c>
      <c r="B499">
        <v>71.75</v>
      </c>
      <c r="C499">
        <v>-55.75</v>
      </c>
      <c r="D499">
        <v>-56.85</v>
      </c>
    </row>
    <row r="500" spans="1:4" x14ac:dyDescent="0.3">
      <c r="A500" s="2">
        <v>33202</v>
      </c>
      <c r="B500">
        <v>71.7</v>
      </c>
      <c r="C500">
        <v>-55.7</v>
      </c>
      <c r="D500">
        <v>-56.8</v>
      </c>
    </row>
    <row r="501" spans="1:4" x14ac:dyDescent="0.3">
      <c r="A501" s="2">
        <v>33207</v>
      </c>
      <c r="B501">
        <v>71.760000000000005</v>
      </c>
      <c r="C501">
        <v>-55.76</v>
      </c>
      <c r="D501">
        <v>-56.86</v>
      </c>
    </row>
    <row r="502" spans="1:4" x14ac:dyDescent="0.3">
      <c r="A502" s="2">
        <v>33212</v>
      </c>
      <c r="B502">
        <v>71.63</v>
      </c>
      <c r="C502">
        <v>-55.63</v>
      </c>
      <c r="D502">
        <v>-56.73</v>
      </c>
    </row>
    <row r="503" spans="1:4" x14ac:dyDescent="0.3">
      <c r="A503" s="2">
        <v>33217</v>
      </c>
      <c r="B503">
        <v>71.599999999999895</v>
      </c>
      <c r="C503">
        <v>-55.6</v>
      </c>
      <c r="D503">
        <v>-56.7</v>
      </c>
    </row>
    <row r="504" spans="1:4" x14ac:dyDescent="0.3">
      <c r="A504" s="2">
        <v>33218</v>
      </c>
      <c r="B504">
        <v>71.680000000000007</v>
      </c>
      <c r="C504">
        <v>-55.68</v>
      </c>
      <c r="D504">
        <v>-56.78</v>
      </c>
    </row>
    <row r="505" spans="1:4" x14ac:dyDescent="0.3">
      <c r="A505" s="2">
        <v>33222</v>
      </c>
      <c r="B505">
        <v>71.72</v>
      </c>
      <c r="C505">
        <v>-55.72</v>
      </c>
      <c r="D505">
        <v>-56.82</v>
      </c>
    </row>
    <row r="506" spans="1:4" x14ac:dyDescent="0.3">
      <c r="A506" s="2">
        <v>33227</v>
      </c>
      <c r="B506">
        <v>71.72</v>
      </c>
      <c r="C506">
        <v>-55.72</v>
      </c>
      <c r="D506">
        <v>-56.82</v>
      </c>
    </row>
    <row r="507" spans="1:4" x14ac:dyDescent="0.3">
      <c r="A507" s="2">
        <v>33232</v>
      </c>
      <c r="B507">
        <v>71.709999999999894</v>
      </c>
      <c r="C507">
        <v>-55.71</v>
      </c>
      <c r="D507">
        <v>-56.81</v>
      </c>
    </row>
    <row r="508" spans="1:4" x14ac:dyDescent="0.3">
      <c r="A508" s="2">
        <v>33238</v>
      </c>
      <c r="B508">
        <v>71.72</v>
      </c>
      <c r="C508">
        <v>-55.72</v>
      </c>
      <c r="D508">
        <v>-56.82</v>
      </c>
    </row>
    <row r="509" spans="1:4" x14ac:dyDescent="0.3">
      <c r="A509" s="2">
        <v>33243</v>
      </c>
      <c r="B509">
        <v>71.69</v>
      </c>
      <c r="C509">
        <v>-55.69</v>
      </c>
      <c r="D509">
        <v>-56.79</v>
      </c>
    </row>
    <row r="510" spans="1:4" x14ac:dyDescent="0.3">
      <c r="A510" s="2">
        <v>33248</v>
      </c>
      <c r="B510">
        <v>71.650000000000006</v>
      </c>
      <c r="C510">
        <v>-55.65</v>
      </c>
      <c r="D510">
        <v>-56.75</v>
      </c>
    </row>
    <row r="511" spans="1:4" x14ac:dyDescent="0.3">
      <c r="A511" s="2">
        <v>33253</v>
      </c>
      <c r="B511">
        <v>71.569999999999894</v>
      </c>
      <c r="C511">
        <v>-55.57</v>
      </c>
      <c r="D511">
        <v>-56.67</v>
      </c>
    </row>
    <row r="512" spans="1:4" x14ac:dyDescent="0.3">
      <c r="A512" s="2">
        <v>33258</v>
      </c>
      <c r="B512">
        <v>71.56</v>
      </c>
      <c r="C512">
        <v>-55.56</v>
      </c>
      <c r="D512">
        <v>-56.66</v>
      </c>
    </row>
    <row r="513" spans="1:4" x14ac:dyDescent="0.3">
      <c r="A513" s="2">
        <v>33263</v>
      </c>
      <c r="B513">
        <v>71.650000000000006</v>
      </c>
      <c r="C513">
        <v>-55.65</v>
      </c>
      <c r="D513">
        <v>-56.75</v>
      </c>
    </row>
    <row r="514" spans="1:4" x14ac:dyDescent="0.3">
      <c r="A514" s="2">
        <v>33268</v>
      </c>
      <c r="B514">
        <v>71.599999999999895</v>
      </c>
      <c r="C514">
        <v>-55.6</v>
      </c>
      <c r="D514">
        <v>-56.7</v>
      </c>
    </row>
    <row r="515" spans="1:4" x14ac:dyDescent="0.3">
      <c r="A515" s="2">
        <v>33269</v>
      </c>
      <c r="B515">
        <v>71.7</v>
      </c>
      <c r="C515">
        <v>-55.7</v>
      </c>
      <c r="D515">
        <v>-56.8</v>
      </c>
    </row>
    <row r="516" spans="1:4" x14ac:dyDescent="0.3">
      <c r="A516" s="2">
        <v>33274</v>
      </c>
      <c r="B516">
        <v>71.709999999999894</v>
      </c>
      <c r="C516">
        <v>-55.71</v>
      </c>
      <c r="D516">
        <v>-56.81</v>
      </c>
    </row>
    <row r="517" spans="1:4" x14ac:dyDescent="0.3">
      <c r="A517" s="2">
        <v>33279</v>
      </c>
      <c r="B517">
        <v>71.59</v>
      </c>
      <c r="C517">
        <v>-55.59</v>
      </c>
      <c r="D517">
        <v>-56.69</v>
      </c>
    </row>
    <row r="518" spans="1:4" x14ac:dyDescent="0.3">
      <c r="A518" s="2">
        <v>33284</v>
      </c>
      <c r="B518">
        <v>71.58</v>
      </c>
      <c r="C518">
        <v>-55.58</v>
      </c>
      <c r="D518">
        <v>-56.68</v>
      </c>
    </row>
    <row r="519" spans="1:4" x14ac:dyDescent="0.3">
      <c r="A519" s="2">
        <v>33289</v>
      </c>
      <c r="B519">
        <v>71.72</v>
      </c>
      <c r="C519">
        <v>-55.72</v>
      </c>
      <c r="D519">
        <v>-56.82</v>
      </c>
    </row>
    <row r="520" spans="1:4" x14ac:dyDescent="0.3">
      <c r="A520" s="2">
        <v>33294</v>
      </c>
      <c r="B520">
        <v>71.7</v>
      </c>
      <c r="C520">
        <v>-55.7</v>
      </c>
      <c r="D520">
        <v>-56.8</v>
      </c>
    </row>
    <row r="521" spans="1:4" x14ac:dyDescent="0.3">
      <c r="A521" s="2">
        <v>33296</v>
      </c>
      <c r="B521">
        <v>71.650000000000006</v>
      </c>
      <c r="C521">
        <v>-55.65</v>
      </c>
      <c r="D521">
        <v>-56.75</v>
      </c>
    </row>
    <row r="522" spans="1:4" x14ac:dyDescent="0.3">
      <c r="A522" s="2">
        <v>33297</v>
      </c>
      <c r="B522">
        <v>71.739999999999895</v>
      </c>
      <c r="C522">
        <v>-55.74</v>
      </c>
      <c r="D522">
        <v>-56.84</v>
      </c>
    </row>
    <row r="523" spans="1:4" x14ac:dyDescent="0.3">
      <c r="A523" s="2">
        <v>33302</v>
      </c>
      <c r="B523">
        <v>71.59</v>
      </c>
      <c r="C523">
        <v>-55.59</v>
      </c>
      <c r="D523">
        <v>-56.69</v>
      </c>
    </row>
    <row r="524" spans="1:4" x14ac:dyDescent="0.3">
      <c r="A524" s="2">
        <v>33307</v>
      </c>
      <c r="B524">
        <v>71.67</v>
      </c>
      <c r="C524">
        <v>-55.67</v>
      </c>
      <c r="D524">
        <v>-56.77</v>
      </c>
    </row>
    <row r="525" spans="1:4" x14ac:dyDescent="0.3">
      <c r="A525" s="2">
        <v>33312</v>
      </c>
      <c r="B525">
        <v>71.709999999999894</v>
      </c>
      <c r="C525">
        <v>-55.71</v>
      </c>
      <c r="D525">
        <v>-56.81</v>
      </c>
    </row>
    <row r="526" spans="1:4" x14ac:dyDescent="0.3">
      <c r="A526" s="2">
        <v>33316</v>
      </c>
      <c r="B526">
        <v>71.569999999999894</v>
      </c>
      <c r="C526">
        <v>-55.57</v>
      </c>
      <c r="D526">
        <v>-56.67</v>
      </c>
    </row>
    <row r="527" spans="1:4" x14ac:dyDescent="0.3">
      <c r="A527" s="2">
        <v>33317</v>
      </c>
      <c r="B527">
        <v>71.64</v>
      </c>
      <c r="C527">
        <v>-55.64</v>
      </c>
      <c r="D527">
        <v>-56.74</v>
      </c>
    </row>
    <row r="528" spans="1:4" x14ac:dyDescent="0.3">
      <c r="A528" s="2">
        <v>33322</v>
      </c>
      <c r="B528">
        <v>71.67</v>
      </c>
      <c r="C528">
        <v>-55.67</v>
      </c>
      <c r="D528">
        <v>-56.77</v>
      </c>
    </row>
    <row r="529" spans="1:4" x14ac:dyDescent="0.3">
      <c r="A529" s="2">
        <v>33328</v>
      </c>
      <c r="B529">
        <v>71.67</v>
      </c>
      <c r="C529">
        <v>-55.67</v>
      </c>
      <c r="D529">
        <v>-56.77</v>
      </c>
    </row>
    <row r="530" spans="1:4" x14ac:dyDescent="0.3">
      <c r="A530" s="2">
        <v>33333</v>
      </c>
      <c r="B530">
        <v>71.78</v>
      </c>
      <c r="C530">
        <v>-55.78</v>
      </c>
      <c r="D530">
        <v>-56.88</v>
      </c>
    </row>
    <row r="531" spans="1:4" x14ac:dyDescent="0.3">
      <c r="A531" s="2">
        <v>33338</v>
      </c>
      <c r="B531">
        <v>71.72</v>
      </c>
      <c r="C531">
        <v>-55.72</v>
      </c>
      <c r="D531">
        <v>-56.82</v>
      </c>
    </row>
    <row r="532" spans="1:4" x14ac:dyDescent="0.3">
      <c r="A532" s="2">
        <v>33343</v>
      </c>
      <c r="B532">
        <v>71.83</v>
      </c>
      <c r="C532">
        <v>-55.83</v>
      </c>
      <c r="D532">
        <v>-56.93</v>
      </c>
    </row>
    <row r="533" spans="1:4" x14ac:dyDescent="0.3">
      <c r="A533" s="2">
        <v>33348</v>
      </c>
      <c r="B533">
        <v>71.8</v>
      </c>
      <c r="C533">
        <v>-55.8</v>
      </c>
      <c r="D533">
        <v>-56.9</v>
      </c>
    </row>
    <row r="534" spans="1:4" x14ac:dyDescent="0.3">
      <c r="A534" s="2">
        <v>33350</v>
      </c>
      <c r="B534">
        <v>71.849999999999895</v>
      </c>
      <c r="C534">
        <v>-55.85</v>
      </c>
      <c r="D534">
        <v>-56.95</v>
      </c>
    </row>
    <row r="535" spans="1:4" x14ac:dyDescent="0.3">
      <c r="A535" s="2">
        <v>33353</v>
      </c>
      <c r="B535">
        <v>71.680000000000007</v>
      </c>
      <c r="C535">
        <v>-55.68</v>
      </c>
      <c r="D535">
        <v>-56.78</v>
      </c>
    </row>
    <row r="536" spans="1:4" x14ac:dyDescent="0.3">
      <c r="A536" s="2">
        <v>33358</v>
      </c>
      <c r="B536">
        <v>71.739999999999895</v>
      </c>
      <c r="C536">
        <v>-55.74</v>
      </c>
      <c r="D536">
        <v>-56.84</v>
      </c>
    </row>
    <row r="537" spans="1:4" x14ac:dyDescent="0.3">
      <c r="A537" s="2">
        <v>33360</v>
      </c>
      <c r="B537">
        <v>71.78</v>
      </c>
      <c r="C537">
        <v>-55.78</v>
      </c>
      <c r="D537">
        <v>-56.88</v>
      </c>
    </row>
    <row r="538" spans="1:4" x14ac:dyDescent="0.3">
      <c r="A538" s="2">
        <v>33363</v>
      </c>
      <c r="B538">
        <v>71.819999999999894</v>
      </c>
      <c r="C538">
        <v>-55.82</v>
      </c>
      <c r="D538">
        <v>-56.92</v>
      </c>
    </row>
    <row r="539" spans="1:4" x14ac:dyDescent="0.3">
      <c r="A539" s="2">
        <v>33368</v>
      </c>
      <c r="B539">
        <v>71.95</v>
      </c>
      <c r="C539">
        <v>-55.95</v>
      </c>
      <c r="D539">
        <v>-57.05</v>
      </c>
    </row>
    <row r="540" spans="1:4" x14ac:dyDescent="0.3">
      <c r="A540" s="2">
        <v>33371</v>
      </c>
      <c r="B540">
        <v>71.92</v>
      </c>
      <c r="C540">
        <v>-55.92</v>
      </c>
      <c r="D540">
        <v>-57.02</v>
      </c>
    </row>
    <row r="541" spans="1:4" x14ac:dyDescent="0.3">
      <c r="A541" s="2">
        <v>33373</v>
      </c>
      <c r="B541">
        <v>71.849999999999895</v>
      </c>
      <c r="C541">
        <v>-55.85</v>
      </c>
      <c r="D541">
        <v>-56.95</v>
      </c>
    </row>
    <row r="542" spans="1:4" x14ac:dyDescent="0.3">
      <c r="A542" s="2">
        <v>33378</v>
      </c>
      <c r="B542">
        <v>72.02</v>
      </c>
      <c r="C542">
        <v>-56.02</v>
      </c>
      <c r="D542">
        <v>-57.12</v>
      </c>
    </row>
    <row r="543" spans="1:4" x14ac:dyDescent="0.3">
      <c r="A543" s="2">
        <v>33383</v>
      </c>
      <c r="B543">
        <v>72.03</v>
      </c>
      <c r="C543">
        <v>-56.03</v>
      </c>
      <c r="D543">
        <v>-57.13</v>
      </c>
    </row>
    <row r="544" spans="1:4" x14ac:dyDescent="0.3">
      <c r="A544" s="2">
        <v>33389</v>
      </c>
      <c r="B544">
        <v>72.040000000000006</v>
      </c>
      <c r="C544">
        <v>-56.04</v>
      </c>
      <c r="D544">
        <v>-57.14</v>
      </c>
    </row>
    <row r="545" spans="1:4" x14ac:dyDescent="0.3">
      <c r="A545" s="2">
        <v>33394</v>
      </c>
      <c r="B545">
        <v>72.150000000000006</v>
      </c>
      <c r="C545">
        <v>-56.15</v>
      </c>
      <c r="D545">
        <v>-57.25</v>
      </c>
    </row>
    <row r="546" spans="1:4" x14ac:dyDescent="0.3">
      <c r="A546" s="2">
        <v>33399</v>
      </c>
      <c r="B546">
        <v>72.239999999999895</v>
      </c>
      <c r="C546">
        <v>-56.24</v>
      </c>
      <c r="D546">
        <v>-57.34</v>
      </c>
    </row>
    <row r="547" spans="1:4" x14ac:dyDescent="0.3">
      <c r="A547" s="2">
        <v>33404</v>
      </c>
      <c r="B547">
        <v>72.290000000000006</v>
      </c>
      <c r="C547">
        <v>-56.29</v>
      </c>
      <c r="D547">
        <v>-57.39</v>
      </c>
    </row>
    <row r="548" spans="1:4" x14ac:dyDescent="0.3">
      <c r="A548" s="2">
        <v>33406</v>
      </c>
      <c r="B548">
        <v>72.28</v>
      </c>
      <c r="C548">
        <v>-56.28</v>
      </c>
      <c r="D548">
        <v>-57.38</v>
      </c>
    </row>
    <row r="549" spans="1:4" x14ac:dyDescent="0.3">
      <c r="A549" s="2">
        <v>33409</v>
      </c>
      <c r="B549">
        <v>72.31</v>
      </c>
      <c r="C549">
        <v>-56.31</v>
      </c>
      <c r="D549">
        <v>-57.41</v>
      </c>
    </row>
    <row r="550" spans="1:4" x14ac:dyDescent="0.3">
      <c r="A550" s="2">
        <v>33414</v>
      </c>
      <c r="B550">
        <v>72.33</v>
      </c>
      <c r="C550">
        <v>-56.33</v>
      </c>
      <c r="D550">
        <v>-57.43</v>
      </c>
    </row>
    <row r="551" spans="1:4" x14ac:dyDescent="0.3">
      <c r="A551" s="2">
        <v>33419</v>
      </c>
      <c r="B551">
        <v>72.34</v>
      </c>
      <c r="C551">
        <v>-56.34</v>
      </c>
      <c r="D551">
        <v>-57.44</v>
      </c>
    </row>
    <row r="552" spans="1:4" x14ac:dyDescent="0.3">
      <c r="A552" s="2">
        <v>33421</v>
      </c>
      <c r="B552">
        <v>72.33</v>
      </c>
      <c r="C552">
        <v>-56.33</v>
      </c>
      <c r="D552">
        <v>-57.43</v>
      </c>
    </row>
    <row r="553" spans="1:4" x14ac:dyDescent="0.3">
      <c r="A553" s="2">
        <v>33424</v>
      </c>
      <c r="B553">
        <v>72.28</v>
      </c>
      <c r="C553">
        <v>-56.28</v>
      </c>
      <c r="D553">
        <v>-57.38</v>
      </c>
    </row>
    <row r="554" spans="1:4" x14ac:dyDescent="0.3">
      <c r="A554" s="2">
        <v>33429</v>
      </c>
      <c r="B554">
        <v>72.33</v>
      </c>
      <c r="C554">
        <v>-56.33</v>
      </c>
      <c r="D554">
        <v>-57.43</v>
      </c>
    </row>
    <row r="555" spans="1:4" x14ac:dyDescent="0.3">
      <c r="A555" s="2">
        <v>33434</v>
      </c>
      <c r="B555">
        <v>72.44</v>
      </c>
      <c r="C555">
        <v>-56.44</v>
      </c>
      <c r="D555">
        <v>-57.54</v>
      </c>
    </row>
    <row r="556" spans="1:4" x14ac:dyDescent="0.3">
      <c r="A556" s="2">
        <v>33439</v>
      </c>
      <c r="B556">
        <v>72.48</v>
      </c>
      <c r="C556">
        <v>-56.48</v>
      </c>
      <c r="D556">
        <v>-57.58</v>
      </c>
    </row>
    <row r="557" spans="1:4" x14ac:dyDescent="0.3">
      <c r="A557" s="2">
        <v>33444</v>
      </c>
      <c r="B557">
        <v>72.48</v>
      </c>
      <c r="C557">
        <v>-56.48</v>
      </c>
      <c r="D557">
        <v>-57.58</v>
      </c>
    </row>
    <row r="558" spans="1:4" x14ac:dyDescent="0.3">
      <c r="A558" s="2">
        <v>33450</v>
      </c>
      <c r="B558">
        <v>72.47</v>
      </c>
      <c r="C558">
        <v>-56.47</v>
      </c>
      <c r="D558">
        <v>-57.57</v>
      </c>
    </row>
    <row r="559" spans="1:4" x14ac:dyDescent="0.3">
      <c r="A559" s="2">
        <v>33455</v>
      </c>
      <c r="B559">
        <v>72.56</v>
      </c>
      <c r="C559">
        <v>-56.56</v>
      </c>
      <c r="D559">
        <v>-57.66</v>
      </c>
    </row>
    <row r="560" spans="1:4" x14ac:dyDescent="0.3">
      <c r="A560" s="2">
        <v>33460</v>
      </c>
      <c r="B560">
        <v>72.430000000000007</v>
      </c>
      <c r="C560">
        <v>-56.43</v>
      </c>
      <c r="D560">
        <v>-57.53</v>
      </c>
    </row>
    <row r="561" spans="1:4" x14ac:dyDescent="0.3">
      <c r="A561" s="2">
        <v>33465</v>
      </c>
      <c r="B561">
        <v>72.53</v>
      </c>
      <c r="C561">
        <v>-56.53</v>
      </c>
      <c r="D561">
        <v>-57.63</v>
      </c>
    </row>
    <row r="562" spans="1:4" x14ac:dyDescent="0.3">
      <c r="A562" s="2">
        <v>33470</v>
      </c>
      <c r="B562">
        <v>72.56</v>
      </c>
      <c r="C562">
        <v>-56.56</v>
      </c>
      <c r="D562">
        <v>-57.66</v>
      </c>
    </row>
    <row r="563" spans="1:4" x14ac:dyDescent="0.3">
      <c r="A563" s="2">
        <v>33475</v>
      </c>
      <c r="B563">
        <v>72.78</v>
      </c>
      <c r="C563">
        <v>-56.78</v>
      </c>
      <c r="D563">
        <v>-57.88</v>
      </c>
    </row>
    <row r="564" spans="1:4" x14ac:dyDescent="0.3">
      <c r="A564" s="2">
        <v>33477</v>
      </c>
      <c r="B564">
        <v>72.819999999999894</v>
      </c>
      <c r="C564">
        <v>-56.82</v>
      </c>
      <c r="D564">
        <v>-57.92</v>
      </c>
    </row>
    <row r="565" spans="1:4" x14ac:dyDescent="0.3">
      <c r="A565" s="2">
        <v>33481</v>
      </c>
      <c r="B565">
        <v>72.83</v>
      </c>
      <c r="C565">
        <v>-56.83</v>
      </c>
      <c r="D565">
        <v>-57.93</v>
      </c>
    </row>
    <row r="566" spans="1:4" x14ac:dyDescent="0.3">
      <c r="A566" s="2">
        <v>33486</v>
      </c>
      <c r="B566">
        <v>73</v>
      </c>
      <c r="C566">
        <v>-57</v>
      </c>
      <c r="D566">
        <v>-58.1</v>
      </c>
    </row>
    <row r="567" spans="1:4" x14ac:dyDescent="0.3">
      <c r="A567" s="2">
        <v>33491</v>
      </c>
      <c r="B567">
        <v>73.14</v>
      </c>
      <c r="C567">
        <v>-57.14</v>
      </c>
      <c r="D567">
        <v>-58.24</v>
      </c>
    </row>
    <row r="568" spans="1:4" x14ac:dyDescent="0.3">
      <c r="A568" s="2">
        <v>33496</v>
      </c>
      <c r="B568">
        <v>73.260000000000005</v>
      </c>
      <c r="C568">
        <v>-57.26</v>
      </c>
      <c r="D568">
        <v>-58.36</v>
      </c>
    </row>
    <row r="569" spans="1:4" x14ac:dyDescent="0.3">
      <c r="A569" s="2">
        <v>33501</v>
      </c>
      <c r="B569">
        <v>73.36</v>
      </c>
      <c r="C569">
        <v>-57.36</v>
      </c>
      <c r="D569">
        <v>-58.46</v>
      </c>
    </row>
    <row r="570" spans="1:4" x14ac:dyDescent="0.3">
      <c r="A570" s="2">
        <v>33506</v>
      </c>
      <c r="B570">
        <v>73.39</v>
      </c>
      <c r="C570">
        <v>-57.39</v>
      </c>
      <c r="D570">
        <v>-58.49</v>
      </c>
    </row>
    <row r="571" spans="1:4" x14ac:dyDescent="0.3">
      <c r="A571" s="2">
        <v>33511</v>
      </c>
      <c r="B571">
        <v>73.52</v>
      </c>
      <c r="C571">
        <v>-57.52</v>
      </c>
      <c r="D571">
        <v>-58.62</v>
      </c>
    </row>
    <row r="572" spans="1:4" x14ac:dyDescent="0.3">
      <c r="A572" s="2">
        <v>33512</v>
      </c>
      <c r="B572">
        <v>73.98</v>
      </c>
      <c r="C572">
        <v>-57.98</v>
      </c>
      <c r="D572">
        <v>-59.08</v>
      </c>
    </row>
    <row r="573" spans="1:4" x14ac:dyDescent="0.3">
      <c r="A573" s="2">
        <v>33516</v>
      </c>
      <c r="B573">
        <v>73.88</v>
      </c>
      <c r="C573">
        <v>-57.88</v>
      </c>
      <c r="D573">
        <v>-58.98</v>
      </c>
    </row>
    <row r="574" spans="1:4" x14ac:dyDescent="0.3">
      <c r="A574" s="2">
        <v>33521</v>
      </c>
      <c r="B574">
        <v>73.959999999999894</v>
      </c>
      <c r="C574">
        <v>-57.96</v>
      </c>
      <c r="D574">
        <v>-59.06</v>
      </c>
    </row>
    <row r="575" spans="1:4" x14ac:dyDescent="0.3">
      <c r="A575" s="2">
        <v>33526</v>
      </c>
      <c r="B575">
        <v>73.98</v>
      </c>
      <c r="C575">
        <v>-57.98</v>
      </c>
      <c r="D575">
        <v>-59.08</v>
      </c>
    </row>
    <row r="576" spans="1:4" x14ac:dyDescent="0.3">
      <c r="A576" s="2">
        <v>33531</v>
      </c>
      <c r="B576">
        <v>73.95</v>
      </c>
      <c r="C576">
        <v>-57.95</v>
      </c>
      <c r="D576">
        <v>-59.05</v>
      </c>
    </row>
    <row r="577" spans="1:4" x14ac:dyDescent="0.3">
      <c r="A577" s="2">
        <v>33536</v>
      </c>
      <c r="B577">
        <v>74.03</v>
      </c>
      <c r="C577">
        <v>-58.03</v>
      </c>
      <c r="D577">
        <v>-59.13</v>
      </c>
    </row>
    <row r="578" spans="1:4" x14ac:dyDescent="0.3">
      <c r="A578" s="2">
        <v>33542</v>
      </c>
      <c r="B578">
        <v>74.03</v>
      </c>
      <c r="C578">
        <v>-58.03</v>
      </c>
      <c r="D578">
        <v>-59.13</v>
      </c>
    </row>
    <row r="579" spans="1:4" x14ac:dyDescent="0.3">
      <c r="A579" s="2">
        <v>33546</v>
      </c>
      <c r="B579">
        <v>73.67</v>
      </c>
      <c r="C579">
        <v>-57.67</v>
      </c>
      <c r="D579">
        <v>-58.77</v>
      </c>
    </row>
    <row r="580" spans="1:4" x14ac:dyDescent="0.3">
      <c r="A580" s="2">
        <v>33547</v>
      </c>
      <c r="B580">
        <v>73.7</v>
      </c>
      <c r="C580">
        <v>-57.7</v>
      </c>
      <c r="D580">
        <v>-58.8</v>
      </c>
    </row>
    <row r="581" spans="1:4" x14ac:dyDescent="0.3">
      <c r="A581" s="2">
        <v>33552</v>
      </c>
      <c r="B581">
        <v>73.680000000000007</v>
      </c>
      <c r="C581">
        <v>-57.68</v>
      </c>
      <c r="D581">
        <v>-58.78</v>
      </c>
    </row>
    <row r="582" spans="1:4" x14ac:dyDescent="0.3">
      <c r="A582" s="2">
        <v>33557</v>
      </c>
      <c r="B582">
        <v>73.7</v>
      </c>
      <c r="C582">
        <v>-57.7</v>
      </c>
      <c r="D582">
        <v>-58.8</v>
      </c>
    </row>
    <row r="583" spans="1:4" x14ac:dyDescent="0.3">
      <c r="A583" s="2">
        <v>33562</v>
      </c>
      <c r="B583">
        <v>73.77</v>
      </c>
      <c r="C583">
        <v>-57.77</v>
      </c>
      <c r="D583">
        <v>-58.87</v>
      </c>
    </row>
    <row r="584" spans="1:4" x14ac:dyDescent="0.3">
      <c r="A584" s="2">
        <v>33567</v>
      </c>
      <c r="B584">
        <v>73.73</v>
      </c>
      <c r="C584">
        <v>-57.73</v>
      </c>
      <c r="D584">
        <v>-58.83</v>
      </c>
    </row>
    <row r="585" spans="1:4" x14ac:dyDescent="0.3">
      <c r="A585" s="2">
        <v>33572</v>
      </c>
      <c r="B585">
        <v>73.819999999999894</v>
      </c>
      <c r="C585">
        <v>-57.82</v>
      </c>
      <c r="D585">
        <v>-58.92</v>
      </c>
    </row>
    <row r="586" spans="1:4" x14ac:dyDescent="0.3">
      <c r="A586" s="2">
        <v>33577</v>
      </c>
      <c r="B586">
        <v>73.849999999999895</v>
      </c>
      <c r="C586">
        <v>-57.85</v>
      </c>
      <c r="D586">
        <v>-58.95</v>
      </c>
    </row>
    <row r="587" spans="1:4" x14ac:dyDescent="0.3">
      <c r="A587" s="2">
        <v>33582</v>
      </c>
      <c r="B587">
        <v>73.84</v>
      </c>
      <c r="C587">
        <v>-57.84</v>
      </c>
      <c r="D587">
        <v>-58.94</v>
      </c>
    </row>
    <row r="588" spans="1:4" x14ac:dyDescent="0.3">
      <c r="A588" s="2">
        <v>33587</v>
      </c>
      <c r="B588">
        <v>73.849999999999895</v>
      </c>
      <c r="C588">
        <v>-57.85</v>
      </c>
      <c r="D588">
        <v>-58.95</v>
      </c>
    </row>
    <row r="589" spans="1:4" x14ac:dyDescent="0.3">
      <c r="A589" s="2">
        <v>33592</v>
      </c>
      <c r="B589">
        <v>74.12</v>
      </c>
      <c r="C589">
        <v>-58.12</v>
      </c>
      <c r="D589">
        <v>-59.22</v>
      </c>
    </row>
    <row r="590" spans="1:4" x14ac:dyDescent="0.3">
      <c r="A590" s="2">
        <v>33597</v>
      </c>
      <c r="B590">
        <v>74.05</v>
      </c>
      <c r="C590">
        <v>-58.05</v>
      </c>
      <c r="D590">
        <v>-59.15</v>
      </c>
    </row>
    <row r="591" spans="1:4" x14ac:dyDescent="0.3">
      <c r="A591" s="2">
        <v>33603</v>
      </c>
      <c r="B591">
        <v>74.13</v>
      </c>
      <c r="C591">
        <v>-58.13</v>
      </c>
      <c r="D591">
        <v>-59.23</v>
      </c>
    </row>
    <row r="592" spans="1:4" x14ac:dyDescent="0.3">
      <c r="A592" s="2">
        <v>33608</v>
      </c>
      <c r="B592">
        <v>73.959999999999894</v>
      </c>
      <c r="C592">
        <v>-57.96</v>
      </c>
      <c r="D592">
        <v>-59.06</v>
      </c>
    </row>
    <row r="593" spans="1:4" x14ac:dyDescent="0.3">
      <c r="A593" s="2">
        <v>33610</v>
      </c>
      <c r="B593">
        <v>74.03</v>
      </c>
      <c r="C593">
        <v>-58.03</v>
      </c>
      <c r="D593">
        <v>-59.13</v>
      </c>
    </row>
    <row r="594" spans="1:4" x14ac:dyDescent="0.3">
      <c r="A594" s="2">
        <v>33613</v>
      </c>
      <c r="B594">
        <v>74.03</v>
      </c>
      <c r="C594">
        <v>-58.03</v>
      </c>
      <c r="D594">
        <v>-59.13</v>
      </c>
    </row>
    <row r="595" spans="1:4" x14ac:dyDescent="0.3">
      <c r="A595" s="2">
        <v>33618</v>
      </c>
      <c r="B595">
        <v>74.12</v>
      </c>
      <c r="C595">
        <v>-58.12</v>
      </c>
      <c r="D595">
        <v>-59.22</v>
      </c>
    </row>
    <row r="596" spans="1:4" x14ac:dyDescent="0.3">
      <c r="A596" s="2">
        <v>33623</v>
      </c>
      <c r="B596">
        <v>74.3</v>
      </c>
      <c r="C596">
        <v>-58.3</v>
      </c>
      <c r="D596">
        <v>-59.4</v>
      </c>
    </row>
    <row r="597" spans="1:4" x14ac:dyDescent="0.3">
      <c r="A597" s="2">
        <v>33628</v>
      </c>
      <c r="B597">
        <v>74.349999999999895</v>
      </c>
      <c r="C597">
        <v>-58.35</v>
      </c>
      <c r="D597">
        <v>-59.45</v>
      </c>
    </row>
    <row r="598" spans="1:4" x14ac:dyDescent="0.3">
      <c r="A598" s="2">
        <v>33634</v>
      </c>
      <c r="B598">
        <v>74.33</v>
      </c>
      <c r="C598">
        <v>-58.33</v>
      </c>
      <c r="D598">
        <v>-59.43</v>
      </c>
    </row>
    <row r="599" spans="1:4" x14ac:dyDescent="0.3">
      <c r="A599" s="2">
        <v>33639</v>
      </c>
      <c r="B599">
        <v>74.430000000000007</v>
      </c>
      <c r="C599">
        <v>-58.43</v>
      </c>
      <c r="D599">
        <v>-59.53</v>
      </c>
    </row>
    <row r="600" spans="1:4" x14ac:dyDescent="0.3">
      <c r="A600" s="2">
        <v>33644</v>
      </c>
      <c r="B600">
        <v>74.67</v>
      </c>
      <c r="C600">
        <v>-58.67</v>
      </c>
      <c r="D600">
        <v>-59.77</v>
      </c>
    </row>
    <row r="601" spans="1:4" x14ac:dyDescent="0.3">
      <c r="A601" s="2">
        <v>33649</v>
      </c>
      <c r="B601">
        <v>74.58</v>
      </c>
      <c r="C601">
        <v>-58.58</v>
      </c>
      <c r="D601">
        <v>-59.68</v>
      </c>
    </row>
    <row r="602" spans="1:4" x14ac:dyDescent="0.3">
      <c r="A602" s="2">
        <v>33654</v>
      </c>
      <c r="B602">
        <v>74.58</v>
      </c>
      <c r="C602">
        <v>-58.58</v>
      </c>
      <c r="D602">
        <v>-59.68</v>
      </c>
    </row>
    <row r="603" spans="1:4" x14ac:dyDescent="0.3">
      <c r="A603" s="2">
        <v>33659</v>
      </c>
      <c r="B603">
        <v>74.569999999999894</v>
      </c>
      <c r="C603">
        <v>-58.57</v>
      </c>
      <c r="D603">
        <v>-59.67</v>
      </c>
    </row>
    <row r="604" spans="1:4" x14ac:dyDescent="0.3">
      <c r="A604" s="2">
        <v>33660</v>
      </c>
      <c r="B604">
        <v>74.36</v>
      </c>
      <c r="C604">
        <v>-58.36</v>
      </c>
      <c r="D604">
        <v>-59.46</v>
      </c>
    </row>
    <row r="605" spans="1:4" x14ac:dyDescent="0.3">
      <c r="A605" s="2">
        <v>33663</v>
      </c>
      <c r="B605">
        <v>74.56</v>
      </c>
      <c r="C605">
        <v>-58.56</v>
      </c>
      <c r="D605">
        <v>-59.66</v>
      </c>
    </row>
    <row r="606" spans="1:4" x14ac:dyDescent="0.3">
      <c r="A606" s="2">
        <v>33668</v>
      </c>
      <c r="B606">
        <v>74.61</v>
      </c>
      <c r="C606">
        <v>-58.61</v>
      </c>
      <c r="D606">
        <v>-59.71</v>
      </c>
    </row>
    <row r="607" spans="1:4" x14ac:dyDescent="0.3">
      <c r="A607" s="2">
        <v>33673</v>
      </c>
      <c r="B607">
        <v>74.56</v>
      </c>
      <c r="C607">
        <v>-58.56</v>
      </c>
      <c r="D607">
        <v>-59.66</v>
      </c>
    </row>
    <row r="608" spans="1:4" x14ac:dyDescent="0.3">
      <c r="A608" s="2">
        <v>33678</v>
      </c>
      <c r="B608">
        <v>74.58</v>
      </c>
      <c r="C608">
        <v>-58.58</v>
      </c>
      <c r="D608">
        <v>-59.68</v>
      </c>
    </row>
    <row r="609" spans="1:4" x14ac:dyDescent="0.3">
      <c r="A609" s="2">
        <v>33683</v>
      </c>
      <c r="B609">
        <v>74.56</v>
      </c>
      <c r="C609">
        <v>-58.56</v>
      </c>
      <c r="D609">
        <v>-59.66</v>
      </c>
    </row>
    <row r="610" spans="1:4" x14ac:dyDescent="0.3">
      <c r="A610" s="2">
        <v>33688</v>
      </c>
      <c r="B610">
        <v>74.650000000000006</v>
      </c>
      <c r="C610">
        <v>-58.65</v>
      </c>
      <c r="D610">
        <v>-59.75</v>
      </c>
    </row>
    <row r="611" spans="1:4" x14ac:dyDescent="0.3">
      <c r="A611" s="2">
        <v>33694</v>
      </c>
      <c r="B611">
        <v>74.55</v>
      </c>
      <c r="C611">
        <v>-58.55</v>
      </c>
      <c r="D611">
        <v>-59.65</v>
      </c>
    </row>
    <row r="612" spans="1:4" x14ac:dyDescent="0.3">
      <c r="A612" s="2">
        <v>33699</v>
      </c>
      <c r="B612">
        <v>74.63</v>
      </c>
      <c r="C612">
        <v>-58.63</v>
      </c>
      <c r="D612">
        <v>-59.73</v>
      </c>
    </row>
    <row r="613" spans="1:4" x14ac:dyDescent="0.3">
      <c r="A613" s="2">
        <v>33704</v>
      </c>
      <c r="B613">
        <v>74.650000000000006</v>
      </c>
      <c r="C613">
        <v>-58.65</v>
      </c>
      <c r="D613">
        <v>-59.75</v>
      </c>
    </row>
    <row r="614" spans="1:4" x14ac:dyDescent="0.3">
      <c r="A614" s="2">
        <v>33709</v>
      </c>
      <c r="B614">
        <v>74.739999999999895</v>
      </c>
      <c r="C614">
        <v>-58.74</v>
      </c>
      <c r="D614">
        <v>-59.84</v>
      </c>
    </row>
    <row r="615" spans="1:4" x14ac:dyDescent="0.3">
      <c r="A615" s="2">
        <v>33714</v>
      </c>
      <c r="B615">
        <v>74.73</v>
      </c>
      <c r="C615">
        <v>-58.73</v>
      </c>
      <c r="D615">
        <v>-59.83</v>
      </c>
    </row>
    <row r="616" spans="1:4" x14ac:dyDescent="0.3">
      <c r="A616" s="2">
        <v>33719</v>
      </c>
      <c r="B616">
        <v>74.650000000000006</v>
      </c>
      <c r="C616">
        <v>-58.65</v>
      </c>
      <c r="D616">
        <v>-59.75</v>
      </c>
    </row>
    <row r="617" spans="1:4" x14ac:dyDescent="0.3">
      <c r="A617" s="2">
        <v>33724</v>
      </c>
      <c r="B617">
        <v>74.73</v>
      </c>
      <c r="C617">
        <v>-58.73</v>
      </c>
      <c r="D617">
        <v>-59.83</v>
      </c>
    </row>
    <row r="618" spans="1:4" x14ac:dyDescent="0.3">
      <c r="A618" s="2">
        <v>33729</v>
      </c>
      <c r="B618">
        <v>74.760000000000005</v>
      </c>
      <c r="C618">
        <v>-58.76</v>
      </c>
      <c r="D618">
        <v>-59.86</v>
      </c>
    </row>
    <row r="619" spans="1:4" x14ac:dyDescent="0.3">
      <c r="A619" s="2">
        <v>33734</v>
      </c>
      <c r="B619">
        <v>74.75</v>
      </c>
      <c r="C619">
        <v>-58.75</v>
      </c>
      <c r="D619">
        <v>-59.85</v>
      </c>
    </row>
    <row r="620" spans="1:4" x14ac:dyDescent="0.3">
      <c r="A620" s="2">
        <v>33739</v>
      </c>
      <c r="B620">
        <v>74.83</v>
      </c>
      <c r="C620">
        <v>-58.83</v>
      </c>
      <c r="D620">
        <v>-59.93</v>
      </c>
    </row>
    <row r="621" spans="1:4" x14ac:dyDescent="0.3">
      <c r="A621" s="2">
        <v>33744</v>
      </c>
      <c r="B621">
        <v>74.88</v>
      </c>
      <c r="C621">
        <v>-58.88</v>
      </c>
      <c r="D621">
        <v>-59.98</v>
      </c>
    </row>
    <row r="622" spans="1:4" x14ac:dyDescent="0.3">
      <c r="A622" s="2">
        <v>33749</v>
      </c>
      <c r="B622">
        <v>74.83</v>
      </c>
      <c r="C622">
        <v>-58.83</v>
      </c>
      <c r="D622">
        <v>-59.93</v>
      </c>
    </row>
    <row r="623" spans="1:4" x14ac:dyDescent="0.3">
      <c r="A623" s="2">
        <v>33755</v>
      </c>
      <c r="B623">
        <v>74.83</v>
      </c>
      <c r="C623">
        <v>-58.83</v>
      </c>
      <c r="D623">
        <v>-59.93</v>
      </c>
    </row>
    <row r="624" spans="1:4" x14ac:dyDescent="0.3">
      <c r="A624" s="2">
        <v>33760</v>
      </c>
      <c r="B624">
        <v>74.78</v>
      </c>
      <c r="C624">
        <v>-58.78</v>
      </c>
      <c r="D624">
        <v>-59.88</v>
      </c>
    </row>
    <row r="625" spans="1:4" x14ac:dyDescent="0.3">
      <c r="A625" s="2">
        <v>33765</v>
      </c>
      <c r="B625">
        <v>74.78</v>
      </c>
      <c r="C625">
        <v>-58.78</v>
      </c>
      <c r="D625">
        <v>-59.88</v>
      </c>
    </row>
    <row r="626" spans="1:4" x14ac:dyDescent="0.3">
      <c r="A626" s="2">
        <v>33770</v>
      </c>
      <c r="B626">
        <v>74.84</v>
      </c>
      <c r="C626">
        <v>-58.84</v>
      </c>
      <c r="D626">
        <v>-59.94</v>
      </c>
    </row>
    <row r="627" spans="1:4" x14ac:dyDescent="0.3">
      <c r="A627" s="2">
        <v>33775</v>
      </c>
      <c r="B627">
        <v>74.84</v>
      </c>
      <c r="C627">
        <v>-58.84</v>
      </c>
      <c r="D627">
        <v>-59.94</v>
      </c>
    </row>
    <row r="628" spans="1:4" x14ac:dyDescent="0.3">
      <c r="A628" s="2">
        <v>33778</v>
      </c>
      <c r="B628">
        <v>74.92</v>
      </c>
      <c r="C628">
        <v>-58.92</v>
      </c>
      <c r="D628">
        <v>-60.02</v>
      </c>
    </row>
    <row r="629" spans="1:4" x14ac:dyDescent="0.3">
      <c r="A629" s="2">
        <v>33780</v>
      </c>
      <c r="B629">
        <v>74.87</v>
      </c>
      <c r="C629">
        <v>-58.87</v>
      </c>
      <c r="D629">
        <v>-59.97</v>
      </c>
    </row>
    <row r="630" spans="1:4" x14ac:dyDescent="0.3">
      <c r="A630" s="2">
        <v>33785</v>
      </c>
      <c r="B630">
        <v>74.849999999999895</v>
      </c>
      <c r="C630">
        <v>-58.85</v>
      </c>
      <c r="D630">
        <v>-59.95</v>
      </c>
    </row>
    <row r="631" spans="1:4" x14ac:dyDescent="0.3">
      <c r="A631" s="2">
        <v>33790</v>
      </c>
      <c r="B631">
        <v>74.849999999999895</v>
      </c>
      <c r="C631">
        <v>-58.85</v>
      </c>
      <c r="D631">
        <v>-59.95</v>
      </c>
    </row>
    <row r="632" spans="1:4" x14ac:dyDescent="0.3">
      <c r="A632" s="2">
        <v>33795</v>
      </c>
      <c r="B632">
        <v>74.900000000000006</v>
      </c>
      <c r="C632">
        <v>-58.9</v>
      </c>
      <c r="D632">
        <v>-60</v>
      </c>
    </row>
    <row r="633" spans="1:4" x14ac:dyDescent="0.3">
      <c r="A633" s="2">
        <v>33800</v>
      </c>
      <c r="B633">
        <v>74.98</v>
      </c>
      <c r="C633">
        <v>-58.98</v>
      </c>
      <c r="D633">
        <v>-60.08</v>
      </c>
    </row>
    <row r="634" spans="1:4" x14ac:dyDescent="0.3">
      <c r="A634" s="2">
        <v>33805</v>
      </c>
      <c r="B634">
        <v>75.040000000000006</v>
      </c>
      <c r="C634">
        <v>-59.04</v>
      </c>
      <c r="D634">
        <v>-60.14</v>
      </c>
    </row>
    <row r="635" spans="1:4" x14ac:dyDescent="0.3">
      <c r="A635" s="2">
        <v>33810</v>
      </c>
      <c r="B635">
        <v>75.05</v>
      </c>
      <c r="C635">
        <v>-59.05</v>
      </c>
      <c r="D635">
        <v>-60.15</v>
      </c>
    </row>
    <row r="636" spans="1:4" x14ac:dyDescent="0.3">
      <c r="A636" s="2">
        <v>33816</v>
      </c>
      <c r="B636">
        <v>75.03</v>
      </c>
      <c r="C636">
        <v>-59.03</v>
      </c>
      <c r="D636">
        <v>-60.13</v>
      </c>
    </row>
    <row r="637" spans="1:4" x14ac:dyDescent="0.3">
      <c r="A637" s="2">
        <v>33821</v>
      </c>
      <c r="B637">
        <v>75.069999999999894</v>
      </c>
      <c r="C637">
        <v>-59.07</v>
      </c>
      <c r="D637">
        <v>-60.17</v>
      </c>
    </row>
    <row r="638" spans="1:4" x14ac:dyDescent="0.3">
      <c r="A638" s="2">
        <v>33826</v>
      </c>
      <c r="B638">
        <v>75.069999999999894</v>
      </c>
      <c r="C638">
        <v>-59.07</v>
      </c>
      <c r="D638">
        <v>-60.17</v>
      </c>
    </row>
    <row r="639" spans="1:4" x14ac:dyDescent="0.3">
      <c r="A639" s="2">
        <v>33831</v>
      </c>
      <c r="B639">
        <v>74.91</v>
      </c>
      <c r="C639">
        <v>-58.91</v>
      </c>
      <c r="D639">
        <v>-60.01</v>
      </c>
    </row>
    <row r="640" spans="1:4" x14ac:dyDescent="0.3">
      <c r="A640" s="2">
        <v>33836</v>
      </c>
      <c r="B640">
        <v>74.849999999999895</v>
      </c>
      <c r="C640">
        <v>-58.85</v>
      </c>
      <c r="D640">
        <v>-59.95</v>
      </c>
    </row>
    <row r="641" spans="1:4" x14ac:dyDescent="0.3">
      <c r="A641" s="2">
        <v>33840</v>
      </c>
      <c r="B641">
        <v>75.03</v>
      </c>
      <c r="C641">
        <v>-59.03</v>
      </c>
      <c r="D641">
        <v>-60.13</v>
      </c>
    </row>
    <row r="642" spans="1:4" x14ac:dyDescent="0.3">
      <c r="A642" s="2">
        <v>33841</v>
      </c>
      <c r="B642">
        <v>75.03</v>
      </c>
      <c r="C642">
        <v>-59.03</v>
      </c>
      <c r="D642">
        <v>-60.13</v>
      </c>
    </row>
    <row r="643" spans="1:4" x14ac:dyDescent="0.3">
      <c r="A643" s="2">
        <v>33847</v>
      </c>
      <c r="B643">
        <v>75.03</v>
      </c>
      <c r="C643">
        <v>-59.03</v>
      </c>
      <c r="D643">
        <v>-60.13</v>
      </c>
    </row>
    <row r="644" spans="1:4" x14ac:dyDescent="0.3">
      <c r="A644" s="2">
        <v>33852</v>
      </c>
      <c r="B644">
        <v>75.13</v>
      </c>
      <c r="C644">
        <v>-59.13</v>
      </c>
      <c r="D644">
        <v>-60.23</v>
      </c>
    </row>
    <row r="645" spans="1:4" x14ac:dyDescent="0.3">
      <c r="A645" s="2">
        <v>33857</v>
      </c>
      <c r="B645">
        <v>74.98</v>
      </c>
      <c r="C645">
        <v>-58.98</v>
      </c>
      <c r="D645">
        <v>-60.08</v>
      </c>
    </row>
    <row r="646" spans="1:4" x14ac:dyDescent="0.3">
      <c r="A646" s="2">
        <v>33862</v>
      </c>
      <c r="B646">
        <v>75.08</v>
      </c>
      <c r="C646">
        <v>-59.08</v>
      </c>
      <c r="D646">
        <v>-60.18</v>
      </c>
    </row>
    <row r="647" spans="1:4" x14ac:dyDescent="0.3">
      <c r="A647" s="2">
        <v>33867</v>
      </c>
      <c r="B647">
        <v>75.05</v>
      </c>
      <c r="C647">
        <v>-59.05</v>
      </c>
      <c r="D647">
        <v>-60.15</v>
      </c>
    </row>
    <row r="648" spans="1:4" x14ac:dyDescent="0.3">
      <c r="A648" s="2">
        <v>33872</v>
      </c>
      <c r="B648">
        <v>75.13</v>
      </c>
      <c r="C648">
        <v>-59.13</v>
      </c>
      <c r="D648">
        <v>-60.23</v>
      </c>
    </row>
    <row r="649" spans="1:4" x14ac:dyDescent="0.3">
      <c r="A649" s="2">
        <v>33877</v>
      </c>
      <c r="B649">
        <v>75.09</v>
      </c>
      <c r="C649">
        <v>-59.09</v>
      </c>
      <c r="D649">
        <v>-60.19</v>
      </c>
    </row>
    <row r="650" spans="1:4" x14ac:dyDescent="0.3">
      <c r="A650" s="2">
        <v>33882</v>
      </c>
      <c r="B650">
        <v>75.069999999999894</v>
      </c>
      <c r="C650">
        <v>-59.07</v>
      </c>
      <c r="D650">
        <v>-60.17</v>
      </c>
    </row>
    <row r="651" spans="1:4" x14ac:dyDescent="0.3">
      <c r="A651" s="2">
        <v>33887</v>
      </c>
      <c r="B651">
        <v>75.09</v>
      </c>
      <c r="C651">
        <v>-59.09</v>
      </c>
      <c r="D651">
        <v>-60.19</v>
      </c>
    </row>
    <row r="652" spans="1:4" x14ac:dyDescent="0.3">
      <c r="A652" s="2">
        <v>33891</v>
      </c>
      <c r="B652">
        <v>75.14</v>
      </c>
      <c r="C652">
        <v>-59.14</v>
      </c>
      <c r="D652">
        <v>-60.24</v>
      </c>
    </row>
    <row r="653" spans="1:4" x14ac:dyDescent="0.3">
      <c r="A653" s="2">
        <v>33892</v>
      </c>
      <c r="B653">
        <v>75.14</v>
      </c>
      <c r="C653">
        <v>-59.14</v>
      </c>
      <c r="D653">
        <v>-60.24</v>
      </c>
    </row>
    <row r="654" spans="1:4" x14ac:dyDescent="0.3">
      <c r="A654" s="2">
        <v>33897</v>
      </c>
      <c r="B654">
        <v>75.25</v>
      </c>
      <c r="C654">
        <v>-59.25</v>
      </c>
      <c r="D654">
        <v>-60.35</v>
      </c>
    </row>
    <row r="655" spans="1:4" x14ac:dyDescent="0.3">
      <c r="A655" s="2">
        <v>33902</v>
      </c>
      <c r="B655">
        <v>75.14</v>
      </c>
      <c r="C655">
        <v>-59.14</v>
      </c>
      <c r="D655">
        <v>-60.24</v>
      </c>
    </row>
    <row r="656" spans="1:4" x14ac:dyDescent="0.3">
      <c r="A656" s="2">
        <v>33908</v>
      </c>
      <c r="B656">
        <v>75.16</v>
      </c>
      <c r="C656">
        <v>-59.16</v>
      </c>
      <c r="D656">
        <v>-60.26</v>
      </c>
    </row>
    <row r="657" spans="1:4" x14ac:dyDescent="0.3">
      <c r="A657" s="2">
        <v>33913</v>
      </c>
      <c r="B657">
        <v>75.010000000000005</v>
      </c>
      <c r="C657">
        <v>-59.01</v>
      </c>
      <c r="D657">
        <v>-60.11</v>
      </c>
    </row>
    <row r="658" spans="1:4" x14ac:dyDescent="0.3">
      <c r="A658" s="2">
        <v>33918</v>
      </c>
      <c r="B658">
        <v>75.19</v>
      </c>
      <c r="C658">
        <v>-59.19</v>
      </c>
      <c r="D658">
        <v>-60.29</v>
      </c>
    </row>
    <row r="659" spans="1:4" x14ac:dyDescent="0.3">
      <c r="A659" s="2">
        <v>33923</v>
      </c>
      <c r="B659">
        <v>75.14</v>
      </c>
      <c r="C659">
        <v>-59.14</v>
      </c>
      <c r="D659">
        <v>-60.24</v>
      </c>
    </row>
    <row r="660" spans="1:4" x14ac:dyDescent="0.3">
      <c r="A660" s="2">
        <v>33928</v>
      </c>
      <c r="B660">
        <v>75.2</v>
      </c>
      <c r="C660">
        <v>-59.2</v>
      </c>
      <c r="D660">
        <v>-60.3</v>
      </c>
    </row>
    <row r="661" spans="1:4" x14ac:dyDescent="0.3">
      <c r="A661" s="2">
        <v>33933</v>
      </c>
      <c r="B661">
        <v>75.13</v>
      </c>
      <c r="C661">
        <v>-59.13</v>
      </c>
      <c r="D661">
        <v>-60.23</v>
      </c>
    </row>
    <row r="662" spans="1:4" x14ac:dyDescent="0.3">
      <c r="A662" s="2">
        <v>33938</v>
      </c>
      <c r="B662">
        <v>75.03</v>
      </c>
      <c r="C662">
        <v>-59.03</v>
      </c>
      <c r="D662">
        <v>-60.13</v>
      </c>
    </row>
    <row r="663" spans="1:4" x14ac:dyDescent="0.3">
      <c r="A663" s="2">
        <v>33943</v>
      </c>
      <c r="B663">
        <v>75.13</v>
      </c>
      <c r="C663">
        <v>-59.13</v>
      </c>
      <c r="D663">
        <v>-60.23</v>
      </c>
    </row>
    <row r="664" spans="1:4" x14ac:dyDescent="0.3">
      <c r="A664" s="2">
        <v>33946</v>
      </c>
      <c r="B664">
        <v>75.14</v>
      </c>
      <c r="C664">
        <v>-59.14</v>
      </c>
      <c r="D664">
        <v>-60.24</v>
      </c>
    </row>
    <row r="665" spans="1:4" x14ac:dyDescent="0.3">
      <c r="A665" s="2">
        <v>33948</v>
      </c>
      <c r="B665">
        <v>75.19</v>
      </c>
      <c r="C665">
        <v>-59.19</v>
      </c>
      <c r="D665">
        <v>-60.29</v>
      </c>
    </row>
    <row r="666" spans="1:4" x14ac:dyDescent="0.3">
      <c r="A666" s="2">
        <v>33953</v>
      </c>
      <c r="B666">
        <v>75.12</v>
      </c>
      <c r="C666">
        <v>-59.12</v>
      </c>
      <c r="D666">
        <v>-60.22</v>
      </c>
    </row>
    <row r="667" spans="1:4" x14ac:dyDescent="0.3">
      <c r="A667" s="2">
        <v>33958</v>
      </c>
      <c r="B667">
        <v>75.14</v>
      </c>
      <c r="C667">
        <v>-59.14</v>
      </c>
      <c r="D667">
        <v>-60.24</v>
      </c>
    </row>
    <row r="668" spans="1:4" x14ac:dyDescent="0.3">
      <c r="A668" s="2">
        <v>33963</v>
      </c>
      <c r="B668">
        <v>75.22</v>
      </c>
      <c r="C668">
        <v>-59.22</v>
      </c>
      <c r="D668">
        <v>-60.32</v>
      </c>
    </row>
    <row r="669" spans="1:4" x14ac:dyDescent="0.3">
      <c r="A669" s="2">
        <v>33969</v>
      </c>
      <c r="B669">
        <v>75.180000000000007</v>
      </c>
      <c r="C669">
        <v>-59.18</v>
      </c>
      <c r="D669">
        <v>-60.28</v>
      </c>
    </row>
    <row r="670" spans="1:4" x14ac:dyDescent="0.3">
      <c r="A670" s="2">
        <v>33974</v>
      </c>
      <c r="B670">
        <v>75.180000000000007</v>
      </c>
      <c r="C670">
        <v>-59.18</v>
      </c>
      <c r="D670">
        <v>-60.28</v>
      </c>
    </row>
    <row r="671" spans="1:4" x14ac:dyDescent="0.3">
      <c r="A671" s="2">
        <v>33979</v>
      </c>
      <c r="B671">
        <v>75.099999999999895</v>
      </c>
      <c r="C671">
        <v>-59.1</v>
      </c>
      <c r="D671">
        <v>-60.2</v>
      </c>
    </row>
    <row r="672" spans="1:4" x14ac:dyDescent="0.3">
      <c r="A672" s="2">
        <v>33984</v>
      </c>
      <c r="B672">
        <v>75.099999999999895</v>
      </c>
      <c r="C672">
        <v>-59.1</v>
      </c>
      <c r="D672">
        <v>-60.2</v>
      </c>
    </row>
    <row r="673" spans="1:4" x14ac:dyDescent="0.3">
      <c r="A673" s="2">
        <v>33989</v>
      </c>
      <c r="B673">
        <v>75.25</v>
      </c>
      <c r="C673">
        <v>-59.25</v>
      </c>
      <c r="D673">
        <v>-60.35</v>
      </c>
    </row>
    <row r="674" spans="1:4" x14ac:dyDescent="0.3">
      <c r="A674" s="2">
        <v>33994</v>
      </c>
      <c r="B674">
        <v>75.180000000000007</v>
      </c>
      <c r="C674">
        <v>-59.18</v>
      </c>
      <c r="D674">
        <v>-60.28</v>
      </c>
    </row>
    <row r="675" spans="1:4" x14ac:dyDescent="0.3">
      <c r="A675" s="2">
        <v>34000</v>
      </c>
      <c r="B675">
        <v>75.2</v>
      </c>
      <c r="C675">
        <v>-59.2</v>
      </c>
      <c r="D675">
        <v>-60.3</v>
      </c>
    </row>
    <row r="676" spans="1:4" x14ac:dyDescent="0.3">
      <c r="A676" s="2">
        <v>34005</v>
      </c>
      <c r="B676">
        <v>75.28</v>
      </c>
      <c r="C676">
        <v>-59.28</v>
      </c>
      <c r="D676">
        <v>-60.38</v>
      </c>
    </row>
    <row r="677" spans="1:4" x14ac:dyDescent="0.3">
      <c r="A677" s="2">
        <v>34008</v>
      </c>
      <c r="B677">
        <v>75.12</v>
      </c>
      <c r="C677">
        <v>-59.12</v>
      </c>
      <c r="D677">
        <v>-60.22</v>
      </c>
    </row>
    <row r="678" spans="1:4" x14ac:dyDescent="0.3">
      <c r="A678" s="2">
        <v>34010</v>
      </c>
      <c r="B678">
        <v>75.23</v>
      </c>
      <c r="C678">
        <v>-59.23</v>
      </c>
      <c r="D678">
        <v>-60.33</v>
      </c>
    </row>
    <row r="679" spans="1:4" x14ac:dyDescent="0.3">
      <c r="A679" s="2">
        <v>34015</v>
      </c>
      <c r="B679">
        <v>75.23</v>
      </c>
      <c r="C679">
        <v>-59.23</v>
      </c>
      <c r="D679">
        <v>-60.33</v>
      </c>
    </row>
    <row r="680" spans="1:4" x14ac:dyDescent="0.3">
      <c r="A680" s="2">
        <v>34020</v>
      </c>
      <c r="B680">
        <v>75.22</v>
      </c>
      <c r="C680">
        <v>-59.22</v>
      </c>
      <c r="D680">
        <v>-60.32</v>
      </c>
    </row>
    <row r="681" spans="1:4" x14ac:dyDescent="0.3">
      <c r="A681" s="2">
        <v>34025</v>
      </c>
      <c r="B681">
        <v>75.28</v>
      </c>
      <c r="C681">
        <v>-59.28</v>
      </c>
      <c r="D681">
        <v>-60.38</v>
      </c>
    </row>
    <row r="682" spans="1:4" x14ac:dyDescent="0.3">
      <c r="A682" s="2">
        <v>34028</v>
      </c>
      <c r="B682">
        <v>75.180000000000007</v>
      </c>
      <c r="C682">
        <v>-59.18</v>
      </c>
      <c r="D682">
        <v>-60.28</v>
      </c>
    </row>
    <row r="683" spans="1:4" x14ac:dyDescent="0.3">
      <c r="A683" s="2">
        <v>34033</v>
      </c>
      <c r="B683">
        <v>75.03</v>
      </c>
      <c r="C683">
        <v>-59.03</v>
      </c>
      <c r="D683">
        <v>-60.13</v>
      </c>
    </row>
    <row r="684" spans="1:4" x14ac:dyDescent="0.3">
      <c r="A684" s="2">
        <v>34038</v>
      </c>
      <c r="B684">
        <v>75.150000000000006</v>
      </c>
      <c r="C684">
        <v>-59.15</v>
      </c>
      <c r="D684">
        <v>-60.25</v>
      </c>
    </row>
    <row r="685" spans="1:4" x14ac:dyDescent="0.3">
      <c r="A685" s="2">
        <v>34041</v>
      </c>
      <c r="B685">
        <v>74.680000000000007</v>
      </c>
      <c r="C685">
        <v>-58.68</v>
      </c>
      <c r="D685">
        <v>-59.78</v>
      </c>
    </row>
    <row r="686" spans="1:4" x14ac:dyDescent="0.3">
      <c r="A686" s="2">
        <v>34043</v>
      </c>
      <c r="B686">
        <v>75.25</v>
      </c>
      <c r="C686">
        <v>-59.25</v>
      </c>
      <c r="D686">
        <v>-60.35</v>
      </c>
    </row>
    <row r="687" spans="1:4" x14ac:dyDescent="0.3">
      <c r="A687" s="2">
        <v>34048</v>
      </c>
      <c r="B687">
        <v>75.22</v>
      </c>
      <c r="C687">
        <v>-59.22</v>
      </c>
      <c r="D687">
        <v>-60.32</v>
      </c>
    </row>
    <row r="688" spans="1:4" x14ac:dyDescent="0.3">
      <c r="A688" s="2">
        <v>34053</v>
      </c>
      <c r="B688">
        <v>75.150000000000006</v>
      </c>
      <c r="C688">
        <v>-59.15</v>
      </c>
      <c r="D688">
        <v>-60.25</v>
      </c>
    </row>
    <row r="689" spans="1:4" x14ac:dyDescent="0.3">
      <c r="A689" s="2">
        <v>34059</v>
      </c>
      <c r="B689">
        <v>75.069999999999894</v>
      </c>
      <c r="C689">
        <v>-59.07</v>
      </c>
      <c r="D689">
        <v>-60.17</v>
      </c>
    </row>
    <row r="690" spans="1:4" x14ac:dyDescent="0.3">
      <c r="A690" s="2">
        <v>34064</v>
      </c>
      <c r="B690">
        <v>75.150000000000006</v>
      </c>
      <c r="C690">
        <v>-59.15</v>
      </c>
      <c r="D690">
        <v>-60.25</v>
      </c>
    </row>
    <row r="691" spans="1:4" x14ac:dyDescent="0.3">
      <c r="A691" s="2">
        <v>34069</v>
      </c>
      <c r="B691">
        <v>75.02</v>
      </c>
      <c r="C691">
        <v>-59.02</v>
      </c>
      <c r="D691">
        <v>-60.12</v>
      </c>
    </row>
    <row r="692" spans="1:4" x14ac:dyDescent="0.3">
      <c r="A692" s="2">
        <v>34074</v>
      </c>
      <c r="B692">
        <v>75.150000000000006</v>
      </c>
      <c r="C692">
        <v>-59.15</v>
      </c>
      <c r="D692">
        <v>-60.25</v>
      </c>
    </row>
    <row r="693" spans="1:4" x14ac:dyDescent="0.3">
      <c r="A693" s="2">
        <v>34079</v>
      </c>
      <c r="B693">
        <v>75.13</v>
      </c>
      <c r="C693">
        <v>-59.13</v>
      </c>
      <c r="D693">
        <v>-60.23</v>
      </c>
    </row>
    <row r="694" spans="1:4" x14ac:dyDescent="0.3">
      <c r="A694" s="2">
        <v>34084</v>
      </c>
      <c r="B694">
        <v>75.16</v>
      </c>
      <c r="C694">
        <v>-59.16</v>
      </c>
      <c r="D694">
        <v>-60.26</v>
      </c>
    </row>
    <row r="695" spans="1:4" x14ac:dyDescent="0.3">
      <c r="A695" s="2">
        <v>34089</v>
      </c>
      <c r="B695">
        <v>75.17</v>
      </c>
      <c r="C695">
        <v>-59.17</v>
      </c>
      <c r="D695">
        <v>-60.27</v>
      </c>
    </row>
    <row r="696" spans="1:4" x14ac:dyDescent="0.3">
      <c r="A696" s="2">
        <v>34094</v>
      </c>
      <c r="B696">
        <v>75.22</v>
      </c>
      <c r="C696">
        <v>-59.22</v>
      </c>
      <c r="D696">
        <v>-60.32</v>
      </c>
    </row>
    <row r="697" spans="1:4" x14ac:dyDescent="0.3">
      <c r="A697" s="2">
        <v>34099</v>
      </c>
      <c r="B697">
        <v>75.23</v>
      </c>
      <c r="C697">
        <v>-59.23</v>
      </c>
      <c r="D697">
        <v>-60.33</v>
      </c>
    </row>
    <row r="698" spans="1:4" x14ac:dyDescent="0.3">
      <c r="A698" s="2">
        <v>34104</v>
      </c>
      <c r="B698">
        <v>75.17</v>
      </c>
      <c r="C698">
        <v>-59.17</v>
      </c>
      <c r="D698">
        <v>-60.27</v>
      </c>
    </row>
    <row r="699" spans="1:4" x14ac:dyDescent="0.3">
      <c r="A699" s="2">
        <v>34109</v>
      </c>
      <c r="B699">
        <v>75.12</v>
      </c>
      <c r="C699">
        <v>-59.12</v>
      </c>
      <c r="D699">
        <v>-60.22</v>
      </c>
    </row>
    <row r="700" spans="1:4" x14ac:dyDescent="0.3">
      <c r="A700" s="2">
        <v>34114</v>
      </c>
      <c r="B700">
        <v>75.23</v>
      </c>
      <c r="C700">
        <v>-59.23</v>
      </c>
      <c r="D700">
        <v>-60.33</v>
      </c>
    </row>
    <row r="701" spans="1:4" x14ac:dyDescent="0.3">
      <c r="A701" s="2">
        <v>34120</v>
      </c>
      <c r="B701">
        <v>75.27</v>
      </c>
      <c r="C701">
        <v>-59.27</v>
      </c>
      <c r="D701">
        <v>-60.37</v>
      </c>
    </row>
    <row r="702" spans="1:4" x14ac:dyDescent="0.3">
      <c r="A702" s="2">
        <v>34125</v>
      </c>
      <c r="B702">
        <v>75.16</v>
      </c>
      <c r="C702">
        <v>-59.16</v>
      </c>
      <c r="D702">
        <v>-60.26</v>
      </c>
    </row>
    <row r="703" spans="1:4" x14ac:dyDescent="0.3">
      <c r="A703" s="2">
        <v>34128</v>
      </c>
      <c r="B703">
        <v>75.27</v>
      </c>
      <c r="C703">
        <v>-59.27</v>
      </c>
      <c r="D703">
        <v>-60.37</v>
      </c>
    </row>
    <row r="704" spans="1:4" x14ac:dyDescent="0.3">
      <c r="A704" s="2">
        <v>34130</v>
      </c>
      <c r="B704">
        <v>75.28</v>
      </c>
      <c r="C704">
        <v>-59.28</v>
      </c>
      <c r="D704">
        <v>-60.38</v>
      </c>
    </row>
    <row r="705" spans="1:4" x14ac:dyDescent="0.3">
      <c r="A705" s="2">
        <v>34135</v>
      </c>
      <c r="B705">
        <v>75.349999999999895</v>
      </c>
      <c r="C705">
        <v>-59.35</v>
      </c>
      <c r="D705">
        <v>-60.45</v>
      </c>
    </row>
    <row r="706" spans="1:4" x14ac:dyDescent="0.3">
      <c r="A706" s="2">
        <v>34140</v>
      </c>
      <c r="B706">
        <v>75.39</v>
      </c>
      <c r="C706">
        <v>-59.39</v>
      </c>
      <c r="D706">
        <v>-60.49</v>
      </c>
    </row>
    <row r="707" spans="1:4" x14ac:dyDescent="0.3">
      <c r="A707" s="2">
        <v>34145</v>
      </c>
      <c r="B707">
        <v>75.510000000000005</v>
      </c>
      <c r="C707">
        <v>-59.51</v>
      </c>
      <c r="D707">
        <v>-60.61</v>
      </c>
    </row>
    <row r="708" spans="1:4" x14ac:dyDescent="0.3">
      <c r="A708" s="2">
        <v>34150</v>
      </c>
      <c r="B708">
        <v>75.48</v>
      </c>
      <c r="C708">
        <v>-59.48</v>
      </c>
      <c r="D708">
        <v>-60.58</v>
      </c>
    </row>
    <row r="709" spans="1:4" x14ac:dyDescent="0.3">
      <c r="A709" s="2">
        <v>34155</v>
      </c>
      <c r="B709">
        <v>75.52</v>
      </c>
      <c r="C709">
        <v>-59.52</v>
      </c>
      <c r="D709">
        <v>-60.62</v>
      </c>
    </row>
    <row r="710" spans="1:4" x14ac:dyDescent="0.3">
      <c r="A710" s="2">
        <v>34160</v>
      </c>
      <c r="B710">
        <v>75.56</v>
      </c>
      <c r="C710">
        <v>-59.56</v>
      </c>
      <c r="D710">
        <v>-60.66</v>
      </c>
    </row>
    <row r="711" spans="1:4" x14ac:dyDescent="0.3">
      <c r="A711" s="2">
        <v>34165</v>
      </c>
      <c r="B711">
        <v>75.650000000000006</v>
      </c>
      <c r="C711">
        <v>-59.65</v>
      </c>
      <c r="D711">
        <v>-60.75</v>
      </c>
    </row>
    <row r="712" spans="1:4" x14ac:dyDescent="0.3">
      <c r="A712" s="2">
        <v>34170</v>
      </c>
      <c r="B712">
        <v>75.7</v>
      </c>
      <c r="C712">
        <v>-59.7</v>
      </c>
      <c r="D712">
        <v>-60.8</v>
      </c>
    </row>
    <row r="713" spans="1:4" x14ac:dyDescent="0.3">
      <c r="A713" s="2">
        <v>34175</v>
      </c>
      <c r="B713">
        <v>75.739999999999895</v>
      </c>
      <c r="C713">
        <v>-59.74</v>
      </c>
      <c r="D713">
        <v>-60.84</v>
      </c>
    </row>
    <row r="714" spans="1:4" x14ac:dyDescent="0.3">
      <c r="A714" s="2">
        <v>34181</v>
      </c>
      <c r="B714">
        <v>75.739999999999895</v>
      </c>
      <c r="C714">
        <v>-59.74</v>
      </c>
      <c r="D714">
        <v>-60.84</v>
      </c>
    </row>
    <row r="715" spans="1:4" x14ac:dyDescent="0.3">
      <c r="A715" s="2">
        <v>34186</v>
      </c>
      <c r="B715">
        <v>75.8</v>
      </c>
      <c r="C715">
        <v>-59.8</v>
      </c>
      <c r="D715">
        <v>-60.9</v>
      </c>
    </row>
    <row r="716" spans="1:4" x14ac:dyDescent="0.3">
      <c r="A716" s="2">
        <v>34191</v>
      </c>
      <c r="B716">
        <v>75.84</v>
      </c>
      <c r="C716">
        <v>-59.84</v>
      </c>
      <c r="D716">
        <v>-60.94</v>
      </c>
    </row>
    <row r="717" spans="1:4" x14ac:dyDescent="0.3">
      <c r="A717" s="2">
        <v>34196</v>
      </c>
      <c r="B717">
        <v>75.84</v>
      </c>
      <c r="C717">
        <v>-59.84</v>
      </c>
      <c r="D717">
        <v>-60.94</v>
      </c>
    </row>
    <row r="718" spans="1:4" x14ac:dyDescent="0.3">
      <c r="A718" s="2">
        <v>34198</v>
      </c>
      <c r="B718">
        <v>75.88</v>
      </c>
      <c r="C718">
        <v>-59.88</v>
      </c>
      <c r="D718">
        <v>-60.98</v>
      </c>
    </row>
    <row r="719" spans="1:4" x14ac:dyDescent="0.3">
      <c r="A719" s="2">
        <v>34201</v>
      </c>
      <c r="B719">
        <v>75.930000000000007</v>
      </c>
      <c r="C719">
        <v>-59.93</v>
      </c>
      <c r="D719">
        <v>-61.03</v>
      </c>
    </row>
    <row r="720" spans="1:4" x14ac:dyDescent="0.3">
      <c r="A720" s="2">
        <v>34206</v>
      </c>
      <c r="B720">
        <v>76.02</v>
      </c>
      <c r="C720">
        <v>-60.02</v>
      </c>
      <c r="D720">
        <v>-61.12</v>
      </c>
    </row>
    <row r="721" spans="1:4" x14ac:dyDescent="0.3">
      <c r="A721" s="2">
        <v>34212</v>
      </c>
      <c r="B721">
        <v>76.05</v>
      </c>
      <c r="C721">
        <v>-60.05</v>
      </c>
      <c r="D721">
        <v>-61.15</v>
      </c>
    </row>
    <row r="722" spans="1:4" x14ac:dyDescent="0.3">
      <c r="A722" s="2">
        <v>34217</v>
      </c>
      <c r="B722">
        <v>76.02</v>
      </c>
      <c r="C722">
        <v>-60.02</v>
      </c>
      <c r="D722">
        <v>-61.12</v>
      </c>
    </row>
    <row r="723" spans="1:4" x14ac:dyDescent="0.3">
      <c r="A723" s="2">
        <v>34222</v>
      </c>
      <c r="B723">
        <v>76</v>
      </c>
      <c r="C723">
        <v>-60</v>
      </c>
      <c r="D723">
        <v>-61.1</v>
      </c>
    </row>
    <row r="724" spans="1:4" x14ac:dyDescent="0.3">
      <c r="A724" s="2">
        <v>34227</v>
      </c>
      <c r="B724">
        <v>76.150000000000006</v>
      </c>
      <c r="C724">
        <v>-60.15</v>
      </c>
      <c r="D724">
        <v>-61.25</v>
      </c>
    </row>
    <row r="725" spans="1:4" x14ac:dyDescent="0.3">
      <c r="A725" s="2">
        <v>34232</v>
      </c>
      <c r="B725">
        <v>76.099999999999895</v>
      </c>
      <c r="C725">
        <v>-60.1</v>
      </c>
      <c r="D725">
        <v>-61.2</v>
      </c>
    </row>
    <row r="726" spans="1:4" x14ac:dyDescent="0.3">
      <c r="A726" s="2">
        <v>34237</v>
      </c>
      <c r="B726">
        <v>76.150000000000006</v>
      </c>
      <c r="C726">
        <v>-60.15</v>
      </c>
      <c r="D726">
        <v>-61.25</v>
      </c>
    </row>
    <row r="727" spans="1:4" x14ac:dyDescent="0.3">
      <c r="A727" s="2">
        <v>34242</v>
      </c>
      <c r="B727">
        <v>76.23</v>
      </c>
      <c r="C727">
        <v>-60.23</v>
      </c>
      <c r="D727">
        <v>-61.33</v>
      </c>
    </row>
    <row r="728" spans="1:4" x14ac:dyDescent="0.3">
      <c r="A728" s="2">
        <v>34247</v>
      </c>
      <c r="B728">
        <v>76.349999999999895</v>
      </c>
      <c r="C728">
        <v>-60.35</v>
      </c>
      <c r="D728">
        <v>-61.45</v>
      </c>
    </row>
    <row r="729" spans="1:4" x14ac:dyDescent="0.3">
      <c r="A729" s="2">
        <v>34252</v>
      </c>
      <c r="B729">
        <v>76.38</v>
      </c>
      <c r="C729">
        <v>-60.38</v>
      </c>
      <c r="D729">
        <v>-61.48</v>
      </c>
    </row>
    <row r="730" spans="1:4" x14ac:dyDescent="0.3">
      <c r="A730" s="2">
        <v>34255</v>
      </c>
      <c r="B730">
        <v>76.44</v>
      </c>
      <c r="C730">
        <v>-60.44</v>
      </c>
      <c r="D730">
        <v>-61.54</v>
      </c>
    </row>
    <row r="731" spans="1:4" x14ac:dyDescent="0.3">
      <c r="A731" s="2">
        <v>34257</v>
      </c>
      <c r="B731">
        <v>76.53</v>
      </c>
      <c r="C731">
        <v>-60.53</v>
      </c>
      <c r="D731">
        <v>-61.63</v>
      </c>
    </row>
    <row r="732" spans="1:4" x14ac:dyDescent="0.3">
      <c r="A732" s="2">
        <v>34262</v>
      </c>
      <c r="B732">
        <v>76.53</v>
      </c>
      <c r="C732">
        <v>-60.53</v>
      </c>
      <c r="D732">
        <v>-61.63</v>
      </c>
    </row>
    <row r="733" spans="1:4" x14ac:dyDescent="0.3">
      <c r="A733" s="2">
        <v>34267</v>
      </c>
      <c r="B733">
        <v>76.64</v>
      </c>
      <c r="C733">
        <v>-60.64</v>
      </c>
      <c r="D733">
        <v>-61.74</v>
      </c>
    </row>
    <row r="734" spans="1:4" x14ac:dyDescent="0.3">
      <c r="A734" s="2">
        <v>34273</v>
      </c>
      <c r="B734">
        <v>76.56</v>
      </c>
      <c r="C734">
        <v>-60.56</v>
      </c>
      <c r="D734">
        <v>-61.66</v>
      </c>
    </row>
    <row r="735" spans="1:4" x14ac:dyDescent="0.3">
      <c r="A735" s="2">
        <v>34278</v>
      </c>
      <c r="B735">
        <v>76.78</v>
      </c>
      <c r="C735">
        <v>-60.78</v>
      </c>
      <c r="D735">
        <v>-61.88</v>
      </c>
    </row>
    <row r="736" spans="1:4" x14ac:dyDescent="0.3">
      <c r="A736" s="2">
        <v>34283</v>
      </c>
      <c r="B736">
        <v>76.87</v>
      </c>
      <c r="C736">
        <v>-60.87</v>
      </c>
      <c r="D736">
        <v>-61.97</v>
      </c>
    </row>
    <row r="737" spans="1:4" x14ac:dyDescent="0.3">
      <c r="A737" s="2">
        <v>34288</v>
      </c>
      <c r="B737">
        <v>76.92</v>
      </c>
      <c r="C737">
        <v>-60.92</v>
      </c>
      <c r="D737">
        <v>-62.02</v>
      </c>
    </row>
    <row r="738" spans="1:4" x14ac:dyDescent="0.3">
      <c r="A738" s="2">
        <v>34293</v>
      </c>
      <c r="B738">
        <v>77</v>
      </c>
      <c r="C738">
        <v>-61</v>
      </c>
      <c r="D738">
        <v>-62.1</v>
      </c>
    </row>
    <row r="739" spans="1:4" x14ac:dyDescent="0.3">
      <c r="A739" s="2">
        <v>34298</v>
      </c>
      <c r="B739">
        <v>77.150000000000006</v>
      </c>
      <c r="C739">
        <v>-61.15</v>
      </c>
      <c r="D739">
        <v>-62.25</v>
      </c>
    </row>
    <row r="740" spans="1:4" x14ac:dyDescent="0.3">
      <c r="A740" s="2">
        <v>34303</v>
      </c>
      <c r="B740">
        <v>77.290000000000006</v>
      </c>
      <c r="C740">
        <v>-61.29</v>
      </c>
      <c r="D740">
        <v>-62.39</v>
      </c>
    </row>
    <row r="741" spans="1:4" x14ac:dyDescent="0.3">
      <c r="A741" s="2">
        <v>34308</v>
      </c>
      <c r="B741">
        <v>77.14</v>
      </c>
      <c r="C741">
        <v>-61.14</v>
      </c>
      <c r="D741">
        <v>-62.24</v>
      </c>
    </row>
    <row r="742" spans="1:4" x14ac:dyDescent="0.3">
      <c r="A742" s="2">
        <v>34312</v>
      </c>
      <c r="B742">
        <v>77.34</v>
      </c>
      <c r="C742">
        <v>-61.34</v>
      </c>
      <c r="D742">
        <v>-62.44</v>
      </c>
    </row>
    <row r="743" spans="1:4" x14ac:dyDescent="0.3">
      <c r="A743" s="2">
        <v>34313</v>
      </c>
      <c r="B743">
        <v>77.34</v>
      </c>
      <c r="C743">
        <v>-61.34</v>
      </c>
      <c r="D743">
        <v>-62.44</v>
      </c>
    </row>
    <row r="744" spans="1:4" x14ac:dyDescent="0.3">
      <c r="A744" s="2">
        <v>34318</v>
      </c>
      <c r="B744">
        <v>77.290000000000006</v>
      </c>
      <c r="C744">
        <v>-61.29</v>
      </c>
      <c r="D744">
        <v>-62.39</v>
      </c>
    </row>
    <row r="745" spans="1:4" x14ac:dyDescent="0.3">
      <c r="A745" s="2">
        <v>34323</v>
      </c>
      <c r="B745">
        <v>77.37</v>
      </c>
      <c r="C745">
        <v>-61.37</v>
      </c>
      <c r="D745">
        <v>-62.47</v>
      </c>
    </row>
    <row r="746" spans="1:4" x14ac:dyDescent="0.3">
      <c r="A746" s="2">
        <v>34328</v>
      </c>
      <c r="B746">
        <v>77.41</v>
      </c>
      <c r="C746">
        <v>-61.41</v>
      </c>
      <c r="D746">
        <v>-62.51</v>
      </c>
    </row>
    <row r="747" spans="1:4" x14ac:dyDescent="0.3">
      <c r="A747" s="2">
        <v>34334</v>
      </c>
      <c r="B747">
        <v>77.64</v>
      </c>
      <c r="C747">
        <v>-61.64</v>
      </c>
      <c r="D747">
        <v>-62.74</v>
      </c>
    </row>
    <row r="748" spans="1:4" x14ac:dyDescent="0.3">
      <c r="A748" s="2">
        <v>34339</v>
      </c>
      <c r="B748">
        <v>77.64</v>
      </c>
      <c r="C748">
        <v>-61.64</v>
      </c>
      <c r="D748">
        <v>-62.74</v>
      </c>
    </row>
    <row r="749" spans="1:4" x14ac:dyDescent="0.3">
      <c r="A749" s="2">
        <v>34344</v>
      </c>
      <c r="B749">
        <v>77.83</v>
      </c>
      <c r="C749">
        <v>-61.83</v>
      </c>
      <c r="D749">
        <v>-62.93</v>
      </c>
    </row>
    <row r="750" spans="1:4" x14ac:dyDescent="0.3">
      <c r="A750" s="2">
        <v>34349</v>
      </c>
      <c r="B750">
        <v>77.75</v>
      </c>
      <c r="C750">
        <v>-61.75</v>
      </c>
      <c r="D750">
        <v>-62.85</v>
      </c>
    </row>
    <row r="751" spans="1:4" x14ac:dyDescent="0.3">
      <c r="A751" s="2">
        <v>34354</v>
      </c>
      <c r="B751">
        <v>77.849999999999895</v>
      </c>
      <c r="C751">
        <v>-61.85</v>
      </c>
      <c r="D751">
        <v>-62.95</v>
      </c>
    </row>
    <row r="752" spans="1:4" x14ac:dyDescent="0.3">
      <c r="A752" s="2">
        <v>34359</v>
      </c>
      <c r="B752">
        <v>77.849999999999895</v>
      </c>
      <c r="C752">
        <v>-61.85</v>
      </c>
      <c r="D752">
        <v>-62.95</v>
      </c>
    </row>
    <row r="753" spans="1:4" x14ac:dyDescent="0.3">
      <c r="A753" s="2">
        <v>34365</v>
      </c>
      <c r="B753">
        <v>77.84</v>
      </c>
      <c r="C753">
        <v>-61.84</v>
      </c>
      <c r="D753">
        <v>-62.94</v>
      </c>
    </row>
    <row r="754" spans="1:4" x14ac:dyDescent="0.3">
      <c r="A754" s="2">
        <v>34370</v>
      </c>
      <c r="B754">
        <v>77.95</v>
      </c>
      <c r="C754">
        <v>-61.95</v>
      </c>
      <c r="D754">
        <v>-63.05</v>
      </c>
    </row>
    <row r="755" spans="1:4" x14ac:dyDescent="0.3">
      <c r="A755" s="2">
        <v>34375</v>
      </c>
      <c r="B755">
        <v>78.03</v>
      </c>
      <c r="C755">
        <v>-62.03</v>
      </c>
      <c r="D755">
        <v>-63.13</v>
      </c>
    </row>
    <row r="756" spans="1:4" x14ac:dyDescent="0.3">
      <c r="A756" s="2">
        <v>34379</v>
      </c>
      <c r="B756">
        <v>77.95</v>
      </c>
      <c r="C756">
        <v>-61.95</v>
      </c>
      <c r="D756">
        <v>-63.05</v>
      </c>
    </row>
    <row r="757" spans="1:4" x14ac:dyDescent="0.3">
      <c r="A757" s="2">
        <v>34380</v>
      </c>
      <c r="B757">
        <v>77.95</v>
      </c>
      <c r="C757">
        <v>-61.95</v>
      </c>
      <c r="D757">
        <v>-63.05</v>
      </c>
    </row>
    <row r="758" spans="1:4" x14ac:dyDescent="0.3">
      <c r="A758" s="2">
        <v>34385</v>
      </c>
      <c r="B758">
        <v>78.03</v>
      </c>
      <c r="C758">
        <v>-62.03</v>
      </c>
      <c r="D758">
        <v>-63.13</v>
      </c>
    </row>
    <row r="759" spans="1:4" x14ac:dyDescent="0.3">
      <c r="A759" s="2">
        <v>34390</v>
      </c>
      <c r="B759">
        <v>78</v>
      </c>
      <c r="C759">
        <v>-62</v>
      </c>
      <c r="D759">
        <v>-63.1</v>
      </c>
    </row>
    <row r="760" spans="1:4" x14ac:dyDescent="0.3">
      <c r="A760" s="2">
        <v>34393</v>
      </c>
      <c r="B760">
        <v>78.099999999999895</v>
      </c>
      <c r="C760">
        <v>-62.1</v>
      </c>
      <c r="D760">
        <v>-63.2</v>
      </c>
    </row>
    <row r="761" spans="1:4" x14ac:dyDescent="0.3">
      <c r="A761" s="2">
        <v>34398</v>
      </c>
      <c r="B761">
        <v>77.95</v>
      </c>
      <c r="C761">
        <v>-61.95</v>
      </c>
      <c r="D761">
        <v>-63.05</v>
      </c>
    </row>
    <row r="762" spans="1:4" x14ac:dyDescent="0.3">
      <c r="A762" s="2">
        <v>34403</v>
      </c>
      <c r="B762">
        <v>78.040000000000006</v>
      </c>
      <c r="C762">
        <v>-62.04</v>
      </c>
      <c r="D762">
        <v>-63.14</v>
      </c>
    </row>
    <row r="763" spans="1:4" x14ac:dyDescent="0.3">
      <c r="A763" s="2">
        <v>34408</v>
      </c>
      <c r="B763">
        <v>77.959999999999894</v>
      </c>
      <c r="C763">
        <v>-61.96</v>
      </c>
      <c r="D763">
        <v>-63.06</v>
      </c>
    </row>
    <row r="764" spans="1:4" x14ac:dyDescent="0.3">
      <c r="A764" s="2">
        <v>34413</v>
      </c>
      <c r="B764">
        <v>78.040000000000006</v>
      </c>
      <c r="C764">
        <v>-62.04</v>
      </c>
      <c r="D764">
        <v>-63.14</v>
      </c>
    </row>
    <row r="765" spans="1:4" x14ac:dyDescent="0.3">
      <c r="A765" s="2">
        <v>34418</v>
      </c>
      <c r="B765">
        <v>78.08</v>
      </c>
      <c r="C765">
        <v>-62.08</v>
      </c>
      <c r="D765">
        <v>-63.18</v>
      </c>
    </row>
    <row r="766" spans="1:4" x14ac:dyDescent="0.3">
      <c r="A766" s="2">
        <v>34424</v>
      </c>
      <c r="B766">
        <v>78.17</v>
      </c>
      <c r="C766">
        <v>-62.17</v>
      </c>
      <c r="D766">
        <v>-63.27</v>
      </c>
    </row>
    <row r="767" spans="1:4" x14ac:dyDescent="0.3">
      <c r="A767" s="2">
        <v>34429</v>
      </c>
      <c r="B767">
        <v>78.22</v>
      </c>
      <c r="C767">
        <v>-62.22</v>
      </c>
      <c r="D767">
        <v>-63.32</v>
      </c>
    </row>
    <row r="768" spans="1:4" x14ac:dyDescent="0.3">
      <c r="A768" s="2">
        <v>34434</v>
      </c>
      <c r="B768">
        <v>78.319999999999894</v>
      </c>
      <c r="C768">
        <v>-62.32</v>
      </c>
      <c r="D768">
        <v>-63.42</v>
      </c>
    </row>
    <row r="769" spans="1:4" x14ac:dyDescent="0.3">
      <c r="A769" s="2">
        <v>34439</v>
      </c>
      <c r="B769">
        <v>78.28</v>
      </c>
      <c r="C769">
        <v>-62.28</v>
      </c>
      <c r="D769">
        <v>-63.38</v>
      </c>
    </row>
    <row r="770" spans="1:4" x14ac:dyDescent="0.3">
      <c r="A770" s="2">
        <v>34444</v>
      </c>
      <c r="B770">
        <v>78.33</v>
      </c>
      <c r="C770">
        <v>-62.33</v>
      </c>
      <c r="D770">
        <v>-63.43</v>
      </c>
    </row>
    <row r="771" spans="1:4" x14ac:dyDescent="0.3">
      <c r="A771" s="2">
        <v>34449</v>
      </c>
      <c r="B771">
        <v>78.349999999999895</v>
      </c>
      <c r="C771">
        <v>-62.35</v>
      </c>
      <c r="D771">
        <v>-63.45</v>
      </c>
    </row>
    <row r="772" spans="1:4" x14ac:dyDescent="0.3">
      <c r="A772" s="2">
        <v>34454</v>
      </c>
      <c r="B772">
        <v>78.48</v>
      </c>
      <c r="C772">
        <v>-62.48</v>
      </c>
      <c r="D772">
        <v>-63.58</v>
      </c>
    </row>
    <row r="773" spans="1:4" x14ac:dyDescent="0.3">
      <c r="A773" s="2">
        <v>34459</v>
      </c>
      <c r="B773">
        <v>78.349999999999895</v>
      </c>
      <c r="C773">
        <v>-62.35</v>
      </c>
      <c r="D773">
        <v>-63.45</v>
      </c>
    </row>
    <row r="774" spans="1:4" x14ac:dyDescent="0.3">
      <c r="A774" s="2">
        <v>34464</v>
      </c>
      <c r="B774">
        <v>78.349999999999895</v>
      </c>
      <c r="C774">
        <v>-62.35</v>
      </c>
      <c r="D774">
        <v>-63.45</v>
      </c>
    </row>
    <row r="775" spans="1:4" x14ac:dyDescent="0.3">
      <c r="A775" s="2">
        <v>34469</v>
      </c>
      <c r="B775">
        <v>78.45</v>
      </c>
      <c r="C775">
        <v>-62.45</v>
      </c>
      <c r="D775">
        <v>-63.55</v>
      </c>
    </row>
    <row r="776" spans="1:4" x14ac:dyDescent="0.3">
      <c r="A776" s="2">
        <v>34474</v>
      </c>
      <c r="B776">
        <v>78.459999999999894</v>
      </c>
      <c r="C776">
        <v>-62.46</v>
      </c>
      <c r="D776">
        <v>-63.56</v>
      </c>
    </row>
    <row r="777" spans="1:4" x14ac:dyDescent="0.3">
      <c r="A777" s="2">
        <v>34479</v>
      </c>
      <c r="B777">
        <v>78.48</v>
      </c>
      <c r="C777">
        <v>-62.48</v>
      </c>
      <c r="D777">
        <v>-63.58</v>
      </c>
    </row>
    <row r="778" spans="1:4" x14ac:dyDescent="0.3">
      <c r="A778" s="2">
        <v>34485</v>
      </c>
      <c r="B778">
        <v>78.540000000000006</v>
      </c>
      <c r="C778">
        <v>-62.54</v>
      </c>
      <c r="D778">
        <v>-63.64</v>
      </c>
    </row>
    <row r="779" spans="1:4" x14ac:dyDescent="0.3">
      <c r="A779" s="2">
        <v>34490</v>
      </c>
      <c r="B779">
        <v>78.56</v>
      </c>
      <c r="C779">
        <v>-62.56</v>
      </c>
      <c r="D779">
        <v>-63.66</v>
      </c>
    </row>
    <row r="780" spans="1:4" x14ac:dyDescent="0.3">
      <c r="A780" s="2">
        <v>34495</v>
      </c>
      <c r="B780">
        <v>78.58</v>
      </c>
      <c r="C780">
        <v>-62.58</v>
      </c>
      <c r="D780">
        <v>-63.68</v>
      </c>
    </row>
    <row r="781" spans="1:4" x14ac:dyDescent="0.3">
      <c r="A781" s="2">
        <v>34498</v>
      </c>
      <c r="B781">
        <v>78.61</v>
      </c>
      <c r="C781">
        <v>-62.61</v>
      </c>
      <c r="D781">
        <v>-63.71</v>
      </c>
    </row>
    <row r="782" spans="1:4" x14ac:dyDescent="0.3">
      <c r="A782" s="2">
        <v>34500</v>
      </c>
      <c r="B782">
        <v>78.63</v>
      </c>
      <c r="C782">
        <v>-62.63</v>
      </c>
      <c r="D782">
        <v>-63.73</v>
      </c>
    </row>
    <row r="783" spans="1:4" x14ac:dyDescent="0.3">
      <c r="A783" s="2">
        <v>34505</v>
      </c>
      <c r="B783">
        <v>78.63</v>
      </c>
      <c r="C783">
        <v>-62.63</v>
      </c>
      <c r="D783">
        <v>-63.73</v>
      </c>
    </row>
    <row r="784" spans="1:4" x14ac:dyDescent="0.3">
      <c r="A784" s="2">
        <v>34510</v>
      </c>
      <c r="B784">
        <v>78.64</v>
      </c>
      <c r="C784">
        <v>-62.64</v>
      </c>
      <c r="D784">
        <v>-63.74</v>
      </c>
    </row>
    <row r="785" spans="1:4" x14ac:dyDescent="0.3">
      <c r="A785" s="2">
        <v>34515</v>
      </c>
      <c r="B785">
        <v>78.599999999999895</v>
      </c>
      <c r="C785">
        <v>-62.6</v>
      </c>
      <c r="D785">
        <v>-63.7</v>
      </c>
    </row>
    <row r="786" spans="1:4" x14ac:dyDescent="0.3">
      <c r="A786" s="2">
        <v>34520</v>
      </c>
      <c r="B786">
        <v>78.7</v>
      </c>
      <c r="C786">
        <v>-62.7</v>
      </c>
      <c r="D786">
        <v>-63.8</v>
      </c>
    </row>
    <row r="787" spans="1:4" x14ac:dyDescent="0.3">
      <c r="A787" s="2">
        <v>34525</v>
      </c>
      <c r="B787">
        <v>78.760000000000005</v>
      </c>
      <c r="C787">
        <v>-62.76</v>
      </c>
      <c r="D787">
        <v>-63.86</v>
      </c>
    </row>
    <row r="788" spans="1:4" x14ac:dyDescent="0.3">
      <c r="A788" s="2">
        <v>34530</v>
      </c>
      <c r="B788">
        <v>78.78</v>
      </c>
      <c r="C788">
        <v>-62.78</v>
      </c>
      <c r="D788">
        <v>-63.88</v>
      </c>
    </row>
    <row r="789" spans="1:4" x14ac:dyDescent="0.3">
      <c r="A789" s="2">
        <v>34535</v>
      </c>
      <c r="B789">
        <v>78.64</v>
      </c>
      <c r="C789">
        <v>-62.64</v>
      </c>
      <c r="D789">
        <v>-63.74</v>
      </c>
    </row>
    <row r="790" spans="1:4" x14ac:dyDescent="0.3">
      <c r="A790" s="2">
        <v>34540</v>
      </c>
      <c r="B790">
        <v>78.58</v>
      </c>
      <c r="C790">
        <v>-62.58</v>
      </c>
      <c r="D790">
        <v>-63.68</v>
      </c>
    </row>
    <row r="791" spans="1:4" x14ac:dyDescent="0.3">
      <c r="A791" s="2">
        <v>34546</v>
      </c>
      <c r="B791">
        <v>78.64</v>
      </c>
      <c r="C791">
        <v>-62.64</v>
      </c>
      <c r="D791">
        <v>-63.74</v>
      </c>
    </row>
    <row r="792" spans="1:4" x14ac:dyDescent="0.3">
      <c r="A792" s="2">
        <v>34551</v>
      </c>
      <c r="B792">
        <v>78.59</v>
      </c>
      <c r="C792">
        <v>-62.59</v>
      </c>
      <c r="D792">
        <v>-63.69</v>
      </c>
    </row>
    <row r="793" spans="1:4" x14ac:dyDescent="0.3">
      <c r="A793" s="2">
        <v>34554</v>
      </c>
      <c r="B793">
        <v>78.59</v>
      </c>
      <c r="C793">
        <v>-62.59</v>
      </c>
      <c r="D793">
        <v>-63.69</v>
      </c>
    </row>
    <row r="794" spans="1:4" x14ac:dyDescent="0.3">
      <c r="A794" s="2">
        <v>34556</v>
      </c>
      <c r="B794">
        <v>78.63</v>
      </c>
      <c r="C794">
        <v>-62.63</v>
      </c>
      <c r="D794">
        <v>-63.73</v>
      </c>
    </row>
    <row r="795" spans="1:4" x14ac:dyDescent="0.3">
      <c r="A795" s="2">
        <v>34561</v>
      </c>
      <c r="B795">
        <v>78.64</v>
      </c>
      <c r="C795">
        <v>-62.64</v>
      </c>
      <c r="D795">
        <v>-63.74</v>
      </c>
    </row>
    <row r="796" spans="1:4" x14ac:dyDescent="0.3">
      <c r="A796" s="2">
        <v>34566</v>
      </c>
      <c r="B796">
        <v>78.58</v>
      </c>
      <c r="C796">
        <v>-62.58</v>
      </c>
      <c r="D796">
        <v>-63.68</v>
      </c>
    </row>
    <row r="797" spans="1:4" x14ac:dyDescent="0.3">
      <c r="A797" s="2">
        <v>34571</v>
      </c>
      <c r="B797">
        <v>78.680000000000007</v>
      </c>
      <c r="C797">
        <v>-62.68</v>
      </c>
      <c r="D797">
        <v>-63.78</v>
      </c>
    </row>
    <row r="798" spans="1:4" x14ac:dyDescent="0.3">
      <c r="A798" s="2">
        <v>34577</v>
      </c>
      <c r="B798">
        <v>78.67</v>
      </c>
      <c r="C798">
        <v>-62.67</v>
      </c>
      <c r="D798">
        <v>-63.77</v>
      </c>
    </row>
    <row r="799" spans="1:4" x14ac:dyDescent="0.3">
      <c r="A799" s="2">
        <v>34582</v>
      </c>
      <c r="B799">
        <v>78.73</v>
      </c>
      <c r="C799">
        <v>-62.73</v>
      </c>
      <c r="D799">
        <v>-63.83</v>
      </c>
    </row>
    <row r="800" spans="1:4" x14ac:dyDescent="0.3">
      <c r="A800" s="2">
        <v>34587</v>
      </c>
      <c r="B800">
        <v>78.739999999999895</v>
      </c>
      <c r="C800">
        <v>-62.74</v>
      </c>
      <c r="D800">
        <v>-63.84</v>
      </c>
    </row>
    <row r="801" spans="1:4" x14ac:dyDescent="0.3">
      <c r="A801" s="2">
        <v>34592</v>
      </c>
      <c r="B801">
        <v>78.8</v>
      </c>
      <c r="C801">
        <v>-62.8</v>
      </c>
      <c r="D801">
        <v>-63.9</v>
      </c>
    </row>
    <row r="802" spans="1:4" x14ac:dyDescent="0.3">
      <c r="A802" s="2">
        <v>34597</v>
      </c>
      <c r="B802">
        <v>78.84</v>
      </c>
      <c r="C802">
        <v>-62.84</v>
      </c>
      <c r="D802">
        <v>-63.94</v>
      </c>
    </row>
    <row r="803" spans="1:4" x14ac:dyDescent="0.3">
      <c r="A803" s="2">
        <v>34602</v>
      </c>
      <c r="B803">
        <v>78.75</v>
      </c>
      <c r="C803">
        <v>-62.75</v>
      </c>
      <c r="D803">
        <v>-63.85</v>
      </c>
    </row>
    <row r="804" spans="1:4" x14ac:dyDescent="0.3">
      <c r="A804" s="2">
        <v>34607</v>
      </c>
      <c r="B804">
        <v>78.8</v>
      </c>
      <c r="C804">
        <v>-62.8</v>
      </c>
      <c r="D804">
        <v>-63.9</v>
      </c>
    </row>
    <row r="805" spans="1:4" x14ac:dyDescent="0.3">
      <c r="A805" s="2">
        <v>34612</v>
      </c>
      <c r="B805">
        <v>78.819999999999894</v>
      </c>
      <c r="C805">
        <v>-62.82</v>
      </c>
      <c r="D805">
        <v>-63.92</v>
      </c>
    </row>
    <row r="806" spans="1:4" x14ac:dyDescent="0.3">
      <c r="A806" s="2">
        <v>34617</v>
      </c>
      <c r="B806">
        <v>78.88</v>
      </c>
      <c r="C806">
        <v>-62.88</v>
      </c>
      <c r="D806">
        <v>-63.98</v>
      </c>
    </row>
    <row r="807" spans="1:4" x14ac:dyDescent="0.3">
      <c r="A807" s="2">
        <v>34618</v>
      </c>
      <c r="B807">
        <v>78.98</v>
      </c>
      <c r="C807">
        <v>-62.98</v>
      </c>
      <c r="D807">
        <v>-64.08</v>
      </c>
    </row>
    <row r="808" spans="1:4" x14ac:dyDescent="0.3">
      <c r="A808" s="2">
        <v>34622</v>
      </c>
      <c r="B808">
        <v>78.849999999999895</v>
      </c>
      <c r="C808">
        <v>-62.85</v>
      </c>
      <c r="D808">
        <v>-63.95</v>
      </c>
    </row>
    <row r="809" spans="1:4" x14ac:dyDescent="0.3">
      <c r="A809" s="2">
        <v>34627</v>
      </c>
      <c r="B809">
        <v>78.84</v>
      </c>
      <c r="C809">
        <v>-62.84</v>
      </c>
      <c r="D809">
        <v>-63.94</v>
      </c>
    </row>
    <row r="810" spans="1:4" x14ac:dyDescent="0.3">
      <c r="A810" s="2">
        <v>34632</v>
      </c>
      <c r="B810">
        <v>78.8</v>
      </c>
      <c r="C810">
        <v>-62.8</v>
      </c>
      <c r="D810">
        <v>-63.9</v>
      </c>
    </row>
    <row r="811" spans="1:4" x14ac:dyDescent="0.3">
      <c r="A811" s="2">
        <v>34638</v>
      </c>
      <c r="B811">
        <v>78.849999999999895</v>
      </c>
      <c r="C811">
        <v>-62.85</v>
      </c>
      <c r="D811">
        <v>-63.95</v>
      </c>
    </row>
    <row r="812" spans="1:4" x14ac:dyDescent="0.3">
      <c r="A812" s="2">
        <v>34643</v>
      </c>
      <c r="B812">
        <v>78.819999999999894</v>
      </c>
      <c r="C812">
        <v>-62.82</v>
      </c>
      <c r="D812">
        <v>-63.92</v>
      </c>
    </row>
    <row r="813" spans="1:4" x14ac:dyDescent="0.3">
      <c r="A813" s="2">
        <v>34648</v>
      </c>
      <c r="B813">
        <v>78.83</v>
      </c>
      <c r="C813">
        <v>-62.83</v>
      </c>
      <c r="D813">
        <v>-63.93</v>
      </c>
    </row>
    <row r="814" spans="1:4" x14ac:dyDescent="0.3">
      <c r="A814" s="2">
        <v>34653</v>
      </c>
      <c r="B814">
        <v>78.87</v>
      </c>
      <c r="C814">
        <v>-62.87</v>
      </c>
      <c r="D814">
        <v>-63.97</v>
      </c>
    </row>
    <row r="815" spans="1:4" x14ac:dyDescent="0.3">
      <c r="A815" s="2">
        <v>34658</v>
      </c>
      <c r="B815">
        <v>78.709999999999894</v>
      </c>
      <c r="C815">
        <v>-62.71</v>
      </c>
      <c r="D815">
        <v>-63.81</v>
      </c>
    </row>
    <row r="816" spans="1:4" x14ac:dyDescent="0.3">
      <c r="A816" s="2">
        <v>34663</v>
      </c>
      <c r="B816">
        <v>78.709999999999894</v>
      </c>
      <c r="C816">
        <v>-62.71</v>
      </c>
      <c r="D816">
        <v>-63.81</v>
      </c>
    </row>
    <row r="817" spans="1:4" x14ac:dyDescent="0.3">
      <c r="A817" s="2">
        <v>34668</v>
      </c>
      <c r="B817">
        <v>78.739999999999895</v>
      </c>
      <c r="C817">
        <v>-62.74</v>
      </c>
      <c r="D817">
        <v>-63.84</v>
      </c>
    </row>
    <row r="818" spans="1:4" x14ac:dyDescent="0.3">
      <c r="A818" s="2">
        <v>34673</v>
      </c>
      <c r="B818">
        <v>78.77</v>
      </c>
      <c r="C818">
        <v>-62.77</v>
      </c>
      <c r="D818">
        <v>-63.87</v>
      </c>
    </row>
    <row r="819" spans="1:4" x14ac:dyDescent="0.3">
      <c r="A819" s="2">
        <v>34678</v>
      </c>
      <c r="B819">
        <v>78.739999999999895</v>
      </c>
      <c r="C819">
        <v>-62.74</v>
      </c>
      <c r="D819">
        <v>-63.84</v>
      </c>
    </row>
    <row r="820" spans="1:4" x14ac:dyDescent="0.3">
      <c r="A820" s="2">
        <v>34683</v>
      </c>
      <c r="B820">
        <v>78.7</v>
      </c>
      <c r="C820">
        <v>-62.7</v>
      </c>
      <c r="D820">
        <v>-63.8</v>
      </c>
    </row>
    <row r="821" spans="1:4" x14ac:dyDescent="0.3">
      <c r="A821" s="2">
        <v>34688</v>
      </c>
      <c r="B821">
        <v>78.680000000000007</v>
      </c>
      <c r="C821">
        <v>-62.68</v>
      </c>
      <c r="D821">
        <v>-63.78</v>
      </c>
    </row>
    <row r="822" spans="1:4" x14ac:dyDescent="0.3">
      <c r="A822" s="2">
        <v>34693</v>
      </c>
      <c r="B822">
        <v>78.540000000000006</v>
      </c>
      <c r="C822">
        <v>-62.54</v>
      </c>
      <c r="D822">
        <v>-63.64</v>
      </c>
    </row>
    <row r="823" spans="1:4" x14ac:dyDescent="0.3">
      <c r="A823" s="2">
        <v>34699</v>
      </c>
      <c r="B823">
        <v>78.66</v>
      </c>
      <c r="C823">
        <v>-62.66</v>
      </c>
      <c r="D823">
        <v>-63.76</v>
      </c>
    </row>
    <row r="824" spans="1:4" x14ac:dyDescent="0.3">
      <c r="A824" s="2">
        <v>34702</v>
      </c>
      <c r="B824">
        <v>78.63</v>
      </c>
      <c r="C824">
        <v>-62.63</v>
      </c>
      <c r="D824">
        <v>-63.73</v>
      </c>
    </row>
    <row r="825" spans="1:4" x14ac:dyDescent="0.3">
      <c r="A825" s="2">
        <v>34704</v>
      </c>
      <c r="B825">
        <v>78.63</v>
      </c>
      <c r="C825">
        <v>-62.63</v>
      </c>
      <c r="D825">
        <v>-63.73</v>
      </c>
    </row>
    <row r="826" spans="1:4" x14ac:dyDescent="0.3">
      <c r="A826" s="2">
        <v>34709</v>
      </c>
      <c r="B826">
        <v>78.52</v>
      </c>
      <c r="C826">
        <v>-62.52</v>
      </c>
      <c r="D826">
        <v>-63.62</v>
      </c>
    </row>
    <row r="827" spans="1:4" x14ac:dyDescent="0.3">
      <c r="A827" s="2">
        <v>34714</v>
      </c>
      <c r="B827">
        <v>78.47</v>
      </c>
      <c r="C827">
        <v>-62.47</v>
      </c>
      <c r="D827">
        <v>-63.57</v>
      </c>
    </row>
    <row r="828" spans="1:4" x14ac:dyDescent="0.3">
      <c r="A828" s="2">
        <v>34719</v>
      </c>
      <c r="B828">
        <v>78.28</v>
      </c>
      <c r="C828">
        <v>-62.28</v>
      </c>
      <c r="D828">
        <v>-63.38</v>
      </c>
    </row>
    <row r="829" spans="1:4" x14ac:dyDescent="0.3">
      <c r="A829" s="2">
        <v>34724</v>
      </c>
      <c r="B829">
        <v>78.34</v>
      </c>
      <c r="C829">
        <v>-62.34</v>
      </c>
      <c r="D829">
        <v>-63.44</v>
      </c>
    </row>
    <row r="830" spans="1:4" x14ac:dyDescent="0.3">
      <c r="A830" s="2">
        <v>34730</v>
      </c>
      <c r="B830">
        <v>78.25</v>
      </c>
      <c r="C830">
        <v>-62.25</v>
      </c>
      <c r="D830">
        <v>-63.35</v>
      </c>
    </row>
    <row r="831" spans="1:4" x14ac:dyDescent="0.3">
      <c r="A831" s="2">
        <v>34735</v>
      </c>
      <c r="B831">
        <v>78.2</v>
      </c>
      <c r="C831">
        <v>-62.2</v>
      </c>
      <c r="D831">
        <v>-63.3</v>
      </c>
    </row>
    <row r="832" spans="1:4" x14ac:dyDescent="0.3">
      <c r="A832" s="2">
        <v>34740</v>
      </c>
      <c r="B832">
        <v>78.28</v>
      </c>
      <c r="C832">
        <v>-62.28</v>
      </c>
      <c r="D832">
        <v>-63.38</v>
      </c>
    </row>
    <row r="833" spans="1:4" x14ac:dyDescent="0.3">
      <c r="A833" s="2">
        <v>34745</v>
      </c>
      <c r="B833">
        <v>78.31</v>
      </c>
      <c r="C833">
        <v>-62.31</v>
      </c>
      <c r="D833">
        <v>-63.41</v>
      </c>
    </row>
    <row r="834" spans="1:4" x14ac:dyDescent="0.3">
      <c r="A834" s="2">
        <v>34750</v>
      </c>
      <c r="B834">
        <v>78.099999999999895</v>
      </c>
      <c r="C834">
        <v>-62.1</v>
      </c>
      <c r="D834">
        <v>-63.2</v>
      </c>
    </row>
    <row r="835" spans="1:4" x14ac:dyDescent="0.3">
      <c r="A835" s="2">
        <v>34755</v>
      </c>
      <c r="B835">
        <v>78.08</v>
      </c>
      <c r="C835">
        <v>-62.08</v>
      </c>
      <c r="D835">
        <v>-63.18</v>
      </c>
    </row>
    <row r="836" spans="1:4" x14ac:dyDescent="0.3">
      <c r="A836" s="2">
        <v>34758</v>
      </c>
      <c r="B836">
        <v>78.08</v>
      </c>
      <c r="C836">
        <v>-62.08</v>
      </c>
      <c r="D836">
        <v>-63.18</v>
      </c>
    </row>
    <row r="837" spans="1:4" x14ac:dyDescent="0.3">
      <c r="A837" s="2">
        <v>34763</v>
      </c>
      <c r="B837">
        <v>78.09</v>
      </c>
      <c r="C837">
        <v>-62.09</v>
      </c>
      <c r="D837">
        <v>-63.19</v>
      </c>
    </row>
    <row r="838" spans="1:4" x14ac:dyDescent="0.3">
      <c r="A838" s="2">
        <v>34764</v>
      </c>
      <c r="B838">
        <v>78.069999999999894</v>
      </c>
      <c r="C838">
        <v>-62.07</v>
      </c>
      <c r="D838">
        <v>-63.17</v>
      </c>
    </row>
    <row r="839" spans="1:4" x14ac:dyDescent="0.3">
      <c r="A839" s="2">
        <v>34768</v>
      </c>
      <c r="B839">
        <v>78.069999999999894</v>
      </c>
      <c r="C839">
        <v>-62.07</v>
      </c>
      <c r="D839">
        <v>-63.17</v>
      </c>
    </row>
    <row r="840" spans="1:4" x14ac:dyDescent="0.3">
      <c r="A840" s="2">
        <v>34773</v>
      </c>
      <c r="B840">
        <v>78.05</v>
      </c>
      <c r="C840">
        <v>-62.05</v>
      </c>
      <c r="D840">
        <v>-63.15</v>
      </c>
    </row>
    <row r="841" spans="1:4" x14ac:dyDescent="0.3">
      <c r="A841" s="2">
        <v>34778</v>
      </c>
      <c r="B841">
        <v>78.02</v>
      </c>
      <c r="C841">
        <v>-62.02</v>
      </c>
      <c r="D841">
        <v>-63.12</v>
      </c>
    </row>
    <row r="842" spans="1:4" x14ac:dyDescent="0.3">
      <c r="A842" s="2">
        <v>34783</v>
      </c>
      <c r="B842">
        <v>77.97</v>
      </c>
      <c r="C842">
        <v>-61.97</v>
      </c>
      <c r="D842">
        <v>-63.07</v>
      </c>
    </row>
    <row r="843" spans="1:4" x14ac:dyDescent="0.3">
      <c r="A843" s="2">
        <v>34789</v>
      </c>
      <c r="B843">
        <v>77.97</v>
      </c>
      <c r="C843">
        <v>-61.97</v>
      </c>
      <c r="D843">
        <v>-63.07</v>
      </c>
    </row>
    <row r="844" spans="1:4" x14ac:dyDescent="0.3">
      <c r="A844" s="2">
        <v>34794</v>
      </c>
      <c r="B844">
        <v>78.010000000000005</v>
      </c>
      <c r="C844">
        <v>-62.01</v>
      </c>
      <c r="D844">
        <v>-63.11</v>
      </c>
    </row>
    <row r="845" spans="1:4" x14ac:dyDescent="0.3">
      <c r="A845" s="2">
        <v>34799</v>
      </c>
      <c r="B845">
        <v>78.05</v>
      </c>
      <c r="C845">
        <v>-62.05</v>
      </c>
      <c r="D845">
        <v>-63.15</v>
      </c>
    </row>
    <row r="846" spans="1:4" x14ac:dyDescent="0.3">
      <c r="A846" s="2">
        <v>34804</v>
      </c>
      <c r="B846">
        <v>77.95</v>
      </c>
      <c r="C846">
        <v>-61.95</v>
      </c>
      <c r="D846">
        <v>-63.05</v>
      </c>
    </row>
    <row r="847" spans="1:4" x14ac:dyDescent="0.3">
      <c r="A847" s="2">
        <v>34809</v>
      </c>
      <c r="B847">
        <v>77.959999999999894</v>
      </c>
      <c r="C847">
        <v>-61.96</v>
      </c>
      <c r="D847">
        <v>-63.06</v>
      </c>
    </row>
    <row r="848" spans="1:4" x14ac:dyDescent="0.3">
      <c r="A848" s="2">
        <v>34814</v>
      </c>
      <c r="B848">
        <v>77.959999999999894</v>
      </c>
      <c r="C848">
        <v>-61.96</v>
      </c>
      <c r="D848">
        <v>-63.06</v>
      </c>
    </row>
    <row r="849" spans="1:4" x14ac:dyDescent="0.3">
      <c r="A849" s="2">
        <v>34819</v>
      </c>
      <c r="B849">
        <v>77.989999999999895</v>
      </c>
      <c r="C849">
        <v>-61.99</v>
      </c>
      <c r="D849">
        <v>-63.09</v>
      </c>
    </row>
    <row r="850" spans="1:4" x14ac:dyDescent="0.3">
      <c r="A850" s="2">
        <v>34820</v>
      </c>
      <c r="B850">
        <v>77.89</v>
      </c>
      <c r="C850">
        <v>-61.89</v>
      </c>
      <c r="D850">
        <v>-62.99</v>
      </c>
    </row>
    <row r="851" spans="1:4" x14ac:dyDescent="0.3">
      <c r="A851" s="2">
        <v>34824</v>
      </c>
      <c r="B851">
        <v>77.88</v>
      </c>
      <c r="C851">
        <v>-61.88</v>
      </c>
      <c r="D851">
        <v>-62.98</v>
      </c>
    </row>
    <row r="852" spans="1:4" x14ac:dyDescent="0.3">
      <c r="A852" s="2">
        <v>34829</v>
      </c>
      <c r="B852">
        <v>77.930000000000007</v>
      </c>
      <c r="C852">
        <v>-61.93</v>
      </c>
      <c r="D852">
        <v>-63.03</v>
      </c>
    </row>
    <row r="853" spans="1:4" x14ac:dyDescent="0.3">
      <c r="A853" s="2">
        <v>34834</v>
      </c>
      <c r="B853">
        <v>77.86</v>
      </c>
      <c r="C853">
        <v>-61.86</v>
      </c>
      <c r="D853">
        <v>-62.96</v>
      </c>
    </row>
    <row r="854" spans="1:4" x14ac:dyDescent="0.3">
      <c r="A854" s="2">
        <v>34839</v>
      </c>
      <c r="B854">
        <v>77.900000000000006</v>
      </c>
      <c r="C854">
        <v>-61.9</v>
      </c>
      <c r="D854">
        <v>-63</v>
      </c>
    </row>
    <row r="855" spans="1:4" x14ac:dyDescent="0.3">
      <c r="A855" s="2">
        <v>34844</v>
      </c>
      <c r="B855">
        <v>78.03</v>
      </c>
      <c r="C855">
        <v>-62.03</v>
      </c>
      <c r="D855">
        <v>-63.13</v>
      </c>
    </row>
    <row r="856" spans="1:4" x14ac:dyDescent="0.3">
      <c r="A856" s="2">
        <v>34850</v>
      </c>
      <c r="B856">
        <v>78.069999999999894</v>
      </c>
      <c r="C856">
        <v>-62.07</v>
      </c>
      <c r="D856">
        <v>-63.17</v>
      </c>
    </row>
    <row r="857" spans="1:4" x14ac:dyDescent="0.3">
      <c r="A857" s="2">
        <v>34855</v>
      </c>
      <c r="B857">
        <v>78.08</v>
      </c>
      <c r="C857">
        <v>-62.08</v>
      </c>
      <c r="D857">
        <v>-63.18</v>
      </c>
    </row>
    <row r="858" spans="1:4" x14ac:dyDescent="0.3">
      <c r="A858" s="2">
        <v>34860</v>
      </c>
      <c r="B858">
        <v>78.09</v>
      </c>
      <c r="C858">
        <v>-62.09</v>
      </c>
      <c r="D858">
        <v>-63.19</v>
      </c>
    </row>
    <row r="859" spans="1:4" x14ac:dyDescent="0.3">
      <c r="A859" s="2">
        <v>34865</v>
      </c>
      <c r="B859">
        <v>78.05</v>
      </c>
      <c r="C859">
        <v>-62.05</v>
      </c>
      <c r="D859">
        <v>-63.15</v>
      </c>
    </row>
    <row r="860" spans="1:4" x14ac:dyDescent="0.3">
      <c r="A860" s="2">
        <v>34870</v>
      </c>
      <c r="B860">
        <v>78.08</v>
      </c>
      <c r="C860">
        <v>-62.08</v>
      </c>
      <c r="D860">
        <v>-63.18</v>
      </c>
    </row>
    <row r="861" spans="1:4" x14ac:dyDescent="0.3">
      <c r="A861" s="2">
        <v>34875</v>
      </c>
      <c r="B861">
        <v>78.099999999999895</v>
      </c>
      <c r="C861">
        <v>-62.1</v>
      </c>
      <c r="D861">
        <v>-63.2</v>
      </c>
    </row>
    <row r="862" spans="1:4" x14ac:dyDescent="0.3">
      <c r="A862" s="2">
        <v>34880</v>
      </c>
      <c r="B862">
        <v>78.14</v>
      </c>
      <c r="C862">
        <v>-62.14</v>
      </c>
      <c r="D862">
        <v>-63.24</v>
      </c>
    </row>
    <row r="863" spans="1:4" x14ac:dyDescent="0.3">
      <c r="A863" s="2">
        <v>34885</v>
      </c>
      <c r="B863">
        <v>78.2</v>
      </c>
      <c r="C863">
        <v>-62.2</v>
      </c>
      <c r="D863">
        <v>-63.3</v>
      </c>
    </row>
    <row r="864" spans="1:4" x14ac:dyDescent="0.3">
      <c r="A864" s="2">
        <v>34886</v>
      </c>
      <c r="B864">
        <v>78.25</v>
      </c>
      <c r="C864">
        <v>-62.25</v>
      </c>
      <c r="D864">
        <v>-63.35</v>
      </c>
    </row>
    <row r="865" spans="1:4" x14ac:dyDescent="0.3">
      <c r="A865" s="2">
        <v>34890</v>
      </c>
      <c r="B865">
        <v>78.22</v>
      </c>
      <c r="C865">
        <v>-62.22</v>
      </c>
      <c r="D865">
        <v>-63.32</v>
      </c>
    </row>
    <row r="866" spans="1:4" x14ac:dyDescent="0.3">
      <c r="A866" s="2">
        <v>34895</v>
      </c>
      <c r="B866">
        <v>78.28</v>
      </c>
      <c r="C866">
        <v>-62.28</v>
      </c>
      <c r="D866">
        <v>-63.38</v>
      </c>
    </row>
    <row r="867" spans="1:4" x14ac:dyDescent="0.3">
      <c r="A867" s="2">
        <v>34900</v>
      </c>
      <c r="B867">
        <v>78.3</v>
      </c>
      <c r="C867">
        <v>-62.3</v>
      </c>
      <c r="D867">
        <v>-63.4</v>
      </c>
    </row>
    <row r="868" spans="1:4" x14ac:dyDescent="0.3">
      <c r="A868" s="2">
        <v>34905</v>
      </c>
      <c r="B868">
        <v>78.38</v>
      </c>
      <c r="C868">
        <v>-62.38</v>
      </c>
      <c r="D868">
        <v>-63.48</v>
      </c>
    </row>
    <row r="869" spans="1:4" x14ac:dyDescent="0.3">
      <c r="A869" s="2">
        <v>34911</v>
      </c>
      <c r="B869">
        <v>78.53</v>
      </c>
      <c r="C869">
        <v>-62.53</v>
      </c>
      <c r="D869">
        <v>-63.63</v>
      </c>
    </row>
    <row r="870" spans="1:4" x14ac:dyDescent="0.3">
      <c r="A870" s="2">
        <v>34916</v>
      </c>
      <c r="B870">
        <v>78.599999999999895</v>
      </c>
      <c r="C870">
        <v>-62.6</v>
      </c>
      <c r="D870">
        <v>-63.7</v>
      </c>
    </row>
    <row r="871" spans="1:4" x14ac:dyDescent="0.3">
      <c r="A871" s="2">
        <v>34921</v>
      </c>
      <c r="B871">
        <v>78.650000000000006</v>
      </c>
      <c r="C871">
        <v>-62.65</v>
      </c>
      <c r="D871">
        <v>-63.75</v>
      </c>
    </row>
    <row r="872" spans="1:4" x14ac:dyDescent="0.3">
      <c r="A872" s="2">
        <v>34926</v>
      </c>
      <c r="B872">
        <v>78.75</v>
      </c>
      <c r="C872">
        <v>-62.75</v>
      </c>
      <c r="D872">
        <v>-63.85</v>
      </c>
    </row>
    <row r="873" spans="1:4" x14ac:dyDescent="0.3">
      <c r="A873" s="2">
        <v>34931</v>
      </c>
      <c r="B873">
        <v>78.88</v>
      </c>
      <c r="C873">
        <v>-62.88</v>
      </c>
      <c r="D873">
        <v>-63.98</v>
      </c>
    </row>
    <row r="874" spans="1:4" x14ac:dyDescent="0.3">
      <c r="A874" s="2">
        <v>34936</v>
      </c>
      <c r="B874">
        <v>79.05</v>
      </c>
      <c r="C874">
        <v>-63.05</v>
      </c>
      <c r="D874">
        <v>-64.150000000000006</v>
      </c>
    </row>
    <row r="875" spans="1:4" x14ac:dyDescent="0.3">
      <c r="A875" s="2">
        <v>34942</v>
      </c>
      <c r="B875">
        <v>79.14</v>
      </c>
      <c r="C875">
        <v>-63.14</v>
      </c>
      <c r="D875">
        <v>-64.239999999999895</v>
      </c>
    </row>
    <row r="876" spans="1:4" x14ac:dyDescent="0.3">
      <c r="A876" s="2">
        <v>34947</v>
      </c>
      <c r="B876">
        <v>79.3</v>
      </c>
      <c r="C876">
        <v>-63.3</v>
      </c>
      <c r="D876">
        <v>-64.400000000000006</v>
      </c>
    </row>
    <row r="877" spans="1:4" x14ac:dyDescent="0.3">
      <c r="A877" s="2">
        <v>34952</v>
      </c>
      <c r="B877">
        <v>79.400000000000006</v>
      </c>
      <c r="C877">
        <v>-63.4</v>
      </c>
      <c r="D877">
        <v>-64.5</v>
      </c>
    </row>
    <row r="878" spans="1:4" x14ac:dyDescent="0.3">
      <c r="A878" s="2">
        <v>34957</v>
      </c>
      <c r="B878">
        <v>79.56</v>
      </c>
      <c r="C878">
        <v>-63.56</v>
      </c>
      <c r="D878">
        <v>-64.66</v>
      </c>
    </row>
    <row r="879" spans="1:4" x14ac:dyDescent="0.3">
      <c r="A879" s="2">
        <v>34962</v>
      </c>
      <c r="B879">
        <v>79.599999999999895</v>
      </c>
      <c r="C879">
        <v>-63.6</v>
      </c>
      <c r="D879">
        <v>-64.7</v>
      </c>
    </row>
    <row r="880" spans="1:4" x14ac:dyDescent="0.3">
      <c r="A880" s="2">
        <v>34967</v>
      </c>
      <c r="B880">
        <v>79.62</v>
      </c>
      <c r="C880">
        <v>-63.62</v>
      </c>
      <c r="D880">
        <v>-64.72</v>
      </c>
    </row>
    <row r="881" spans="1:4" x14ac:dyDescent="0.3">
      <c r="A881" s="2">
        <v>34972</v>
      </c>
      <c r="B881">
        <v>79.760000000000005</v>
      </c>
      <c r="C881">
        <v>-63.76</v>
      </c>
      <c r="D881">
        <v>-64.86</v>
      </c>
    </row>
    <row r="882" spans="1:4" x14ac:dyDescent="0.3">
      <c r="A882" s="2">
        <v>34977</v>
      </c>
      <c r="B882">
        <v>79.760000000000005</v>
      </c>
      <c r="C882">
        <v>-63.76</v>
      </c>
      <c r="D882">
        <v>-64.86</v>
      </c>
    </row>
    <row r="883" spans="1:4" x14ac:dyDescent="0.3">
      <c r="A883" s="2">
        <v>34982</v>
      </c>
      <c r="B883">
        <v>79.930000000000007</v>
      </c>
      <c r="C883">
        <v>-63.93</v>
      </c>
      <c r="D883">
        <v>-65.03</v>
      </c>
    </row>
    <row r="884" spans="1:4" x14ac:dyDescent="0.3">
      <c r="A884" s="2">
        <v>34984</v>
      </c>
      <c r="B884">
        <v>80.03</v>
      </c>
      <c r="C884">
        <v>-64.03</v>
      </c>
      <c r="D884">
        <v>-65.13</v>
      </c>
    </row>
    <row r="885" spans="1:4" x14ac:dyDescent="0.3">
      <c r="A885" s="2">
        <v>35087</v>
      </c>
      <c r="B885">
        <v>80.27</v>
      </c>
      <c r="C885">
        <v>-64.27</v>
      </c>
      <c r="D885">
        <v>-65.37</v>
      </c>
    </row>
    <row r="886" spans="1:4" x14ac:dyDescent="0.3">
      <c r="A886" s="2">
        <v>35157</v>
      </c>
      <c r="B886">
        <v>79.760000000000005</v>
      </c>
      <c r="C886">
        <v>-63.76</v>
      </c>
      <c r="D886">
        <v>-64.86</v>
      </c>
    </row>
    <row r="887" spans="1:4" x14ac:dyDescent="0.3">
      <c r="A887" s="2">
        <v>35247</v>
      </c>
      <c r="B887">
        <v>79.540000000000006</v>
      </c>
      <c r="C887">
        <v>-63.54</v>
      </c>
      <c r="D887">
        <v>-64.64</v>
      </c>
    </row>
    <row r="888" spans="1:4" x14ac:dyDescent="0.3">
      <c r="A888" s="2">
        <v>35345</v>
      </c>
      <c r="B888">
        <v>79.39</v>
      </c>
      <c r="C888">
        <v>-63.39</v>
      </c>
      <c r="D888">
        <v>-64.489999999999895</v>
      </c>
    </row>
    <row r="889" spans="1:4" x14ac:dyDescent="0.3">
      <c r="A889" s="2">
        <v>35436</v>
      </c>
      <c r="B889">
        <v>79.09</v>
      </c>
      <c r="C889">
        <v>-63.09</v>
      </c>
      <c r="D889">
        <v>-64.19</v>
      </c>
    </row>
    <row r="890" spans="1:4" x14ac:dyDescent="0.3">
      <c r="A890" s="2">
        <v>35544</v>
      </c>
      <c r="B890">
        <v>78.84</v>
      </c>
      <c r="C890">
        <v>-62.84</v>
      </c>
      <c r="D890">
        <v>-63.94</v>
      </c>
    </row>
    <row r="891" spans="1:4" x14ac:dyDescent="0.3">
      <c r="A891" s="2">
        <v>35625</v>
      </c>
      <c r="B891">
        <v>79.7</v>
      </c>
      <c r="C891">
        <v>-63.7</v>
      </c>
      <c r="D891">
        <v>-64.8</v>
      </c>
    </row>
    <row r="892" spans="1:4" x14ac:dyDescent="0.3">
      <c r="A892" s="2">
        <v>35726</v>
      </c>
      <c r="B892">
        <v>80.45</v>
      </c>
      <c r="C892">
        <v>-64.45</v>
      </c>
      <c r="D892">
        <v>-65.55</v>
      </c>
    </row>
    <row r="893" spans="1:4" x14ac:dyDescent="0.3">
      <c r="A893" s="2">
        <v>35801</v>
      </c>
      <c r="B893">
        <v>80.31</v>
      </c>
      <c r="C893">
        <v>-64.31</v>
      </c>
      <c r="D893">
        <v>-65.41</v>
      </c>
    </row>
    <row r="894" spans="1:4" x14ac:dyDescent="0.3">
      <c r="A894" s="2">
        <v>35905</v>
      </c>
      <c r="B894">
        <v>80.099999999999895</v>
      </c>
      <c r="C894">
        <v>-64.099999999999895</v>
      </c>
      <c r="D894">
        <v>-65.2</v>
      </c>
    </row>
    <row r="895" spans="1:4" x14ac:dyDescent="0.3">
      <c r="A895" s="2">
        <v>35975</v>
      </c>
      <c r="B895">
        <v>80.66</v>
      </c>
      <c r="C895">
        <v>-64.66</v>
      </c>
      <c r="D895">
        <v>-65.760000000000005</v>
      </c>
    </row>
    <row r="896" spans="1:4" x14ac:dyDescent="0.3">
      <c r="A896" s="2">
        <v>36081</v>
      </c>
      <c r="B896">
        <v>81.739999999999895</v>
      </c>
      <c r="C896">
        <v>-65.739999999999895</v>
      </c>
      <c r="D896">
        <v>-66.84</v>
      </c>
    </row>
    <row r="897" spans="1:4" x14ac:dyDescent="0.3">
      <c r="A897" s="2">
        <v>36165</v>
      </c>
      <c r="B897">
        <v>82.82</v>
      </c>
      <c r="C897">
        <v>-66.819999999999894</v>
      </c>
      <c r="D897">
        <v>-67.92</v>
      </c>
    </row>
    <row r="898" spans="1:4" x14ac:dyDescent="0.3">
      <c r="A898" s="2">
        <v>36264</v>
      </c>
      <c r="B898">
        <v>83.63</v>
      </c>
      <c r="C898">
        <v>-67.63</v>
      </c>
      <c r="D898">
        <v>-68.73</v>
      </c>
    </row>
    <row r="899" spans="1:4" x14ac:dyDescent="0.3">
      <c r="A899" s="2">
        <v>36357</v>
      </c>
      <c r="B899">
        <v>84.93</v>
      </c>
      <c r="C899">
        <v>-68.930000000000007</v>
      </c>
      <c r="D899">
        <v>-70.03</v>
      </c>
    </row>
    <row r="900" spans="1:4" x14ac:dyDescent="0.3">
      <c r="A900" s="2">
        <v>36465</v>
      </c>
      <c r="B900">
        <v>85.43</v>
      </c>
      <c r="C900">
        <v>-69.430000000000007</v>
      </c>
      <c r="D900">
        <v>-70.53</v>
      </c>
    </row>
    <row r="901" spans="1:4" x14ac:dyDescent="0.3">
      <c r="A901" s="2">
        <v>36536</v>
      </c>
      <c r="B901">
        <v>85.59</v>
      </c>
      <c r="C901">
        <v>-69.59</v>
      </c>
      <c r="D901">
        <v>-70.69</v>
      </c>
    </row>
    <row r="902" spans="1:4" x14ac:dyDescent="0.3">
      <c r="A902" s="2">
        <v>36633</v>
      </c>
      <c r="B902">
        <v>85.62</v>
      </c>
      <c r="C902">
        <v>-69.62</v>
      </c>
      <c r="D902">
        <v>-70.72</v>
      </c>
    </row>
    <row r="903" spans="1:4" x14ac:dyDescent="0.3">
      <c r="A903" s="2">
        <v>36717</v>
      </c>
      <c r="B903">
        <v>85.85</v>
      </c>
      <c r="C903">
        <v>-69.849999999999895</v>
      </c>
      <c r="D903">
        <v>-70.95</v>
      </c>
    </row>
    <row r="904" spans="1:4" x14ac:dyDescent="0.3">
      <c r="A904" s="2">
        <v>36836</v>
      </c>
      <c r="B904">
        <v>86.17</v>
      </c>
      <c r="C904">
        <v>-70.17</v>
      </c>
      <c r="D904">
        <v>-71.27</v>
      </c>
    </row>
    <row r="905" spans="1:4" x14ac:dyDescent="0.3">
      <c r="A905" s="2">
        <v>36936</v>
      </c>
      <c r="B905">
        <v>86.47</v>
      </c>
      <c r="C905">
        <v>-70.47</v>
      </c>
      <c r="D905">
        <v>-71.569999999999894</v>
      </c>
    </row>
    <row r="906" spans="1:4" x14ac:dyDescent="0.3">
      <c r="A906" s="2">
        <v>36997</v>
      </c>
      <c r="B906">
        <v>86.44</v>
      </c>
      <c r="C906">
        <v>-70.44</v>
      </c>
      <c r="D906">
        <v>-71.540000000000006</v>
      </c>
    </row>
    <row r="907" spans="1:4" x14ac:dyDescent="0.3">
      <c r="A907" s="2">
        <v>37074</v>
      </c>
      <c r="B907">
        <v>87.02</v>
      </c>
      <c r="C907">
        <v>-71.02</v>
      </c>
      <c r="D907">
        <v>-72.12</v>
      </c>
    </row>
    <row r="908" spans="1:4" x14ac:dyDescent="0.3">
      <c r="A908" s="2">
        <v>37182</v>
      </c>
      <c r="B908">
        <v>88.35</v>
      </c>
      <c r="C908">
        <v>-72.349999999999895</v>
      </c>
      <c r="D908">
        <v>-73.45</v>
      </c>
    </row>
    <row r="909" spans="1:4" x14ac:dyDescent="0.3">
      <c r="A909" s="2">
        <v>37270</v>
      </c>
      <c r="B909">
        <v>89.95</v>
      </c>
      <c r="C909">
        <v>-73.95</v>
      </c>
      <c r="D909">
        <v>-75.05</v>
      </c>
    </row>
    <row r="910" spans="1:4" x14ac:dyDescent="0.3">
      <c r="A910" s="2">
        <v>37361</v>
      </c>
      <c r="B910">
        <v>89.51</v>
      </c>
      <c r="C910">
        <v>-73.510000000000005</v>
      </c>
      <c r="D910">
        <v>-74.61</v>
      </c>
    </row>
    <row r="911" spans="1:4" x14ac:dyDescent="0.3">
      <c r="A911" s="2">
        <v>37445</v>
      </c>
      <c r="B911">
        <v>90.04</v>
      </c>
      <c r="C911">
        <v>-74.040000000000006</v>
      </c>
      <c r="D911">
        <v>-75.14</v>
      </c>
    </row>
    <row r="912" spans="1:4" x14ac:dyDescent="0.3">
      <c r="A912" s="2">
        <v>37557</v>
      </c>
      <c r="B912">
        <v>91.85</v>
      </c>
      <c r="C912">
        <v>-75.849999999999895</v>
      </c>
      <c r="D912">
        <v>-76.95</v>
      </c>
    </row>
    <row r="913" spans="1:4" x14ac:dyDescent="0.3">
      <c r="A913" s="2">
        <v>37627</v>
      </c>
      <c r="B913">
        <v>91.6</v>
      </c>
      <c r="C913">
        <v>-75.599999999999895</v>
      </c>
      <c r="D913">
        <v>-76.7</v>
      </c>
    </row>
    <row r="914" spans="1:4" x14ac:dyDescent="0.3">
      <c r="A914" s="2">
        <v>37741</v>
      </c>
      <c r="B914">
        <v>90.85</v>
      </c>
      <c r="C914">
        <v>-74.849999999999895</v>
      </c>
      <c r="D914">
        <v>-75.95</v>
      </c>
    </row>
    <row r="915" spans="1:4" x14ac:dyDescent="0.3">
      <c r="A915" s="2">
        <v>37809</v>
      </c>
      <c r="B915">
        <v>90.72</v>
      </c>
      <c r="C915">
        <v>-74.72</v>
      </c>
      <c r="D915">
        <v>-75.819999999999894</v>
      </c>
    </row>
    <row r="916" spans="1:4" x14ac:dyDescent="0.3">
      <c r="A916" s="2">
        <v>37937</v>
      </c>
      <c r="B916">
        <v>91.02</v>
      </c>
      <c r="C916">
        <v>-75.02</v>
      </c>
      <c r="D916">
        <v>-76.12</v>
      </c>
    </row>
    <row r="917" spans="1:4" x14ac:dyDescent="0.3">
      <c r="A917" s="2">
        <v>37999</v>
      </c>
      <c r="B917">
        <v>90.9</v>
      </c>
      <c r="C917">
        <v>-74.900000000000006</v>
      </c>
      <c r="D917">
        <v>-76</v>
      </c>
    </row>
    <row r="918" spans="1:4" x14ac:dyDescent="0.3">
      <c r="A918" s="2">
        <v>38105</v>
      </c>
      <c r="B918">
        <v>90.8</v>
      </c>
      <c r="C918">
        <v>-74.8</v>
      </c>
      <c r="D918">
        <v>-75.900000000000006</v>
      </c>
    </row>
    <row r="919" spans="1:4" x14ac:dyDescent="0.3">
      <c r="A919" s="2">
        <v>38181</v>
      </c>
      <c r="B919">
        <v>91.53</v>
      </c>
      <c r="C919">
        <v>-75.53</v>
      </c>
      <c r="D919">
        <v>-76.63</v>
      </c>
    </row>
    <row r="920" spans="1:4" x14ac:dyDescent="0.3">
      <c r="A920" s="2">
        <v>38292</v>
      </c>
      <c r="B920">
        <v>91.96</v>
      </c>
      <c r="C920">
        <v>-75.959999999999894</v>
      </c>
      <c r="D920">
        <v>-77.06</v>
      </c>
    </row>
    <row r="921" spans="1:4" x14ac:dyDescent="0.3">
      <c r="A921" s="2">
        <v>38379</v>
      </c>
      <c r="B921">
        <v>91.75</v>
      </c>
      <c r="C921">
        <v>-75.75</v>
      </c>
      <c r="D921">
        <v>-76.849999999999895</v>
      </c>
    </row>
    <row r="922" spans="1:4" x14ac:dyDescent="0.3">
      <c r="A922" s="2">
        <v>38453</v>
      </c>
      <c r="B922">
        <v>91.72</v>
      </c>
      <c r="C922">
        <v>-75.72</v>
      </c>
      <c r="D922">
        <v>-76.819999999999894</v>
      </c>
    </row>
    <row r="923" spans="1:4" x14ac:dyDescent="0.3">
      <c r="A923" s="2">
        <v>38525</v>
      </c>
      <c r="B923">
        <v>92.02</v>
      </c>
      <c r="C923">
        <v>-76.02</v>
      </c>
      <c r="D923">
        <v>-77.12</v>
      </c>
    </row>
    <row r="924" spans="1:4" x14ac:dyDescent="0.3">
      <c r="A924" s="2">
        <v>38553</v>
      </c>
      <c r="B924">
        <v>91.84</v>
      </c>
      <c r="C924">
        <v>-75.84</v>
      </c>
      <c r="D924">
        <v>-76.94</v>
      </c>
    </row>
    <row r="925" spans="1:4" x14ac:dyDescent="0.3">
      <c r="A925" s="2">
        <v>38637</v>
      </c>
      <c r="B925">
        <v>92.61</v>
      </c>
      <c r="C925">
        <v>-76.61</v>
      </c>
      <c r="D925">
        <v>-77.709999999999894</v>
      </c>
    </row>
    <row r="926" spans="1:4" x14ac:dyDescent="0.3">
      <c r="A926" s="2">
        <v>38764</v>
      </c>
      <c r="B926">
        <v>92.68</v>
      </c>
      <c r="C926">
        <v>-76.680000000000007</v>
      </c>
      <c r="D926">
        <v>-77.78</v>
      </c>
    </row>
    <row r="927" spans="1:4" x14ac:dyDescent="0.3">
      <c r="A927" s="2">
        <v>38834</v>
      </c>
      <c r="B927">
        <v>92.6</v>
      </c>
      <c r="C927">
        <v>-76.599999999999895</v>
      </c>
      <c r="D927">
        <v>-77.7</v>
      </c>
    </row>
    <row r="928" spans="1:4" x14ac:dyDescent="0.3">
      <c r="A928" s="2">
        <v>38908</v>
      </c>
      <c r="B928">
        <v>92.68</v>
      </c>
      <c r="C928">
        <v>-76.680000000000007</v>
      </c>
      <c r="D928">
        <v>-77.78</v>
      </c>
    </row>
    <row r="929" spans="1:4" x14ac:dyDescent="0.3">
      <c r="A929" s="2">
        <v>39036</v>
      </c>
      <c r="B929">
        <v>93.21</v>
      </c>
      <c r="C929">
        <v>-77.209999999999894</v>
      </c>
      <c r="D929">
        <v>-78.31</v>
      </c>
    </row>
    <row r="930" spans="1:4" x14ac:dyDescent="0.3">
      <c r="A930" s="2">
        <v>39112</v>
      </c>
      <c r="B930">
        <v>93.55</v>
      </c>
      <c r="C930">
        <v>-77.55</v>
      </c>
      <c r="D930">
        <v>-78.650000000000006</v>
      </c>
    </row>
    <row r="931" spans="1:4" x14ac:dyDescent="0.3">
      <c r="A931" s="2">
        <v>39218</v>
      </c>
      <c r="B931">
        <v>92.57</v>
      </c>
      <c r="C931">
        <v>-76.569999999999894</v>
      </c>
      <c r="D931">
        <v>-77.67</v>
      </c>
    </row>
    <row r="932" spans="1:4" x14ac:dyDescent="0.3">
      <c r="A932" s="2">
        <v>39293</v>
      </c>
      <c r="B932">
        <v>94.9</v>
      </c>
      <c r="C932">
        <v>-78.900000000000006</v>
      </c>
      <c r="D932">
        <v>-80</v>
      </c>
    </row>
    <row r="933" spans="1:4" x14ac:dyDescent="0.3">
      <c r="A933" s="2">
        <v>39391</v>
      </c>
      <c r="B933">
        <v>97.06</v>
      </c>
      <c r="C933">
        <v>-81.06</v>
      </c>
      <c r="D933">
        <v>-82.16</v>
      </c>
    </row>
    <row r="934" spans="1:4" x14ac:dyDescent="0.3">
      <c r="A934" s="2">
        <v>39484</v>
      </c>
      <c r="B934">
        <v>96.73</v>
      </c>
      <c r="C934">
        <v>-80.73</v>
      </c>
      <c r="D934">
        <v>-81.83</v>
      </c>
    </row>
    <row r="935" spans="1:4" x14ac:dyDescent="0.3">
      <c r="A935" s="2">
        <v>39546</v>
      </c>
      <c r="B935">
        <v>96.39</v>
      </c>
      <c r="C935">
        <v>-80.39</v>
      </c>
      <c r="D935">
        <v>-81.489999999999895</v>
      </c>
    </row>
    <row r="936" spans="1:4" x14ac:dyDescent="0.3">
      <c r="A936" s="2">
        <v>39650</v>
      </c>
      <c r="B936">
        <v>96.75</v>
      </c>
      <c r="C936">
        <v>-80.75</v>
      </c>
      <c r="D936">
        <v>-81.849999999999895</v>
      </c>
    </row>
    <row r="937" spans="1:4" x14ac:dyDescent="0.3">
      <c r="A937" s="2">
        <v>39742</v>
      </c>
      <c r="B937">
        <v>97.19</v>
      </c>
      <c r="C937">
        <v>-81.19</v>
      </c>
      <c r="D937">
        <v>-82.29</v>
      </c>
    </row>
    <row r="938" spans="1:4" x14ac:dyDescent="0.3">
      <c r="A938" s="2">
        <v>39841</v>
      </c>
      <c r="B938">
        <v>96.63</v>
      </c>
      <c r="C938">
        <v>-80.63</v>
      </c>
      <c r="D938">
        <v>-81.73</v>
      </c>
    </row>
    <row r="939" spans="1:4" x14ac:dyDescent="0.3">
      <c r="A939" s="2">
        <v>39918</v>
      </c>
      <c r="B939">
        <v>96.44</v>
      </c>
      <c r="C939">
        <v>-80.44</v>
      </c>
      <c r="D939">
        <v>-81.540000000000006</v>
      </c>
    </row>
    <row r="940" spans="1:4" x14ac:dyDescent="0.3">
      <c r="A940" s="2">
        <v>40008</v>
      </c>
      <c r="B940">
        <v>96.58</v>
      </c>
      <c r="C940">
        <v>-80.58</v>
      </c>
      <c r="D940">
        <v>-81.680000000000007</v>
      </c>
    </row>
    <row r="941" spans="1:4" x14ac:dyDescent="0.3">
      <c r="A941" s="2">
        <v>40106</v>
      </c>
      <c r="B941">
        <v>96.65</v>
      </c>
      <c r="C941">
        <v>-80.650000000000006</v>
      </c>
      <c r="D941">
        <v>-81.75</v>
      </c>
    </row>
    <row r="942" spans="1:4" x14ac:dyDescent="0.3">
      <c r="A942" s="2">
        <v>40191</v>
      </c>
      <c r="B942">
        <v>96.09</v>
      </c>
      <c r="C942">
        <v>-80.09</v>
      </c>
      <c r="D942">
        <v>-81.19</v>
      </c>
    </row>
    <row r="943" spans="1:4" x14ac:dyDescent="0.3">
      <c r="A943" s="2">
        <v>40276</v>
      </c>
      <c r="B943">
        <v>95.75</v>
      </c>
      <c r="C943">
        <v>-79.75</v>
      </c>
      <c r="D943">
        <v>-80.849999999999895</v>
      </c>
    </row>
    <row r="944" spans="1:4" x14ac:dyDescent="0.3">
      <c r="A944" s="2">
        <v>40365</v>
      </c>
      <c r="B944">
        <v>96.97</v>
      </c>
      <c r="C944">
        <v>-80.97</v>
      </c>
      <c r="D944">
        <v>-82.07</v>
      </c>
    </row>
    <row r="945" spans="1:4" x14ac:dyDescent="0.3">
      <c r="A945" s="2">
        <v>40408</v>
      </c>
      <c r="B945">
        <v>97.28</v>
      </c>
      <c r="C945">
        <v>-81.28</v>
      </c>
      <c r="D945">
        <v>-82.38</v>
      </c>
    </row>
    <row r="946" spans="1:4" x14ac:dyDescent="0.3">
      <c r="A946" s="2">
        <v>40464</v>
      </c>
      <c r="B946">
        <v>97.37</v>
      </c>
      <c r="C946">
        <v>-81.37</v>
      </c>
      <c r="D946">
        <v>-82.47</v>
      </c>
    </row>
    <row r="947" spans="1:4" x14ac:dyDescent="0.3">
      <c r="A947" s="2">
        <v>40567</v>
      </c>
      <c r="B947">
        <v>97</v>
      </c>
      <c r="C947">
        <v>-81</v>
      </c>
      <c r="D947">
        <v>-82.1</v>
      </c>
    </row>
    <row r="948" spans="1:4" x14ac:dyDescent="0.3">
      <c r="A948" s="2">
        <v>40646</v>
      </c>
      <c r="B948">
        <v>96.21</v>
      </c>
      <c r="C948">
        <v>-80.209999999999894</v>
      </c>
      <c r="D948">
        <v>-81.31</v>
      </c>
    </row>
    <row r="949" spans="1:4" x14ac:dyDescent="0.3">
      <c r="A949" s="2">
        <v>40731</v>
      </c>
      <c r="B949">
        <v>95.64</v>
      </c>
      <c r="C949">
        <v>-79.64</v>
      </c>
      <c r="D949">
        <v>-80.739999999999895</v>
      </c>
    </row>
    <row r="950" spans="1:4" x14ac:dyDescent="0.3">
      <c r="A950" s="2">
        <v>40834</v>
      </c>
      <c r="B950">
        <v>95.23</v>
      </c>
      <c r="C950">
        <v>-79.23</v>
      </c>
      <c r="D950">
        <v>-80.33</v>
      </c>
    </row>
    <row r="951" spans="1:4" x14ac:dyDescent="0.3">
      <c r="A951" s="2">
        <v>40940</v>
      </c>
      <c r="B951">
        <v>93.47</v>
      </c>
      <c r="C951">
        <v>-77.47</v>
      </c>
      <c r="D951">
        <v>-78.569999999999894</v>
      </c>
    </row>
    <row r="952" spans="1:4" x14ac:dyDescent="0.3">
      <c r="A952" s="2">
        <v>41032</v>
      </c>
      <c r="B952">
        <v>92.06</v>
      </c>
      <c r="C952">
        <v>-76.06</v>
      </c>
      <c r="D952">
        <v>-77.16</v>
      </c>
    </row>
    <row r="953" spans="1:4" x14ac:dyDescent="0.3">
      <c r="A953" s="2">
        <v>41135</v>
      </c>
      <c r="B953">
        <v>91.28</v>
      </c>
      <c r="C953">
        <v>-75.28</v>
      </c>
      <c r="D953">
        <v>-76.38</v>
      </c>
    </row>
    <row r="954" spans="1:4" x14ac:dyDescent="0.3">
      <c r="A954" s="2">
        <v>41205</v>
      </c>
      <c r="B954">
        <v>91.63</v>
      </c>
      <c r="C954">
        <v>-75.63</v>
      </c>
      <c r="D954">
        <v>-76.73</v>
      </c>
    </row>
    <row r="955" spans="1:4" x14ac:dyDescent="0.3">
      <c r="A955" s="2">
        <v>41311</v>
      </c>
      <c r="B955">
        <v>89.98</v>
      </c>
      <c r="C955">
        <v>-73.98</v>
      </c>
      <c r="D955">
        <v>-75.08</v>
      </c>
    </row>
    <row r="956" spans="1:4" x14ac:dyDescent="0.3">
      <c r="A956" s="2">
        <v>41380</v>
      </c>
      <c r="B956">
        <v>89.48</v>
      </c>
      <c r="C956">
        <v>-73.48</v>
      </c>
      <c r="D956">
        <v>-74.58</v>
      </c>
    </row>
    <row r="957" spans="1:4" x14ac:dyDescent="0.3">
      <c r="A957" s="2">
        <v>41470</v>
      </c>
      <c r="B957">
        <v>89.71</v>
      </c>
      <c r="C957">
        <v>-73.709999999999894</v>
      </c>
      <c r="D957">
        <v>-74.81</v>
      </c>
    </row>
    <row r="958" spans="1:4" x14ac:dyDescent="0.3">
      <c r="A958" s="2">
        <v>41584</v>
      </c>
      <c r="B958">
        <v>94.85</v>
      </c>
      <c r="C958">
        <v>-78.849999999999895</v>
      </c>
      <c r="D958">
        <v>-79.95</v>
      </c>
    </row>
    <row r="959" spans="1:4" x14ac:dyDescent="0.3">
      <c r="A959" s="2">
        <v>41691</v>
      </c>
      <c r="B959">
        <v>88.72</v>
      </c>
      <c r="C959">
        <v>-72.72</v>
      </c>
      <c r="D959">
        <v>-73.819999999999894</v>
      </c>
    </row>
    <row r="960" spans="1:4" x14ac:dyDescent="0.3">
      <c r="A960" s="2">
        <v>41766</v>
      </c>
      <c r="B960">
        <v>90.78</v>
      </c>
      <c r="C960">
        <v>-74.78</v>
      </c>
      <c r="D960">
        <v>-75.88</v>
      </c>
    </row>
    <row r="961" spans="1:4" x14ac:dyDescent="0.3">
      <c r="A961" s="2">
        <v>41842</v>
      </c>
      <c r="B961">
        <v>88.88</v>
      </c>
      <c r="C961">
        <v>-72.88</v>
      </c>
      <c r="D961">
        <v>-73.98</v>
      </c>
    </row>
    <row r="962" spans="1:4" x14ac:dyDescent="0.3">
      <c r="A962" s="2">
        <v>41919</v>
      </c>
      <c r="B962">
        <v>88.75</v>
      </c>
      <c r="C962">
        <v>-72.75</v>
      </c>
      <c r="D962">
        <v>-73.849999999999895</v>
      </c>
    </row>
    <row r="963" spans="1:4" x14ac:dyDescent="0.3">
      <c r="A963" s="2">
        <v>42025</v>
      </c>
      <c r="B963">
        <v>87.84</v>
      </c>
      <c r="C963">
        <v>-71.84</v>
      </c>
      <c r="D963">
        <v>-72.94</v>
      </c>
    </row>
    <row r="964" spans="1:4" x14ac:dyDescent="0.3">
      <c r="A964" s="2">
        <v>42111</v>
      </c>
      <c r="B964">
        <v>87.89</v>
      </c>
      <c r="C964">
        <v>-71.89</v>
      </c>
      <c r="D964">
        <v>-72.989999999999895</v>
      </c>
    </row>
    <row r="965" spans="1:4" x14ac:dyDescent="0.3">
      <c r="A965" s="2">
        <v>42186</v>
      </c>
      <c r="B965">
        <v>88.08</v>
      </c>
      <c r="C965">
        <v>-72.08</v>
      </c>
      <c r="D965">
        <v>-73.180000000000007</v>
      </c>
    </row>
    <row r="966" spans="1:4" x14ac:dyDescent="0.3">
      <c r="A966" s="2">
        <v>42380</v>
      </c>
      <c r="B966">
        <v>87.48</v>
      </c>
      <c r="C966">
        <v>-71.48</v>
      </c>
      <c r="D966">
        <v>-72.58</v>
      </c>
    </row>
    <row r="967" spans="1:4" x14ac:dyDescent="0.3">
      <c r="A967" s="2">
        <v>42495</v>
      </c>
      <c r="B967">
        <v>88.02</v>
      </c>
      <c r="C967">
        <v>-72.02</v>
      </c>
      <c r="D967">
        <v>-73.12</v>
      </c>
    </row>
    <row r="968" spans="1:4" x14ac:dyDescent="0.3">
      <c r="A968" s="2">
        <v>42573</v>
      </c>
      <c r="B968">
        <v>86.88</v>
      </c>
      <c r="C968">
        <v>-70.88</v>
      </c>
      <c r="D968">
        <v>-71.98</v>
      </c>
    </row>
    <row r="969" spans="1:4" x14ac:dyDescent="0.3">
      <c r="A969" s="2">
        <v>42690</v>
      </c>
      <c r="B969">
        <v>87</v>
      </c>
      <c r="C969">
        <v>-71</v>
      </c>
      <c r="D969">
        <v>-72.099999999999895</v>
      </c>
    </row>
    <row r="970" spans="1:4" x14ac:dyDescent="0.3">
      <c r="A970" s="2">
        <v>42800</v>
      </c>
      <c r="B970">
        <v>86.62</v>
      </c>
      <c r="C970">
        <v>-70.62</v>
      </c>
      <c r="D970">
        <v>-71.72</v>
      </c>
    </row>
    <row r="971" spans="1:4" x14ac:dyDescent="0.3">
      <c r="A971" s="2">
        <v>42863</v>
      </c>
      <c r="B971">
        <v>86.78</v>
      </c>
      <c r="C971">
        <v>-70.78</v>
      </c>
      <c r="D971">
        <v>-71.88</v>
      </c>
    </row>
    <row r="972" spans="1:4" x14ac:dyDescent="0.3">
      <c r="A972" s="2">
        <v>42954</v>
      </c>
      <c r="B972">
        <v>86.7</v>
      </c>
      <c r="C972">
        <v>-70.7</v>
      </c>
      <c r="D972">
        <v>-71.8</v>
      </c>
    </row>
    <row r="973" spans="1:4" x14ac:dyDescent="0.3">
      <c r="A973" s="2">
        <v>43073</v>
      </c>
      <c r="B973">
        <v>86.6</v>
      </c>
      <c r="C973">
        <v>-70.599999999999895</v>
      </c>
      <c r="D973">
        <v>-71.7</v>
      </c>
    </row>
    <row r="974" spans="1:4" x14ac:dyDescent="0.3">
      <c r="A974" s="2">
        <v>43259</v>
      </c>
      <c r="B974">
        <v>85.8</v>
      </c>
      <c r="C974">
        <v>-69.8</v>
      </c>
      <c r="D974">
        <v>-70.900000000000006</v>
      </c>
    </row>
    <row r="975" spans="1:4" x14ac:dyDescent="0.3">
      <c r="A975" s="2">
        <v>43553</v>
      </c>
      <c r="B975">
        <v>85</v>
      </c>
      <c r="C975">
        <v>-69</v>
      </c>
      <c r="D975">
        <v>-70.099999999999895</v>
      </c>
    </row>
    <row r="976" spans="1:4" x14ac:dyDescent="0.3">
      <c r="A976" s="2">
        <v>43724</v>
      </c>
      <c r="B976">
        <v>84.92</v>
      </c>
      <c r="C976">
        <v>-68.92</v>
      </c>
      <c r="D976">
        <v>-70.02</v>
      </c>
    </row>
    <row r="977" spans="1:4" x14ac:dyDescent="0.3">
      <c r="A977" s="2">
        <v>43871</v>
      </c>
      <c r="B977">
        <v>86.05</v>
      </c>
      <c r="C977">
        <v>-70.05</v>
      </c>
      <c r="D977">
        <v>-71.150000000000006</v>
      </c>
    </row>
    <row r="978" spans="1:4" x14ac:dyDescent="0.3">
      <c r="A978" s="2">
        <v>44090</v>
      </c>
      <c r="B978">
        <v>86.83</v>
      </c>
      <c r="C978">
        <v>-70.83</v>
      </c>
      <c r="D978">
        <v>-71.930000000000007</v>
      </c>
    </row>
    <row r="979" spans="1:4" x14ac:dyDescent="0.3">
      <c r="A979" s="2">
        <v>44266</v>
      </c>
      <c r="B979">
        <v>85.87</v>
      </c>
      <c r="C979">
        <v>-69.87</v>
      </c>
      <c r="D979">
        <v>-70.97</v>
      </c>
    </row>
    <row r="980" spans="1:4" x14ac:dyDescent="0.3">
      <c r="A980" s="2">
        <v>44433</v>
      </c>
      <c r="B980">
        <v>86.88</v>
      </c>
      <c r="C980">
        <v>-70.88</v>
      </c>
      <c r="D980">
        <v>-71.98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871CD-0FBD-4857-AFDC-E9A703A34309}">
  <dimension ref="A1:O255"/>
  <sheetViews>
    <sheetView topLeftCell="I1" workbookViewId="0">
      <selection activeCell="M6" sqref="M6"/>
    </sheetView>
  </sheetViews>
  <sheetFormatPr defaultRowHeight="14.4" x14ac:dyDescent="0.3"/>
  <cols>
    <col min="1" max="1" width="10.5546875" bestFit="1" customWidth="1"/>
  </cols>
  <sheetData>
    <row r="1" spans="1:15" s="1" customFormat="1" x14ac:dyDescent="0.3">
      <c r="A1" s="1" t="s">
        <v>0</v>
      </c>
      <c r="B1" s="1" t="s">
        <v>1</v>
      </c>
      <c r="C1" s="1" t="s">
        <v>2</v>
      </c>
      <c r="D1" s="1" t="s">
        <v>3</v>
      </c>
    </row>
    <row r="2" spans="1:15" x14ac:dyDescent="0.3">
      <c r="A2" s="2">
        <v>28522</v>
      </c>
      <c r="B2">
        <v>-2.2000000000000002</v>
      </c>
      <c r="C2">
        <v>18.2</v>
      </c>
      <c r="D2">
        <v>17.100000000000001</v>
      </c>
      <c r="F2">
        <v>3288</v>
      </c>
      <c r="G2">
        <v>23.566293716431002</v>
      </c>
      <c r="H2" s="2">
        <v>1</v>
      </c>
      <c r="I2">
        <f>IFERROR(VLOOKUP(H2,$A$2:$D$542,4,FALSE),IFERROR(VLOOKUP(H2,$A$2:$D$542,4),0))</f>
        <v>0</v>
      </c>
      <c r="K2">
        <f>MAX(D:D)</f>
        <v>17.100000000000001</v>
      </c>
    </row>
    <row r="3" spans="1:15" x14ac:dyDescent="0.3">
      <c r="A3" s="2">
        <v>28682</v>
      </c>
      <c r="B3">
        <v>-1.6</v>
      </c>
      <c r="C3">
        <v>17.600000000000001</v>
      </c>
      <c r="D3">
        <v>16.5</v>
      </c>
      <c r="F3">
        <v>10958</v>
      </c>
      <c r="G3">
        <v>23.237817764281999</v>
      </c>
      <c r="H3" s="2">
        <f>$H$2+F3-$F$2+1</f>
        <v>7672</v>
      </c>
      <c r="I3">
        <f>IFERROR(VLOOKUP(H3,A:D,4,FALSE),IFERROR(VLOOKUP(H3,A:D,4),0))</f>
        <v>0</v>
      </c>
      <c r="K3">
        <f>MIN(D:D)</f>
        <v>-3.07</v>
      </c>
    </row>
    <row r="4" spans="1:15" x14ac:dyDescent="0.3">
      <c r="A4" s="2">
        <v>28768</v>
      </c>
      <c r="B4">
        <v>-1.5</v>
      </c>
      <c r="C4">
        <v>17.5</v>
      </c>
      <c r="D4">
        <v>16.399999999999899</v>
      </c>
      <c r="F4">
        <v>17897</v>
      </c>
      <c r="G4">
        <v>22.805082321166999</v>
      </c>
      <c r="H4" s="2">
        <f t="shared" ref="H4:H67" si="0">$H$2+F4-$F$2+1</f>
        <v>14611</v>
      </c>
      <c r="I4">
        <f t="shared" ref="I4:I67" si="1">IFERROR(VLOOKUP(H4,A:D,4,FALSE),IFERROR(VLOOKUP(H4,A:D,4),0))</f>
        <v>0</v>
      </c>
      <c r="L4" t="s">
        <v>9</v>
      </c>
      <c r="M4" t="s">
        <v>10</v>
      </c>
      <c r="N4" t="s">
        <v>11</v>
      </c>
      <c r="O4" t="s">
        <v>12</v>
      </c>
    </row>
    <row r="5" spans="1:15" x14ac:dyDescent="0.3">
      <c r="A5" s="2">
        <v>28796</v>
      </c>
      <c r="B5">
        <v>-0.92</v>
      </c>
      <c r="C5">
        <v>16.920000000000002</v>
      </c>
      <c r="D5">
        <v>15.82</v>
      </c>
      <c r="F5">
        <v>20089</v>
      </c>
      <c r="G5">
        <v>22.601753234863001</v>
      </c>
      <c r="H5" s="2">
        <f t="shared" si="0"/>
        <v>16803</v>
      </c>
      <c r="I5">
        <f t="shared" si="1"/>
        <v>0</v>
      </c>
      <c r="K5">
        <f>CORREL(G12:G51,I12:I51)^2</f>
        <v>0.97883693813688843</v>
      </c>
      <c r="L5">
        <f>1-(SUM(J10:J51)/SUM(K10:K51))</f>
        <v>0.87368343897905887</v>
      </c>
      <c r="M5">
        <f>SUM(L10:L51)*100/SUM(I10:I51)</f>
        <v>-83.362495554619088</v>
      </c>
      <c r="N5">
        <f>SQRT(SUM(J10:J51))/COUNT(J10:J51)</f>
        <v>0.8057382498166199</v>
      </c>
      <c r="O5">
        <f>N5/_xlfn.STDEV.S(I12:I51)</f>
        <v>0.15028893536612006</v>
      </c>
    </row>
    <row r="6" spans="1:15" x14ac:dyDescent="0.3">
      <c r="A6" s="2">
        <v>28831</v>
      </c>
      <c r="B6">
        <v>-1.3</v>
      </c>
      <c r="C6">
        <v>17.3</v>
      </c>
      <c r="D6">
        <v>16.2</v>
      </c>
      <c r="F6">
        <v>22646</v>
      </c>
      <c r="G6">
        <v>22.228221893311002</v>
      </c>
      <c r="H6" s="2">
        <f t="shared" si="0"/>
        <v>19360</v>
      </c>
      <c r="I6">
        <f t="shared" si="1"/>
        <v>0</v>
      </c>
    </row>
    <row r="7" spans="1:15" x14ac:dyDescent="0.3">
      <c r="A7" s="2">
        <v>28962</v>
      </c>
      <c r="B7">
        <v>-2.0499999999999901</v>
      </c>
      <c r="C7">
        <v>18.05</v>
      </c>
      <c r="D7">
        <v>16.95</v>
      </c>
      <c r="F7">
        <v>24472</v>
      </c>
      <c r="G7">
        <v>21.865087509155</v>
      </c>
      <c r="H7" s="2">
        <f t="shared" si="0"/>
        <v>21186</v>
      </c>
      <c r="I7">
        <f t="shared" si="1"/>
        <v>0</v>
      </c>
    </row>
    <row r="8" spans="1:15" x14ac:dyDescent="0.3">
      <c r="A8" s="2">
        <v>29005</v>
      </c>
      <c r="B8">
        <v>-2.1</v>
      </c>
      <c r="C8">
        <v>18.100000000000001</v>
      </c>
      <c r="D8">
        <v>17</v>
      </c>
      <c r="F8">
        <v>27029</v>
      </c>
      <c r="G8">
        <v>21.181798934937</v>
      </c>
      <c r="H8" s="2">
        <f t="shared" si="0"/>
        <v>23743</v>
      </c>
      <c r="I8">
        <f t="shared" si="1"/>
        <v>0</v>
      </c>
    </row>
    <row r="9" spans="1:15" x14ac:dyDescent="0.3">
      <c r="A9" s="2">
        <v>29035</v>
      </c>
      <c r="B9">
        <v>-1.71</v>
      </c>
      <c r="C9">
        <v>17.71</v>
      </c>
      <c r="D9">
        <v>16.61</v>
      </c>
      <c r="F9">
        <v>28124</v>
      </c>
      <c r="G9">
        <v>20.773530960083001</v>
      </c>
      <c r="H9" s="2">
        <f t="shared" si="0"/>
        <v>24838</v>
      </c>
      <c r="I9">
        <f t="shared" si="1"/>
        <v>0</v>
      </c>
    </row>
    <row r="10" spans="1:15" x14ac:dyDescent="0.3">
      <c r="A10" s="2">
        <v>29045</v>
      </c>
      <c r="B10">
        <v>-1.61</v>
      </c>
      <c r="C10">
        <v>17.61</v>
      </c>
      <c r="D10">
        <v>16.510000000000002</v>
      </c>
      <c r="F10">
        <v>29951</v>
      </c>
      <c r="G10">
        <v>19.889211654663001</v>
      </c>
      <c r="H10" s="2">
        <f t="shared" si="0"/>
        <v>26665</v>
      </c>
      <c r="I10">
        <f t="shared" si="1"/>
        <v>0</v>
      </c>
    </row>
    <row r="11" spans="1:15" x14ac:dyDescent="0.3">
      <c r="A11" s="2">
        <v>29081</v>
      </c>
      <c r="B11">
        <v>-1.26</v>
      </c>
      <c r="C11">
        <v>17.260000000000002</v>
      </c>
      <c r="D11">
        <v>16.16</v>
      </c>
      <c r="F11">
        <v>31777</v>
      </c>
      <c r="G11">
        <v>18.720216751098999</v>
      </c>
      <c r="H11" s="2">
        <f t="shared" si="0"/>
        <v>28491</v>
      </c>
      <c r="I11">
        <f t="shared" si="1"/>
        <v>0</v>
      </c>
    </row>
    <row r="12" spans="1:15" x14ac:dyDescent="0.3">
      <c r="A12" s="2">
        <v>29117</v>
      </c>
      <c r="B12">
        <v>-1.74</v>
      </c>
      <c r="C12">
        <v>17.739999999999899</v>
      </c>
      <c r="D12">
        <v>16.64</v>
      </c>
      <c r="F12">
        <v>33238</v>
      </c>
      <c r="G12">
        <v>17.701457977295</v>
      </c>
      <c r="H12" s="2">
        <f t="shared" si="0"/>
        <v>29952</v>
      </c>
      <c r="I12">
        <f t="shared" si="1"/>
        <v>15.69</v>
      </c>
      <c r="J12">
        <f>(I12-G12)^2</f>
        <v>4.0459631944236945</v>
      </c>
      <c r="K12">
        <f>(I$12-AVERAGE($I12:I$51))^2</f>
        <v>95.028378062500011</v>
      </c>
      <c r="L12">
        <f>(I12-G12)</f>
        <v>-2.0114579772950005</v>
      </c>
    </row>
    <row r="13" spans="1:15" x14ac:dyDescent="0.3">
      <c r="A13" s="2">
        <v>29144</v>
      </c>
      <c r="B13">
        <v>-1.78</v>
      </c>
      <c r="C13">
        <v>17.78</v>
      </c>
      <c r="D13">
        <v>16.68</v>
      </c>
      <c r="F13">
        <v>33603</v>
      </c>
      <c r="G13">
        <v>17.429286956786999</v>
      </c>
      <c r="H13" s="2">
        <f t="shared" si="0"/>
        <v>30317</v>
      </c>
      <c r="I13">
        <f t="shared" si="1"/>
        <v>15.3</v>
      </c>
      <c r="J13">
        <f t="shared" ref="J13:J76" si="2">(I13-G13)^2</f>
        <v>4.5338629443432374</v>
      </c>
      <c r="K13">
        <f>(I$12-AVERAGE($I13:I$51))^2</f>
        <v>99.964105785667329</v>
      </c>
      <c r="L13">
        <f t="shared" ref="L13:L76" si="3">(I13-G13)</f>
        <v>-2.1292869567869985</v>
      </c>
    </row>
    <row r="14" spans="1:15" x14ac:dyDescent="0.3">
      <c r="A14" s="2">
        <v>29161</v>
      </c>
      <c r="B14">
        <v>-1.71</v>
      </c>
      <c r="C14">
        <v>17.71</v>
      </c>
      <c r="D14">
        <v>16.61</v>
      </c>
      <c r="F14">
        <v>33968</v>
      </c>
      <c r="G14">
        <v>17.149570465088001</v>
      </c>
      <c r="H14" s="2">
        <f t="shared" si="0"/>
        <v>30682</v>
      </c>
      <c r="I14">
        <f t="shared" si="1"/>
        <v>13.86</v>
      </c>
      <c r="J14">
        <f t="shared" si="2"/>
        <v>10.82127384477929</v>
      </c>
      <c r="K14">
        <f>(I$12-AVERAGE($I14:I$51))^2</f>
        <v>105.08408005540166</v>
      </c>
      <c r="L14">
        <f t="shared" si="3"/>
        <v>-3.2895704650880013</v>
      </c>
    </row>
    <row r="15" spans="1:15" x14ac:dyDescent="0.3">
      <c r="A15" s="2">
        <v>29180</v>
      </c>
      <c r="B15">
        <v>-1.79</v>
      </c>
      <c r="C15">
        <v>17.79</v>
      </c>
      <c r="D15">
        <v>16.690000000000001</v>
      </c>
      <c r="F15">
        <v>34334</v>
      </c>
      <c r="G15">
        <v>16.860082626343001</v>
      </c>
      <c r="H15" s="2">
        <f t="shared" si="0"/>
        <v>31048</v>
      </c>
      <c r="I15">
        <f t="shared" si="1"/>
        <v>13.08</v>
      </c>
      <c r="J15">
        <f t="shared" si="2"/>
        <v>14.289024661980198</v>
      </c>
      <c r="K15">
        <f>(I$12-AVERAGE($I15:I$51))^2</f>
        <v>109.80207750182612</v>
      </c>
      <c r="L15">
        <f t="shared" si="3"/>
        <v>-3.7800826263430007</v>
      </c>
    </row>
    <row r="16" spans="1:15" x14ac:dyDescent="0.3">
      <c r="A16" s="2">
        <v>29216</v>
      </c>
      <c r="B16">
        <v>-1.83</v>
      </c>
      <c r="C16">
        <v>17.829999999999899</v>
      </c>
      <c r="D16">
        <v>16.73</v>
      </c>
      <c r="F16">
        <v>34699</v>
      </c>
      <c r="G16">
        <v>16.56128692627</v>
      </c>
      <c r="H16" s="2">
        <f t="shared" si="0"/>
        <v>31413</v>
      </c>
      <c r="I16">
        <f t="shared" si="1"/>
        <v>13.09</v>
      </c>
      <c r="J16">
        <f t="shared" si="2"/>
        <v>12.049832924493026</v>
      </c>
      <c r="K16">
        <f>(I$12-AVERAGE($I16:I$51))^2</f>
        <v>114.43056327160495</v>
      </c>
      <c r="L16">
        <f t="shared" si="3"/>
        <v>-3.4712869262700004</v>
      </c>
    </row>
    <row r="17" spans="1:12" x14ac:dyDescent="0.3">
      <c r="A17" s="2">
        <v>29244</v>
      </c>
      <c r="B17">
        <v>-1.96</v>
      </c>
      <c r="C17">
        <v>17.96</v>
      </c>
      <c r="D17">
        <v>16.86</v>
      </c>
      <c r="F17">
        <v>35064</v>
      </c>
      <c r="G17">
        <v>16.251363754271999</v>
      </c>
      <c r="H17" s="2">
        <f t="shared" si="0"/>
        <v>31778</v>
      </c>
      <c r="I17">
        <f t="shared" si="1"/>
        <v>12.57</v>
      </c>
      <c r="J17">
        <f t="shared" si="2"/>
        <v>13.552439091267626</v>
      </c>
      <c r="K17">
        <f>(I$12-AVERAGE($I17:I$51))^2</f>
        <v>119.43367346938776</v>
      </c>
      <c r="L17">
        <f t="shared" si="3"/>
        <v>-3.6813637542719988</v>
      </c>
    </row>
    <row r="18" spans="1:12" x14ac:dyDescent="0.3">
      <c r="A18" s="2">
        <v>29272</v>
      </c>
      <c r="B18">
        <v>-1.9</v>
      </c>
      <c r="C18">
        <v>17.899999999999899</v>
      </c>
      <c r="D18">
        <v>16.8</v>
      </c>
      <c r="F18">
        <v>35429</v>
      </c>
      <c r="G18">
        <v>15.924018859863001</v>
      </c>
      <c r="H18" s="2">
        <f t="shared" si="0"/>
        <v>32143</v>
      </c>
      <c r="I18">
        <f t="shared" si="1"/>
        <v>11.85</v>
      </c>
      <c r="J18">
        <f t="shared" si="2"/>
        <v>16.597629670519424</v>
      </c>
      <c r="K18">
        <f>(I$12-AVERAGE($I18:I$51))^2</f>
        <v>124.50621487889269</v>
      </c>
      <c r="L18">
        <f t="shared" si="3"/>
        <v>-4.0740188598630009</v>
      </c>
    </row>
    <row r="19" spans="1:12" x14ac:dyDescent="0.3">
      <c r="A19" s="2">
        <v>29293</v>
      </c>
      <c r="B19">
        <v>-2.0499999999999901</v>
      </c>
      <c r="C19">
        <v>18.05</v>
      </c>
      <c r="D19">
        <v>16.95</v>
      </c>
      <c r="F19">
        <v>35795</v>
      </c>
      <c r="G19">
        <v>15.586890220641999</v>
      </c>
      <c r="H19" s="2">
        <f t="shared" si="0"/>
        <v>32509</v>
      </c>
      <c r="I19">
        <f t="shared" si="1"/>
        <v>11.58</v>
      </c>
      <c r="J19">
        <f t="shared" si="2"/>
        <v>16.055169240276488</v>
      </c>
      <c r="K19">
        <f>(I$12-AVERAGE($I19:I$51))^2</f>
        <v>129.50439999999998</v>
      </c>
      <c r="L19">
        <f t="shared" si="3"/>
        <v>-4.0068902206419992</v>
      </c>
    </row>
    <row r="20" spans="1:12" x14ac:dyDescent="0.3">
      <c r="A20" s="2">
        <v>29341</v>
      </c>
      <c r="B20">
        <v>-1.75</v>
      </c>
      <c r="C20">
        <v>17.75</v>
      </c>
      <c r="D20">
        <v>16.649999999999899</v>
      </c>
      <c r="F20">
        <v>36160</v>
      </c>
      <c r="G20">
        <v>15.247172355651999</v>
      </c>
      <c r="H20" s="2">
        <f t="shared" si="0"/>
        <v>32874</v>
      </c>
      <c r="I20">
        <f t="shared" si="1"/>
        <v>11.63</v>
      </c>
      <c r="J20">
        <f t="shared" si="2"/>
        <v>13.083935850493029</v>
      </c>
      <c r="K20">
        <f>(I$12-AVERAGE($I20:I$51))^2</f>
        <v>134.72680166015621</v>
      </c>
      <c r="L20">
        <f t="shared" si="3"/>
        <v>-3.6171723556519986</v>
      </c>
    </row>
    <row r="21" spans="1:12" x14ac:dyDescent="0.3">
      <c r="A21" s="2">
        <v>29356</v>
      </c>
      <c r="B21">
        <v>-1.44</v>
      </c>
      <c r="C21">
        <v>17.440000000000001</v>
      </c>
      <c r="D21">
        <v>16.34</v>
      </c>
      <c r="F21">
        <v>36525</v>
      </c>
      <c r="G21">
        <v>14.913862228394001</v>
      </c>
      <c r="H21" s="2">
        <f t="shared" si="0"/>
        <v>33239</v>
      </c>
      <c r="I21">
        <f t="shared" si="1"/>
        <v>10.9</v>
      </c>
      <c r="J21">
        <f t="shared" si="2"/>
        <v>16.11108998852805</v>
      </c>
      <c r="K21">
        <f>(I$12-AVERAGE($I21:I$51))^2</f>
        <v>140.4377907388137</v>
      </c>
      <c r="L21">
        <f t="shared" si="3"/>
        <v>-4.0138622283940002</v>
      </c>
    </row>
    <row r="22" spans="1:12" x14ac:dyDescent="0.3">
      <c r="A22" s="2">
        <v>29396</v>
      </c>
      <c r="B22">
        <v>-1.21</v>
      </c>
      <c r="C22">
        <v>17.21</v>
      </c>
      <c r="D22">
        <v>16.11</v>
      </c>
      <c r="F22">
        <v>36890</v>
      </c>
      <c r="G22">
        <v>14.574120521545</v>
      </c>
      <c r="H22" s="2">
        <f t="shared" si="0"/>
        <v>33604</v>
      </c>
      <c r="I22">
        <f t="shared" si="1"/>
        <v>10.62</v>
      </c>
      <c r="J22">
        <f t="shared" si="2"/>
        <v>15.635069098903308</v>
      </c>
      <c r="K22">
        <f>(I$12-AVERAGE($I22:I$51))^2</f>
        <v>146.07139600000002</v>
      </c>
      <c r="L22">
        <f t="shared" si="3"/>
        <v>-3.9541205215450006</v>
      </c>
    </row>
    <row r="23" spans="1:12" x14ac:dyDescent="0.3">
      <c r="A23" s="2">
        <v>29426</v>
      </c>
      <c r="B23">
        <v>-1.1000000000000001</v>
      </c>
      <c r="C23">
        <v>17.100000000000001</v>
      </c>
      <c r="D23">
        <v>16</v>
      </c>
      <c r="F23">
        <v>37256</v>
      </c>
      <c r="G23">
        <v>14.221214294434001</v>
      </c>
      <c r="H23" s="2">
        <f t="shared" si="0"/>
        <v>33970</v>
      </c>
      <c r="I23">
        <f t="shared" si="1"/>
        <v>10.3</v>
      </c>
      <c r="J23">
        <f t="shared" si="2"/>
        <v>15.375921542873531</v>
      </c>
      <c r="K23">
        <f>(I$12-AVERAGE($I23:I$51))^2</f>
        <v>151.97788359096316</v>
      </c>
      <c r="L23">
        <f t="shared" si="3"/>
        <v>-3.9212142944339998</v>
      </c>
    </row>
    <row r="24" spans="1:12" x14ac:dyDescent="0.3">
      <c r="A24" s="2">
        <v>29461</v>
      </c>
      <c r="B24">
        <v>-0.87</v>
      </c>
      <c r="C24">
        <v>16.87</v>
      </c>
      <c r="D24">
        <v>15.77</v>
      </c>
      <c r="F24">
        <v>37621</v>
      </c>
      <c r="G24">
        <v>13.863202095031999</v>
      </c>
      <c r="H24" s="2">
        <f t="shared" si="0"/>
        <v>34335</v>
      </c>
      <c r="I24">
        <f t="shared" si="1"/>
        <v>9.35</v>
      </c>
      <c r="J24">
        <f t="shared" si="2"/>
        <v>20.368993150601231</v>
      </c>
      <c r="K24">
        <f>(I$12-AVERAGE($I24:I$51))^2</f>
        <v>158.14858979591835</v>
      </c>
      <c r="L24">
        <f t="shared" si="3"/>
        <v>-4.5132020950319998</v>
      </c>
    </row>
    <row r="25" spans="1:12" x14ac:dyDescent="0.3">
      <c r="A25" s="2">
        <v>29482</v>
      </c>
      <c r="B25">
        <v>-0.8</v>
      </c>
      <c r="C25">
        <v>16.8</v>
      </c>
      <c r="D25">
        <v>15.7</v>
      </c>
      <c r="F25">
        <v>37986</v>
      </c>
      <c r="G25">
        <v>13.499389648437999</v>
      </c>
      <c r="H25" s="2">
        <f t="shared" si="0"/>
        <v>34700</v>
      </c>
      <c r="I25">
        <f t="shared" si="1"/>
        <v>8.98</v>
      </c>
      <c r="J25">
        <f t="shared" si="2"/>
        <v>20.424882794408539</v>
      </c>
      <c r="K25">
        <f>(I$12-AVERAGE($I25:I$51))^2</f>
        <v>164.01071111111108</v>
      </c>
      <c r="L25">
        <f t="shared" si="3"/>
        <v>-4.5193896484379987</v>
      </c>
    </row>
    <row r="26" spans="1:12" x14ac:dyDescent="0.3">
      <c r="A26" s="2">
        <v>29517</v>
      </c>
      <c r="B26">
        <v>-0.7</v>
      </c>
      <c r="C26">
        <v>16.7</v>
      </c>
      <c r="D26">
        <v>15.6</v>
      </c>
      <c r="F26">
        <v>38351</v>
      </c>
      <c r="G26">
        <v>13.132969856261999</v>
      </c>
      <c r="H26" s="2">
        <f t="shared" si="0"/>
        <v>35065</v>
      </c>
      <c r="I26">
        <f t="shared" si="1"/>
        <v>8.3699999999999903</v>
      </c>
      <c r="J26">
        <f t="shared" si="2"/>
        <v>22.68588185166054</v>
      </c>
      <c r="K26">
        <f>(I$12-AVERAGE($I26:I$51))^2</f>
        <v>170.07169363905328</v>
      </c>
      <c r="L26">
        <f t="shared" si="3"/>
        <v>-4.7629698562620089</v>
      </c>
    </row>
    <row r="27" spans="1:12" x14ac:dyDescent="0.3">
      <c r="A27" s="2">
        <v>29551</v>
      </c>
      <c r="B27">
        <v>-0.8</v>
      </c>
      <c r="C27">
        <v>16.8</v>
      </c>
      <c r="D27">
        <v>15.7</v>
      </c>
      <c r="F27">
        <v>38717</v>
      </c>
      <c r="G27">
        <v>12.760889053345</v>
      </c>
      <c r="H27" s="2">
        <f t="shared" si="0"/>
        <v>35431</v>
      </c>
      <c r="I27">
        <f t="shared" si="1"/>
        <v>8.4600000000000009</v>
      </c>
      <c r="J27">
        <f t="shared" si="2"/>
        <v>18.497646649182844</v>
      </c>
      <c r="K27">
        <f>(I$12-AVERAGE($I27:I$51))^2</f>
        <v>176.09289999999999</v>
      </c>
      <c r="L27">
        <f t="shared" si="3"/>
        <v>-4.3008890533449993</v>
      </c>
    </row>
    <row r="28" spans="1:12" x14ac:dyDescent="0.3">
      <c r="A28" s="2">
        <v>29573</v>
      </c>
      <c r="B28">
        <v>-0.91</v>
      </c>
      <c r="C28">
        <v>16.91</v>
      </c>
      <c r="D28">
        <v>15.81</v>
      </c>
      <c r="F28">
        <v>39082</v>
      </c>
      <c r="G28">
        <v>12.391331672668001</v>
      </c>
      <c r="H28" s="2">
        <f t="shared" si="0"/>
        <v>35796</v>
      </c>
      <c r="I28">
        <f t="shared" si="1"/>
        <v>7.62</v>
      </c>
      <c r="J28">
        <f t="shared" si="2"/>
        <v>22.765605930604817</v>
      </c>
      <c r="K28">
        <f>(I$12-AVERAGE($I28:I$51))^2</f>
        <v>182.83546944444444</v>
      </c>
      <c r="L28">
        <f t="shared" si="3"/>
        <v>-4.7713316726680004</v>
      </c>
    </row>
    <row r="29" spans="1:12" x14ac:dyDescent="0.3">
      <c r="A29" s="2">
        <v>29607</v>
      </c>
      <c r="B29">
        <v>-1.04</v>
      </c>
      <c r="C29">
        <v>17.04</v>
      </c>
      <c r="D29">
        <v>15.94</v>
      </c>
      <c r="F29">
        <v>39447</v>
      </c>
      <c r="G29">
        <v>12.016321182251</v>
      </c>
      <c r="H29" s="2">
        <f t="shared" si="0"/>
        <v>36161</v>
      </c>
      <c r="I29">
        <f t="shared" si="1"/>
        <v>7.2</v>
      </c>
      <c r="J29">
        <f t="shared" si="2"/>
        <v>23.196949730599666</v>
      </c>
      <c r="K29">
        <f>(I$12-AVERAGE($I29:I$51))^2</f>
        <v>189.30170604914932</v>
      </c>
      <c r="L29">
        <f t="shared" si="3"/>
        <v>-4.8163211822509995</v>
      </c>
    </row>
    <row r="30" spans="1:12" x14ac:dyDescent="0.3">
      <c r="A30" s="2">
        <v>29622</v>
      </c>
      <c r="B30">
        <v>-0.94</v>
      </c>
      <c r="C30">
        <v>16.940000000000001</v>
      </c>
      <c r="D30">
        <v>15.84</v>
      </c>
      <c r="F30">
        <v>39812</v>
      </c>
      <c r="G30">
        <v>11.642251968384</v>
      </c>
      <c r="H30" s="2">
        <f t="shared" si="0"/>
        <v>36526</v>
      </c>
      <c r="I30">
        <f t="shared" si="1"/>
        <v>6.23</v>
      </c>
      <c r="J30">
        <f t="shared" si="2"/>
        <v>29.292471369276484</v>
      </c>
      <c r="K30">
        <f>(I$12-AVERAGE($I30:I$51))^2</f>
        <v>195.94909421487603</v>
      </c>
      <c r="L30">
        <f t="shared" si="3"/>
        <v>-5.412251968384</v>
      </c>
    </row>
    <row r="31" spans="1:12" x14ac:dyDescent="0.3">
      <c r="A31" s="2">
        <v>29637</v>
      </c>
      <c r="B31">
        <v>-1.1499999999999899</v>
      </c>
      <c r="C31">
        <v>17.149999999999899</v>
      </c>
      <c r="D31">
        <v>16.05</v>
      </c>
      <c r="F31">
        <v>40178</v>
      </c>
      <c r="G31">
        <v>11.271053314209</v>
      </c>
      <c r="H31" s="2">
        <f t="shared" si="0"/>
        <v>36892</v>
      </c>
      <c r="I31">
        <f t="shared" si="1"/>
        <v>4.9400000000000004</v>
      </c>
      <c r="J31">
        <f t="shared" si="2"/>
        <v>40.08223606735676</v>
      </c>
      <c r="K31">
        <f>(I$12-AVERAGE($I31:I$51))^2</f>
        <v>202.04591836734693</v>
      </c>
      <c r="L31">
        <f t="shared" si="3"/>
        <v>-6.331053314209</v>
      </c>
    </row>
    <row r="32" spans="1:12" x14ac:dyDescent="0.3">
      <c r="A32" s="2">
        <v>29670</v>
      </c>
      <c r="B32">
        <v>-1.03</v>
      </c>
      <c r="C32">
        <v>17.03</v>
      </c>
      <c r="D32">
        <v>15.93</v>
      </c>
      <c r="F32">
        <v>40543</v>
      </c>
      <c r="G32">
        <v>10.893838882446</v>
      </c>
      <c r="H32" s="2">
        <f t="shared" si="0"/>
        <v>37257</v>
      </c>
      <c r="I32">
        <f t="shared" si="1"/>
        <v>3.78</v>
      </c>
      <c r="J32">
        <f t="shared" si="2"/>
        <v>50.606703645400557</v>
      </c>
      <c r="K32">
        <f>(I$12-AVERAGE($I32:I$51))^2</f>
        <v>207.00015624999997</v>
      </c>
      <c r="L32">
        <f t="shared" si="3"/>
        <v>-7.1138388824460002</v>
      </c>
    </row>
    <row r="33" spans="1:12" x14ac:dyDescent="0.3">
      <c r="A33" s="2">
        <v>29697</v>
      </c>
      <c r="B33">
        <v>-0.97</v>
      </c>
      <c r="C33">
        <v>16.97</v>
      </c>
      <c r="D33">
        <v>15.87</v>
      </c>
      <c r="F33">
        <v>40908</v>
      </c>
      <c r="G33">
        <v>10.500324249267999</v>
      </c>
      <c r="H33" s="2">
        <f t="shared" si="0"/>
        <v>37622</v>
      </c>
      <c r="I33">
        <f t="shared" si="1"/>
        <v>3.42</v>
      </c>
      <c r="J33">
        <f t="shared" si="2"/>
        <v>50.130991474772458</v>
      </c>
      <c r="K33">
        <f>(I$12-AVERAGE($I33:I$51))^2</f>
        <v>210.76926759002771</v>
      </c>
      <c r="L33">
        <f t="shared" si="3"/>
        <v>-7.0803242492679992</v>
      </c>
    </row>
    <row r="34" spans="1:12" x14ac:dyDescent="0.3">
      <c r="A34" s="2">
        <v>29727</v>
      </c>
      <c r="B34">
        <v>-0.93</v>
      </c>
      <c r="C34">
        <v>16.93</v>
      </c>
      <c r="D34">
        <v>15.83</v>
      </c>
      <c r="F34">
        <v>41273</v>
      </c>
      <c r="G34">
        <v>10.106650352478001</v>
      </c>
      <c r="H34" s="2">
        <f t="shared" si="0"/>
        <v>37987</v>
      </c>
      <c r="I34">
        <f t="shared" si="1"/>
        <v>3.63</v>
      </c>
      <c r="J34">
        <f t="shared" si="2"/>
        <v>41.946999788253414</v>
      </c>
      <c r="K34">
        <f>(I$12-AVERAGE($I34:I$51))^2</f>
        <v>214.4109410493827</v>
      </c>
      <c r="L34">
        <f t="shared" si="3"/>
        <v>-6.4766503524780008</v>
      </c>
    </row>
    <row r="35" spans="1:12" x14ac:dyDescent="0.3">
      <c r="A35" s="2">
        <v>29754</v>
      </c>
      <c r="B35">
        <v>-0.94</v>
      </c>
      <c r="C35">
        <v>16.940000000000001</v>
      </c>
      <c r="D35">
        <v>15.84</v>
      </c>
      <c r="F35">
        <v>41639</v>
      </c>
      <c r="G35">
        <v>9.7284736633300994</v>
      </c>
      <c r="H35" s="2">
        <f t="shared" si="0"/>
        <v>38353</v>
      </c>
      <c r="I35">
        <f t="shared" si="1"/>
        <v>3.47</v>
      </c>
      <c r="J35">
        <f t="shared" si="2"/>
        <v>39.168492594596465</v>
      </c>
      <c r="K35">
        <f>(I$12-AVERAGE($I35:I$51))^2</f>
        <v>218.88332214532872</v>
      </c>
      <c r="L35">
        <f t="shared" si="3"/>
        <v>-6.2584736633300988</v>
      </c>
    </row>
    <row r="36" spans="1:12" x14ac:dyDescent="0.3">
      <c r="A36" s="2">
        <v>29788</v>
      </c>
      <c r="B36">
        <v>-0.88</v>
      </c>
      <c r="C36">
        <v>16.88</v>
      </c>
      <c r="D36">
        <v>15.78</v>
      </c>
      <c r="F36">
        <v>42004</v>
      </c>
      <c r="G36">
        <v>9.3520975112915004</v>
      </c>
      <c r="H36" s="2">
        <f t="shared" si="0"/>
        <v>38718</v>
      </c>
      <c r="I36">
        <f t="shared" si="1"/>
        <v>3.43</v>
      </c>
      <c r="J36">
        <f t="shared" si="2"/>
        <v>35.071238933244985</v>
      </c>
      <c r="K36">
        <f>(I$12-AVERAGE($I36:I$51))^2</f>
        <v>223.67071914062498</v>
      </c>
      <c r="L36">
        <f t="shared" si="3"/>
        <v>-5.9220975112915006</v>
      </c>
    </row>
    <row r="37" spans="1:12" x14ac:dyDescent="0.3">
      <c r="A37" s="2">
        <v>29823</v>
      </c>
      <c r="B37">
        <v>-0.82</v>
      </c>
      <c r="C37">
        <v>16.82</v>
      </c>
      <c r="D37">
        <v>15.72</v>
      </c>
      <c r="F37">
        <v>42369</v>
      </c>
      <c r="G37">
        <v>8.9620304107665998</v>
      </c>
      <c r="H37" s="2">
        <f t="shared" si="0"/>
        <v>39083</v>
      </c>
      <c r="I37">
        <f t="shared" si="1"/>
        <v>3.65</v>
      </c>
      <c r="J37">
        <f t="shared" si="2"/>
        <v>28.217667084909166</v>
      </c>
      <c r="K37">
        <f>(I$12-AVERAGE($I37:I$51))^2</f>
        <v>229.07831511111112</v>
      </c>
      <c r="L37">
        <f t="shared" si="3"/>
        <v>-5.3120304107665994</v>
      </c>
    </row>
    <row r="38" spans="1:12" x14ac:dyDescent="0.3">
      <c r="A38" s="2">
        <v>29857</v>
      </c>
      <c r="B38">
        <v>-0.71</v>
      </c>
      <c r="C38">
        <v>16.71</v>
      </c>
      <c r="D38">
        <v>15.61</v>
      </c>
      <c r="F38">
        <v>42734</v>
      </c>
      <c r="G38">
        <v>8.5629606246947993</v>
      </c>
      <c r="H38" s="2">
        <f t="shared" si="0"/>
        <v>39448</v>
      </c>
      <c r="I38">
        <f t="shared" si="1"/>
        <v>2.77</v>
      </c>
      <c r="J38">
        <f t="shared" si="2"/>
        <v>33.558392799264368</v>
      </c>
      <c r="K38">
        <f>(I$12-AVERAGE($I38:I$51))^2</f>
        <v>235.81989846938774</v>
      </c>
      <c r="L38">
        <f t="shared" si="3"/>
        <v>-5.7929606246947998</v>
      </c>
    </row>
    <row r="39" spans="1:12" x14ac:dyDescent="0.3">
      <c r="A39" s="2">
        <v>29887</v>
      </c>
      <c r="B39">
        <v>-0.72</v>
      </c>
      <c r="C39">
        <v>16.72</v>
      </c>
      <c r="D39">
        <v>15.62</v>
      </c>
      <c r="F39">
        <v>43100</v>
      </c>
      <c r="G39">
        <v>8.1505804061890004</v>
      </c>
      <c r="H39" s="2">
        <f t="shared" si="0"/>
        <v>39814</v>
      </c>
      <c r="I39">
        <f t="shared" si="1"/>
        <v>2.72</v>
      </c>
      <c r="J39">
        <f t="shared" si="2"/>
        <v>29.491203548083881</v>
      </c>
      <c r="K39">
        <f>(I$12-AVERAGE($I39:I$51))^2</f>
        <v>241.61115325443788</v>
      </c>
      <c r="L39">
        <f t="shared" si="3"/>
        <v>-5.4305804061889997</v>
      </c>
    </row>
    <row r="40" spans="1:12" x14ac:dyDescent="0.3">
      <c r="A40" s="2">
        <v>29915</v>
      </c>
      <c r="B40">
        <v>-0.71</v>
      </c>
      <c r="C40">
        <v>16.71</v>
      </c>
      <c r="D40">
        <v>15.61</v>
      </c>
      <c r="F40">
        <v>43465</v>
      </c>
      <c r="G40">
        <v>7.7379302978515998</v>
      </c>
      <c r="H40" s="2">
        <f t="shared" si="0"/>
        <v>40179</v>
      </c>
      <c r="I40">
        <f t="shared" si="1"/>
        <v>2.68</v>
      </c>
      <c r="J40">
        <f t="shared" si="2"/>
        <v>25.582658897925175</v>
      </c>
      <c r="K40">
        <f>(I$12-AVERAGE($I40:I$51))^2</f>
        <v>248.32506944444444</v>
      </c>
      <c r="L40">
        <f t="shared" si="3"/>
        <v>-5.0579302978516001</v>
      </c>
    </row>
    <row r="41" spans="1:12" x14ac:dyDescent="0.3">
      <c r="A41" s="2">
        <v>29937</v>
      </c>
      <c r="B41">
        <v>-0.79</v>
      </c>
      <c r="C41">
        <v>16.79</v>
      </c>
      <c r="D41">
        <v>15.69</v>
      </c>
      <c r="F41">
        <v>43830</v>
      </c>
      <c r="G41">
        <v>7.3333215713501003</v>
      </c>
      <c r="H41" s="2">
        <f t="shared" si="0"/>
        <v>40544</v>
      </c>
      <c r="I41">
        <f t="shared" si="1"/>
        <v>2.48</v>
      </c>
      <c r="J41">
        <f t="shared" si="2"/>
        <v>23.554730274932211</v>
      </c>
      <c r="K41">
        <f>(I$12-AVERAGE($I41:I$51))^2</f>
        <v>256.26188512396692</v>
      </c>
      <c r="L41">
        <f t="shared" si="3"/>
        <v>-4.8533215713501008</v>
      </c>
    </row>
    <row r="42" spans="1:12" x14ac:dyDescent="0.3">
      <c r="A42" s="2">
        <v>29978</v>
      </c>
      <c r="B42">
        <v>-0.77</v>
      </c>
      <c r="C42">
        <v>16.77</v>
      </c>
      <c r="D42">
        <v>15.67</v>
      </c>
      <c r="F42">
        <v>44195</v>
      </c>
      <c r="G42">
        <v>6.9289999008179004</v>
      </c>
      <c r="H42" s="2">
        <f t="shared" si="0"/>
        <v>40909</v>
      </c>
      <c r="I42">
        <f t="shared" si="1"/>
        <v>2.2400000000000002</v>
      </c>
      <c r="J42">
        <f t="shared" si="2"/>
        <v>21.986720069870277</v>
      </c>
      <c r="K42">
        <f>(I$12-AVERAGE($I42:I$51))^2</f>
        <v>265.29894400000001</v>
      </c>
      <c r="L42">
        <f t="shared" si="3"/>
        <v>-4.6889999008179002</v>
      </c>
    </row>
    <row r="43" spans="1:12" x14ac:dyDescent="0.3">
      <c r="A43" s="2">
        <v>29985</v>
      </c>
      <c r="B43">
        <v>-0.87</v>
      </c>
      <c r="C43">
        <v>16.87</v>
      </c>
      <c r="D43">
        <v>15.77</v>
      </c>
      <c r="F43">
        <v>44561</v>
      </c>
      <c r="G43">
        <v>6.5230879783629998</v>
      </c>
      <c r="H43" s="2">
        <f t="shared" si="0"/>
        <v>41275</v>
      </c>
      <c r="I43">
        <f t="shared" si="1"/>
        <v>1.27</v>
      </c>
      <c r="J43">
        <f t="shared" si="2"/>
        <v>27.594933308421872</v>
      </c>
      <c r="K43">
        <f>(I$12-AVERAGE($I43:I$51))^2</f>
        <v>275.67067777777771</v>
      </c>
      <c r="L43">
        <f t="shared" si="3"/>
        <v>-5.2530879783630002</v>
      </c>
    </row>
    <row r="44" spans="1:12" x14ac:dyDescent="0.3">
      <c r="A44" s="2">
        <v>30035</v>
      </c>
      <c r="B44">
        <v>-0.89</v>
      </c>
      <c r="C44">
        <v>16.89</v>
      </c>
      <c r="D44">
        <v>15.79</v>
      </c>
      <c r="F44">
        <v>44926</v>
      </c>
      <c r="G44">
        <v>6.1166071891784997</v>
      </c>
      <c r="H44" s="2">
        <f t="shared" si="0"/>
        <v>41640</v>
      </c>
      <c r="I44">
        <f t="shared" si="1"/>
        <v>0.25</v>
      </c>
      <c r="J44">
        <f t="shared" si="2"/>
        <v>34.417079912120855</v>
      </c>
      <c r="K44">
        <f>(I$12-AVERAGE($I44:I$51))^2</f>
        <v>284.80781406249997</v>
      </c>
      <c r="L44">
        <f t="shared" si="3"/>
        <v>-5.8666071891784997</v>
      </c>
    </row>
    <row r="45" spans="1:12" x14ac:dyDescent="0.3">
      <c r="A45" s="2">
        <v>30055</v>
      </c>
      <c r="B45">
        <v>-0.75</v>
      </c>
      <c r="C45">
        <v>16.75</v>
      </c>
      <c r="D45">
        <v>15.65</v>
      </c>
      <c r="F45">
        <v>45291</v>
      </c>
      <c r="G45">
        <v>5.7152953147887997</v>
      </c>
      <c r="H45" s="2">
        <f t="shared" si="0"/>
        <v>42005</v>
      </c>
      <c r="I45">
        <f t="shared" si="1"/>
        <v>-0.18</v>
      </c>
      <c r="J45">
        <f t="shared" si="2"/>
        <v>34.75450684857077</v>
      </c>
      <c r="K45">
        <f>(I$12-AVERAGE($I45:I$51))^2</f>
        <v>291.77520204081634</v>
      </c>
      <c r="L45">
        <f t="shared" si="3"/>
        <v>-5.8952953147887994</v>
      </c>
    </row>
    <row r="46" spans="1:12" x14ac:dyDescent="0.3">
      <c r="A46" s="2">
        <v>30091</v>
      </c>
      <c r="B46">
        <v>-0.56999999999999895</v>
      </c>
      <c r="C46">
        <v>16.57</v>
      </c>
      <c r="D46">
        <v>15.47</v>
      </c>
      <c r="F46">
        <v>45656</v>
      </c>
      <c r="G46">
        <v>5.3191142082214</v>
      </c>
      <c r="H46" s="2">
        <f t="shared" si="0"/>
        <v>42370</v>
      </c>
      <c r="I46">
        <f t="shared" si="1"/>
        <v>-0.47</v>
      </c>
      <c r="J46">
        <f t="shared" si="2"/>
        <v>33.513843315830883</v>
      </c>
      <c r="K46">
        <f>(I$12-AVERAGE($I46:I$51))^2</f>
        <v>298.71361111111105</v>
      </c>
      <c r="L46">
        <f t="shared" si="3"/>
        <v>-5.7891142082213998</v>
      </c>
    </row>
    <row r="47" spans="1:12" x14ac:dyDescent="0.3">
      <c r="A47" s="2">
        <v>30118</v>
      </c>
      <c r="B47">
        <v>-0.64</v>
      </c>
      <c r="C47">
        <v>16.64</v>
      </c>
      <c r="D47">
        <v>15.54</v>
      </c>
      <c r="F47">
        <v>46022</v>
      </c>
      <c r="G47">
        <v>4.9301767349243004</v>
      </c>
      <c r="H47" s="2">
        <f t="shared" si="0"/>
        <v>42736</v>
      </c>
      <c r="I47">
        <f t="shared" si="1"/>
        <v>-0.95</v>
      </c>
      <c r="J47">
        <f t="shared" si="2"/>
        <v>34.576478433945006</v>
      </c>
      <c r="K47">
        <f>(I$12-AVERAGE($I47:I$51))^2</f>
        <v>306.53006399999998</v>
      </c>
      <c r="L47">
        <f t="shared" si="3"/>
        <v>-5.8801767349243006</v>
      </c>
    </row>
    <row r="48" spans="1:12" x14ac:dyDescent="0.3">
      <c r="A48" s="2">
        <v>30154</v>
      </c>
      <c r="B48">
        <v>-0.67</v>
      </c>
      <c r="C48">
        <v>16.670000000000002</v>
      </c>
      <c r="D48">
        <v>15.57</v>
      </c>
      <c r="F48">
        <v>46387</v>
      </c>
      <c r="G48">
        <v>4.5512814521790004</v>
      </c>
      <c r="H48" s="2">
        <f t="shared" si="0"/>
        <v>43101</v>
      </c>
      <c r="I48">
        <f t="shared" si="1"/>
        <v>-1.61</v>
      </c>
      <c r="J48">
        <f t="shared" si="2"/>
        <v>37.961389132964975</v>
      </c>
      <c r="K48">
        <f>(I$12-AVERAGE($I48:I$51))^2</f>
        <v>314.17562500000003</v>
      </c>
      <c r="L48">
        <f t="shared" si="3"/>
        <v>-6.1612814521790007</v>
      </c>
    </row>
    <row r="49" spans="1:12" x14ac:dyDescent="0.3">
      <c r="A49" s="2">
        <v>30189</v>
      </c>
      <c r="B49">
        <v>-0.51</v>
      </c>
      <c r="C49">
        <v>16.510000000000002</v>
      </c>
      <c r="D49">
        <v>15.41</v>
      </c>
      <c r="F49">
        <v>46752</v>
      </c>
      <c r="G49">
        <v>4.1723570823668998</v>
      </c>
      <c r="H49" s="2">
        <f t="shared" si="0"/>
        <v>43466</v>
      </c>
      <c r="I49">
        <f t="shared" si="1"/>
        <v>-1.68</v>
      </c>
      <c r="J49">
        <f t="shared" si="2"/>
        <v>34.250083419530007</v>
      </c>
      <c r="K49">
        <f>(I$12-AVERAGE($I49:I$51))^2</f>
        <v>319.21777777777777</v>
      </c>
      <c r="L49">
        <f t="shared" si="3"/>
        <v>-5.8523570823668996</v>
      </c>
    </row>
    <row r="50" spans="1:12" x14ac:dyDescent="0.3">
      <c r="A50" s="2">
        <v>30305</v>
      </c>
      <c r="B50">
        <v>-0.4</v>
      </c>
      <c r="C50">
        <v>16.399999999999899</v>
      </c>
      <c r="D50">
        <v>15.3</v>
      </c>
      <c r="F50">
        <v>47117</v>
      </c>
      <c r="G50">
        <v>3.7945244312285999</v>
      </c>
      <c r="H50" s="2">
        <f t="shared" si="0"/>
        <v>43831</v>
      </c>
      <c r="I50">
        <f t="shared" si="1"/>
        <v>-2</v>
      </c>
      <c r="J50">
        <f t="shared" si="2"/>
        <v>33.576513384105134</v>
      </c>
      <c r="K50">
        <f>(I$12-AVERAGE($I50:I$51))^2</f>
        <v>328.15322499999996</v>
      </c>
      <c r="L50">
        <f t="shared" si="3"/>
        <v>-5.7945244312286004</v>
      </c>
    </row>
    <row r="51" spans="1:12" x14ac:dyDescent="0.3">
      <c r="A51" s="2">
        <v>30342</v>
      </c>
      <c r="B51">
        <v>-0.17</v>
      </c>
      <c r="C51">
        <v>16.170000000000002</v>
      </c>
      <c r="D51">
        <v>15.07</v>
      </c>
      <c r="F51">
        <v>47483</v>
      </c>
      <c r="G51">
        <v>3.420254945755</v>
      </c>
      <c r="H51" s="2">
        <f t="shared" si="0"/>
        <v>44197</v>
      </c>
      <c r="I51">
        <f t="shared" si="1"/>
        <v>-2.85</v>
      </c>
      <c r="J51">
        <f t="shared" si="2"/>
        <v>39.31609708476504</v>
      </c>
      <c r="K51">
        <f>(I$12-AVERAGE($I51:I$51))^2</f>
        <v>343.73159999999996</v>
      </c>
      <c r="L51">
        <f t="shared" si="3"/>
        <v>-6.2702549457550001</v>
      </c>
    </row>
    <row r="52" spans="1:12" x14ac:dyDescent="0.3">
      <c r="A52" s="2">
        <v>30370</v>
      </c>
      <c r="B52">
        <v>-0.32</v>
      </c>
      <c r="C52">
        <v>16.32</v>
      </c>
      <c r="D52">
        <v>15.22</v>
      </c>
      <c r="F52">
        <v>47848</v>
      </c>
      <c r="G52">
        <v>3.0512850284575999</v>
      </c>
      <c r="H52" s="2">
        <f t="shared" si="0"/>
        <v>44562</v>
      </c>
      <c r="I52">
        <f t="shared" si="1"/>
        <v>-3.07</v>
      </c>
      <c r="J52">
        <f t="shared" si="2"/>
        <v>37.470130399619151</v>
      </c>
      <c r="K52">
        <f>(I$12-AVERAGE($I$51:I52))^2</f>
        <v>347.82249999999993</v>
      </c>
      <c r="L52">
        <f t="shared" si="3"/>
        <v>-6.1212850284575993</v>
      </c>
    </row>
    <row r="53" spans="1:12" x14ac:dyDescent="0.3">
      <c r="A53" s="2">
        <v>30410</v>
      </c>
      <c r="B53">
        <v>0.32</v>
      </c>
      <c r="C53">
        <v>15.68</v>
      </c>
      <c r="D53">
        <v>14.58</v>
      </c>
      <c r="F53">
        <v>48213</v>
      </c>
      <c r="G53">
        <v>2.6839954853057999</v>
      </c>
      <c r="H53" s="2">
        <f t="shared" si="0"/>
        <v>44927</v>
      </c>
      <c r="I53">
        <f t="shared" si="1"/>
        <v>-3.07</v>
      </c>
      <c r="J53">
        <f t="shared" si="2"/>
        <v>33.108464044919529</v>
      </c>
      <c r="K53">
        <f>(I$12-AVERAGE($I$51:I53))^2</f>
        <v>349.19151111111114</v>
      </c>
      <c r="L53">
        <f t="shared" si="3"/>
        <v>-5.7539954853057997</v>
      </c>
    </row>
    <row r="54" spans="1:12" x14ac:dyDescent="0.3">
      <c r="A54" s="2">
        <v>30433</v>
      </c>
      <c r="B54">
        <v>0.38</v>
      </c>
      <c r="C54">
        <v>15.62</v>
      </c>
      <c r="D54">
        <v>14.52</v>
      </c>
      <c r="F54">
        <v>48578</v>
      </c>
      <c r="G54">
        <v>2.3156106472014999</v>
      </c>
      <c r="H54" s="2">
        <f t="shared" si="0"/>
        <v>45292</v>
      </c>
      <c r="I54">
        <f t="shared" si="1"/>
        <v>-3.07</v>
      </c>
      <c r="J54">
        <f t="shared" si="2"/>
        <v>29.004802043250152</v>
      </c>
      <c r="K54">
        <f>(I$12-AVERAGE($I$51:I54))^2</f>
        <v>349.87702499999995</v>
      </c>
      <c r="L54">
        <f t="shared" si="3"/>
        <v>-5.3856106472014993</v>
      </c>
    </row>
    <row r="55" spans="1:12" x14ac:dyDescent="0.3">
      <c r="A55" s="2">
        <v>30461</v>
      </c>
      <c r="B55">
        <v>0.49</v>
      </c>
      <c r="C55">
        <v>15.51</v>
      </c>
      <c r="D55">
        <v>14.41</v>
      </c>
      <c r="F55">
        <v>48944</v>
      </c>
      <c r="G55">
        <v>1.9431533813477</v>
      </c>
      <c r="H55" s="2">
        <f t="shared" si="0"/>
        <v>45658</v>
      </c>
      <c r="I55">
        <f t="shared" si="1"/>
        <v>-3.07</v>
      </c>
      <c r="J55">
        <f t="shared" si="2"/>
        <v>25.131706824917877</v>
      </c>
      <c r="K55">
        <f>(I$12-AVERAGE($I$51:I55))^2</f>
        <v>350.28865600000006</v>
      </c>
      <c r="L55">
        <f t="shared" si="3"/>
        <v>-5.0131533813477001</v>
      </c>
    </row>
    <row r="56" spans="1:12" x14ac:dyDescent="0.3">
      <c r="A56" s="2">
        <v>30494</v>
      </c>
      <c r="B56">
        <v>0.53</v>
      </c>
      <c r="C56">
        <v>15.47</v>
      </c>
      <c r="D56">
        <v>14.37</v>
      </c>
      <c r="F56">
        <v>49309</v>
      </c>
      <c r="G56">
        <v>1.5677542686462</v>
      </c>
      <c r="H56" s="2">
        <f t="shared" si="0"/>
        <v>46023</v>
      </c>
      <c r="I56">
        <f t="shared" si="1"/>
        <v>-3.07</v>
      </c>
      <c r="J56">
        <f t="shared" si="2"/>
        <v>21.508764656346045</v>
      </c>
      <c r="K56">
        <f>(I$12-AVERAGE($I$51:I56))^2</f>
        <v>350.56321111111112</v>
      </c>
      <c r="L56">
        <f t="shared" si="3"/>
        <v>-4.6377542686461997</v>
      </c>
    </row>
    <row r="57" spans="1:12" x14ac:dyDescent="0.3">
      <c r="A57" s="2">
        <v>30525</v>
      </c>
      <c r="B57">
        <v>1.01</v>
      </c>
      <c r="C57">
        <v>14.99</v>
      </c>
      <c r="D57">
        <v>13.89</v>
      </c>
      <c r="F57">
        <v>49674</v>
      </c>
      <c r="G57">
        <v>1.1882512569427</v>
      </c>
      <c r="H57" s="2">
        <f t="shared" si="0"/>
        <v>46388</v>
      </c>
      <c r="I57">
        <f t="shared" si="1"/>
        <v>-3.07</v>
      </c>
      <c r="J57">
        <f t="shared" si="2"/>
        <v>18.132703767254082</v>
      </c>
      <c r="K57">
        <f>(I$12-AVERAGE($I$51:I57))^2</f>
        <v>350.75938775510201</v>
      </c>
      <c r="L57">
        <f t="shared" si="3"/>
        <v>-4.2582512569426996</v>
      </c>
    </row>
    <row r="58" spans="1:12" x14ac:dyDescent="0.3">
      <c r="A58" s="2">
        <v>30554</v>
      </c>
      <c r="B58">
        <v>1.24</v>
      </c>
      <c r="C58">
        <v>14.76</v>
      </c>
      <c r="D58">
        <v>13.66</v>
      </c>
      <c r="F58">
        <v>50039</v>
      </c>
      <c r="G58">
        <v>0.80488085746769999</v>
      </c>
      <c r="H58" s="2">
        <f t="shared" si="0"/>
        <v>46753</v>
      </c>
      <c r="I58">
        <f t="shared" si="1"/>
        <v>-3.07</v>
      </c>
      <c r="J58">
        <f t="shared" si="2"/>
        <v>15.014701659569615</v>
      </c>
      <c r="K58">
        <f>(I$12-AVERAGE($I$51:I58))^2</f>
        <v>350.90655624999994</v>
      </c>
      <c r="L58">
        <f t="shared" si="3"/>
        <v>-3.8748808574676996</v>
      </c>
    </row>
    <row r="59" spans="1:12" x14ac:dyDescent="0.3">
      <c r="A59" s="2">
        <v>30589</v>
      </c>
      <c r="B59">
        <v>1.07</v>
      </c>
      <c r="C59">
        <v>14.93</v>
      </c>
      <c r="D59">
        <v>13.83</v>
      </c>
      <c r="F59">
        <v>50405</v>
      </c>
      <c r="G59">
        <v>0.41708129644390002</v>
      </c>
      <c r="H59" s="2">
        <f t="shared" si="0"/>
        <v>47119</v>
      </c>
      <c r="I59">
        <f t="shared" si="1"/>
        <v>-3.07</v>
      </c>
      <c r="J59">
        <f t="shared" si="2"/>
        <v>12.159735968008871</v>
      </c>
      <c r="K59">
        <f>(I$12-AVERAGE($I$51:I59))^2</f>
        <v>351.02104197530866</v>
      </c>
      <c r="L59">
        <f t="shared" si="3"/>
        <v>-3.4870812964439</v>
      </c>
    </row>
    <row r="60" spans="1:12" x14ac:dyDescent="0.3">
      <c r="A60" s="2">
        <v>30609</v>
      </c>
      <c r="B60">
        <v>1.1599999999999899</v>
      </c>
      <c r="C60">
        <v>14.84</v>
      </c>
      <c r="D60">
        <v>13.74</v>
      </c>
      <c r="F60">
        <v>50770</v>
      </c>
      <c r="G60">
        <v>2.7661776170099999E-2</v>
      </c>
      <c r="H60" s="2">
        <f t="shared" si="0"/>
        <v>47484</v>
      </c>
      <c r="I60">
        <f t="shared" si="1"/>
        <v>-3.07</v>
      </c>
      <c r="J60">
        <f t="shared" si="2"/>
        <v>9.5955084795452965</v>
      </c>
      <c r="K60">
        <f>(I$12-AVERAGE($I$51:I60))^2</f>
        <v>351.11264399999999</v>
      </c>
      <c r="L60">
        <f t="shared" si="3"/>
        <v>-3.0976617761700997</v>
      </c>
    </row>
    <row r="61" spans="1:12" x14ac:dyDescent="0.3">
      <c r="A61" s="2">
        <v>30641</v>
      </c>
      <c r="B61">
        <v>1.04</v>
      </c>
      <c r="C61">
        <v>14.96</v>
      </c>
      <c r="D61">
        <v>13.86</v>
      </c>
      <c r="F61">
        <v>51135</v>
      </c>
      <c r="G61">
        <v>-0.36365595459900002</v>
      </c>
      <c r="H61" s="2">
        <f t="shared" si="0"/>
        <v>47849</v>
      </c>
      <c r="I61">
        <f t="shared" si="1"/>
        <v>-3.07</v>
      </c>
      <c r="J61">
        <f t="shared" si="2"/>
        <v>7.3242980920774494</v>
      </c>
      <c r="K61">
        <f>(I$12-AVERAGE($I$51:I61))^2</f>
        <v>351.18759999999992</v>
      </c>
      <c r="L61">
        <f t="shared" si="3"/>
        <v>-2.7063440454009999</v>
      </c>
    </row>
    <row r="62" spans="1:12" x14ac:dyDescent="0.3">
      <c r="A62" s="2">
        <v>30670</v>
      </c>
      <c r="B62">
        <v>1.04</v>
      </c>
      <c r="C62">
        <v>14.96</v>
      </c>
      <c r="D62">
        <v>13.86</v>
      </c>
      <c r="F62">
        <v>51500</v>
      </c>
      <c r="G62">
        <v>-0.75613605976099996</v>
      </c>
      <c r="H62" s="2">
        <f t="shared" si="0"/>
        <v>48214</v>
      </c>
      <c r="I62">
        <f t="shared" si="1"/>
        <v>-3.07</v>
      </c>
      <c r="J62">
        <f t="shared" si="2"/>
        <v>5.3539663339383505</v>
      </c>
      <c r="K62">
        <f>(I$12-AVERAGE($I$51:I62))^2</f>
        <v>351.25006944444448</v>
      </c>
      <c r="L62">
        <f t="shared" si="3"/>
        <v>-2.313863940239</v>
      </c>
    </row>
    <row r="63" spans="1:12" x14ac:dyDescent="0.3">
      <c r="A63" s="2">
        <v>30702</v>
      </c>
      <c r="B63">
        <v>0.96</v>
      </c>
      <c r="C63">
        <v>15.04</v>
      </c>
      <c r="D63">
        <v>13.94</v>
      </c>
      <c r="F63">
        <v>51866</v>
      </c>
      <c r="G63">
        <v>-1.15023458004</v>
      </c>
      <c r="H63" s="2">
        <f t="shared" si="0"/>
        <v>48580</v>
      </c>
      <c r="I63">
        <f t="shared" si="1"/>
        <v>-3.07</v>
      </c>
      <c r="J63">
        <f t="shared" si="2"/>
        <v>3.6854992676741944</v>
      </c>
      <c r="K63">
        <f>(I$12-AVERAGE($I$51:I63))^2</f>
        <v>351.30293254437873</v>
      </c>
      <c r="L63">
        <f t="shared" si="3"/>
        <v>-1.9197654199599998</v>
      </c>
    </row>
    <row r="64" spans="1:12" x14ac:dyDescent="0.3">
      <c r="A64" s="2">
        <v>30718</v>
      </c>
      <c r="B64">
        <v>-0.54</v>
      </c>
      <c r="C64">
        <v>16.54</v>
      </c>
      <c r="D64">
        <v>15.44</v>
      </c>
      <c r="F64">
        <v>52231</v>
      </c>
      <c r="G64">
        <v>-1.542980909348</v>
      </c>
      <c r="H64" s="2">
        <f t="shared" si="0"/>
        <v>48945</v>
      </c>
      <c r="I64">
        <f t="shared" si="1"/>
        <v>-3.07</v>
      </c>
      <c r="J64">
        <f t="shared" si="2"/>
        <v>2.3317873032156604</v>
      </c>
      <c r="K64">
        <f>(I$12-AVERAGE($I$51:I64))^2</f>
        <v>351.34824693877545</v>
      </c>
      <c r="L64">
        <f t="shared" si="3"/>
        <v>-1.5270190906519998</v>
      </c>
    </row>
    <row r="65" spans="1:12" x14ac:dyDescent="0.3">
      <c r="A65" s="2">
        <v>30734</v>
      </c>
      <c r="B65">
        <v>1.05</v>
      </c>
      <c r="C65">
        <v>14.95</v>
      </c>
      <c r="D65">
        <v>13.85</v>
      </c>
      <c r="F65">
        <v>52596</v>
      </c>
      <c r="G65">
        <v>-1.934327721596</v>
      </c>
      <c r="H65" s="2">
        <f t="shared" si="0"/>
        <v>49310</v>
      </c>
      <c r="I65">
        <f t="shared" si="1"/>
        <v>-3.07</v>
      </c>
      <c r="J65">
        <f t="shared" si="2"/>
        <v>1.2897515239353321</v>
      </c>
      <c r="K65">
        <f>(I$12-AVERAGE($I$51:I65))^2</f>
        <v>351.38752177777769</v>
      </c>
      <c r="L65">
        <f t="shared" si="3"/>
        <v>-1.1356722784039999</v>
      </c>
    </row>
    <row r="66" spans="1:12" x14ac:dyDescent="0.3">
      <c r="A66" s="2">
        <v>30764</v>
      </c>
      <c r="B66">
        <v>1.04</v>
      </c>
      <c r="C66">
        <v>14.96</v>
      </c>
      <c r="D66">
        <v>13.86</v>
      </c>
      <c r="F66">
        <v>52961</v>
      </c>
      <c r="G66">
        <v>-2.3231153488160001</v>
      </c>
      <c r="H66" s="2">
        <f t="shared" si="0"/>
        <v>49675</v>
      </c>
      <c r="I66">
        <f t="shared" si="1"/>
        <v>-3.07</v>
      </c>
      <c r="J66">
        <f t="shared" si="2"/>
        <v>0.55783668217424498</v>
      </c>
      <c r="K66">
        <f>(I$12-AVERAGE($I$51:I66))^2</f>
        <v>351.42188906249999</v>
      </c>
      <c r="L66">
        <f t="shared" si="3"/>
        <v>-0.74688465118399971</v>
      </c>
    </row>
    <row r="67" spans="1:12" x14ac:dyDescent="0.3">
      <c r="A67" s="2">
        <v>30798</v>
      </c>
      <c r="B67">
        <v>1.02</v>
      </c>
      <c r="C67">
        <v>14.98</v>
      </c>
      <c r="D67">
        <v>13.88</v>
      </c>
      <c r="F67">
        <v>53327</v>
      </c>
      <c r="G67">
        <v>-2.7096283435820001</v>
      </c>
      <c r="H67" s="2">
        <f t="shared" si="0"/>
        <v>50041</v>
      </c>
      <c r="I67">
        <f t="shared" si="1"/>
        <v>-3.07</v>
      </c>
      <c r="J67">
        <f t="shared" si="2"/>
        <v>0.12986773074945285</v>
      </c>
      <c r="K67">
        <f>(I$12-AVERAGE($I$51:I67))^2</f>
        <v>351.45221453287195</v>
      </c>
      <c r="L67">
        <f t="shared" si="3"/>
        <v>-0.36037165641799973</v>
      </c>
    </row>
    <row r="68" spans="1:12" x14ac:dyDescent="0.3">
      <c r="A68" s="2">
        <v>30824</v>
      </c>
      <c r="B68">
        <v>1.02</v>
      </c>
      <c r="C68">
        <v>14.98</v>
      </c>
      <c r="D68">
        <v>13.88</v>
      </c>
      <c r="F68">
        <v>53692</v>
      </c>
      <c r="G68">
        <v>-3.091341733932</v>
      </c>
      <c r="H68" s="2">
        <f t="shared" ref="H68:H82" si="4">$H$2+F68-$F$2+1</f>
        <v>50406</v>
      </c>
      <c r="I68">
        <f t="shared" ref="I68:I82" si="5">IFERROR(VLOOKUP(H68,A:D,4,FALSE),IFERROR(VLOOKUP(H68,A:D,4),0))</f>
        <v>-3.07</v>
      </c>
      <c r="J68">
        <f t="shared" si="2"/>
        <v>4.5546960722428519E-4</v>
      </c>
      <c r="K68">
        <f>(I$12-AVERAGE($I$51:I68))^2</f>
        <v>351.47917160493824</v>
      </c>
      <c r="L68">
        <f t="shared" si="3"/>
        <v>2.1341733932000118E-2</v>
      </c>
    </row>
    <row r="69" spans="1:12" x14ac:dyDescent="0.3">
      <c r="A69" s="2">
        <v>30853</v>
      </c>
      <c r="B69">
        <v>1.31</v>
      </c>
      <c r="C69">
        <v>14.69</v>
      </c>
      <c r="D69">
        <v>13.59</v>
      </c>
      <c r="F69">
        <v>54057</v>
      </c>
      <c r="G69">
        <v>-3.4692223072049999</v>
      </c>
      <c r="H69" s="2">
        <f t="shared" si="4"/>
        <v>50771</v>
      </c>
      <c r="I69">
        <f t="shared" si="5"/>
        <v>-3.07</v>
      </c>
      <c r="J69">
        <f t="shared" si="2"/>
        <v>0.15937845057008346</v>
      </c>
      <c r="K69">
        <f>(I$12-AVERAGE($I$51:I69))^2</f>
        <v>351.50329196675898</v>
      </c>
      <c r="L69">
        <f t="shared" si="3"/>
        <v>0.39922230720500007</v>
      </c>
    </row>
    <row r="70" spans="1:12" x14ac:dyDescent="0.3">
      <c r="A70" s="2">
        <v>30887</v>
      </c>
      <c r="B70">
        <v>1.35</v>
      </c>
      <c r="C70">
        <v>14.65</v>
      </c>
      <c r="D70">
        <v>13.55</v>
      </c>
      <c r="F70">
        <v>54422</v>
      </c>
      <c r="G70">
        <v>-3.843270301819</v>
      </c>
      <c r="H70" s="2">
        <f t="shared" si="4"/>
        <v>51136</v>
      </c>
      <c r="I70">
        <f t="shared" si="5"/>
        <v>-3.07</v>
      </c>
      <c r="J70">
        <f t="shared" si="2"/>
        <v>0.59794695967524758</v>
      </c>
      <c r="K70">
        <f>(I$12-AVERAGE($I$51:I70))^2</f>
        <v>351.52500099999997</v>
      </c>
      <c r="L70">
        <f t="shared" si="3"/>
        <v>0.77327030181900014</v>
      </c>
    </row>
    <row r="71" spans="1:12" x14ac:dyDescent="0.3">
      <c r="A71" s="2">
        <v>30979</v>
      </c>
      <c r="B71">
        <v>0.75</v>
      </c>
      <c r="C71">
        <v>15.25</v>
      </c>
      <c r="D71">
        <v>14.15</v>
      </c>
      <c r="F71">
        <v>54788</v>
      </c>
      <c r="G71">
        <v>-4.2145643234249999</v>
      </c>
      <c r="H71" s="2">
        <f t="shared" si="4"/>
        <v>51502</v>
      </c>
      <c r="I71">
        <f t="shared" si="5"/>
        <v>-3.07</v>
      </c>
      <c r="J71">
        <f t="shared" si="2"/>
        <v>1.3100274904573281</v>
      </c>
      <c r="K71">
        <f>(I$12-AVERAGE($I$51:I71))^2</f>
        <v>351.54464308390016</v>
      </c>
      <c r="L71">
        <f t="shared" si="3"/>
        <v>1.144564323425</v>
      </c>
    </row>
    <row r="72" spans="1:12" x14ac:dyDescent="0.3">
      <c r="A72" s="2">
        <v>31001</v>
      </c>
      <c r="B72">
        <v>1.82</v>
      </c>
      <c r="C72">
        <v>14.18</v>
      </c>
      <c r="D72">
        <v>13.08</v>
      </c>
      <c r="F72">
        <v>55153</v>
      </c>
      <c r="G72">
        <v>-4.5811772346500002</v>
      </c>
      <c r="H72" s="2">
        <f t="shared" si="4"/>
        <v>51867</v>
      </c>
      <c r="I72">
        <f t="shared" si="5"/>
        <v>-3.07</v>
      </c>
      <c r="J72">
        <f t="shared" si="2"/>
        <v>2.283656634524422</v>
      </c>
      <c r="K72">
        <f>(I$12-AVERAGE($I$51:I72))^2</f>
        <v>351.5625</v>
      </c>
      <c r="L72">
        <f t="shared" si="3"/>
        <v>1.5111772346500003</v>
      </c>
    </row>
    <row r="73" spans="1:12" x14ac:dyDescent="0.3">
      <c r="A73" s="2">
        <v>31085</v>
      </c>
      <c r="B73">
        <v>1.5</v>
      </c>
      <c r="C73">
        <v>14.5</v>
      </c>
      <c r="D73">
        <v>13.4</v>
      </c>
      <c r="F73">
        <v>55518</v>
      </c>
      <c r="G73">
        <v>-4.9442281723020001</v>
      </c>
      <c r="H73" s="2">
        <f t="shared" si="4"/>
        <v>52232</v>
      </c>
      <c r="I73">
        <f t="shared" si="5"/>
        <v>-3.07</v>
      </c>
      <c r="J73">
        <f t="shared" si="2"/>
        <v>3.5127312418504961</v>
      </c>
      <c r="K73">
        <f>(I$12-AVERAGE($I$51:I73))^2</f>
        <v>351.57880453686192</v>
      </c>
      <c r="L73">
        <f t="shared" si="3"/>
        <v>1.8742281723020002</v>
      </c>
    </row>
    <row r="74" spans="1:12" x14ac:dyDescent="0.3">
      <c r="A74" s="2">
        <v>31120</v>
      </c>
      <c r="B74">
        <v>1.5</v>
      </c>
      <c r="C74">
        <v>14.5</v>
      </c>
      <c r="D74">
        <v>13.4</v>
      </c>
      <c r="F74">
        <v>55883</v>
      </c>
      <c r="G74">
        <v>-5.3038334846500002</v>
      </c>
      <c r="H74" s="2">
        <f t="shared" si="4"/>
        <v>52597</v>
      </c>
      <c r="I74">
        <f t="shared" si="5"/>
        <v>-3.07</v>
      </c>
      <c r="J74">
        <f t="shared" si="2"/>
        <v>4.990012037143563</v>
      </c>
      <c r="K74">
        <f>(I$12-AVERAGE($I$51:I74))^2</f>
        <v>351.5937506944444</v>
      </c>
      <c r="L74">
        <f t="shared" si="3"/>
        <v>2.2338334846500003</v>
      </c>
    </row>
    <row r="75" spans="1:12" x14ac:dyDescent="0.3">
      <c r="A75" s="2">
        <v>31126</v>
      </c>
      <c r="B75">
        <v>1.1499999999999899</v>
      </c>
      <c r="C75">
        <v>14.85</v>
      </c>
      <c r="D75">
        <v>13.75</v>
      </c>
      <c r="F75">
        <v>56249</v>
      </c>
      <c r="G75">
        <v>-5.6609559059140002</v>
      </c>
      <c r="H75" s="2">
        <f t="shared" si="4"/>
        <v>52963</v>
      </c>
      <c r="I75">
        <f t="shared" si="5"/>
        <v>-3.07</v>
      </c>
      <c r="J75">
        <f t="shared" si="2"/>
        <v>6.7130525063906381</v>
      </c>
      <c r="K75">
        <f>(I$12-AVERAGE($I$51:I75))^2</f>
        <v>351.60750143999991</v>
      </c>
      <c r="L75">
        <f t="shared" si="3"/>
        <v>2.5909559059140004</v>
      </c>
    </row>
    <row r="76" spans="1:12" x14ac:dyDescent="0.3">
      <c r="A76" s="2">
        <v>31155</v>
      </c>
      <c r="B76">
        <v>1.8</v>
      </c>
      <c r="C76">
        <v>14.2</v>
      </c>
      <c r="D76">
        <v>13.1</v>
      </c>
      <c r="F76">
        <v>56614</v>
      </c>
      <c r="G76">
        <v>-6.0137887001039996</v>
      </c>
      <c r="H76" s="2">
        <f t="shared" si="4"/>
        <v>53328</v>
      </c>
      <c r="I76">
        <f t="shared" si="5"/>
        <v>-3.07</v>
      </c>
      <c r="J76">
        <f t="shared" si="2"/>
        <v>8.6658919108599957</v>
      </c>
      <c r="K76">
        <f>(I$12-AVERAGE($I$51:I76))^2</f>
        <v>351.6201946745561</v>
      </c>
      <c r="L76">
        <f t="shared" si="3"/>
        <v>2.9437887001039997</v>
      </c>
    </row>
    <row r="77" spans="1:12" x14ac:dyDescent="0.3">
      <c r="A77" s="2">
        <v>31169</v>
      </c>
      <c r="B77">
        <v>1.85</v>
      </c>
      <c r="C77">
        <v>14.15</v>
      </c>
      <c r="D77">
        <v>13.05</v>
      </c>
      <c r="F77">
        <v>56979</v>
      </c>
      <c r="G77">
        <v>-6.3632988929750001</v>
      </c>
      <c r="H77" s="2">
        <f t="shared" si="4"/>
        <v>53693</v>
      </c>
      <c r="I77">
        <f t="shared" si="5"/>
        <v>-3.07</v>
      </c>
      <c r="J77">
        <f t="shared" ref="J77:J82" si="6">(I77-G77)^2</f>
        <v>10.845817598470362</v>
      </c>
      <c r="K77">
        <f>(I$12-AVERAGE($I$51:I77))^2</f>
        <v>351.63194787379967</v>
      </c>
      <c r="L77">
        <f t="shared" ref="L77:L82" si="7">(I77-G77)</f>
        <v>3.2932988929750002</v>
      </c>
    </row>
    <row r="78" spans="1:12" x14ac:dyDescent="0.3">
      <c r="A78" s="2">
        <v>31204</v>
      </c>
      <c r="B78">
        <v>1.75</v>
      </c>
      <c r="C78">
        <v>14.25</v>
      </c>
      <c r="D78">
        <v>13.15</v>
      </c>
      <c r="F78">
        <v>57344</v>
      </c>
      <c r="G78">
        <v>-6.709528446198</v>
      </c>
      <c r="H78" s="2">
        <f t="shared" si="4"/>
        <v>54058</v>
      </c>
      <c r="I78">
        <f t="shared" si="5"/>
        <v>-3.07</v>
      </c>
      <c r="J78">
        <f t="shared" si="6"/>
        <v>13.246167310684429</v>
      </c>
      <c r="K78">
        <f>(I$12-AVERAGE($I$51:I78))^2</f>
        <v>351.64286173469372</v>
      </c>
      <c r="L78">
        <f t="shared" si="7"/>
        <v>3.6395284461980002</v>
      </c>
    </row>
    <row r="79" spans="1:12" x14ac:dyDescent="0.3">
      <c r="A79" s="2">
        <v>31237</v>
      </c>
      <c r="B79">
        <v>2.06</v>
      </c>
      <c r="C79">
        <v>13.94</v>
      </c>
      <c r="D79">
        <v>12.84</v>
      </c>
      <c r="F79">
        <v>57710</v>
      </c>
      <c r="G79">
        <v>-7.0534086227420003</v>
      </c>
      <c r="H79" s="2">
        <f t="shared" si="4"/>
        <v>54424</v>
      </c>
      <c r="I79">
        <f t="shared" si="5"/>
        <v>-3.07</v>
      </c>
      <c r="J79">
        <f t="shared" si="6"/>
        <v>15.867544255735321</v>
      </c>
      <c r="K79">
        <f>(I$12-AVERAGE($I$51:I79))^2</f>
        <v>351.65302306777642</v>
      </c>
      <c r="L79">
        <f t="shared" si="7"/>
        <v>3.9834086227420005</v>
      </c>
    </row>
    <row r="80" spans="1:12" x14ac:dyDescent="0.3">
      <c r="A80" s="2">
        <v>31282</v>
      </c>
      <c r="B80">
        <v>2.2400000000000002</v>
      </c>
      <c r="C80">
        <v>13.76</v>
      </c>
      <c r="D80">
        <v>12.66</v>
      </c>
      <c r="F80">
        <v>58075</v>
      </c>
      <c r="G80">
        <v>-7.3931379318239996</v>
      </c>
      <c r="H80" s="2">
        <f t="shared" si="4"/>
        <v>54789</v>
      </c>
      <c r="I80">
        <f t="shared" si="5"/>
        <v>-3.07</v>
      </c>
      <c r="J80">
        <f t="shared" si="6"/>
        <v>18.689521577575494</v>
      </c>
      <c r="K80">
        <f>(I$12-AVERAGE($I$51:I80))^2</f>
        <v>351.66250711111098</v>
      </c>
      <c r="L80">
        <f t="shared" si="7"/>
        <v>4.3231379318240002</v>
      </c>
    </row>
    <row r="81" spans="1:12" x14ac:dyDescent="0.3">
      <c r="A81" s="2">
        <v>31329</v>
      </c>
      <c r="B81">
        <v>2.2000000000000002</v>
      </c>
      <c r="C81">
        <v>13.8</v>
      </c>
      <c r="D81">
        <v>12.7</v>
      </c>
      <c r="F81">
        <v>61727</v>
      </c>
      <c r="G81">
        <v>-10.61528396606</v>
      </c>
      <c r="H81" s="2">
        <f t="shared" si="4"/>
        <v>58441</v>
      </c>
      <c r="I81">
        <f t="shared" si="5"/>
        <v>-3.07</v>
      </c>
      <c r="J81">
        <f t="shared" si="6"/>
        <v>56.931310128482117</v>
      </c>
      <c r="K81">
        <f>(I$12-AVERAGE($I$51:I81))^2</f>
        <v>351.67137939646193</v>
      </c>
      <c r="L81">
        <f t="shared" si="7"/>
        <v>7.5452839660599995</v>
      </c>
    </row>
    <row r="82" spans="1:12" x14ac:dyDescent="0.3">
      <c r="A82" s="2">
        <v>31371</v>
      </c>
      <c r="B82">
        <v>1.81</v>
      </c>
      <c r="C82">
        <v>14.19</v>
      </c>
      <c r="D82">
        <v>13.09</v>
      </c>
      <c r="F82">
        <v>65380</v>
      </c>
      <c r="G82">
        <v>-13.5255947113</v>
      </c>
      <c r="H82" s="2">
        <f t="shared" si="4"/>
        <v>62094</v>
      </c>
      <c r="I82">
        <f t="shared" si="5"/>
        <v>-3.07</v>
      </c>
      <c r="J82">
        <f t="shared" si="6"/>
        <v>109.31946076696453</v>
      </c>
      <c r="K82">
        <f>(I$12-AVERAGE($I$51:I82))^2</f>
        <v>351.6796972656249</v>
      </c>
      <c r="L82">
        <f t="shared" si="7"/>
        <v>10.4555947113</v>
      </c>
    </row>
    <row r="83" spans="1:12" x14ac:dyDescent="0.3">
      <c r="A83" s="2">
        <v>31419</v>
      </c>
      <c r="B83">
        <v>2.04</v>
      </c>
      <c r="C83">
        <v>13.96</v>
      </c>
      <c r="D83">
        <v>12.86</v>
      </c>
    </row>
    <row r="84" spans="1:12" x14ac:dyDescent="0.3">
      <c r="A84" s="2">
        <v>31468</v>
      </c>
      <c r="B84">
        <v>1.93</v>
      </c>
      <c r="C84">
        <v>14.07</v>
      </c>
      <c r="D84">
        <v>12.97</v>
      </c>
    </row>
    <row r="85" spans="1:12" x14ac:dyDescent="0.3">
      <c r="A85" s="2">
        <v>31489</v>
      </c>
      <c r="B85">
        <v>1.64</v>
      </c>
      <c r="C85">
        <v>14.36</v>
      </c>
      <c r="D85">
        <v>13.26</v>
      </c>
    </row>
    <row r="86" spans="1:12" x14ac:dyDescent="0.3">
      <c r="A86" s="2">
        <v>31581</v>
      </c>
      <c r="B86">
        <v>2.4700000000000002</v>
      </c>
      <c r="C86">
        <v>13.53</v>
      </c>
      <c r="D86">
        <v>12.43</v>
      </c>
    </row>
    <row r="87" spans="1:12" x14ac:dyDescent="0.3">
      <c r="A87" s="2">
        <v>31582</v>
      </c>
      <c r="B87">
        <v>2</v>
      </c>
      <c r="C87">
        <v>14</v>
      </c>
      <c r="D87">
        <v>12.9</v>
      </c>
    </row>
    <row r="88" spans="1:12" x14ac:dyDescent="0.3">
      <c r="A88" s="2">
        <v>31610</v>
      </c>
      <c r="B88">
        <v>2.65</v>
      </c>
      <c r="C88">
        <v>13.35</v>
      </c>
      <c r="D88">
        <v>12.25</v>
      </c>
    </row>
    <row r="89" spans="1:12" x14ac:dyDescent="0.3">
      <c r="A89" s="2">
        <v>31630</v>
      </c>
      <c r="B89">
        <v>2.83</v>
      </c>
      <c r="C89">
        <v>13.17</v>
      </c>
      <c r="D89">
        <v>12.07</v>
      </c>
    </row>
    <row r="90" spans="1:12" x14ac:dyDescent="0.3">
      <c r="A90" s="2">
        <v>31679</v>
      </c>
      <c r="B90">
        <v>2.67</v>
      </c>
      <c r="C90">
        <v>13.33</v>
      </c>
      <c r="D90">
        <v>12.23</v>
      </c>
    </row>
    <row r="91" spans="1:12" x14ac:dyDescent="0.3">
      <c r="A91" s="2">
        <v>31728</v>
      </c>
      <c r="B91">
        <v>2.81</v>
      </c>
      <c r="C91">
        <v>13.19</v>
      </c>
      <c r="D91">
        <v>12.09</v>
      </c>
    </row>
    <row r="92" spans="1:12" x14ac:dyDescent="0.3">
      <c r="A92" s="2">
        <v>31769</v>
      </c>
      <c r="B92">
        <v>2.33</v>
      </c>
      <c r="C92">
        <v>13.67</v>
      </c>
      <c r="D92">
        <v>12.57</v>
      </c>
    </row>
    <row r="93" spans="1:12" x14ac:dyDescent="0.3">
      <c r="A93" s="2">
        <v>31784</v>
      </c>
      <c r="B93">
        <v>2.63</v>
      </c>
      <c r="C93">
        <v>13.37</v>
      </c>
      <c r="D93">
        <v>12.27</v>
      </c>
    </row>
    <row r="94" spans="1:12" x14ac:dyDescent="0.3">
      <c r="A94" s="2">
        <v>31834</v>
      </c>
      <c r="B94">
        <v>2.35</v>
      </c>
      <c r="C94">
        <v>13.65</v>
      </c>
      <c r="D94">
        <v>12.55</v>
      </c>
    </row>
    <row r="95" spans="1:12" x14ac:dyDescent="0.3">
      <c r="A95" s="2">
        <v>31856</v>
      </c>
      <c r="B95">
        <v>2.06</v>
      </c>
      <c r="C95">
        <v>13.94</v>
      </c>
      <c r="D95">
        <v>12.84</v>
      </c>
    </row>
    <row r="96" spans="1:12" x14ac:dyDescent="0.3">
      <c r="A96" s="2">
        <v>31896</v>
      </c>
      <c r="B96">
        <v>2.58</v>
      </c>
      <c r="C96">
        <v>13.42</v>
      </c>
      <c r="D96">
        <v>12.32</v>
      </c>
    </row>
    <row r="97" spans="1:4" x14ac:dyDescent="0.3">
      <c r="A97" s="2">
        <v>31940</v>
      </c>
      <c r="B97">
        <v>2.35</v>
      </c>
      <c r="C97">
        <v>13.65</v>
      </c>
      <c r="D97">
        <v>12.55</v>
      </c>
    </row>
    <row r="98" spans="1:4" x14ac:dyDescent="0.3">
      <c r="A98" s="2">
        <v>31945</v>
      </c>
      <c r="B98">
        <v>2.73</v>
      </c>
      <c r="C98">
        <v>13.27</v>
      </c>
      <c r="D98">
        <v>12.17</v>
      </c>
    </row>
    <row r="99" spans="1:4" x14ac:dyDescent="0.3">
      <c r="A99" s="2">
        <v>32002</v>
      </c>
      <c r="B99">
        <v>2.98</v>
      </c>
      <c r="C99">
        <v>13.02</v>
      </c>
      <c r="D99">
        <v>11.92</v>
      </c>
    </row>
    <row r="100" spans="1:4" x14ac:dyDescent="0.3">
      <c r="A100" s="2">
        <v>32022</v>
      </c>
      <c r="B100">
        <v>2.50999999999999</v>
      </c>
      <c r="C100">
        <v>13.49</v>
      </c>
      <c r="D100">
        <v>12.39</v>
      </c>
    </row>
    <row r="101" spans="1:4" x14ac:dyDescent="0.3">
      <c r="A101" s="2">
        <v>32042</v>
      </c>
      <c r="B101">
        <v>3.1</v>
      </c>
      <c r="C101">
        <v>12.9</v>
      </c>
      <c r="D101">
        <v>11.8</v>
      </c>
    </row>
    <row r="102" spans="1:4" x14ac:dyDescent="0.3">
      <c r="A102" s="2">
        <v>32085</v>
      </c>
      <c r="B102">
        <v>2.59</v>
      </c>
      <c r="C102">
        <v>13.41</v>
      </c>
      <c r="D102">
        <v>12.31</v>
      </c>
    </row>
    <row r="103" spans="1:4" x14ac:dyDescent="0.3">
      <c r="A103" s="2">
        <v>32099</v>
      </c>
      <c r="B103">
        <v>3.05</v>
      </c>
      <c r="C103">
        <v>12.95</v>
      </c>
      <c r="D103">
        <v>11.85</v>
      </c>
    </row>
    <row r="104" spans="1:4" x14ac:dyDescent="0.3">
      <c r="A104" s="2">
        <v>32155</v>
      </c>
      <c r="B104">
        <v>2.94</v>
      </c>
      <c r="C104">
        <v>13.06</v>
      </c>
      <c r="D104">
        <v>11.96</v>
      </c>
    </row>
    <row r="105" spans="1:4" x14ac:dyDescent="0.3">
      <c r="A105" s="2">
        <v>32204</v>
      </c>
      <c r="B105">
        <v>2.74</v>
      </c>
      <c r="C105">
        <v>13.26</v>
      </c>
      <c r="D105">
        <v>12.16</v>
      </c>
    </row>
    <row r="106" spans="1:4" x14ac:dyDescent="0.3">
      <c r="A106" s="2">
        <v>32210</v>
      </c>
      <c r="B106">
        <v>2.72</v>
      </c>
      <c r="C106">
        <v>13.28</v>
      </c>
      <c r="D106">
        <v>12.18</v>
      </c>
    </row>
    <row r="107" spans="1:4" x14ac:dyDescent="0.3">
      <c r="A107" s="2">
        <v>32260</v>
      </c>
      <c r="B107">
        <v>2.7</v>
      </c>
      <c r="C107">
        <v>13.3</v>
      </c>
      <c r="D107">
        <v>12.2</v>
      </c>
    </row>
    <row r="108" spans="1:4" x14ac:dyDescent="0.3">
      <c r="A108" s="2">
        <v>32315</v>
      </c>
      <c r="B108">
        <v>2.87</v>
      </c>
      <c r="C108">
        <v>13.13</v>
      </c>
      <c r="D108">
        <v>12.03</v>
      </c>
    </row>
    <row r="109" spans="1:4" x14ac:dyDescent="0.3">
      <c r="A109" s="2">
        <v>32358</v>
      </c>
      <c r="B109">
        <v>3.25</v>
      </c>
      <c r="C109">
        <v>12.75</v>
      </c>
      <c r="D109">
        <v>11.65</v>
      </c>
    </row>
    <row r="110" spans="1:4" x14ac:dyDescent="0.3">
      <c r="A110" s="2">
        <v>32433</v>
      </c>
      <c r="B110">
        <v>3.35</v>
      </c>
      <c r="C110">
        <v>12.65</v>
      </c>
      <c r="D110">
        <v>11.55</v>
      </c>
    </row>
    <row r="111" spans="1:4" x14ac:dyDescent="0.3">
      <c r="A111" s="2">
        <v>32463</v>
      </c>
      <c r="B111">
        <v>3.2</v>
      </c>
      <c r="C111">
        <v>12.8</v>
      </c>
      <c r="D111">
        <v>11.7</v>
      </c>
    </row>
    <row r="112" spans="1:4" x14ac:dyDescent="0.3">
      <c r="A112" s="2">
        <v>32496</v>
      </c>
      <c r="B112">
        <v>3.32</v>
      </c>
      <c r="C112">
        <v>12.68</v>
      </c>
      <c r="D112">
        <v>11.58</v>
      </c>
    </row>
    <row r="113" spans="1:4" x14ac:dyDescent="0.3">
      <c r="A113" s="2">
        <v>32519</v>
      </c>
      <c r="B113">
        <v>3.3</v>
      </c>
      <c r="C113">
        <v>12.7</v>
      </c>
      <c r="D113">
        <v>11.6</v>
      </c>
    </row>
    <row r="114" spans="1:4" x14ac:dyDescent="0.3">
      <c r="A114" s="2">
        <v>32580</v>
      </c>
      <c r="B114">
        <v>3</v>
      </c>
      <c r="C114">
        <v>13</v>
      </c>
      <c r="D114">
        <v>11.9</v>
      </c>
    </row>
    <row r="115" spans="1:4" x14ac:dyDescent="0.3">
      <c r="A115" s="2">
        <v>32623</v>
      </c>
      <c r="B115">
        <v>3.1</v>
      </c>
      <c r="C115">
        <v>12.9</v>
      </c>
      <c r="D115">
        <v>11.8</v>
      </c>
    </row>
    <row r="116" spans="1:4" x14ac:dyDescent="0.3">
      <c r="A116" s="2">
        <v>32680</v>
      </c>
      <c r="B116">
        <v>3.32</v>
      </c>
      <c r="C116">
        <v>12.68</v>
      </c>
      <c r="D116">
        <v>11.58</v>
      </c>
    </row>
    <row r="117" spans="1:4" x14ac:dyDescent="0.3">
      <c r="A117" s="2">
        <v>32737</v>
      </c>
      <c r="B117">
        <v>3.1</v>
      </c>
      <c r="C117">
        <v>12.9</v>
      </c>
      <c r="D117">
        <v>11.8</v>
      </c>
    </row>
    <row r="118" spans="1:4" x14ac:dyDescent="0.3">
      <c r="A118" s="2">
        <v>32785</v>
      </c>
      <c r="B118">
        <v>3.2</v>
      </c>
      <c r="C118">
        <v>12.8</v>
      </c>
      <c r="D118">
        <v>11.7</v>
      </c>
    </row>
    <row r="119" spans="1:4" x14ac:dyDescent="0.3">
      <c r="A119" s="2">
        <v>32841</v>
      </c>
      <c r="B119">
        <v>3.27</v>
      </c>
      <c r="C119">
        <v>12.73</v>
      </c>
      <c r="D119">
        <v>11.63</v>
      </c>
    </row>
    <row r="120" spans="1:4" x14ac:dyDescent="0.3">
      <c r="A120" s="2">
        <v>32883</v>
      </c>
      <c r="B120">
        <v>3.2</v>
      </c>
      <c r="C120">
        <v>12.8</v>
      </c>
      <c r="D120">
        <v>11.7</v>
      </c>
    </row>
    <row r="121" spans="1:4" x14ac:dyDescent="0.3">
      <c r="A121" s="2">
        <v>32945</v>
      </c>
      <c r="B121">
        <v>3.4</v>
      </c>
      <c r="C121">
        <v>12.6</v>
      </c>
      <c r="D121">
        <v>11.5</v>
      </c>
    </row>
    <row r="122" spans="1:4" x14ac:dyDescent="0.3">
      <c r="A122" s="2">
        <v>33008</v>
      </c>
      <c r="B122">
        <v>3.6</v>
      </c>
      <c r="C122">
        <v>12.4</v>
      </c>
      <c r="D122">
        <v>11.3</v>
      </c>
    </row>
    <row r="123" spans="1:4" x14ac:dyDescent="0.3">
      <c r="A123" s="2">
        <v>33050</v>
      </c>
      <c r="B123">
        <v>3.8</v>
      </c>
      <c r="C123">
        <v>12.2</v>
      </c>
      <c r="D123">
        <v>11.1</v>
      </c>
    </row>
    <row r="124" spans="1:4" x14ac:dyDescent="0.3">
      <c r="A124" s="2">
        <v>33092</v>
      </c>
      <c r="B124">
        <v>4.0999999999999899</v>
      </c>
      <c r="C124">
        <v>11.9</v>
      </c>
      <c r="D124">
        <v>10.8</v>
      </c>
    </row>
    <row r="125" spans="1:4" x14ac:dyDescent="0.3">
      <c r="A125" s="2">
        <v>33156</v>
      </c>
      <c r="B125">
        <v>4.1900000000000004</v>
      </c>
      <c r="C125">
        <v>11.81</v>
      </c>
      <c r="D125">
        <v>10.71</v>
      </c>
    </row>
    <row r="126" spans="1:4" x14ac:dyDescent="0.3">
      <c r="A126" s="2">
        <v>33218</v>
      </c>
      <c r="B126">
        <v>4</v>
      </c>
      <c r="C126">
        <v>12</v>
      </c>
      <c r="D126">
        <v>10.9</v>
      </c>
    </row>
    <row r="127" spans="1:4" x14ac:dyDescent="0.3">
      <c r="A127" s="2">
        <v>33268</v>
      </c>
      <c r="B127">
        <v>3.8</v>
      </c>
      <c r="C127">
        <v>12.2</v>
      </c>
      <c r="D127">
        <v>11.1</v>
      </c>
    </row>
    <row r="128" spans="1:4" x14ac:dyDescent="0.3">
      <c r="A128" s="2">
        <v>33296</v>
      </c>
      <c r="B128">
        <v>3.91</v>
      </c>
      <c r="C128">
        <v>12.09</v>
      </c>
      <c r="D128">
        <v>10.99</v>
      </c>
    </row>
    <row r="129" spans="1:4" x14ac:dyDescent="0.3">
      <c r="A129" s="2">
        <v>33316</v>
      </c>
      <c r="B129">
        <v>3.79</v>
      </c>
      <c r="C129">
        <v>12.21</v>
      </c>
      <c r="D129">
        <v>11.11</v>
      </c>
    </row>
    <row r="130" spans="1:4" x14ac:dyDescent="0.3">
      <c r="A130" s="2">
        <v>33350</v>
      </c>
      <c r="B130">
        <v>3.7</v>
      </c>
      <c r="C130">
        <v>12.3</v>
      </c>
      <c r="D130">
        <v>11.2</v>
      </c>
    </row>
    <row r="131" spans="1:4" x14ac:dyDescent="0.3">
      <c r="A131" s="2">
        <v>33360</v>
      </c>
      <c r="B131">
        <v>3.9</v>
      </c>
      <c r="C131">
        <v>12.1</v>
      </c>
      <c r="D131">
        <v>11</v>
      </c>
    </row>
    <row r="132" spans="1:4" x14ac:dyDescent="0.3">
      <c r="A132" s="2">
        <v>33371</v>
      </c>
      <c r="B132">
        <v>3.99</v>
      </c>
      <c r="C132">
        <v>12.01</v>
      </c>
      <c r="D132">
        <v>10.91</v>
      </c>
    </row>
    <row r="133" spans="1:4" x14ac:dyDescent="0.3">
      <c r="A133" s="2">
        <v>33421</v>
      </c>
      <c r="B133">
        <v>4.2699999999999898</v>
      </c>
      <c r="C133">
        <v>11.73</v>
      </c>
      <c r="D133">
        <v>10.63</v>
      </c>
    </row>
    <row r="134" spans="1:4" x14ac:dyDescent="0.3">
      <c r="A134" s="2">
        <v>33477</v>
      </c>
      <c r="B134">
        <v>4.1500000000000004</v>
      </c>
      <c r="C134">
        <v>11.85</v>
      </c>
      <c r="D134">
        <v>10.75</v>
      </c>
    </row>
    <row r="135" spans="1:4" x14ac:dyDescent="0.3">
      <c r="A135" s="2">
        <v>33512</v>
      </c>
      <c r="B135">
        <v>4.37</v>
      </c>
      <c r="C135">
        <v>11.63</v>
      </c>
      <c r="D135">
        <v>10.53</v>
      </c>
    </row>
    <row r="136" spans="1:4" x14ac:dyDescent="0.3">
      <c r="A136" s="2">
        <v>33546</v>
      </c>
      <c r="B136">
        <v>4.28</v>
      </c>
      <c r="C136">
        <v>11.72</v>
      </c>
      <c r="D136">
        <v>10.62</v>
      </c>
    </row>
    <row r="137" spans="1:4" x14ac:dyDescent="0.3">
      <c r="A137" s="2">
        <v>33610</v>
      </c>
      <c r="B137">
        <v>4.18</v>
      </c>
      <c r="C137">
        <v>11.82</v>
      </c>
      <c r="D137">
        <v>10.72</v>
      </c>
    </row>
    <row r="138" spans="1:4" x14ac:dyDescent="0.3">
      <c r="A138" s="2">
        <v>33660</v>
      </c>
      <c r="B138">
        <v>4.13</v>
      </c>
      <c r="C138">
        <v>11.87</v>
      </c>
      <c r="D138">
        <v>10.77</v>
      </c>
    </row>
    <row r="139" spans="1:4" x14ac:dyDescent="0.3">
      <c r="A139" s="2">
        <v>33714</v>
      </c>
      <c r="B139">
        <v>4.47</v>
      </c>
      <c r="C139">
        <v>11.53</v>
      </c>
      <c r="D139">
        <v>10.43</v>
      </c>
    </row>
    <row r="140" spans="1:4" x14ac:dyDescent="0.3">
      <c r="A140" s="2">
        <v>33778</v>
      </c>
      <c r="B140">
        <v>4.63</v>
      </c>
      <c r="C140">
        <v>11.37</v>
      </c>
      <c r="D140">
        <v>10.27</v>
      </c>
    </row>
    <row r="141" spans="1:4" x14ac:dyDescent="0.3">
      <c r="A141" s="2">
        <v>33840</v>
      </c>
      <c r="B141">
        <v>4.57</v>
      </c>
      <c r="C141">
        <v>11.43</v>
      </c>
      <c r="D141">
        <v>10.33</v>
      </c>
    </row>
    <row r="142" spans="1:4" x14ac:dyDescent="0.3">
      <c r="A142" s="2">
        <v>33891</v>
      </c>
      <c r="B142">
        <v>4.67</v>
      </c>
      <c r="C142">
        <v>11.33</v>
      </c>
      <c r="D142">
        <v>10.23</v>
      </c>
    </row>
    <row r="143" spans="1:4" x14ac:dyDescent="0.3">
      <c r="A143" s="2">
        <v>33946</v>
      </c>
      <c r="B143">
        <v>4.5999999999999899</v>
      </c>
      <c r="C143">
        <v>11.4</v>
      </c>
      <c r="D143">
        <v>10.3</v>
      </c>
    </row>
    <row r="144" spans="1:4" x14ac:dyDescent="0.3">
      <c r="A144" s="2">
        <v>34008</v>
      </c>
      <c r="B144">
        <v>4.58</v>
      </c>
      <c r="C144">
        <v>11.42</v>
      </c>
      <c r="D144">
        <v>10.32</v>
      </c>
    </row>
    <row r="145" spans="1:4" x14ac:dyDescent="0.3">
      <c r="A145" s="2">
        <v>34074</v>
      </c>
      <c r="B145">
        <v>4.6900000000000004</v>
      </c>
      <c r="C145">
        <v>11.31</v>
      </c>
      <c r="D145">
        <v>10.210000000000001</v>
      </c>
    </row>
    <row r="146" spans="1:4" x14ac:dyDescent="0.3">
      <c r="A146" s="2">
        <v>34128</v>
      </c>
      <c r="B146">
        <v>4.92</v>
      </c>
      <c r="C146">
        <v>11.08</v>
      </c>
      <c r="D146">
        <v>9.98</v>
      </c>
    </row>
    <row r="147" spans="1:4" x14ac:dyDescent="0.3">
      <c r="A147" s="2">
        <v>34198</v>
      </c>
      <c r="B147">
        <v>5.41</v>
      </c>
      <c r="C147">
        <v>10.59</v>
      </c>
      <c r="D147">
        <v>9.49</v>
      </c>
    </row>
    <row r="148" spans="1:4" x14ac:dyDescent="0.3">
      <c r="A148" s="2">
        <v>34255</v>
      </c>
      <c r="B148">
        <v>5.56</v>
      </c>
      <c r="C148">
        <v>10.44</v>
      </c>
      <c r="D148">
        <v>9.34</v>
      </c>
    </row>
    <row r="149" spans="1:4" x14ac:dyDescent="0.3">
      <c r="A149" s="2">
        <v>34312</v>
      </c>
      <c r="B149">
        <v>5.55</v>
      </c>
      <c r="C149">
        <v>10.45</v>
      </c>
      <c r="D149">
        <v>9.35</v>
      </c>
    </row>
    <row r="150" spans="1:4" x14ac:dyDescent="0.3">
      <c r="A150" s="2">
        <v>34379</v>
      </c>
      <c r="B150">
        <v>5.22</v>
      </c>
      <c r="C150">
        <v>10.78</v>
      </c>
      <c r="D150">
        <v>9.68</v>
      </c>
    </row>
    <row r="151" spans="1:4" x14ac:dyDescent="0.3">
      <c r="A151" s="2">
        <v>34429</v>
      </c>
      <c r="B151">
        <v>5.21</v>
      </c>
      <c r="C151">
        <v>10.79</v>
      </c>
      <c r="D151">
        <v>9.69</v>
      </c>
    </row>
    <row r="152" spans="1:4" x14ac:dyDescent="0.3">
      <c r="A152" s="2">
        <v>34498</v>
      </c>
      <c r="B152">
        <v>5.55</v>
      </c>
      <c r="C152">
        <v>10.45</v>
      </c>
      <c r="D152">
        <v>9.35</v>
      </c>
    </row>
    <row r="153" spans="1:4" x14ac:dyDescent="0.3">
      <c r="A153" s="2">
        <v>34554</v>
      </c>
      <c r="B153">
        <v>5.47</v>
      </c>
      <c r="C153">
        <v>10.53</v>
      </c>
      <c r="D153">
        <v>9.43</v>
      </c>
    </row>
    <row r="154" spans="1:4" x14ac:dyDescent="0.3">
      <c r="A154" s="2">
        <v>34618</v>
      </c>
      <c r="B154">
        <v>5.92</v>
      </c>
      <c r="C154">
        <v>10.08</v>
      </c>
      <c r="D154">
        <v>8.98</v>
      </c>
    </row>
    <row r="155" spans="1:4" x14ac:dyDescent="0.3">
      <c r="A155" s="2">
        <v>34702</v>
      </c>
      <c r="B155">
        <v>5.74</v>
      </c>
      <c r="C155">
        <v>10.26</v>
      </c>
      <c r="D155">
        <v>9.16</v>
      </c>
    </row>
    <row r="156" spans="1:4" x14ac:dyDescent="0.3">
      <c r="A156" s="2">
        <v>34764</v>
      </c>
      <c r="B156">
        <v>5.66</v>
      </c>
      <c r="C156">
        <v>10.34</v>
      </c>
      <c r="D156">
        <v>9.24</v>
      </c>
    </row>
    <row r="157" spans="1:4" x14ac:dyDescent="0.3">
      <c r="A157" s="2">
        <v>34820</v>
      </c>
      <c r="B157">
        <v>5.78</v>
      </c>
      <c r="C157">
        <v>10.220000000000001</v>
      </c>
      <c r="D157">
        <v>9.1199999999999903</v>
      </c>
    </row>
    <row r="158" spans="1:4" x14ac:dyDescent="0.3">
      <c r="A158" s="2">
        <v>34886</v>
      </c>
      <c r="B158">
        <v>6.13</v>
      </c>
      <c r="C158">
        <v>9.8699999999999903</v>
      </c>
      <c r="D158">
        <v>8.77</v>
      </c>
    </row>
    <row r="159" spans="1:4" x14ac:dyDescent="0.3">
      <c r="A159" s="2">
        <v>34984</v>
      </c>
      <c r="B159">
        <v>6.53</v>
      </c>
      <c r="C159">
        <v>9.4700000000000006</v>
      </c>
      <c r="D159">
        <v>8.3699999999999903</v>
      </c>
    </row>
    <row r="160" spans="1:4" x14ac:dyDescent="0.3">
      <c r="A160" s="2">
        <v>35087</v>
      </c>
      <c r="B160">
        <v>6.1</v>
      </c>
      <c r="C160">
        <v>9.9</v>
      </c>
      <c r="D160">
        <v>8.8000000000000007</v>
      </c>
    </row>
    <row r="161" spans="1:4" x14ac:dyDescent="0.3">
      <c r="A161" s="2">
        <v>35157</v>
      </c>
      <c r="B161">
        <v>6.06</v>
      </c>
      <c r="C161">
        <v>9.94</v>
      </c>
      <c r="D161">
        <v>8.84</v>
      </c>
    </row>
    <row r="162" spans="1:4" x14ac:dyDescent="0.3">
      <c r="A162" s="2">
        <v>35247</v>
      </c>
      <c r="B162">
        <v>6.23</v>
      </c>
      <c r="C162">
        <v>9.77</v>
      </c>
      <c r="D162">
        <v>8.67</v>
      </c>
    </row>
    <row r="163" spans="1:4" x14ac:dyDescent="0.3">
      <c r="A163" s="2">
        <v>35345</v>
      </c>
      <c r="B163">
        <v>6.44</v>
      </c>
      <c r="C163">
        <v>9.56</v>
      </c>
      <c r="D163">
        <v>8.4600000000000009</v>
      </c>
    </row>
    <row r="164" spans="1:4" x14ac:dyDescent="0.3">
      <c r="A164" s="2">
        <v>35436</v>
      </c>
      <c r="B164">
        <v>6.3</v>
      </c>
      <c r="C164">
        <v>9.6999999999999904</v>
      </c>
      <c r="D164">
        <v>8.6</v>
      </c>
    </row>
    <row r="165" spans="1:4" x14ac:dyDescent="0.3">
      <c r="A165" s="2">
        <v>35544</v>
      </c>
      <c r="B165">
        <v>5.9</v>
      </c>
      <c r="C165">
        <v>10.1</v>
      </c>
      <c r="D165">
        <v>9</v>
      </c>
    </row>
    <row r="166" spans="1:4" x14ac:dyDescent="0.3">
      <c r="A166" s="2">
        <v>35625</v>
      </c>
      <c r="B166">
        <v>7.07</v>
      </c>
      <c r="C166">
        <v>8.93</v>
      </c>
      <c r="D166">
        <v>7.83</v>
      </c>
    </row>
    <row r="167" spans="1:4" x14ac:dyDescent="0.3">
      <c r="A167" s="2">
        <v>35726</v>
      </c>
      <c r="B167">
        <v>7.28</v>
      </c>
      <c r="C167">
        <v>8.7200000000000006</v>
      </c>
      <c r="D167">
        <v>7.62</v>
      </c>
    </row>
    <row r="168" spans="1:4" x14ac:dyDescent="0.3">
      <c r="A168" s="2">
        <v>35801</v>
      </c>
      <c r="B168">
        <v>6.98</v>
      </c>
      <c r="C168">
        <v>9.02</v>
      </c>
      <c r="D168">
        <v>7.92</v>
      </c>
    </row>
    <row r="169" spans="1:4" x14ac:dyDescent="0.3">
      <c r="A169" s="2">
        <v>35905</v>
      </c>
      <c r="B169">
        <v>6.92</v>
      </c>
      <c r="C169">
        <v>9.08</v>
      </c>
      <c r="D169">
        <v>7.98</v>
      </c>
    </row>
    <row r="170" spans="1:4" x14ac:dyDescent="0.3">
      <c r="A170" s="2">
        <v>35975</v>
      </c>
      <c r="B170">
        <v>7.28</v>
      </c>
      <c r="C170">
        <v>8.7200000000000006</v>
      </c>
      <c r="D170">
        <v>7.62</v>
      </c>
    </row>
    <row r="171" spans="1:4" x14ac:dyDescent="0.3">
      <c r="A171" s="2">
        <v>36081</v>
      </c>
      <c r="B171">
        <v>7.7</v>
      </c>
      <c r="C171">
        <v>8.3000000000000007</v>
      </c>
      <c r="D171">
        <v>7.2</v>
      </c>
    </row>
    <row r="172" spans="1:4" x14ac:dyDescent="0.3">
      <c r="A172" s="2">
        <v>36165</v>
      </c>
      <c r="B172">
        <v>7.83</v>
      </c>
      <c r="C172">
        <v>8.17</v>
      </c>
      <c r="D172">
        <v>7.07</v>
      </c>
    </row>
    <row r="173" spans="1:4" x14ac:dyDescent="0.3">
      <c r="A173" s="2">
        <v>36264</v>
      </c>
      <c r="B173">
        <v>8.02</v>
      </c>
      <c r="C173">
        <v>7.98</v>
      </c>
      <c r="D173">
        <v>6.88</v>
      </c>
    </row>
    <row r="174" spans="1:4" x14ac:dyDescent="0.3">
      <c r="A174" s="2">
        <v>36357</v>
      </c>
      <c r="B174">
        <v>8.6</v>
      </c>
      <c r="C174">
        <v>7.4</v>
      </c>
      <c r="D174">
        <v>6.3</v>
      </c>
    </row>
    <row r="175" spans="1:4" x14ac:dyDescent="0.3">
      <c r="A175" s="2">
        <v>36465</v>
      </c>
      <c r="B175">
        <v>8.67</v>
      </c>
      <c r="C175">
        <v>7.33</v>
      </c>
      <c r="D175">
        <v>6.23</v>
      </c>
    </row>
    <row r="176" spans="1:4" x14ac:dyDescent="0.3">
      <c r="A176" s="2">
        <v>36536</v>
      </c>
      <c r="B176">
        <v>8.8000000000000007</v>
      </c>
      <c r="C176">
        <v>7.2</v>
      </c>
      <c r="D176">
        <v>6.1</v>
      </c>
    </row>
    <row r="177" spans="1:4" x14ac:dyDescent="0.3">
      <c r="A177" s="2">
        <v>36633</v>
      </c>
      <c r="B177">
        <v>9.1199999999999903</v>
      </c>
      <c r="C177">
        <v>6.88</v>
      </c>
      <c r="D177">
        <v>5.78</v>
      </c>
    </row>
    <row r="178" spans="1:4" x14ac:dyDescent="0.3">
      <c r="A178" s="2">
        <v>36717</v>
      </c>
      <c r="B178">
        <v>9.42</v>
      </c>
      <c r="C178">
        <v>6.58</v>
      </c>
      <c r="D178">
        <v>5.48</v>
      </c>
    </row>
    <row r="179" spans="1:4" x14ac:dyDescent="0.3">
      <c r="A179" s="2">
        <v>36836</v>
      </c>
      <c r="B179">
        <v>9.9600000000000009</v>
      </c>
      <c r="C179">
        <v>6.04</v>
      </c>
      <c r="D179">
        <v>4.9400000000000004</v>
      </c>
    </row>
    <row r="180" spans="1:4" x14ac:dyDescent="0.3">
      <c r="A180" s="2">
        <v>36936</v>
      </c>
      <c r="B180">
        <v>10.26</v>
      </c>
      <c r="C180">
        <v>5.74</v>
      </c>
      <c r="D180">
        <v>4.6399999999999899</v>
      </c>
    </row>
    <row r="181" spans="1:4" x14ac:dyDescent="0.3">
      <c r="A181" s="2">
        <v>36997</v>
      </c>
      <c r="B181">
        <v>10.29</v>
      </c>
      <c r="C181">
        <v>5.71</v>
      </c>
      <c r="D181">
        <v>4.6100000000000003</v>
      </c>
    </row>
    <row r="182" spans="1:4" x14ac:dyDescent="0.3">
      <c r="A182" s="2">
        <v>37074</v>
      </c>
      <c r="B182">
        <v>10.78</v>
      </c>
      <c r="C182">
        <v>5.22</v>
      </c>
      <c r="D182">
        <v>4.12</v>
      </c>
    </row>
    <row r="183" spans="1:4" x14ac:dyDescent="0.3">
      <c r="A183" s="2">
        <v>37182</v>
      </c>
      <c r="B183">
        <v>11.12</v>
      </c>
      <c r="C183">
        <v>4.88</v>
      </c>
      <c r="D183">
        <v>3.78</v>
      </c>
    </row>
    <row r="184" spans="1:4" x14ac:dyDescent="0.3">
      <c r="A184" s="2">
        <v>37270</v>
      </c>
      <c r="B184">
        <v>11.38</v>
      </c>
      <c r="C184">
        <v>4.62</v>
      </c>
      <c r="D184">
        <v>3.52</v>
      </c>
    </row>
    <row r="185" spans="1:4" x14ac:dyDescent="0.3">
      <c r="A185" s="2">
        <v>37361</v>
      </c>
      <c r="B185">
        <v>11.14</v>
      </c>
      <c r="C185">
        <v>4.8600000000000003</v>
      </c>
      <c r="D185">
        <v>3.76</v>
      </c>
    </row>
    <row r="186" spans="1:4" x14ac:dyDescent="0.3">
      <c r="A186" s="2">
        <v>37445</v>
      </c>
      <c r="B186">
        <v>11.65</v>
      </c>
      <c r="C186">
        <v>4.3499999999999899</v>
      </c>
      <c r="D186">
        <v>3.25</v>
      </c>
    </row>
    <row r="187" spans="1:4" x14ac:dyDescent="0.3">
      <c r="A187" s="2">
        <v>37557</v>
      </c>
      <c r="B187">
        <v>11.48</v>
      </c>
      <c r="C187">
        <v>4.5199999999999898</v>
      </c>
      <c r="D187">
        <v>3.42</v>
      </c>
    </row>
    <row r="188" spans="1:4" x14ac:dyDescent="0.3">
      <c r="A188" s="2">
        <v>37627</v>
      </c>
      <c r="B188">
        <v>11.14</v>
      </c>
      <c r="C188">
        <v>4.8600000000000003</v>
      </c>
      <c r="D188">
        <v>3.76</v>
      </c>
    </row>
    <row r="189" spans="1:4" x14ac:dyDescent="0.3">
      <c r="A189" s="2">
        <v>37741</v>
      </c>
      <c r="B189">
        <v>11.21</v>
      </c>
      <c r="C189">
        <v>4.79</v>
      </c>
      <c r="D189">
        <v>3.69</v>
      </c>
    </row>
    <row r="190" spans="1:4" x14ac:dyDescent="0.3">
      <c r="A190" s="2">
        <v>37809</v>
      </c>
      <c r="B190">
        <v>11.35</v>
      </c>
      <c r="C190">
        <v>4.6500000000000004</v>
      </c>
      <c r="D190">
        <v>3.55</v>
      </c>
    </row>
    <row r="191" spans="1:4" x14ac:dyDescent="0.3">
      <c r="A191" s="2">
        <v>37937</v>
      </c>
      <c r="B191">
        <v>11.27</v>
      </c>
      <c r="C191">
        <v>4.7300000000000004</v>
      </c>
      <c r="D191">
        <v>3.63</v>
      </c>
    </row>
    <row r="192" spans="1:4" x14ac:dyDescent="0.3">
      <c r="A192" s="2">
        <v>37999</v>
      </c>
      <c r="B192">
        <v>11.23</v>
      </c>
      <c r="C192">
        <v>4.7699999999999898</v>
      </c>
      <c r="D192">
        <v>3.67</v>
      </c>
    </row>
    <row r="193" spans="1:4" x14ac:dyDescent="0.3">
      <c r="A193" s="2">
        <v>38105</v>
      </c>
      <c r="B193">
        <v>11.36</v>
      </c>
      <c r="C193">
        <v>4.6399999999999899</v>
      </c>
      <c r="D193">
        <v>3.54</v>
      </c>
    </row>
    <row r="194" spans="1:4" x14ac:dyDescent="0.3">
      <c r="A194" s="2">
        <v>38181</v>
      </c>
      <c r="B194">
        <v>11.42</v>
      </c>
      <c r="C194">
        <v>4.58</v>
      </c>
      <c r="D194">
        <v>3.48</v>
      </c>
    </row>
    <row r="195" spans="1:4" x14ac:dyDescent="0.3">
      <c r="A195" s="2">
        <v>38292</v>
      </c>
      <c r="B195">
        <v>11.43</v>
      </c>
      <c r="C195">
        <v>4.57</v>
      </c>
      <c r="D195">
        <v>3.47</v>
      </c>
    </row>
    <row r="196" spans="1:4" x14ac:dyDescent="0.3">
      <c r="A196" s="2">
        <v>38379</v>
      </c>
      <c r="B196">
        <v>11.39</v>
      </c>
      <c r="C196">
        <v>4.6100000000000003</v>
      </c>
      <c r="D196">
        <v>3.51</v>
      </c>
    </row>
    <row r="197" spans="1:4" x14ac:dyDescent="0.3">
      <c r="A197" s="2">
        <v>38453</v>
      </c>
      <c r="B197">
        <v>11.38</v>
      </c>
      <c r="C197">
        <v>4.62</v>
      </c>
      <c r="D197">
        <v>3.52</v>
      </c>
    </row>
    <row r="198" spans="1:4" x14ac:dyDescent="0.3">
      <c r="A198" s="2">
        <v>38524</v>
      </c>
      <c r="B198">
        <v>12.75</v>
      </c>
      <c r="C198">
        <v>3.25</v>
      </c>
      <c r="D198">
        <v>2.15</v>
      </c>
    </row>
    <row r="199" spans="1:4" x14ac:dyDescent="0.3">
      <c r="A199" s="2">
        <v>38553</v>
      </c>
      <c r="B199">
        <v>11.49</v>
      </c>
      <c r="C199">
        <v>4.51</v>
      </c>
      <c r="D199">
        <v>3.41</v>
      </c>
    </row>
    <row r="200" spans="1:4" x14ac:dyDescent="0.3">
      <c r="A200" s="2">
        <v>38637</v>
      </c>
      <c r="B200">
        <v>11.47</v>
      </c>
      <c r="C200">
        <v>4.53</v>
      </c>
      <c r="D200">
        <v>3.43</v>
      </c>
    </row>
    <row r="201" spans="1:4" x14ac:dyDescent="0.3">
      <c r="A201" s="2">
        <v>38764</v>
      </c>
      <c r="B201">
        <v>11.44</v>
      </c>
      <c r="C201">
        <v>4.5599999999999898</v>
      </c>
      <c r="D201">
        <v>3.46</v>
      </c>
    </row>
    <row r="202" spans="1:4" x14ac:dyDescent="0.3">
      <c r="A202" s="2">
        <v>38834</v>
      </c>
      <c r="B202">
        <v>11.36</v>
      </c>
      <c r="C202">
        <v>4.6399999999999899</v>
      </c>
      <c r="D202">
        <v>3.54</v>
      </c>
    </row>
    <row r="203" spans="1:4" x14ac:dyDescent="0.3">
      <c r="A203" s="2">
        <v>38908</v>
      </c>
      <c r="B203">
        <v>11.44</v>
      </c>
      <c r="C203">
        <v>4.5599999999999898</v>
      </c>
      <c r="D203">
        <v>3.46</v>
      </c>
    </row>
    <row r="204" spans="1:4" x14ac:dyDescent="0.3">
      <c r="A204" s="2">
        <v>39036</v>
      </c>
      <c r="B204">
        <v>11.25</v>
      </c>
      <c r="C204">
        <v>4.75</v>
      </c>
      <c r="D204">
        <v>3.65</v>
      </c>
    </row>
    <row r="205" spans="1:4" x14ac:dyDescent="0.3">
      <c r="A205" s="2">
        <v>39112</v>
      </c>
      <c r="B205">
        <v>11.32</v>
      </c>
      <c r="C205">
        <v>4.68</v>
      </c>
      <c r="D205">
        <v>3.58</v>
      </c>
    </row>
    <row r="206" spans="1:4" x14ac:dyDescent="0.3">
      <c r="A206" s="2">
        <v>39218</v>
      </c>
      <c r="B206">
        <v>11.47</v>
      </c>
      <c r="C206">
        <v>4.53</v>
      </c>
      <c r="D206">
        <v>3.43</v>
      </c>
    </row>
    <row r="207" spans="1:4" x14ac:dyDescent="0.3">
      <c r="A207" s="2">
        <v>39293</v>
      </c>
      <c r="B207">
        <v>11.86</v>
      </c>
      <c r="C207">
        <v>4.1399999999999899</v>
      </c>
      <c r="D207">
        <v>3.04</v>
      </c>
    </row>
    <row r="208" spans="1:4" x14ac:dyDescent="0.3">
      <c r="A208" s="2">
        <v>39391</v>
      </c>
      <c r="B208">
        <v>12.13</v>
      </c>
      <c r="C208">
        <v>3.87</v>
      </c>
      <c r="D208">
        <v>2.77</v>
      </c>
    </row>
    <row r="209" spans="1:4" x14ac:dyDescent="0.3">
      <c r="A209" s="2">
        <v>39484</v>
      </c>
      <c r="B209">
        <v>11.92</v>
      </c>
      <c r="C209">
        <v>4.08</v>
      </c>
      <c r="D209">
        <v>2.98</v>
      </c>
    </row>
    <row r="210" spans="1:4" x14ac:dyDescent="0.3">
      <c r="A210" s="2">
        <v>39546</v>
      </c>
      <c r="B210">
        <v>11.8</v>
      </c>
      <c r="C210">
        <v>4.2</v>
      </c>
      <c r="D210">
        <v>3.1</v>
      </c>
    </row>
    <row r="211" spans="1:4" x14ac:dyDescent="0.3">
      <c r="A211" s="2">
        <v>39650</v>
      </c>
      <c r="B211">
        <v>12.15</v>
      </c>
      <c r="C211">
        <v>3.85</v>
      </c>
      <c r="D211">
        <v>2.75</v>
      </c>
    </row>
    <row r="212" spans="1:4" x14ac:dyDescent="0.3">
      <c r="A212" s="2">
        <v>39742</v>
      </c>
      <c r="B212">
        <v>12.18</v>
      </c>
      <c r="C212">
        <v>3.82</v>
      </c>
      <c r="D212">
        <v>2.72</v>
      </c>
    </row>
    <row r="213" spans="1:4" x14ac:dyDescent="0.3">
      <c r="A213" s="2">
        <v>39841</v>
      </c>
      <c r="B213">
        <v>11.83</v>
      </c>
      <c r="C213">
        <v>4.17</v>
      </c>
      <c r="D213">
        <v>3.07</v>
      </c>
    </row>
    <row r="214" spans="1:4" x14ac:dyDescent="0.3">
      <c r="A214" s="2">
        <v>39918</v>
      </c>
      <c r="B214">
        <v>11.86</v>
      </c>
      <c r="C214">
        <v>4.1399999999999899</v>
      </c>
      <c r="D214">
        <v>3.04</v>
      </c>
    </row>
    <row r="215" spans="1:4" x14ac:dyDescent="0.3">
      <c r="A215" s="2">
        <v>40008</v>
      </c>
      <c r="B215">
        <v>12.27</v>
      </c>
      <c r="C215">
        <v>3.73</v>
      </c>
      <c r="D215">
        <v>2.63</v>
      </c>
    </row>
    <row r="216" spans="1:4" x14ac:dyDescent="0.3">
      <c r="A216" s="2">
        <v>40106</v>
      </c>
      <c r="B216">
        <v>12.22</v>
      </c>
      <c r="C216">
        <v>3.78</v>
      </c>
      <c r="D216">
        <v>2.68</v>
      </c>
    </row>
    <row r="217" spans="1:4" x14ac:dyDescent="0.3">
      <c r="A217" s="2">
        <v>40191</v>
      </c>
      <c r="B217">
        <v>12.14</v>
      </c>
      <c r="C217">
        <v>3.86</v>
      </c>
      <c r="D217">
        <v>2.76</v>
      </c>
    </row>
    <row r="218" spans="1:4" x14ac:dyDescent="0.3">
      <c r="A218" s="2">
        <v>40276</v>
      </c>
      <c r="B218">
        <v>12.09</v>
      </c>
      <c r="C218">
        <v>3.91</v>
      </c>
      <c r="D218">
        <v>2.81</v>
      </c>
    </row>
    <row r="219" spans="1:4" x14ac:dyDescent="0.3">
      <c r="A219" s="2">
        <v>40365</v>
      </c>
      <c r="B219">
        <v>12.5</v>
      </c>
      <c r="C219">
        <v>3.5</v>
      </c>
      <c r="D219">
        <v>2.4</v>
      </c>
    </row>
    <row r="220" spans="1:4" x14ac:dyDescent="0.3">
      <c r="A220" s="2">
        <v>40396</v>
      </c>
      <c r="B220">
        <v>12.58</v>
      </c>
      <c r="C220">
        <v>3.42</v>
      </c>
      <c r="D220">
        <v>2.3199999999999901</v>
      </c>
    </row>
    <row r="221" spans="1:4" x14ac:dyDescent="0.3">
      <c r="A221" s="2">
        <v>40464</v>
      </c>
      <c r="B221">
        <v>12.42</v>
      </c>
      <c r="C221">
        <v>3.58</v>
      </c>
      <c r="D221">
        <v>2.48</v>
      </c>
    </row>
    <row r="222" spans="1:4" x14ac:dyDescent="0.3">
      <c r="A222" s="2">
        <v>40567</v>
      </c>
      <c r="B222">
        <v>12.5</v>
      </c>
      <c r="C222">
        <v>3.5</v>
      </c>
      <c r="D222">
        <v>2.4</v>
      </c>
    </row>
    <row r="223" spans="1:4" x14ac:dyDescent="0.3">
      <c r="A223" s="2">
        <v>40646</v>
      </c>
      <c r="B223">
        <v>12.42</v>
      </c>
      <c r="C223">
        <v>3.58</v>
      </c>
      <c r="D223">
        <v>2.48</v>
      </c>
    </row>
    <row r="224" spans="1:4" x14ac:dyDescent="0.3">
      <c r="A224" s="2">
        <v>40731</v>
      </c>
      <c r="B224">
        <v>12.97</v>
      </c>
      <c r="C224">
        <v>3.03</v>
      </c>
      <c r="D224">
        <v>1.93</v>
      </c>
    </row>
    <row r="225" spans="1:4" x14ac:dyDescent="0.3">
      <c r="A225" s="2">
        <v>40834</v>
      </c>
      <c r="B225">
        <v>12.66</v>
      </c>
      <c r="C225">
        <v>3.34</v>
      </c>
      <c r="D225">
        <v>2.2400000000000002</v>
      </c>
    </row>
    <row r="226" spans="1:4" x14ac:dyDescent="0.3">
      <c r="A226" s="2">
        <v>40940</v>
      </c>
      <c r="B226">
        <v>12.83</v>
      </c>
      <c r="C226">
        <v>3.17</v>
      </c>
      <c r="D226">
        <v>2.0699999999999901</v>
      </c>
    </row>
    <row r="227" spans="1:4" x14ac:dyDescent="0.3">
      <c r="A227" s="2">
        <v>41032</v>
      </c>
      <c r="B227">
        <v>13.1</v>
      </c>
      <c r="C227">
        <v>2.9</v>
      </c>
      <c r="D227">
        <v>1.8</v>
      </c>
    </row>
    <row r="228" spans="1:4" x14ac:dyDescent="0.3">
      <c r="A228" s="2">
        <v>41135</v>
      </c>
      <c r="B228">
        <v>13.36</v>
      </c>
      <c r="C228">
        <v>2.64</v>
      </c>
      <c r="D228">
        <v>1.54</v>
      </c>
    </row>
    <row r="229" spans="1:4" x14ac:dyDescent="0.3">
      <c r="A229" s="2">
        <v>41205</v>
      </c>
      <c r="B229">
        <v>13.63</v>
      </c>
      <c r="C229">
        <v>2.37</v>
      </c>
      <c r="D229">
        <v>1.27</v>
      </c>
    </row>
    <row r="230" spans="1:4" x14ac:dyDescent="0.3">
      <c r="A230" s="2">
        <v>41311</v>
      </c>
      <c r="B230">
        <v>13.72</v>
      </c>
      <c r="C230">
        <v>2.27999999999999</v>
      </c>
      <c r="D230">
        <v>1.18</v>
      </c>
    </row>
    <row r="231" spans="1:4" x14ac:dyDescent="0.3">
      <c r="A231" s="2">
        <v>41380</v>
      </c>
      <c r="B231">
        <v>13.98</v>
      </c>
      <c r="C231">
        <v>2.02</v>
      </c>
      <c r="D231">
        <v>0.92</v>
      </c>
    </row>
    <row r="232" spans="1:4" x14ac:dyDescent="0.3">
      <c r="A232" s="2">
        <v>41470</v>
      </c>
      <c r="B232">
        <v>14.34</v>
      </c>
      <c r="C232">
        <v>1.66</v>
      </c>
      <c r="D232">
        <v>0.56000000000000005</v>
      </c>
    </row>
    <row r="233" spans="1:4" x14ac:dyDescent="0.3">
      <c r="A233" s="2">
        <v>41584</v>
      </c>
      <c r="B233">
        <v>14.65</v>
      </c>
      <c r="C233">
        <v>1.35</v>
      </c>
      <c r="D233">
        <v>0.25</v>
      </c>
    </row>
    <row r="234" spans="1:4" x14ac:dyDescent="0.3">
      <c r="A234" s="2">
        <v>41691</v>
      </c>
      <c r="B234">
        <v>14.56</v>
      </c>
      <c r="C234">
        <v>1.44</v>
      </c>
      <c r="D234">
        <v>0.34</v>
      </c>
    </row>
    <row r="235" spans="1:4" x14ac:dyDescent="0.3">
      <c r="A235" s="2">
        <v>41766</v>
      </c>
      <c r="B235">
        <v>14.77</v>
      </c>
      <c r="C235">
        <v>1.23</v>
      </c>
      <c r="D235">
        <v>0.13</v>
      </c>
    </row>
    <row r="236" spans="1:4" x14ac:dyDescent="0.3">
      <c r="A236" s="2">
        <v>41842</v>
      </c>
      <c r="B236">
        <v>15.07</v>
      </c>
      <c r="C236">
        <v>0.93</v>
      </c>
      <c r="D236">
        <v>-0.17</v>
      </c>
    </row>
    <row r="237" spans="1:4" x14ac:dyDescent="0.3">
      <c r="A237" s="2">
        <v>41919</v>
      </c>
      <c r="B237">
        <v>15.08</v>
      </c>
      <c r="C237">
        <v>0.92</v>
      </c>
      <c r="D237">
        <v>-0.18</v>
      </c>
    </row>
    <row r="238" spans="1:4" x14ac:dyDescent="0.3">
      <c r="A238" s="2">
        <v>42025</v>
      </c>
      <c r="B238">
        <v>15.03</v>
      </c>
      <c r="C238">
        <v>0.97</v>
      </c>
      <c r="D238">
        <v>-0.13</v>
      </c>
    </row>
    <row r="239" spans="1:4" x14ac:dyDescent="0.3">
      <c r="A239" s="2">
        <v>42111</v>
      </c>
      <c r="B239">
        <v>15.21</v>
      </c>
      <c r="C239">
        <v>0.79</v>
      </c>
      <c r="D239">
        <v>-0.31</v>
      </c>
    </row>
    <row r="240" spans="1:4" x14ac:dyDescent="0.3">
      <c r="A240" s="2">
        <v>42186</v>
      </c>
      <c r="B240">
        <v>15.37</v>
      </c>
      <c r="C240">
        <v>0.63</v>
      </c>
      <c r="D240">
        <v>-0.47</v>
      </c>
    </row>
    <row r="241" spans="1:4" x14ac:dyDescent="0.3">
      <c r="A241" s="2">
        <v>42380</v>
      </c>
      <c r="B241">
        <v>15.47</v>
      </c>
      <c r="C241">
        <v>0.53</v>
      </c>
      <c r="D241">
        <v>-0.56999999999999895</v>
      </c>
    </row>
    <row r="242" spans="1:4" x14ac:dyDescent="0.3">
      <c r="A242" s="2">
        <v>42495</v>
      </c>
      <c r="B242">
        <v>15.1</v>
      </c>
      <c r="C242">
        <v>0.9</v>
      </c>
      <c r="D242">
        <v>-0.2</v>
      </c>
    </row>
    <row r="243" spans="1:4" x14ac:dyDescent="0.3">
      <c r="A243" s="2">
        <v>42573</v>
      </c>
      <c r="B243">
        <v>15.85</v>
      </c>
      <c r="C243">
        <v>0.15</v>
      </c>
      <c r="D243">
        <v>-0.95</v>
      </c>
    </row>
    <row r="244" spans="1:4" x14ac:dyDescent="0.3">
      <c r="A244" s="2">
        <v>42690</v>
      </c>
      <c r="B244">
        <v>15.85</v>
      </c>
      <c r="C244">
        <v>0.15</v>
      </c>
      <c r="D244">
        <v>-0.95</v>
      </c>
    </row>
    <row r="245" spans="1:4" x14ac:dyDescent="0.3">
      <c r="A245" s="2">
        <v>42800</v>
      </c>
      <c r="B245">
        <v>16.079999999999899</v>
      </c>
      <c r="C245">
        <v>-0.08</v>
      </c>
      <c r="D245">
        <v>-1.18</v>
      </c>
    </row>
    <row r="246" spans="1:4" x14ac:dyDescent="0.3">
      <c r="A246" s="2">
        <v>42863</v>
      </c>
      <c r="B246">
        <v>15.99</v>
      </c>
      <c r="C246">
        <v>0.01</v>
      </c>
      <c r="D246">
        <v>-1.0900000000000001</v>
      </c>
    </row>
    <row r="247" spans="1:4" x14ac:dyDescent="0.3">
      <c r="A247" s="2">
        <v>42954</v>
      </c>
      <c r="B247">
        <v>16.3</v>
      </c>
      <c r="C247">
        <v>-0.3</v>
      </c>
      <c r="D247">
        <v>-1.4</v>
      </c>
    </row>
    <row r="248" spans="1:4" x14ac:dyDescent="0.3">
      <c r="A248" s="2">
        <v>43073</v>
      </c>
      <c r="B248">
        <v>16.510000000000002</v>
      </c>
      <c r="C248">
        <v>-0.51</v>
      </c>
      <c r="D248">
        <v>-1.61</v>
      </c>
    </row>
    <row r="249" spans="1:4" x14ac:dyDescent="0.3">
      <c r="A249" s="2">
        <v>43259</v>
      </c>
      <c r="B249">
        <v>16.579999999999899</v>
      </c>
      <c r="C249">
        <v>-0.57999999999999896</v>
      </c>
      <c r="D249">
        <v>-1.68</v>
      </c>
    </row>
    <row r="250" spans="1:4" x14ac:dyDescent="0.3">
      <c r="A250" s="2">
        <v>43553</v>
      </c>
      <c r="B250">
        <v>16.850000000000001</v>
      </c>
      <c r="C250">
        <v>-0.85</v>
      </c>
      <c r="D250">
        <v>-1.95</v>
      </c>
    </row>
    <row r="251" spans="1:4" x14ac:dyDescent="0.3">
      <c r="A251" s="2">
        <v>43724</v>
      </c>
      <c r="B251">
        <v>16.899999999999899</v>
      </c>
      <c r="C251">
        <v>-0.9</v>
      </c>
      <c r="D251">
        <v>-2</v>
      </c>
    </row>
    <row r="252" spans="1:4" x14ac:dyDescent="0.3">
      <c r="A252" s="2">
        <v>43871</v>
      </c>
      <c r="B252">
        <v>17.29</v>
      </c>
      <c r="C252">
        <v>-1.29</v>
      </c>
      <c r="D252">
        <v>-2.39</v>
      </c>
    </row>
    <row r="253" spans="1:4" x14ac:dyDescent="0.3">
      <c r="A253" s="2">
        <v>44090</v>
      </c>
      <c r="B253">
        <v>17.75</v>
      </c>
      <c r="C253">
        <v>-1.75</v>
      </c>
      <c r="D253">
        <v>-2.85</v>
      </c>
    </row>
    <row r="254" spans="1:4" x14ac:dyDescent="0.3">
      <c r="A254" s="2">
        <v>44266</v>
      </c>
      <c r="B254">
        <v>17.79</v>
      </c>
      <c r="C254">
        <v>-1.79</v>
      </c>
      <c r="D254">
        <v>-2.89</v>
      </c>
    </row>
    <row r="255" spans="1:4" x14ac:dyDescent="0.3">
      <c r="A255" s="2">
        <v>44433</v>
      </c>
      <c r="B255">
        <v>17.97</v>
      </c>
      <c r="C255">
        <v>-1.97</v>
      </c>
      <c r="D255">
        <v>-3.07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959BEB-3287-444C-85DC-FA9D9C5A0D5D}">
  <dimension ref="A1:O82"/>
  <sheetViews>
    <sheetView topLeftCell="I1" workbookViewId="0">
      <selection activeCell="M6" sqref="M6"/>
    </sheetView>
  </sheetViews>
  <sheetFormatPr defaultRowHeight="14.4" x14ac:dyDescent="0.3"/>
  <cols>
    <col min="1" max="1" width="10.5546875" bestFit="1" customWidth="1"/>
  </cols>
  <sheetData>
    <row r="1" spans="1:15" s="1" customFormat="1" x14ac:dyDescent="0.3">
      <c r="A1" s="1" t="s">
        <v>0</v>
      </c>
      <c r="B1" s="1" t="s">
        <v>1</v>
      </c>
      <c r="C1" s="1" t="s">
        <v>2</v>
      </c>
      <c r="D1" s="1" t="s">
        <v>3</v>
      </c>
    </row>
    <row r="2" spans="1:15" x14ac:dyDescent="0.3">
      <c r="A2" s="2">
        <v>40115</v>
      </c>
      <c r="B2">
        <v>171.01</v>
      </c>
      <c r="C2">
        <v>-137.01</v>
      </c>
      <c r="D2">
        <v>-138.479999999999</v>
      </c>
      <c r="F2">
        <v>3288</v>
      </c>
      <c r="G2">
        <v>39.42834854126</v>
      </c>
      <c r="H2" s="2">
        <v>1</v>
      </c>
      <c r="I2">
        <f>IFERROR(VLOOKUP(H2,$A$2:$D$542,4,FALSE),IFERROR(VLOOKUP(H2,$A$2:$D$542,4),0))</f>
        <v>0</v>
      </c>
      <c r="K2">
        <f>MAX(D:D)</f>
        <v>-86.09</v>
      </c>
    </row>
    <row r="3" spans="1:15" x14ac:dyDescent="0.3">
      <c r="A3" s="2">
        <v>40354</v>
      </c>
      <c r="B3">
        <v>163.68</v>
      </c>
      <c r="C3">
        <v>-129.68</v>
      </c>
      <c r="D3">
        <v>-131.15</v>
      </c>
      <c r="F3">
        <v>10958</v>
      </c>
      <c r="G3">
        <v>37.578456878662003</v>
      </c>
      <c r="H3" s="2">
        <f>$H$2+F3-$F$2+1</f>
        <v>7672</v>
      </c>
      <c r="I3">
        <f>IFERROR(VLOOKUP(H3,A:D,4,FALSE),IFERROR(VLOOKUP(H3,A:D,4),0))</f>
        <v>0</v>
      </c>
      <c r="K3">
        <f>MIN(D:D)</f>
        <v>-138.479999999999</v>
      </c>
    </row>
    <row r="4" spans="1:15" x14ac:dyDescent="0.3">
      <c r="A4" s="2">
        <v>40380</v>
      </c>
      <c r="B4">
        <v>161.05000000000001</v>
      </c>
      <c r="C4">
        <v>-127.05</v>
      </c>
      <c r="D4">
        <v>-128.52000000000001</v>
      </c>
      <c r="F4">
        <v>17897</v>
      </c>
      <c r="G4">
        <v>30.900899887085</v>
      </c>
      <c r="H4" s="2">
        <f t="shared" ref="H4:H67" si="0">$H$2+F4-$F$2+1</f>
        <v>14611</v>
      </c>
      <c r="I4">
        <f t="shared" ref="I4:I67" si="1">IFERROR(VLOOKUP(H4,A:D,4,FALSE),IFERROR(VLOOKUP(H4,A:D,4),0))</f>
        <v>0</v>
      </c>
      <c r="L4" t="s">
        <v>9</v>
      </c>
      <c r="M4" t="s">
        <v>10</v>
      </c>
      <c r="N4" t="s">
        <v>11</v>
      </c>
      <c r="O4" t="s">
        <v>12</v>
      </c>
    </row>
    <row r="5" spans="1:15" x14ac:dyDescent="0.3">
      <c r="A5" s="2">
        <v>40477</v>
      </c>
      <c r="B5">
        <v>152.65</v>
      </c>
      <c r="C5">
        <v>-118.65</v>
      </c>
      <c r="D5">
        <v>-120.12</v>
      </c>
      <c r="F5">
        <v>20089</v>
      </c>
      <c r="G5">
        <v>12.826306343079001</v>
      </c>
      <c r="H5" s="2">
        <f t="shared" si="0"/>
        <v>16803</v>
      </c>
      <c r="I5">
        <f t="shared" si="1"/>
        <v>0</v>
      </c>
      <c r="K5">
        <f>CORREL(G40:G51,I40:I51)^2</f>
        <v>0.7184629543202623</v>
      </c>
      <c r="L5">
        <f>1-(SUM(J10:J51)/SUM(K10:K51))</f>
        <v>-2.5887852457338489E-2</v>
      </c>
      <c r="M5">
        <f>SUM(L10:L51)*100/SUM(I10:I51)</f>
        <v>-12.260252113940087</v>
      </c>
      <c r="N5">
        <f>SQRT(SUM(J10:J51))/COUNT(J10:J51)</f>
        <v>4.4315820509879202</v>
      </c>
      <c r="O5">
        <f>N5/_xlfn.STDEV.S(I10:I51)</f>
        <v>9.7650476146847187E-2</v>
      </c>
    </row>
    <row r="6" spans="1:15" x14ac:dyDescent="0.3">
      <c r="A6" s="2">
        <v>40570</v>
      </c>
      <c r="B6">
        <v>145.02000000000001</v>
      </c>
      <c r="C6">
        <v>-111.02</v>
      </c>
      <c r="D6">
        <v>-112.49</v>
      </c>
      <c r="F6">
        <v>22646</v>
      </c>
      <c r="G6">
        <v>2.3749063014984002</v>
      </c>
      <c r="H6" s="2">
        <f t="shared" si="0"/>
        <v>19360</v>
      </c>
      <c r="I6">
        <f t="shared" si="1"/>
        <v>0</v>
      </c>
    </row>
    <row r="7" spans="1:15" x14ac:dyDescent="0.3">
      <c r="A7" s="2">
        <v>40652</v>
      </c>
      <c r="B7">
        <v>140.35</v>
      </c>
      <c r="C7">
        <v>-106.35</v>
      </c>
      <c r="D7">
        <v>-107.82</v>
      </c>
      <c r="F7">
        <v>24472</v>
      </c>
      <c r="G7">
        <v>-29.956546783450001</v>
      </c>
      <c r="H7" s="2">
        <f t="shared" si="0"/>
        <v>21186</v>
      </c>
      <c r="I7">
        <f t="shared" si="1"/>
        <v>0</v>
      </c>
    </row>
    <row r="8" spans="1:15" x14ac:dyDescent="0.3">
      <c r="A8" s="2">
        <v>40744</v>
      </c>
      <c r="B8">
        <v>136.69999999999899</v>
      </c>
      <c r="C8">
        <v>-102.7</v>
      </c>
      <c r="D8">
        <v>-104.17</v>
      </c>
      <c r="F8">
        <v>27029</v>
      </c>
      <c r="G8">
        <v>-63.544479370120001</v>
      </c>
      <c r="H8" s="2">
        <f t="shared" si="0"/>
        <v>23743</v>
      </c>
      <c r="I8">
        <f t="shared" si="1"/>
        <v>0</v>
      </c>
    </row>
    <row r="9" spans="1:15" x14ac:dyDescent="0.3">
      <c r="A9" s="2">
        <v>40820</v>
      </c>
      <c r="B9">
        <v>133.58000000000001</v>
      </c>
      <c r="C9">
        <v>-99.58</v>
      </c>
      <c r="D9">
        <v>-101.05</v>
      </c>
      <c r="F9">
        <v>28124</v>
      </c>
      <c r="G9">
        <v>-89.494247436519998</v>
      </c>
      <c r="H9" s="2">
        <f t="shared" si="0"/>
        <v>24838</v>
      </c>
      <c r="I9">
        <f t="shared" si="1"/>
        <v>0</v>
      </c>
    </row>
    <row r="10" spans="1:15" x14ac:dyDescent="0.3">
      <c r="A10" s="2">
        <v>40947</v>
      </c>
      <c r="B10">
        <v>128.66</v>
      </c>
      <c r="C10">
        <v>-94.66</v>
      </c>
      <c r="D10">
        <v>-96.13</v>
      </c>
      <c r="F10">
        <v>29951</v>
      </c>
      <c r="G10">
        <v>-132.98670959469999</v>
      </c>
      <c r="H10" s="2">
        <f t="shared" si="0"/>
        <v>26665</v>
      </c>
      <c r="I10">
        <f t="shared" si="1"/>
        <v>0</v>
      </c>
    </row>
    <row r="11" spans="1:15" x14ac:dyDescent="0.3">
      <c r="A11" s="2">
        <v>41010</v>
      </c>
      <c r="B11">
        <v>126.12</v>
      </c>
      <c r="C11">
        <v>-92.12</v>
      </c>
      <c r="D11">
        <v>-93.59</v>
      </c>
      <c r="F11">
        <v>31777</v>
      </c>
      <c r="G11">
        <v>-146.81336975100001</v>
      </c>
      <c r="H11" s="2">
        <f t="shared" si="0"/>
        <v>28491</v>
      </c>
      <c r="I11">
        <f t="shared" si="1"/>
        <v>0</v>
      </c>
    </row>
    <row r="12" spans="1:15" x14ac:dyDescent="0.3">
      <c r="A12" s="2">
        <v>41065</v>
      </c>
      <c r="B12">
        <v>124.95</v>
      </c>
      <c r="C12">
        <v>-90.95</v>
      </c>
      <c r="D12">
        <v>-92.42</v>
      </c>
      <c r="F12">
        <v>33238</v>
      </c>
      <c r="G12">
        <v>-152.87315368649999</v>
      </c>
      <c r="H12" s="2">
        <f t="shared" si="0"/>
        <v>29952</v>
      </c>
      <c r="I12">
        <f t="shared" si="1"/>
        <v>0</v>
      </c>
    </row>
    <row r="13" spans="1:15" x14ac:dyDescent="0.3">
      <c r="A13" s="2">
        <v>41115</v>
      </c>
      <c r="B13">
        <v>126.54</v>
      </c>
      <c r="C13">
        <v>-92.54</v>
      </c>
      <c r="D13">
        <v>-94.01</v>
      </c>
      <c r="F13">
        <v>33603</v>
      </c>
      <c r="G13">
        <v>-151.76113891599999</v>
      </c>
      <c r="H13" s="2">
        <f t="shared" si="0"/>
        <v>30317</v>
      </c>
      <c r="I13">
        <f t="shared" si="1"/>
        <v>0</v>
      </c>
    </row>
    <row r="14" spans="1:15" x14ac:dyDescent="0.3">
      <c r="A14" s="2">
        <v>41192</v>
      </c>
      <c r="B14">
        <v>127.94</v>
      </c>
      <c r="C14">
        <v>-93.94</v>
      </c>
      <c r="D14">
        <v>-95.41</v>
      </c>
      <c r="F14">
        <v>33968</v>
      </c>
      <c r="G14">
        <v>-150.9490661621</v>
      </c>
      <c r="H14" s="2">
        <f t="shared" si="0"/>
        <v>30682</v>
      </c>
      <c r="I14">
        <f t="shared" si="1"/>
        <v>0</v>
      </c>
    </row>
    <row r="15" spans="1:15" x14ac:dyDescent="0.3">
      <c r="A15" s="2">
        <v>41253</v>
      </c>
      <c r="B15">
        <v>127.27</v>
      </c>
      <c r="C15">
        <v>-93.27</v>
      </c>
      <c r="D15">
        <v>-94.74</v>
      </c>
      <c r="F15">
        <v>34334</v>
      </c>
      <c r="G15">
        <v>-152.80570983889999</v>
      </c>
      <c r="H15" s="2">
        <f t="shared" si="0"/>
        <v>31048</v>
      </c>
      <c r="I15">
        <f t="shared" si="1"/>
        <v>0</v>
      </c>
    </row>
    <row r="16" spans="1:15" x14ac:dyDescent="0.3">
      <c r="A16" s="2">
        <v>41316</v>
      </c>
      <c r="B16">
        <v>125.55</v>
      </c>
      <c r="C16">
        <v>-91.55</v>
      </c>
      <c r="D16">
        <v>-93.02</v>
      </c>
      <c r="F16">
        <v>34699</v>
      </c>
      <c r="G16">
        <v>-151.97550964359999</v>
      </c>
      <c r="H16" s="2">
        <f t="shared" si="0"/>
        <v>31413</v>
      </c>
      <c r="I16">
        <f t="shared" si="1"/>
        <v>0</v>
      </c>
    </row>
    <row r="17" spans="1:9" x14ac:dyDescent="0.3">
      <c r="A17" s="2">
        <v>41374</v>
      </c>
      <c r="B17">
        <v>127.43</v>
      </c>
      <c r="C17">
        <v>-93.43</v>
      </c>
      <c r="D17">
        <v>-94.9</v>
      </c>
      <c r="F17">
        <v>35064</v>
      </c>
      <c r="G17">
        <v>-155.42010498050001</v>
      </c>
      <c r="H17" s="2">
        <f t="shared" si="0"/>
        <v>31778</v>
      </c>
      <c r="I17">
        <f t="shared" si="1"/>
        <v>0</v>
      </c>
    </row>
    <row r="18" spans="1:9" x14ac:dyDescent="0.3">
      <c r="A18" s="2">
        <v>41429</v>
      </c>
      <c r="B18">
        <v>127.35</v>
      </c>
      <c r="C18">
        <v>-93.35</v>
      </c>
      <c r="D18">
        <v>-94.82</v>
      </c>
      <c r="F18">
        <v>35429</v>
      </c>
      <c r="G18">
        <v>-159.69917297360001</v>
      </c>
      <c r="H18" s="2">
        <f t="shared" si="0"/>
        <v>32143</v>
      </c>
      <c r="I18">
        <f t="shared" si="1"/>
        <v>0</v>
      </c>
    </row>
    <row r="19" spans="1:9" x14ac:dyDescent="0.3">
      <c r="A19" s="2">
        <v>41485</v>
      </c>
      <c r="B19">
        <v>126.93</v>
      </c>
      <c r="C19">
        <v>-92.93</v>
      </c>
      <c r="D19">
        <v>-94.4</v>
      </c>
      <c r="F19">
        <v>35795</v>
      </c>
      <c r="G19">
        <v>-164.82348632809999</v>
      </c>
      <c r="H19" s="2">
        <f t="shared" si="0"/>
        <v>32509</v>
      </c>
      <c r="I19">
        <f t="shared" si="1"/>
        <v>0</v>
      </c>
    </row>
    <row r="20" spans="1:9" x14ac:dyDescent="0.3">
      <c r="A20" s="2">
        <v>41583</v>
      </c>
      <c r="B20">
        <v>126.6</v>
      </c>
      <c r="C20">
        <v>-92.6</v>
      </c>
      <c r="D20">
        <v>-94.07</v>
      </c>
      <c r="F20">
        <v>36160</v>
      </c>
      <c r="G20">
        <v>-160.3056640625</v>
      </c>
      <c r="H20" s="2">
        <f t="shared" si="0"/>
        <v>32874</v>
      </c>
      <c r="I20">
        <f t="shared" si="1"/>
        <v>0</v>
      </c>
    </row>
    <row r="21" spans="1:9" x14ac:dyDescent="0.3">
      <c r="A21" s="2">
        <v>41655</v>
      </c>
      <c r="B21">
        <v>125.75</v>
      </c>
      <c r="C21">
        <v>-91.75</v>
      </c>
      <c r="D21">
        <v>-93.22</v>
      </c>
      <c r="F21">
        <v>36525</v>
      </c>
      <c r="G21">
        <v>-155.35583496090001</v>
      </c>
      <c r="H21" s="2">
        <f t="shared" si="0"/>
        <v>33239</v>
      </c>
      <c r="I21">
        <f t="shared" si="1"/>
        <v>0</v>
      </c>
    </row>
    <row r="22" spans="1:9" x14ac:dyDescent="0.3">
      <c r="A22" s="2">
        <v>41716</v>
      </c>
      <c r="B22">
        <v>125.99</v>
      </c>
      <c r="C22">
        <v>-91.99</v>
      </c>
      <c r="D22">
        <v>-93.46</v>
      </c>
      <c r="F22">
        <v>36890</v>
      </c>
      <c r="G22">
        <v>-154.1851348877</v>
      </c>
      <c r="H22" s="2">
        <f t="shared" si="0"/>
        <v>33604</v>
      </c>
      <c r="I22">
        <f t="shared" si="1"/>
        <v>0</v>
      </c>
    </row>
    <row r="23" spans="1:9" x14ac:dyDescent="0.3">
      <c r="A23" s="2">
        <v>41834</v>
      </c>
      <c r="B23">
        <v>125.68</v>
      </c>
      <c r="C23">
        <v>-91.68</v>
      </c>
      <c r="D23">
        <v>-93.15</v>
      </c>
      <c r="F23">
        <v>37256</v>
      </c>
      <c r="G23">
        <v>-162.32299804690001</v>
      </c>
      <c r="H23" s="2">
        <f t="shared" si="0"/>
        <v>33970</v>
      </c>
      <c r="I23">
        <f t="shared" si="1"/>
        <v>0</v>
      </c>
    </row>
    <row r="24" spans="1:9" x14ac:dyDescent="0.3">
      <c r="A24" s="2">
        <v>41897</v>
      </c>
      <c r="B24">
        <v>125.46</v>
      </c>
      <c r="C24">
        <v>-91.46</v>
      </c>
      <c r="D24">
        <v>-92.93</v>
      </c>
      <c r="F24">
        <v>37621</v>
      </c>
      <c r="G24">
        <v>-162.05604553219999</v>
      </c>
      <c r="H24" s="2">
        <f t="shared" si="0"/>
        <v>34335</v>
      </c>
      <c r="I24">
        <f t="shared" si="1"/>
        <v>0</v>
      </c>
    </row>
    <row r="25" spans="1:9" x14ac:dyDescent="0.3">
      <c r="A25" s="2">
        <v>41949</v>
      </c>
      <c r="B25">
        <v>125.17</v>
      </c>
      <c r="C25">
        <v>-91.17</v>
      </c>
      <c r="D25">
        <v>-92.64</v>
      </c>
      <c r="F25">
        <v>37986</v>
      </c>
      <c r="G25">
        <v>-164.04570007320001</v>
      </c>
      <c r="H25" s="2">
        <f t="shared" si="0"/>
        <v>34700</v>
      </c>
      <c r="I25">
        <f t="shared" si="1"/>
        <v>0</v>
      </c>
    </row>
    <row r="26" spans="1:9" x14ac:dyDescent="0.3">
      <c r="A26" s="2">
        <v>42017</v>
      </c>
      <c r="B26">
        <v>124.49</v>
      </c>
      <c r="C26">
        <v>-90.49</v>
      </c>
      <c r="D26">
        <v>-91.96</v>
      </c>
      <c r="F26">
        <v>38351</v>
      </c>
      <c r="G26">
        <v>-166.1805267334</v>
      </c>
      <c r="H26" s="2">
        <f t="shared" si="0"/>
        <v>35065</v>
      </c>
      <c r="I26">
        <f t="shared" si="1"/>
        <v>0</v>
      </c>
    </row>
    <row r="27" spans="1:9" x14ac:dyDescent="0.3">
      <c r="A27" s="2">
        <v>42075</v>
      </c>
      <c r="B27">
        <v>124.4</v>
      </c>
      <c r="C27">
        <v>-90.4</v>
      </c>
      <c r="D27">
        <v>-91.87</v>
      </c>
      <c r="F27">
        <v>38717</v>
      </c>
      <c r="G27">
        <v>-169.62704467770001</v>
      </c>
      <c r="H27" s="2">
        <f t="shared" si="0"/>
        <v>35431</v>
      </c>
      <c r="I27">
        <f t="shared" si="1"/>
        <v>0</v>
      </c>
    </row>
    <row r="28" spans="1:9" x14ac:dyDescent="0.3">
      <c r="A28" s="2">
        <v>42129</v>
      </c>
      <c r="B28">
        <v>124.59</v>
      </c>
      <c r="C28">
        <v>-90.59</v>
      </c>
      <c r="D28">
        <v>-92.06</v>
      </c>
      <c r="F28">
        <v>39082</v>
      </c>
      <c r="G28">
        <v>-167.66256713870001</v>
      </c>
      <c r="H28" s="2">
        <f t="shared" si="0"/>
        <v>35796</v>
      </c>
      <c r="I28">
        <f t="shared" si="1"/>
        <v>0</v>
      </c>
    </row>
    <row r="29" spans="1:9" x14ac:dyDescent="0.3">
      <c r="A29" s="2">
        <v>42200</v>
      </c>
      <c r="B29">
        <v>124.05</v>
      </c>
      <c r="C29">
        <v>-90.05</v>
      </c>
      <c r="D29">
        <v>-91.52</v>
      </c>
      <c r="F29">
        <v>39447</v>
      </c>
      <c r="G29">
        <v>-162.31324768069999</v>
      </c>
      <c r="H29" s="2">
        <f t="shared" si="0"/>
        <v>36161</v>
      </c>
      <c r="I29">
        <f t="shared" si="1"/>
        <v>0</v>
      </c>
    </row>
    <row r="30" spans="1:9" x14ac:dyDescent="0.3">
      <c r="A30" s="2">
        <v>42250</v>
      </c>
      <c r="B30">
        <v>124.14</v>
      </c>
      <c r="C30">
        <v>-90.14</v>
      </c>
      <c r="D30">
        <v>-91.61</v>
      </c>
      <c r="F30">
        <v>39812</v>
      </c>
      <c r="G30">
        <v>-155.22644042970001</v>
      </c>
      <c r="H30" s="2">
        <f t="shared" si="0"/>
        <v>36526</v>
      </c>
      <c r="I30">
        <f t="shared" si="1"/>
        <v>0</v>
      </c>
    </row>
    <row r="31" spans="1:9" x14ac:dyDescent="0.3">
      <c r="A31" s="2">
        <v>42306</v>
      </c>
      <c r="B31">
        <v>123.46</v>
      </c>
      <c r="C31">
        <v>-89.46</v>
      </c>
      <c r="D31">
        <v>-90.93</v>
      </c>
      <c r="F31">
        <v>40178</v>
      </c>
      <c r="G31">
        <v>-158.96466064449999</v>
      </c>
      <c r="H31" s="2">
        <f t="shared" si="0"/>
        <v>36892</v>
      </c>
      <c r="I31">
        <f t="shared" si="1"/>
        <v>0</v>
      </c>
    </row>
    <row r="32" spans="1:9" x14ac:dyDescent="0.3">
      <c r="A32" s="2">
        <v>42349</v>
      </c>
      <c r="B32">
        <v>123.03</v>
      </c>
      <c r="C32">
        <v>-89.03</v>
      </c>
      <c r="D32">
        <v>-90.5</v>
      </c>
      <c r="F32">
        <v>40543</v>
      </c>
      <c r="G32">
        <v>-163.5524597168</v>
      </c>
      <c r="H32" s="2">
        <f t="shared" si="0"/>
        <v>37257</v>
      </c>
      <c r="I32">
        <f t="shared" si="1"/>
        <v>0</v>
      </c>
    </row>
    <row r="33" spans="1:12" x14ac:dyDescent="0.3">
      <c r="A33" s="2">
        <v>42401</v>
      </c>
      <c r="B33">
        <v>122.57</v>
      </c>
      <c r="C33">
        <v>-88.57</v>
      </c>
      <c r="D33">
        <v>-90.04</v>
      </c>
      <c r="F33">
        <v>40908</v>
      </c>
      <c r="G33">
        <v>-167.73379516599999</v>
      </c>
      <c r="H33" s="2">
        <f t="shared" si="0"/>
        <v>37622</v>
      </c>
      <c r="I33">
        <f t="shared" si="1"/>
        <v>0</v>
      </c>
    </row>
    <row r="34" spans="1:12" x14ac:dyDescent="0.3">
      <c r="A34" s="2">
        <v>42464</v>
      </c>
      <c r="B34">
        <v>122.45</v>
      </c>
      <c r="C34">
        <v>-88.45</v>
      </c>
      <c r="D34">
        <v>-89.92</v>
      </c>
      <c r="F34">
        <v>41273</v>
      </c>
      <c r="G34">
        <v>-168.42428588870001</v>
      </c>
      <c r="H34" s="2">
        <f t="shared" si="0"/>
        <v>37987</v>
      </c>
      <c r="I34">
        <f t="shared" si="1"/>
        <v>0</v>
      </c>
    </row>
    <row r="35" spans="1:12" x14ac:dyDescent="0.3">
      <c r="A35" s="2">
        <v>42515</v>
      </c>
      <c r="B35">
        <v>122.52</v>
      </c>
      <c r="C35">
        <v>-88.52</v>
      </c>
      <c r="D35">
        <v>-89.99</v>
      </c>
      <c r="F35">
        <v>41639</v>
      </c>
      <c r="G35">
        <v>-172.74942016599999</v>
      </c>
      <c r="H35" s="2">
        <f t="shared" si="0"/>
        <v>38353</v>
      </c>
      <c r="I35">
        <f t="shared" si="1"/>
        <v>0</v>
      </c>
    </row>
    <row r="36" spans="1:12" x14ac:dyDescent="0.3">
      <c r="A36" s="2">
        <v>42578</v>
      </c>
      <c r="B36">
        <v>122.18</v>
      </c>
      <c r="C36">
        <v>-88.18</v>
      </c>
      <c r="D36">
        <v>-89.65</v>
      </c>
      <c r="F36">
        <v>42004</v>
      </c>
      <c r="G36">
        <v>-169.85733032229999</v>
      </c>
      <c r="H36" s="2">
        <f t="shared" si="0"/>
        <v>38718</v>
      </c>
      <c r="I36">
        <f t="shared" si="1"/>
        <v>0</v>
      </c>
    </row>
    <row r="37" spans="1:12" x14ac:dyDescent="0.3">
      <c r="A37" s="2">
        <v>42627</v>
      </c>
      <c r="B37">
        <v>122.09</v>
      </c>
      <c r="C37">
        <v>-88.09</v>
      </c>
      <c r="D37">
        <v>-89.56</v>
      </c>
      <c r="F37">
        <v>42369</v>
      </c>
      <c r="G37">
        <v>-167.52563476559999</v>
      </c>
      <c r="H37" s="2">
        <f t="shared" si="0"/>
        <v>39083</v>
      </c>
      <c r="I37">
        <f t="shared" si="1"/>
        <v>0</v>
      </c>
    </row>
    <row r="38" spans="1:12" x14ac:dyDescent="0.3">
      <c r="A38" s="2">
        <v>42690</v>
      </c>
      <c r="B38">
        <v>122.02</v>
      </c>
      <c r="C38">
        <v>-88.02</v>
      </c>
      <c r="D38">
        <v>-89.49</v>
      </c>
      <c r="F38">
        <v>42734</v>
      </c>
      <c r="G38">
        <v>-174.12664794919999</v>
      </c>
      <c r="H38" s="2">
        <f t="shared" si="0"/>
        <v>39448</v>
      </c>
      <c r="I38">
        <f t="shared" si="1"/>
        <v>0</v>
      </c>
    </row>
    <row r="39" spans="1:12" x14ac:dyDescent="0.3">
      <c r="A39" s="2">
        <v>42744</v>
      </c>
      <c r="B39">
        <v>122.23</v>
      </c>
      <c r="C39">
        <v>-88.23</v>
      </c>
      <c r="D39">
        <v>-89.7</v>
      </c>
      <c r="F39">
        <v>43100</v>
      </c>
      <c r="G39">
        <v>-177.734664917</v>
      </c>
      <c r="H39" s="2">
        <f t="shared" si="0"/>
        <v>39814</v>
      </c>
      <c r="I39">
        <f t="shared" si="1"/>
        <v>0</v>
      </c>
    </row>
    <row r="40" spans="1:12" x14ac:dyDescent="0.3">
      <c r="A40" s="2">
        <v>42795</v>
      </c>
      <c r="B40">
        <v>122.32</v>
      </c>
      <c r="C40">
        <v>-88.32</v>
      </c>
      <c r="D40">
        <v>-89.79</v>
      </c>
      <c r="F40">
        <v>43465</v>
      </c>
      <c r="G40">
        <v>-164.457321167</v>
      </c>
      <c r="H40" s="2">
        <f t="shared" si="0"/>
        <v>40179</v>
      </c>
      <c r="I40">
        <f t="shared" si="1"/>
        <v>-138.479999999999</v>
      </c>
      <c r="J40">
        <f>(I40-G40)^2</f>
        <v>674.82121501351867</v>
      </c>
      <c r="K40">
        <f>(I40-AVERAGE($I$40:I$51))^2</f>
        <v>1669.4715006943677</v>
      </c>
      <c r="L40">
        <f>(I40-G40)</f>
        <v>25.977321167001008</v>
      </c>
    </row>
    <row r="41" spans="1:12" x14ac:dyDescent="0.3">
      <c r="A41" s="2">
        <v>42853</v>
      </c>
      <c r="B41">
        <v>122</v>
      </c>
      <c r="C41">
        <v>-88</v>
      </c>
      <c r="D41">
        <v>-89.47</v>
      </c>
      <c r="F41">
        <v>43830</v>
      </c>
      <c r="G41">
        <v>-120.43728637700001</v>
      </c>
      <c r="H41" s="2">
        <f t="shared" si="0"/>
        <v>40544</v>
      </c>
      <c r="I41">
        <f t="shared" si="1"/>
        <v>-120.12</v>
      </c>
      <c r="J41">
        <f t="shared" ref="J41:J82" si="2">(I41-G41)^2</f>
        <v>0.10067064502978744</v>
      </c>
      <c r="K41">
        <f>(I41-AVERAGE($I$40:I$51))^2</f>
        <v>506.21250069444767</v>
      </c>
      <c r="L41">
        <f t="shared" ref="L41:L82" si="3">(I41-G41)</f>
        <v>0.31728637700000206</v>
      </c>
    </row>
    <row r="42" spans="1:12" x14ac:dyDescent="0.3">
      <c r="A42" s="2">
        <v>42929</v>
      </c>
      <c r="B42">
        <v>121.74</v>
      </c>
      <c r="C42">
        <v>-87.74</v>
      </c>
      <c r="D42">
        <v>-89.21</v>
      </c>
      <c r="F42">
        <v>44195</v>
      </c>
      <c r="G42">
        <v>-93.040153503420001</v>
      </c>
      <c r="H42" s="2">
        <f t="shared" si="0"/>
        <v>40909</v>
      </c>
      <c r="I42">
        <f t="shared" si="1"/>
        <v>-101.05</v>
      </c>
      <c r="J42">
        <f t="shared" si="2"/>
        <v>64.157640898774844</v>
      </c>
      <c r="K42">
        <f>(I42-AVERAGE($I$40:I$51))^2</f>
        <v>11.75918402777822</v>
      </c>
      <c r="L42">
        <f t="shared" si="3"/>
        <v>-8.0098464965799963</v>
      </c>
    </row>
    <row r="43" spans="1:12" x14ac:dyDescent="0.3">
      <c r="A43" s="2">
        <v>42983</v>
      </c>
      <c r="B43">
        <v>121.22</v>
      </c>
      <c r="C43">
        <v>-87.22</v>
      </c>
      <c r="D43">
        <v>-88.69</v>
      </c>
      <c r="F43">
        <v>44561</v>
      </c>
      <c r="G43">
        <v>-97.824920654300001</v>
      </c>
      <c r="H43" s="2">
        <f t="shared" si="0"/>
        <v>41275</v>
      </c>
      <c r="I43">
        <f t="shared" si="1"/>
        <v>-94.74</v>
      </c>
      <c r="J43">
        <f t="shared" si="2"/>
        <v>9.5167354433267803</v>
      </c>
      <c r="K43">
        <f>(I43-AVERAGE($I$40:I$51))^2</f>
        <v>8.299200694444087</v>
      </c>
      <c r="L43">
        <f t="shared" si="3"/>
        <v>3.0849206543000065</v>
      </c>
    </row>
    <row r="44" spans="1:12" x14ac:dyDescent="0.3">
      <c r="A44" s="2">
        <v>43041</v>
      </c>
      <c r="B44">
        <v>121.03</v>
      </c>
      <c r="C44">
        <v>-87.03</v>
      </c>
      <c r="D44">
        <v>-88.5</v>
      </c>
      <c r="F44">
        <v>44926</v>
      </c>
      <c r="G44">
        <v>-108.35520935060001</v>
      </c>
      <c r="H44" s="2">
        <f t="shared" si="0"/>
        <v>41640</v>
      </c>
      <c r="I44">
        <f t="shared" si="1"/>
        <v>-94.07</v>
      </c>
      <c r="J44">
        <f t="shared" si="2"/>
        <v>204.06720619047005</v>
      </c>
      <c r="K44">
        <f>(I44-AVERAGE($I$40:I$51))^2</f>
        <v>12.608417361110682</v>
      </c>
      <c r="L44">
        <f t="shared" si="3"/>
        <v>14.285209350600013</v>
      </c>
    </row>
    <row r="45" spans="1:12" x14ac:dyDescent="0.3">
      <c r="A45" s="2">
        <v>43046</v>
      </c>
      <c r="B45">
        <v>121.01</v>
      </c>
      <c r="C45">
        <v>-87.01</v>
      </c>
      <c r="D45">
        <v>-88.48</v>
      </c>
      <c r="F45">
        <v>45291</v>
      </c>
      <c r="G45">
        <v>-109.3302230835</v>
      </c>
      <c r="H45" s="2">
        <f t="shared" si="0"/>
        <v>42005</v>
      </c>
      <c r="I45">
        <f t="shared" si="1"/>
        <v>-92.64</v>
      </c>
      <c r="J45">
        <f t="shared" si="2"/>
        <v>278.56354657699626</v>
      </c>
      <c r="K45">
        <f>(I45-AVERAGE($I$40:I$51))^2</f>
        <v>24.808700694443768</v>
      </c>
      <c r="L45">
        <f t="shared" si="3"/>
        <v>16.690223083500001</v>
      </c>
    </row>
    <row r="46" spans="1:12" x14ac:dyDescent="0.3">
      <c r="A46" s="2">
        <v>43108</v>
      </c>
      <c r="B46">
        <v>120.82</v>
      </c>
      <c r="C46">
        <v>-86.82</v>
      </c>
      <c r="D46">
        <v>-88.29</v>
      </c>
      <c r="F46">
        <v>45656</v>
      </c>
      <c r="G46">
        <v>-104.26243591310001</v>
      </c>
      <c r="H46" s="2">
        <f t="shared" si="0"/>
        <v>42370</v>
      </c>
      <c r="I46">
        <f t="shared" si="1"/>
        <v>-90.5</v>
      </c>
      <c r="J46">
        <f t="shared" si="2"/>
        <v>189.40464226218481</v>
      </c>
      <c r="K46">
        <f>(I46-AVERAGE($I$40:I$51))^2</f>
        <v>50.70626736111015</v>
      </c>
      <c r="L46">
        <f t="shared" si="3"/>
        <v>13.762435913100006</v>
      </c>
    </row>
    <row r="47" spans="1:12" x14ac:dyDescent="0.3">
      <c r="A47" s="2">
        <v>43166</v>
      </c>
      <c r="B47">
        <v>120.97</v>
      </c>
      <c r="C47">
        <v>-86.97</v>
      </c>
      <c r="D47">
        <v>-88.44</v>
      </c>
      <c r="F47">
        <v>46022</v>
      </c>
      <c r="G47">
        <v>-106.2813034058</v>
      </c>
      <c r="H47" s="2">
        <f t="shared" si="0"/>
        <v>42736</v>
      </c>
      <c r="I47">
        <f t="shared" si="1"/>
        <v>-89.49</v>
      </c>
      <c r="J47">
        <f t="shared" si="2"/>
        <v>281.94787006563092</v>
      </c>
      <c r="K47">
        <f>(I47-AVERAGE($I$40:I$51))^2</f>
        <v>66.110450694443429</v>
      </c>
      <c r="L47">
        <f t="shared" si="3"/>
        <v>16.791303405800008</v>
      </c>
    </row>
    <row r="48" spans="1:12" x14ac:dyDescent="0.3">
      <c r="A48" s="2">
        <v>43223</v>
      </c>
      <c r="B48">
        <v>120.33</v>
      </c>
      <c r="C48">
        <v>-86.33</v>
      </c>
      <c r="D48">
        <v>-87.8</v>
      </c>
      <c r="F48">
        <v>46387</v>
      </c>
      <c r="G48">
        <v>-95.810638427729998</v>
      </c>
      <c r="H48" s="2">
        <f t="shared" si="0"/>
        <v>43101</v>
      </c>
      <c r="I48">
        <f t="shared" si="1"/>
        <v>-88.48</v>
      </c>
      <c r="J48">
        <f t="shared" si="2"/>
        <v>53.738259758111681</v>
      </c>
      <c r="K48">
        <f>(I48-AVERAGE($I$40:I$51))^2</f>
        <v>83.554834027776479</v>
      </c>
      <c r="L48">
        <f t="shared" si="3"/>
        <v>7.3306384277299941</v>
      </c>
    </row>
    <row r="49" spans="1:12" x14ac:dyDescent="0.3">
      <c r="A49" s="2">
        <v>43286</v>
      </c>
      <c r="B49">
        <v>120.66</v>
      </c>
      <c r="C49">
        <v>-86.66</v>
      </c>
      <c r="D49">
        <v>-88.13</v>
      </c>
      <c r="F49">
        <v>46752</v>
      </c>
      <c r="G49">
        <v>-103.12036895750001</v>
      </c>
      <c r="H49" s="2">
        <f t="shared" si="0"/>
        <v>43466</v>
      </c>
      <c r="I49">
        <f t="shared" si="1"/>
        <v>-88.73</v>
      </c>
      <c r="J49">
        <f t="shared" si="2"/>
        <v>207.08271873297969</v>
      </c>
      <c r="K49">
        <f>(I49-AVERAGE($I$40:I$51))^2</f>
        <v>79.046917361109848</v>
      </c>
      <c r="L49">
        <f t="shared" si="3"/>
        <v>14.390368957500002</v>
      </c>
    </row>
    <row r="50" spans="1:12" x14ac:dyDescent="0.3">
      <c r="A50" s="2">
        <v>43340</v>
      </c>
      <c r="B50">
        <v>121.14</v>
      </c>
      <c r="C50">
        <v>-87.14</v>
      </c>
      <c r="D50">
        <v>-88.61</v>
      </c>
      <c r="F50">
        <v>47117</v>
      </c>
      <c r="G50">
        <v>-99.010597228999998</v>
      </c>
      <c r="H50" s="2">
        <f t="shared" si="0"/>
        <v>43831</v>
      </c>
      <c r="I50">
        <f t="shared" si="1"/>
        <v>-86.72</v>
      </c>
      <c r="J50">
        <f t="shared" si="2"/>
        <v>151.05878024550248</v>
      </c>
      <c r="K50">
        <f>(I50-AVERAGE($I$40:I$51))^2</f>
        <v>118.82816736110966</v>
      </c>
      <c r="L50">
        <f t="shared" si="3"/>
        <v>12.290597228999999</v>
      </c>
    </row>
    <row r="51" spans="1:12" x14ac:dyDescent="0.3">
      <c r="A51" s="2">
        <v>43404</v>
      </c>
      <c r="B51">
        <v>121.26</v>
      </c>
      <c r="C51">
        <v>-87.26</v>
      </c>
      <c r="D51">
        <v>-88.73</v>
      </c>
      <c r="F51">
        <v>47483</v>
      </c>
      <c r="G51">
        <v>-113.1422653198</v>
      </c>
      <c r="H51" s="2">
        <f t="shared" si="0"/>
        <v>44197</v>
      </c>
      <c r="I51">
        <f t="shared" si="1"/>
        <v>-86.43</v>
      </c>
      <c r="J51">
        <f t="shared" si="2"/>
        <v>713.54511851538962</v>
      </c>
      <c r="K51">
        <f>(I51-AVERAGE($I$40:I$51))^2</f>
        <v>125.23475069444278</v>
      </c>
      <c r="L51">
        <f t="shared" si="3"/>
        <v>26.712265319799997</v>
      </c>
    </row>
    <row r="52" spans="1:12" x14ac:dyDescent="0.3">
      <c r="A52" s="2">
        <v>43517</v>
      </c>
      <c r="B52">
        <v>119.81</v>
      </c>
      <c r="C52">
        <v>-85.81</v>
      </c>
      <c r="D52">
        <v>-87.28</v>
      </c>
      <c r="F52">
        <v>47848</v>
      </c>
      <c r="G52">
        <v>-119.8345489502</v>
      </c>
      <c r="H52" s="2">
        <f t="shared" si="0"/>
        <v>44562</v>
      </c>
      <c r="I52">
        <f t="shared" si="1"/>
        <v>-87.26</v>
      </c>
      <c r="J52">
        <f t="shared" si="2"/>
        <v>1061.1012393089757</v>
      </c>
      <c r="K52">
        <f>(I52-AVERAGE($I$40:I$51))^2</f>
        <v>107.34686736110962</v>
      </c>
      <c r="L52">
        <f t="shared" si="3"/>
        <v>32.574548950199997</v>
      </c>
    </row>
    <row r="53" spans="1:12" x14ac:dyDescent="0.3">
      <c r="A53" s="2">
        <v>43567</v>
      </c>
      <c r="B53">
        <v>119.57</v>
      </c>
      <c r="C53">
        <v>-85.57</v>
      </c>
      <c r="D53">
        <v>-87.04</v>
      </c>
      <c r="F53">
        <v>48213</v>
      </c>
      <c r="G53">
        <v>-124.14949035639999</v>
      </c>
      <c r="H53" s="2">
        <f t="shared" si="0"/>
        <v>44927</v>
      </c>
      <c r="I53">
        <f t="shared" si="1"/>
        <v>-86.5</v>
      </c>
      <c r="J53">
        <f t="shared" si="2"/>
        <v>1417.4841240966562</v>
      </c>
      <c r="K53">
        <f>(I53-AVERAGE($I$40:I$51))^2</f>
        <v>123.67293402777628</v>
      </c>
      <c r="L53">
        <f t="shared" si="3"/>
        <v>37.649490356399994</v>
      </c>
    </row>
    <row r="54" spans="1:12" x14ac:dyDescent="0.3">
      <c r="A54" s="2">
        <v>43579</v>
      </c>
      <c r="B54">
        <v>119.45</v>
      </c>
      <c r="C54">
        <v>-85.45</v>
      </c>
      <c r="D54">
        <v>-86.92</v>
      </c>
      <c r="F54">
        <v>48578</v>
      </c>
      <c r="G54">
        <v>-127.0061035156</v>
      </c>
      <c r="H54" s="2">
        <f t="shared" si="0"/>
        <v>45292</v>
      </c>
      <c r="I54">
        <f t="shared" si="1"/>
        <v>-86.5</v>
      </c>
      <c r="J54">
        <f t="shared" si="2"/>
        <v>1640.744422016503</v>
      </c>
      <c r="K54">
        <f>(I54-AVERAGE($I$40:I$51))^2</f>
        <v>123.67293402777628</v>
      </c>
      <c r="L54">
        <f t="shared" si="3"/>
        <v>40.506103515600003</v>
      </c>
    </row>
    <row r="55" spans="1:12" x14ac:dyDescent="0.3">
      <c r="A55" s="2">
        <v>43662</v>
      </c>
      <c r="B55">
        <v>119.67</v>
      </c>
      <c r="C55">
        <v>-85.67</v>
      </c>
      <c r="D55">
        <v>-87.14</v>
      </c>
      <c r="F55">
        <v>48944</v>
      </c>
      <c r="G55">
        <v>-129.28489685060001</v>
      </c>
      <c r="H55" s="2">
        <f t="shared" si="0"/>
        <v>45658</v>
      </c>
      <c r="I55">
        <f t="shared" si="1"/>
        <v>-86.5</v>
      </c>
      <c r="J55">
        <f t="shared" si="2"/>
        <v>1830.5473985164824</v>
      </c>
      <c r="K55">
        <f>(I55-AVERAGE($I$40:I$51))^2</f>
        <v>123.67293402777628</v>
      </c>
      <c r="L55">
        <f t="shared" si="3"/>
        <v>42.784896850600006</v>
      </c>
    </row>
    <row r="56" spans="1:12" x14ac:dyDescent="0.3">
      <c r="A56" s="2">
        <v>43804</v>
      </c>
      <c r="B56">
        <v>119.25</v>
      </c>
      <c r="C56">
        <v>-85.25</v>
      </c>
      <c r="D56">
        <v>-86.72</v>
      </c>
      <c r="F56">
        <v>49309</v>
      </c>
      <c r="G56">
        <v>-131.439743042</v>
      </c>
      <c r="H56" s="2">
        <f t="shared" si="0"/>
        <v>46023</v>
      </c>
      <c r="I56">
        <f t="shared" si="1"/>
        <v>-86.5</v>
      </c>
      <c r="J56">
        <f t="shared" si="2"/>
        <v>2019.5805046809878</v>
      </c>
      <c r="K56">
        <f>(I56-AVERAGE($I$40:I$51))^2</f>
        <v>123.67293402777628</v>
      </c>
      <c r="L56">
        <f t="shared" si="3"/>
        <v>44.939743042000003</v>
      </c>
    </row>
    <row r="57" spans="1:12" x14ac:dyDescent="0.3">
      <c r="A57" s="2">
        <v>43845</v>
      </c>
      <c r="B57">
        <v>119.45</v>
      </c>
      <c r="C57">
        <v>-85.45</v>
      </c>
      <c r="D57">
        <v>-86.92</v>
      </c>
      <c r="F57">
        <v>49674</v>
      </c>
      <c r="G57">
        <v>-128.26348876949999</v>
      </c>
      <c r="H57" s="2">
        <f t="shared" si="0"/>
        <v>46388</v>
      </c>
      <c r="I57">
        <f t="shared" si="1"/>
        <v>-86.5</v>
      </c>
      <c r="J57">
        <f t="shared" si="2"/>
        <v>1744.1889942001515</v>
      </c>
      <c r="K57">
        <f>(I57-AVERAGE($I$40:I$51))^2</f>
        <v>123.67293402777628</v>
      </c>
      <c r="L57">
        <f t="shared" si="3"/>
        <v>41.763488769499986</v>
      </c>
    </row>
    <row r="58" spans="1:12" x14ac:dyDescent="0.3">
      <c r="A58" s="2">
        <v>44074</v>
      </c>
      <c r="B58">
        <v>119.26</v>
      </c>
      <c r="C58">
        <v>-85.26</v>
      </c>
      <c r="D58">
        <v>-86.73</v>
      </c>
      <c r="F58">
        <v>50039</v>
      </c>
      <c r="G58">
        <v>-129.14779663089999</v>
      </c>
      <c r="H58" s="2">
        <f t="shared" si="0"/>
        <v>46753</v>
      </c>
      <c r="I58">
        <f t="shared" si="1"/>
        <v>-86.5</v>
      </c>
      <c r="J58">
        <f t="shared" si="2"/>
        <v>1818.8345574706045</v>
      </c>
      <c r="K58">
        <f>(I58-AVERAGE($I$40:I$51))^2</f>
        <v>123.67293402777628</v>
      </c>
      <c r="L58">
        <f t="shared" si="3"/>
        <v>42.64779663089999</v>
      </c>
    </row>
    <row r="59" spans="1:12" x14ac:dyDescent="0.3">
      <c r="A59" s="2">
        <v>44083</v>
      </c>
      <c r="B59">
        <v>119.44</v>
      </c>
      <c r="C59">
        <v>-85.44</v>
      </c>
      <c r="D59">
        <v>-86.91</v>
      </c>
      <c r="F59">
        <v>50405</v>
      </c>
      <c r="G59">
        <v>-130.135055542</v>
      </c>
      <c r="H59" s="2">
        <f t="shared" si="0"/>
        <v>47119</v>
      </c>
      <c r="I59">
        <f t="shared" si="1"/>
        <v>-86.5</v>
      </c>
      <c r="J59">
        <f t="shared" si="2"/>
        <v>1904.0180721534252</v>
      </c>
      <c r="K59">
        <f>(I59-AVERAGE($I$40:I$51))^2</f>
        <v>123.67293402777628</v>
      </c>
      <c r="L59">
        <f t="shared" si="3"/>
        <v>43.635055542000003</v>
      </c>
    </row>
    <row r="60" spans="1:12" x14ac:dyDescent="0.3">
      <c r="A60" s="2">
        <v>44168</v>
      </c>
      <c r="B60">
        <v>118.96</v>
      </c>
      <c r="C60">
        <v>-84.96</v>
      </c>
      <c r="D60">
        <v>-86.43</v>
      </c>
      <c r="F60">
        <v>50770</v>
      </c>
      <c r="G60">
        <v>-131.08528137210001</v>
      </c>
      <c r="H60" s="2">
        <f t="shared" si="0"/>
        <v>47484</v>
      </c>
      <c r="I60">
        <f t="shared" si="1"/>
        <v>-86.5</v>
      </c>
      <c r="J60">
        <f t="shared" si="2"/>
        <v>1987.8473150293285</v>
      </c>
      <c r="K60">
        <f>(I60-AVERAGE($I$40:I$51))^2</f>
        <v>123.67293402777628</v>
      </c>
      <c r="L60">
        <f t="shared" si="3"/>
        <v>44.585281372100013</v>
      </c>
    </row>
    <row r="61" spans="1:12" x14ac:dyDescent="0.3">
      <c r="A61" s="2">
        <v>44270</v>
      </c>
      <c r="B61">
        <v>118.62</v>
      </c>
      <c r="C61">
        <v>-84.62</v>
      </c>
      <c r="D61">
        <v>-86.09</v>
      </c>
      <c r="F61">
        <v>51135</v>
      </c>
      <c r="G61">
        <v>-131.9937286377</v>
      </c>
      <c r="H61" s="2">
        <f t="shared" si="0"/>
        <v>47849</v>
      </c>
      <c r="I61">
        <f t="shared" si="1"/>
        <v>-86.5</v>
      </c>
      <c r="J61">
        <f t="shared" si="2"/>
        <v>2069.6793453606851</v>
      </c>
      <c r="K61">
        <f>(I61-AVERAGE($I$40:I$51))^2</f>
        <v>123.67293402777628</v>
      </c>
      <c r="L61">
        <f t="shared" si="3"/>
        <v>45.493728637700002</v>
      </c>
    </row>
    <row r="62" spans="1:12" x14ac:dyDescent="0.3">
      <c r="A62" s="2">
        <v>44510</v>
      </c>
      <c r="B62">
        <v>119.79</v>
      </c>
      <c r="C62">
        <v>-85.79</v>
      </c>
      <c r="D62">
        <v>-87.26</v>
      </c>
      <c r="F62">
        <v>51500</v>
      </c>
      <c r="G62">
        <v>-132.85437011720001</v>
      </c>
      <c r="H62" s="2">
        <f t="shared" si="0"/>
        <v>48214</v>
      </c>
      <c r="I62">
        <f t="shared" si="1"/>
        <v>-86.5</v>
      </c>
      <c r="J62">
        <f t="shared" si="2"/>
        <v>2148.7276289623646</v>
      </c>
      <c r="K62">
        <f>(I62-AVERAGE($I$40:I$51))^2</f>
        <v>123.67293402777628</v>
      </c>
      <c r="L62">
        <f t="shared" si="3"/>
        <v>46.354370117200006</v>
      </c>
    </row>
    <row r="63" spans="1:12" x14ac:dyDescent="0.3">
      <c r="A63" s="2">
        <v>44579</v>
      </c>
      <c r="B63">
        <v>119.13</v>
      </c>
      <c r="C63">
        <v>-85.13</v>
      </c>
      <c r="D63">
        <v>-86.6</v>
      </c>
      <c r="F63">
        <v>51866</v>
      </c>
      <c r="G63">
        <v>-132.6944732666</v>
      </c>
      <c r="H63" s="2">
        <f t="shared" si="0"/>
        <v>48580</v>
      </c>
      <c r="I63">
        <f t="shared" si="1"/>
        <v>-86.5</v>
      </c>
      <c r="J63">
        <f t="shared" si="2"/>
        <v>2133.9293603786218</v>
      </c>
      <c r="K63">
        <f>(I63-AVERAGE($I$40:I$51))^2</f>
        <v>123.67293402777628</v>
      </c>
      <c r="L63">
        <f t="shared" si="3"/>
        <v>46.194473266599999</v>
      </c>
    </row>
    <row r="64" spans="1:12" x14ac:dyDescent="0.3">
      <c r="A64" s="2">
        <v>44585</v>
      </c>
      <c r="B64">
        <v>119.03</v>
      </c>
      <c r="C64">
        <v>-85.03</v>
      </c>
      <c r="D64">
        <v>-86.5</v>
      </c>
      <c r="F64">
        <v>52231</v>
      </c>
      <c r="G64">
        <v>-132.43550109860001</v>
      </c>
      <c r="H64" s="2">
        <f t="shared" si="0"/>
        <v>48945</v>
      </c>
      <c r="I64">
        <f t="shared" si="1"/>
        <v>-86.5</v>
      </c>
      <c r="J64">
        <f t="shared" si="2"/>
        <v>2110.0702611794832</v>
      </c>
      <c r="K64">
        <f>(I64-AVERAGE($I$40:I$51))^2</f>
        <v>123.67293402777628</v>
      </c>
      <c r="L64">
        <f t="shared" si="3"/>
        <v>45.935501098600014</v>
      </c>
    </row>
    <row r="65" spans="6:12" x14ac:dyDescent="0.3">
      <c r="F65">
        <v>52596</v>
      </c>
      <c r="G65">
        <v>-132.24281311039999</v>
      </c>
      <c r="H65" s="2">
        <f t="shared" si="0"/>
        <v>49310</v>
      </c>
      <c r="I65">
        <f t="shared" si="1"/>
        <v>-86.5</v>
      </c>
      <c r="J65">
        <f t="shared" si="2"/>
        <v>2092.4049512529814</v>
      </c>
      <c r="K65">
        <f>(I65-AVERAGE($I$40:I$51))^2</f>
        <v>123.67293402777628</v>
      </c>
      <c r="L65">
        <f t="shared" si="3"/>
        <v>45.742813110399993</v>
      </c>
    </row>
    <row r="66" spans="6:12" x14ac:dyDescent="0.3">
      <c r="F66">
        <v>52961</v>
      </c>
      <c r="G66">
        <v>-132.10580444339999</v>
      </c>
      <c r="H66" s="2">
        <f t="shared" si="0"/>
        <v>49675</v>
      </c>
      <c r="I66">
        <f t="shared" si="1"/>
        <v>-86.5</v>
      </c>
      <c r="J66">
        <f t="shared" si="2"/>
        <v>2079.8893989296421</v>
      </c>
      <c r="K66">
        <f>(I66-AVERAGE($I$40:I$51))^2</f>
        <v>123.67293402777628</v>
      </c>
      <c r="L66">
        <f t="shared" si="3"/>
        <v>45.60580444339999</v>
      </c>
    </row>
    <row r="67" spans="6:12" x14ac:dyDescent="0.3">
      <c r="F67">
        <v>53327</v>
      </c>
      <c r="G67">
        <v>-132.0157775879</v>
      </c>
      <c r="H67" s="2">
        <f t="shared" si="0"/>
        <v>50041</v>
      </c>
      <c r="I67">
        <f t="shared" si="1"/>
        <v>-86.5</v>
      </c>
      <c r="J67">
        <f t="shared" si="2"/>
        <v>2071.6860094311805</v>
      </c>
      <c r="K67">
        <f>(I67-AVERAGE($I$40:I$51))^2</f>
        <v>123.67293402777628</v>
      </c>
      <c r="L67">
        <f t="shared" si="3"/>
        <v>45.515777587900004</v>
      </c>
    </row>
    <row r="68" spans="6:12" x14ac:dyDescent="0.3">
      <c r="F68">
        <v>53692</v>
      </c>
      <c r="G68">
        <v>-131.96633911129999</v>
      </c>
      <c r="H68" s="2">
        <f t="shared" ref="H68:H82" si="4">$H$2+F68-$F$2+1</f>
        <v>50406</v>
      </c>
      <c r="I68">
        <f t="shared" ref="I68:I82" si="5">IFERROR(VLOOKUP(H68,A:D,4,FALSE),IFERROR(VLOOKUP(H68,A:D,4),0))</f>
        <v>-86.5</v>
      </c>
      <c r="J68">
        <f t="shared" si="2"/>
        <v>2067.1879921837271</v>
      </c>
      <c r="K68">
        <f>(I68-AVERAGE($I$40:I$51))^2</f>
        <v>123.67293402777628</v>
      </c>
      <c r="L68">
        <f t="shared" si="3"/>
        <v>45.466339111299988</v>
      </c>
    </row>
    <row r="69" spans="6:12" x14ac:dyDescent="0.3">
      <c r="F69">
        <v>54057</v>
      </c>
      <c r="G69">
        <v>-131.95016479489999</v>
      </c>
      <c r="H69" s="2">
        <f t="shared" si="4"/>
        <v>50771</v>
      </c>
      <c r="I69">
        <f t="shared" si="5"/>
        <v>-86.5</v>
      </c>
      <c r="J69">
        <f t="shared" si="2"/>
        <v>2065.7174798835663</v>
      </c>
      <c r="K69">
        <f>(I69-AVERAGE($I$40:I$51))^2</f>
        <v>123.67293402777628</v>
      </c>
      <c r="L69">
        <f t="shared" si="3"/>
        <v>45.45016479489999</v>
      </c>
    </row>
    <row r="70" spans="6:12" x14ac:dyDescent="0.3">
      <c r="F70">
        <v>54422</v>
      </c>
      <c r="G70">
        <v>-131.96195983889999</v>
      </c>
      <c r="H70" s="2">
        <f t="shared" si="4"/>
        <v>51136</v>
      </c>
      <c r="I70">
        <f t="shared" si="5"/>
        <v>-86.5</v>
      </c>
      <c r="J70">
        <f t="shared" si="2"/>
        <v>2066.7897923937553</v>
      </c>
      <c r="K70">
        <f>(I70-AVERAGE($I$40:I$51))^2</f>
        <v>123.67293402777628</v>
      </c>
      <c r="L70">
        <f t="shared" si="3"/>
        <v>45.461959838899986</v>
      </c>
    </row>
    <row r="71" spans="6:12" x14ac:dyDescent="0.3">
      <c r="F71">
        <v>54788</v>
      </c>
      <c r="G71">
        <v>-131.99723815920001</v>
      </c>
      <c r="H71" s="2">
        <f t="shared" si="4"/>
        <v>51502</v>
      </c>
      <c r="I71">
        <f t="shared" si="5"/>
        <v>-86.5</v>
      </c>
      <c r="J71">
        <f t="shared" si="2"/>
        <v>2069.9986801149653</v>
      </c>
      <c r="K71">
        <f>(I71-AVERAGE($I$40:I$51))^2</f>
        <v>123.67293402777628</v>
      </c>
      <c r="L71">
        <f t="shared" si="3"/>
        <v>45.497238159200009</v>
      </c>
    </row>
    <row r="72" spans="6:12" x14ac:dyDescent="0.3">
      <c r="F72">
        <v>55153</v>
      </c>
      <c r="G72">
        <v>-132.05183410640001</v>
      </c>
      <c r="H72" s="2">
        <f t="shared" si="4"/>
        <v>51867</v>
      </c>
      <c r="I72">
        <f t="shared" si="5"/>
        <v>-86.5</v>
      </c>
      <c r="J72">
        <f t="shared" si="2"/>
        <v>2074.9695904569871</v>
      </c>
      <c r="K72">
        <f>(I72-AVERAGE($I$40:I$51))^2</f>
        <v>123.67293402777628</v>
      </c>
      <c r="L72">
        <f t="shared" si="3"/>
        <v>45.551834106400008</v>
      </c>
    </row>
    <row r="73" spans="6:12" x14ac:dyDescent="0.3">
      <c r="F73">
        <v>55518</v>
      </c>
      <c r="G73">
        <v>-132.12271118160001</v>
      </c>
      <c r="H73" s="2">
        <f t="shared" si="4"/>
        <v>52232</v>
      </c>
      <c r="I73">
        <f t="shared" si="5"/>
        <v>-86.5</v>
      </c>
      <c r="J73">
        <f t="shared" si="2"/>
        <v>2081.4317755596908</v>
      </c>
      <c r="K73">
        <f>(I73-AVERAGE($I$40:I$51))^2</f>
        <v>123.67293402777628</v>
      </c>
      <c r="L73">
        <f t="shared" si="3"/>
        <v>45.62271118160001</v>
      </c>
    </row>
    <row r="74" spans="6:12" x14ac:dyDescent="0.3">
      <c r="F74">
        <v>55883</v>
      </c>
      <c r="G74">
        <v>-132.20703125</v>
      </c>
      <c r="H74" s="2">
        <f t="shared" si="4"/>
        <v>52597</v>
      </c>
      <c r="I74">
        <f t="shared" si="5"/>
        <v>-86.5</v>
      </c>
      <c r="J74">
        <f t="shared" si="2"/>
        <v>2089.1327056884766</v>
      </c>
      <c r="K74">
        <f>(I74-AVERAGE($I$40:I$51))^2</f>
        <v>123.67293402777628</v>
      </c>
      <c r="L74">
        <f t="shared" si="3"/>
        <v>45.70703125</v>
      </c>
    </row>
    <row r="75" spans="6:12" x14ac:dyDescent="0.3">
      <c r="F75">
        <v>56249</v>
      </c>
      <c r="G75">
        <v>-132.30268859860001</v>
      </c>
      <c r="H75" s="2">
        <f t="shared" si="4"/>
        <v>52963</v>
      </c>
      <c r="I75">
        <f t="shared" si="5"/>
        <v>-86.5</v>
      </c>
      <c r="J75">
        <f t="shared" si="2"/>
        <v>2097.8862828603237</v>
      </c>
      <c r="K75">
        <f>(I75-AVERAGE($I$40:I$51))^2</f>
        <v>123.67293402777628</v>
      </c>
      <c r="L75">
        <f t="shared" si="3"/>
        <v>45.802688598600014</v>
      </c>
    </row>
    <row r="76" spans="6:12" x14ac:dyDescent="0.3">
      <c r="F76">
        <v>56614</v>
      </c>
      <c r="G76">
        <v>-132.40757751460001</v>
      </c>
      <c r="H76" s="2">
        <f t="shared" si="4"/>
        <v>53328</v>
      </c>
      <c r="I76">
        <f t="shared" si="5"/>
        <v>-86.5</v>
      </c>
      <c r="J76">
        <f t="shared" si="2"/>
        <v>2107.5056732590083</v>
      </c>
      <c r="K76">
        <f>(I76-AVERAGE($I$40:I$51))^2</f>
        <v>123.67293402777628</v>
      </c>
      <c r="L76">
        <f t="shared" si="3"/>
        <v>45.907577514600007</v>
      </c>
    </row>
    <row r="77" spans="6:12" x14ac:dyDescent="0.3">
      <c r="F77">
        <v>56979</v>
      </c>
      <c r="G77">
        <v>-132.52005004879999</v>
      </c>
      <c r="H77" s="2">
        <f t="shared" si="4"/>
        <v>53693</v>
      </c>
      <c r="I77">
        <f t="shared" si="5"/>
        <v>-86.5</v>
      </c>
      <c r="J77">
        <f t="shared" si="2"/>
        <v>2117.8450064940557</v>
      </c>
      <c r="K77">
        <f>(I77-AVERAGE($I$40:I$51))^2</f>
        <v>123.67293402777628</v>
      </c>
      <c r="L77">
        <f t="shared" si="3"/>
        <v>46.020050048799988</v>
      </c>
    </row>
    <row r="78" spans="6:12" x14ac:dyDescent="0.3">
      <c r="F78">
        <v>57344</v>
      </c>
      <c r="G78">
        <v>-132.63893127439999</v>
      </c>
      <c r="H78" s="2">
        <f t="shared" si="4"/>
        <v>54058</v>
      </c>
      <c r="I78">
        <f t="shared" si="5"/>
        <v>-86.5</v>
      </c>
      <c r="J78">
        <f t="shared" si="2"/>
        <v>2128.8009791438058</v>
      </c>
      <c r="K78">
        <f>(I78-AVERAGE($I$40:I$51))^2</f>
        <v>123.67293402777628</v>
      </c>
      <c r="L78">
        <f t="shared" si="3"/>
        <v>46.138931274399994</v>
      </c>
    </row>
    <row r="79" spans="6:12" x14ac:dyDescent="0.3">
      <c r="F79">
        <v>57710</v>
      </c>
      <c r="G79">
        <v>-132.7633972168</v>
      </c>
      <c r="H79" s="2">
        <f t="shared" si="4"/>
        <v>54424</v>
      </c>
      <c r="I79">
        <f t="shared" si="5"/>
        <v>-86.5</v>
      </c>
      <c r="J79">
        <f t="shared" si="2"/>
        <v>2140.3019220394181</v>
      </c>
      <c r="K79">
        <f>(I79-AVERAGE($I$40:I$51))^2</f>
        <v>123.67293402777628</v>
      </c>
      <c r="L79">
        <f t="shared" si="3"/>
        <v>46.263397216800001</v>
      </c>
    </row>
    <row r="80" spans="6:12" x14ac:dyDescent="0.3">
      <c r="F80">
        <v>58075</v>
      </c>
      <c r="G80">
        <v>-132.89195251460001</v>
      </c>
      <c r="H80" s="2">
        <f t="shared" si="4"/>
        <v>54789</v>
      </c>
      <c r="I80">
        <f t="shared" si="5"/>
        <v>-86.5</v>
      </c>
      <c r="J80">
        <f t="shared" si="2"/>
        <v>2152.2132581169021</v>
      </c>
      <c r="K80">
        <f>(I80-AVERAGE($I$40:I$51))^2</f>
        <v>123.67293402777628</v>
      </c>
      <c r="L80">
        <f t="shared" si="3"/>
        <v>46.391952514600007</v>
      </c>
    </row>
    <row r="81" spans="6:12" x14ac:dyDescent="0.3">
      <c r="F81">
        <v>61727</v>
      </c>
      <c r="G81">
        <v>-134.28674316409999</v>
      </c>
      <c r="H81" s="2">
        <f t="shared" si="4"/>
        <v>58441</v>
      </c>
      <c r="I81">
        <f t="shared" si="5"/>
        <v>-86.5</v>
      </c>
      <c r="J81">
        <f t="shared" si="2"/>
        <v>2283.572822231657</v>
      </c>
      <c r="K81">
        <f>(I81-AVERAGE($I$40:I$51))^2</f>
        <v>123.67293402777628</v>
      </c>
      <c r="L81">
        <f t="shared" si="3"/>
        <v>47.786743164099988</v>
      </c>
    </row>
    <row r="82" spans="6:12" x14ac:dyDescent="0.3">
      <c r="F82">
        <v>65380</v>
      </c>
      <c r="G82">
        <v>-135.68281555179999</v>
      </c>
      <c r="H82" s="2">
        <f t="shared" si="4"/>
        <v>62094</v>
      </c>
      <c r="I82">
        <f t="shared" si="5"/>
        <v>-86.5</v>
      </c>
      <c r="J82">
        <f t="shared" si="2"/>
        <v>2418.9493456023788</v>
      </c>
      <c r="K82">
        <f>(I82-AVERAGE($I$40:I$51))^2</f>
        <v>123.67293402777628</v>
      </c>
      <c r="L82">
        <f t="shared" si="3"/>
        <v>49.18281555179999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2D2A08-9037-4D66-93C4-23FF7EB71237}">
  <dimension ref="A1:O240"/>
  <sheetViews>
    <sheetView topLeftCell="F1" workbookViewId="0">
      <selection activeCell="M6" sqref="M6"/>
    </sheetView>
  </sheetViews>
  <sheetFormatPr defaultRowHeight="14.4" x14ac:dyDescent="0.3"/>
  <cols>
    <col min="1" max="1" width="10.5546875" bestFit="1" customWidth="1"/>
  </cols>
  <sheetData>
    <row r="1" spans="1:15" s="1" customFormat="1" x14ac:dyDescent="0.3">
      <c r="A1" s="1" t="s">
        <v>0</v>
      </c>
      <c r="B1" s="1" t="s">
        <v>1</v>
      </c>
      <c r="C1" s="1" t="s">
        <v>2</v>
      </c>
      <c r="D1" s="1" t="s">
        <v>3</v>
      </c>
    </row>
    <row r="2" spans="1:15" x14ac:dyDescent="0.3">
      <c r="A2" s="2">
        <v>29035</v>
      </c>
      <c r="B2">
        <v>30.89</v>
      </c>
      <c r="C2">
        <v>-15.89</v>
      </c>
      <c r="D2">
        <v>-17.059999999999899</v>
      </c>
      <c r="F2">
        <v>3288</v>
      </c>
      <c r="G2">
        <v>34.6422996521</v>
      </c>
      <c r="H2" s="2">
        <v>1</v>
      </c>
      <c r="I2">
        <f>IFERROR(VLOOKUP(H2,$A$2:$D$542,4,FALSE),IFERROR(VLOOKUP(H2,$A$2:$D$542,4),0))</f>
        <v>0</v>
      </c>
      <c r="K2">
        <f>MAX(D:D)</f>
        <v>-14</v>
      </c>
    </row>
    <row r="3" spans="1:15" x14ac:dyDescent="0.3">
      <c r="A3" s="2">
        <v>29054</v>
      </c>
      <c r="B3">
        <v>30.22</v>
      </c>
      <c r="C3">
        <v>-15.22</v>
      </c>
      <c r="D3">
        <v>-16.39</v>
      </c>
      <c r="F3">
        <v>10958</v>
      </c>
      <c r="G3">
        <v>32.393104553222997</v>
      </c>
      <c r="H3" s="2">
        <f>$H$2+F3-$F$2+1</f>
        <v>7672</v>
      </c>
      <c r="I3">
        <f>IFERROR(VLOOKUP(H3,A:D,4,FALSE),IFERROR(VLOOKUP(H3,A:D,4),0))</f>
        <v>0</v>
      </c>
      <c r="K3">
        <f>MIN(D:D)</f>
        <v>-65.64</v>
      </c>
    </row>
    <row r="4" spans="1:15" x14ac:dyDescent="0.3">
      <c r="A4" s="2">
        <v>29077</v>
      </c>
      <c r="B4">
        <v>28.37</v>
      </c>
      <c r="C4">
        <v>-13.37</v>
      </c>
      <c r="D4">
        <v>-14.54</v>
      </c>
      <c r="F4">
        <v>17897</v>
      </c>
      <c r="G4">
        <v>29.8316822052</v>
      </c>
      <c r="H4" s="2">
        <f t="shared" ref="H4:H67" si="0">$H$2+F4-$F$2+1</f>
        <v>14611</v>
      </c>
      <c r="I4">
        <f t="shared" ref="I4:I67" si="1">IFERROR(VLOOKUP(H4,A:D,4,FALSE),IFERROR(VLOOKUP(H4,A:D,4),0))</f>
        <v>0</v>
      </c>
      <c r="L4" t="s">
        <v>9</v>
      </c>
      <c r="M4" t="s">
        <v>10</v>
      </c>
      <c r="N4" t="s">
        <v>11</v>
      </c>
      <c r="O4" t="s">
        <v>12</v>
      </c>
    </row>
    <row r="5" spans="1:15" x14ac:dyDescent="0.3">
      <c r="A5" s="2">
        <v>29115</v>
      </c>
      <c r="B5">
        <v>28.5</v>
      </c>
      <c r="C5">
        <v>-13.5</v>
      </c>
      <c r="D5">
        <v>-14.67</v>
      </c>
      <c r="F5">
        <v>20089</v>
      </c>
      <c r="G5">
        <v>26.656742095946999</v>
      </c>
      <c r="H5" s="2">
        <f t="shared" si="0"/>
        <v>16803</v>
      </c>
      <c r="I5">
        <f t="shared" si="1"/>
        <v>0</v>
      </c>
      <c r="K5">
        <f>CORREL(G10:G51,I10:I51)^2</f>
        <v>0.9688761301428459</v>
      </c>
      <c r="L5">
        <f>1-(SUM(J10:J51)/SUM(K10:K51))</f>
        <v>0.96428400982495832</v>
      </c>
      <c r="M5">
        <f>SUM(L10:L51)*100/SUM(I10:I51)</f>
        <v>0.18115374460276143</v>
      </c>
      <c r="N5">
        <f>SQRT(SUM(J10:J51))/COUNT(J10:J51)</f>
        <v>0.382158760046163</v>
      </c>
      <c r="O5">
        <f>N5/_xlfn.STDEV.S(I12:I51)</f>
        <v>2.9505546267043506E-2</v>
      </c>
    </row>
    <row r="6" spans="1:15" x14ac:dyDescent="0.3">
      <c r="A6" s="2">
        <v>29144</v>
      </c>
      <c r="B6">
        <v>28.54</v>
      </c>
      <c r="C6">
        <v>-13.54</v>
      </c>
      <c r="D6">
        <v>-14.71</v>
      </c>
      <c r="F6">
        <v>22646</v>
      </c>
      <c r="G6">
        <v>22.562149047851999</v>
      </c>
      <c r="H6" s="2">
        <f t="shared" si="0"/>
        <v>19360</v>
      </c>
      <c r="I6">
        <f t="shared" si="1"/>
        <v>0</v>
      </c>
    </row>
    <row r="7" spans="1:15" x14ac:dyDescent="0.3">
      <c r="A7" s="2">
        <v>29161</v>
      </c>
      <c r="B7">
        <v>28.68</v>
      </c>
      <c r="C7">
        <v>-13.68</v>
      </c>
      <c r="D7">
        <v>-14.85</v>
      </c>
      <c r="F7">
        <v>24472</v>
      </c>
      <c r="G7">
        <v>18.000343322753999</v>
      </c>
      <c r="H7" s="2">
        <f t="shared" si="0"/>
        <v>21186</v>
      </c>
      <c r="I7">
        <f t="shared" si="1"/>
        <v>0</v>
      </c>
    </row>
    <row r="8" spans="1:15" x14ac:dyDescent="0.3">
      <c r="A8" s="2">
        <v>29216</v>
      </c>
      <c r="B8">
        <v>28.85</v>
      </c>
      <c r="C8">
        <v>-13.85</v>
      </c>
      <c r="D8">
        <v>-15.02</v>
      </c>
      <c r="F8">
        <v>27029</v>
      </c>
      <c r="G8">
        <v>8.1050252914428995</v>
      </c>
      <c r="H8" s="2">
        <f t="shared" si="0"/>
        <v>23743</v>
      </c>
      <c r="I8">
        <f t="shared" si="1"/>
        <v>0</v>
      </c>
    </row>
    <row r="9" spans="1:15" x14ac:dyDescent="0.3">
      <c r="A9" s="2">
        <v>29242</v>
      </c>
      <c r="B9">
        <v>29.08</v>
      </c>
      <c r="C9">
        <v>-14.08</v>
      </c>
      <c r="D9">
        <v>-15.25</v>
      </c>
      <c r="F9">
        <v>28124</v>
      </c>
      <c r="G9">
        <v>3.0577769279479998</v>
      </c>
      <c r="H9" s="2">
        <f t="shared" si="0"/>
        <v>24838</v>
      </c>
      <c r="I9">
        <f t="shared" si="1"/>
        <v>0</v>
      </c>
    </row>
    <row r="10" spans="1:15" x14ac:dyDescent="0.3">
      <c r="A10" s="2">
        <v>29272</v>
      </c>
      <c r="B10">
        <v>28.44</v>
      </c>
      <c r="C10">
        <v>-13.44</v>
      </c>
      <c r="D10">
        <v>-14.61</v>
      </c>
      <c r="F10">
        <v>29951</v>
      </c>
      <c r="G10">
        <v>-8.3718833923340004</v>
      </c>
      <c r="H10" s="2">
        <f t="shared" si="0"/>
        <v>26665</v>
      </c>
      <c r="I10">
        <f t="shared" si="1"/>
        <v>0</v>
      </c>
    </row>
    <row r="11" spans="1:15" x14ac:dyDescent="0.3">
      <c r="A11" s="2">
        <v>29300</v>
      </c>
      <c r="B11">
        <v>28.53</v>
      </c>
      <c r="C11">
        <v>-13.53</v>
      </c>
      <c r="D11">
        <v>-14.7</v>
      </c>
      <c r="F11">
        <v>31777</v>
      </c>
      <c r="G11">
        <v>-19.820167541499998</v>
      </c>
      <c r="H11" s="2">
        <f t="shared" si="0"/>
        <v>28491</v>
      </c>
      <c r="I11">
        <f t="shared" si="1"/>
        <v>0</v>
      </c>
    </row>
    <row r="12" spans="1:15" x14ac:dyDescent="0.3">
      <c r="A12" s="2">
        <v>29328</v>
      </c>
      <c r="B12">
        <v>28.3</v>
      </c>
      <c r="C12">
        <v>-13.3</v>
      </c>
      <c r="D12">
        <v>-14.47</v>
      </c>
      <c r="F12">
        <v>33238</v>
      </c>
      <c r="G12">
        <v>-27.827913284299999</v>
      </c>
      <c r="H12" s="2">
        <f t="shared" si="0"/>
        <v>29952</v>
      </c>
      <c r="I12">
        <f t="shared" si="1"/>
        <v>-16.190000000000001</v>
      </c>
      <c r="J12">
        <f>(I12-G12)^2</f>
        <v>135.44102561288636</v>
      </c>
      <c r="K12">
        <f>(I12-AVERAGE($I$12:I$51))^2</f>
        <v>1153.9608999999998</v>
      </c>
      <c r="L12">
        <f>(I12-G12)</f>
        <v>11.637913284299998</v>
      </c>
    </row>
    <row r="13" spans="1:15" x14ac:dyDescent="0.3">
      <c r="A13" s="2">
        <v>29356</v>
      </c>
      <c r="B13">
        <v>28.44</v>
      </c>
      <c r="C13">
        <v>-13.44</v>
      </c>
      <c r="D13">
        <v>-14.61</v>
      </c>
      <c r="F13">
        <v>33603</v>
      </c>
      <c r="G13">
        <v>-29.32230758667</v>
      </c>
      <c r="H13" s="2">
        <f t="shared" si="0"/>
        <v>30317</v>
      </c>
      <c r="I13">
        <f t="shared" si="1"/>
        <v>-22.13</v>
      </c>
      <c r="J13">
        <f t="shared" ref="J13:J76" si="2">(I13-G13)^2</f>
        <v>51.729288421270851</v>
      </c>
      <c r="K13">
        <f>(I13-AVERAGE($I$12:I$51))^2</f>
        <v>785.68089999999984</v>
      </c>
      <c r="L13">
        <f t="shared" ref="L13:L76" si="3">(I13-G13)</f>
        <v>7.192307586670001</v>
      </c>
    </row>
    <row r="14" spans="1:15" x14ac:dyDescent="0.3">
      <c r="A14" s="2">
        <v>29396</v>
      </c>
      <c r="B14">
        <v>28.17</v>
      </c>
      <c r="C14">
        <v>-13.17</v>
      </c>
      <c r="D14">
        <v>-14.34</v>
      </c>
      <c r="F14">
        <v>33968</v>
      </c>
      <c r="G14">
        <v>-30.772386550899999</v>
      </c>
      <c r="H14" s="2">
        <f t="shared" si="0"/>
        <v>30682</v>
      </c>
      <c r="I14">
        <f t="shared" si="1"/>
        <v>-30.71</v>
      </c>
      <c r="J14">
        <f t="shared" si="2"/>
        <v>3.8920817331980005E-3</v>
      </c>
      <c r="K14">
        <f>(I14-AVERAGE($I$12:I$51))^2</f>
        <v>378.30249999999984</v>
      </c>
      <c r="L14">
        <f t="shared" si="3"/>
        <v>6.2386550899997673E-2</v>
      </c>
    </row>
    <row r="15" spans="1:15" x14ac:dyDescent="0.3">
      <c r="A15" s="2">
        <v>29426</v>
      </c>
      <c r="B15">
        <v>27.86</v>
      </c>
      <c r="C15">
        <v>-12.86</v>
      </c>
      <c r="D15">
        <v>-14.03</v>
      </c>
      <c r="F15">
        <v>34334</v>
      </c>
      <c r="G15">
        <v>-32.1422996521</v>
      </c>
      <c r="H15" s="2">
        <f t="shared" si="0"/>
        <v>31048</v>
      </c>
      <c r="I15">
        <f t="shared" si="1"/>
        <v>-31.37</v>
      </c>
      <c r="J15">
        <f t="shared" si="2"/>
        <v>0.59644675263377978</v>
      </c>
      <c r="K15">
        <f>(I15-AVERAGE($I$12:I$51))^2</f>
        <v>353.06409999999983</v>
      </c>
      <c r="L15">
        <f t="shared" si="3"/>
        <v>0.77229965209999918</v>
      </c>
    </row>
    <row r="16" spans="1:15" x14ac:dyDescent="0.3">
      <c r="A16" s="2">
        <v>29461</v>
      </c>
      <c r="B16">
        <v>27.83</v>
      </c>
      <c r="C16">
        <v>-12.83</v>
      </c>
      <c r="D16">
        <v>-14</v>
      </c>
      <c r="F16">
        <v>34699</v>
      </c>
      <c r="G16">
        <v>-33.410465240480001</v>
      </c>
      <c r="H16" s="2">
        <f t="shared" si="0"/>
        <v>31413</v>
      </c>
      <c r="I16">
        <f t="shared" si="1"/>
        <v>-32.85</v>
      </c>
      <c r="J16">
        <f t="shared" si="2"/>
        <v>0.31412128578630338</v>
      </c>
      <c r="K16">
        <f>(I16-AVERAGE($I$12:I$51))^2</f>
        <v>299.63609999999983</v>
      </c>
      <c r="L16">
        <f t="shared" si="3"/>
        <v>0.56046524047999924</v>
      </c>
    </row>
    <row r="17" spans="1:12" x14ac:dyDescent="0.3">
      <c r="A17" s="2">
        <v>29482</v>
      </c>
      <c r="B17">
        <v>27.92</v>
      </c>
      <c r="C17">
        <v>-12.92</v>
      </c>
      <c r="D17">
        <v>-14.09</v>
      </c>
      <c r="F17">
        <v>35064</v>
      </c>
      <c r="G17">
        <v>-34.93930053711</v>
      </c>
      <c r="H17" s="2">
        <f t="shared" si="0"/>
        <v>31778</v>
      </c>
      <c r="I17">
        <f t="shared" si="1"/>
        <v>-34.29</v>
      </c>
      <c r="J17">
        <f t="shared" si="2"/>
        <v>0.42159118749133595</v>
      </c>
      <c r="K17">
        <f>(I17-AVERAGE($I$12:I$51))^2</f>
        <v>251.85689999999991</v>
      </c>
      <c r="L17">
        <f t="shared" si="3"/>
        <v>0.64930053711000113</v>
      </c>
    </row>
    <row r="18" spans="1:12" x14ac:dyDescent="0.3">
      <c r="A18" s="2">
        <v>29517</v>
      </c>
      <c r="B18">
        <v>28.17</v>
      </c>
      <c r="C18">
        <v>-13.17</v>
      </c>
      <c r="D18">
        <v>-14.34</v>
      </c>
      <c r="F18">
        <v>35429</v>
      </c>
      <c r="G18">
        <v>-36.461807250980002</v>
      </c>
      <c r="H18" s="2">
        <f t="shared" si="0"/>
        <v>32143</v>
      </c>
      <c r="I18">
        <f t="shared" si="1"/>
        <v>-36.19</v>
      </c>
      <c r="J18">
        <f t="shared" si="2"/>
        <v>7.3879181685306772E-2</v>
      </c>
      <c r="K18">
        <f>(I18-AVERAGE($I$12:I$51))^2</f>
        <v>195.16089999999997</v>
      </c>
      <c r="L18">
        <f t="shared" si="3"/>
        <v>0.2718072509800038</v>
      </c>
    </row>
    <row r="19" spans="1:12" x14ac:dyDescent="0.3">
      <c r="A19" s="2">
        <v>29551</v>
      </c>
      <c r="B19">
        <v>27.97</v>
      </c>
      <c r="C19">
        <v>-12.97</v>
      </c>
      <c r="D19">
        <v>-14.14</v>
      </c>
      <c r="F19">
        <v>35795</v>
      </c>
      <c r="G19">
        <v>-37.81001663208</v>
      </c>
      <c r="H19" s="2">
        <f t="shared" si="0"/>
        <v>32509</v>
      </c>
      <c r="I19">
        <f t="shared" si="1"/>
        <v>-37.57</v>
      </c>
      <c r="J19">
        <f t="shared" si="2"/>
        <v>5.7607983675025932E-2</v>
      </c>
      <c r="K19">
        <f>(I19-AVERAGE($I$12:I$51))^2</f>
        <v>158.5080999999999</v>
      </c>
      <c r="L19">
        <f t="shared" si="3"/>
        <v>0.24001663207999968</v>
      </c>
    </row>
    <row r="20" spans="1:12" x14ac:dyDescent="0.3">
      <c r="A20" s="2">
        <v>29573</v>
      </c>
      <c r="B20">
        <v>28.02</v>
      </c>
      <c r="C20">
        <v>-13.02</v>
      </c>
      <c r="D20">
        <v>-14.19</v>
      </c>
      <c r="F20">
        <v>36160</v>
      </c>
      <c r="G20">
        <v>-38.98536682129</v>
      </c>
      <c r="H20" s="2">
        <f t="shared" si="0"/>
        <v>32874</v>
      </c>
      <c r="I20">
        <f t="shared" si="1"/>
        <v>-38.229999999999897</v>
      </c>
      <c r="J20">
        <f t="shared" si="2"/>
        <v>0.57057903470591442</v>
      </c>
      <c r="K20">
        <f>(I20-AVERAGE($I$12:I$51))^2</f>
        <v>142.32490000000237</v>
      </c>
      <c r="L20">
        <f t="shared" si="3"/>
        <v>0.75536682129010302</v>
      </c>
    </row>
    <row r="21" spans="1:12" x14ac:dyDescent="0.3">
      <c r="A21" s="2">
        <v>29607</v>
      </c>
      <c r="B21">
        <v>28.09</v>
      </c>
      <c r="C21">
        <v>-13.09</v>
      </c>
      <c r="D21">
        <v>-14.26</v>
      </c>
      <c r="F21">
        <v>36525</v>
      </c>
      <c r="G21">
        <v>-40.047019958500002</v>
      </c>
      <c r="H21" s="2">
        <f t="shared" si="0"/>
        <v>33239</v>
      </c>
      <c r="I21">
        <f t="shared" si="1"/>
        <v>-39.31</v>
      </c>
      <c r="J21">
        <f t="shared" si="2"/>
        <v>0.54319841922734091</v>
      </c>
      <c r="K21">
        <f>(I21-AVERAGE($I$12:I$51))^2</f>
        <v>117.72249999999988</v>
      </c>
      <c r="L21">
        <f t="shared" si="3"/>
        <v>0.73701995849999946</v>
      </c>
    </row>
    <row r="22" spans="1:12" x14ac:dyDescent="0.3">
      <c r="A22" s="2">
        <v>29637</v>
      </c>
      <c r="B22">
        <v>28.16</v>
      </c>
      <c r="C22">
        <v>-13.16</v>
      </c>
      <c r="D22">
        <v>-14.33</v>
      </c>
      <c r="F22">
        <v>36890</v>
      </c>
      <c r="G22">
        <v>-41.246772766109999</v>
      </c>
      <c r="H22" s="2">
        <f t="shared" si="0"/>
        <v>33604</v>
      </c>
      <c r="I22">
        <f t="shared" si="1"/>
        <v>-40.68</v>
      </c>
      <c r="J22">
        <f t="shared" si="2"/>
        <v>0.32123136840397942</v>
      </c>
      <c r="K22">
        <f>(I22-AVERAGE($I$12:I$51))^2</f>
        <v>89.870399999999947</v>
      </c>
      <c r="L22">
        <f t="shared" si="3"/>
        <v>0.56677276610999883</v>
      </c>
    </row>
    <row r="23" spans="1:12" x14ac:dyDescent="0.3">
      <c r="A23" s="2">
        <v>29670</v>
      </c>
      <c r="B23">
        <v>28.15</v>
      </c>
      <c r="C23">
        <v>-13.15</v>
      </c>
      <c r="D23">
        <v>-14.32</v>
      </c>
      <c r="F23">
        <v>37256</v>
      </c>
      <c r="G23">
        <v>-42.48376083374</v>
      </c>
      <c r="H23" s="2">
        <f t="shared" si="0"/>
        <v>33970</v>
      </c>
      <c r="I23">
        <f t="shared" si="1"/>
        <v>-42.15</v>
      </c>
      <c r="J23">
        <f t="shared" si="2"/>
        <v>0.1113962941388208</v>
      </c>
      <c r="K23">
        <f>(I23-AVERAGE($I$12:I$51))^2</f>
        <v>64.160099999999971</v>
      </c>
      <c r="L23">
        <f t="shared" si="3"/>
        <v>0.33376083374000132</v>
      </c>
    </row>
    <row r="24" spans="1:12" x14ac:dyDescent="0.3">
      <c r="A24" s="2">
        <v>29697</v>
      </c>
      <c r="B24">
        <v>28.41</v>
      </c>
      <c r="C24">
        <v>-13.41</v>
      </c>
      <c r="D24">
        <v>-14.58</v>
      </c>
      <c r="F24">
        <v>37621</v>
      </c>
      <c r="G24">
        <v>-43.5941696167</v>
      </c>
      <c r="H24" s="2">
        <f t="shared" si="0"/>
        <v>34335</v>
      </c>
      <c r="I24">
        <f t="shared" si="1"/>
        <v>-43.54</v>
      </c>
      <c r="J24">
        <f t="shared" si="2"/>
        <v>2.934347373425049E-3</v>
      </c>
      <c r="K24">
        <f>(I24-AVERAGE($I$12:I$51))^2</f>
        <v>43.824399999999969</v>
      </c>
      <c r="L24">
        <f t="shared" si="3"/>
        <v>5.41696167000012E-2</v>
      </c>
    </row>
    <row r="25" spans="1:12" x14ac:dyDescent="0.3">
      <c r="A25" s="2">
        <v>29727</v>
      </c>
      <c r="B25">
        <v>28.63</v>
      </c>
      <c r="C25">
        <v>-13.63</v>
      </c>
      <c r="D25">
        <v>-14.8</v>
      </c>
      <c r="F25">
        <v>37986</v>
      </c>
      <c r="G25">
        <v>-44.74712753296</v>
      </c>
      <c r="H25" s="2">
        <f t="shared" si="0"/>
        <v>34700</v>
      </c>
      <c r="I25">
        <f t="shared" si="1"/>
        <v>-45.24</v>
      </c>
      <c r="J25">
        <f t="shared" si="2"/>
        <v>0.24292326876609741</v>
      </c>
      <c r="K25">
        <f>(I25-AVERAGE($I$12:I$51))^2</f>
        <v>24.206399999999945</v>
      </c>
      <c r="L25">
        <f t="shared" si="3"/>
        <v>-0.49287246704000154</v>
      </c>
    </row>
    <row r="26" spans="1:12" x14ac:dyDescent="0.3">
      <c r="A26" s="2">
        <v>29754</v>
      </c>
      <c r="B26">
        <v>28.84</v>
      </c>
      <c r="C26">
        <v>-13.84</v>
      </c>
      <c r="D26">
        <v>-15.01</v>
      </c>
      <c r="F26">
        <v>38351</v>
      </c>
      <c r="G26">
        <v>-46.064945220950001</v>
      </c>
      <c r="H26" s="2">
        <f t="shared" si="0"/>
        <v>35065</v>
      </c>
      <c r="I26">
        <f t="shared" si="1"/>
        <v>-46.36</v>
      </c>
      <c r="J26">
        <f t="shared" si="2"/>
        <v>8.7057322640243268E-2</v>
      </c>
      <c r="K26">
        <f>(I26-AVERAGE($I$12:I$51))^2</f>
        <v>14.439999999999978</v>
      </c>
      <c r="L26">
        <f t="shared" si="3"/>
        <v>-0.29505477904999822</v>
      </c>
    </row>
    <row r="27" spans="1:12" x14ac:dyDescent="0.3">
      <c r="A27" s="2">
        <v>29788</v>
      </c>
      <c r="B27">
        <v>29.12</v>
      </c>
      <c r="C27">
        <v>-14.12</v>
      </c>
      <c r="D27">
        <v>-15.29</v>
      </c>
      <c r="F27">
        <v>38717</v>
      </c>
      <c r="G27">
        <v>-47.15311050415</v>
      </c>
      <c r="H27" s="2">
        <f t="shared" si="0"/>
        <v>35431</v>
      </c>
      <c r="I27">
        <f t="shared" si="1"/>
        <v>-47.29</v>
      </c>
      <c r="J27">
        <f t="shared" si="2"/>
        <v>1.8738734074066982E-2</v>
      </c>
      <c r="K27">
        <f>(I27-AVERAGE($I$12:I$51))^2</f>
        <v>8.2368999999999861</v>
      </c>
      <c r="L27">
        <f t="shared" si="3"/>
        <v>-0.13688949584999932</v>
      </c>
    </row>
    <row r="28" spans="1:12" x14ac:dyDescent="0.3">
      <c r="A28" s="2">
        <v>29823</v>
      </c>
      <c r="B28">
        <v>29.24</v>
      </c>
      <c r="C28">
        <v>-14.24</v>
      </c>
      <c r="D28">
        <v>-15.41</v>
      </c>
      <c r="F28">
        <v>39082</v>
      </c>
      <c r="G28">
        <v>-48.085674285890001</v>
      </c>
      <c r="H28" s="2">
        <f t="shared" si="0"/>
        <v>35796</v>
      </c>
      <c r="I28">
        <f t="shared" si="1"/>
        <v>-48.16</v>
      </c>
      <c r="J28">
        <f t="shared" si="2"/>
        <v>5.5243117779608586E-3</v>
      </c>
      <c r="K28">
        <f>(I28-AVERAGE($I$12:I$51))^2</f>
        <v>4</v>
      </c>
      <c r="L28">
        <f t="shared" si="3"/>
        <v>-7.4325714109995999E-2</v>
      </c>
    </row>
    <row r="29" spans="1:12" x14ac:dyDescent="0.3">
      <c r="A29" s="2">
        <v>29857</v>
      </c>
      <c r="B29">
        <v>29.65</v>
      </c>
      <c r="C29">
        <v>-14.65</v>
      </c>
      <c r="D29">
        <v>-15.82</v>
      </c>
      <c r="F29">
        <v>39447</v>
      </c>
      <c r="G29">
        <v>-48.768482208249999</v>
      </c>
      <c r="H29" s="2">
        <f t="shared" si="0"/>
        <v>36161</v>
      </c>
      <c r="I29">
        <f t="shared" si="1"/>
        <v>-49.19</v>
      </c>
      <c r="J29">
        <f t="shared" si="2"/>
        <v>0.17767724876179519</v>
      </c>
      <c r="K29">
        <f>(I29-AVERAGE($I$12:I$51))^2</f>
        <v>0.94089999999999785</v>
      </c>
      <c r="L29">
        <f t="shared" si="3"/>
        <v>-0.42151779174999859</v>
      </c>
    </row>
    <row r="30" spans="1:12" x14ac:dyDescent="0.3">
      <c r="A30" s="2">
        <v>29887</v>
      </c>
      <c r="B30">
        <v>29.89</v>
      </c>
      <c r="C30">
        <v>-14.89</v>
      </c>
      <c r="D30">
        <v>-16.059999999999899</v>
      </c>
      <c r="F30">
        <v>39812</v>
      </c>
      <c r="G30">
        <v>-50.672817230219998</v>
      </c>
      <c r="H30" s="2">
        <f t="shared" si="0"/>
        <v>36526</v>
      </c>
      <c r="I30">
        <f t="shared" si="1"/>
        <v>-52.71</v>
      </c>
      <c r="J30">
        <f t="shared" si="2"/>
        <v>4.1501136374885244</v>
      </c>
      <c r="K30">
        <f>(I30-AVERAGE($I$12:I$51))^2</f>
        <v>6.5025000000000217</v>
      </c>
      <c r="L30">
        <f t="shared" si="3"/>
        <v>-2.0371827697800029</v>
      </c>
    </row>
    <row r="31" spans="1:12" x14ac:dyDescent="0.3">
      <c r="A31" s="2">
        <v>29915</v>
      </c>
      <c r="B31">
        <v>29.96</v>
      </c>
      <c r="C31">
        <v>-14.96</v>
      </c>
      <c r="D31">
        <v>-16.13</v>
      </c>
      <c r="F31">
        <v>40178</v>
      </c>
      <c r="G31">
        <v>-52.489303588870001</v>
      </c>
      <c r="H31" s="2">
        <f t="shared" si="0"/>
        <v>36892</v>
      </c>
      <c r="I31">
        <f t="shared" si="1"/>
        <v>-53.93</v>
      </c>
      <c r="J31">
        <f t="shared" si="2"/>
        <v>2.0756061490428577</v>
      </c>
      <c r="K31">
        <f>(I31-AVERAGE($I$12:I$51))^2</f>
        <v>14.212900000000024</v>
      </c>
      <c r="L31">
        <f t="shared" si="3"/>
        <v>-1.4406964111299985</v>
      </c>
    </row>
    <row r="32" spans="1:12" x14ac:dyDescent="0.3">
      <c r="A32" s="2">
        <v>29937</v>
      </c>
      <c r="B32">
        <v>30.02</v>
      </c>
      <c r="C32">
        <v>-15.02</v>
      </c>
      <c r="D32">
        <v>-16.190000000000001</v>
      </c>
      <c r="F32">
        <v>40543</v>
      </c>
      <c r="G32">
        <v>-54.046733856199999</v>
      </c>
      <c r="H32" s="2">
        <f t="shared" si="0"/>
        <v>37257</v>
      </c>
      <c r="I32">
        <f t="shared" si="1"/>
        <v>-55.82</v>
      </c>
      <c r="J32">
        <f t="shared" si="2"/>
        <v>3.1444728167473253</v>
      </c>
      <c r="K32">
        <f>(I32-AVERAGE($I$12:I$51))^2</f>
        <v>32.035600000000045</v>
      </c>
      <c r="L32">
        <f t="shared" si="3"/>
        <v>-1.7732661438000008</v>
      </c>
    </row>
    <row r="33" spans="1:12" x14ac:dyDescent="0.3">
      <c r="A33" s="2">
        <v>29978</v>
      </c>
      <c r="B33">
        <v>29.93</v>
      </c>
      <c r="C33">
        <v>-14.93</v>
      </c>
      <c r="D33">
        <v>-16.100000000000001</v>
      </c>
      <c r="F33">
        <v>40908</v>
      </c>
      <c r="G33">
        <v>-55.5964012146</v>
      </c>
      <c r="H33" s="2">
        <f t="shared" si="0"/>
        <v>37622</v>
      </c>
      <c r="I33">
        <f t="shared" si="1"/>
        <v>-57.78</v>
      </c>
      <c r="J33">
        <f t="shared" si="2"/>
        <v>4.7681036556003598</v>
      </c>
      <c r="K33">
        <f>(I33-AVERAGE($I$12:I$51))^2</f>
        <v>58.06440000000007</v>
      </c>
      <c r="L33">
        <f t="shared" si="3"/>
        <v>-2.183598785400001</v>
      </c>
    </row>
    <row r="34" spans="1:12" x14ac:dyDescent="0.3">
      <c r="A34" s="2">
        <v>30006</v>
      </c>
      <c r="B34">
        <v>29.9</v>
      </c>
      <c r="C34">
        <v>-14.9</v>
      </c>
      <c r="D34">
        <v>-16.07</v>
      </c>
      <c r="F34">
        <v>41273</v>
      </c>
      <c r="G34">
        <v>-57.140865325930001</v>
      </c>
      <c r="H34" s="2">
        <f t="shared" si="0"/>
        <v>37987</v>
      </c>
      <c r="I34">
        <f t="shared" si="1"/>
        <v>-58.68</v>
      </c>
      <c r="J34">
        <f t="shared" si="2"/>
        <v>2.368935544924561</v>
      </c>
      <c r="K34">
        <f>(I34-AVERAGE($I$12:I$51))^2</f>
        <v>72.590400000000059</v>
      </c>
      <c r="L34">
        <f t="shared" si="3"/>
        <v>-1.5391346740699987</v>
      </c>
    </row>
    <row r="35" spans="1:12" x14ac:dyDescent="0.3">
      <c r="A35" s="2">
        <v>30035</v>
      </c>
      <c r="B35">
        <v>29.98</v>
      </c>
      <c r="C35">
        <v>-14.98</v>
      </c>
      <c r="D35">
        <v>-16.149999999999899</v>
      </c>
      <c r="F35">
        <v>41639</v>
      </c>
      <c r="G35">
        <v>-58.363368988040001</v>
      </c>
      <c r="H35" s="2">
        <f t="shared" si="0"/>
        <v>38353</v>
      </c>
      <c r="I35">
        <f t="shared" si="1"/>
        <v>-59.76</v>
      </c>
      <c r="J35">
        <f t="shared" si="2"/>
        <v>1.9505781835684046</v>
      </c>
      <c r="K35">
        <f>(I35-AVERAGE($I$12:I$51))^2</f>
        <v>92.160000000000025</v>
      </c>
      <c r="L35">
        <f t="shared" si="3"/>
        <v>-1.3966310119599967</v>
      </c>
    </row>
    <row r="36" spans="1:12" x14ac:dyDescent="0.3">
      <c r="A36" s="2">
        <v>30064</v>
      </c>
      <c r="B36">
        <v>30.44</v>
      </c>
      <c r="C36">
        <v>-15.44</v>
      </c>
      <c r="D36">
        <v>-16.61</v>
      </c>
      <c r="F36">
        <v>42004</v>
      </c>
      <c r="G36">
        <v>-59.376640319819998</v>
      </c>
      <c r="H36" s="2">
        <f t="shared" si="0"/>
        <v>38718</v>
      </c>
      <c r="I36">
        <f t="shared" si="1"/>
        <v>-60.67</v>
      </c>
      <c r="J36">
        <f t="shared" si="2"/>
        <v>1.672779262315321</v>
      </c>
      <c r="K36">
        <f>(I36-AVERAGE($I$12:I$51))^2</f>
        <v>110.46010000000011</v>
      </c>
      <c r="L36">
        <f t="shared" si="3"/>
        <v>-1.2933596801800036</v>
      </c>
    </row>
    <row r="37" spans="1:12" x14ac:dyDescent="0.3">
      <c r="A37" s="2">
        <v>30089</v>
      </c>
      <c r="B37">
        <v>30.67</v>
      </c>
      <c r="C37">
        <v>-15.67</v>
      </c>
      <c r="D37">
        <v>-16.84</v>
      </c>
      <c r="F37">
        <v>42369</v>
      </c>
      <c r="G37">
        <v>-60.236282348629999</v>
      </c>
      <c r="H37" s="2">
        <f t="shared" si="0"/>
        <v>39083</v>
      </c>
      <c r="I37">
        <f t="shared" si="1"/>
        <v>-61.14</v>
      </c>
      <c r="J37">
        <f t="shared" si="2"/>
        <v>0.81670559339771209</v>
      </c>
      <c r="K37">
        <f>(I37-AVERAGE($I$12:I$51))^2</f>
        <v>120.56040000000009</v>
      </c>
      <c r="L37">
        <f t="shared" si="3"/>
        <v>-0.90371765137000182</v>
      </c>
    </row>
    <row r="38" spans="1:12" x14ac:dyDescent="0.3">
      <c r="A38" s="2">
        <v>30116</v>
      </c>
      <c r="B38">
        <v>30.72</v>
      </c>
      <c r="C38">
        <v>-15.72</v>
      </c>
      <c r="D38">
        <v>-16.89</v>
      </c>
      <c r="F38">
        <v>42734</v>
      </c>
      <c r="G38">
        <v>-61.471710205080001</v>
      </c>
      <c r="H38" s="2">
        <f t="shared" si="0"/>
        <v>39448</v>
      </c>
      <c r="I38">
        <f t="shared" si="1"/>
        <v>-63.42</v>
      </c>
      <c r="J38">
        <f t="shared" si="2"/>
        <v>3.7958331249894193</v>
      </c>
      <c r="K38">
        <f>(I38-AVERAGE($I$12:I$51))^2</f>
        <v>175.82760000000013</v>
      </c>
      <c r="L38">
        <f t="shared" si="3"/>
        <v>-1.9482897949200009</v>
      </c>
    </row>
    <row r="39" spans="1:12" x14ac:dyDescent="0.3">
      <c r="A39" s="2">
        <v>30154</v>
      </c>
      <c r="B39">
        <v>30.91</v>
      </c>
      <c r="C39">
        <v>-15.91</v>
      </c>
      <c r="D39">
        <v>-17.079999999999899</v>
      </c>
      <c r="F39">
        <v>43100</v>
      </c>
      <c r="G39">
        <v>-62.764167785639998</v>
      </c>
      <c r="H39" s="2">
        <f t="shared" si="0"/>
        <v>39814</v>
      </c>
      <c r="I39">
        <f t="shared" si="1"/>
        <v>-64.209999999999894</v>
      </c>
      <c r="J39">
        <f t="shared" si="2"/>
        <v>2.0904307920808409</v>
      </c>
      <c r="K39">
        <f>(I39-AVERAGE($I$12:I$51))^2</f>
        <v>197.40249999999713</v>
      </c>
      <c r="L39">
        <f t="shared" si="3"/>
        <v>-1.4458322143598963</v>
      </c>
    </row>
    <row r="40" spans="1:12" x14ac:dyDescent="0.3">
      <c r="A40" s="2">
        <v>30189</v>
      </c>
      <c r="B40">
        <v>31.17</v>
      </c>
      <c r="C40">
        <v>-16.170000000000002</v>
      </c>
      <c r="D40">
        <v>-17.34</v>
      </c>
      <c r="F40">
        <v>43465</v>
      </c>
      <c r="G40">
        <v>-63.545230865480001</v>
      </c>
      <c r="H40" s="2">
        <f t="shared" si="0"/>
        <v>40179</v>
      </c>
      <c r="I40">
        <f t="shared" si="1"/>
        <v>-64.09</v>
      </c>
      <c r="J40">
        <f t="shared" si="2"/>
        <v>0.29677340992567286</v>
      </c>
      <c r="K40">
        <f>(I40-AVERAGE($I$12:I$51))^2</f>
        <v>194.04490000000018</v>
      </c>
      <c r="L40">
        <f t="shared" si="3"/>
        <v>-0.54476913452000275</v>
      </c>
    </row>
    <row r="41" spans="1:12" x14ac:dyDescent="0.3">
      <c r="A41" s="2">
        <v>30218</v>
      </c>
      <c r="B41">
        <v>31.85</v>
      </c>
      <c r="C41">
        <v>-16.850000000000001</v>
      </c>
      <c r="D41">
        <v>-18.02</v>
      </c>
      <c r="F41">
        <v>43830</v>
      </c>
      <c r="G41">
        <v>-64.22557067871</v>
      </c>
      <c r="H41" s="2">
        <f t="shared" si="0"/>
        <v>40544</v>
      </c>
      <c r="I41">
        <f t="shared" si="1"/>
        <v>-65.19</v>
      </c>
      <c r="J41">
        <f t="shared" si="2"/>
        <v>0.93012391576388642</v>
      </c>
      <c r="K41">
        <f>(I41-AVERAGE($I$12:I$51))^2</f>
        <v>225.90090000000004</v>
      </c>
      <c r="L41">
        <f t="shared" si="3"/>
        <v>-0.96442932128999814</v>
      </c>
    </row>
    <row r="42" spans="1:12" x14ac:dyDescent="0.3">
      <c r="A42" s="2">
        <v>30243</v>
      </c>
      <c r="B42">
        <v>32.520000000000003</v>
      </c>
      <c r="C42">
        <v>-17.52</v>
      </c>
      <c r="D42">
        <v>-18.690000000000001</v>
      </c>
      <c r="F42">
        <v>44195</v>
      </c>
      <c r="G42">
        <v>-64.201904296880002</v>
      </c>
      <c r="H42" s="2">
        <f t="shared" si="0"/>
        <v>40909</v>
      </c>
      <c r="I42">
        <f t="shared" si="1"/>
        <v>-65.11</v>
      </c>
      <c r="J42">
        <f t="shared" si="2"/>
        <v>0.82463780602500214</v>
      </c>
      <c r="K42">
        <f>(I42-AVERAGE($I$12:I$51))^2</f>
        <v>223.50250000000008</v>
      </c>
      <c r="L42">
        <f t="shared" si="3"/>
        <v>-0.90809570311999721</v>
      </c>
    </row>
    <row r="43" spans="1:12" x14ac:dyDescent="0.3">
      <c r="A43" s="2">
        <v>30278</v>
      </c>
      <c r="B43">
        <v>35.01</v>
      </c>
      <c r="C43">
        <v>-20.010000000000002</v>
      </c>
      <c r="D43">
        <v>-21.18</v>
      </c>
      <c r="F43">
        <v>44561</v>
      </c>
      <c r="G43">
        <v>-63.105796813959998</v>
      </c>
      <c r="H43" s="2">
        <f t="shared" si="0"/>
        <v>41275</v>
      </c>
      <c r="I43">
        <f t="shared" si="1"/>
        <v>-63.06</v>
      </c>
      <c r="J43">
        <f t="shared" si="2"/>
        <v>2.0973481688864454E-3</v>
      </c>
      <c r="K43">
        <f>(I43-AVERAGE($I$12:I$51))^2</f>
        <v>166.41000000000014</v>
      </c>
      <c r="L43">
        <f t="shared" si="3"/>
        <v>4.5796813959995575E-2</v>
      </c>
    </row>
    <row r="44" spans="1:12" x14ac:dyDescent="0.3">
      <c r="A44" s="2">
        <v>30300</v>
      </c>
      <c r="B44">
        <v>35.96</v>
      </c>
      <c r="C44">
        <v>-20.96</v>
      </c>
      <c r="D44">
        <v>-22.13</v>
      </c>
      <c r="F44">
        <v>44926</v>
      </c>
      <c r="G44">
        <v>-61.766860961909998</v>
      </c>
      <c r="H44" s="2">
        <f t="shared" si="0"/>
        <v>41640</v>
      </c>
      <c r="I44">
        <f t="shared" si="1"/>
        <v>-61.39</v>
      </c>
      <c r="J44">
        <f t="shared" si="2"/>
        <v>0.14202418461172869</v>
      </c>
      <c r="K44">
        <f>(I44-AVERAGE($I$12:I$51))^2</f>
        <v>126.1129000000001</v>
      </c>
      <c r="L44">
        <f t="shared" si="3"/>
        <v>0.37686096190999763</v>
      </c>
    </row>
    <row r="45" spans="1:12" x14ac:dyDescent="0.3">
      <c r="A45" s="2">
        <v>30342</v>
      </c>
      <c r="B45">
        <v>34.82</v>
      </c>
      <c r="C45">
        <v>-19.82</v>
      </c>
      <c r="D45">
        <v>-20.99</v>
      </c>
      <c r="F45">
        <v>45291</v>
      </c>
      <c r="G45">
        <v>-60.753215789789998</v>
      </c>
      <c r="H45" s="2">
        <f t="shared" si="0"/>
        <v>42005</v>
      </c>
      <c r="I45">
        <f t="shared" si="1"/>
        <v>-60.77</v>
      </c>
      <c r="J45">
        <f t="shared" si="2"/>
        <v>2.8170971237364656E-4</v>
      </c>
      <c r="K45">
        <f>(I45-AVERAGE($I$12:I$51))^2</f>
        <v>112.57210000000013</v>
      </c>
      <c r="L45">
        <f t="shared" si="3"/>
        <v>-1.6784210210005313E-2</v>
      </c>
    </row>
    <row r="46" spans="1:12" x14ac:dyDescent="0.3">
      <c r="A46" s="2">
        <v>30370</v>
      </c>
      <c r="B46">
        <v>35.409999999999897</v>
      </c>
      <c r="C46">
        <v>-20.41</v>
      </c>
      <c r="D46">
        <v>-21.58</v>
      </c>
      <c r="F46">
        <v>45656</v>
      </c>
      <c r="G46">
        <v>-59.862564086909998</v>
      </c>
      <c r="H46" s="2">
        <f t="shared" si="0"/>
        <v>42370</v>
      </c>
      <c r="I46">
        <f t="shared" si="1"/>
        <v>-60.17</v>
      </c>
      <c r="J46">
        <f t="shared" si="2"/>
        <v>9.4516840657484197E-2</v>
      </c>
      <c r="K46">
        <f>(I46-AVERAGE($I$12:I$51))^2</f>
        <v>100.20010000000011</v>
      </c>
      <c r="L46">
        <f t="shared" si="3"/>
        <v>-0.30743591309000351</v>
      </c>
    </row>
    <row r="47" spans="1:12" x14ac:dyDescent="0.3">
      <c r="A47" s="2">
        <v>30410</v>
      </c>
      <c r="B47">
        <v>37.049999999999898</v>
      </c>
      <c r="C47">
        <v>-22.05</v>
      </c>
      <c r="D47">
        <v>-23.22</v>
      </c>
      <c r="F47">
        <v>46022</v>
      </c>
      <c r="G47">
        <v>-59.06607055664</v>
      </c>
      <c r="H47" s="2">
        <f t="shared" si="0"/>
        <v>42736</v>
      </c>
      <c r="I47">
        <f t="shared" si="1"/>
        <v>-59.76</v>
      </c>
      <c r="J47">
        <f t="shared" si="2"/>
        <v>0.48153807236191709</v>
      </c>
      <c r="K47">
        <f>(I47-AVERAGE($I$12:I$51))^2</f>
        <v>92.160000000000025</v>
      </c>
      <c r="L47">
        <f t="shared" si="3"/>
        <v>-0.69392944335999829</v>
      </c>
    </row>
    <row r="48" spans="1:12" x14ac:dyDescent="0.3">
      <c r="A48" s="2">
        <v>30461</v>
      </c>
      <c r="B48">
        <v>39.81</v>
      </c>
      <c r="C48">
        <v>-24.81</v>
      </c>
      <c r="D48">
        <v>-25.98</v>
      </c>
      <c r="F48">
        <v>46387</v>
      </c>
      <c r="G48">
        <v>-58.304000854489999</v>
      </c>
      <c r="H48" s="2">
        <f t="shared" si="0"/>
        <v>43101</v>
      </c>
      <c r="I48">
        <f t="shared" si="1"/>
        <v>-59.38</v>
      </c>
      <c r="J48">
        <f t="shared" si="2"/>
        <v>1.1577741611382577</v>
      </c>
      <c r="K48">
        <f>(I48-AVERAGE($I$12:I$51))^2</f>
        <v>85.008400000000108</v>
      </c>
      <c r="L48">
        <f t="shared" si="3"/>
        <v>-1.0759991455100035</v>
      </c>
    </row>
    <row r="49" spans="1:12" x14ac:dyDescent="0.3">
      <c r="A49" s="2">
        <v>30494</v>
      </c>
      <c r="B49">
        <v>41.72</v>
      </c>
      <c r="C49">
        <v>-26.72</v>
      </c>
      <c r="D49">
        <v>-27.89</v>
      </c>
      <c r="F49">
        <v>46752</v>
      </c>
      <c r="G49">
        <v>-57.5472946167</v>
      </c>
      <c r="H49" s="2">
        <f t="shared" si="0"/>
        <v>43466</v>
      </c>
      <c r="I49">
        <f t="shared" si="1"/>
        <v>-59.18</v>
      </c>
      <c r="J49">
        <f t="shared" si="2"/>
        <v>2.6657268686567979</v>
      </c>
      <c r="K49">
        <f>(I49-AVERAGE($I$12:I$51))^2</f>
        <v>81.360400000000055</v>
      </c>
      <c r="L49">
        <f t="shared" si="3"/>
        <v>-1.6327053832999994</v>
      </c>
    </row>
    <row r="50" spans="1:12" x14ac:dyDescent="0.3">
      <c r="A50" s="2">
        <v>30525</v>
      </c>
      <c r="B50">
        <v>43.25</v>
      </c>
      <c r="C50">
        <v>-28.25</v>
      </c>
      <c r="D50">
        <v>-29.42</v>
      </c>
      <c r="F50">
        <v>47117</v>
      </c>
      <c r="G50">
        <v>-56.984233856199999</v>
      </c>
      <c r="H50" s="2">
        <f t="shared" si="0"/>
        <v>43831</v>
      </c>
      <c r="I50">
        <f t="shared" si="1"/>
        <v>-59.18</v>
      </c>
      <c r="J50">
        <f t="shared" si="2"/>
        <v>4.8213889582583231</v>
      </c>
      <c r="K50">
        <f>(I50-AVERAGE($I$12:I$51))^2</f>
        <v>81.360400000000055</v>
      </c>
      <c r="L50">
        <f t="shared" si="3"/>
        <v>-2.1957661438000002</v>
      </c>
    </row>
    <row r="51" spans="1:12" x14ac:dyDescent="0.3">
      <c r="A51" s="2">
        <v>30554</v>
      </c>
      <c r="B51">
        <v>44.18</v>
      </c>
      <c r="C51">
        <v>-29.18</v>
      </c>
      <c r="D51">
        <v>-30.35</v>
      </c>
      <c r="F51">
        <v>47483</v>
      </c>
      <c r="G51">
        <v>-57.381370544429998</v>
      </c>
      <c r="H51" s="2">
        <f t="shared" si="0"/>
        <v>44197</v>
      </c>
      <c r="I51">
        <f t="shared" si="1"/>
        <v>-59.55</v>
      </c>
      <c r="J51">
        <f t="shared" si="2"/>
        <v>4.7029537155658296</v>
      </c>
      <c r="K51">
        <f>(I51-AVERAGE($I$12:I$51))^2</f>
        <v>88.172100000000015</v>
      </c>
      <c r="L51">
        <f t="shared" si="3"/>
        <v>-2.1686294555699988</v>
      </c>
    </row>
    <row r="52" spans="1:12" x14ac:dyDescent="0.3">
      <c r="A52" s="2">
        <v>30589</v>
      </c>
      <c r="B52">
        <v>45.08</v>
      </c>
      <c r="C52">
        <v>-30.08</v>
      </c>
      <c r="D52">
        <v>-31.25</v>
      </c>
      <c r="F52">
        <v>47848</v>
      </c>
      <c r="G52">
        <v>-58.646476745610002</v>
      </c>
      <c r="H52" s="2">
        <f t="shared" si="0"/>
        <v>44562</v>
      </c>
      <c r="I52">
        <f t="shared" si="1"/>
        <v>-59.32</v>
      </c>
      <c r="J52">
        <f t="shared" si="2"/>
        <v>0.45363357420409434</v>
      </c>
      <c r="K52">
        <f>(I52-AVERAGE($I$12:I$51))^2</f>
        <v>83.905600000000064</v>
      </c>
      <c r="L52">
        <f t="shared" si="3"/>
        <v>-0.67352325438999827</v>
      </c>
    </row>
    <row r="53" spans="1:12" x14ac:dyDescent="0.3">
      <c r="A53" s="2">
        <v>30609</v>
      </c>
      <c r="B53">
        <v>44.59</v>
      </c>
      <c r="C53">
        <v>-29.59</v>
      </c>
      <c r="D53">
        <v>-30.76</v>
      </c>
      <c r="F53">
        <v>48213</v>
      </c>
      <c r="G53">
        <v>-60.689903259280001</v>
      </c>
      <c r="H53" s="2">
        <f t="shared" si="0"/>
        <v>44927</v>
      </c>
      <c r="I53">
        <f t="shared" si="1"/>
        <v>-59.32</v>
      </c>
      <c r="J53">
        <f t="shared" si="2"/>
        <v>1.8766349397859694</v>
      </c>
      <c r="K53">
        <f>(I53-AVERAGE($I$12:I$51))^2</f>
        <v>83.905600000000064</v>
      </c>
      <c r="L53">
        <f t="shared" si="3"/>
        <v>1.3699032592800009</v>
      </c>
    </row>
    <row r="54" spans="1:12" x14ac:dyDescent="0.3">
      <c r="A54" s="2">
        <v>30632</v>
      </c>
      <c r="B54">
        <v>44.47</v>
      </c>
      <c r="C54">
        <v>-29.47</v>
      </c>
      <c r="D54">
        <v>-30.64</v>
      </c>
      <c r="F54">
        <v>48578</v>
      </c>
      <c r="G54">
        <v>-62.551322937009999</v>
      </c>
      <c r="H54" s="2">
        <f t="shared" si="0"/>
        <v>45292</v>
      </c>
      <c r="I54">
        <f t="shared" si="1"/>
        <v>-59.32</v>
      </c>
      <c r="J54">
        <f t="shared" si="2"/>
        <v>10.441447923246926</v>
      </c>
      <c r="K54">
        <f>(I54-AVERAGE($I$12:I$51))^2</f>
        <v>83.905600000000064</v>
      </c>
      <c r="L54">
        <f t="shared" si="3"/>
        <v>3.231322937009999</v>
      </c>
    </row>
    <row r="55" spans="1:12" x14ac:dyDescent="0.3">
      <c r="A55" s="2">
        <v>30670</v>
      </c>
      <c r="B55">
        <v>44.54</v>
      </c>
      <c r="C55">
        <v>-29.54</v>
      </c>
      <c r="D55">
        <v>-30.71</v>
      </c>
      <c r="F55">
        <v>48944</v>
      </c>
      <c r="G55">
        <v>-64.289558410639998</v>
      </c>
      <c r="H55" s="2">
        <f t="shared" si="0"/>
        <v>45658</v>
      </c>
      <c r="I55">
        <f t="shared" si="1"/>
        <v>-59.32</v>
      </c>
      <c r="J55">
        <f t="shared" si="2"/>
        <v>24.696510796762741</v>
      </c>
      <c r="K55">
        <f>(I55-AVERAGE($I$12:I$51))^2</f>
        <v>83.905600000000064</v>
      </c>
      <c r="L55">
        <f t="shared" si="3"/>
        <v>4.9695584106399977</v>
      </c>
    </row>
    <row r="56" spans="1:12" x14ac:dyDescent="0.3">
      <c r="A56" s="2">
        <v>30705</v>
      </c>
      <c r="B56">
        <v>44.78</v>
      </c>
      <c r="C56">
        <v>-29.78</v>
      </c>
      <c r="D56">
        <v>-30.95</v>
      </c>
      <c r="F56">
        <v>49309</v>
      </c>
      <c r="G56">
        <v>-65.98720550537</v>
      </c>
      <c r="H56" s="2">
        <f t="shared" si="0"/>
        <v>46023</v>
      </c>
      <c r="I56">
        <f t="shared" si="1"/>
        <v>-59.32</v>
      </c>
      <c r="J56">
        <f t="shared" si="2"/>
        <v>44.451629250836028</v>
      </c>
      <c r="K56">
        <f>(I56-AVERAGE($I$12:I$51))^2</f>
        <v>83.905600000000064</v>
      </c>
      <c r="L56">
        <f t="shared" si="3"/>
        <v>6.6672055053699992</v>
      </c>
    </row>
    <row r="57" spans="1:12" x14ac:dyDescent="0.3">
      <c r="A57" s="2">
        <v>30734</v>
      </c>
      <c r="B57">
        <v>44.87</v>
      </c>
      <c r="C57">
        <v>-29.87</v>
      </c>
      <c r="D57">
        <v>-31.04</v>
      </c>
      <c r="F57">
        <v>49674</v>
      </c>
      <c r="G57">
        <v>-67.636085510249998</v>
      </c>
      <c r="H57" s="2">
        <f t="shared" si="0"/>
        <v>46388</v>
      </c>
      <c r="I57">
        <f t="shared" si="1"/>
        <v>-59.32</v>
      </c>
      <c r="J57">
        <f t="shared" si="2"/>
        <v>69.157278213789965</v>
      </c>
      <c r="K57">
        <f>(I57-AVERAGE($I$12:I$51))^2</f>
        <v>83.905600000000064</v>
      </c>
      <c r="L57">
        <f t="shared" si="3"/>
        <v>8.316085510249998</v>
      </c>
    </row>
    <row r="58" spans="1:12" x14ac:dyDescent="0.3">
      <c r="A58" s="2">
        <v>30764</v>
      </c>
      <c r="B58">
        <v>44.99</v>
      </c>
      <c r="C58">
        <v>-29.99</v>
      </c>
      <c r="D58">
        <v>-31.16</v>
      </c>
      <c r="F58">
        <v>50039</v>
      </c>
      <c r="G58">
        <v>-69.117889404300001</v>
      </c>
      <c r="H58" s="2">
        <f t="shared" si="0"/>
        <v>46753</v>
      </c>
      <c r="I58">
        <f t="shared" si="1"/>
        <v>-59.32</v>
      </c>
      <c r="J58">
        <f t="shared" si="2"/>
        <v>95.998636778894237</v>
      </c>
      <c r="K58">
        <f>(I58-AVERAGE($I$12:I$51))^2</f>
        <v>83.905600000000064</v>
      </c>
      <c r="L58">
        <f t="shared" si="3"/>
        <v>9.7978894043000011</v>
      </c>
    </row>
    <row r="59" spans="1:12" x14ac:dyDescent="0.3">
      <c r="A59" s="2">
        <v>30798</v>
      </c>
      <c r="B59">
        <v>44.91</v>
      </c>
      <c r="C59">
        <v>-29.91</v>
      </c>
      <c r="D59">
        <v>-31.08</v>
      </c>
      <c r="F59">
        <v>50405</v>
      </c>
      <c r="G59">
        <v>-70.264457702640001</v>
      </c>
      <c r="H59" s="2">
        <f t="shared" si="0"/>
        <v>47119</v>
      </c>
      <c r="I59">
        <f t="shared" si="1"/>
        <v>-59.32</v>
      </c>
      <c r="J59">
        <f t="shared" si="2"/>
        <v>119.78115440487605</v>
      </c>
      <c r="K59">
        <f>(I59-AVERAGE($I$12:I$51))^2</f>
        <v>83.905600000000064</v>
      </c>
      <c r="L59">
        <f t="shared" si="3"/>
        <v>10.944457702640001</v>
      </c>
    </row>
    <row r="60" spans="1:12" x14ac:dyDescent="0.3">
      <c r="A60" s="2">
        <v>30824</v>
      </c>
      <c r="B60">
        <v>45.14</v>
      </c>
      <c r="C60">
        <v>-30.14</v>
      </c>
      <c r="D60">
        <v>-31.31</v>
      </c>
      <c r="F60">
        <v>50770</v>
      </c>
      <c r="G60">
        <v>-71.328033447270002</v>
      </c>
      <c r="H60" s="2">
        <f t="shared" si="0"/>
        <v>47484</v>
      </c>
      <c r="I60">
        <f t="shared" si="1"/>
        <v>-59.32</v>
      </c>
      <c r="J60">
        <f t="shared" si="2"/>
        <v>144.19286727075507</v>
      </c>
      <c r="K60">
        <f>(I60-AVERAGE($I$12:I$51))^2</f>
        <v>83.905600000000064</v>
      </c>
      <c r="L60">
        <f t="shared" si="3"/>
        <v>12.008033447270002</v>
      </c>
    </row>
    <row r="61" spans="1:12" x14ac:dyDescent="0.3">
      <c r="A61" s="2">
        <v>30853</v>
      </c>
      <c r="B61">
        <v>45.4</v>
      </c>
      <c r="C61">
        <v>-30.4</v>
      </c>
      <c r="D61">
        <v>-31.57</v>
      </c>
      <c r="F61">
        <v>51135</v>
      </c>
      <c r="G61">
        <v>-72.363143920900001</v>
      </c>
      <c r="H61" s="2">
        <f t="shared" si="0"/>
        <v>47849</v>
      </c>
      <c r="I61">
        <f t="shared" si="1"/>
        <v>-59.32</v>
      </c>
      <c r="J61">
        <f t="shared" si="2"/>
        <v>170.12360334131063</v>
      </c>
      <c r="K61">
        <f>(I61-AVERAGE($I$12:I$51))^2</f>
        <v>83.905600000000064</v>
      </c>
      <c r="L61">
        <f t="shared" si="3"/>
        <v>13.0431439209</v>
      </c>
    </row>
    <row r="62" spans="1:12" x14ac:dyDescent="0.3">
      <c r="A62" s="2">
        <v>30887</v>
      </c>
      <c r="B62">
        <v>45.5</v>
      </c>
      <c r="C62">
        <v>-30.5</v>
      </c>
      <c r="D62">
        <v>-31.67</v>
      </c>
      <c r="F62">
        <v>51500</v>
      </c>
      <c r="G62">
        <v>-73.361389160160002</v>
      </c>
      <c r="H62" s="2">
        <f t="shared" si="0"/>
        <v>48214</v>
      </c>
      <c r="I62">
        <f t="shared" si="1"/>
        <v>-59.32</v>
      </c>
      <c r="J62">
        <f t="shared" si="2"/>
        <v>197.16060954705878</v>
      </c>
      <c r="K62">
        <f>(I62-AVERAGE($I$12:I$51))^2</f>
        <v>83.905600000000064</v>
      </c>
      <c r="L62">
        <f t="shared" si="3"/>
        <v>14.041389160160001</v>
      </c>
    </row>
    <row r="63" spans="1:12" x14ac:dyDescent="0.3">
      <c r="A63" s="2">
        <v>30925</v>
      </c>
      <c r="B63">
        <v>44.96</v>
      </c>
      <c r="C63">
        <v>-29.96</v>
      </c>
      <c r="D63">
        <v>-31.13</v>
      </c>
      <c r="F63">
        <v>51866</v>
      </c>
      <c r="G63">
        <v>-73.71565246582</v>
      </c>
      <c r="H63" s="2">
        <f t="shared" si="0"/>
        <v>48580</v>
      </c>
      <c r="I63">
        <f t="shared" si="1"/>
        <v>-59.32</v>
      </c>
      <c r="J63">
        <f t="shared" si="2"/>
        <v>207.23480991666943</v>
      </c>
      <c r="K63">
        <f>(I63-AVERAGE($I$12:I$51))^2</f>
        <v>83.905600000000064</v>
      </c>
      <c r="L63">
        <f t="shared" si="3"/>
        <v>14.39565246582</v>
      </c>
    </row>
    <row r="64" spans="1:12" x14ac:dyDescent="0.3">
      <c r="A64" s="2">
        <v>30952</v>
      </c>
      <c r="B64">
        <v>45.2</v>
      </c>
      <c r="C64">
        <v>-30.2</v>
      </c>
      <c r="D64">
        <v>-31.37</v>
      </c>
      <c r="F64">
        <v>52231</v>
      </c>
      <c r="G64">
        <v>-73.821556091310001</v>
      </c>
      <c r="H64" s="2">
        <f t="shared" si="0"/>
        <v>48945</v>
      </c>
      <c r="I64">
        <f t="shared" si="1"/>
        <v>-59.32</v>
      </c>
      <c r="J64">
        <f t="shared" si="2"/>
        <v>210.29512906941017</v>
      </c>
      <c r="K64">
        <f>(I64-AVERAGE($I$12:I$51))^2</f>
        <v>83.905600000000064</v>
      </c>
      <c r="L64">
        <f t="shared" si="3"/>
        <v>14.50155609131</v>
      </c>
    </row>
    <row r="65" spans="1:12" x14ac:dyDescent="0.3">
      <c r="A65" s="2">
        <v>30979</v>
      </c>
      <c r="B65">
        <v>45.15</v>
      </c>
      <c r="C65">
        <v>-30.15</v>
      </c>
      <c r="D65">
        <v>-31.32</v>
      </c>
      <c r="F65">
        <v>52596</v>
      </c>
      <c r="G65">
        <v>-73.906600952150001</v>
      </c>
      <c r="H65" s="2">
        <f t="shared" si="0"/>
        <v>49310</v>
      </c>
      <c r="I65">
        <f t="shared" si="1"/>
        <v>-59.32</v>
      </c>
      <c r="J65">
        <f t="shared" si="2"/>
        <v>212.76892733726331</v>
      </c>
      <c r="K65">
        <f>(I65-AVERAGE($I$12:I$51))^2</f>
        <v>83.905600000000064</v>
      </c>
      <c r="L65">
        <f t="shared" si="3"/>
        <v>14.58660095215</v>
      </c>
    </row>
    <row r="66" spans="1:12" x14ac:dyDescent="0.3">
      <c r="A66" s="2">
        <v>31001</v>
      </c>
      <c r="B66">
        <v>45.2</v>
      </c>
      <c r="C66">
        <v>-30.2</v>
      </c>
      <c r="D66">
        <v>-31.37</v>
      </c>
      <c r="F66">
        <v>52961</v>
      </c>
      <c r="G66">
        <v>-73.995750427250002</v>
      </c>
      <c r="H66" s="2">
        <f t="shared" si="0"/>
        <v>49675</v>
      </c>
      <c r="I66">
        <f t="shared" si="1"/>
        <v>-59.32</v>
      </c>
      <c r="J66">
        <f t="shared" si="2"/>
        <v>215.37765060292861</v>
      </c>
      <c r="K66">
        <f>(I66-AVERAGE($I$12:I$51))^2</f>
        <v>83.905600000000064</v>
      </c>
      <c r="L66">
        <f t="shared" si="3"/>
        <v>14.675750427250001</v>
      </c>
    </row>
    <row r="67" spans="1:12" x14ac:dyDescent="0.3">
      <c r="A67" s="2">
        <v>31085</v>
      </c>
      <c r="B67">
        <v>45.2</v>
      </c>
      <c r="C67">
        <v>-30.2</v>
      </c>
      <c r="D67">
        <v>-31.37</v>
      </c>
      <c r="F67">
        <v>53327</v>
      </c>
      <c r="G67">
        <v>-74.09587097168</v>
      </c>
      <c r="H67" s="2">
        <f t="shared" si="0"/>
        <v>50041</v>
      </c>
      <c r="I67">
        <f t="shared" si="1"/>
        <v>-59.32</v>
      </c>
      <c r="J67">
        <f t="shared" si="2"/>
        <v>218.32636297173568</v>
      </c>
      <c r="K67">
        <f>(I67-AVERAGE($I$12:I$51))^2</f>
        <v>83.905600000000064</v>
      </c>
      <c r="L67">
        <f t="shared" si="3"/>
        <v>14.77587097168</v>
      </c>
    </row>
    <row r="68" spans="1:12" x14ac:dyDescent="0.3">
      <c r="A68" s="2">
        <v>31120</v>
      </c>
      <c r="B68">
        <v>45.4</v>
      </c>
      <c r="C68">
        <v>-30.4</v>
      </c>
      <c r="D68">
        <v>-31.57</v>
      </c>
      <c r="F68">
        <v>53692</v>
      </c>
      <c r="G68">
        <v>-74.209060668950002</v>
      </c>
      <c r="H68" s="2">
        <f t="shared" ref="H68:H82" si="4">$H$2+F68-$F$2+1</f>
        <v>50406</v>
      </c>
      <c r="I68">
        <f t="shared" ref="I68:I82" si="5">IFERROR(VLOOKUP(H68,A:D,4,FALSE),IFERROR(VLOOKUP(H68,A:D,4),0))</f>
        <v>-59.32</v>
      </c>
      <c r="J68">
        <f t="shared" si="2"/>
        <v>221.68412760367389</v>
      </c>
      <c r="K68">
        <f>(I68-AVERAGE($I$12:I$51))^2</f>
        <v>83.905600000000064</v>
      </c>
      <c r="L68">
        <f t="shared" si="3"/>
        <v>14.889060668950002</v>
      </c>
    </row>
    <row r="69" spans="1:12" x14ac:dyDescent="0.3">
      <c r="A69" s="2">
        <v>31155</v>
      </c>
      <c r="B69">
        <v>45.7</v>
      </c>
      <c r="C69">
        <v>-30.7</v>
      </c>
      <c r="D69">
        <v>-31.87</v>
      </c>
      <c r="F69">
        <v>54057</v>
      </c>
      <c r="G69">
        <v>-74.335090637210001</v>
      </c>
      <c r="H69" s="2">
        <f t="shared" si="4"/>
        <v>50771</v>
      </c>
      <c r="I69">
        <f t="shared" si="5"/>
        <v>-59.32</v>
      </c>
      <c r="J69">
        <f t="shared" si="2"/>
        <v>225.45294684363142</v>
      </c>
      <c r="K69">
        <f>(I69-AVERAGE($I$12:I$51))^2</f>
        <v>83.905600000000064</v>
      </c>
      <c r="L69">
        <f t="shared" si="3"/>
        <v>15.015090637210001</v>
      </c>
    </row>
    <row r="70" spans="1:12" x14ac:dyDescent="0.3">
      <c r="A70" s="2">
        <v>31169</v>
      </c>
      <c r="B70">
        <v>45.7</v>
      </c>
      <c r="C70">
        <v>-30.7</v>
      </c>
      <c r="D70">
        <v>-31.87</v>
      </c>
      <c r="F70">
        <v>54422</v>
      </c>
      <c r="G70">
        <v>-74.473442077640001</v>
      </c>
      <c r="H70" s="2">
        <f t="shared" si="4"/>
        <v>51136</v>
      </c>
      <c r="I70">
        <f t="shared" si="5"/>
        <v>-59.32</v>
      </c>
      <c r="J70">
        <f t="shared" si="2"/>
        <v>229.62680680039051</v>
      </c>
      <c r="K70">
        <f>(I70-AVERAGE($I$12:I$51))^2</f>
        <v>83.905600000000064</v>
      </c>
      <c r="L70">
        <f t="shared" si="3"/>
        <v>15.153442077640001</v>
      </c>
    </row>
    <row r="71" spans="1:12" x14ac:dyDescent="0.3">
      <c r="A71" s="2">
        <v>31204</v>
      </c>
      <c r="B71">
        <v>45.85</v>
      </c>
      <c r="C71">
        <v>-30.85</v>
      </c>
      <c r="D71">
        <v>-32.020000000000003</v>
      </c>
      <c r="F71">
        <v>54788</v>
      </c>
      <c r="G71">
        <v>-74.62363433838</v>
      </c>
      <c r="H71" s="2">
        <f t="shared" si="4"/>
        <v>51502</v>
      </c>
      <c r="I71">
        <f t="shared" si="5"/>
        <v>-59.32</v>
      </c>
      <c r="J71">
        <f t="shared" si="2"/>
        <v>234.20122396284347</v>
      </c>
      <c r="K71">
        <f>(I71-AVERAGE($I$12:I$51))^2</f>
        <v>83.905600000000064</v>
      </c>
      <c r="L71">
        <f t="shared" si="3"/>
        <v>15.30363433838</v>
      </c>
    </row>
    <row r="72" spans="1:12" x14ac:dyDescent="0.3">
      <c r="A72" s="2">
        <v>31237</v>
      </c>
      <c r="B72">
        <v>46.2</v>
      </c>
      <c r="C72">
        <v>-31.2</v>
      </c>
      <c r="D72">
        <v>-32.369999999999898</v>
      </c>
      <c r="F72">
        <v>55153</v>
      </c>
      <c r="G72">
        <v>-74.783805847170001</v>
      </c>
      <c r="H72" s="2">
        <f t="shared" si="4"/>
        <v>51867</v>
      </c>
      <c r="I72">
        <f t="shared" si="5"/>
        <v>-59.32</v>
      </c>
      <c r="J72">
        <f t="shared" si="2"/>
        <v>239.12929127896911</v>
      </c>
      <c r="K72">
        <f>(I72-AVERAGE($I$12:I$51))^2</f>
        <v>83.905600000000064</v>
      </c>
      <c r="L72">
        <f t="shared" si="3"/>
        <v>15.463805847170001</v>
      </c>
    </row>
    <row r="73" spans="1:12" x14ac:dyDescent="0.3">
      <c r="A73" s="2">
        <v>31281</v>
      </c>
      <c r="B73">
        <v>46.6</v>
      </c>
      <c r="C73">
        <v>-31.6</v>
      </c>
      <c r="D73">
        <v>-32.770000000000003</v>
      </c>
      <c r="F73">
        <v>55518</v>
      </c>
      <c r="G73">
        <v>-74.95344543457</v>
      </c>
      <c r="H73" s="2">
        <f t="shared" si="4"/>
        <v>52232</v>
      </c>
      <c r="I73">
        <f t="shared" si="5"/>
        <v>-59.32</v>
      </c>
      <c r="J73">
        <f t="shared" si="2"/>
        <v>244.40461615567756</v>
      </c>
      <c r="K73">
        <f>(I73-AVERAGE($I$12:I$51))^2</f>
        <v>83.905600000000064</v>
      </c>
      <c r="L73">
        <f t="shared" si="3"/>
        <v>15.63344543457</v>
      </c>
    </row>
    <row r="74" spans="1:12" x14ac:dyDescent="0.3">
      <c r="A74" s="2">
        <v>31329</v>
      </c>
      <c r="B74">
        <v>46.67</v>
      </c>
      <c r="C74">
        <v>-31.67</v>
      </c>
      <c r="D74">
        <v>-32.840000000000003</v>
      </c>
      <c r="F74">
        <v>55883</v>
      </c>
      <c r="G74">
        <v>-75.131355285639998</v>
      </c>
      <c r="H74" s="2">
        <f t="shared" si="4"/>
        <v>52597</v>
      </c>
      <c r="I74">
        <f t="shared" si="5"/>
        <v>-59.32</v>
      </c>
      <c r="J74">
        <f t="shared" si="2"/>
        <v>249.99895596873588</v>
      </c>
      <c r="K74">
        <f>(I74-AVERAGE($I$12:I$51))^2</f>
        <v>83.905600000000064</v>
      </c>
      <c r="L74">
        <f t="shared" si="3"/>
        <v>15.811355285639998</v>
      </c>
    </row>
    <row r="75" spans="1:12" x14ac:dyDescent="0.3">
      <c r="A75" s="2">
        <v>31371</v>
      </c>
      <c r="B75">
        <v>46.68</v>
      </c>
      <c r="C75">
        <v>-31.68</v>
      </c>
      <c r="D75">
        <v>-32.85</v>
      </c>
      <c r="F75">
        <v>56249</v>
      </c>
      <c r="G75">
        <v>-75.317070007319998</v>
      </c>
      <c r="H75" s="2">
        <f t="shared" si="4"/>
        <v>52963</v>
      </c>
      <c r="I75">
        <f t="shared" si="5"/>
        <v>-59.32</v>
      </c>
      <c r="J75">
        <f t="shared" si="2"/>
        <v>255.90624881909704</v>
      </c>
      <c r="K75">
        <f>(I75-AVERAGE($I$12:I$51))^2</f>
        <v>83.905600000000064</v>
      </c>
      <c r="L75">
        <f t="shared" si="3"/>
        <v>15.997070007319998</v>
      </c>
    </row>
    <row r="76" spans="1:12" x14ac:dyDescent="0.3">
      <c r="A76" s="2">
        <v>31419</v>
      </c>
      <c r="B76">
        <v>46.84</v>
      </c>
      <c r="C76">
        <v>-31.84</v>
      </c>
      <c r="D76">
        <v>-33.01</v>
      </c>
      <c r="F76">
        <v>56614</v>
      </c>
      <c r="G76">
        <v>-75.508895874019998</v>
      </c>
      <c r="H76" s="2">
        <f t="shared" si="4"/>
        <v>53328</v>
      </c>
      <c r="I76">
        <f t="shared" si="5"/>
        <v>-59.32</v>
      </c>
      <c r="J76">
        <f t="shared" si="2"/>
        <v>262.08034961986175</v>
      </c>
      <c r="K76">
        <f>(I76-AVERAGE($I$12:I$51))^2</f>
        <v>83.905600000000064</v>
      </c>
      <c r="L76">
        <f t="shared" si="3"/>
        <v>16.188895874019998</v>
      </c>
    </row>
    <row r="77" spans="1:12" x14ac:dyDescent="0.3">
      <c r="A77" s="2">
        <v>31469</v>
      </c>
      <c r="B77">
        <v>46.82</v>
      </c>
      <c r="C77">
        <v>-31.82</v>
      </c>
      <c r="D77">
        <v>-32.99</v>
      </c>
      <c r="F77">
        <v>56979</v>
      </c>
      <c r="G77">
        <v>-75.706161499019998</v>
      </c>
      <c r="H77" s="2">
        <f t="shared" si="4"/>
        <v>53693</v>
      </c>
      <c r="I77">
        <f t="shared" si="5"/>
        <v>-59.32</v>
      </c>
      <c r="J77">
        <f t="shared" ref="J77:J82" si="6">(I77-G77)^2</f>
        <v>268.50628867196531</v>
      </c>
      <c r="K77">
        <f>(I77-AVERAGE($I$12:I$51))^2</f>
        <v>83.905600000000064</v>
      </c>
      <c r="L77">
        <f t="shared" ref="L77:L82" si="7">(I77-G77)</f>
        <v>16.386161499019998</v>
      </c>
    </row>
    <row r="78" spans="1:12" x14ac:dyDescent="0.3">
      <c r="A78" s="2">
        <v>31610</v>
      </c>
      <c r="B78">
        <v>47.43</v>
      </c>
      <c r="C78">
        <v>-32.43</v>
      </c>
      <c r="D78">
        <v>-33.6</v>
      </c>
      <c r="F78">
        <v>57344</v>
      </c>
      <c r="G78">
        <v>-75.908279418950002</v>
      </c>
      <c r="H78" s="2">
        <f t="shared" si="4"/>
        <v>54058</v>
      </c>
      <c r="I78">
        <f t="shared" si="5"/>
        <v>-59.32</v>
      </c>
      <c r="J78">
        <f t="shared" si="6"/>
        <v>275.17101408116019</v>
      </c>
      <c r="K78">
        <f>(I78-AVERAGE($I$12:I$51))^2</f>
        <v>83.905600000000064</v>
      </c>
      <c r="L78">
        <f t="shared" si="7"/>
        <v>16.588279418950002</v>
      </c>
    </row>
    <row r="79" spans="1:12" x14ac:dyDescent="0.3">
      <c r="A79" s="2">
        <v>31630</v>
      </c>
      <c r="B79">
        <v>47.51</v>
      </c>
      <c r="C79">
        <v>-32.51</v>
      </c>
      <c r="D79">
        <v>-33.68</v>
      </c>
      <c r="F79">
        <v>57710</v>
      </c>
      <c r="G79">
        <v>-76.115005493159998</v>
      </c>
      <c r="H79" s="2">
        <f t="shared" si="4"/>
        <v>54424</v>
      </c>
      <c r="I79">
        <f t="shared" si="5"/>
        <v>-59.32</v>
      </c>
      <c r="J79">
        <f t="shared" si="6"/>
        <v>282.07220951527449</v>
      </c>
      <c r="K79">
        <f>(I79-AVERAGE($I$12:I$51))^2</f>
        <v>83.905600000000064</v>
      </c>
      <c r="L79">
        <f t="shared" si="7"/>
        <v>16.795005493159998</v>
      </c>
    </row>
    <row r="80" spans="1:12" x14ac:dyDescent="0.3">
      <c r="A80" s="2">
        <v>31679</v>
      </c>
      <c r="B80">
        <v>47.68</v>
      </c>
      <c r="C80">
        <v>-32.68</v>
      </c>
      <c r="D80">
        <v>-33.85</v>
      </c>
      <c r="F80">
        <v>58075</v>
      </c>
      <c r="G80">
        <v>-76.32480621338</v>
      </c>
      <c r="H80" s="2">
        <f t="shared" si="4"/>
        <v>54789</v>
      </c>
      <c r="I80">
        <f t="shared" si="5"/>
        <v>-59.32</v>
      </c>
      <c r="J80">
        <f t="shared" si="6"/>
        <v>289.16343435460703</v>
      </c>
      <c r="K80">
        <f>(I80-AVERAGE($I$12:I$51))^2</f>
        <v>83.905600000000064</v>
      </c>
      <c r="L80">
        <f t="shared" si="7"/>
        <v>17.00480621338</v>
      </c>
    </row>
    <row r="81" spans="1:12" x14ac:dyDescent="0.3">
      <c r="A81" s="2">
        <v>31728</v>
      </c>
      <c r="B81">
        <v>48.12</v>
      </c>
      <c r="C81">
        <v>-33.119999999999898</v>
      </c>
      <c r="D81">
        <v>-34.29</v>
      </c>
      <c r="F81">
        <v>61727</v>
      </c>
      <c r="G81">
        <v>-78.512504577640001</v>
      </c>
      <c r="H81" s="2">
        <f t="shared" si="4"/>
        <v>58441</v>
      </c>
      <c r="I81">
        <f t="shared" si="5"/>
        <v>-59.32</v>
      </c>
      <c r="J81">
        <f t="shared" si="6"/>
        <v>368.35223196273239</v>
      </c>
      <c r="K81">
        <f>(I81-AVERAGE($I$12:I$51))^2</f>
        <v>83.905600000000064</v>
      </c>
      <c r="L81">
        <f t="shared" si="7"/>
        <v>19.192504577640001</v>
      </c>
    </row>
    <row r="82" spans="1:12" x14ac:dyDescent="0.3">
      <c r="A82" s="2">
        <v>31784</v>
      </c>
      <c r="B82">
        <v>49.25</v>
      </c>
      <c r="C82">
        <v>-34.25</v>
      </c>
      <c r="D82">
        <v>-35.42</v>
      </c>
      <c r="F82">
        <v>65380</v>
      </c>
      <c r="G82">
        <v>-80.683448791499998</v>
      </c>
      <c r="H82" s="2">
        <f t="shared" si="4"/>
        <v>62094</v>
      </c>
      <c r="I82">
        <f t="shared" si="5"/>
        <v>-59.32</v>
      </c>
      <c r="J82">
        <f t="shared" si="6"/>
        <v>456.39694426704273</v>
      </c>
      <c r="K82">
        <f>(I82-AVERAGE($I$12:I$51))^2</f>
        <v>83.905600000000064</v>
      </c>
      <c r="L82">
        <f t="shared" si="7"/>
        <v>21.363448791499998</v>
      </c>
    </row>
    <row r="83" spans="1:12" x14ac:dyDescent="0.3">
      <c r="A83" s="2">
        <v>31834</v>
      </c>
      <c r="B83">
        <v>48.82</v>
      </c>
      <c r="C83">
        <v>-33.82</v>
      </c>
      <c r="D83">
        <v>-34.99</v>
      </c>
    </row>
    <row r="84" spans="1:12" x14ac:dyDescent="0.3">
      <c r="A84" s="2">
        <v>31895</v>
      </c>
      <c r="B84">
        <v>48.98</v>
      </c>
      <c r="C84">
        <v>-33.979999999999897</v>
      </c>
      <c r="D84">
        <v>-35.15</v>
      </c>
    </row>
    <row r="85" spans="1:12" x14ac:dyDescent="0.3">
      <c r="A85" s="2">
        <v>31945</v>
      </c>
      <c r="B85">
        <v>49.32</v>
      </c>
      <c r="C85">
        <v>-34.32</v>
      </c>
      <c r="D85">
        <v>-35.49</v>
      </c>
    </row>
    <row r="86" spans="1:12" x14ac:dyDescent="0.3">
      <c r="A86" s="2">
        <v>32002</v>
      </c>
      <c r="B86">
        <v>49.65</v>
      </c>
      <c r="C86">
        <v>-34.65</v>
      </c>
      <c r="D86">
        <v>-35.82</v>
      </c>
    </row>
    <row r="87" spans="1:12" x14ac:dyDescent="0.3">
      <c r="A87" s="2">
        <v>32042</v>
      </c>
      <c r="B87">
        <v>49.72</v>
      </c>
      <c r="C87">
        <v>-34.72</v>
      </c>
      <c r="D87">
        <v>-35.89</v>
      </c>
    </row>
    <row r="88" spans="1:12" x14ac:dyDescent="0.3">
      <c r="A88" s="2">
        <v>32100</v>
      </c>
      <c r="B88">
        <v>50.02</v>
      </c>
      <c r="C88">
        <v>-35.020000000000003</v>
      </c>
      <c r="D88">
        <v>-36.19</v>
      </c>
    </row>
    <row r="89" spans="1:12" x14ac:dyDescent="0.3">
      <c r="A89" s="2">
        <v>32155</v>
      </c>
      <c r="B89">
        <v>50.02</v>
      </c>
      <c r="C89">
        <v>-35.020000000000003</v>
      </c>
      <c r="D89">
        <v>-36.19</v>
      </c>
    </row>
    <row r="90" spans="1:12" x14ac:dyDescent="0.3">
      <c r="A90" s="2">
        <v>32217</v>
      </c>
      <c r="B90">
        <v>50.3</v>
      </c>
      <c r="C90">
        <v>-35.299999999999898</v>
      </c>
      <c r="D90">
        <v>-36.47</v>
      </c>
    </row>
    <row r="91" spans="1:12" x14ac:dyDescent="0.3">
      <c r="A91" s="2">
        <v>32273</v>
      </c>
      <c r="B91">
        <v>50.48</v>
      </c>
      <c r="C91">
        <v>-35.479999999999897</v>
      </c>
      <c r="D91">
        <v>-36.65</v>
      </c>
    </row>
    <row r="92" spans="1:12" x14ac:dyDescent="0.3">
      <c r="A92" s="2">
        <v>32315</v>
      </c>
      <c r="B92">
        <v>50.66</v>
      </c>
      <c r="C92">
        <v>-35.659999999999897</v>
      </c>
      <c r="D92">
        <v>-36.83</v>
      </c>
    </row>
    <row r="93" spans="1:12" x14ac:dyDescent="0.3">
      <c r="A93" s="2">
        <v>32358</v>
      </c>
      <c r="B93">
        <v>51.09</v>
      </c>
      <c r="C93">
        <v>-36.090000000000003</v>
      </c>
      <c r="D93">
        <v>-37.26</v>
      </c>
    </row>
    <row r="94" spans="1:12" x14ac:dyDescent="0.3">
      <c r="A94" s="2">
        <v>32433</v>
      </c>
      <c r="B94">
        <v>51.4</v>
      </c>
      <c r="C94">
        <v>-36.4</v>
      </c>
      <c r="D94">
        <v>-37.57</v>
      </c>
    </row>
    <row r="95" spans="1:12" x14ac:dyDescent="0.3">
      <c r="A95" s="2">
        <v>32463</v>
      </c>
      <c r="B95">
        <v>51.4</v>
      </c>
      <c r="C95">
        <v>-36.4</v>
      </c>
      <c r="D95">
        <v>-37.57</v>
      </c>
    </row>
    <row r="96" spans="1:12" x14ac:dyDescent="0.3">
      <c r="A96" s="2">
        <v>32519</v>
      </c>
      <c r="B96">
        <v>51.4</v>
      </c>
      <c r="C96">
        <v>-36.4</v>
      </c>
      <c r="D96">
        <v>-37.57</v>
      </c>
    </row>
    <row r="97" spans="1:4" x14ac:dyDescent="0.3">
      <c r="A97" s="2">
        <v>32580</v>
      </c>
      <c r="B97">
        <v>51.4</v>
      </c>
      <c r="C97">
        <v>-36.4</v>
      </c>
      <c r="D97">
        <v>-37.57</v>
      </c>
    </row>
    <row r="98" spans="1:4" x14ac:dyDescent="0.3">
      <c r="A98" s="2">
        <v>32588</v>
      </c>
      <c r="B98">
        <v>48.21</v>
      </c>
      <c r="C98">
        <v>-33.21</v>
      </c>
      <c r="D98">
        <v>-34.380000000000003</v>
      </c>
    </row>
    <row r="99" spans="1:4" x14ac:dyDescent="0.3">
      <c r="A99" s="2">
        <v>32618</v>
      </c>
      <c r="B99">
        <v>51.6</v>
      </c>
      <c r="C99">
        <v>-36.6</v>
      </c>
      <c r="D99">
        <v>-37.770000000000003</v>
      </c>
    </row>
    <row r="100" spans="1:4" x14ac:dyDescent="0.3">
      <c r="A100" s="2">
        <v>32680</v>
      </c>
      <c r="B100">
        <v>51.8</v>
      </c>
      <c r="C100">
        <v>-36.799999999999898</v>
      </c>
      <c r="D100">
        <v>-37.97</v>
      </c>
    </row>
    <row r="101" spans="1:4" x14ac:dyDescent="0.3">
      <c r="A101" s="2">
        <v>32730</v>
      </c>
      <c r="B101">
        <v>51.9</v>
      </c>
      <c r="C101">
        <v>-36.9</v>
      </c>
      <c r="D101">
        <v>-38.07</v>
      </c>
    </row>
    <row r="102" spans="1:4" x14ac:dyDescent="0.3">
      <c r="A102" s="2">
        <v>32785</v>
      </c>
      <c r="B102">
        <v>51.9</v>
      </c>
      <c r="C102">
        <v>-36.9</v>
      </c>
      <c r="D102">
        <v>-38.07</v>
      </c>
    </row>
    <row r="103" spans="1:4" x14ac:dyDescent="0.3">
      <c r="A103" s="2">
        <v>32841</v>
      </c>
      <c r="B103">
        <v>52.06</v>
      </c>
      <c r="C103">
        <v>-37.06</v>
      </c>
      <c r="D103">
        <v>-38.229999999999897</v>
      </c>
    </row>
    <row r="104" spans="1:4" x14ac:dyDescent="0.3">
      <c r="A104" s="2">
        <v>32883</v>
      </c>
      <c r="B104">
        <v>52</v>
      </c>
      <c r="C104">
        <v>-37</v>
      </c>
      <c r="D104">
        <v>-38.17</v>
      </c>
    </row>
    <row r="105" spans="1:4" x14ac:dyDescent="0.3">
      <c r="A105" s="2">
        <v>32945</v>
      </c>
      <c r="B105">
        <v>52.4</v>
      </c>
      <c r="C105">
        <v>-37.4</v>
      </c>
      <c r="D105">
        <v>-38.57</v>
      </c>
    </row>
    <row r="106" spans="1:4" x14ac:dyDescent="0.3">
      <c r="A106" s="2">
        <v>33008</v>
      </c>
      <c r="B106">
        <v>52.5</v>
      </c>
      <c r="C106">
        <v>-37.5</v>
      </c>
      <c r="D106">
        <v>-38.67</v>
      </c>
    </row>
    <row r="107" spans="1:4" x14ac:dyDescent="0.3">
      <c r="A107" s="2">
        <v>33050</v>
      </c>
      <c r="B107">
        <v>52.6</v>
      </c>
      <c r="C107">
        <v>-37.6</v>
      </c>
      <c r="D107">
        <v>-38.770000000000003</v>
      </c>
    </row>
    <row r="108" spans="1:4" x14ac:dyDescent="0.3">
      <c r="A108" s="2">
        <v>33092</v>
      </c>
      <c r="B108">
        <v>52.9</v>
      </c>
      <c r="C108">
        <v>-37.9</v>
      </c>
      <c r="D108">
        <v>-39.07</v>
      </c>
    </row>
    <row r="109" spans="1:4" x14ac:dyDescent="0.3">
      <c r="A109" s="2">
        <v>33156</v>
      </c>
      <c r="B109">
        <v>53.06</v>
      </c>
      <c r="C109">
        <v>-38.06</v>
      </c>
      <c r="D109">
        <v>-39.229999999999897</v>
      </c>
    </row>
    <row r="110" spans="1:4" x14ac:dyDescent="0.3">
      <c r="A110" s="2">
        <v>33218</v>
      </c>
      <c r="B110">
        <v>53.14</v>
      </c>
      <c r="C110">
        <v>-38.14</v>
      </c>
      <c r="D110">
        <v>-39.31</v>
      </c>
    </row>
    <row r="111" spans="1:4" x14ac:dyDescent="0.3">
      <c r="A111" s="2">
        <v>33268</v>
      </c>
      <c r="B111">
        <v>53.1</v>
      </c>
      <c r="C111">
        <v>-38.1</v>
      </c>
      <c r="D111">
        <v>-39.270000000000003</v>
      </c>
    </row>
    <row r="112" spans="1:4" x14ac:dyDescent="0.3">
      <c r="A112" s="2">
        <v>33311</v>
      </c>
      <c r="B112">
        <v>53.11</v>
      </c>
      <c r="C112">
        <v>-38.11</v>
      </c>
      <c r="D112">
        <v>-39.28</v>
      </c>
    </row>
    <row r="113" spans="1:4" x14ac:dyDescent="0.3">
      <c r="A113" s="2">
        <v>33316</v>
      </c>
      <c r="B113">
        <v>53.1</v>
      </c>
      <c r="C113">
        <v>-38.1</v>
      </c>
      <c r="D113">
        <v>-39.270000000000003</v>
      </c>
    </row>
    <row r="114" spans="1:4" x14ac:dyDescent="0.3">
      <c r="A114" s="2">
        <v>33374</v>
      </c>
      <c r="B114">
        <v>53.45</v>
      </c>
      <c r="C114">
        <v>-38.450000000000003</v>
      </c>
      <c r="D114">
        <v>-39.619999999999898</v>
      </c>
    </row>
    <row r="115" spans="1:4" x14ac:dyDescent="0.3">
      <c r="A115" s="2">
        <v>33421</v>
      </c>
      <c r="B115">
        <v>53.91</v>
      </c>
      <c r="C115">
        <v>-38.909999999999897</v>
      </c>
      <c r="D115">
        <v>-40.08</v>
      </c>
    </row>
    <row r="116" spans="1:4" x14ac:dyDescent="0.3">
      <c r="A116" s="2">
        <v>33477</v>
      </c>
      <c r="B116">
        <v>53.94</v>
      </c>
      <c r="C116">
        <v>-38.94</v>
      </c>
      <c r="D116">
        <v>-40.11</v>
      </c>
    </row>
    <row r="117" spans="1:4" x14ac:dyDescent="0.3">
      <c r="A117" s="2">
        <v>33547</v>
      </c>
      <c r="B117">
        <v>54.51</v>
      </c>
      <c r="C117">
        <v>-39.51</v>
      </c>
      <c r="D117">
        <v>-40.68</v>
      </c>
    </row>
    <row r="118" spans="1:4" x14ac:dyDescent="0.3">
      <c r="A118" s="2">
        <v>33610</v>
      </c>
      <c r="B118">
        <v>54.74</v>
      </c>
      <c r="C118">
        <v>-39.74</v>
      </c>
      <c r="D118">
        <v>-40.909999999999897</v>
      </c>
    </row>
    <row r="119" spans="1:4" x14ac:dyDescent="0.3">
      <c r="A119" s="2">
        <v>33660</v>
      </c>
      <c r="B119">
        <v>54.92</v>
      </c>
      <c r="C119">
        <v>-39.92</v>
      </c>
      <c r="D119">
        <v>-41.09</v>
      </c>
    </row>
    <row r="120" spans="1:4" x14ac:dyDescent="0.3">
      <c r="A120" s="2">
        <v>33722</v>
      </c>
      <c r="B120">
        <v>55.39</v>
      </c>
      <c r="C120">
        <v>-40.39</v>
      </c>
      <c r="D120">
        <v>-41.56</v>
      </c>
    </row>
    <row r="121" spans="1:4" x14ac:dyDescent="0.3">
      <c r="A121" s="2">
        <v>33778</v>
      </c>
      <c r="B121">
        <v>55.58</v>
      </c>
      <c r="C121">
        <v>-40.58</v>
      </c>
      <c r="D121">
        <v>-41.75</v>
      </c>
    </row>
    <row r="122" spans="1:4" x14ac:dyDescent="0.3">
      <c r="A122" s="2">
        <v>33844</v>
      </c>
      <c r="B122">
        <v>55.64</v>
      </c>
      <c r="C122">
        <v>-40.64</v>
      </c>
      <c r="D122">
        <v>-41.81</v>
      </c>
    </row>
    <row r="123" spans="1:4" x14ac:dyDescent="0.3">
      <c r="A123" s="2">
        <v>33892</v>
      </c>
      <c r="B123">
        <v>55.92</v>
      </c>
      <c r="C123">
        <v>-40.92</v>
      </c>
      <c r="D123">
        <v>-42.09</v>
      </c>
    </row>
    <row r="124" spans="1:4" x14ac:dyDescent="0.3">
      <c r="A124" s="2">
        <v>33946</v>
      </c>
      <c r="B124">
        <v>55.98</v>
      </c>
      <c r="C124">
        <v>-40.98</v>
      </c>
      <c r="D124">
        <v>-42.15</v>
      </c>
    </row>
    <row r="125" spans="1:4" x14ac:dyDescent="0.3">
      <c r="A125" s="2">
        <v>34008</v>
      </c>
      <c r="B125">
        <v>56.09</v>
      </c>
      <c r="C125">
        <v>-41.09</v>
      </c>
      <c r="D125">
        <v>-42.26</v>
      </c>
    </row>
    <row r="126" spans="1:4" x14ac:dyDescent="0.3">
      <c r="A126" s="2">
        <v>34074</v>
      </c>
      <c r="B126">
        <v>56.17</v>
      </c>
      <c r="C126">
        <v>-41.17</v>
      </c>
      <c r="D126">
        <v>-42.34</v>
      </c>
    </row>
    <row r="127" spans="1:4" x14ac:dyDescent="0.3">
      <c r="A127" s="2">
        <v>34129</v>
      </c>
      <c r="B127">
        <v>56.32</v>
      </c>
      <c r="C127">
        <v>-41.32</v>
      </c>
      <c r="D127">
        <v>-42.49</v>
      </c>
    </row>
    <row r="128" spans="1:4" x14ac:dyDescent="0.3">
      <c r="A128" s="2">
        <v>34198</v>
      </c>
      <c r="B128">
        <v>56.82</v>
      </c>
      <c r="C128">
        <v>-41.82</v>
      </c>
      <c r="D128">
        <v>-42.99</v>
      </c>
    </row>
    <row r="129" spans="1:4" x14ac:dyDescent="0.3">
      <c r="A129" s="2">
        <v>34255</v>
      </c>
      <c r="B129">
        <v>57.08</v>
      </c>
      <c r="C129">
        <v>-42.08</v>
      </c>
      <c r="D129">
        <v>-43.25</v>
      </c>
    </row>
    <row r="130" spans="1:4" x14ac:dyDescent="0.3">
      <c r="A130" s="2">
        <v>34312</v>
      </c>
      <c r="B130">
        <v>57.37</v>
      </c>
      <c r="C130">
        <v>-42.37</v>
      </c>
      <c r="D130">
        <v>-43.54</v>
      </c>
    </row>
    <row r="131" spans="1:4" x14ac:dyDescent="0.3">
      <c r="A131" s="2">
        <v>34379</v>
      </c>
      <c r="B131">
        <v>57.8</v>
      </c>
      <c r="C131">
        <v>-42.8</v>
      </c>
      <c r="D131">
        <v>-43.97</v>
      </c>
    </row>
    <row r="132" spans="1:4" x14ac:dyDescent="0.3">
      <c r="A132" s="2">
        <v>34429</v>
      </c>
      <c r="B132">
        <v>58.05</v>
      </c>
      <c r="C132">
        <v>-43.05</v>
      </c>
      <c r="D132">
        <v>-44.22</v>
      </c>
    </row>
    <row r="133" spans="1:4" x14ac:dyDescent="0.3">
      <c r="A133" s="2">
        <v>34498</v>
      </c>
      <c r="B133">
        <v>58.72</v>
      </c>
      <c r="C133">
        <v>-43.72</v>
      </c>
      <c r="D133">
        <v>-44.89</v>
      </c>
    </row>
    <row r="134" spans="1:4" x14ac:dyDescent="0.3">
      <c r="A134" s="2">
        <v>34554</v>
      </c>
      <c r="B134">
        <v>58.99</v>
      </c>
      <c r="C134">
        <v>-43.99</v>
      </c>
      <c r="D134">
        <v>-45.16</v>
      </c>
    </row>
    <row r="135" spans="1:4" x14ac:dyDescent="0.3">
      <c r="A135" s="2">
        <v>34639</v>
      </c>
      <c r="B135">
        <v>59.07</v>
      </c>
      <c r="C135">
        <v>-44.07</v>
      </c>
      <c r="D135">
        <v>-45.24</v>
      </c>
    </row>
    <row r="136" spans="1:4" x14ac:dyDescent="0.3">
      <c r="A136" s="2">
        <v>34704</v>
      </c>
      <c r="B136">
        <v>59.48</v>
      </c>
      <c r="C136">
        <v>-44.48</v>
      </c>
      <c r="D136">
        <v>-45.65</v>
      </c>
    </row>
    <row r="137" spans="1:4" x14ac:dyDescent="0.3">
      <c r="A137" s="2">
        <v>34765</v>
      </c>
      <c r="B137">
        <v>59.36</v>
      </c>
      <c r="C137">
        <v>-44.36</v>
      </c>
      <c r="D137">
        <v>-45.53</v>
      </c>
    </row>
    <row r="138" spans="1:4" x14ac:dyDescent="0.3">
      <c r="A138" s="2">
        <v>34824</v>
      </c>
      <c r="B138">
        <v>59.32</v>
      </c>
      <c r="C138">
        <v>-44.32</v>
      </c>
      <c r="D138">
        <v>-45.49</v>
      </c>
    </row>
    <row r="139" spans="1:4" x14ac:dyDescent="0.3">
      <c r="A139" s="2">
        <v>34886</v>
      </c>
      <c r="B139">
        <v>59.59</v>
      </c>
      <c r="C139">
        <v>-44.59</v>
      </c>
      <c r="D139">
        <v>-45.76</v>
      </c>
    </row>
    <row r="140" spans="1:4" x14ac:dyDescent="0.3">
      <c r="A140" s="2">
        <v>34988</v>
      </c>
      <c r="B140">
        <v>60.19</v>
      </c>
      <c r="C140">
        <v>-45.19</v>
      </c>
      <c r="D140">
        <v>-46.36</v>
      </c>
    </row>
    <row r="141" spans="1:4" x14ac:dyDescent="0.3">
      <c r="A141" s="2">
        <v>35087</v>
      </c>
      <c r="B141">
        <v>59.78</v>
      </c>
      <c r="C141">
        <v>-44.78</v>
      </c>
      <c r="D141">
        <v>-45.95</v>
      </c>
    </row>
    <row r="142" spans="1:4" x14ac:dyDescent="0.3">
      <c r="A142" s="2">
        <v>35157</v>
      </c>
      <c r="B142">
        <v>60.8</v>
      </c>
      <c r="C142">
        <v>-45.8</v>
      </c>
      <c r="D142">
        <v>-46.97</v>
      </c>
    </row>
    <row r="143" spans="1:4" x14ac:dyDescent="0.3">
      <c r="A143" s="2">
        <v>35269</v>
      </c>
      <c r="B143">
        <v>60.83</v>
      </c>
      <c r="C143">
        <v>-45.83</v>
      </c>
      <c r="D143">
        <v>-47</v>
      </c>
    </row>
    <row r="144" spans="1:4" x14ac:dyDescent="0.3">
      <c r="A144" s="2">
        <v>35345</v>
      </c>
      <c r="B144">
        <v>61.12</v>
      </c>
      <c r="C144">
        <v>-46.12</v>
      </c>
      <c r="D144">
        <v>-47.29</v>
      </c>
    </row>
    <row r="145" spans="1:4" x14ac:dyDescent="0.3">
      <c r="A145" s="2">
        <v>35436</v>
      </c>
      <c r="B145">
        <v>61</v>
      </c>
      <c r="C145">
        <v>-46</v>
      </c>
      <c r="D145">
        <v>-47.17</v>
      </c>
    </row>
    <row r="146" spans="1:4" x14ac:dyDescent="0.3">
      <c r="A146" s="2">
        <v>35552</v>
      </c>
      <c r="B146">
        <v>61.11</v>
      </c>
      <c r="C146">
        <v>-46.11</v>
      </c>
      <c r="D146">
        <v>-47.28</v>
      </c>
    </row>
    <row r="147" spans="1:4" x14ac:dyDescent="0.3">
      <c r="A147" s="2">
        <v>35627</v>
      </c>
      <c r="B147">
        <v>61.58</v>
      </c>
      <c r="C147">
        <v>-46.58</v>
      </c>
      <c r="D147">
        <v>-47.75</v>
      </c>
    </row>
    <row r="148" spans="1:4" x14ac:dyDescent="0.3">
      <c r="A148" s="2">
        <v>35739</v>
      </c>
      <c r="B148">
        <v>61.99</v>
      </c>
      <c r="C148">
        <v>-46.99</v>
      </c>
      <c r="D148">
        <v>-48.16</v>
      </c>
    </row>
    <row r="149" spans="1:4" x14ac:dyDescent="0.3">
      <c r="A149" s="2">
        <v>35801</v>
      </c>
      <c r="B149">
        <v>62.05</v>
      </c>
      <c r="C149">
        <v>-47.05</v>
      </c>
      <c r="D149">
        <v>-48.22</v>
      </c>
    </row>
    <row r="150" spans="1:4" x14ac:dyDescent="0.3">
      <c r="A150" s="2">
        <v>35905</v>
      </c>
      <c r="B150">
        <v>61.96</v>
      </c>
      <c r="C150">
        <v>-46.96</v>
      </c>
      <c r="D150">
        <v>-48.13</v>
      </c>
    </row>
    <row r="151" spans="1:4" x14ac:dyDescent="0.3">
      <c r="A151" s="2">
        <v>35990</v>
      </c>
      <c r="B151">
        <v>62.43</v>
      </c>
      <c r="C151">
        <v>-47.43</v>
      </c>
      <c r="D151">
        <v>-48.6</v>
      </c>
    </row>
    <row r="152" spans="1:4" x14ac:dyDescent="0.3">
      <c r="A152" s="2">
        <v>36087</v>
      </c>
      <c r="B152">
        <v>63.02</v>
      </c>
      <c r="C152">
        <v>-48.02</v>
      </c>
      <c r="D152">
        <v>-49.19</v>
      </c>
    </row>
    <row r="153" spans="1:4" x14ac:dyDescent="0.3">
      <c r="A153" s="2">
        <v>36179</v>
      </c>
      <c r="B153">
        <v>64.12</v>
      </c>
      <c r="C153">
        <v>-49.12</v>
      </c>
      <c r="D153">
        <v>-50.29</v>
      </c>
    </row>
    <row r="154" spans="1:4" x14ac:dyDescent="0.3">
      <c r="A154" s="2">
        <v>36270</v>
      </c>
      <c r="B154">
        <v>64.959999999999894</v>
      </c>
      <c r="C154">
        <v>-49.96</v>
      </c>
      <c r="D154">
        <v>-51.13</v>
      </c>
    </row>
    <row r="155" spans="1:4" x14ac:dyDescent="0.3">
      <c r="A155" s="2">
        <v>36367</v>
      </c>
      <c r="B155">
        <v>65.75</v>
      </c>
      <c r="C155">
        <v>-50.75</v>
      </c>
      <c r="D155">
        <v>-51.92</v>
      </c>
    </row>
    <row r="156" spans="1:4" x14ac:dyDescent="0.3">
      <c r="A156" s="2">
        <v>36458</v>
      </c>
      <c r="B156">
        <v>66.540000000000006</v>
      </c>
      <c r="C156">
        <v>-51.54</v>
      </c>
      <c r="D156">
        <v>-52.71</v>
      </c>
    </row>
    <row r="157" spans="1:4" x14ac:dyDescent="0.3">
      <c r="A157" s="2">
        <v>36549</v>
      </c>
      <c r="B157">
        <v>67.17</v>
      </c>
      <c r="C157">
        <v>-52.17</v>
      </c>
      <c r="D157">
        <v>-53.34</v>
      </c>
    </row>
    <row r="158" spans="1:4" x14ac:dyDescent="0.3">
      <c r="A158" s="2">
        <v>36655</v>
      </c>
      <c r="B158">
        <v>67.400000000000006</v>
      </c>
      <c r="C158">
        <v>-52.4</v>
      </c>
      <c r="D158">
        <v>-53.57</v>
      </c>
    </row>
    <row r="159" spans="1:4" x14ac:dyDescent="0.3">
      <c r="A159" s="2">
        <v>36732</v>
      </c>
      <c r="B159">
        <v>67.75</v>
      </c>
      <c r="C159">
        <v>-52.75</v>
      </c>
      <c r="D159">
        <v>-53.92</v>
      </c>
    </row>
    <row r="160" spans="1:4" x14ac:dyDescent="0.3">
      <c r="A160" s="2">
        <v>36805</v>
      </c>
      <c r="B160">
        <v>67.760000000000005</v>
      </c>
      <c r="C160">
        <v>-52.76</v>
      </c>
      <c r="D160">
        <v>-53.93</v>
      </c>
    </row>
    <row r="161" spans="1:4" x14ac:dyDescent="0.3">
      <c r="A161" s="2">
        <v>36936</v>
      </c>
      <c r="B161">
        <v>68.349999999999895</v>
      </c>
      <c r="C161">
        <v>-53.35</v>
      </c>
      <c r="D161">
        <v>-54.52</v>
      </c>
    </row>
    <row r="162" spans="1:4" x14ac:dyDescent="0.3">
      <c r="A162" s="2">
        <v>36964</v>
      </c>
      <c r="B162">
        <v>68.3</v>
      </c>
      <c r="C162">
        <v>-53.3</v>
      </c>
      <c r="D162">
        <v>-54.47</v>
      </c>
    </row>
    <row r="163" spans="1:4" x14ac:dyDescent="0.3">
      <c r="A163" s="2">
        <v>37000</v>
      </c>
      <c r="B163">
        <v>68.73</v>
      </c>
      <c r="C163">
        <v>-53.73</v>
      </c>
      <c r="D163">
        <v>-54.9</v>
      </c>
    </row>
    <row r="164" spans="1:4" x14ac:dyDescent="0.3">
      <c r="A164" s="2">
        <v>37095</v>
      </c>
      <c r="B164">
        <v>69.13</v>
      </c>
      <c r="C164">
        <v>-54.13</v>
      </c>
      <c r="D164">
        <v>-55.3</v>
      </c>
    </row>
    <row r="165" spans="1:4" x14ac:dyDescent="0.3">
      <c r="A165" s="2">
        <v>37175</v>
      </c>
      <c r="B165">
        <v>69.650000000000006</v>
      </c>
      <c r="C165">
        <v>-54.65</v>
      </c>
      <c r="D165">
        <v>-55.82</v>
      </c>
    </row>
    <row r="166" spans="1:4" x14ac:dyDescent="0.3">
      <c r="A166" s="2">
        <v>37270</v>
      </c>
      <c r="B166">
        <v>70.3</v>
      </c>
      <c r="C166">
        <v>-55.3</v>
      </c>
      <c r="D166">
        <v>-56.47</v>
      </c>
    </row>
    <row r="167" spans="1:4" x14ac:dyDescent="0.3">
      <c r="A167" s="2">
        <v>37365</v>
      </c>
      <c r="B167">
        <v>70.5</v>
      </c>
      <c r="C167">
        <v>-55.5</v>
      </c>
      <c r="D167">
        <v>-56.67</v>
      </c>
    </row>
    <row r="168" spans="1:4" x14ac:dyDescent="0.3">
      <c r="A168" s="2">
        <v>37454</v>
      </c>
      <c r="B168">
        <v>71</v>
      </c>
      <c r="C168">
        <v>-56</v>
      </c>
      <c r="D168">
        <v>-57.17</v>
      </c>
    </row>
    <row r="169" spans="1:4" x14ac:dyDescent="0.3">
      <c r="A169" s="2">
        <v>37539</v>
      </c>
      <c r="B169">
        <v>71.61</v>
      </c>
      <c r="C169">
        <v>-56.61</v>
      </c>
      <c r="D169">
        <v>-57.78</v>
      </c>
    </row>
    <row r="170" spans="1:4" x14ac:dyDescent="0.3">
      <c r="A170" s="2">
        <v>37649</v>
      </c>
      <c r="B170">
        <v>72.2</v>
      </c>
      <c r="C170">
        <v>-57.2</v>
      </c>
      <c r="D170">
        <v>-58.37</v>
      </c>
    </row>
    <row r="171" spans="1:4" x14ac:dyDescent="0.3">
      <c r="A171" s="2">
        <v>37746</v>
      </c>
      <c r="B171">
        <v>72.209999999999894</v>
      </c>
      <c r="C171">
        <v>-57.21</v>
      </c>
      <c r="D171">
        <v>-58.38</v>
      </c>
    </row>
    <row r="172" spans="1:4" x14ac:dyDescent="0.3">
      <c r="A172" s="2">
        <v>37809</v>
      </c>
      <c r="B172">
        <v>72.3</v>
      </c>
      <c r="C172">
        <v>-57.3</v>
      </c>
      <c r="D172">
        <v>-58.47</v>
      </c>
    </row>
    <row r="173" spans="1:4" x14ac:dyDescent="0.3">
      <c r="A173" s="2">
        <v>37908</v>
      </c>
      <c r="B173">
        <v>72.510000000000005</v>
      </c>
      <c r="C173">
        <v>-57.51</v>
      </c>
      <c r="D173">
        <v>-58.68</v>
      </c>
    </row>
    <row r="174" spans="1:4" x14ac:dyDescent="0.3">
      <c r="A174" s="2">
        <v>37999</v>
      </c>
      <c r="B174">
        <v>72.88</v>
      </c>
      <c r="C174">
        <v>-57.88</v>
      </c>
      <c r="D174">
        <v>-59.05</v>
      </c>
    </row>
    <row r="175" spans="1:4" x14ac:dyDescent="0.3">
      <c r="A175" s="2">
        <v>38105</v>
      </c>
      <c r="B175">
        <v>72.97</v>
      </c>
      <c r="C175">
        <v>-57.97</v>
      </c>
      <c r="D175">
        <v>-59.14</v>
      </c>
    </row>
    <row r="176" spans="1:4" x14ac:dyDescent="0.3">
      <c r="A176" s="2">
        <v>38181</v>
      </c>
      <c r="B176">
        <v>73.209999999999894</v>
      </c>
      <c r="C176">
        <v>-58.21</v>
      </c>
      <c r="D176">
        <v>-59.38</v>
      </c>
    </row>
    <row r="177" spans="1:4" x14ac:dyDescent="0.3">
      <c r="A177" s="2">
        <v>38286</v>
      </c>
      <c r="B177">
        <v>73.59</v>
      </c>
      <c r="C177">
        <v>-58.59</v>
      </c>
      <c r="D177">
        <v>-59.76</v>
      </c>
    </row>
    <row r="178" spans="1:4" x14ac:dyDescent="0.3">
      <c r="A178" s="2">
        <v>38379</v>
      </c>
      <c r="B178">
        <v>73.680000000000007</v>
      </c>
      <c r="C178">
        <v>-58.68</v>
      </c>
      <c r="D178">
        <v>-59.85</v>
      </c>
    </row>
    <row r="179" spans="1:4" x14ac:dyDescent="0.3">
      <c r="A179" s="2">
        <v>38453</v>
      </c>
      <c r="B179">
        <v>73.63</v>
      </c>
      <c r="C179">
        <v>-58.63</v>
      </c>
      <c r="D179">
        <v>-59.8</v>
      </c>
    </row>
    <row r="180" spans="1:4" x14ac:dyDescent="0.3">
      <c r="A180" s="2">
        <v>38556</v>
      </c>
      <c r="B180">
        <v>73.819999999999894</v>
      </c>
      <c r="C180">
        <v>-58.82</v>
      </c>
      <c r="D180">
        <v>-59.99</v>
      </c>
    </row>
    <row r="181" spans="1:4" x14ac:dyDescent="0.3">
      <c r="A181" s="2">
        <v>38656</v>
      </c>
      <c r="B181">
        <v>74.5</v>
      </c>
      <c r="C181">
        <v>-59.5</v>
      </c>
      <c r="D181">
        <v>-60.67</v>
      </c>
    </row>
    <row r="182" spans="1:4" x14ac:dyDescent="0.3">
      <c r="A182" s="2">
        <v>38769</v>
      </c>
      <c r="B182">
        <v>74.64</v>
      </c>
      <c r="C182">
        <v>-59.64</v>
      </c>
      <c r="D182">
        <v>-60.81</v>
      </c>
    </row>
    <row r="183" spans="1:4" x14ac:dyDescent="0.3">
      <c r="A183" s="2">
        <v>38832</v>
      </c>
      <c r="B183">
        <v>74.72</v>
      </c>
      <c r="C183">
        <v>-59.72</v>
      </c>
      <c r="D183">
        <v>-60.89</v>
      </c>
    </row>
    <row r="184" spans="1:4" x14ac:dyDescent="0.3">
      <c r="A184" s="2">
        <v>38905</v>
      </c>
      <c r="B184">
        <v>74.63</v>
      </c>
      <c r="C184">
        <v>-59.63</v>
      </c>
      <c r="D184">
        <v>-60.8</v>
      </c>
    </row>
    <row r="185" spans="1:4" x14ac:dyDescent="0.3">
      <c r="A185" s="2">
        <v>39014</v>
      </c>
      <c r="B185">
        <v>74.97</v>
      </c>
      <c r="C185">
        <v>-59.97</v>
      </c>
      <c r="D185">
        <v>-61.14</v>
      </c>
    </row>
    <row r="186" spans="1:4" x14ac:dyDescent="0.3">
      <c r="A186" s="2">
        <v>39112</v>
      </c>
      <c r="B186">
        <v>75.290000000000006</v>
      </c>
      <c r="C186">
        <v>-60.29</v>
      </c>
      <c r="D186">
        <v>-61.46</v>
      </c>
    </row>
    <row r="187" spans="1:4" x14ac:dyDescent="0.3">
      <c r="A187" s="2">
        <v>39218</v>
      </c>
      <c r="B187">
        <v>75.45</v>
      </c>
      <c r="C187">
        <v>-60.45</v>
      </c>
      <c r="D187">
        <v>-61.62</v>
      </c>
    </row>
    <row r="188" spans="1:4" x14ac:dyDescent="0.3">
      <c r="A188" s="2">
        <v>39294</v>
      </c>
      <c r="B188">
        <v>76.209999999999894</v>
      </c>
      <c r="C188">
        <v>-61.21</v>
      </c>
      <c r="D188">
        <v>-62.38</v>
      </c>
    </row>
    <row r="189" spans="1:4" x14ac:dyDescent="0.3">
      <c r="A189" s="2">
        <v>39392</v>
      </c>
      <c r="B189">
        <v>77.25</v>
      </c>
      <c r="C189">
        <v>-62.25</v>
      </c>
      <c r="D189">
        <v>-63.42</v>
      </c>
    </row>
    <row r="190" spans="1:4" x14ac:dyDescent="0.3">
      <c r="A190" s="2">
        <v>39484</v>
      </c>
      <c r="B190">
        <v>77.319999999999894</v>
      </c>
      <c r="C190">
        <v>-62.32</v>
      </c>
      <c r="D190">
        <v>-63.49</v>
      </c>
    </row>
    <row r="191" spans="1:4" x14ac:dyDescent="0.3">
      <c r="A191" s="2">
        <v>39562</v>
      </c>
      <c r="B191">
        <v>77.34</v>
      </c>
      <c r="C191">
        <v>-62.34</v>
      </c>
      <c r="D191">
        <v>-63.51</v>
      </c>
    </row>
    <row r="192" spans="1:4" x14ac:dyDescent="0.3">
      <c r="A192" s="2">
        <v>39616</v>
      </c>
      <c r="B192">
        <v>77.599999999999895</v>
      </c>
      <c r="C192">
        <v>-62.6</v>
      </c>
      <c r="D192">
        <v>-63.77</v>
      </c>
    </row>
    <row r="193" spans="1:4" x14ac:dyDescent="0.3">
      <c r="A193" s="2">
        <v>39632</v>
      </c>
      <c r="B193">
        <v>77.819999999999894</v>
      </c>
      <c r="C193">
        <v>-62.82</v>
      </c>
      <c r="D193">
        <v>-63.99</v>
      </c>
    </row>
    <row r="194" spans="1:4" x14ac:dyDescent="0.3">
      <c r="A194" s="2">
        <v>39770</v>
      </c>
      <c r="B194">
        <v>78.040000000000006</v>
      </c>
      <c r="C194">
        <v>-63.04</v>
      </c>
      <c r="D194">
        <v>-64.209999999999894</v>
      </c>
    </row>
    <row r="195" spans="1:4" x14ac:dyDescent="0.3">
      <c r="A195" s="2">
        <v>39861</v>
      </c>
      <c r="B195">
        <v>78.38</v>
      </c>
      <c r="C195">
        <v>-63.38</v>
      </c>
      <c r="D195">
        <v>-64.55</v>
      </c>
    </row>
    <row r="196" spans="1:4" x14ac:dyDescent="0.3">
      <c r="A196" s="2">
        <v>39933</v>
      </c>
      <c r="B196">
        <v>78.22</v>
      </c>
      <c r="C196">
        <v>-63.22</v>
      </c>
      <c r="D196">
        <v>-64.39</v>
      </c>
    </row>
    <row r="197" spans="1:4" x14ac:dyDescent="0.3">
      <c r="A197" s="2">
        <v>40008</v>
      </c>
      <c r="B197">
        <v>78.069999999999894</v>
      </c>
      <c r="C197">
        <v>-63.07</v>
      </c>
      <c r="D197">
        <v>-64.239999999999895</v>
      </c>
    </row>
    <row r="198" spans="1:4" x14ac:dyDescent="0.3">
      <c r="A198" s="2">
        <v>40135</v>
      </c>
      <c r="B198">
        <v>77.92</v>
      </c>
      <c r="C198">
        <v>-62.92</v>
      </c>
      <c r="D198">
        <v>-64.09</v>
      </c>
    </row>
    <row r="199" spans="1:4" x14ac:dyDescent="0.3">
      <c r="A199" s="2">
        <v>40220</v>
      </c>
      <c r="B199">
        <v>77.78</v>
      </c>
      <c r="C199">
        <v>-62.78</v>
      </c>
      <c r="D199">
        <v>-63.95</v>
      </c>
    </row>
    <row r="200" spans="1:4" x14ac:dyDescent="0.3">
      <c r="A200" s="2">
        <v>40289</v>
      </c>
      <c r="B200">
        <v>77.900000000000006</v>
      </c>
      <c r="C200">
        <v>-62.9</v>
      </c>
      <c r="D200">
        <v>-64.069999999999894</v>
      </c>
    </row>
    <row r="201" spans="1:4" x14ac:dyDescent="0.3">
      <c r="A201" s="2">
        <v>40381</v>
      </c>
      <c r="B201">
        <v>78.73</v>
      </c>
      <c r="C201">
        <v>-63.73</v>
      </c>
      <c r="D201">
        <v>-64.900000000000006</v>
      </c>
    </row>
    <row r="202" spans="1:4" x14ac:dyDescent="0.3">
      <c r="A202" s="2">
        <v>40472</v>
      </c>
      <c r="B202">
        <v>79.02</v>
      </c>
      <c r="C202">
        <v>-64.02</v>
      </c>
      <c r="D202">
        <v>-65.19</v>
      </c>
    </row>
    <row r="203" spans="1:4" x14ac:dyDescent="0.3">
      <c r="A203" s="2">
        <v>40568</v>
      </c>
      <c r="B203">
        <v>79.47</v>
      </c>
      <c r="C203">
        <v>-64.47</v>
      </c>
      <c r="D203">
        <v>-65.64</v>
      </c>
    </row>
    <row r="204" spans="1:4" x14ac:dyDescent="0.3">
      <c r="A204" s="2">
        <v>40653</v>
      </c>
      <c r="B204">
        <v>79.260000000000005</v>
      </c>
      <c r="C204">
        <v>-64.260000000000005</v>
      </c>
      <c r="D204">
        <v>-65.430000000000007</v>
      </c>
    </row>
    <row r="205" spans="1:4" x14ac:dyDescent="0.3">
      <c r="A205" s="2">
        <v>40743</v>
      </c>
      <c r="B205">
        <v>79.17</v>
      </c>
      <c r="C205">
        <v>-64.17</v>
      </c>
      <c r="D205">
        <v>-65.34</v>
      </c>
    </row>
    <row r="206" spans="1:4" x14ac:dyDescent="0.3">
      <c r="A206" s="2">
        <v>40849</v>
      </c>
      <c r="B206">
        <v>78.94</v>
      </c>
      <c r="C206">
        <v>-63.94</v>
      </c>
      <c r="D206">
        <v>-65.11</v>
      </c>
    </row>
    <row r="207" spans="1:4" x14ac:dyDescent="0.3">
      <c r="A207" s="2">
        <v>40932</v>
      </c>
      <c r="B207">
        <v>78.260000000000005</v>
      </c>
      <c r="C207">
        <v>-63.26</v>
      </c>
      <c r="D207">
        <v>-64.430000000000007</v>
      </c>
    </row>
    <row r="208" spans="1:4" x14ac:dyDescent="0.3">
      <c r="A208" s="2">
        <v>41032</v>
      </c>
      <c r="B208">
        <v>77.36</v>
      </c>
      <c r="C208">
        <v>-62.36</v>
      </c>
      <c r="D208">
        <v>-63.53</v>
      </c>
    </row>
    <row r="209" spans="1:4" x14ac:dyDescent="0.3">
      <c r="A209" s="2">
        <v>41045</v>
      </c>
      <c r="B209">
        <v>77.11</v>
      </c>
      <c r="C209">
        <v>-62.11</v>
      </c>
      <c r="D209">
        <v>-63.28</v>
      </c>
    </row>
    <row r="210" spans="1:4" x14ac:dyDescent="0.3">
      <c r="A210" s="2">
        <v>41121</v>
      </c>
      <c r="B210">
        <v>76.84</v>
      </c>
      <c r="C210">
        <v>-61.84</v>
      </c>
      <c r="D210">
        <v>-63.01</v>
      </c>
    </row>
    <row r="211" spans="1:4" x14ac:dyDescent="0.3">
      <c r="A211" s="2">
        <v>41221</v>
      </c>
      <c r="B211">
        <v>76.89</v>
      </c>
      <c r="C211">
        <v>-61.89</v>
      </c>
      <c r="D211">
        <v>-63.06</v>
      </c>
    </row>
    <row r="212" spans="1:4" x14ac:dyDescent="0.3">
      <c r="A212" s="2">
        <v>41320</v>
      </c>
      <c r="B212">
        <v>75.739999999999895</v>
      </c>
      <c r="C212">
        <v>-60.74</v>
      </c>
      <c r="D212">
        <v>-61.91</v>
      </c>
    </row>
    <row r="213" spans="1:4" x14ac:dyDescent="0.3">
      <c r="A213" s="2">
        <v>41403</v>
      </c>
      <c r="B213">
        <v>75.290000000000006</v>
      </c>
      <c r="C213">
        <v>-60.29</v>
      </c>
      <c r="D213">
        <v>-61.46</v>
      </c>
    </row>
    <row r="214" spans="1:4" x14ac:dyDescent="0.3">
      <c r="A214" s="2">
        <v>41478</v>
      </c>
      <c r="B214">
        <v>74.44</v>
      </c>
      <c r="C214">
        <v>-59.44</v>
      </c>
      <c r="D214">
        <v>-60.61</v>
      </c>
    </row>
    <row r="215" spans="1:4" x14ac:dyDescent="0.3">
      <c r="A215" s="2">
        <v>41578</v>
      </c>
      <c r="B215">
        <v>75.22</v>
      </c>
      <c r="C215">
        <v>-60.22</v>
      </c>
      <c r="D215">
        <v>-61.39</v>
      </c>
    </row>
    <row r="216" spans="1:4" x14ac:dyDescent="0.3">
      <c r="A216" s="2">
        <v>41703</v>
      </c>
      <c r="B216">
        <v>74.92</v>
      </c>
      <c r="C216">
        <v>-59.92</v>
      </c>
      <c r="D216">
        <v>-61.09</v>
      </c>
    </row>
    <row r="217" spans="1:4" x14ac:dyDescent="0.3">
      <c r="A217" s="2">
        <v>41786</v>
      </c>
      <c r="B217">
        <v>74.790000000000006</v>
      </c>
      <c r="C217">
        <v>-59.79</v>
      </c>
      <c r="D217">
        <v>-60.96</v>
      </c>
    </row>
    <row r="218" spans="1:4" x14ac:dyDescent="0.3">
      <c r="A218" s="2">
        <v>41850</v>
      </c>
      <c r="B218">
        <v>74.7</v>
      </c>
      <c r="C218">
        <v>-59.7</v>
      </c>
      <c r="D218">
        <v>-60.87</v>
      </c>
    </row>
    <row r="219" spans="1:4" x14ac:dyDescent="0.3">
      <c r="A219" s="2">
        <v>41919</v>
      </c>
      <c r="B219">
        <v>74.599999999999895</v>
      </c>
      <c r="C219">
        <v>-59.6</v>
      </c>
      <c r="D219">
        <v>-60.77</v>
      </c>
    </row>
    <row r="220" spans="1:4" x14ac:dyDescent="0.3">
      <c r="A220" s="2">
        <v>42047</v>
      </c>
      <c r="B220">
        <v>73.86</v>
      </c>
      <c r="C220">
        <v>-58.86</v>
      </c>
      <c r="D220">
        <v>-60.03</v>
      </c>
    </row>
    <row r="221" spans="1:4" x14ac:dyDescent="0.3">
      <c r="A221" s="2">
        <v>42136</v>
      </c>
      <c r="B221">
        <v>73.8</v>
      </c>
      <c r="C221">
        <v>-58.8</v>
      </c>
      <c r="D221">
        <v>-59.97</v>
      </c>
    </row>
    <row r="222" spans="1:4" x14ac:dyDescent="0.3">
      <c r="A222" s="2">
        <v>42200</v>
      </c>
      <c r="B222">
        <v>73.97</v>
      </c>
      <c r="C222">
        <v>-58.97</v>
      </c>
      <c r="D222">
        <v>-60.14</v>
      </c>
    </row>
    <row r="223" spans="1:4" x14ac:dyDescent="0.3">
      <c r="A223" s="2">
        <v>42314</v>
      </c>
      <c r="B223">
        <v>74</v>
      </c>
      <c r="C223">
        <v>-59</v>
      </c>
      <c r="D223">
        <v>-60.17</v>
      </c>
    </row>
    <row r="224" spans="1:4" x14ac:dyDescent="0.3">
      <c r="A224" s="2">
        <v>42401</v>
      </c>
      <c r="B224">
        <v>73.59</v>
      </c>
      <c r="C224">
        <v>-58.59</v>
      </c>
      <c r="D224">
        <v>-59.76</v>
      </c>
    </row>
    <row r="225" spans="1:4" x14ac:dyDescent="0.3">
      <c r="A225" s="2">
        <v>42487</v>
      </c>
      <c r="B225">
        <v>73.48</v>
      </c>
      <c r="C225">
        <v>-58.48</v>
      </c>
      <c r="D225">
        <v>-59.65</v>
      </c>
    </row>
    <row r="226" spans="1:4" x14ac:dyDescent="0.3">
      <c r="A226" s="2">
        <v>42598</v>
      </c>
      <c r="B226">
        <v>73.66</v>
      </c>
      <c r="C226">
        <v>-58.66</v>
      </c>
      <c r="D226">
        <v>-59.83</v>
      </c>
    </row>
    <row r="227" spans="1:4" x14ac:dyDescent="0.3">
      <c r="A227" s="2">
        <v>42669</v>
      </c>
      <c r="B227">
        <v>73.59</v>
      </c>
      <c r="C227">
        <v>-58.59</v>
      </c>
      <c r="D227">
        <v>-59.76</v>
      </c>
    </row>
    <row r="228" spans="1:4" x14ac:dyDescent="0.3">
      <c r="A228" s="2">
        <v>42765</v>
      </c>
      <c r="B228">
        <v>73.23</v>
      </c>
      <c r="C228">
        <v>-58.23</v>
      </c>
      <c r="D228">
        <v>-59.4</v>
      </c>
    </row>
    <row r="229" spans="1:4" x14ac:dyDescent="0.3">
      <c r="A229" s="2">
        <v>42871</v>
      </c>
      <c r="B229">
        <v>73.180000000000007</v>
      </c>
      <c r="C229">
        <v>-58.18</v>
      </c>
      <c r="D229">
        <v>-59.35</v>
      </c>
    </row>
    <row r="230" spans="1:4" x14ac:dyDescent="0.3">
      <c r="A230" s="2">
        <v>42986</v>
      </c>
      <c r="B230">
        <v>73.12</v>
      </c>
      <c r="C230">
        <v>-58.12</v>
      </c>
      <c r="D230">
        <v>-59.29</v>
      </c>
    </row>
    <row r="231" spans="1:4" x14ac:dyDescent="0.3">
      <c r="A231" s="2">
        <v>43040</v>
      </c>
      <c r="B231">
        <v>73.209999999999894</v>
      </c>
      <c r="C231">
        <v>-58.21</v>
      </c>
      <c r="D231">
        <v>-59.38</v>
      </c>
    </row>
    <row r="232" spans="1:4" x14ac:dyDescent="0.3">
      <c r="A232" s="2">
        <v>43178</v>
      </c>
      <c r="B232">
        <v>72.58</v>
      </c>
      <c r="C232">
        <v>-57.58</v>
      </c>
      <c r="D232">
        <v>-58.75</v>
      </c>
    </row>
    <row r="233" spans="1:4" x14ac:dyDescent="0.3">
      <c r="A233" s="2">
        <v>43333</v>
      </c>
      <c r="B233">
        <v>72.78</v>
      </c>
      <c r="C233">
        <v>-57.78</v>
      </c>
      <c r="D233">
        <v>-58.95</v>
      </c>
    </row>
    <row r="234" spans="1:4" x14ac:dyDescent="0.3">
      <c r="A234" s="2">
        <v>43388</v>
      </c>
      <c r="B234">
        <v>73.010000000000005</v>
      </c>
      <c r="C234">
        <v>-58.01</v>
      </c>
      <c r="D234">
        <v>-59.18</v>
      </c>
    </row>
    <row r="235" spans="1:4" x14ac:dyDescent="0.3">
      <c r="A235" s="2">
        <v>43501</v>
      </c>
      <c r="B235">
        <v>72.91</v>
      </c>
      <c r="C235">
        <v>-57.91</v>
      </c>
      <c r="D235">
        <v>-59.08</v>
      </c>
    </row>
    <row r="236" spans="1:4" x14ac:dyDescent="0.3">
      <c r="A236" s="2">
        <v>43571</v>
      </c>
      <c r="B236">
        <v>72.83</v>
      </c>
      <c r="C236">
        <v>-57.83</v>
      </c>
      <c r="D236">
        <v>-59</v>
      </c>
    </row>
    <row r="237" spans="1:4" x14ac:dyDescent="0.3">
      <c r="A237" s="2">
        <v>43656</v>
      </c>
      <c r="B237">
        <v>73.010000000000005</v>
      </c>
      <c r="C237">
        <v>-58.01</v>
      </c>
      <c r="D237">
        <v>-59.18</v>
      </c>
    </row>
    <row r="238" spans="1:4" x14ac:dyDescent="0.3">
      <c r="A238" s="2">
        <v>43893</v>
      </c>
      <c r="B238">
        <v>73.13</v>
      </c>
      <c r="C238">
        <v>-58.13</v>
      </c>
      <c r="D238">
        <v>-59.3</v>
      </c>
    </row>
    <row r="239" spans="1:4" x14ac:dyDescent="0.3">
      <c r="A239" s="2">
        <v>44105</v>
      </c>
      <c r="B239">
        <v>73.38</v>
      </c>
      <c r="C239">
        <v>-58.38</v>
      </c>
      <c r="D239">
        <v>-59.55</v>
      </c>
    </row>
    <row r="240" spans="1:4" x14ac:dyDescent="0.3">
      <c r="A240" s="2">
        <v>44266</v>
      </c>
      <c r="B240">
        <v>73.150000000000006</v>
      </c>
      <c r="C240">
        <v>-58.15</v>
      </c>
      <c r="D240">
        <v>-59.32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68D4F0-CE3D-4055-9BAC-595C069D2BB8}">
  <dimension ref="A1:O240"/>
  <sheetViews>
    <sheetView topLeftCell="J1" workbookViewId="0">
      <selection activeCell="M6" sqref="M6"/>
    </sheetView>
  </sheetViews>
  <sheetFormatPr defaultRowHeight="14.4" x14ac:dyDescent="0.3"/>
  <cols>
    <col min="1" max="1" width="10.5546875" bestFit="1" customWidth="1"/>
  </cols>
  <sheetData>
    <row r="1" spans="1:15" s="1" customFormat="1" x14ac:dyDescent="0.3">
      <c r="A1" s="1" t="s">
        <v>0</v>
      </c>
      <c r="B1" s="1" t="s">
        <v>1</v>
      </c>
      <c r="C1" s="1" t="s">
        <v>2</v>
      </c>
      <c r="D1" s="1" t="s">
        <v>3</v>
      </c>
    </row>
    <row r="2" spans="1:15" x14ac:dyDescent="0.3">
      <c r="A2" s="2">
        <v>29054</v>
      </c>
      <c r="B2">
        <v>-5.29</v>
      </c>
      <c r="C2">
        <v>20.29</v>
      </c>
      <c r="D2">
        <v>19.12</v>
      </c>
      <c r="F2">
        <v>3288</v>
      </c>
      <c r="G2">
        <v>21.580812454223999</v>
      </c>
      <c r="H2" s="2">
        <v>1</v>
      </c>
      <c r="I2">
        <f>IFERROR(VLOOKUP(H2,$A$2:$D$542,4,FALSE),IFERROR(VLOOKUP(H2,$A$2:$D$542,4),0))</f>
        <v>0</v>
      </c>
      <c r="K2">
        <f>MAX(D:D)</f>
        <v>20.2</v>
      </c>
    </row>
    <row r="3" spans="1:15" x14ac:dyDescent="0.3">
      <c r="A3" s="2">
        <v>29062</v>
      </c>
      <c r="B3">
        <v>-6.37</v>
      </c>
      <c r="C3">
        <v>21.37</v>
      </c>
      <c r="D3">
        <v>20.2</v>
      </c>
      <c r="F3">
        <v>10958</v>
      </c>
      <c r="G3">
        <v>21.255870819091999</v>
      </c>
      <c r="H3" s="2">
        <f>$H$2+F3-$F$2+1</f>
        <v>7672</v>
      </c>
      <c r="I3">
        <f>IFERROR(VLOOKUP(H3,A:D,4,FALSE),IFERROR(VLOOKUP(H3,A:D,4),0))</f>
        <v>0</v>
      </c>
      <c r="K3">
        <f>MIN(D:D)</f>
        <v>4.09</v>
      </c>
    </row>
    <row r="4" spans="1:15" x14ac:dyDescent="0.3">
      <c r="A4" s="2">
        <v>29077</v>
      </c>
      <c r="B4">
        <v>-5.69</v>
      </c>
      <c r="C4">
        <v>20.69</v>
      </c>
      <c r="D4">
        <v>19.52</v>
      </c>
      <c r="F4">
        <v>17897</v>
      </c>
      <c r="G4">
        <v>20.802606582641999</v>
      </c>
      <c r="H4" s="2">
        <f t="shared" ref="H4:H67" si="0">$H$2+F4-$F$2+1</f>
        <v>14611</v>
      </c>
      <c r="I4">
        <f t="shared" ref="I4:I67" si="1">IFERROR(VLOOKUP(H4,A:D,4,FALSE),IFERROR(VLOOKUP(H4,A:D,4),0))</f>
        <v>0</v>
      </c>
      <c r="L4" t="s">
        <v>9</v>
      </c>
      <c r="M4" t="s">
        <v>10</v>
      </c>
      <c r="N4" t="s">
        <v>11</v>
      </c>
      <c r="O4" t="s">
        <v>12</v>
      </c>
    </row>
    <row r="5" spans="1:15" x14ac:dyDescent="0.3">
      <c r="A5" s="2">
        <v>29115</v>
      </c>
      <c r="B5">
        <v>-5.8</v>
      </c>
      <c r="C5">
        <v>20.8</v>
      </c>
      <c r="D5">
        <v>19.63</v>
      </c>
      <c r="F5">
        <v>20089</v>
      </c>
      <c r="G5">
        <v>20.610702514648001</v>
      </c>
      <c r="H5" s="2">
        <f t="shared" si="0"/>
        <v>16803</v>
      </c>
      <c r="I5">
        <f t="shared" si="1"/>
        <v>0</v>
      </c>
      <c r="K5">
        <f>CORREL(G12:G51,I12:I51)^2</f>
        <v>0.99125095040045064</v>
      </c>
      <c r="L5">
        <f>1-(SUM(J10:J51)/SUM(K10:K51))</f>
        <v>0.80169218238599993</v>
      </c>
      <c r="M5">
        <f>SUM(L10:L51)*100/SUM(I10:I51)</f>
        <v>16.317551742660925</v>
      </c>
      <c r="N5">
        <f>SQRT(SUM(J10:J51))/COUNT(J10:J51)</f>
        <v>0.31563929039802346</v>
      </c>
      <c r="O5">
        <f>N5/_xlfn.STDEV.S(I12:I51)</f>
        <v>6.9525197262152685E-2</v>
      </c>
    </row>
    <row r="6" spans="1:15" x14ac:dyDescent="0.3">
      <c r="A6" s="2">
        <v>29144</v>
      </c>
      <c r="B6">
        <v>-5.99</v>
      </c>
      <c r="C6">
        <v>20.99</v>
      </c>
      <c r="D6">
        <v>19.82</v>
      </c>
      <c r="F6">
        <v>22646</v>
      </c>
      <c r="G6">
        <v>20.288728713988998</v>
      </c>
      <c r="H6" s="2">
        <f t="shared" si="0"/>
        <v>19360</v>
      </c>
      <c r="I6">
        <f t="shared" si="1"/>
        <v>0</v>
      </c>
    </row>
    <row r="7" spans="1:15" x14ac:dyDescent="0.3">
      <c r="A7" s="2">
        <v>29161</v>
      </c>
      <c r="B7">
        <v>-5.71</v>
      </c>
      <c r="C7">
        <v>20.71</v>
      </c>
      <c r="D7">
        <v>19.54</v>
      </c>
      <c r="F7">
        <v>24472</v>
      </c>
      <c r="G7">
        <v>19.977462768555</v>
      </c>
      <c r="H7" s="2">
        <f t="shared" si="0"/>
        <v>21186</v>
      </c>
      <c r="I7">
        <f t="shared" si="1"/>
        <v>0</v>
      </c>
    </row>
    <row r="8" spans="1:15" x14ac:dyDescent="0.3">
      <c r="A8" s="2">
        <v>29180</v>
      </c>
      <c r="B8">
        <v>-5.8</v>
      </c>
      <c r="C8">
        <v>20.8</v>
      </c>
      <c r="D8">
        <v>19.63</v>
      </c>
      <c r="F8">
        <v>27029</v>
      </c>
      <c r="G8">
        <v>19.372978210448998</v>
      </c>
      <c r="H8" s="2">
        <f t="shared" si="0"/>
        <v>23743</v>
      </c>
      <c r="I8">
        <f t="shared" si="1"/>
        <v>0</v>
      </c>
    </row>
    <row r="9" spans="1:15" x14ac:dyDescent="0.3">
      <c r="A9" s="2">
        <v>29181</v>
      </c>
      <c r="B9">
        <v>-5.71</v>
      </c>
      <c r="C9">
        <v>20.71</v>
      </c>
      <c r="D9">
        <v>19.54</v>
      </c>
      <c r="F9">
        <v>28124</v>
      </c>
      <c r="G9">
        <v>19.030193328856999</v>
      </c>
      <c r="H9" s="2">
        <f t="shared" si="0"/>
        <v>24838</v>
      </c>
      <c r="I9">
        <f t="shared" si="1"/>
        <v>0</v>
      </c>
    </row>
    <row r="10" spans="1:15" x14ac:dyDescent="0.3">
      <c r="A10" s="2">
        <v>29216</v>
      </c>
      <c r="B10">
        <v>-5.85</v>
      </c>
      <c r="C10">
        <v>20.85</v>
      </c>
      <c r="D10">
        <v>19.68</v>
      </c>
      <c r="F10">
        <v>29951</v>
      </c>
      <c r="G10">
        <v>18.251461029053001</v>
      </c>
      <c r="H10" s="2">
        <f t="shared" si="0"/>
        <v>26665</v>
      </c>
      <c r="I10">
        <f t="shared" si="1"/>
        <v>0</v>
      </c>
    </row>
    <row r="11" spans="1:15" x14ac:dyDescent="0.3">
      <c r="A11" s="2">
        <v>29242</v>
      </c>
      <c r="B11">
        <v>-5.95</v>
      </c>
      <c r="C11">
        <v>20.95</v>
      </c>
      <c r="D11">
        <v>19.78</v>
      </c>
      <c r="F11">
        <v>31777</v>
      </c>
      <c r="G11">
        <v>17.197551727295</v>
      </c>
      <c r="H11" s="2">
        <f t="shared" si="0"/>
        <v>28491</v>
      </c>
      <c r="I11">
        <f t="shared" si="1"/>
        <v>0</v>
      </c>
    </row>
    <row r="12" spans="1:15" x14ac:dyDescent="0.3">
      <c r="A12" s="2">
        <v>29272</v>
      </c>
      <c r="B12">
        <v>-5.94</v>
      </c>
      <c r="C12">
        <v>20.94</v>
      </c>
      <c r="D12">
        <v>19.77</v>
      </c>
      <c r="F12">
        <v>33238</v>
      </c>
      <c r="G12">
        <v>16.28885269165</v>
      </c>
      <c r="H12" s="2">
        <f t="shared" si="0"/>
        <v>29952</v>
      </c>
      <c r="I12">
        <f t="shared" si="1"/>
        <v>19.25</v>
      </c>
      <c r="J12">
        <f>(I12-G12)^2</f>
        <v>8.7683933817484512</v>
      </c>
      <c r="K12">
        <f>(I12-AVERAGE($I$12:I$51))^2</f>
        <v>55.543482562500131</v>
      </c>
      <c r="L12">
        <f>(I12-G12)</f>
        <v>2.9611473083500002</v>
      </c>
    </row>
    <row r="13" spans="1:15" x14ac:dyDescent="0.3">
      <c r="A13" s="2">
        <v>29300</v>
      </c>
      <c r="B13">
        <v>-5.82</v>
      </c>
      <c r="C13">
        <v>20.82</v>
      </c>
      <c r="D13">
        <v>19.649999999999899</v>
      </c>
      <c r="F13">
        <v>33603</v>
      </c>
      <c r="G13">
        <v>16.042858123778998</v>
      </c>
      <c r="H13" s="2">
        <f t="shared" si="0"/>
        <v>30317</v>
      </c>
      <c r="I13">
        <f t="shared" si="1"/>
        <v>19.03</v>
      </c>
      <c r="J13">
        <f t="shared" ref="J13:J76" si="2">(I13-G13)^2</f>
        <v>8.9230165886731321</v>
      </c>
      <c r="K13">
        <f>(I13-AVERAGE($I$12:I$51))^2</f>
        <v>52.312672562500147</v>
      </c>
      <c r="L13">
        <f t="shared" ref="L13:L76" si="3">(I13-G13)</f>
        <v>2.9871418762210027</v>
      </c>
    </row>
    <row r="14" spans="1:15" x14ac:dyDescent="0.3">
      <c r="A14" s="2">
        <v>29328</v>
      </c>
      <c r="B14">
        <v>-5.79</v>
      </c>
      <c r="C14">
        <v>20.79</v>
      </c>
      <c r="D14">
        <v>19.62</v>
      </c>
      <c r="F14">
        <v>33968</v>
      </c>
      <c r="G14">
        <v>15.788725852966</v>
      </c>
      <c r="H14" s="2">
        <f t="shared" si="0"/>
        <v>30682</v>
      </c>
      <c r="I14">
        <f t="shared" si="1"/>
        <v>18.53</v>
      </c>
      <c r="J14">
        <f t="shared" si="2"/>
        <v>7.514583949196993</v>
      </c>
      <c r="K14">
        <f>(I14-AVERAGE($I$12:I$51))^2</f>
        <v>45.329922562500137</v>
      </c>
      <c r="L14">
        <f t="shared" si="3"/>
        <v>2.7412741470340016</v>
      </c>
    </row>
    <row r="15" spans="1:15" x14ac:dyDescent="0.3">
      <c r="A15" s="2">
        <v>29356</v>
      </c>
      <c r="B15">
        <v>-5.73</v>
      </c>
      <c r="C15">
        <v>20.73</v>
      </c>
      <c r="D15">
        <v>19.559999999999899</v>
      </c>
      <c r="F15">
        <v>34334</v>
      </c>
      <c r="G15">
        <v>15.524709701538001</v>
      </c>
      <c r="H15" s="2">
        <f t="shared" si="0"/>
        <v>31048</v>
      </c>
      <c r="I15">
        <f t="shared" si="1"/>
        <v>17.68</v>
      </c>
      <c r="J15">
        <f t="shared" si="2"/>
        <v>4.6452762706444126</v>
      </c>
      <c r="K15">
        <f>(I15-AVERAGE($I$12:I$51))^2</f>
        <v>34.606747562500104</v>
      </c>
      <c r="L15">
        <f t="shared" si="3"/>
        <v>2.155290298461999</v>
      </c>
    </row>
    <row r="16" spans="1:15" x14ac:dyDescent="0.3">
      <c r="A16" s="2">
        <v>29396</v>
      </c>
      <c r="B16">
        <v>-5.65</v>
      </c>
      <c r="C16">
        <v>20.65</v>
      </c>
      <c r="D16">
        <v>19.48</v>
      </c>
      <c r="F16">
        <v>34699</v>
      </c>
      <c r="G16">
        <v>15.251587867736999</v>
      </c>
      <c r="H16" s="2">
        <f t="shared" si="0"/>
        <v>31413</v>
      </c>
      <c r="I16">
        <f t="shared" si="1"/>
        <v>17.739999999999899</v>
      </c>
      <c r="J16">
        <f t="shared" si="2"/>
        <v>6.1921949399931906</v>
      </c>
      <c r="K16">
        <f>(I16-AVERAGE($I$12:I$51))^2</f>
        <v>35.316277562498904</v>
      </c>
      <c r="L16">
        <f t="shared" si="3"/>
        <v>2.4884121322628996</v>
      </c>
    </row>
    <row r="17" spans="1:12" x14ac:dyDescent="0.3">
      <c r="A17" s="2">
        <v>29426</v>
      </c>
      <c r="B17">
        <v>-5.62</v>
      </c>
      <c r="C17">
        <v>20.62</v>
      </c>
      <c r="D17">
        <v>19.45</v>
      </c>
      <c r="F17">
        <v>35064</v>
      </c>
      <c r="G17">
        <v>14.968559265136999</v>
      </c>
      <c r="H17" s="2">
        <f t="shared" si="0"/>
        <v>31778</v>
      </c>
      <c r="I17">
        <f t="shared" si="1"/>
        <v>17.149999999999899</v>
      </c>
      <c r="J17">
        <f t="shared" si="2"/>
        <v>4.758683679719188</v>
      </c>
      <c r="K17">
        <f>(I17-AVERAGE($I$12:I$51))^2</f>
        <v>28.651932562499013</v>
      </c>
      <c r="L17">
        <f t="shared" si="3"/>
        <v>2.1814407348628997</v>
      </c>
    </row>
    <row r="18" spans="1:12" x14ac:dyDescent="0.3">
      <c r="A18" s="2">
        <v>29461</v>
      </c>
      <c r="B18">
        <v>-5.44</v>
      </c>
      <c r="C18">
        <v>20.440000000000001</v>
      </c>
      <c r="D18">
        <v>19.27</v>
      </c>
      <c r="F18">
        <v>35429</v>
      </c>
      <c r="G18">
        <v>14.674020767211999</v>
      </c>
      <c r="H18" s="2">
        <f t="shared" si="0"/>
        <v>32143</v>
      </c>
      <c r="I18">
        <f t="shared" si="1"/>
        <v>16.84</v>
      </c>
      <c r="J18">
        <f t="shared" si="2"/>
        <v>4.6914660368688956</v>
      </c>
      <c r="K18">
        <f>(I18-AVERAGE($I$12:I$51))^2</f>
        <v>25.429327562500088</v>
      </c>
      <c r="L18">
        <f t="shared" si="3"/>
        <v>2.1659792327880005</v>
      </c>
    </row>
    <row r="19" spans="1:12" x14ac:dyDescent="0.3">
      <c r="A19" s="2">
        <v>29482</v>
      </c>
      <c r="B19">
        <v>-5.2</v>
      </c>
      <c r="C19">
        <v>20.2</v>
      </c>
      <c r="D19">
        <v>19.03</v>
      </c>
      <c r="F19">
        <v>35795</v>
      </c>
      <c r="G19">
        <v>14.368414878845</v>
      </c>
      <c r="H19" s="2">
        <f t="shared" si="0"/>
        <v>32509</v>
      </c>
      <c r="I19">
        <f t="shared" si="1"/>
        <v>16.43</v>
      </c>
      <c r="J19">
        <f t="shared" si="2"/>
        <v>4.2501332117676753</v>
      </c>
      <c r="K19">
        <f>(I19-AVERAGE($I$12:I$51))^2</f>
        <v>21.462372562500079</v>
      </c>
      <c r="L19">
        <f t="shared" si="3"/>
        <v>2.0615851211549998</v>
      </c>
    </row>
    <row r="20" spans="1:12" x14ac:dyDescent="0.3">
      <c r="A20" s="2">
        <v>29517</v>
      </c>
      <c r="B20">
        <v>-5.18</v>
      </c>
      <c r="C20">
        <v>20.18</v>
      </c>
      <c r="D20">
        <v>19.010000000000002</v>
      </c>
      <c r="F20">
        <v>36160</v>
      </c>
      <c r="G20">
        <v>14.05619430542</v>
      </c>
      <c r="H20" s="2">
        <f t="shared" si="0"/>
        <v>32874</v>
      </c>
      <c r="I20">
        <f t="shared" si="1"/>
        <v>16.37</v>
      </c>
      <c r="J20">
        <f t="shared" si="2"/>
        <v>5.3536967922708403</v>
      </c>
      <c r="K20">
        <f>(I20-AVERAGE($I$12:I$51))^2</f>
        <v>20.910042562500092</v>
      </c>
      <c r="L20">
        <f t="shared" si="3"/>
        <v>2.313805694580001</v>
      </c>
    </row>
    <row r="21" spans="1:12" x14ac:dyDescent="0.3">
      <c r="A21" s="2">
        <v>29551</v>
      </c>
      <c r="B21">
        <v>-5.35</v>
      </c>
      <c r="C21">
        <v>20.350000000000001</v>
      </c>
      <c r="D21">
        <v>19.18</v>
      </c>
      <c r="F21">
        <v>36525</v>
      </c>
      <c r="G21">
        <v>13.740229606628001</v>
      </c>
      <c r="H21" s="2">
        <f t="shared" si="0"/>
        <v>33239</v>
      </c>
      <c r="I21">
        <f t="shared" si="1"/>
        <v>16.850000000000001</v>
      </c>
      <c r="J21">
        <f t="shared" si="2"/>
        <v>9.6706718994930494</v>
      </c>
      <c r="K21">
        <f>(I21-AVERAGE($I$12:I$51))^2</f>
        <v>25.530282562500105</v>
      </c>
      <c r="L21">
        <f t="shared" si="3"/>
        <v>3.1097703933720009</v>
      </c>
    </row>
    <row r="22" spans="1:12" x14ac:dyDescent="0.3">
      <c r="A22" s="2">
        <v>29573</v>
      </c>
      <c r="B22">
        <v>-5.51</v>
      </c>
      <c r="C22">
        <v>20.51</v>
      </c>
      <c r="D22">
        <v>19.34</v>
      </c>
      <c r="F22">
        <v>36890</v>
      </c>
      <c r="G22">
        <v>13.42010307312</v>
      </c>
      <c r="H22" s="2">
        <f t="shared" si="0"/>
        <v>33604</v>
      </c>
      <c r="I22">
        <f t="shared" si="1"/>
        <v>15.38</v>
      </c>
      <c r="J22">
        <f t="shared" si="2"/>
        <v>3.8411959639936715</v>
      </c>
      <c r="K22">
        <f>(I22-AVERAGE($I$12:I$51))^2</f>
        <v>12.836097562500068</v>
      </c>
      <c r="L22">
        <f t="shared" si="3"/>
        <v>1.9598969268800008</v>
      </c>
    </row>
    <row r="23" spans="1:12" x14ac:dyDescent="0.3">
      <c r="A23" s="2">
        <v>29607</v>
      </c>
      <c r="B23">
        <v>-5.54</v>
      </c>
      <c r="C23">
        <v>20.54</v>
      </c>
      <c r="D23">
        <v>19.37</v>
      </c>
      <c r="F23">
        <v>37256</v>
      </c>
      <c r="G23">
        <v>13.09096622467</v>
      </c>
      <c r="H23" s="2">
        <f t="shared" si="0"/>
        <v>33970</v>
      </c>
      <c r="I23">
        <f t="shared" si="1"/>
        <v>15.37</v>
      </c>
      <c r="J23">
        <f t="shared" si="2"/>
        <v>5.1939949490949102</v>
      </c>
      <c r="K23">
        <f>(I23-AVERAGE($I$12:I$51))^2</f>
        <v>12.764542562500058</v>
      </c>
      <c r="L23">
        <f t="shared" si="3"/>
        <v>2.2790337753299994</v>
      </c>
    </row>
    <row r="24" spans="1:12" x14ac:dyDescent="0.3">
      <c r="A24" s="2">
        <v>29637</v>
      </c>
      <c r="B24">
        <v>-5.63</v>
      </c>
      <c r="C24">
        <v>20.63</v>
      </c>
      <c r="D24">
        <v>19.46</v>
      </c>
      <c r="F24">
        <v>37621</v>
      </c>
      <c r="G24">
        <v>12.754632949829</v>
      </c>
      <c r="H24" s="2">
        <f t="shared" si="0"/>
        <v>34335</v>
      </c>
      <c r="I24">
        <f t="shared" si="1"/>
        <v>14.7</v>
      </c>
      <c r="J24">
        <f t="shared" si="2"/>
        <v>3.7844529598910142</v>
      </c>
      <c r="K24">
        <f>(I24-AVERAGE($I$12:I$51))^2</f>
        <v>8.4259575625000469</v>
      </c>
      <c r="L24">
        <f t="shared" si="3"/>
        <v>1.945367050170999</v>
      </c>
    </row>
    <row r="25" spans="1:12" x14ac:dyDescent="0.3">
      <c r="A25" s="2">
        <v>29670</v>
      </c>
      <c r="B25">
        <v>-5.52</v>
      </c>
      <c r="C25">
        <v>20.52</v>
      </c>
      <c r="D25">
        <v>19.350000000000001</v>
      </c>
      <c r="F25">
        <v>37986</v>
      </c>
      <c r="G25">
        <v>12.410117149353001</v>
      </c>
      <c r="H25" s="2">
        <f t="shared" si="0"/>
        <v>34700</v>
      </c>
      <c r="I25">
        <f t="shared" si="1"/>
        <v>14.44</v>
      </c>
      <c r="J25">
        <f t="shared" si="2"/>
        <v>4.120424387350786</v>
      </c>
      <c r="K25">
        <f>(I25-AVERAGE($I$12:I$51))^2</f>
        <v>6.9841275625000439</v>
      </c>
      <c r="L25">
        <f t="shared" si="3"/>
        <v>2.0298828506469988</v>
      </c>
    </row>
    <row r="26" spans="1:12" x14ac:dyDescent="0.3">
      <c r="A26" s="2">
        <v>29697</v>
      </c>
      <c r="B26">
        <v>-5.46</v>
      </c>
      <c r="C26">
        <v>20.46</v>
      </c>
      <c r="D26">
        <v>19.29</v>
      </c>
      <c r="F26">
        <v>38351</v>
      </c>
      <c r="G26">
        <v>12.061610221863001</v>
      </c>
      <c r="H26" s="2">
        <f t="shared" si="0"/>
        <v>35065</v>
      </c>
      <c r="I26">
        <f t="shared" si="1"/>
        <v>14.15</v>
      </c>
      <c r="J26">
        <f t="shared" si="2"/>
        <v>4.3613718654271061</v>
      </c>
      <c r="K26">
        <f>(I26-AVERAGE($I$12:I$51))^2</f>
        <v>5.5354325625000431</v>
      </c>
      <c r="L26">
        <f t="shared" si="3"/>
        <v>2.0883897781369996</v>
      </c>
    </row>
    <row r="27" spans="1:12" x14ac:dyDescent="0.3">
      <c r="A27" s="2">
        <v>29727</v>
      </c>
      <c r="B27">
        <v>-5.46</v>
      </c>
      <c r="C27">
        <v>20.46</v>
      </c>
      <c r="D27">
        <v>19.29</v>
      </c>
      <c r="F27">
        <v>38717</v>
      </c>
      <c r="G27">
        <v>11.70924282074</v>
      </c>
      <c r="H27" s="2">
        <f t="shared" si="0"/>
        <v>35431</v>
      </c>
      <c r="I27">
        <f t="shared" si="1"/>
        <v>13.84</v>
      </c>
      <c r="J27">
        <f t="shared" si="2"/>
        <v>4.5401261569680305</v>
      </c>
      <c r="K27">
        <f>(I27-AVERAGE($I$12:I$51))^2</f>
        <v>4.1728275625000357</v>
      </c>
      <c r="L27">
        <f t="shared" si="3"/>
        <v>2.1307571792599997</v>
      </c>
    </row>
    <row r="28" spans="1:12" x14ac:dyDescent="0.3">
      <c r="A28" s="2">
        <v>29754</v>
      </c>
      <c r="B28">
        <v>-5.55</v>
      </c>
      <c r="C28">
        <v>20.55</v>
      </c>
      <c r="D28">
        <v>19.38</v>
      </c>
      <c r="F28">
        <v>39082</v>
      </c>
      <c r="G28">
        <v>11.355798721313</v>
      </c>
      <c r="H28" s="2">
        <f t="shared" si="0"/>
        <v>35796</v>
      </c>
      <c r="I28">
        <f t="shared" si="1"/>
        <v>13.35</v>
      </c>
      <c r="J28">
        <f t="shared" si="2"/>
        <v>3.9768387399168623</v>
      </c>
      <c r="K28">
        <f>(I28-AVERAGE($I$12:I$51))^2</f>
        <v>2.4110325625000266</v>
      </c>
      <c r="L28">
        <f t="shared" si="3"/>
        <v>1.9942012786869991</v>
      </c>
    </row>
    <row r="29" spans="1:12" x14ac:dyDescent="0.3">
      <c r="A29" s="2">
        <v>29788</v>
      </c>
      <c r="B29">
        <v>-5.45</v>
      </c>
      <c r="C29">
        <v>20.45</v>
      </c>
      <c r="D29">
        <v>19.28</v>
      </c>
      <c r="F29">
        <v>39447</v>
      </c>
      <c r="G29">
        <v>10.999386787415</v>
      </c>
      <c r="H29" s="2">
        <f t="shared" si="0"/>
        <v>36161</v>
      </c>
      <c r="I29">
        <f t="shared" si="1"/>
        <v>13.12</v>
      </c>
      <c r="J29">
        <f t="shared" si="2"/>
        <v>4.4970003973900701</v>
      </c>
      <c r="K29">
        <f>(I29-AVERAGE($I$12:I$51))^2</f>
        <v>1.7496675625000213</v>
      </c>
      <c r="L29">
        <f t="shared" si="3"/>
        <v>2.120613212584999</v>
      </c>
    </row>
    <row r="30" spans="1:12" x14ac:dyDescent="0.3">
      <c r="A30" s="2">
        <v>29823</v>
      </c>
      <c r="B30">
        <v>-5.56</v>
      </c>
      <c r="C30">
        <v>20.56</v>
      </c>
      <c r="D30">
        <v>19.39</v>
      </c>
      <c r="F30">
        <v>39812</v>
      </c>
      <c r="G30">
        <v>10.640064239501999</v>
      </c>
      <c r="H30" s="2">
        <f t="shared" si="0"/>
        <v>36526</v>
      </c>
      <c r="I30">
        <f t="shared" si="1"/>
        <v>12.74</v>
      </c>
      <c r="J30">
        <f t="shared" si="2"/>
        <v>4.409730198218317</v>
      </c>
      <c r="K30">
        <f>(I30-AVERAGE($I$12:I$51))^2</f>
        <v>0.88877756250001716</v>
      </c>
      <c r="L30">
        <f t="shared" si="3"/>
        <v>2.0999357604980009</v>
      </c>
    </row>
    <row r="31" spans="1:12" x14ac:dyDescent="0.3">
      <c r="A31" s="2">
        <v>29887</v>
      </c>
      <c r="B31">
        <v>-5.35</v>
      </c>
      <c r="C31">
        <v>20.350000000000001</v>
      </c>
      <c r="D31">
        <v>19.18</v>
      </c>
      <c r="F31">
        <v>40178</v>
      </c>
      <c r="G31">
        <v>10.278955459595</v>
      </c>
      <c r="H31" s="2">
        <f t="shared" si="0"/>
        <v>36892</v>
      </c>
      <c r="I31">
        <f t="shared" si="1"/>
        <v>12.19</v>
      </c>
      <c r="J31">
        <f t="shared" si="2"/>
        <v>3.6520912354117554</v>
      </c>
      <c r="K31">
        <f>(I31-AVERAGE($I$12:I$51))^2</f>
        <v>0.15425256250000657</v>
      </c>
      <c r="L31">
        <f t="shared" si="3"/>
        <v>1.9110445404049994</v>
      </c>
    </row>
    <row r="32" spans="1:12" x14ac:dyDescent="0.3">
      <c r="A32" s="2">
        <v>29915</v>
      </c>
      <c r="B32">
        <v>-5.35</v>
      </c>
      <c r="C32">
        <v>20.350000000000001</v>
      </c>
      <c r="D32">
        <v>19.18</v>
      </c>
      <c r="F32">
        <v>40543</v>
      </c>
      <c r="G32">
        <v>9.9162206649780007</v>
      </c>
      <c r="H32" s="2">
        <f t="shared" si="0"/>
        <v>37257</v>
      </c>
      <c r="I32">
        <f t="shared" si="1"/>
        <v>11.02</v>
      </c>
      <c r="J32">
        <f t="shared" si="2"/>
        <v>1.2183288204216061</v>
      </c>
      <c r="K32">
        <f>(I32-AVERAGE($I$12:I$51))^2</f>
        <v>0.60411756249998683</v>
      </c>
      <c r="L32">
        <f t="shared" si="3"/>
        <v>1.1037793350219989</v>
      </c>
    </row>
    <row r="33" spans="1:12" x14ac:dyDescent="0.3">
      <c r="A33" s="2">
        <v>29937</v>
      </c>
      <c r="B33">
        <v>-5.42</v>
      </c>
      <c r="C33">
        <v>20.420000000000002</v>
      </c>
      <c r="D33">
        <v>19.25</v>
      </c>
      <c r="F33">
        <v>40908</v>
      </c>
      <c r="G33">
        <v>9.5463714599609002</v>
      </c>
      <c r="H33" s="2">
        <f t="shared" si="0"/>
        <v>37622</v>
      </c>
      <c r="I33">
        <f t="shared" si="1"/>
        <v>10.33</v>
      </c>
      <c r="J33">
        <f t="shared" si="2"/>
        <v>0.61407368876381119</v>
      </c>
      <c r="K33">
        <f>(I33-AVERAGE($I$12:I$51))^2</f>
        <v>2.1528225624999737</v>
      </c>
      <c r="L33">
        <f t="shared" si="3"/>
        <v>0.78362854003909987</v>
      </c>
    </row>
    <row r="34" spans="1:12" x14ac:dyDescent="0.3">
      <c r="A34" s="2">
        <v>29978</v>
      </c>
      <c r="B34">
        <v>-5.34</v>
      </c>
      <c r="C34">
        <v>20.34</v>
      </c>
      <c r="D34">
        <v>19.170000000000002</v>
      </c>
      <c r="F34">
        <v>41273</v>
      </c>
      <c r="G34">
        <v>9.1704549789428995</v>
      </c>
      <c r="H34" s="2">
        <f t="shared" si="0"/>
        <v>37987</v>
      </c>
      <c r="I34">
        <f t="shared" si="1"/>
        <v>10.39</v>
      </c>
      <c r="J34">
        <f t="shared" si="2"/>
        <v>1.4872900583851651</v>
      </c>
      <c r="K34">
        <f>(I34-AVERAGE($I$12:I$51))^2</f>
        <v>1.9803525624999734</v>
      </c>
      <c r="L34">
        <f t="shared" si="3"/>
        <v>1.2195450210571011</v>
      </c>
    </row>
    <row r="35" spans="1:12" x14ac:dyDescent="0.3">
      <c r="A35" s="2">
        <v>30006</v>
      </c>
      <c r="B35">
        <v>-5.51</v>
      </c>
      <c r="C35">
        <v>20.51</v>
      </c>
      <c r="D35">
        <v>19.34</v>
      </c>
      <c r="F35">
        <v>41639</v>
      </c>
      <c r="G35">
        <v>8.7945308685303001</v>
      </c>
      <c r="H35" s="2">
        <f t="shared" si="0"/>
        <v>38353</v>
      </c>
      <c r="I35">
        <f t="shared" si="1"/>
        <v>10.0299999999999</v>
      </c>
      <c r="J35">
        <f t="shared" si="2"/>
        <v>1.5263839748142474</v>
      </c>
      <c r="K35">
        <f>(I35-AVERAGE($I$12:I$51))^2</f>
        <v>3.1231725625003226</v>
      </c>
      <c r="L35">
        <f t="shared" si="3"/>
        <v>1.2354691314695998</v>
      </c>
    </row>
    <row r="36" spans="1:12" x14ac:dyDescent="0.3">
      <c r="A36" s="2">
        <v>30035</v>
      </c>
      <c r="B36">
        <v>-5.46</v>
      </c>
      <c r="C36">
        <v>20.46</v>
      </c>
      <c r="D36">
        <v>19.29</v>
      </c>
      <c r="F36">
        <v>42004</v>
      </c>
      <c r="G36">
        <v>8.4215211868286008</v>
      </c>
      <c r="H36" s="2">
        <f t="shared" si="0"/>
        <v>38718</v>
      </c>
      <c r="I36">
        <f t="shared" si="1"/>
        <v>9.7799999999999905</v>
      </c>
      <c r="J36">
        <f t="shared" si="2"/>
        <v>1.8454646858355472</v>
      </c>
      <c r="K36">
        <f>(I36-AVERAGE($I$12:I$51))^2</f>
        <v>4.0692975625000027</v>
      </c>
      <c r="L36">
        <f t="shared" si="3"/>
        <v>1.3584788131713896</v>
      </c>
    </row>
    <row r="37" spans="1:12" x14ac:dyDescent="0.3">
      <c r="A37" s="2">
        <v>30064</v>
      </c>
      <c r="B37">
        <v>-5.17</v>
      </c>
      <c r="C37">
        <v>20.170000000000002</v>
      </c>
      <c r="D37">
        <v>19</v>
      </c>
      <c r="F37">
        <v>42369</v>
      </c>
      <c r="G37">
        <v>8.0443248748778995</v>
      </c>
      <c r="H37" s="2">
        <f t="shared" si="0"/>
        <v>39083</v>
      </c>
      <c r="I37">
        <f t="shared" si="1"/>
        <v>9.4700000000000006</v>
      </c>
      <c r="J37">
        <f t="shared" si="2"/>
        <v>2.0325495623919188</v>
      </c>
      <c r="K37">
        <f>(I37-AVERAGE($I$12:I$51))^2</f>
        <v>5.4160925624999559</v>
      </c>
      <c r="L37">
        <f t="shared" si="3"/>
        <v>1.4256751251221012</v>
      </c>
    </row>
    <row r="38" spans="1:12" x14ac:dyDescent="0.3">
      <c r="A38" s="2">
        <v>30089</v>
      </c>
      <c r="B38">
        <v>-5.41</v>
      </c>
      <c r="C38">
        <v>20.41</v>
      </c>
      <c r="D38">
        <v>19.239999999999899</v>
      </c>
      <c r="F38">
        <v>42734</v>
      </c>
      <c r="G38">
        <v>7.6611676216125</v>
      </c>
      <c r="H38" s="2">
        <f t="shared" si="0"/>
        <v>39448</v>
      </c>
      <c r="I38">
        <f t="shared" si="1"/>
        <v>8.99</v>
      </c>
      <c r="J38">
        <f t="shared" si="2"/>
        <v>1.7657954898509807</v>
      </c>
      <c r="K38">
        <f>(I38-AVERAGE($I$12:I$51))^2</f>
        <v>7.8806525624999493</v>
      </c>
      <c r="L38">
        <f t="shared" si="3"/>
        <v>1.3288323783875002</v>
      </c>
    </row>
    <row r="39" spans="1:12" x14ac:dyDescent="0.3">
      <c r="A39" s="2">
        <v>30116</v>
      </c>
      <c r="B39">
        <v>-5.21</v>
      </c>
      <c r="C39">
        <v>20.21</v>
      </c>
      <c r="D39">
        <v>19.04</v>
      </c>
      <c r="F39">
        <v>43100</v>
      </c>
      <c r="G39">
        <v>7.2704324722290004</v>
      </c>
      <c r="H39" s="2">
        <f t="shared" si="0"/>
        <v>39814</v>
      </c>
      <c r="I39">
        <f t="shared" si="1"/>
        <v>9.1199999999999903</v>
      </c>
      <c r="J39">
        <f t="shared" si="2"/>
        <v>3.4209000397848919</v>
      </c>
      <c r="K39">
        <f>(I39-AVERAGE($I$12:I$51))^2</f>
        <v>7.1676675625000046</v>
      </c>
      <c r="L39">
        <f t="shared" si="3"/>
        <v>1.84956752777099</v>
      </c>
    </row>
    <row r="40" spans="1:12" x14ac:dyDescent="0.3">
      <c r="A40" s="2">
        <v>30154</v>
      </c>
      <c r="B40">
        <v>-5.32</v>
      </c>
      <c r="C40">
        <v>20.32</v>
      </c>
      <c r="D40">
        <v>19.149999999999899</v>
      </c>
      <c r="F40">
        <v>43465</v>
      </c>
      <c r="G40">
        <v>6.8755803108215003</v>
      </c>
      <c r="H40" s="2">
        <f t="shared" si="0"/>
        <v>40179</v>
      </c>
      <c r="I40">
        <f t="shared" si="1"/>
        <v>8.9</v>
      </c>
      <c r="J40">
        <f t="shared" si="2"/>
        <v>4.0982750779335744</v>
      </c>
      <c r="K40">
        <f>(I40-AVERAGE($I$12:I$51))^2</f>
        <v>8.3940575624999472</v>
      </c>
      <c r="L40">
        <f t="shared" si="3"/>
        <v>2.0244196891785</v>
      </c>
    </row>
    <row r="41" spans="1:12" x14ac:dyDescent="0.3">
      <c r="A41" s="2">
        <v>30189</v>
      </c>
      <c r="B41">
        <v>-5.3</v>
      </c>
      <c r="C41">
        <v>20.3</v>
      </c>
      <c r="D41">
        <v>19.13</v>
      </c>
      <c r="F41">
        <v>43830</v>
      </c>
      <c r="G41">
        <v>6.4805674552917001</v>
      </c>
      <c r="H41" s="2">
        <f t="shared" si="0"/>
        <v>40544</v>
      </c>
      <c r="I41">
        <f t="shared" si="1"/>
        <v>8.56</v>
      </c>
      <c r="J41">
        <f t="shared" si="2"/>
        <v>4.3240397079920374</v>
      </c>
      <c r="K41">
        <f>(I41-AVERAGE($I$12:I$51))^2</f>
        <v>10.47978756249994</v>
      </c>
      <c r="L41">
        <f t="shared" si="3"/>
        <v>2.0794325447083004</v>
      </c>
    </row>
    <row r="42" spans="1:12" x14ac:dyDescent="0.3">
      <c r="A42" s="2">
        <v>30219</v>
      </c>
      <c r="B42">
        <v>-5.3</v>
      </c>
      <c r="C42">
        <v>20.3</v>
      </c>
      <c r="D42">
        <v>19.13</v>
      </c>
      <c r="F42">
        <v>44195</v>
      </c>
      <c r="G42">
        <v>6.0860276222229004</v>
      </c>
      <c r="H42" s="2">
        <f t="shared" si="0"/>
        <v>40909</v>
      </c>
      <c r="I42">
        <f t="shared" si="1"/>
        <v>8.14</v>
      </c>
      <c r="J42">
        <f t="shared" si="2"/>
        <v>4.2188025286713149</v>
      </c>
      <c r="K42">
        <f>(I42-AVERAGE($I$12:I$51))^2</f>
        <v>13.375477562499931</v>
      </c>
      <c r="L42">
        <f t="shared" si="3"/>
        <v>2.0539723777771002</v>
      </c>
    </row>
    <row r="43" spans="1:12" x14ac:dyDescent="0.3">
      <c r="A43" s="2">
        <v>30243</v>
      </c>
      <c r="B43">
        <v>-5.0999999999999899</v>
      </c>
      <c r="C43">
        <v>20.100000000000001</v>
      </c>
      <c r="D43">
        <v>18.93</v>
      </c>
      <c r="F43">
        <v>44561</v>
      </c>
      <c r="G43">
        <v>5.6902236938476998</v>
      </c>
      <c r="H43" s="2">
        <f t="shared" si="0"/>
        <v>41275</v>
      </c>
      <c r="I43">
        <f t="shared" si="1"/>
        <v>7.8</v>
      </c>
      <c r="J43">
        <f t="shared" si="2"/>
        <v>4.4511560620016439</v>
      </c>
      <c r="K43">
        <f>(I43-AVERAGE($I$12:I$51))^2</f>
        <v>15.978007562499931</v>
      </c>
      <c r="L43">
        <f t="shared" si="3"/>
        <v>2.1097763061523001</v>
      </c>
    </row>
    <row r="44" spans="1:12" x14ac:dyDescent="0.3">
      <c r="A44" s="2">
        <v>30278</v>
      </c>
      <c r="B44">
        <v>-5.22</v>
      </c>
      <c r="C44">
        <v>20.22</v>
      </c>
      <c r="D44">
        <v>19.05</v>
      </c>
      <c r="F44">
        <v>44926</v>
      </c>
      <c r="G44">
        <v>5.2953372001648003</v>
      </c>
      <c r="H44" s="2">
        <f t="shared" si="0"/>
        <v>41640</v>
      </c>
      <c r="I44">
        <f t="shared" si="1"/>
        <v>7.07</v>
      </c>
      <c r="J44">
        <f t="shared" si="2"/>
        <v>3.1494280531189114</v>
      </c>
      <c r="K44">
        <f>(I44-AVERAGE($I$12:I$51))^2</f>
        <v>22.346892562499914</v>
      </c>
      <c r="L44">
        <f t="shared" si="3"/>
        <v>1.7746627998352</v>
      </c>
    </row>
    <row r="45" spans="1:12" x14ac:dyDescent="0.3">
      <c r="A45" s="2">
        <v>30300</v>
      </c>
      <c r="B45">
        <v>-5.2</v>
      </c>
      <c r="C45">
        <v>20.2</v>
      </c>
      <c r="D45">
        <v>19.03</v>
      </c>
      <c r="F45">
        <v>45291</v>
      </c>
      <c r="G45">
        <v>4.9015793800354004</v>
      </c>
      <c r="H45" s="2">
        <f t="shared" si="0"/>
        <v>42005</v>
      </c>
      <c r="I45">
        <f t="shared" si="1"/>
        <v>6.65</v>
      </c>
      <c r="J45">
        <f t="shared" si="2"/>
        <v>3.0569746643173961</v>
      </c>
      <c r="K45">
        <f>(I45-AVERAGE($I$12:I$51))^2</f>
        <v>26.494182562499905</v>
      </c>
      <c r="L45">
        <f t="shared" si="3"/>
        <v>1.7484206199646</v>
      </c>
    </row>
    <row r="46" spans="1:12" x14ac:dyDescent="0.3">
      <c r="A46" s="2">
        <v>30342</v>
      </c>
      <c r="B46">
        <v>-5.19</v>
      </c>
      <c r="C46">
        <v>20.190000000000001</v>
      </c>
      <c r="D46">
        <v>19.02</v>
      </c>
      <c r="F46">
        <v>45656</v>
      </c>
      <c r="G46">
        <v>4.5101256370543998</v>
      </c>
      <c r="H46" s="2">
        <f t="shared" si="0"/>
        <v>42370</v>
      </c>
      <c r="I46">
        <f t="shared" si="1"/>
        <v>6.16</v>
      </c>
      <c r="J46">
        <f t="shared" si="2"/>
        <v>2.7220854135051504</v>
      </c>
      <c r="K46">
        <f>(I46-AVERAGE($I$12:I$51))^2</f>
        <v>31.778587562499897</v>
      </c>
      <c r="L46">
        <f t="shared" si="3"/>
        <v>1.6498743629456003</v>
      </c>
    </row>
    <row r="47" spans="1:12" x14ac:dyDescent="0.3">
      <c r="A47" s="2">
        <v>30370</v>
      </c>
      <c r="B47">
        <v>-5.31</v>
      </c>
      <c r="C47">
        <v>20.309999999999899</v>
      </c>
      <c r="D47">
        <v>19.14</v>
      </c>
      <c r="F47">
        <v>46022</v>
      </c>
      <c r="G47">
        <v>4.1207532882690003</v>
      </c>
      <c r="H47" s="2">
        <f t="shared" si="0"/>
        <v>42736</v>
      </c>
      <c r="I47">
        <f t="shared" si="1"/>
        <v>5.78</v>
      </c>
      <c r="J47">
        <f t="shared" si="2"/>
        <v>2.7530996503901357</v>
      </c>
      <c r="K47">
        <f>(I47-AVERAGE($I$12:I$51))^2</f>
        <v>36.207297562499889</v>
      </c>
      <c r="L47">
        <f t="shared" si="3"/>
        <v>1.6592467117309999</v>
      </c>
    </row>
    <row r="48" spans="1:12" x14ac:dyDescent="0.3">
      <c r="A48" s="2">
        <v>30410</v>
      </c>
      <c r="B48">
        <v>-5.18</v>
      </c>
      <c r="C48">
        <v>20.18</v>
      </c>
      <c r="D48">
        <v>19.010000000000002</v>
      </c>
      <c r="F48">
        <v>46387</v>
      </c>
      <c r="G48">
        <v>3.7372236251831001</v>
      </c>
      <c r="H48" s="2">
        <f t="shared" si="0"/>
        <v>43101</v>
      </c>
      <c r="I48">
        <f t="shared" si="1"/>
        <v>4.3600000000000003</v>
      </c>
      <c r="J48">
        <f t="shared" si="2"/>
        <v>0.38785041303008017</v>
      </c>
      <c r="K48">
        <f>(I48-AVERAGE($I$12:I$51))^2</f>
        <v>55.31268756249986</v>
      </c>
      <c r="L48">
        <f t="shared" si="3"/>
        <v>0.62277637481690018</v>
      </c>
    </row>
    <row r="49" spans="1:12" x14ac:dyDescent="0.3">
      <c r="A49" s="2">
        <v>30461</v>
      </c>
      <c r="B49">
        <v>-4.99</v>
      </c>
      <c r="C49">
        <v>19.989999999999899</v>
      </c>
      <c r="D49">
        <v>18.82</v>
      </c>
      <c r="F49">
        <v>46752</v>
      </c>
      <c r="G49">
        <v>3.3572123050689999</v>
      </c>
      <c r="H49" s="2">
        <f t="shared" si="0"/>
        <v>43466</v>
      </c>
      <c r="I49">
        <f t="shared" si="1"/>
        <v>5.05</v>
      </c>
      <c r="J49">
        <f t="shared" si="2"/>
        <v>2.8655301801098081</v>
      </c>
      <c r="K49">
        <f>(I49-AVERAGE($I$12:I$51))^2</f>
        <v>45.525382562499885</v>
      </c>
      <c r="L49">
        <f t="shared" si="3"/>
        <v>1.6927876949309999</v>
      </c>
    </row>
    <row r="50" spans="1:12" x14ac:dyDescent="0.3">
      <c r="A50" s="2">
        <v>30494</v>
      </c>
      <c r="B50">
        <v>-4.99</v>
      </c>
      <c r="C50">
        <v>19.989999999999899</v>
      </c>
      <c r="D50">
        <v>18.82</v>
      </c>
      <c r="F50">
        <v>47117</v>
      </c>
      <c r="G50">
        <v>2.9796943664550999</v>
      </c>
      <c r="H50" s="2">
        <f t="shared" si="0"/>
        <v>43831</v>
      </c>
      <c r="I50">
        <f t="shared" si="1"/>
        <v>4.74</v>
      </c>
      <c r="J50">
        <f t="shared" si="2"/>
        <v>3.0986759234899131</v>
      </c>
      <c r="K50">
        <f>(I50-AVERAGE($I$12:I$51))^2</f>
        <v>49.804777562499872</v>
      </c>
      <c r="L50">
        <f t="shared" si="3"/>
        <v>1.7603056335449003</v>
      </c>
    </row>
    <row r="51" spans="1:12" x14ac:dyDescent="0.3">
      <c r="A51" s="2">
        <v>30525</v>
      </c>
      <c r="B51">
        <v>-4.6100000000000003</v>
      </c>
      <c r="C51">
        <v>19.61</v>
      </c>
      <c r="D51">
        <v>18.440000000000001</v>
      </c>
      <c r="F51">
        <v>47483</v>
      </c>
      <c r="G51">
        <v>2.6047253608704</v>
      </c>
      <c r="H51" s="2">
        <f t="shared" si="0"/>
        <v>44197</v>
      </c>
      <c r="I51">
        <f t="shared" si="1"/>
        <v>4.4000000000000004</v>
      </c>
      <c r="J51">
        <f t="shared" si="2"/>
        <v>3.223011029901917</v>
      </c>
      <c r="K51">
        <f>(I51-AVERAGE($I$12:I$51))^2</f>
        <v>54.719307562499864</v>
      </c>
      <c r="L51">
        <f t="shared" si="3"/>
        <v>1.7952746391296004</v>
      </c>
    </row>
    <row r="52" spans="1:12" x14ac:dyDescent="0.3">
      <c r="A52" s="2">
        <v>30554</v>
      </c>
      <c r="B52">
        <v>-4.46</v>
      </c>
      <c r="C52">
        <v>19.46</v>
      </c>
      <c r="D52">
        <v>18.29</v>
      </c>
      <c r="F52">
        <v>47848</v>
      </c>
      <c r="G52">
        <v>2.2343385219574001</v>
      </c>
      <c r="H52" s="2">
        <f t="shared" si="0"/>
        <v>44562</v>
      </c>
      <c r="I52">
        <f t="shared" si="1"/>
        <v>4.09</v>
      </c>
      <c r="J52">
        <f t="shared" si="2"/>
        <v>3.4434795210912457</v>
      </c>
      <c r="K52">
        <f>(I52-AVERAGE($I$12:I$51))^2</f>
        <v>59.401702562499864</v>
      </c>
      <c r="L52">
        <f t="shared" si="3"/>
        <v>1.8556614780425997</v>
      </c>
    </row>
    <row r="53" spans="1:12" x14ac:dyDescent="0.3">
      <c r="A53" s="2">
        <v>30589</v>
      </c>
      <c r="B53">
        <v>-4.51</v>
      </c>
      <c r="C53">
        <v>19.510000000000002</v>
      </c>
      <c r="D53">
        <v>18.34</v>
      </c>
      <c r="F53">
        <v>48213</v>
      </c>
      <c r="G53">
        <v>1.8667020797728999</v>
      </c>
      <c r="H53" s="2">
        <f t="shared" si="0"/>
        <v>44927</v>
      </c>
      <c r="I53">
        <f t="shared" si="1"/>
        <v>4.09</v>
      </c>
      <c r="J53">
        <f t="shared" si="2"/>
        <v>4.9430536420861477</v>
      </c>
      <c r="K53">
        <f>(I53-AVERAGE($I$12:I$51))^2</f>
        <v>59.401702562499864</v>
      </c>
      <c r="L53">
        <f t="shared" si="3"/>
        <v>2.2232979202270999</v>
      </c>
    </row>
    <row r="54" spans="1:12" x14ac:dyDescent="0.3">
      <c r="A54" s="2">
        <v>30609</v>
      </c>
      <c r="B54">
        <v>-4.46</v>
      </c>
      <c r="C54">
        <v>19.46</v>
      </c>
      <c r="D54">
        <v>18.29</v>
      </c>
      <c r="F54">
        <v>48578</v>
      </c>
      <c r="G54">
        <v>1.5008587837219001</v>
      </c>
      <c r="H54" s="2">
        <f t="shared" si="0"/>
        <v>45292</v>
      </c>
      <c r="I54">
        <f t="shared" si="1"/>
        <v>4.09</v>
      </c>
      <c r="J54">
        <f t="shared" si="2"/>
        <v>6.7036522378300392</v>
      </c>
      <c r="K54">
        <f>(I54-AVERAGE($I$12:I$51))^2</f>
        <v>59.401702562499864</v>
      </c>
      <c r="L54">
        <f t="shared" si="3"/>
        <v>2.5891412162781</v>
      </c>
    </row>
    <row r="55" spans="1:12" x14ac:dyDescent="0.3">
      <c r="A55" s="2">
        <v>30641</v>
      </c>
      <c r="B55">
        <v>-4.7</v>
      </c>
      <c r="C55">
        <v>19.7</v>
      </c>
      <c r="D55">
        <v>18.53</v>
      </c>
      <c r="F55">
        <v>48944</v>
      </c>
      <c r="G55">
        <v>1.1350035667419001</v>
      </c>
      <c r="H55" s="2">
        <f t="shared" si="0"/>
        <v>45658</v>
      </c>
      <c r="I55">
        <f t="shared" si="1"/>
        <v>4.09</v>
      </c>
      <c r="J55">
        <f t="shared" si="2"/>
        <v>8.7320039205680935</v>
      </c>
      <c r="K55">
        <f>(I55-AVERAGE($I$12:I$51))^2</f>
        <v>59.401702562499864</v>
      </c>
      <c r="L55">
        <f t="shared" si="3"/>
        <v>2.9549964332581</v>
      </c>
    </row>
    <row r="56" spans="1:12" x14ac:dyDescent="0.3">
      <c r="A56" s="2">
        <v>30670</v>
      </c>
      <c r="B56">
        <v>-4.7</v>
      </c>
      <c r="C56">
        <v>19.7</v>
      </c>
      <c r="D56">
        <v>18.53</v>
      </c>
      <c r="F56">
        <v>49309</v>
      </c>
      <c r="G56">
        <v>0.77054446935650001</v>
      </c>
      <c r="H56" s="2">
        <f t="shared" si="0"/>
        <v>46023</v>
      </c>
      <c r="I56">
        <f t="shared" si="1"/>
        <v>4.09</v>
      </c>
      <c r="J56">
        <f t="shared" si="2"/>
        <v>11.018785019919719</v>
      </c>
      <c r="K56">
        <f>(I56-AVERAGE($I$12:I$51))^2</f>
        <v>59.401702562499864</v>
      </c>
      <c r="L56">
        <f t="shared" si="3"/>
        <v>3.3194555306434999</v>
      </c>
    </row>
    <row r="57" spans="1:12" x14ac:dyDescent="0.3">
      <c r="A57" s="2">
        <v>30705</v>
      </c>
      <c r="B57">
        <v>-4.78</v>
      </c>
      <c r="C57">
        <v>19.78</v>
      </c>
      <c r="D57">
        <v>18.61</v>
      </c>
      <c r="F57">
        <v>49674</v>
      </c>
      <c r="G57">
        <v>0.40597540140150001</v>
      </c>
      <c r="H57" s="2">
        <f t="shared" si="0"/>
        <v>46388</v>
      </c>
      <c r="I57">
        <f t="shared" si="1"/>
        <v>4.09</v>
      </c>
      <c r="J57">
        <f t="shared" si="2"/>
        <v>13.572037243078837</v>
      </c>
      <c r="K57">
        <f>(I57-AVERAGE($I$12:I$51))^2</f>
        <v>59.401702562499864</v>
      </c>
      <c r="L57">
        <f t="shared" si="3"/>
        <v>3.6840245985984996</v>
      </c>
    </row>
    <row r="58" spans="1:12" x14ac:dyDescent="0.3">
      <c r="A58" s="2">
        <v>30734</v>
      </c>
      <c r="B58">
        <v>-4.84</v>
      </c>
      <c r="C58">
        <v>19.84</v>
      </c>
      <c r="D58">
        <v>18.670000000000002</v>
      </c>
      <c r="F58">
        <v>50039</v>
      </c>
      <c r="G58">
        <v>4.0918506681900002E-2</v>
      </c>
      <c r="H58" s="2">
        <f t="shared" si="0"/>
        <v>46753</v>
      </c>
      <c r="I58">
        <f t="shared" si="1"/>
        <v>4.09</v>
      </c>
      <c r="J58">
        <f t="shared" si="2"/>
        <v>16.395060939531138</v>
      </c>
      <c r="K58">
        <f>(I58-AVERAGE($I$12:I$51))^2</f>
        <v>59.401702562499864</v>
      </c>
      <c r="L58">
        <f t="shared" si="3"/>
        <v>4.0490814933181003</v>
      </c>
    </row>
    <row r="59" spans="1:12" x14ac:dyDescent="0.3">
      <c r="A59" s="2">
        <v>30764</v>
      </c>
      <c r="B59">
        <v>-4.8099999999999898</v>
      </c>
      <c r="C59">
        <v>19.809999999999899</v>
      </c>
      <c r="D59">
        <v>18.64</v>
      </c>
      <c r="F59">
        <v>50405</v>
      </c>
      <c r="G59">
        <v>-0.32586151361499999</v>
      </c>
      <c r="H59" s="2">
        <f t="shared" si="0"/>
        <v>47119</v>
      </c>
      <c r="I59">
        <f t="shared" si="1"/>
        <v>4.09</v>
      </c>
      <c r="J59">
        <f t="shared" si="2"/>
        <v>19.499832907426157</v>
      </c>
      <c r="K59">
        <f>(I59-AVERAGE($I$12:I$51))^2</f>
        <v>59.401702562499864</v>
      </c>
      <c r="L59">
        <f t="shared" si="3"/>
        <v>4.4158615136149999</v>
      </c>
    </row>
    <row r="60" spans="1:12" x14ac:dyDescent="0.3">
      <c r="A60" s="2">
        <v>30798</v>
      </c>
      <c r="B60">
        <v>-4.79</v>
      </c>
      <c r="C60">
        <v>19.79</v>
      </c>
      <c r="D60">
        <v>18.62</v>
      </c>
      <c r="F60">
        <v>50770</v>
      </c>
      <c r="G60">
        <v>-0.69247579574600004</v>
      </c>
      <c r="H60" s="2">
        <f t="shared" si="0"/>
        <v>47484</v>
      </c>
      <c r="I60">
        <f t="shared" si="1"/>
        <v>4.09</v>
      </c>
      <c r="J60">
        <f t="shared" si="2"/>
        <v>22.87207473689633</v>
      </c>
      <c r="K60">
        <f>(I60-AVERAGE($I$12:I$51))^2</f>
        <v>59.401702562499864</v>
      </c>
      <c r="L60">
        <f t="shared" si="3"/>
        <v>4.7824757957459996</v>
      </c>
    </row>
    <row r="61" spans="1:12" x14ac:dyDescent="0.3">
      <c r="A61" s="2">
        <v>30824</v>
      </c>
      <c r="B61">
        <v>-4.7</v>
      </c>
      <c r="C61">
        <v>19.7</v>
      </c>
      <c r="D61">
        <v>18.53</v>
      </c>
      <c r="F61">
        <v>51135</v>
      </c>
      <c r="G61">
        <v>-1.0599666833879999</v>
      </c>
      <c r="H61" s="2">
        <f t="shared" si="0"/>
        <v>47849</v>
      </c>
      <c r="I61">
        <f t="shared" si="1"/>
        <v>4.09</v>
      </c>
      <c r="J61">
        <f t="shared" si="2"/>
        <v>26.522156840006392</v>
      </c>
      <c r="K61">
        <f>(I61-AVERAGE($I$12:I$51))^2</f>
        <v>59.401702562499864</v>
      </c>
      <c r="L61">
        <f t="shared" si="3"/>
        <v>5.1499666833879996</v>
      </c>
    </row>
    <row r="62" spans="1:12" x14ac:dyDescent="0.3">
      <c r="A62" s="2">
        <v>30853</v>
      </c>
      <c r="B62">
        <v>-4.72</v>
      </c>
      <c r="C62">
        <v>19.72</v>
      </c>
      <c r="D62">
        <v>18.55</v>
      </c>
      <c r="F62">
        <v>51500</v>
      </c>
      <c r="G62">
        <v>-1.42836856842</v>
      </c>
      <c r="H62" s="2">
        <f t="shared" si="0"/>
        <v>48214</v>
      </c>
      <c r="I62">
        <f t="shared" si="1"/>
        <v>4.09</v>
      </c>
      <c r="J62">
        <f t="shared" si="2"/>
        <v>30.452391656925798</v>
      </c>
      <c r="K62">
        <f>(I62-AVERAGE($I$12:I$51))^2</f>
        <v>59.401702562499864</v>
      </c>
      <c r="L62">
        <f t="shared" si="3"/>
        <v>5.5183685684199997</v>
      </c>
    </row>
    <row r="63" spans="1:12" x14ac:dyDescent="0.3">
      <c r="A63" s="2">
        <v>30887</v>
      </c>
      <c r="B63">
        <v>-4.6100000000000003</v>
      </c>
      <c r="C63">
        <v>19.61</v>
      </c>
      <c r="D63">
        <v>18.440000000000001</v>
      </c>
      <c r="F63">
        <v>51866</v>
      </c>
      <c r="G63">
        <v>-1.7986464500429999</v>
      </c>
      <c r="H63" s="2">
        <f t="shared" si="0"/>
        <v>48580</v>
      </c>
      <c r="I63">
        <f t="shared" si="1"/>
        <v>4.09</v>
      </c>
      <c r="J63">
        <f t="shared" si="2"/>
        <v>34.676157013604026</v>
      </c>
      <c r="K63">
        <f>(I63-AVERAGE($I$12:I$51))^2</f>
        <v>59.401702562499864</v>
      </c>
      <c r="L63">
        <f t="shared" si="3"/>
        <v>5.8886464500429998</v>
      </c>
    </row>
    <row r="64" spans="1:12" x14ac:dyDescent="0.3">
      <c r="A64" s="2">
        <v>30925</v>
      </c>
      <c r="B64">
        <v>-4.2</v>
      </c>
      <c r="C64">
        <v>19.2</v>
      </c>
      <c r="D64">
        <v>18.03</v>
      </c>
      <c r="F64">
        <v>52231</v>
      </c>
      <c r="G64">
        <v>-2.1682794094090001</v>
      </c>
      <c r="H64" s="2">
        <f t="shared" si="0"/>
        <v>48945</v>
      </c>
      <c r="I64">
        <f t="shared" si="1"/>
        <v>4.09</v>
      </c>
      <c r="J64">
        <f t="shared" si="2"/>
        <v>39.166061166232659</v>
      </c>
      <c r="K64">
        <f>(I64-AVERAGE($I$12:I$51))^2</f>
        <v>59.401702562499864</v>
      </c>
      <c r="L64">
        <f t="shared" si="3"/>
        <v>6.258279409409</v>
      </c>
    </row>
    <row r="65" spans="1:12" x14ac:dyDescent="0.3">
      <c r="A65" s="2">
        <v>30952</v>
      </c>
      <c r="B65">
        <v>-3.97</v>
      </c>
      <c r="C65">
        <v>18.97</v>
      </c>
      <c r="D65">
        <v>17.8</v>
      </c>
      <c r="F65">
        <v>52596</v>
      </c>
      <c r="G65">
        <v>-2.5377593040469999</v>
      </c>
      <c r="H65" s="2">
        <f t="shared" si="0"/>
        <v>49310</v>
      </c>
      <c r="I65">
        <f t="shared" si="1"/>
        <v>4.09</v>
      </c>
      <c r="J65">
        <f t="shared" si="2"/>
        <v>43.927193392381575</v>
      </c>
      <c r="K65">
        <f>(I65-AVERAGE($I$12:I$51))^2</f>
        <v>59.401702562499864</v>
      </c>
      <c r="L65">
        <f t="shared" si="3"/>
        <v>6.6277593040470002</v>
      </c>
    </row>
    <row r="66" spans="1:12" x14ac:dyDescent="0.3">
      <c r="A66" s="2">
        <v>30979</v>
      </c>
      <c r="B66">
        <v>-4.0199999999999898</v>
      </c>
      <c r="C66">
        <v>19.02</v>
      </c>
      <c r="D66">
        <v>17.850000000000001</v>
      </c>
      <c r="F66">
        <v>52961</v>
      </c>
      <c r="G66">
        <v>-2.906612634659</v>
      </c>
      <c r="H66" s="2">
        <f t="shared" si="0"/>
        <v>49675</v>
      </c>
      <c r="I66">
        <f t="shared" si="1"/>
        <v>4.09</v>
      </c>
      <c r="J66">
        <f t="shared" si="2"/>
        <v>48.952588359469949</v>
      </c>
      <c r="K66">
        <f>(I66-AVERAGE($I$12:I$51))^2</f>
        <v>59.401702562499864</v>
      </c>
      <c r="L66">
        <f t="shared" si="3"/>
        <v>6.9966126346589999</v>
      </c>
    </row>
    <row r="67" spans="1:12" x14ac:dyDescent="0.3">
      <c r="A67" s="2">
        <v>31001</v>
      </c>
      <c r="B67">
        <v>-3.85</v>
      </c>
      <c r="C67">
        <v>18.850000000000001</v>
      </c>
      <c r="D67">
        <v>17.68</v>
      </c>
      <c r="F67">
        <v>53327</v>
      </c>
      <c r="G67">
        <v>-3.275439739227</v>
      </c>
      <c r="H67" s="2">
        <f t="shared" si="0"/>
        <v>50041</v>
      </c>
      <c r="I67">
        <f t="shared" si="1"/>
        <v>4.09</v>
      </c>
      <c r="J67">
        <f t="shared" si="2"/>
        <v>54.249702552184296</v>
      </c>
      <c r="K67">
        <f>(I67-AVERAGE($I$12:I$51))^2</f>
        <v>59.401702562499864</v>
      </c>
      <c r="L67">
        <f t="shared" si="3"/>
        <v>7.3654397392269999</v>
      </c>
    </row>
    <row r="68" spans="1:12" x14ac:dyDescent="0.3">
      <c r="A68" s="2">
        <v>31085</v>
      </c>
      <c r="B68">
        <v>-4.0999999999999899</v>
      </c>
      <c r="C68">
        <v>19.100000000000001</v>
      </c>
      <c r="D68">
        <v>17.93</v>
      </c>
      <c r="F68">
        <v>53692</v>
      </c>
      <c r="G68">
        <v>-3.6419165134429998</v>
      </c>
      <c r="H68" s="2">
        <f t="shared" ref="H68:H82" si="4">$H$2+F68-$F$2+1</f>
        <v>50406</v>
      </c>
      <c r="I68">
        <f t="shared" ref="I68:I82" si="5">IFERROR(VLOOKUP(H68,A:D,4,FALSE),IFERROR(VLOOKUP(H68,A:D,4),0))</f>
        <v>4.09</v>
      </c>
      <c r="J68">
        <f t="shared" si="2"/>
        <v>59.782532970852557</v>
      </c>
      <c r="K68">
        <f>(I68-AVERAGE($I$12:I$51))^2</f>
        <v>59.401702562499864</v>
      </c>
      <c r="L68">
        <f t="shared" si="3"/>
        <v>7.7319165134430001</v>
      </c>
    </row>
    <row r="69" spans="1:12" x14ac:dyDescent="0.3">
      <c r="A69" s="2">
        <v>31120</v>
      </c>
      <c r="B69">
        <v>-4.05</v>
      </c>
      <c r="C69">
        <v>19.05</v>
      </c>
      <c r="D69">
        <v>17.88</v>
      </c>
      <c r="F69">
        <v>54057</v>
      </c>
      <c r="G69">
        <v>-4.0068845748899999</v>
      </c>
      <c r="H69" s="2">
        <f t="shared" si="4"/>
        <v>50771</v>
      </c>
      <c r="I69">
        <f t="shared" si="5"/>
        <v>4.09</v>
      </c>
      <c r="J69">
        <f t="shared" si="2"/>
        <v>65.559539819091611</v>
      </c>
      <c r="K69">
        <f>(I69-AVERAGE($I$12:I$51))^2</f>
        <v>59.401702562499864</v>
      </c>
      <c r="L69">
        <f t="shared" si="3"/>
        <v>8.0968845748899998</v>
      </c>
    </row>
    <row r="70" spans="1:12" x14ac:dyDescent="0.3">
      <c r="A70" s="2">
        <v>31155</v>
      </c>
      <c r="B70">
        <v>-3.95</v>
      </c>
      <c r="C70">
        <v>18.95</v>
      </c>
      <c r="D70">
        <v>17.78</v>
      </c>
      <c r="F70">
        <v>54422</v>
      </c>
      <c r="G70">
        <v>-4.3700819015499999</v>
      </c>
      <c r="H70" s="2">
        <f t="shared" si="4"/>
        <v>51136</v>
      </c>
      <c r="I70">
        <f t="shared" si="5"/>
        <v>4.09</v>
      </c>
      <c r="J70">
        <f t="shared" si="2"/>
        <v>71.572985780933863</v>
      </c>
      <c r="K70">
        <f>(I70-AVERAGE($I$12:I$51))^2</f>
        <v>59.401702562499864</v>
      </c>
      <c r="L70">
        <f t="shared" si="3"/>
        <v>8.4600819015499997</v>
      </c>
    </row>
    <row r="71" spans="1:12" x14ac:dyDescent="0.3">
      <c r="A71" s="2">
        <v>31169</v>
      </c>
      <c r="B71">
        <v>-4</v>
      </c>
      <c r="C71">
        <v>19</v>
      </c>
      <c r="D71">
        <v>17.829999999999899</v>
      </c>
      <c r="F71">
        <v>54788</v>
      </c>
      <c r="G71">
        <v>-4.7323026657099998</v>
      </c>
      <c r="H71" s="2">
        <f t="shared" si="4"/>
        <v>51502</v>
      </c>
      <c r="I71">
        <f t="shared" si="5"/>
        <v>4.09</v>
      </c>
      <c r="J71">
        <f t="shared" si="2"/>
        <v>77.833024325393765</v>
      </c>
      <c r="K71">
        <f>(I71-AVERAGE($I$12:I$51))^2</f>
        <v>59.401702562499864</v>
      </c>
      <c r="L71">
        <f t="shared" si="3"/>
        <v>8.8223026657099997</v>
      </c>
    </row>
    <row r="72" spans="1:12" x14ac:dyDescent="0.3">
      <c r="A72" s="2">
        <v>31204</v>
      </c>
      <c r="B72">
        <v>-4.25</v>
      </c>
      <c r="C72">
        <v>19.25</v>
      </c>
      <c r="D72">
        <v>18.079999999999899</v>
      </c>
      <c r="F72">
        <v>55153</v>
      </c>
      <c r="G72">
        <v>-5.0913996696470001</v>
      </c>
      <c r="H72" s="2">
        <f t="shared" si="4"/>
        <v>51867</v>
      </c>
      <c r="I72">
        <f t="shared" si="5"/>
        <v>4.09</v>
      </c>
      <c r="J72">
        <f t="shared" si="2"/>
        <v>84.298099893794046</v>
      </c>
      <c r="K72">
        <f>(I72-AVERAGE($I$12:I$51))^2</f>
        <v>59.401702562499864</v>
      </c>
      <c r="L72">
        <f t="shared" si="3"/>
        <v>9.1813996696469999</v>
      </c>
    </row>
    <row r="73" spans="1:12" x14ac:dyDescent="0.3">
      <c r="A73" s="2">
        <v>31237</v>
      </c>
      <c r="B73">
        <v>-3.8</v>
      </c>
      <c r="C73">
        <v>18.8</v>
      </c>
      <c r="D73">
        <v>17.63</v>
      </c>
      <c r="F73">
        <v>55518</v>
      </c>
      <c r="G73">
        <v>-5.448183059692</v>
      </c>
      <c r="H73" s="2">
        <f t="shared" si="4"/>
        <v>52232</v>
      </c>
      <c r="I73">
        <f t="shared" si="5"/>
        <v>4.09</v>
      </c>
      <c r="J73">
        <f t="shared" si="2"/>
        <v>90.976936080195429</v>
      </c>
      <c r="K73">
        <f>(I73-AVERAGE($I$12:I$51))^2</f>
        <v>59.401702562499864</v>
      </c>
      <c r="L73">
        <f t="shared" si="3"/>
        <v>9.538183059691999</v>
      </c>
    </row>
    <row r="74" spans="1:12" x14ac:dyDescent="0.3">
      <c r="A74" s="2">
        <v>31281</v>
      </c>
      <c r="B74">
        <v>-3.67</v>
      </c>
      <c r="C74">
        <v>18.670000000000002</v>
      </c>
      <c r="D74">
        <v>17.5</v>
      </c>
      <c r="F74">
        <v>55883</v>
      </c>
      <c r="G74">
        <v>-5.8025641441350002</v>
      </c>
      <c r="H74" s="2">
        <f t="shared" si="4"/>
        <v>52597</v>
      </c>
      <c r="I74">
        <f t="shared" si="5"/>
        <v>4.09</v>
      </c>
      <c r="J74">
        <f t="shared" si="2"/>
        <v>97.86282534582547</v>
      </c>
      <c r="K74">
        <f>(I74-AVERAGE($I$12:I$51))^2</f>
        <v>59.401702562499864</v>
      </c>
      <c r="L74">
        <f t="shared" si="3"/>
        <v>9.892564144135001</v>
      </c>
    </row>
    <row r="75" spans="1:12" x14ac:dyDescent="0.3">
      <c r="A75" s="2">
        <v>31329</v>
      </c>
      <c r="B75">
        <v>-3.8</v>
      </c>
      <c r="C75">
        <v>18.8</v>
      </c>
      <c r="D75">
        <v>17.63</v>
      </c>
      <c r="F75">
        <v>56249</v>
      </c>
      <c r="G75">
        <v>-6.155339717865</v>
      </c>
      <c r="H75" s="2">
        <f t="shared" si="4"/>
        <v>52963</v>
      </c>
      <c r="I75">
        <f t="shared" si="5"/>
        <v>4.09</v>
      </c>
      <c r="J75">
        <f t="shared" si="2"/>
        <v>104.96698593446209</v>
      </c>
      <c r="K75">
        <f>(I75-AVERAGE($I$12:I$51))^2</f>
        <v>59.401702562499864</v>
      </c>
      <c r="L75">
        <f t="shared" si="3"/>
        <v>10.245339717865001</v>
      </c>
    </row>
    <row r="76" spans="1:12" x14ac:dyDescent="0.3">
      <c r="A76" s="2">
        <v>31371</v>
      </c>
      <c r="B76">
        <v>-3.91</v>
      </c>
      <c r="C76">
        <v>18.91</v>
      </c>
      <c r="D76">
        <v>17.739999999999899</v>
      </c>
      <c r="F76">
        <v>56614</v>
      </c>
      <c r="G76">
        <v>-6.5045118331909997</v>
      </c>
      <c r="H76" s="2">
        <f t="shared" si="4"/>
        <v>53328</v>
      </c>
      <c r="I76">
        <f t="shared" si="5"/>
        <v>4.09</v>
      </c>
      <c r="J76">
        <f t="shared" si="2"/>
        <v>112.24368098362412</v>
      </c>
      <c r="K76">
        <f>(I76-AVERAGE($I$12:I$51))^2</f>
        <v>59.401702562499864</v>
      </c>
      <c r="L76">
        <f t="shared" si="3"/>
        <v>10.594511833191</v>
      </c>
    </row>
    <row r="77" spans="1:12" x14ac:dyDescent="0.3">
      <c r="A77" s="2">
        <v>31419</v>
      </c>
      <c r="B77">
        <v>-3.78</v>
      </c>
      <c r="C77">
        <v>18.78</v>
      </c>
      <c r="D77">
        <v>17.61</v>
      </c>
      <c r="F77">
        <v>56979</v>
      </c>
      <c r="G77">
        <v>-6.8509578704829996</v>
      </c>
      <c r="H77" s="2">
        <f t="shared" si="4"/>
        <v>53693</v>
      </c>
      <c r="I77">
        <f t="shared" si="5"/>
        <v>4.09</v>
      </c>
      <c r="J77">
        <f t="shared" ref="J77:J82" si="6">(I77-G77)^2</f>
        <v>119.70455912368391</v>
      </c>
      <c r="K77">
        <f>(I77-AVERAGE($I$12:I$51))^2</f>
        <v>59.401702562499864</v>
      </c>
      <c r="L77">
        <f t="shared" ref="L77:L82" si="7">(I77-G77)</f>
        <v>10.940957870483</v>
      </c>
    </row>
    <row r="78" spans="1:12" x14ac:dyDescent="0.3">
      <c r="A78" s="2">
        <v>31469</v>
      </c>
      <c r="B78">
        <v>-3.89</v>
      </c>
      <c r="C78">
        <v>18.89</v>
      </c>
      <c r="D78">
        <v>17.72</v>
      </c>
      <c r="F78">
        <v>57344</v>
      </c>
      <c r="G78">
        <v>-7.1946029663089996</v>
      </c>
      <c r="H78" s="2">
        <f t="shared" si="4"/>
        <v>54058</v>
      </c>
      <c r="I78">
        <f t="shared" si="5"/>
        <v>4.09</v>
      </c>
      <c r="J78">
        <f t="shared" si="6"/>
        <v>127.34226410722985</v>
      </c>
      <c r="K78">
        <f>(I78-AVERAGE($I$12:I$51))^2</f>
        <v>59.401702562499864</v>
      </c>
      <c r="L78">
        <f t="shared" si="7"/>
        <v>11.284602966308999</v>
      </c>
    </row>
    <row r="79" spans="1:12" x14ac:dyDescent="0.3">
      <c r="A79" s="2">
        <v>31610</v>
      </c>
      <c r="B79">
        <v>-3.36</v>
      </c>
      <c r="C79">
        <v>18.36</v>
      </c>
      <c r="D79">
        <v>17.190000000000001</v>
      </c>
      <c r="F79">
        <v>57710</v>
      </c>
      <c r="G79">
        <v>-7.536317825317</v>
      </c>
      <c r="H79" s="2">
        <f t="shared" si="4"/>
        <v>54424</v>
      </c>
      <c r="I79">
        <f t="shared" si="5"/>
        <v>4.09</v>
      </c>
      <c r="J79">
        <f t="shared" si="6"/>
        <v>135.17126617528379</v>
      </c>
      <c r="K79">
        <f>(I79-AVERAGE($I$12:I$51))^2</f>
        <v>59.401702562499864</v>
      </c>
      <c r="L79">
        <f t="shared" si="7"/>
        <v>11.626317825316999</v>
      </c>
    </row>
    <row r="80" spans="1:12" x14ac:dyDescent="0.3">
      <c r="A80" s="2">
        <v>31630</v>
      </c>
      <c r="B80">
        <v>-3.31</v>
      </c>
      <c r="C80">
        <v>18.309999999999899</v>
      </c>
      <c r="D80">
        <v>17.14</v>
      </c>
      <c r="F80">
        <v>58075</v>
      </c>
      <c r="G80">
        <v>-7.8741946220400001</v>
      </c>
      <c r="H80" s="2">
        <f t="shared" si="4"/>
        <v>54789</v>
      </c>
      <c r="I80">
        <f t="shared" si="5"/>
        <v>4.09</v>
      </c>
      <c r="J80">
        <f t="shared" si="6"/>
        <v>143.14195295405088</v>
      </c>
      <c r="K80">
        <f>(I80-AVERAGE($I$12:I$51))^2</f>
        <v>59.401702562499864</v>
      </c>
      <c r="L80">
        <f t="shared" si="7"/>
        <v>11.964194622040001</v>
      </c>
    </row>
    <row r="81" spans="1:12" x14ac:dyDescent="0.3">
      <c r="A81" s="2">
        <v>31679</v>
      </c>
      <c r="B81">
        <v>-3.63</v>
      </c>
      <c r="C81">
        <v>18.63</v>
      </c>
      <c r="D81">
        <v>17.46</v>
      </c>
      <c r="F81">
        <v>61727</v>
      </c>
      <c r="G81">
        <v>-11.09203338623</v>
      </c>
      <c r="H81" s="2">
        <f t="shared" si="4"/>
        <v>58441</v>
      </c>
      <c r="I81">
        <f t="shared" si="5"/>
        <v>4.09</v>
      </c>
      <c r="J81">
        <f t="shared" si="6"/>
        <v>230.49413774060235</v>
      </c>
      <c r="K81">
        <f>(I81-AVERAGE($I$12:I$51))^2</f>
        <v>59.401702562499864</v>
      </c>
      <c r="L81">
        <f t="shared" si="7"/>
        <v>15.18203338623</v>
      </c>
    </row>
    <row r="82" spans="1:12" x14ac:dyDescent="0.3">
      <c r="A82" s="2">
        <v>31728</v>
      </c>
      <c r="B82">
        <v>-3.32</v>
      </c>
      <c r="C82">
        <v>18.32</v>
      </c>
      <c r="D82">
        <v>17.149999999999899</v>
      </c>
      <c r="F82">
        <v>65380</v>
      </c>
      <c r="G82">
        <v>-14.02410030365</v>
      </c>
      <c r="H82" s="2">
        <f t="shared" si="4"/>
        <v>62094</v>
      </c>
      <c r="I82">
        <f t="shared" si="5"/>
        <v>4.09</v>
      </c>
      <c r="J82">
        <f t="shared" si="6"/>
        <v>328.12062981069295</v>
      </c>
      <c r="K82">
        <f>(I82-AVERAGE($I$12:I$51))^2</f>
        <v>59.401702562499864</v>
      </c>
      <c r="L82">
        <f t="shared" si="7"/>
        <v>18.114100303649998</v>
      </c>
    </row>
    <row r="83" spans="1:12" x14ac:dyDescent="0.3">
      <c r="A83" s="2">
        <v>31784</v>
      </c>
      <c r="B83">
        <v>-3.63</v>
      </c>
      <c r="C83">
        <v>18.63</v>
      </c>
      <c r="D83">
        <v>17.46</v>
      </c>
    </row>
    <row r="84" spans="1:12" x14ac:dyDescent="0.3">
      <c r="A84" s="2">
        <v>31834</v>
      </c>
      <c r="B84">
        <v>-3.47</v>
      </c>
      <c r="C84">
        <v>18.47</v>
      </c>
      <c r="D84">
        <v>17.3</v>
      </c>
    </row>
    <row r="85" spans="1:12" x14ac:dyDescent="0.3">
      <c r="A85" s="2">
        <v>31895</v>
      </c>
      <c r="B85">
        <v>-3.53</v>
      </c>
      <c r="C85">
        <v>18.53</v>
      </c>
      <c r="D85">
        <v>17.36</v>
      </c>
    </row>
    <row r="86" spans="1:12" x14ac:dyDescent="0.3">
      <c r="A86" s="2">
        <v>31945</v>
      </c>
      <c r="B86">
        <v>-3.03</v>
      </c>
      <c r="C86">
        <v>18.03</v>
      </c>
      <c r="D86">
        <v>16.86</v>
      </c>
    </row>
    <row r="87" spans="1:12" x14ac:dyDescent="0.3">
      <c r="A87" s="2">
        <v>32002</v>
      </c>
      <c r="B87">
        <v>-3.09</v>
      </c>
      <c r="C87">
        <v>18.09</v>
      </c>
      <c r="D87">
        <v>16.920000000000002</v>
      </c>
    </row>
    <row r="88" spans="1:12" x14ac:dyDescent="0.3">
      <c r="A88" s="2">
        <v>32042</v>
      </c>
      <c r="B88">
        <v>-3.24</v>
      </c>
      <c r="C88">
        <v>18.239999999999899</v>
      </c>
      <c r="D88">
        <v>17.07</v>
      </c>
    </row>
    <row r="89" spans="1:12" x14ac:dyDescent="0.3">
      <c r="A89" s="2">
        <v>32100</v>
      </c>
      <c r="B89">
        <v>-3.01</v>
      </c>
      <c r="C89">
        <v>18.010000000000002</v>
      </c>
      <c r="D89">
        <v>16.84</v>
      </c>
    </row>
    <row r="90" spans="1:12" x14ac:dyDescent="0.3">
      <c r="A90" s="2">
        <v>32155</v>
      </c>
      <c r="B90">
        <v>-3.16</v>
      </c>
      <c r="C90">
        <v>18.16</v>
      </c>
      <c r="D90">
        <v>16.989999999999899</v>
      </c>
    </row>
    <row r="91" spans="1:12" x14ac:dyDescent="0.3">
      <c r="A91" s="2">
        <v>32217</v>
      </c>
      <c r="B91">
        <v>-3.26</v>
      </c>
      <c r="C91">
        <v>18.260000000000002</v>
      </c>
      <c r="D91">
        <v>17.09</v>
      </c>
    </row>
    <row r="92" spans="1:12" x14ac:dyDescent="0.3">
      <c r="A92" s="2">
        <v>32273</v>
      </c>
      <c r="B92">
        <v>-3.26</v>
      </c>
      <c r="C92">
        <v>18.260000000000002</v>
      </c>
      <c r="D92">
        <v>17.09</v>
      </c>
    </row>
    <row r="93" spans="1:12" x14ac:dyDescent="0.3">
      <c r="A93" s="2">
        <v>32315</v>
      </c>
      <c r="B93">
        <v>-3.02</v>
      </c>
      <c r="C93">
        <v>18.02</v>
      </c>
      <c r="D93">
        <v>16.850000000000001</v>
      </c>
    </row>
    <row r="94" spans="1:12" x14ac:dyDescent="0.3">
      <c r="A94" s="2">
        <v>32358</v>
      </c>
      <c r="B94">
        <v>-2.9</v>
      </c>
      <c r="C94">
        <v>17.899999999999899</v>
      </c>
      <c r="D94">
        <v>16.73</v>
      </c>
    </row>
    <row r="95" spans="1:12" x14ac:dyDescent="0.3">
      <c r="A95" s="2">
        <v>32433</v>
      </c>
      <c r="B95">
        <v>-2.6</v>
      </c>
      <c r="C95">
        <v>17.600000000000001</v>
      </c>
      <c r="D95">
        <v>16.43</v>
      </c>
    </row>
    <row r="96" spans="1:12" x14ac:dyDescent="0.3">
      <c r="A96" s="2">
        <v>32463</v>
      </c>
      <c r="B96">
        <v>-2.6</v>
      </c>
      <c r="C96">
        <v>17.600000000000001</v>
      </c>
      <c r="D96">
        <v>16.43</v>
      </c>
    </row>
    <row r="97" spans="1:4" x14ac:dyDescent="0.3">
      <c r="A97" s="2">
        <v>32519</v>
      </c>
      <c r="B97">
        <v>-2.63</v>
      </c>
      <c r="C97">
        <v>17.63</v>
      </c>
      <c r="D97">
        <v>16.46</v>
      </c>
    </row>
    <row r="98" spans="1:4" x14ac:dyDescent="0.3">
      <c r="A98" s="2">
        <v>32580</v>
      </c>
      <c r="B98">
        <v>-2.85</v>
      </c>
      <c r="C98">
        <v>17.850000000000001</v>
      </c>
      <c r="D98">
        <v>16.68</v>
      </c>
    </row>
    <row r="99" spans="1:4" x14ac:dyDescent="0.3">
      <c r="A99" s="2">
        <v>32589</v>
      </c>
      <c r="B99">
        <v>5.48</v>
      </c>
      <c r="C99">
        <v>9.52</v>
      </c>
      <c r="D99">
        <v>8.35</v>
      </c>
    </row>
    <row r="100" spans="1:4" x14ac:dyDescent="0.3">
      <c r="A100" s="2">
        <v>32618</v>
      </c>
      <c r="B100">
        <v>-2.66</v>
      </c>
      <c r="C100">
        <v>17.66</v>
      </c>
      <c r="D100">
        <v>16.489999999999899</v>
      </c>
    </row>
    <row r="101" spans="1:4" x14ac:dyDescent="0.3">
      <c r="A101" s="2">
        <v>32680</v>
      </c>
      <c r="B101">
        <v>-2.54</v>
      </c>
      <c r="C101">
        <v>17.54</v>
      </c>
      <c r="D101">
        <v>16.37</v>
      </c>
    </row>
    <row r="102" spans="1:4" x14ac:dyDescent="0.3">
      <c r="A102" s="2">
        <v>32730</v>
      </c>
      <c r="B102">
        <v>-2.4500000000000002</v>
      </c>
      <c r="C102">
        <v>17.45</v>
      </c>
      <c r="D102">
        <v>16.28</v>
      </c>
    </row>
    <row r="103" spans="1:4" x14ac:dyDescent="0.3">
      <c r="A103" s="2">
        <v>32785</v>
      </c>
      <c r="B103">
        <v>-2.6</v>
      </c>
      <c r="C103">
        <v>17.600000000000001</v>
      </c>
      <c r="D103">
        <v>16.43</v>
      </c>
    </row>
    <row r="104" spans="1:4" x14ac:dyDescent="0.3">
      <c r="A104" s="2">
        <v>32841</v>
      </c>
      <c r="B104">
        <v>-2.54</v>
      </c>
      <c r="C104">
        <v>17.54</v>
      </c>
      <c r="D104">
        <v>16.37</v>
      </c>
    </row>
    <row r="105" spans="1:4" x14ac:dyDescent="0.3">
      <c r="A105" s="2">
        <v>32883</v>
      </c>
      <c r="B105">
        <v>-2.62</v>
      </c>
      <c r="C105">
        <v>17.62</v>
      </c>
      <c r="D105">
        <v>16.45</v>
      </c>
    </row>
    <row r="106" spans="1:4" x14ac:dyDescent="0.3">
      <c r="A106" s="2">
        <v>32945</v>
      </c>
      <c r="B106">
        <v>-2.4</v>
      </c>
      <c r="C106">
        <v>17.399999999999899</v>
      </c>
      <c r="D106">
        <v>16.23</v>
      </c>
    </row>
    <row r="107" spans="1:4" x14ac:dyDescent="0.3">
      <c r="A107" s="2">
        <v>33008</v>
      </c>
      <c r="B107">
        <v>-2.31</v>
      </c>
      <c r="C107">
        <v>17.309999999999899</v>
      </c>
      <c r="D107">
        <v>16.14</v>
      </c>
    </row>
    <row r="108" spans="1:4" x14ac:dyDescent="0.3">
      <c r="A108" s="2">
        <v>33050</v>
      </c>
      <c r="B108">
        <v>-2.13</v>
      </c>
      <c r="C108">
        <v>17.13</v>
      </c>
      <c r="D108">
        <v>15.96</v>
      </c>
    </row>
    <row r="109" spans="1:4" x14ac:dyDescent="0.3">
      <c r="A109" s="2">
        <v>33092</v>
      </c>
      <c r="B109">
        <v>-1.99</v>
      </c>
      <c r="C109">
        <v>16.989999999999899</v>
      </c>
      <c r="D109">
        <v>15.82</v>
      </c>
    </row>
    <row r="110" spans="1:4" x14ac:dyDescent="0.3">
      <c r="A110" s="2">
        <v>33156</v>
      </c>
      <c r="B110">
        <v>-1.9</v>
      </c>
      <c r="C110">
        <v>16.899999999999899</v>
      </c>
      <c r="D110">
        <v>15.73</v>
      </c>
    </row>
    <row r="111" spans="1:4" x14ac:dyDescent="0.3">
      <c r="A111" s="2">
        <v>33218</v>
      </c>
      <c r="B111">
        <v>-3.02</v>
      </c>
      <c r="C111">
        <v>18.02</v>
      </c>
      <c r="D111">
        <v>16.850000000000001</v>
      </c>
    </row>
    <row r="112" spans="1:4" x14ac:dyDescent="0.3">
      <c r="A112" s="2">
        <v>33268</v>
      </c>
      <c r="B112">
        <v>-2.14</v>
      </c>
      <c r="C112">
        <v>17.14</v>
      </c>
      <c r="D112">
        <v>15.97</v>
      </c>
    </row>
    <row r="113" spans="1:4" x14ac:dyDescent="0.3">
      <c r="A113" s="2">
        <v>33316</v>
      </c>
      <c r="B113">
        <v>-2.16</v>
      </c>
      <c r="C113">
        <v>17.16</v>
      </c>
      <c r="D113">
        <v>15.99</v>
      </c>
    </row>
    <row r="114" spans="1:4" x14ac:dyDescent="0.3">
      <c r="A114" s="2">
        <v>33374</v>
      </c>
      <c r="B114">
        <v>-1.93</v>
      </c>
      <c r="C114">
        <v>16.93</v>
      </c>
      <c r="D114">
        <v>15.76</v>
      </c>
    </row>
    <row r="115" spans="1:4" x14ac:dyDescent="0.3">
      <c r="A115" s="2">
        <v>33421</v>
      </c>
      <c r="B115">
        <v>-1.85</v>
      </c>
      <c r="C115">
        <v>16.850000000000001</v>
      </c>
      <c r="D115">
        <v>15.68</v>
      </c>
    </row>
    <row r="116" spans="1:4" x14ac:dyDescent="0.3">
      <c r="A116" s="2">
        <v>33477</v>
      </c>
      <c r="B116">
        <v>-1.56</v>
      </c>
      <c r="C116">
        <v>16.559999999999899</v>
      </c>
      <c r="D116">
        <v>15.39</v>
      </c>
    </row>
    <row r="117" spans="1:4" x14ac:dyDescent="0.3">
      <c r="A117" s="2">
        <v>33547</v>
      </c>
      <c r="B117">
        <v>-1.55</v>
      </c>
      <c r="C117">
        <v>16.55</v>
      </c>
      <c r="D117">
        <v>15.38</v>
      </c>
    </row>
    <row r="118" spans="1:4" x14ac:dyDescent="0.3">
      <c r="A118" s="2">
        <v>33610</v>
      </c>
      <c r="B118">
        <v>-1.1499999999999899</v>
      </c>
      <c r="C118">
        <v>16.149999999999899</v>
      </c>
      <c r="D118">
        <v>14.98</v>
      </c>
    </row>
    <row r="119" spans="1:4" x14ac:dyDescent="0.3">
      <c r="A119" s="2">
        <v>33660</v>
      </c>
      <c r="B119">
        <v>-1.1399999999999899</v>
      </c>
      <c r="C119">
        <v>16.14</v>
      </c>
      <c r="D119">
        <v>14.97</v>
      </c>
    </row>
    <row r="120" spans="1:4" x14ac:dyDescent="0.3">
      <c r="A120" s="2">
        <v>33722</v>
      </c>
      <c r="B120">
        <v>-1.71</v>
      </c>
      <c r="C120">
        <v>16.71</v>
      </c>
      <c r="D120">
        <v>15.54</v>
      </c>
    </row>
    <row r="121" spans="1:4" x14ac:dyDescent="0.3">
      <c r="A121" s="2">
        <v>33778</v>
      </c>
      <c r="B121">
        <v>-1.58</v>
      </c>
      <c r="C121">
        <v>16.579999999999899</v>
      </c>
      <c r="D121">
        <v>15.41</v>
      </c>
    </row>
    <row r="122" spans="1:4" x14ac:dyDescent="0.3">
      <c r="A122" s="2">
        <v>33844</v>
      </c>
      <c r="B122">
        <v>-1.74</v>
      </c>
      <c r="C122">
        <v>16.739999999999899</v>
      </c>
      <c r="D122">
        <v>15.57</v>
      </c>
    </row>
    <row r="123" spans="1:4" x14ac:dyDescent="0.3">
      <c r="A123" s="2">
        <v>33892</v>
      </c>
      <c r="B123">
        <v>-1.53</v>
      </c>
      <c r="C123">
        <v>16.53</v>
      </c>
      <c r="D123">
        <v>15.36</v>
      </c>
    </row>
    <row r="124" spans="1:4" x14ac:dyDescent="0.3">
      <c r="A124" s="2">
        <v>33946</v>
      </c>
      <c r="B124">
        <v>-1.54</v>
      </c>
      <c r="C124">
        <v>16.54</v>
      </c>
      <c r="D124">
        <v>15.37</v>
      </c>
    </row>
    <row r="125" spans="1:4" x14ac:dyDescent="0.3">
      <c r="A125" s="2">
        <v>34008</v>
      </c>
      <c r="B125">
        <v>-1.56</v>
      </c>
      <c r="C125">
        <v>16.559999999999899</v>
      </c>
      <c r="D125">
        <v>15.39</v>
      </c>
    </row>
    <row r="126" spans="1:4" x14ac:dyDescent="0.3">
      <c r="A126" s="2">
        <v>34074</v>
      </c>
      <c r="B126">
        <v>-1.53</v>
      </c>
      <c r="C126">
        <v>16.53</v>
      </c>
      <c r="D126">
        <v>15.36</v>
      </c>
    </row>
    <row r="127" spans="1:4" x14ac:dyDescent="0.3">
      <c r="A127" s="2">
        <v>34129</v>
      </c>
      <c r="B127">
        <v>-1.44</v>
      </c>
      <c r="C127">
        <v>16.440000000000001</v>
      </c>
      <c r="D127">
        <v>15.27</v>
      </c>
    </row>
    <row r="128" spans="1:4" x14ac:dyDescent="0.3">
      <c r="A128" s="2">
        <v>34198</v>
      </c>
      <c r="B128">
        <v>-0.91</v>
      </c>
      <c r="C128">
        <v>15.91</v>
      </c>
      <c r="D128">
        <v>14.74</v>
      </c>
    </row>
    <row r="129" spans="1:4" x14ac:dyDescent="0.3">
      <c r="A129" s="2">
        <v>34255</v>
      </c>
      <c r="B129">
        <v>-0.78</v>
      </c>
      <c r="C129">
        <v>15.78</v>
      </c>
      <c r="D129">
        <v>14.61</v>
      </c>
    </row>
    <row r="130" spans="1:4" x14ac:dyDescent="0.3">
      <c r="A130" s="2">
        <v>34312</v>
      </c>
      <c r="B130">
        <v>-0.87</v>
      </c>
      <c r="C130">
        <v>15.87</v>
      </c>
      <c r="D130">
        <v>14.7</v>
      </c>
    </row>
    <row r="131" spans="1:4" x14ac:dyDescent="0.3">
      <c r="A131" s="2">
        <v>34379</v>
      </c>
      <c r="B131">
        <v>-1.05</v>
      </c>
      <c r="C131">
        <v>16.05</v>
      </c>
      <c r="D131">
        <v>14.88</v>
      </c>
    </row>
    <row r="132" spans="1:4" x14ac:dyDescent="0.3">
      <c r="A132" s="2">
        <v>34429</v>
      </c>
      <c r="B132">
        <v>-1.0900000000000001</v>
      </c>
      <c r="C132">
        <v>16.09</v>
      </c>
      <c r="D132">
        <v>14.92</v>
      </c>
    </row>
    <row r="133" spans="1:4" x14ac:dyDescent="0.3">
      <c r="A133" s="2">
        <v>34498</v>
      </c>
      <c r="B133">
        <v>-0.72</v>
      </c>
      <c r="C133">
        <v>15.72</v>
      </c>
      <c r="D133">
        <v>14.55</v>
      </c>
    </row>
    <row r="134" spans="1:4" x14ac:dyDescent="0.3">
      <c r="A134" s="2">
        <v>34554</v>
      </c>
      <c r="B134">
        <v>-0.64</v>
      </c>
      <c r="C134">
        <v>15.64</v>
      </c>
      <c r="D134">
        <v>14.47</v>
      </c>
    </row>
    <row r="135" spans="1:4" x14ac:dyDescent="0.3">
      <c r="A135" s="2">
        <v>34639</v>
      </c>
      <c r="B135">
        <v>-0.61</v>
      </c>
      <c r="C135">
        <v>15.61</v>
      </c>
      <c r="D135">
        <v>14.44</v>
      </c>
    </row>
    <row r="136" spans="1:4" x14ac:dyDescent="0.3">
      <c r="A136" s="2">
        <v>34704</v>
      </c>
      <c r="B136">
        <v>-0.52</v>
      </c>
      <c r="C136">
        <v>15.52</v>
      </c>
      <c r="D136">
        <v>14.35</v>
      </c>
    </row>
    <row r="137" spans="1:4" x14ac:dyDescent="0.3">
      <c r="A137" s="2">
        <v>34765</v>
      </c>
      <c r="B137">
        <v>-0.68</v>
      </c>
      <c r="C137">
        <v>15.68</v>
      </c>
      <c r="D137">
        <v>14.51</v>
      </c>
    </row>
    <row r="138" spans="1:4" x14ac:dyDescent="0.3">
      <c r="A138" s="2">
        <v>34824</v>
      </c>
      <c r="B138">
        <v>-0.67</v>
      </c>
      <c r="C138">
        <v>15.67</v>
      </c>
      <c r="D138">
        <v>14.5</v>
      </c>
    </row>
    <row r="139" spans="1:4" x14ac:dyDescent="0.3">
      <c r="A139" s="2">
        <v>34886</v>
      </c>
      <c r="B139">
        <v>-0.42</v>
      </c>
      <c r="C139">
        <v>15.42</v>
      </c>
      <c r="D139">
        <v>14.25</v>
      </c>
    </row>
    <row r="140" spans="1:4" x14ac:dyDescent="0.3">
      <c r="A140" s="2">
        <v>34988</v>
      </c>
      <c r="B140">
        <v>-0.32</v>
      </c>
      <c r="C140">
        <v>15.32</v>
      </c>
      <c r="D140">
        <v>14.15</v>
      </c>
    </row>
    <row r="141" spans="1:4" x14ac:dyDescent="0.3">
      <c r="A141" s="2">
        <v>35087</v>
      </c>
      <c r="B141">
        <v>-0.37</v>
      </c>
      <c r="C141">
        <v>15.37</v>
      </c>
      <c r="D141">
        <v>14.2</v>
      </c>
    </row>
    <row r="142" spans="1:4" x14ac:dyDescent="0.3">
      <c r="A142" s="2">
        <v>35157</v>
      </c>
      <c r="B142">
        <v>-0.43</v>
      </c>
      <c r="C142">
        <v>15.43</v>
      </c>
      <c r="D142">
        <v>14.26</v>
      </c>
    </row>
    <row r="143" spans="1:4" x14ac:dyDescent="0.3">
      <c r="A143" s="2">
        <v>35269</v>
      </c>
      <c r="B143">
        <v>-0.53</v>
      </c>
      <c r="C143">
        <v>15.53</v>
      </c>
      <c r="D143">
        <v>14.36</v>
      </c>
    </row>
    <row r="144" spans="1:4" x14ac:dyDescent="0.3">
      <c r="A144" s="2">
        <v>35345</v>
      </c>
      <c r="B144">
        <v>-0.01</v>
      </c>
      <c r="C144">
        <v>15.01</v>
      </c>
      <c r="D144">
        <v>13.84</v>
      </c>
    </row>
    <row r="145" spans="1:4" x14ac:dyDescent="0.3">
      <c r="A145" s="2">
        <v>35436</v>
      </c>
      <c r="B145">
        <v>-0.19</v>
      </c>
      <c r="C145">
        <v>15.19</v>
      </c>
      <c r="D145">
        <v>14.02</v>
      </c>
    </row>
    <row r="146" spans="1:4" x14ac:dyDescent="0.3">
      <c r="A146" s="2">
        <v>35552</v>
      </c>
      <c r="B146">
        <v>-0.04</v>
      </c>
      <c r="C146">
        <v>15.04</v>
      </c>
      <c r="D146">
        <v>13.87</v>
      </c>
    </row>
    <row r="147" spans="1:4" x14ac:dyDescent="0.3">
      <c r="A147" s="2">
        <v>35627</v>
      </c>
      <c r="B147">
        <v>0.41</v>
      </c>
      <c r="C147">
        <v>14.59</v>
      </c>
      <c r="D147">
        <v>13.42</v>
      </c>
    </row>
    <row r="148" spans="1:4" x14ac:dyDescent="0.3">
      <c r="A148" s="2">
        <v>35739</v>
      </c>
      <c r="B148">
        <v>0.48</v>
      </c>
      <c r="C148">
        <v>14.52</v>
      </c>
      <c r="D148">
        <v>13.35</v>
      </c>
    </row>
    <row r="149" spans="1:4" x14ac:dyDescent="0.3">
      <c r="A149" s="2">
        <v>35801</v>
      </c>
      <c r="B149">
        <v>0.28999999999999898</v>
      </c>
      <c r="C149">
        <v>14.71</v>
      </c>
      <c r="D149">
        <v>13.54</v>
      </c>
    </row>
    <row r="150" spans="1:4" x14ac:dyDescent="0.3">
      <c r="A150" s="2">
        <v>35905</v>
      </c>
      <c r="B150">
        <v>0.25</v>
      </c>
      <c r="C150">
        <v>14.75</v>
      </c>
      <c r="D150">
        <v>13.58</v>
      </c>
    </row>
    <row r="151" spans="1:4" x14ac:dyDescent="0.3">
      <c r="A151" s="2">
        <v>35908</v>
      </c>
      <c r="B151">
        <v>0.18</v>
      </c>
      <c r="C151">
        <v>14.82</v>
      </c>
      <c r="D151">
        <v>13.65</v>
      </c>
    </row>
    <row r="152" spans="1:4" x14ac:dyDescent="0.3">
      <c r="A152" s="2">
        <v>35990</v>
      </c>
      <c r="B152">
        <v>0.7</v>
      </c>
      <c r="C152">
        <v>14.3</v>
      </c>
      <c r="D152">
        <v>13.13</v>
      </c>
    </row>
    <row r="153" spans="1:4" x14ac:dyDescent="0.3">
      <c r="A153" s="2">
        <v>36087</v>
      </c>
      <c r="B153">
        <v>0.71</v>
      </c>
      <c r="C153">
        <v>14.29</v>
      </c>
      <c r="D153">
        <v>13.12</v>
      </c>
    </row>
    <row r="154" spans="1:4" x14ac:dyDescent="0.3">
      <c r="A154" s="2">
        <v>36179</v>
      </c>
      <c r="B154">
        <v>0.64</v>
      </c>
      <c r="C154">
        <v>14.36</v>
      </c>
      <c r="D154">
        <v>13.19</v>
      </c>
    </row>
    <row r="155" spans="1:4" x14ac:dyDescent="0.3">
      <c r="A155" s="2">
        <v>36270</v>
      </c>
      <c r="B155">
        <v>0.75</v>
      </c>
      <c r="C155">
        <v>14.25</v>
      </c>
      <c r="D155">
        <v>13.08</v>
      </c>
    </row>
    <row r="156" spans="1:4" x14ac:dyDescent="0.3">
      <c r="A156" s="2">
        <v>36367</v>
      </c>
      <c r="B156">
        <v>1.02</v>
      </c>
      <c r="C156">
        <v>13.98</v>
      </c>
      <c r="D156">
        <v>12.81</v>
      </c>
    </row>
    <row r="157" spans="1:4" x14ac:dyDescent="0.3">
      <c r="A157" s="2">
        <v>36458</v>
      </c>
      <c r="B157">
        <v>1.0900000000000001</v>
      </c>
      <c r="C157">
        <v>13.91</v>
      </c>
      <c r="D157">
        <v>12.74</v>
      </c>
    </row>
    <row r="158" spans="1:4" x14ac:dyDescent="0.3">
      <c r="A158" s="2">
        <v>36549</v>
      </c>
      <c r="B158">
        <v>1.2</v>
      </c>
      <c r="C158">
        <v>13.8</v>
      </c>
      <c r="D158">
        <v>12.63</v>
      </c>
    </row>
    <row r="159" spans="1:4" x14ac:dyDescent="0.3">
      <c r="A159" s="2">
        <v>36655</v>
      </c>
      <c r="B159">
        <v>1.42</v>
      </c>
      <c r="C159">
        <v>13.58</v>
      </c>
      <c r="D159">
        <v>12.41</v>
      </c>
    </row>
    <row r="160" spans="1:4" x14ac:dyDescent="0.3">
      <c r="A160" s="2">
        <v>36732</v>
      </c>
      <c r="B160">
        <v>1.71</v>
      </c>
      <c r="C160">
        <v>13.29</v>
      </c>
      <c r="D160">
        <v>12.12</v>
      </c>
    </row>
    <row r="161" spans="1:4" x14ac:dyDescent="0.3">
      <c r="A161" s="2">
        <v>36805</v>
      </c>
      <c r="B161">
        <v>1.64</v>
      </c>
      <c r="C161">
        <v>13.36</v>
      </c>
      <c r="D161">
        <v>12.19</v>
      </c>
    </row>
    <row r="162" spans="1:4" x14ac:dyDescent="0.3">
      <c r="A162" s="2">
        <v>36936</v>
      </c>
      <c r="B162">
        <v>1.88</v>
      </c>
      <c r="C162">
        <v>13.12</v>
      </c>
      <c r="D162">
        <v>11.95</v>
      </c>
    </row>
    <row r="163" spans="1:4" x14ac:dyDescent="0.3">
      <c r="A163" s="2">
        <v>37000</v>
      </c>
      <c r="B163">
        <v>2.1800000000000002</v>
      </c>
      <c r="C163">
        <v>12.82</v>
      </c>
      <c r="D163">
        <v>11.65</v>
      </c>
    </row>
    <row r="164" spans="1:4" x14ac:dyDescent="0.3">
      <c r="A164" s="2">
        <v>37095</v>
      </c>
      <c r="B164">
        <v>2.5499999999999901</v>
      </c>
      <c r="C164">
        <v>12.45</v>
      </c>
      <c r="D164">
        <v>11.28</v>
      </c>
    </row>
    <row r="165" spans="1:4" x14ac:dyDescent="0.3">
      <c r="A165" s="2">
        <v>37175</v>
      </c>
      <c r="B165">
        <v>2.81</v>
      </c>
      <c r="C165">
        <v>12.19</v>
      </c>
      <c r="D165">
        <v>11.02</v>
      </c>
    </row>
    <row r="166" spans="1:4" x14ac:dyDescent="0.3">
      <c r="A166" s="2">
        <v>37270</v>
      </c>
      <c r="B166">
        <v>2.83</v>
      </c>
      <c r="C166">
        <v>12.17</v>
      </c>
      <c r="D166">
        <v>11</v>
      </c>
    </row>
    <row r="167" spans="1:4" x14ac:dyDescent="0.3">
      <c r="A167" s="2">
        <v>37365</v>
      </c>
      <c r="B167">
        <v>2.8</v>
      </c>
      <c r="C167">
        <v>12.2</v>
      </c>
      <c r="D167">
        <v>11.03</v>
      </c>
    </row>
    <row r="168" spans="1:4" x14ac:dyDescent="0.3">
      <c r="A168" s="2">
        <v>37454</v>
      </c>
      <c r="B168">
        <v>3.28</v>
      </c>
      <c r="C168">
        <v>11.72</v>
      </c>
      <c r="D168">
        <v>10.55</v>
      </c>
    </row>
    <row r="169" spans="1:4" x14ac:dyDescent="0.3">
      <c r="A169" s="2">
        <v>37539</v>
      </c>
      <c r="B169">
        <v>3.5</v>
      </c>
      <c r="C169">
        <v>11.5</v>
      </c>
      <c r="D169">
        <v>10.33</v>
      </c>
    </row>
    <row r="170" spans="1:4" x14ac:dyDescent="0.3">
      <c r="A170" s="2">
        <v>37649</v>
      </c>
      <c r="B170">
        <v>3.33</v>
      </c>
      <c r="C170">
        <v>11.67</v>
      </c>
      <c r="D170">
        <v>10.5</v>
      </c>
    </row>
    <row r="171" spans="1:4" x14ac:dyDescent="0.3">
      <c r="A171" s="2">
        <v>37746</v>
      </c>
      <c r="B171">
        <v>3.32</v>
      </c>
      <c r="C171">
        <v>11.68</v>
      </c>
      <c r="D171">
        <v>10.51</v>
      </c>
    </row>
    <row r="172" spans="1:4" x14ac:dyDescent="0.3">
      <c r="A172" s="2">
        <v>37809</v>
      </c>
      <c r="B172">
        <v>3.41</v>
      </c>
      <c r="C172">
        <v>11.59</v>
      </c>
      <c r="D172">
        <v>10.42</v>
      </c>
    </row>
    <row r="173" spans="1:4" x14ac:dyDescent="0.3">
      <c r="A173" s="2">
        <v>37908</v>
      </c>
      <c r="B173">
        <v>3.44</v>
      </c>
      <c r="C173">
        <v>11.56</v>
      </c>
      <c r="D173">
        <v>10.39</v>
      </c>
    </row>
    <row r="174" spans="1:4" x14ac:dyDescent="0.3">
      <c r="A174" s="2">
        <v>37999</v>
      </c>
      <c r="B174">
        <v>3.46</v>
      </c>
      <c r="C174">
        <v>11.54</v>
      </c>
      <c r="D174">
        <v>10.37</v>
      </c>
    </row>
    <row r="175" spans="1:4" x14ac:dyDescent="0.3">
      <c r="A175" s="2">
        <v>38105</v>
      </c>
      <c r="B175">
        <v>3.65</v>
      </c>
      <c r="C175">
        <v>11.35</v>
      </c>
      <c r="D175">
        <v>10.18</v>
      </c>
    </row>
    <row r="176" spans="1:4" x14ac:dyDescent="0.3">
      <c r="A176" s="2">
        <v>38181</v>
      </c>
      <c r="B176">
        <v>3.62</v>
      </c>
      <c r="C176">
        <v>11.38</v>
      </c>
      <c r="D176">
        <v>10.210000000000001</v>
      </c>
    </row>
    <row r="177" spans="1:4" x14ac:dyDescent="0.3">
      <c r="A177" s="2">
        <v>38286</v>
      </c>
      <c r="B177">
        <v>3.8</v>
      </c>
      <c r="C177">
        <v>11.2</v>
      </c>
      <c r="D177">
        <v>10.0299999999999</v>
      </c>
    </row>
    <row r="178" spans="1:4" x14ac:dyDescent="0.3">
      <c r="A178" s="2">
        <v>38379</v>
      </c>
      <c r="B178">
        <v>3.83</v>
      </c>
      <c r="C178">
        <v>11.17</v>
      </c>
      <c r="D178">
        <v>10</v>
      </c>
    </row>
    <row r="179" spans="1:4" x14ac:dyDescent="0.3">
      <c r="A179" s="2">
        <v>38453</v>
      </c>
      <c r="B179">
        <v>3.81</v>
      </c>
      <c r="C179">
        <v>11.19</v>
      </c>
      <c r="D179">
        <v>10.02</v>
      </c>
    </row>
    <row r="180" spans="1:4" x14ac:dyDescent="0.3">
      <c r="A180" s="2">
        <v>38556</v>
      </c>
      <c r="B180">
        <v>3.89</v>
      </c>
      <c r="C180">
        <v>11.11</v>
      </c>
      <c r="D180">
        <v>9.94</v>
      </c>
    </row>
    <row r="181" spans="1:4" x14ac:dyDescent="0.3">
      <c r="A181" s="2">
        <v>38656</v>
      </c>
      <c r="B181">
        <v>4.05</v>
      </c>
      <c r="C181">
        <v>10.95</v>
      </c>
      <c r="D181">
        <v>9.7799999999999905</v>
      </c>
    </row>
    <row r="182" spans="1:4" x14ac:dyDescent="0.3">
      <c r="A182" s="2">
        <v>38769</v>
      </c>
      <c r="B182">
        <v>4.03</v>
      </c>
      <c r="C182">
        <v>10.97</v>
      </c>
      <c r="D182">
        <v>9.8000000000000007</v>
      </c>
    </row>
    <row r="183" spans="1:4" x14ac:dyDescent="0.3">
      <c r="A183" s="2">
        <v>38832</v>
      </c>
      <c r="B183">
        <v>4.09</v>
      </c>
      <c r="C183">
        <v>10.91</v>
      </c>
      <c r="D183">
        <v>9.74</v>
      </c>
    </row>
    <row r="184" spans="1:4" x14ac:dyDescent="0.3">
      <c r="A184" s="2">
        <v>38875</v>
      </c>
      <c r="B184">
        <v>7.15</v>
      </c>
      <c r="C184">
        <v>7.85</v>
      </c>
      <c r="D184">
        <v>6.68</v>
      </c>
    </row>
    <row r="185" spans="1:4" x14ac:dyDescent="0.3">
      <c r="A185" s="2">
        <v>38905</v>
      </c>
      <c r="B185">
        <v>4.29</v>
      </c>
      <c r="C185">
        <v>10.71</v>
      </c>
      <c r="D185">
        <v>9.5399999999999903</v>
      </c>
    </row>
    <row r="186" spans="1:4" x14ac:dyDescent="0.3">
      <c r="A186" s="2">
        <v>39014</v>
      </c>
      <c r="B186">
        <v>4.3600000000000003</v>
      </c>
      <c r="C186">
        <v>10.64</v>
      </c>
      <c r="D186">
        <v>9.4700000000000006</v>
      </c>
    </row>
    <row r="187" spans="1:4" x14ac:dyDescent="0.3">
      <c r="A187" s="2">
        <v>39112</v>
      </c>
      <c r="B187">
        <v>4.24</v>
      </c>
      <c r="C187">
        <v>10.76</v>
      </c>
      <c r="D187">
        <v>9.59</v>
      </c>
    </row>
    <row r="188" spans="1:4" x14ac:dyDescent="0.3">
      <c r="A188" s="2">
        <v>39218</v>
      </c>
      <c r="B188">
        <v>4.42</v>
      </c>
      <c r="C188">
        <v>10.58</v>
      </c>
      <c r="D188">
        <v>9.41</v>
      </c>
    </row>
    <row r="189" spans="1:4" x14ac:dyDescent="0.3">
      <c r="A189" s="2">
        <v>39294</v>
      </c>
      <c r="B189">
        <v>4.6500000000000004</v>
      </c>
      <c r="C189">
        <v>10.35</v>
      </c>
      <c r="D189">
        <v>9.18</v>
      </c>
    </row>
    <row r="190" spans="1:4" x14ac:dyDescent="0.3">
      <c r="A190" s="2">
        <v>39392</v>
      </c>
      <c r="B190">
        <v>4.84</v>
      </c>
      <c r="C190">
        <v>10.16</v>
      </c>
      <c r="D190">
        <v>8.99</v>
      </c>
    </row>
    <row r="191" spans="1:4" x14ac:dyDescent="0.3">
      <c r="A191" s="2">
        <v>39484</v>
      </c>
      <c r="B191">
        <v>4.8600000000000003</v>
      </c>
      <c r="C191">
        <v>10.14</v>
      </c>
      <c r="D191">
        <v>8.9700000000000006</v>
      </c>
    </row>
    <row r="192" spans="1:4" x14ac:dyDescent="0.3">
      <c r="A192" s="2">
        <v>39562</v>
      </c>
      <c r="B192">
        <v>4.55</v>
      </c>
      <c r="C192">
        <v>10.45</v>
      </c>
      <c r="D192">
        <v>9.2799999999999905</v>
      </c>
    </row>
    <row r="193" spans="1:4" x14ac:dyDescent="0.3">
      <c r="A193" s="2">
        <v>39632</v>
      </c>
      <c r="B193">
        <v>4.96</v>
      </c>
      <c r="C193">
        <v>10.0399999999999</v>
      </c>
      <c r="D193">
        <v>8.8699999999999903</v>
      </c>
    </row>
    <row r="194" spans="1:4" x14ac:dyDescent="0.3">
      <c r="A194" s="2">
        <v>39770</v>
      </c>
      <c r="B194">
        <v>4.71</v>
      </c>
      <c r="C194">
        <v>10.29</v>
      </c>
      <c r="D194">
        <v>9.1199999999999903</v>
      </c>
    </row>
    <row r="195" spans="1:4" x14ac:dyDescent="0.3">
      <c r="A195" s="2">
        <v>39861</v>
      </c>
      <c r="B195">
        <v>4.92</v>
      </c>
      <c r="C195">
        <v>10.08</v>
      </c>
      <c r="D195">
        <v>8.91</v>
      </c>
    </row>
    <row r="196" spans="1:4" x14ac:dyDescent="0.3">
      <c r="A196" s="2">
        <v>39933</v>
      </c>
      <c r="B196">
        <v>5.0199999999999898</v>
      </c>
      <c r="C196">
        <v>9.98</v>
      </c>
      <c r="D196">
        <v>8.81</v>
      </c>
    </row>
    <row r="197" spans="1:4" x14ac:dyDescent="0.3">
      <c r="A197" s="2">
        <v>40008</v>
      </c>
      <c r="B197">
        <v>5.13</v>
      </c>
      <c r="C197">
        <v>9.8699999999999903</v>
      </c>
      <c r="D197">
        <v>8.6999999999999904</v>
      </c>
    </row>
    <row r="198" spans="1:4" x14ac:dyDescent="0.3">
      <c r="A198" s="2">
        <v>40135</v>
      </c>
      <c r="B198">
        <v>4.93</v>
      </c>
      <c r="C198">
        <v>10.07</v>
      </c>
      <c r="D198">
        <v>8.9</v>
      </c>
    </row>
    <row r="199" spans="1:4" x14ac:dyDescent="0.3">
      <c r="A199" s="2">
        <v>40220</v>
      </c>
      <c r="B199">
        <v>4.88</v>
      </c>
      <c r="C199">
        <v>10.1199999999999</v>
      </c>
      <c r="D199">
        <v>8.9499999999999904</v>
      </c>
    </row>
    <row r="200" spans="1:4" x14ac:dyDescent="0.3">
      <c r="A200" s="2">
        <v>40289</v>
      </c>
      <c r="B200">
        <v>5.14</v>
      </c>
      <c r="C200">
        <v>9.86</v>
      </c>
      <c r="D200">
        <v>8.69</v>
      </c>
    </row>
    <row r="201" spans="1:4" x14ac:dyDescent="0.3">
      <c r="A201" s="2">
        <v>40381</v>
      </c>
      <c r="B201">
        <v>5.46</v>
      </c>
      <c r="C201">
        <v>9.5399999999999903</v>
      </c>
      <c r="D201">
        <v>8.3699999999999903</v>
      </c>
    </row>
    <row r="202" spans="1:4" x14ac:dyDescent="0.3">
      <c r="A202" s="2">
        <v>40472</v>
      </c>
      <c r="B202">
        <v>5.27</v>
      </c>
      <c r="C202">
        <v>9.73</v>
      </c>
      <c r="D202">
        <v>8.56</v>
      </c>
    </row>
    <row r="203" spans="1:4" x14ac:dyDescent="0.3">
      <c r="A203" s="2">
        <v>40568</v>
      </c>
      <c r="B203">
        <v>5.19</v>
      </c>
      <c r="C203">
        <v>9.81</v>
      </c>
      <c r="D203">
        <v>8.64</v>
      </c>
    </row>
    <row r="204" spans="1:4" x14ac:dyDescent="0.3">
      <c r="A204" s="2">
        <v>40653</v>
      </c>
      <c r="B204">
        <v>5.38</v>
      </c>
      <c r="C204">
        <v>9.6199999999999903</v>
      </c>
      <c r="D204">
        <v>8.4499999999999904</v>
      </c>
    </row>
    <row r="205" spans="1:4" x14ac:dyDescent="0.3">
      <c r="A205" s="2">
        <v>40743</v>
      </c>
      <c r="B205">
        <v>5.75</v>
      </c>
      <c r="C205">
        <v>9.25</v>
      </c>
      <c r="D205">
        <v>8.08</v>
      </c>
    </row>
    <row r="206" spans="1:4" x14ac:dyDescent="0.3">
      <c r="A206" s="2">
        <v>40849</v>
      </c>
      <c r="B206">
        <v>5.69</v>
      </c>
      <c r="C206">
        <v>9.31</v>
      </c>
      <c r="D206">
        <v>8.14</v>
      </c>
    </row>
    <row r="207" spans="1:4" x14ac:dyDescent="0.3">
      <c r="A207" s="2">
        <v>40932</v>
      </c>
      <c r="B207">
        <v>5.65</v>
      </c>
      <c r="C207">
        <v>9.35</v>
      </c>
      <c r="D207">
        <v>8.18</v>
      </c>
    </row>
    <row r="208" spans="1:4" x14ac:dyDescent="0.3">
      <c r="A208" s="2">
        <v>41032</v>
      </c>
      <c r="B208">
        <v>5.81</v>
      </c>
      <c r="C208">
        <v>9.19</v>
      </c>
      <c r="D208">
        <v>8.02</v>
      </c>
    </row>
    <row r="209" spans="1:4" x14ac:dyDescent="0.3">
      <c r="A209" s="2">
        <v>41044</v>
      </c>
      <c r="B209">
        <v>5.74</v>
      </c>
      <c r="C209">
        <v>9.26</v>
      </c>
      <c r="D209">
        <v>8.09</v>
      </c>
    </row>
    <row r="210" spans="1:4" x14ac:dyDescent="0.3">
      <c r="A210" s="2">
        <v>41121</v>
      </c>
      <c r="B210">
        <v>5.54</v>
      </c>
      <c r="C210">
        <v>9.4600000000000009</v>
      </c>
      <c r="D210">
        <v>8.2899999999999903</v>
      </c>
    </row>
    <row r="211" spans="1:4" x14ac:dyDescent="0.3">
      <c r="A211" s="2">
        <v>41221</v>
      </c>
      <c r="B211">
        <v>6.03</v>
      </c>
      <c r="C211">
        <v>8.9700000000000006</v>
      </c>
      <c r="D211">
        <v>7.8</v>
      </c>
    </row>
    <row r="212" spans="1:4" x14ac:dyDescent="0.3">
      <c r="A212" s="2">
        <v>41320</v>
      </c>
      <c r="B212">
        <v>6.15</v>
      </c>
      <c r="C212">
        <v>8.85</v>
      </c>
      <c r="D212">
        <v>7.68</v>
      </c>
    </row>
    <row r="213" spans="1:4" x14ac:dyDescent="0.3">
      <c r="A213" s="2">
        <v>41403</v>
      </c>
      <c r="B213">
        <v>6.33</v>
      </c>
      <c r="C213">
        <v>8.67</v>
      </c>
      <c r="D213">
        <v>7.5</v>
      </c>
    </row>
    <row r="214" spans="1:4" x14ac:dyDescent="0.3">
      <c r="A214" s="2">
        <v>41478</v>
      </c>
      <c r="B214">
        <v>6.41</v>
      </c>
      <c r="C214">
        <v>8.59</v>
      </c>
      <c r="D214">
        <v>7.42</v>
      </c>
    </row>
    <row r="215" spans="1:4" x14ac:dyDescent="0.3">
      <c r="A215" s="2">
        <v>41578</v>
      </c>
      <c r="B215">
        <v>6.76</v>
      </c>
      <c r="C215">
        <v>8.24</v>
      </c>
      <c r="D215">
        <v>7.07</v>
      </c>
    </row>
    <row r="216" spans="1:4" x14ac:dyDescent="0.3">
      <c r="A216" s="2">
        <v>41703</v>
      </c>
      <c r="B216">
        <v>6.8</v>
      </c>
      <c r="C216">
        <v>8.1999999999999904</v>
      </c>
      <c r="D216">
        <v>7.03</v>
      </c>
    </row>
    <row r="217" spans="1:4" x14ac:dyDescent="0.3">
      <c r="A217" s="2">
        <v>41786</v>
      </c>
      <c r="B217">
        <v>6.98</v>
      </c>
      <c r="C217">
        <v>8.02</v>
      </c>
      <c r="D217">
        <v>6.85</v>
      </c>
    </row>
    <row r="218" spans="1:4" x14ac:dyDescent="0.3">
      <c r="A218" s="2">
        <v>41850</v>
      </c>
      <c r="B218">
        <v>7</v>
      </c>
      <c r="C218">
        <v>8</v>
      </c>
      <c r="D218">
        <v>6.83</v>
      </c>
    </row>
    <row r="219" spans="1:4" x14ac:dyDescent="0.3">
      <c r="A219" s="2">
        <v>41919</v>
      </c>
      <c r="B219">
        <v>7.18</v>
      </c>
      <c r="C219">
        <v>7.82</v>
      </c>
      <c r="D219">
        <v>6.65</v>
      </c>
    </row>
    <row r="220" spans="1:4" x14ac:dyDescent="0.3">
      <c r="A220" s="2">
        <v>42047</v>
      </c>
      <c r="B220">
        <v>7.16</v>
      </c>
      <c r="C220">
        <v>7.84</v>
      </c>
      <c r="D220">
        <v>6.67</v>
      </c>
    </row>
    <row r="221" spans="1:4" x14ac:dyDescent="0.3">
      <c r="A221" s="2">
        <v>42136</v>
      </c>
      <c r="B221">
        <v>7.33</v>
      </c>
      <c r="C221">
        <v>7.67</v>
      </c>
      <c r="D221">
        <v>6.5</v>
      </c>
    </row>
    <row r="222" spans="1:4" x14ac:dyDescent="0.3">
      <c r="A222" s="2">
        <v>42200</v>
      </c>
      <c r="B222">
        <v>7.37</v>
      </c>
      <c r="C222">
        <v>7.63</v>
      </c>
      <c r="D222">
        <v>6.46</v>
      </c>
    </row>
    <row r="223" spans="1:4" x14ac:dyDescent="0.3">
      <c r="A223" s="2">
        <v>42314</v>
      </c>
      <c r="B223">
        <v>7.67</v>
      </c>
      <c r="C223">
        <v>7.33</v>
      </c>
      <c r="D223">
        <v>6.16</v>
      </c>
    </row>
    <row r="224" spans="1:4" x14ac:dyDescent="0.3">
      <c r="A224" s="2">
        <v>42401</v>
      </c>
      <c r="B224">
        <v>7.55</v>
      </c>
      <c r="C224">
        <v>7.45</v>
      </c>
      <c r="D224">
        <v>6.28</v>
      </c>
    </row>
    <row r="225" spans="1:4" x14ac:dyDescent="0.3">
      <c r="A225" s="2">
        <v>42487</v>
      </c>
      <c r="B225">
        <v>7.72</v>
      </c>
      <c r="C225">
        <v>7.28</v>
      </c>
      <c r="D225">
        <v>6.11</v>
      </c>
    </row>
    <row r="226" spans="1:4" x14ac:dyDescent="0.3">
      <c r="A226" s="2">
        <v>42598</v>
      </c>
      <c r="B226">
        <v>8.16</v>
      </c>
      <c r="C226">
        <v>6.84</v>
      </c>
      <c r="D226">
        <v>5.67</v>
      </c>
    </row>
    <row r="227" spans="1:4" x14ac:dyDescent="0.3">
      <c r="A227" s="2">
        <v>42669</v>
      </c>
      <c r="B227">
        <v>8.0500000000000007</v>
      </c>
      <c r="C227">
        <v>6.95</v>
      </c>
      <c r="D227">
        <v>5.78</v>
      </c>
    </row>
    <row r="228" spans="1:4" x14ac:dyDescent="0.3">
      <c r="A228" s="2">
        <v>42765</v>
      </c>
      <c r="B228">
        <v>7.96</v>
      </c>
      <c r="C228">
        <v>7.04</v>
      </c>
      <c r="D228">
        <v>5.87</v>
      </c>
    </row>
    <row r="229" spans="1:4" x14ac:dyDescent="0.3">
      <c r="A229" s="2">
        <v>42871</v>
      </c>
      <c r="B229">
        <v>8.16</v>
      </c>
      <c r="C229">
        <v>6.84</v>
      </c>
      <c r="D229">
        <v>5.67</v>
      </c>
    </row>
    <row r="230" spans="1:4" x14ac:dyDescent="0.3">
      <c r="A230" s="2">
        <v>42986</v>
      </c>
      <c r="B230">
        <v>8.2899999999999903</v>
      </c>
      <c r="C230">
        <v>6.71</v>
      </c>
      <c r="D230">
        <v>5.54</v>
      </c>
    </row>
    <row r="231" spans="1:4" x14ac:dyDescent="0.3">
      <c r="A231" s="2">
        <v>43040</v>
      </c>
      <c r="B231">
        <v>9.4700000000000006</v>
      </c>
      <c r="C231">
        <v>5.53</v>
      </c>
      <c r="D231">
        <v>4.3600000000000003</v>
      </c>
    </row>
    <row r="232" spans="1:4" x14ac:dyDescent="0.3">
      <c r="A232" s="2">
        <v>43178</v>
      </c>
      <c r="B232">
        <v>8.4499999999999904</v>
      </c>
      <c r="C232">
        <v>6.55</v>
      </c>
      <c r="D232">
        <v>5.38</v>
      </c>
    </row>
    <row r="233" spans="1:4" x14ac:dyDescent="0.3">
      <c r="A233" s="2">
        <v>43333</v>
      </c>
      <c r="B233">
        <v>8.57</v>
      </c>
      <c r="C233">
        <v>6.43</v>
      </c>
      <c r="D233">
        <v>5.26</v>
      </c>
    </row>
    <row r="234" spans="1:4" x14ac:dyDescent="0.3">
      <c r="A234" s="2">
        <v>43388</v>
      </c>
      <c r="B234">
        <v>8.7799999999999905</v>
      </c>
      <c r="C234">
        <v>6.22</v>
      </c>
      <c r="D234">
        <v>5.05</v>
      </c>
    </row>
    <row r="235" spans="1:4" x14ac:dyDescent="0.3">
      <c r="A235" s="2">
        <v>43501</v>
      </c>
      <c r="B235">
        <v>8.81</v>
      </c>
      <c r="C235">
        <v>6.19</v>
      </c>
      <c r="D235">
        <v>5.0199999999999898</v>
      </c>
    </row>
    <row r="236" spans="1:4" x14ac:dyDescent="0.3">
      <c r="A236" s="2">
        <v>43571</v>
      </c>
      <c r="B236">
        <v>8.85</v>
      </c>
      <c r="C236">
        <v>6.15</v>
      </c>
      <c r="D236">
        <v>4.9800000000000004</v>
      </c>
    </row>
    <row r="237" spans="1:4" x14ac:dyDescent="0.3">
      <c r="A237" s="2">
        <v>43656</v>
      </c>
      <c r="B237">
        <v>9.09</v>
      </c>
      <c r="C237">
        <v>5.91</v>
      </c>
      <c r="D237">
        <v>4.74</v>
      </c>
    </row>
    <row r="238" spans="1:4" x14ac:dyDescent="0.3">
      <c r="A238" s="2">
        <v>43893</v>
      </c>
      <c r="B238">
        <v>9.2799999999999905</v>
      </c>
      <c r="C238">
        <v>5.72</v>
      </c>
      <c r="D238">
        <v>4.55</v>
      </c>
    </row>
    <row r="239" spans="1:4" x14ac:dyDescent="0.3">
      <c r="A239" s="2">
        <v>44105</v>
      </c>
      <c r="B239">
        <v>9.43</v>
      </c>
      <c r="C239">
        <v>5.57</v>
      </c>
      <c r="D239">
        <v>4.4000000000000004</v>
      </c>
    </row>
    <row r="240" spans="1:4" x14ac:dyDescent="0.3">
      <c r="A240" s="2">
        <v>44266</v>
      </c>
      <c r="B240">
        <v>9.74</v>
      </c>
      <c r="C240">
        <v>5.26</v>
      </c>
      <c r="D240">
        <v>4.09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E85CA1-171F-411E-80CD-A6CC1021955D}">
  <dimension ref="A1:O728"/>
  <sheetViews>
    <sheetView topLeftCell="J1" workbookViewId="0">
      <selection activeCell="M6" sqref="M6"/>
    </sheetView>
  </sheetViews>
  <sheetFormatPr defaultRowHeight="14.4" x14ac:dyDescent="0.3"/>
  <cols>
    <col min="1" max="1" width="10.5546875" bestFit="1" customWidth="1"/>
  </cols>
  <sheetData>
    <row r="1" spans="1:15" s="1" customFormat="1" x14ac:dyDescent="0.3">
      <c r="A1" s="1" t="s">
        <v>0</v>
      </c>
      <c r="B1" s="1" t="s">
        <v>1</v>
      </c>
      <c r="C1" s="1" t="s">
        <v>2</v>
      </c>
      <c r="D1" s="1" t="s">
        <v>3</v>
      </c>
    </row>
    <row r="2" spans="1:15" x14ac:dyDescent="0.3">
      <c r="A2" s="2">
        <v>32574</v>
      </c>
      <c r="B2">
        <v>51.32</v>
      </c>
      <c r="C2">
        <v>-36.32</v>
      </c>
      <c r="D2">
        <v>-37.49</v>
      </c>
      <c r="F2">
        <v>3288</v>
      </c>
      <c r="G2">
        <v>34.859954833983998</v>
      </c>
      <c r="H2" s="2">
        <v>1</v>
      </c>
      <c r="I2">
        <f>IFERROR(VLOOKUP(H2,$A$2:$D$542,4,FALSE),IFERROR(VLOOKUP(H2,$A$2:$D$542,4),0))</f>
        <v>0</v>
      </c>
      <c r="K2">
        <f>MAX(D:D)</f>
        <v>-37.47</v>
      </c>
    </row>
    <row r="3" spans="1:15" x14ac:dyDescent="0.3">
      <c r="A3" s="2">
        <v>32575</v>
      </c>
      <c r="B3">
        <v>51.32</v>
      </c>
      <c r="C3">
        <v>-36.32</v>
      </c>
      <c r="D3">
        <v>-37.49</v>
      </c>
      <c r="F3">
        <v>10958</v>
      </c>
      <c r="G3">
        <v>32.639041900635</v>
      </c>
      <c r="H3" s="2">
        <f>$H$2+F3-$F$2+1</f>
        <v>7672</v>
      </c>
      <c r="I3">
        <f>IFERROR(VLOOKUP(H3,A:D,4,FALSE),IFERROR(VLOOKUP(H3,A:D,4),0))</f>
        <v>0</v>
      </c>
      <c r="K3">
        <f>MIN(D:D)</f>
        <v>-64.83</v>
      </c>
    </row>
    <row r="4" spans="1:15" x14ac:dyDescent="0.3">
      <c r="A4" s="2">
        <v>32589</v>
      </c>
      <c r="B4">
        <v>51.3</v>
      </c>
      <c r="C4">
        <v>-36.299999999999898</v>
      </c>
      <c r="D4">
        <v>-37.47</v>
      </c>
      <c r="F4">
        <v>17897</v>
      </c>
      <c r="G4">
        <v>30.035341262816999</v>
      </c>
      <c r="H4" s="2">
        <f t="shared" ref="H4:H67" si="0">$H$2+F4-$F$2+1</f>
        <v>14611</v>
      </c>
      <c r="I4">
        <f t="shared" ref="I4:I67" si="1">IFERROR(VLOOKUP(H4,A:D,4,FALSE),IFERROR(VLOOKUP(H4,A:D,4),0))</f>
        <v>0</v>
      </c>
      <c r="L4" t="s">
        <v>9</v>
      </c>
      <c r="M4" t="s">
        <v>10</v>
      </c>
      <c r="N4" t="s">
        <v>11</v>
      </c>
      <c r="O4" t="s">
        <v>12</v>
      </c>
    </row>
    <row r="5" spans="1:15" x14ac:dyDescent="0.3">
      <c r="A5" s="2">
        <v>32618</v>
      </c>
      <c r="B5">
        <v>51.4</v>
      </c>
      <c r="C5">
        <v>-36.4</v>
      </c>
      <c r="D5">
        <v>-37.57</v>
      </c>
      <c r="F5">
        <v>20089</v>
      </c>
      <c r="G5">
        <v>26.564527511596999</v>
      </c>
      <c r="H5" s="2">
        <f t="shared" si="0"/>
        <v>16803</v>
      </c>
      <c r="I5">
        <f t="shared" si="1"/>
        <v>0</v>
      </c>
      <c r="K5">
        <f>CORREL(G20:G51,I20:I51)^2</f>
        <v>0.98721469309292387</v>
      </c>
      <c r="L5">
        <f>1-(SUM(J10:J51)/SUM(K10:K51))</f>
        <v>0.95928102168236118</v>
      </c>
      <c r="M5">
        <f>SUM(L10:L51)*100/SUM(I10:I51)</f>
        <v>-2.3558292405154169</v>
      </c>
      <c r="N5">
        <f>SQRT(SUM(J10:J51))/COUNT(J10:J51)</f>
        <v>0.28729750469334864</v>
      </c>
      <c r="O5">
        <f>N5/_xlfn.STDEV.S(I20:I51)</f>
        <v>3.5109876746620812E-2</v>
      </c>
    </row>
    <row r="6" spans="1:15" x14ac:dyDescent="0.3">
      <c r="A6" s="2">
        <v>32680</v>
      </c>
      <c r="B6">
        <v>51.6</v>
      </c>
      <c r="C6">
        <v>-36.6</v>
      </c>
      <c r="D6">
        <v>-37.770000000000003</v>
      </c>
      <c r="F6">
        <v>22646</v>
      </c>
      <c r="G6">
        <v>22.349996566771999</v>
      </c>
      <c r="H6" s="2">
        <f t="shared" si="0"/>
        <v>19360</v>
      </c>
      <c r="I6">
        <f t="shared" si="1"/>
        <v>0</v>
      </c>
    </row>
    <row r="7" spans="1:15" x14ac:dyDescent="0.3">
      <c r="A7" s="2">
        <v>32730</v>
      </c>
      <c r="B7">
        <v>51.7</v>
      </c>
      <c r="C7">
        <v>-36.700000000000003</v>
      </c>
      <c r="D7">
        <v>-37.869999999999898</v>
      </c>
      <c r="F7">
        <v>24472</v>
      </c>
      <c r="G7">
        <v>17.48309135437</v>
      </c>
      <c r="H7" s="2">
        <f t="shared" si="0"/>
        <v>21186</v>
      </c>
      <c r="I7">
        <f t="shared" si="1"/>
        <v>0</v>
      </c>
    </row>
    <row r="8" spans="1:15" x14ac:dyDescent="0.3">
      <c r="A8" s="2">
        <v>32785</v>
      </c>
      <c r="B8">
        <v>51.6</v>
      </c>
      <c r="C8">
        <v>-36.6</v>
      </c>
      <c r="D8">
        <v>-37.770000000000003</v>
      </c>
      <c r="F8">
        <v>27029</v>
      </c>
      <c r="G8">
        <v>7.1130928993225</v>
      </c>
      <c r="H8" s="2">
        <f t="shared" si="0"/>
        <v>23743</v>
      </c>
      <c r="I8">
        <f t="shared" si="1"/>
        <v>0</v>
      </c>
    </row>
    <row r="9" spans="1:15" x14ac:dyDescent="0.3">
      <c r="A9" s="2">
        <v>32841</v>
      </c>
      <c r="B9">
        <v>51.85</v>
      </c>
      <c r="C9">
        <v>-36.85</v>
      </c>
      <c r="D9">
        <v>-38.020000000000003</v>
      </c>
      <c r="F9">
        <v>28124</v>
      </c>
      <c r="G9">
        <v>1.7867298126221001</v>
      </c>
      <c r="H9" s="2">
        <f t="shared" si="0"/>
        <v>24838</v>
      </c>
      <c r="I9">
        <f t="shared" si="1"/>
        <v>0</v>
      </c>
    </row>
    <row r="10" spans="1:15" x14ac:dyDescent="0.3">
      <c r="A10" s="2">
        <v>32883</v>
      </c>
      <c r="B10">
        <v>51.8</v>
      </c>
      <c r="C10">
        <v>-36.799999999999898</v>
      </c>
      <c r="D10">
        <v>-37.97</v>
      </c>
      <c r="F10">
        <v>29951</v>
      </c>
      <c r="G10">
        <v>-10.216171264650001</v>
      </c>
      <c r="H10" s="2">
        <f t="shared" si="0"/>
        <v>26665</v>
      </c>
      <c r="I10">
        <f t="shared" si="1"/>
        <v>0</v>
      </c>
    </row>
    <row r="11" spans="1:15" x14ac:dyDescent="0.3">
      <c r="A11" s="2">
        <v>32945</v>
      </c>
      <c r="B11">
        <v>52.2</v>
      </c>
      <c r="C11">
        <v>-37.200000000000003</v>
      </c>
      <c r="D11">
        <v>-38.369999999999898</v>
      </c>
      <c r="F11">
        <v>31777</v>
      </c>
      <c r="G11">
        <v>-21.927856445309999</v>
      </c>
      <c r="H11" s="2">
        <f t="shared" si="0"/>
        <v>28491</v>
      </c>
      <c r="I11">
        <f t="shared" si="1"/>
        <v>0</v>
      </c>
    </row>
    <row r="12" spans="1:15" x14ac:dyDescent="0.3">
      <c r="A12" s="2">
        <v>33008</v>
      </c>
      <c r="B12">
        <v>52.3</v>
      </c>
      <c r="C12">
        <v>-37.299999999999898</v>
      </c>
      <c r="D12">
        <v>-38.47</v>
      </c>
      <c r="F12">
        <v>33238</v>
      </c>
      <c r="G12">
        <v>-29.96118927002</v>
      </c>
      <c r="H12" s="2">
        <f t="shared" si="0"/>
        <v>29952</v>
      </c>
      <c r="I12">
        <f t="shared" si="1"/>
        <v>0</v>
      </c>
    </row>
    <row r="13" spans="1:15" x14ac:dyDescent="0.3">
      <c r="A13" s="2">
        <v>33050</v>
      </c>
      <c r="B13">
        <v>52.43</v>
      </c>
      <c r="C13">
        <v>-37.43</v>
      </c>
      <c r="D13">
        <v>-38.6</v>
      </c>
      <c r="F13">
        <v>33603</v>
      </c>
      <c r="G13">
        <v>-31.361743926999999</v>
      </c>
      <c r="H13" s="2">
        <f t="shared" si="0"/>
        <v>30317</v>
      </c>
      <c r="I13">
        <f t="shared" si="1"/>
        <v>0</v>
      </c>
    </row>
    <row r="14" spans="1:15" x14ac:dyDescent="0.3">
      <c r="A14" s="2">
        <v>33092</v>
      </c>
      <c r="B14">
        <v>51.6</v>
      </c>
      <c r="C14">
        <v>-36.6</v>
      </c>
      <c r="D14">
        <v>-37.770000000000003</v>
      </c>
      <c r="F14">
        <v>33968</v>
      </c>
      <c r="G14">
        <v>-32.798686981199999</v>
      </c>
      <c r="H14" s="2">
        <f t="shared" si="0"/>
        <v>30682</v>
      </c>
      <c r="I14">
        <f t="shared" si="1"/>
        <v>0</v>
      </c>
    </row>
    <row r="15" spans="1:15" x14ac:dyDescent="0.3">
      <c r="A15" s="2">
        <v>33156</v>
      </c>
      <c r="B15">
        <v>51.9</v>
      </c>
      <c r="C15">
        <v>-36.9</v>
      </c>
      <c r="D15">
        <v>-38.07</v>
      </c>
      <c r="F15">
        <v>34334</v>
      </c>
      <c r="G15">
        <v>-34.105262756350001</v>
      </c>
      <c r="H15" s="2">
        <f t="shared" si="0"/>
        <v>31048</v>
      </c>
      <c r="I15">
        <f t="shared" si="1"/>
        <v>0</v>
      </c>
    </row>
    <row r="16" spans="1:15" x14ac:dyDescent="0.3">
      <c r="A16" s="2">
        <v>33218</v>
      </c>
      <c r="B16">
        <v>52.95</v>
      </c>
      <c r="C16">
        <v>-37.950000000000003</v>
      </c>
      <c r="D16">
        <v>-39.119999999999898</v>
      </c>
      <c r="F16">
        <v>34699</v>
      </c>
      <c r="G16">
        <v>-35.356525421139999</v>
      </c>
      <c r="H16" s="2">
        <f t="shared" si="0"/>
        <v>31413</v>
      </c>
      <c r="I16">
        <f t="shared" si="1"/>
        <v>0</v>
      </c>
    </row>
    <row r="17" spans="1:12" x14ac:dyDescent="0.3">
      <c r="A17" s="2">
        <v>33268</v>
      </c>
      <c r="B17">
        <v>52.9</v>
      </c>
      <c r="C17">
        <v>-37.9</v>
      </c>
      <c r="D17">
        <v>-39.07</v>
      </c>
      <c r="F17">
        <v>35064</v>
      </c>
      <c r="G17">
        <v>-36.949077606199999</v>
      </c>
      <c r="H17" s="2">
        <f t="shared" si="0"/>
        <v>31778</v>
      </c>
      <c r="I17">
        <f t="shared" si="1"/>
        <v>0</v>
      </c>
    </row>
    <row r="18" spans="1:12" x14ac:dyDescent="0.3">
      <c r="A18" s="2">
        <v>33311</v>
      </c>
      <c r="B18">
        <v>52.93</v>
      </c>
      <c r="C18">
        <v>-37.93</v>
      </c>
      <c r="D18">
        <v>-39.1</v>
      </c>
      <c r="F18">
        <v>35429</v>
      </c>
      <c r="G18">
        <v>-38.444480896000002</v>
      </c>
      <c r="H18" s="2">
        <f t="shared" si="0"/>
        <v>32143</v>
      </c>
      <c r="I18">
        <f t="shared" si="1"/>
        <v>0</v>
      </c>
    </row>
    <row r="19" spans="1:12" x14ac:dyDescent="0.3">
      <c r="A19" s="2">
        <v>33316</v>
      </c>
      <c r="B19">
        <v>52.9</v>
      </c>
      <c r="C19">
        <v>-37.9</v>
      </c>
      <c r="D19">
        <v>-39.07</v>
      </c>
      <c r="F19">
        <v>35795</v>
      </c>
      <c r="G19">
        <v>-39.74946975708</v>
      </c>
      <c r="H19" s="2">
        <f t="shared" si="0"/>
        <v>32509</v>
      </c>
      <c r="I19">
        <f t="shared" si="1"/>
        <v>0</v>
      </c>
    </row>
    <row r="20" spans="1:12" x14ac:dyDescent="0.3">
      <c r="A20" s="2">
        <v>33374</v>
      </c>
      <c r="B20">
        <v>53.25</v>
      </c>
      <c r="C20">
        <v>-38.25</v>
      </c>
      <c r="D20">
        <v>-39.42</v>
      </c>
      <c r="F20">
        <v>36160</v>
      </c>
      <c r="G20">
        <v>-40.868305206300001</v>
      </c>
      <c r="H20" s="2">
        <f t="shared" si="0"/>
        <v>32874</v>
      </c>
      <c r="I20">
        <f t="shared" si="1"/>
        <v>-38.020000000000003</v>
      </c>
      <c r="J20">
        <f>(I20-G20)^2</f>
        <v>8.1128425482356707</v>
      </c>
      <c r="K20">
        <f>(I20-AVERAGE($I$20:I$51))^2</f>
        <v>278.29537978515617</v>
      </c>
      <c r="L20">
        <f>(I20-G20)</f>
        <v>2.8483052062999974</v>
      </c>
    </row>
    <row r="21" spans="1:12" x14ac:dyDescent="0.3">
      <c r="A21" s="2">
        <v>33421</v>
      </c>
      <c r="B21">
        <v>53.39</v>
      </c>
      <c r="C21">
        <v>-38.39</v>
      </c>
      <c r="D21">
        <v>-39.56</v>
      </c>
      <c r="F21">
        <v>36525</v>
      </c>
      <c r="G21">
        <v>-41.880199432369999</v>
      </c>
      <c r="H21" s="2">
        <f t="shared" si="0"/>
        <v>33239</v>
      </c>
      <c r="I21">
        <f t="shared" si="1"/>
        <v>-39.119999999999898</v>
      </c>
      <c r="J21">
        <f t="shared" ref="J21:J82" si="2">(I21-G21)^2</f>
        <v>7.6187009064562261</v>
      </c>
      <c r="K21">
        <f>(I21-AVERAGE($I$20:I$51))^2</f>
        <v>242.80456728515946</v>
      </c>
      <c r="L21">
        <f t="shared" ref="L21:L82" si="3">(I21-G21)</f>
        <v>2.7601994323701007</v>
      </c>
    </row>
    <row r="22" spans="1:12" x14ac:dyDescent="0.3">
      <c r="A22" s="2">
        <v>33477</v>
      </c>
      <c r="B22">
        <v>53.76</v>
      </c>
      <c r="C22">
        <v>-38.76</v>
      </c>
      <c r="D22">
        <v>-39.93</v>
      </c>
      <c r="F22">
        <v>36890</v>
      </c>
      <c r="G22">
        <v>-43.114025115970001</v>
      </c>
      <c r="H22" s="2">
        <f t="shared" si="0"/>
        <v>33604</v>
      </c>
      <c r="I22">
        <f t="shared" si="1"/>
        <v>-40.49</v>
      </c>
      <c r="J22">
        <f t="shared" si="2"/>
        <v>6.8855078092413686</v>
      </c>
      <c r="K22">
        <f>(I22-AVERAGE($I$20:I$51))^2</f>
        <v>201.98627353515622</v>
      </c>
      <c r="L22">
        <f t="shared" si="3"/>
        <v>2.6240251159699994</v>
      </c>
    </row>
    <row r="23" spans="1:12" x14ac:dyDescent="0.3">
      <c r="A23" s="2">
        <v>33547</v>
      </c>
      <c r="B23">
        <v>54.32</v>
      </c>
      <c r="C23">
        <v>-39.32</v>
      </c>
      <c r="D23">
        <v>-40.49</v>
      </c>
      <c r="F23">
        <v>37256</v>
      </c>
      <c r="G23">
        <v>-44.322044372560001</v>
      </c>
      <c r="H23" s="2">
        <f t="shared" si="0"/>
        <v>33970</v>
      </c>
      <c r="I23">
        <f t="shared" si="1"/>
        <v>-41.83</v>
      </c>
      <c r="J23">
        <f t="shared" si="2"/>
        <v>6.210285154807976</v>
      </c>
      <c r="K23">
        <f>(I23-AVERAGE($I$20:I$51))^2</f>
        <v>165.69321103515631</v>
      </c>
      <c r="L23">
        <f t="shared" si="3"/>
        <v>2.4920443725600023</v>
      </c>
    </row>
    <row r="24" spans="1:12" x14ac:dyDescent="0.3">
      <c r="A24" s="2">
        <v>33610</v>
      </c>
      <c r="B24">
        <v>54.55</v>
      </c>
      <c r="C24">
        <v>-39.549999999999898</v>
      </c>
      <c r="D24">
        <v>-40.72</v>
      </c>
      <c r="F24">
        <v>37621</v>
      </c>
      <c r="G24">
        <v>-45.391830444340002</v>
      </c>
      <c r="H24" s="2">
        <f t="shared" si="0"/>
        <v>34335</v>
      </c>
      <c r="I24">
        <f t="shared" si="1"/>
        <v>-43.3</v>
      </c>
      <c r="J24">
        <f t="shared" si="2"/>
        <v>4.3757546078677017</v>
      </c>
      <c r="K24">
        <f>(I24-AVERAGE($I$20:I$51))^2</f>
        <v>130.00987978515633</v>
      </c>
      <c r="L24">
        <f t="shared" si="3"/>
        <v>2.0918304443400046</v>
      </c>
    </row>
    <row r="25" spans="1:12" x14ac:dyDescent="0.3">
      <c r="A25" s="2">
        <v>33660</v>
      </c>
      <c r="B25">
        <v>54.72</v>
      </c>
      <c r="C25">
        <v>-39.72</v>
      </c>
      <c r="D25">
        <v>-40.89</v>
      </c>
      <c r="F25">
        <v>37986</v>
      </c>
      <c r="G25">
        <v>-46.559665679929999</v>
      </c>
      <c r="H25" s="2">
        <f t="shared" si="0"/>
        <v>34700</v>
      </c>
      <c r="I25">
        <f t="shared" si="1"/>
        <v>-44.89</v>
      </c>
      <c r="J25">
        <f t="shared" si="2"/>
        <v>2.787783482736105</v>
      </c>
      <c r="K25">
        <f>(I25-AVERAGE($I$20:I$51))^2</f>
        <v>96.279023535156256</v>
      </c>
      <c r="L25">
        <f t="shared" si="3"/>
        <v>1.6696656799299987</v>
      </c>
    </row>
    <row r="26" spans="1:12" x14ac:dyDescent="0.3">
      <c r="A26" s="2">
        <v>33722</v>
      </c>
      <c r="B26">
        <v>55.15</v>
      </c>
      <c r="C26">
        <v>-40.15</v>
      </c>
      <c r="D26">
        <v>-41.32</v>
      </c>
      <c r="F26">
        <v>38351</v>
      </c>
      <c r="G26">
        <v>-47.902126312260002</v>
      </c>
      <c r="H26" s="2">
        <f t="shared" si="0"/>
        <v>35065</v>
      </c>
      <c r="I26">
        <f t="shared" si="1"/>
        <v>-45.91</v>
      </c>
      <c r="J26">
        <f t="shared" si="2"/>
        <v>3.9685672439986481</v>
      </c>
      <c r="K26">
        <f>(I26-AVERAGE($I$20:I$51))^2</f>
        <v>77.30256103515633</v>
      </c>
      <c r="L26">
        <f t="shared" si="3"/>
        <v>1.9921263122600052</v>
      </c>
    </row>
    <row r="27" spans="1:12" x14ac:dyDescent="0.3">
      <c r="A27" s="2">
        <v>33778</v>
      </c>
      <c r="B27">
        <v>55.34</v>
      </c>
      <c r="C27">
        <v>-40.340000000000003</v>
      </c>
      <c r="D27">
        <v>-41.51</v>
      </c>
      <c r="F27">
        <v>38717</v>
      </c>
      <c r="G27">
        <v>-48.910976409909999</v>
      </c>
      <c r="H27" s="2">
        <f t="shared" si="0"/>
        <v>35431</v>
      </c>
      <c r="I27">
        <f t="shared" si="1"/>
        <v>-46.74</v>
      </c>
      <c r="J27">
        <f t="shared" si="2"/>
        <v>4.7131385723856996</v>
      </c>
      <c r="K27">
        <f>(I27-AVERAGE($I$20:I$51))^2</f>
        <v>63.396429785156229</v>
      </c>
      <c r="L27">
        <f t="shared" si="3"/>
        <v>2.1709764099099971</v>
      </c>
    </row>
    <row r="28" spans="1:12" x14ac:dyDescent="0.3">
      <c r="A28" s="2">
        <v>33844</v>
      </c>
      <c r="B28">
        <v>55.36</v>
      </c>
      <c r="C28">
        <v>-40.36</v>
      </c>
      <c r="D28">
        <v>-41.53</v>
      </c>
      <c r="F28">
        <v>39082</v>
      </c>
      <c r="G28">
        <v>-49.805122375490001</v>
      </c>
      <c r="H28" s="2">
        <f t="shared" si="0"/>
        <v>35796</v>
      </c>
      <c r="I28">
        <f t="shared" si="1"/>
        <v>-47.8</v>
      </c>
      <c r="J28">
        <f t="shared" si="2"/>
        <v>4.0205157406906746</v>
      </c>
      <c r="K28">
        <f>(I28-AVERAGE($I$20:I$51))^2</f>
        <v>47.640192285156303</v>
      </c>
      <c r="L28">
        <f t="shared" si="3"/>
        <v>2.0051223754900036</v>
      </c>
    </row>
    <row r="29" spans="1:12" x14ac:dyDescent="0.3">
      <c r="A29" s="2">
        <v>33892</v>
      </c>
      <c r="B29">
        <v>55.6</v>
      </c>
      <c r="C29">
        <v>-40.6</v>
      </c>
      <c r="D29">
        <v>-41.77</v>
      </c>
      <c r="F29">
        <v>39447</v>
      </c>
      <c r="G29">
        <v>-50.373470306400002</v>
      </c>
      <c r="H29" s="2">
        <f t="shared" si="0"/>
        <v>36161</v>
      </c>
      <c r="I29">
        <f t="shared" si="1"/>
        <v>-49.57</v>
      </c>
      <c r="J29">
        <f t="shared" si="2"/>
        <v>0.64556453326651198</v>
      </c>
      <c r="K29">
        <f>(I29-AVERAGE($I$20:I$51))^2</f>
        <v>26.339348535156255</v>
      </c>
      <c r="L29">
        <f t="shared" si="3"/>
        <v>0.80347030640000128</v>
      </c>
    </row>
    <row r="30" spans="1:12" x14ac:dyDescent="0.3">
      <c r="A30" s="2">
        <v>33946</v>
      </c>
      <c r="B30">
        <v>55.66</v>
      </c>
      <c r="C30">
        <v>-40.659999999999897</v>
      </c>
      <c r="D30">
        <v>-41.83</v>
      </c>
      <c r="F30">
        <v>39812</v>
      </c>
      <c r="G30">
        <v>-52.89112854004</v>
      </c>
      <c r="H30" s="2">
        <f t="shared" si="0"/>
        <v>36526</v>
      </c>
      <c r="I30">
        <f t="shared" si="1"/>
        <v>-52.84</v>
      </c>
      <c r="J30">
        <f t="shared" si="2"/>
        <v>2.6141276066215771E-3</v>
      </c>
      <c r="K30">
        <f>(I30-AVERAGE($I$20:I$51))^2</f>
        <v>3.4677422851562403</v>
      </c>
      <c r="L30">
        <f t="shared" si="3"/>
        <v>5.1128540039997006E-2</v>
      </c>
    </row>
    <row r="31" spans="1:12" x14ac:dyDescent="0.3">
      <c r="A31" s="2">
        <v>34008</v>
      </c>
      <c r="B31">
        <v>55.76</v>
      </c>
      <c r="C31">
        <v>-40.76</v>
      </c>
      <c r="D31">
        <v>-41.93</v>
      </c>
      <c r="F31">
        <v>40178</v>
      </c>
      <c r="G31">
        <v>-54.762451171880002</v>
      </c>
      <c r="H31" s="2">
        <f t="shared" si="0"/>
        <v>36892</v>
      </c>
      <c r="I31">
        <f t="shared" si="1"/>
        <v>-53.85</v>
      </c>
      <c r="J31">
        <f t="shared" si="2"/>
        <v>0.83256714106518681</v>
      </c>
      <c r="K31">
        <f>(I31-AVERAGE($I$20:I$51))^2</f>
        <v>0.72622353515624904</v>
      </c>
      <c r="L31">
        <f t="shared" si="3"/>
        <v>0.9124511718800008</v>
      </c>
    </row>
    <row r="32" spans="1:12" x14ac:dyDescent="0.3">
      <c r="A32" s="2">
        <v>34074</v>
      </c>
      <c r="B32">
        <v>55.68</v>
      </c>
      <c r="C32">
        <v>-40.68</v>
      </c>
      <c r="D32">
        <v>-41.85</v>
      </c>
      <c r="F32">
        <v>40543</v>
      </c>
      <c r="G32">
        <v>-56.330982208249999</v>
      </c>
      <c r="H32" s="2">
        <f t="shared" si="0"/>
        <v>37257</v>
      </c>
      <c r="I32">
        <f t="shared" si="1"/>
        <v>-55.66</v>
      </c>
      <c r="J32">
        <f t="shared" si="2"/>
        <v>0.45021712378804979</v>
      </c>
      <c r="K32">
        <f>(I32-AVERAGE($I$20:I$51))^2</f>
        <v>0.9174047851562418</v>
      </c>
      <c r="L32">
        <f t="shared" si="3"/>
        <v>0.67098220825000254</v>
      </c>
    </row>
    <row r="33" spans="1:12" x14ac:dyDescent="0.3">
      <c r="A33" s="2">
        <v>34129</v>
      </c>
      <c r="B33">
        <v>56.13</v>
      </c>
      <c r="C33">
        <v>-41.13</v>
      </c>
      <c r="D33">
        <v>-42.3</v>
      </c>
      <c r="F33">
        <v>40908</v>
      </c>
      <c r="G33">
        <v>-57.902976989750002</v>
      </c>
      <c r="H33" s="2">
        <f t="shared" si="0"/>
        <v>37622</v>
      </c>
      <c r="I33">
        <f t="shared" si="1"/>
        <v>-57.3</v>
      </c>
      <c r="J33">
        <f t="shared" si="2"/>
        <v>0.3635812501679771</v>
      </c>
      <c r="K33">
        <f>(I33-AVERAGE($I$20:I$51))^2</f>
        <v>6.7486297851562309</v>
      </c>
      <c r="L33">
        <f t="shared" si="3"/>
        <v>0.60297698975000458</v>
      </c>
    </row>
    <row r="34" spans="1:12" x14ac:dyDescent="0.3">
      <c r="A34" s="2">
        <v>34198</v>
      </c>
      <c r="B34">
        <v>56.65</v>
      </c>
      <c r="C34">
        <v>-41.65</v>
      </c>
      <c r="D34">
        <v>-42.82</v>
      </c>
      <c r="F34">
        <v>41273</v>
      </c>
      <c r="G34">
        <v>-59.423645019529999</v>
      </c>
      <c r="H34" s="2">
        <f t="shared" si="0"/>
        <v>37987</v>
      </c>
      <c r="I34">
        <f t="shared" si="1"/>
        <v>-58.05</v>
      </c>
      <c r="J34">
        <f t="shared" si="2"/>
        <v>1.8869006396795804</v>
      </c>
      <c r="K34">
        <f>(I34-AVERAGE($I$20:I$51))^2</f>
        <v>11.207848535156225</v>
      </c>
      <c r="L34">
        <f t="shared" si="3"/>
        <v>1.3736450195300023</v>
      </c>
    </row>
    <row r="35" spans="1:12" x14ac:dyDescent="0.3">
      <c r="A35" s="2">
        <v>34255</v>
      </c>
      <c r="B35">
        <v>56.86</v>
      </c>
      <c r="C35">
        <v>-41.86</v>
      </c>
      <c r="D35">
        <v>-43.03</v>
      </c>
      <c r="F35">
        <v>41639</v>
      </c>
      <c r="G35">
        <v>-60.580806732180001</v>
      </c>
      <c r="H35" s="2">
        <f t="shared" si="0"/>
        <v>38353</v>
      </c>
      <c r="I35">
        <f t="shared" si="1"/>
        <v>-58.94</v>
      </c>
      <c r="J35">
        <f t="shared" si="2"/>
        <v>2.692246732367221</v>
      </c>
      <c r="K35">
        <f>(I35-AVERAGE($I$20:I$51))^2</f>
        <v>17.959054785156223</v>
      </c>
      <c r="L35">
        <f t="shared" si="3"/>
        <v>1.6408067321800033</v>
      </c>
    </row>
    <row r="36" spans="1:12" x14ac:dyDescent="0.3">
      <c r="A36" s="2">
        <v>34312</v>
      </c>
      <c r="B36">
        <v>57.13</v>
      </c>
      <c r="C36">
        <v>-42.13</v>
      </c>
      <c r="D36">
        <v>-43.3</v>
      </c>
      <c r="F36">
        <v>42004</v>
      </c>
      <c r="G36">
        <v>-61.514465332029999</v>
      </c>
      <c r="H36" s="2">
        <f t="shared" si="0"/>
        <v>38718</v>
      </c>
      <c r="I36">
        <f t="shared" si="1"/>
        <v>-59.62</v>
      </c>
      <c r="J36">
        <f t="shared" si="2"/>
        <v>3.5889988942635456</v>
      </c>
      <c r="K36">
        <f>(I36-AVERAGE($I$20:I$51))^2</f>
        <v>24.184879785156216</v>
      </c>
      <c r="L36">
        <f t="shared" si="3"/>
        <v>1.894465332030002</v>
      </c>
    </row>
    <row r="37" spans="1:12" x14ac:dyDescent="0.3">
      <c r="A37" s="2">
        <v>34379</v>
      </c>
      <c r="B37">
        <v>57.5</v>
      </c>
      <c r="C37">
        <v>-42.5</v>
      </c>
      <c r="D37">
        <v>-43.67</v>
      </c>
      <c r="F37">
        <v>42369</v>
      </c>
      <c r="G37">
        <v>-62.25369644165</v>
      </c>
      <c r="H37" s="2">
        <f t="shared" si="0"/>
        <v>39083</v>
      </c>
      <c r="I37">
        <f t="shared" si="1"/>
        <v>-60.6</v>
      </c>
      <c r="J37">
        <f t="shared" si="2"/>
        <v>2.7347119211258666</v>
      </c>
      <c r="K37">
        <f>(I37-AVERAGE($I$20:I$51))^2</f>
        <v>34.784192285156259</v>
      </c>
      <c r="L37">
        <f t="shared" si="3"/>
        <v>1.6536964416499984</v>
      </c>
    </row>
    <row r="38" spans="1:12" x14ac:dyDescent="0.3">
      <c r="A38" s="2">
        <v>34429</v>
      </c>
      <c r="B38">
        <v>57.75</v>
      </c>
      <c r="C38">
        <v>-42.75</v>
      </c>
      <c r="D38">
        <v>-43.92</v>
      </c>
      <c r="F38">
        <v>42734</v>
      </c>
      <c r="G38">
        <v>-63.601264953609999</v>
      </c>
      <c r="H38" s="2">
        <f t="shared" si="0"/>
        <v>39448</v>
      </c>
      <c r="I38">
        <f t="shared" si="1"/>
        <v>-62.82</v>
      </c>
      <c r="J38">
        <f t="shared" si="2"/>
        <v>0.61037492773923274</v>
      </c>
      <c r="K38">
        <f>(I38-AVERAGE($I$20:I$51))^2</f>
        <v>65.89887978515624</v>
      </c>
      <c r="L38">
        <f t="shared" si="3"/>
        <v>0.78126495360999826</v>
      </c>
    </row>
    <row r="39" spans="1:12" x14ac:dyDescent="0.3">
      <c r="A39" s="2">
        <v>34498</v>
      </c>
      <c r="B39">
        <v>58.43</v>
      </c>
      <c r="C39">
        <v>-43.43</v>
      </c>
      <c r="D39">
        <v>-44.6</v>
      </c>
      <c r="F39">
        <v>43100</v>
      </c>
      <c r="G39">
        <v>-64.838806152339998</v>
      </c>
      <c r="H39" s="2">
        <f t="shared" si="0"/>
        <v>39814</v>
      </c>
      <c r="I39">
        <f t="shared" si="1"/>
        <v>-63.54</v>
      </c>
      <c r="J39">
        <f t="shared" si="2"/>
        <v>1.6868974213562331</v>
      </c>
      <c r="K39">
        <f>(I39-AVERAGE($I$20:I$51))^2</f>
        <v>78.106929785156225</v>
      </c>
      <c r="L39">
        <f t="shared" si="3"/>
        <v>1.2988061523399992</v>
      </c>
    </row>
    <row r="40" spans="1:12" x14ac:dyDescent="0.3">
      <c r="A40" s="2">
        <v>34554</v>
      </c>
      <c r="B40">
        <v>58.66</v>
      </c>
      <c r="C40">
        <v>-43.66</v>
      </c>
      <c r="D40">
        <v>-44.83</v>
      </c>
      <c r="F40">
        <v>43465</v>
      </c>
      <c r="G40">
        <v>-65.450401306149999</v>
      </c>
      <c r="H40" s="2">
        <f t="shared" si="0"/>
        <v>40179</v>
      </c>
      <c r="I40">
        <f t="shared" si="1"/>
        <v>-63.36</v>
      </c>
      <c r="J40">
        <f t="shared" si="2"/>
        <v>4.3697776207536236</v>
      </c>
      <c r="K40">
        <f>(I40-AVERAGE($I$20:I$51))^2</f>
        <v>74.957717285156221</v>
      </c>
      <c r="L40">
        <f t="shared" si="3"/>
        <v>2.0904013061499995</v>
      </c>
    </row>
    <row r="41" spans="1:12" x14ac:dyDescent="0.3">
      <c r="A41" s="2">
        <v>34639</v>
      </c>
      <c r="B41">
        <v>58.72</v>
      </c>
      <c r="C41">
        <v>-43.72</v>
      </c>
      <c r="D41">
        <v>-44.89</v>
      </c>
      <c r="F41">
        <v>43830</v>
      </c>
      <c r="G41">
        <v>-66.090942382809999</v>
      </c>
      <c r="H41" s="2">
        <f t="shared" si="0"/>
        <v>40544</v>
      </c>
      <c r="I41">
        <f t="shared" si="1"/>
        <v>-64.41</v>
      </c>
      <c r="J41">
        <f t="shared" si="2"/>
        <v>2.8255672943269685</v>
      </c>
      <c r="K41">
        <f>(I41-AVERAGE($I$20:I$51))^2</f>
        <v>94.241623535156165</v>
      </c>
      <c r="L41">
        <f t="shared" si="3"/>
        <v>1.6809423828100023</v>
      </c>
    </row>
    <row r="42" spans="1:12" x14ac:dyDescent="0.3">
      <c r="A42" s="2">
        <v>34704</v>
      </c>
      <c r="B42">
        <v>59.13</v>
      </c>
      <c r="C42">
        <v>-44.13</v>
      </c>
      <c r="D42">
        <v>-45.3</v>
      </c>
      <c r="F42">
        <v>44195</v>
      </c>
      <c r="G42">
        <v>-65.803817749019998</v>
      </c>
      <c r="H42" s="2">
        <f t="shared" si="0"/>
        <v>40909</v>
      </c>
      <c r="I42">
        <f t="shared" si="1"/>
        <v>-64.239999999999895</v>
      </c>
      <c r="J42">
        <f t="shared" si="2"/>
        <v>2.4455259521503021</v>
      </c>
      <c r="K42">
        <f>(I42-AVERAGE($I$20:I$51))^2</f>
        <v>90.969867285154237</v>
      </c>
      <c r="L42">
        <f t="shared" si="3"/>
        <v>1.5638177490201031</v>
      </c>
    </row>
    <row r="43" spans="1:12" x14ac:dyDescent="0.3">
      <c r="A43" s="2">
        <v>34765</v>
      </c>
      <c r="B43">
        <v>58.98</v>
      </c>
      <c r="C43">
        <v>-43.98</v>
      </c>
      <c r="D43">
        <v>-45.15</v>
      </c>
      <c r="F43">
        <v>44561</v>
      </c>
      <c r="G43">
        <v>-64.266983032230002</v>
      </c>
      <c r="H43" s="2">
        <f t="shared" si="0"/>
        <v>41275</v>
      </c>
      <c r="I43">
        <f t="shared" si="1"/>
        <v>-62.62</v>
      </c>
      <c r="J43">
        <f t="shared" si="2"/>
        <v>2.7125531084535388</v>
      </c>
      <c r="K43">
        <f>(I43-AVERAGE($I$20:I$51))^2</f>
        <v>62.691754785156199</v>
      </c>
      <c r="L43">
        <f t="shared" si="3"/>
        <v>1.6469830322300041</v>
      </c>
    </row>
    <row r="44" spans="1:12" x14ac:dyDescent="0.3">
      <c r="A44" s="2">
        <v>34824</v>
      </c>
      <c r="B44">
        <v>58.93</v>
      </c>
      <c r="C44">
        <v>-43.93</v>
      </c>
      <c r="D44">
        <v>-45.1</v>
      </c>
      <c r="F44">
        <v>44926</v>
      </c>
      <c r="G44">
        <v>-62.657875061040002</v>
      </c>
      <c r="H44" s="2">
        <f t="shared" si="0"/>
        <v>41640</v>
      </c>
      <c r="I44">
        <f t="shared" si="1"/>
        <v>-60.93</v>
      </c>
      <c r="J44">
        <f t="shared" si="2"/>
        <v>2.9855522265639922</v>
      </c>
      <c r="K44">
        <f>(I44-AVERAGE($I$20:I$51))^2</f>
        <v>38.785648535156234</v>
      </c>
      <c r="L44">
        <f t="shared" si="3"/>
        <v>1.7278750610400024</v>
      </c>
    </row>
    <row r="45" spans="1:12" x14ac:dyDescent="0.3">
      <c r="A45" s="2">
        <v>34886</v>
      </c>
      <c r="B45">
        <v>59.16</v>
      </c>
      <c r="C45">
        <v>-44.16</v>
      </c>
      <c r="D45">
        <v>-45.33</v>
      </c>
      <c r="F45">
        <v>45291</v>
      </c>
      <c r="G45">
        <v>-61.550121307369999</v>
      </c>
      <c r="H45" s="2">
        <f t="shared" si="0"/>
        <v>42005</v>
      </c>
      <c r="I45">
        <f t="shared" si="1"/>
        <v>-60.22</v>
      </c>
      <c r="J45">
        <f t="shared" si="2"/>
        <v>1.7692226923196774</v>
      </c>
      <c r="K45">
        <f>(I45-AVERAGE($I$20:I$51))^2</f>
        <v>30.446254785156228</v>
      </c>
      <c r="L45">
        <f t="shared" si="3"/>
        <v>1.3301213073699998</v>
      </c>
    </row>
    <row r="46" spans="1:12" x14ac:dyDescent="0.3">
      <c r="A46" s="2">
        <v>34988</v>
      </c>
      <c r="B46">
        <v>59.74</v>
      </c>
      <c r="C46">
        <v>-44.74</v>
      </c>
      <c r="D46">
        <v>-45.91</v>
      </c>
      <c r="F46">
        <v>45656</v>
      </c>
      <c r="G46">
        <v>-60.528045654300001</v>
      </c>
      <c r="H46" s="2">
        <f t="shared" si="0"/>
        <v>42370</v>
      </c>
      <c r="I46">
        <f t="shared" si="1"/>
        <v>-59.61</v>
      </c>
      <c r="J46">
        <f t="shared" si="2"/>
        <v>0.84280782337911875</v>
      </c>
      <c r="K46">
        <f>(I46-AVERAGE($I$20:I$51))^2</f>
        <v>24.086623535156235</v>
      </c>
      <c r="L46">
        <f t="shared" si="3"/>
        <v>0.91804565430000196</v>
      </c>
    </row>
    <row r="47" spans="1:12" x14ac:dyDescent="0.3">
      <c r="A47" s="2">
        <v>35087</v>
      </c>
      <c r="B47">
        <v>60.27</v>
      </c>
      <c r="C47">
        <v>-45.27</v>
      </c>
      <c r="D47">
        <v>-46.44</v>
      </c>
      <c r="F47">
        <v>46022</v>
      </c>
      <c r="G47">
        <v>-59.656959533689999</v>
      </c>
      <c r="H47" s="2">
        <f t="shared" si="0"/>
        <v>42736</v>
      </c>
      <c r="I47">
        <f t="shared" si="1"/>
        <v>-59.2</v>
      </c>
      <c r="J47">
        <f t="shared" si="2"/>
        <v>0.20881201543017908</v>
      </c>
      <c r="K47">
        <f>(I47-AVERAGE($I$20:I$51))^2</f>
        <v>20.230317285156268</v>
      </c>
      <c r="L47">
        <f t="shared" si="3"/>
        <v>0.45695953368999653</v>
      </c>
    </row>
    <row r="48" spans="1:12" x14ac:dyDescent="0.3">
      <c r="A48" s="2">
        <v>35157</v>
      </c>
      <c r="B48">
        <v>60.28</v>
      </c>
      <c r="C48">
        <v>-45.28</v>
      </c>
      <c r="D48">
        <v>-46.45</v>
      </c>
      <c r="F48">
        <v>46387</v>
      </c>
      <c r="G48">
        <v>-58.82148361206</v>
      </c>
      <c r="H48" s="2">
        <f t="shared" si="0"/>
        <v>43101</v>
      </c>
      <c r="I48">
        <f t="shared" si="1"/>
        <v>-58.88</v>
      </c>
      <c r="J48">
        <f t="shared" si="2"/>
        <v>3.4241676575449053E-3</v>
      </c>
      <c r="K48">
        <f>(I48-AVERAGE($I$20:I$51))^2</f>
        <v>17.454117285156265</v>
      </c>
      <c r="L48">
        <f t="shared" si="3"/>
        <v>-5.8516387940002801E-2</v>
      </c>
    </row>
    <row r="49" spans="1:12" x14ac:dyDescent="0.3">
      <c r="A49" s="2">
        <v>35269</v>
      </c>
      <c r="B49">
        <v>60.29</v>
      </c>
      <c r="C49">
        <v>-45.29</v>
      </c>
      <c r="D49">
        <v>-46.46</v>
      </c>
      <c r="F49">
        <v>46752</v>
      </c>
      <c r="G49">
        <v>-57.99174118042</v>
      </c>
      <c r="H49" s="2">
        <f t="shared" si="0"/>
        <v>43466</v>
      </c>
      <c r="I49">
        <f t="shared" si="1"/>
        <v>-58.6</v>
      </c>
      <c r="J49">
        <f t="shared" si="2"/>
        <v>0.3699787915968567</v>
      </c>
      <c r="K49">
        <f>(I49-AVERAGE($I$20:I$51))^2</f>
        <v>15.192942285156255</v>
      </c>
      <c r="L49">
        <f t="shared" si="3"/>
        <v>-0.60825881958000139</v>
      </c>
    </row>
    <row r="50" spans="1:12" x14ac:dyDescent="0.3">
      <c r="A50" s="2">
        <v>35345</v>
      </c>
      <c r="B50">
        <v>60.57</v>
      </c>
      <c r="C50">
        <v>-45.57</v>
      </c>
      <c r="D50">
        <v>-46.74</v>
      </c>
      <c r="F50">
        <v>47117</v>
      </c>
      <c r="G50">
        <v>-57.451667785639998</v>
      </c>
      <c r="H50" s="2">
        <f t="shared" si="0"/>
        <v>43831</v>
      </c>
      <c r="I50">
        <f t="shared" si="1"/>
        <v>-58.59</v>
      </c>
      <c r="J50">
        <f t="shared" si="2"/>
        <v>1.2958002302497533</v>
      </c>
      <c r="K50">
        <f>(I50-AVERAGE($I$20:I$51))^2</f>
        <v>15.115086035156271</v>
      </c>
      <c r="L50">
        <f t="shared" si="3"/>
        <v>-1.1383322143600054</v>
      </c>
    </row>
    <row r="51" spans="1:12" x14ac:dyDescent="0.3">
      <c r="A51" s="2">
        <v>35436</v>
      </c>
      <c r="B51">
        <v>60.5</v>
      </c>
      <c r="C51">
        <v>-45.5</v>
      </c>
      <c r="D51">
        <v>-46.67</v>
      </c>
      <c r="F51">
        <v>47483</v>
      </c>
      <c r="G51">
        <v>-58.210056304929999</v>
      </c>
      <c r="H51" s="2">
        <f t="shared" si="0"/>
        <v>44197</v>
      </c>
      <c r="I51">
        <f t="shared" si="1"/>
        <v>-58.92</v>
      </c>
      <c r="J51">
        <f t="shared" si="2"/>
        <v>0.50402005016964857</v>
      </c>
      <c r="K51">
        <f>(I51-AVERAGE($I$20:I$51))^2</f>
        <v>17.789942285156258</v>
      </c>
      <c r="L51">
        <f t="shared" si="3"/>
        <v>-0.70994369507000243</v>
      </c>
    </row>
    <row r="52" spans="1:12" x14ac:dyDescent="0.3">
      <c r="A52" s="2">
        <v>35474</v>
      </c>
      <c r="B52">
        <v>60.72</v>
      </c>
      <c r="C52">
        <v>-45.72</v>
      </c>
      <c r="D52">
        <v>-46.89</v>
      </c>
      <c r="F52">
        <v>47848</v>
      </c>
      <c r="G52">
        <v>-59.734722137449999</v>
      </c>
      <c r="H52" s="2">
        <f t="shared" si="0"/>
        <v>44562</v>
      </c>
      <c r="I52">
        <f t="shared" si="1"/>
        <v>-58.63</v>
      </c>
      <c r="J52">
        <f t="shared" si="2"/>
        <v>1.2204110009720899</v>
      </c>
      <c r="K52">
        <f>(I52-AVERAGE($I$20:I$51))^2</f>
        <v>15.427711035156264</v>
      </c>
      <c r="L52">
        <f t="shared" si="3"/>
        <v>1.1047221374499969</v>
      </c>
    </row>
    <row r="53" spans="1:12" x14ac:dyDescent="0.3">
      <c r="A53" s="2">
        <v>35476</v>
      </c>
      <c r="B53">
        <v>60.53</v>
      </c>
      <c r="C53">
        <v>-45.53</v>
      </c>
      <c r="D53">
        <v>-46.7</v>
      </c>
      <c r="F53">
        <v>48213</v>
      </c>
      <c r="G53">
        <v>-62.166522979740002</v>
      </c>
      <c r="H53" s="2">
        <f t="shared" si="0"/>
        <v>44927</v>
      </c>
      <c r="I53">
        <f t="shared" si="1"/>
        <v>-58.63</v>
      </c>
      <c r="J53">
        <f t="shared" si="2"/>
        <v>12.506994786229082</v>
      </c>
      <c r="K53">
        <f>(I53-AVERAGE($I$20:I$51))^2</f>
        <v>15.427711035156264</v>
      </c>
      <c r="L53">
        <f t="shared" si="3"/>
        <v>3.5365229797399991</v>
      </c>
    </row>
    <row r="54" spans="1:12" x14ac:dyDescent="0.3">
      <c r="A54" s="2">
        <v>35481</v>
      </c>
      <c r="B54">
        <v>60.63</v>
      </c>
      <c r="C54">
        <v>-45.63</v>
      </c>
      <c r="D54">
        <v>-46.8</v>
      </c>
      <c r="F54">
        <v>48578</v>
      </c>
      <c r="G54">
        <v>-64.08154296875</v>
      </c>
      <c r="H54" s="2">
        <f t="shared" si="0"/>
        <v>45292</v>
      </c>
      <c r="I54">
        <f t="shared" si="1"/>
        <v>-58.63</v>
      </c>
      <c r="J54">
        <f t="shared" si="2"/>
        <v>29.719320740127536</v>
      </c>
      <c r="K54">
        <f>(I54-AVERAGE($I$20:I$51))^2</f>
        <v>15.427711035156264</v>
      </c>
      <c r="L54">
        <f t="shared" si="3"/>
        <v>5.4515429687499974</v>
      </c>
    </row>
    <row r="55" spans="1:12" x14ac:dyDescent="0.3">
      <c r="A55" s="2">
        <v>35485</v>
      </c>
      <c r="B55">
        <v>60.68</v>
      </c>
      <c r="C55">
        <v>-45.68</v>
      </c>
      <c r="D55">
        <v>-46.85</v>
      </c>
      <c r="F55">
        <v>48944</v>
      </c>
      <c r="G55">
        <v>-65.909019470209998</v>
      </c>
      <c r="H55" s="2">
        <f t="shared" si="0"/>
        <v>45658</v>
      </c>
      <c r="I55">
        <f t="shared" si="1"/>
        <v>-58.63</v>
      </c>
      <c r="J55">
        <f t="shared" si="2"/>
        <v>52.984124447696203</v>
      </c>
      <c r="K55">
        <f>(I55-AVERAGE($I$20:I$51))^2</f>
        <v>15.427711035156264</v>
      </c>
      <c r="L55">
        <f t="shared" si="3"/>
        <v>7.2790194702099953</v>
      </c>
    </row>
    <row r="56" spans="1:12" x14ac:dyDescent="0.3">
      <c r="A56" s="2">
        <v>35486</v>
      </c>
      <c r="B56">
        <v>60.68</v>
      </c>
      <c r="C56">
        <v>-45.68</v>
      </c>
      <c r="D56">
        <v>-46.85</v>
      </c>
      <c r="F56">
        <v>49309</v>
      </c>
      <c r="G56">
        <v>-67.68662261963</v>
      </c>
      <c r="H56" s="2">
        <f t="shared" si="0"/>
        <v>46023</v>
      </c>
      <c r="I56">
        <f t="shared" si="1"/>
        <v>-58.63</v>
      </c>
      <c r="J56">
        <f t="shared" si="2"/>
        <v>82.022413274393728</v>
      </c>
      <c r="K56">
        <f>(I56-AVERAGE($I$20:I$51))^2</f>
        <v>15.427711035156264</v>
      </c>
      <c r="L56">
        <f t="shared" si="3"/>
        <v>9.0566226196299979</v>
      </c>
    </row>
    <row r="57" spans="1:12" x14ac:dyDescent="0.3">
      <c r="A57" s="2">
        <v>35489</v>
      </c>
      <c r="B57">
        <v>60.62</v>
      </c>
      <c r="C57">
        <v>-45.62</v>
      </c>
      <c r="D57">
        <v>-46.79</v>
      </c>
      <c r="F57">
        <v>49674</v>
      </c>
      <c r="G57">
        <v>-69.384887695309999</v>
      </c>
      <c r="H57" s="2">
        <f t="shared" si="0"/>
        <v>46388</v>
      </c>
      <c r="I57">
        <f t="shared" si="1"/>
        <v>-58.63</v>
      </c>
      <c r="J57">
        <f t="shared" si="2"/>
        <v>115.66760933873036</v>
      </c>
      <c r="K57">
        <f>(I57-AVERAGE($I$20:I$51))^2</f>
        <v>15.427711035156264</v>
      </c>
      <c r="L57">
        <f t="shared" si="3"/>
        <v>10.754887695309996</v>
      </c>
    </row>
    <row r="58" spans="1:12" x14ac:dyDescent="0.3">
      <c r="A58" s="2">
        <v>35494</v>
      </c>
      <c r="B58">
        <v>60.62</v>
      </c>
      <c r="C58">
        <v>-45.62</v>
      </c>
      <c r="D58">
        <v>-46.79</v>
      </c>
      <c r="F58">
        <v>50039</v>
      </c>
      <c r="G58">
        <v>-70.867324829099999</v>
      </c>
      <c r="H58" s="2">
        <f t="shared" si="0"/>
        <v>46753</v>
      </c>
      <c r="I58">
        <f t="shared" si="1"/>
        <v>-58.63</v>
      </c>
      <c r="J58">
        <f t="shared" si="2"/>
        <v>149.75211897290725</v>
      </c>
      <c r="K58">
        <f>(I58-AVERAGE($I$20:I$51))^2</f>
        <v>15.427711035156264</v>
      </c>
      <c r="L58">
        <f t="shared" si="3"/>
        <v>12.237324829099997</v>
      </c>
    </row>
    <row r="59" spans="1:12" x14ac:dyDescent="0.3">
      <c r="A59" s="2">
        <v>35499</v>
      </c>
      <c r="B59">
        <v>60.7</v>
      </c>
      <c r="C59">
        <v>-45.7</v>
      </c>
      <c r="D59">
        <v>-46.87</v>
      </c>
      <c r="F59">
        <v>50405</v>
      </c>
      <c r="G59">
        <v>-71.917808532709998</v>
      </c>
      <c r="H59" s="2">
        <f t="shared" si="0"/>
        <v>47119</v>
      </c>
      <c r="I59">
        <f t="shared" si="1"/>
        <v>-58.63</v>
      </c>
      <c r="J59">
        <f t="shared" si="2"/>
        <v>176.56585560196055</v>
      </c>
      <c r="K59">
        <f>(I59-AVERAGE($I$20:I$51))^2</f>
        <v>15.427711035156264</v>
      </c>
      <c r="L59">
        <f t="shared" si="3"/>
        <v>13.287808532709995</v>
      </c>
    </row>
    <row r="60" spans="1:12" x14ac:dyDescent="0.3">
      <c r="A60" s="2">
        <v>35501</v>
      </c>
      <c r="B60">
        <v>60.66</v>
      </c>
      <c r="C60">
        <v>-45.66</v>
      </c>
      <c r="D60">
        <v>-46.83</v>
      </c>
      <c r="F60">
        <v>50770</v>
      </c>
      <c r="G60">
        <v>-72.96671295166</v>
      </c>
      <c r="H60" s="2">
        <f t="shared" si="0"/>
        <v>47484</v>
      </c>
      <c r="I60">
        <f t="shared" si="1"/>
        <v>-58.63</v>
      </c>
      <c r="J60">
        <f t="shared" si="2"/>
        <v>205.54133825829553</v>
      </c>
      <c r="K60">
        <f>(I60-AVERAGE($I$20:I$51))^2</f>
        <v>15.427711035156264</v>
      </c>
      <c r="L60">
        <f t="shared" si="3"/>
        <v>14.336712951659997</v>
      </c>
    </row>
    <row r="61" spans="1:12" x14ac:dyDescent="0.3">
      <c r="A61" s="2">
        <v>35504</v>
      </c>
      <c r="B61">
        <v>60.57</v>
      </c>
      <c r="C61">
        <v>-45.57</v>
      </c>
      <c r="D61">
        <v>-46.74</v>
      </c>
      <c r="F61">
        <v>51135</v>
      </c>
      <c r="G61">
        <v>-73.988861083979998</v>
      </c>
      <c r="H61" s="2">
        <f t="shared" si="0"/>
        <v>47849</v>
      </c>
      <c r="I61">
        <f t="shared" si="1"/>
        <v>-58.63</v>
      </c>
      <c r="J61">
        <f t="shared" si="2"/>
        <v>235.89461379699517</v>
      </c>
      <c r="K61">
        <f>(I61-AVERAGE($I$20:I$51))^2</f>
        <v>15.427711035156264</v>
      </c>
      <c r="L61">
        <f t="shared" si="3"/>
        <v>15.358861083979995</v>
      </c>
    </row>
    <row r="62" spans="1:12" x14ac:dyDescent="0.3">
      <c r="A62" s="2">
        <v>35509</v>
      </c>
      <c r="B62">
        <v>60.55</v>
      </c>
      <c r="C62">
        <v>-45.55</v>
      </c>
      <c r="D62">
        <v>-46.72</v>
      </c>
      <c r="F62">
        <v>51500</v>
      </c>
      <c r="G62">
        <v>-74.973762512210001</v>
      </c>
      <c r="H62" s="2">
        <f t="shared" si="0"/>
        <v>48214</v>
      </c>
      <c r="I62">
        <f t="shared" si="1"/>
        <v>-58.63</v>
      </c>
      <c r="J62">
        <f t="shared" si="2"/>
        <v>267.11857305552087</v>
      </c>
      <c r="K62">
        <f>(I62-AVERAGE($I$20:I$51))^2</f>
        <v>15.427711035156264</v>
      </c>
      <c r="L62">
        <f t="shared" si="3"/>
        <v>16.343762512209999</v>
      </c>
    </row>
    <row r="63" spans="1:12" x14ac:dyDescent="0.3">
      <c r="A63" s="2">
        <v>35514</v>
      </c>
      <c r="B63">
        <v>60.7</v>
      </c>
      <c r="C63">
        <v>-45.7</v>
      </c>
      <c r="D63">
        <v>-46.87</v>
      </c>
      <c r="F63">
        <v>51866</v>
      </c>
      <c r="G63">
        <v>-75.04599761963</v>
      </c>
      <c r="H63" s="2">
        <f t="shared" si="0"/>
        <v>48580</v>
      </c>
      <c r="I63">
        <f t="shared" si="1"/>
        <v>-58.63</v>
      </c>
      <c r="J63">
        <f t="shared" si="2"/>
        <v>269.48497784769773</v>
      </c>
      <c r="K63">
        <f>(I63-AVERAGE($I$20:I$51))^2</f>
        <v>15.427711035156264</v>
      </c>
      <c r="L63">
        <f t="shared" si="3"/>
        <v>16.415997619629998</v>
      </c>
    </row>
    <row r="64" spans="1:12" x14ac:dyDescent="0.3">
      <c r="A64" s="2">
        <v>35520</v>
      </c>
      <c r="B64">
        <v>60.48</v>
      </c>
      <c r="C64">
        <v>-45.48</v>
      </c>
      <c r="D64">
        <v>-46.65</v>
      </c>
      <c r="F64">
        <v>52231</v>
      </c>
      <c r="G64">
        <v>-75.04387664795</v>
      </c>
      <c r="H64" s="2">
        <f t="shared" si="0"/>
        <v>48945</v>
      </c>
      <c r="I64">
        <f t="shared" si="1"/>
        <v>-58.63</v>
      </c>
      <c r="J64">
        <f t="shared" si="2"/>
        <v>269.41534661411828</v>
      </c>
      <c r="K64">
        <f>(I64-AVERAGE($I$20:I$51))^2</f>
        <v>15.427711035156264</v>
      </c>
      <c r="L64">
        <f t="shared" si="3"/>
        <v>16.413876647949998</v>
      </c>
    </row>
    <row r="65" spans="1:12" x14ac:dyDescent="0.3">
      <c r="A65" s="2">
        <v>35525</v>
      </c>
      <c r="B65">
        <v>60.63</v>
      </c>
      <c r="C65">
        <v>-45.63</v>
      </c>
      <c r="D65">
        <v>-46.8</v>
      </c>
      <c r="F65">
        <v>52596</v>
      </c>
      <c r="G65">
        <v>-75.050354003910002</v>
      </c>
      <c r="H65" s="2">
        <f t="shared" si="0"/>
        <v>49310</v>
      </c>
      <c r="I65">
        <f t="shared" si="1"/>
        <v>-58.63</v>
      </c>
      <c r="J65">
        <f t="shared" si="2"/>
        <v>269.62802561372314</v>
      </c>
      <c r="K65">
        <f>(I65-AVERAGE($I$20:I$51))^2</f>
        <v>15.427711035156264</v>
      </c>
      <c r="L65">
        <f t="shared" si="3"/>
        <v>16.420354003909999</v>
      </c>
    </row>
    <row r="66" spans="1:12" x14ac:dyDescent="0.3">
      <c r="A66" s="2">
        <v>35530</v>
      </c>
      <c r="B66">
        <v>60.7</v>
      </c>
      <c r="C66">
        <v>-45.7</v>
      </c>
      <c r="D66">
        <v>-46.87</v>
      </c>
      <c r="F66">
        <v>52961</v>
      </c>
      <c r="G66">
        <v>-75.078002929690001</v>
      </c>
      <c r="H66" s="2">
        <f t="shared" si="0"/>
        <v>49675</v>
      </c>
      <c r="I66">
        <f t="shared" si="1"/>
        <v>-58.63</v>
      </c>
      <c r="J66">
        <f t="shared" si="2"/>
        <v>270.53680037509076</v>
      </c>
      <c r="K66">
        <f>(I66-AVERAGE($I$20:I$51))^2</f>
        <v>15.427711035156264</v>
      </c>
      <c r="L66">
        <f t="shared" si="3"/>
        <v>16.448002929689999</v>
      </c>
    </row>
    <row r="67" spans="1:12" x14ac:dyDescent="0.3">
      <c r="A67" s="2">
        <v>35535</v>
      </c>
      <c r="B67">
        <v>60.68</v>
      </c>
      <c r="C67">
        <v>-45.68</v>
      </c>
      <c r="D67">
        <v>-46.85</v>
      </c>
      <c r="F67">
        <v>53327</v>
      </c>
      <c r="G67">
        <v>-75.128463745120001</v>
      </c>
      <c r="H67" s="2">
        <f t="shared" si="0"/>
        <v>50041</v>
      </c>
      <c r="I67">
        <f t="shared" si="1"/>
        <v>-58.63</v>
      </c>
      <c r="J67">
        <f t="shared" si="2"/>
        <v>272.199305949039</v>
      </c>
      <c r="K67">
        <f>(I67-AVERAGE($I$20:I$51))^2</f>
        <v>15.427711035156264</v>
      </c>
      <c r="L67">
        <f t="shared" si="3"/>
        <v>16.498463745119999</v>
      </c>
    </row>
    <row r="68" spans="1:12" x14ac:dyDescent="0.3">
      <c r="A68" s="2">
        <v>35540</v>
      </c>
      <c r="B68">
        <v>60.56</v>
      </c>
      <c r="C68">
        <v>-45.56</v>
      </c>
      <c r="D68">
        <v>-46.73</v>
      </c>
      <c r="F68">
        <v>53692</v>
      </c>
      <c r="G68">
        <v>-75.200241088870001</v>
      </c>
      <c r="H68" s="2">
        <f t="shared" ref="H68:H82" si="4">$H$2+F68-$F$2+1</f>
        <v>50406</v>
      </c>
      <c r="I68">
        <f t="shared" ref="I68:I82" si="5">IFERROR(VLOOKUP(H68,A:D,4,FALSE),IFERROR(VLOOKUP(H68,A:D,4),0))</f>
        <v>-58.63</v>
      </c>
      <c r="J68">
        <f t="shared" si="2"/>
        <v>274.5728897432756</v>
      </c>
      <c r="K68">
        <f>(I68-AVERAGE($I$20:I$51))^2</f>
        <v>15.427711035156264</v>
      </c>
      <c r="L68">
        <f t="shared" si="3"/>
        <v>16.570241088869999</v>
      </c>
    </row>
    <row r="69" spans="1:12" x14ac:dyDescent="0.3">
      <c r="A69" s="2">
        <v>35545</v>
      </c>
      <c r="B69">
        <v>60.97</v>
      </c>
      <c r="C69">
        <v>-45.97</v>
      </c>
      <c r="D69">
        <v>-47.14</v>
      </c>
      <c r="F69">
        <v>54057</v>
      </c>
      <c r="G69">
        <v>-75.291397094730002</v>
      </c>
      <c r="H69" s="2">
        <f t="shared" si="4"/>
        <v>50771</v>
      </c>
      <c r="I69">
        <f t="shared" si="5"/>
        <v>-58.63</v>
      </c>
      <c r="J69">
        <f t="shared" si="2"/>
        <v>277.60215314827724</v>
      </c>
      <c r="K69">
        <f>(I69-AVERAGE($I$20:I$51))^2</f>
        <v>15.427711035156264</v>
      </c>
      <c r="L69">
        <f t="shared" si="3"/>
        <v>16.661397094729999</v>
      </c>
    </row>
    <row r="70" spans="1:12" x14ac:dyDescent="0.3">
      <c r="A70" s="2">
        <v>35550</v>
      </c>
      <c r="B70">
        <v>60.87</v>
      </c>
      <c r="C70">
        <v>-45.87</v>
      </c>
      <c r="D70">
        <v>-47.04</v>
      </c>
      <c r="F70">
        <v>54422</v>
      </c>
      <c r="G70">
        <v>-75.399703979489999</v>
      </c>
      <c r="H70" s="2">
        <f t="shared" si="4"/>
        <v>51136</v>
      </c>
      <c r="I70">
        <f t="shared" si="5"/>
        <v>-58.63</v>
      </c>
      <c r="J70">
        <f t="shared" si="2"/>
        <v>281.22297155972262</v>
      </c>
      <c r="K70">
        <f>(I70-AVERAGE($I$20:I$51))^2</f>
        <v>15.427711035156264</v>
      </c>
      <c r="L70">
        <f t="shared" si="3"/>
        <v>16.769703979489996</v>
      </c>
    </row>
    <row r="71" spans="1:12" x14ac:dyDescent="0.3">
      <c r="A71" s="2">
        <v>35552</v>
      </c>
      <c r="B71">
        <v>60.9</v>
      </c>
      <c r="C71">
        <v>-45.9</v>
      </c>
      <c r="D71">
        <v>-47.07</v>
      </c>
      <c r="F71">
        <v>54788</v>
      </c>
      <c r="G71">
        <v>-75.523559570309999</v>
      </c>
      <c r="H71" s="2">
        <f t="shared" si="4"/>
        <v>51502</v>
      </c>
      <c r="I71">
        <f t="shared" si="5"/>
        <v>-58.63</v>
      </c>
      <c r="J71">
        <f t="shared" si="2"/>
        <v>285.39235495561246</v>
      </c>
      <c r="K71">
        <f>(I71-AVERAGE($I$20:I$51))^2</f>
        <v>15.427711035156264</v>
      </c>
      <c r="L71">
        <f t="shared" si="3"/>
        <v>16.893559570309996</v>
      </c>
    </row>
    <row r="72" spans="1:12" x14ac:dyDescent="0.3">
      <c r="A72" s="2">
        <v>35555</v>
      </c>
      <c r="B72">
        <v>60.87</v>
      </c>
      <c r="C72">
        <v>-45.87</v>
      </c>
      <c r="D72">
        <v>-47.04</v>
      </c>
      <c r="F72">
        <v>55153</v>
      </c>
      <c r="G72">
        <v>-75.660507202150001</v>
      </c>
      <c r="H72" s="2">
        <f t="shared" si="4"/>
        <v>51867</v>
      </c>
      <c r="I72">
        <f t="shared" si="5"/>
        <v>-58.63</v>
      </c>
      <c r="J72">
        <f t="shared" si="2"/>
        <v>290.03817556248293</v>
      </c>
      <c r="K72">
        <f>(I72-AVERAGE($I$20:I$51))^2</f>
        <v>15.427711035156264</v>
      </c>
      <c r="L72">
        <f t="shared" si="3"/>
        <v>17.030507202149998</v>
      </c>
    </row>
    <row r="73" spans="1:12" x14ac:dyDescent="0.3">
      <c r="A73" s="2">
        <v>35560</v>
      </c>
      <c r="B73">
        <v>60.9</v>
      </c>
      <c r="C73">
        <v>-45.9</v>
      </c>
      <c r="D73">
        <v>-47.07</v>
      </c>
      <c r="F73">
        <v>55518</v>
      </c>
      <c r="G73">
        <v>-75.809143066410002</v>
      </c>
      <c r="H73" s="2">
        <f t="shared" si="4"/>
        <v>52232</v>
      </c>
      <c r="I73">
        <f t="shared" si="5"/>
        <v>-58.63</v>
      </c>
      <c r="J73">
        <f t="shared" si="2"/>
        <v>295.12295649618272</v>
      </c>
      <c r="K73">
        <f>(I73-AVERAGE($I$20:I$51))^2</f>
        <v>15.427711035156264</v>
      </c>
      <c r="L73">
        <f t="shared" si="3"/>
        <v>17.179143066409999</v>
      </c>
    </row>
    <row r="74" spans="1:12" x14ac:dyDescent="0.3">
      <c r="A74" s="2">
        <v>35565</v>
      </c>
      <c r="B74">
        <v>60.92</v>
      </c>
      <c r="C74">
        <v>-45.92</v>
      </c>
      <c r="D74">
        <v>-47.09</v>
      </c>
      <c r="F74">
        <v>55883</v>
      </c>
      <c r="G74">
        <v>-75.968070983890001</v>
      </c>
      <c r="H74" s="2">
        <f t="shared" si="4"/>
        <v>52597</v>
      </c>
      <c r="I74">
        <f t="shared" si="5"/>
        <v>-58.63</v>
      </c>
      <c r="J74">
        <f t="shared" si="2"/>
        <v>300.60870544240834</v>
      </c>
      <c r="K74">
        <f>(I74-AVERAGE($I$20:I$51))^2</f>
        <v>15.427711035156264</v>
      </c>
      <c r="L74">
        <f t="shared" si="3"/>
        <v>17.338070983889999</v>
      </c>
    </row>
    <row r="75" spans="1:12" x14ac:dyDescent="0.3">
      <c r="A75" s="2">
        <v>35570</v>
      </c>
      <c r="B75">
        <v>61</v>
      </c>
      <c r="C75">
        <v>-46</v>
      </c>
      <c r="D75">
        <v>-47.17</v>
      </c>
      <c r="F75">
        <v>56249</v>
      </c>
      <c r="G75">
        <v>-76.136413574220001</v>
      </c>
      <c r="H75" s="2">
        <f t="shared" si="4"/>
        <v>52963</v>
      </c>
      <c r="I75">
        <f t="shared" si="5"/>
        <v>-58.63</v>
      </c>
      <c r="J75">
        <f t="shared" si="2"/>
        <v>306.4745162316342</v>
      </c>
      <c r="K75">
        <f>(I75-AVERAGE($I$20:I$51))^2</f>
        <v>15.427711035156264</v>
      </c>
      <c r="L75">
        <f t="shared" si="3"/>
        <v>17.506413574219998</v>
      </c>
    </row>
    <row r="76" spans="1:12" x14ac:dyDescent="0.3">
      <c r="A76" s="2">
        <v>35575</v>
      </c>
      <c r="B76">
        <v>61.09</v>
      </c>
      <c r="C76">
        <v>-46.09</v>
      </c>
      <c r="D76">
        <v>-47.26</v>
      </c>
      <c r="F76">
        <v>56614</v>
      </c>
      <c r="G76">
        <v>-76.3120803833</v>
      </c>
      <c r="H76" s="2">
        <f t="shared" si="4"/>
        <v>53328</v>
      </c>
      <c r="I76">
        <f t="shared" si="5"/>
        <v>-58.63</v>
      </c>
      <c r="J76">
        <f t="shared" si="2"/>
        <v>312.6559666814826</v>
      </c>
      <c r="K76">
        <f>(I76-AVERAGE($I$20:I$51))^2</f>
        <v>15.427711035156264</v>
      </c>
      <c r="L76">
        <f t="shared" si="3"/>
        <v>17.682080383299997</v>
      </c>
    </row>
    <row r="77" spans="1:12" x14ac:dyDescent="0.3">
      <c r="A77" s="2">
        <v>35581</v>
      </c>
      <c r="B77">
        <v>61.14</v>
      </c>
      <c r="C77">
        <v>-46.14</v>
      </c>
      <c r="D77">
        <v>-47.31</v>
      </c>
      <c r="F77">
        <v>56979</v>
      </c>
      <c r="G77">
        <v>-76.494430541989999</v>
      </c>
      <c r="H77" s="2">
        <f t="shared" si="4"/>
        <v>53693</v>
      </c>
      <c r="I77">
        <f t="shared" si="5"/>
        <v>-58.63</v>
      </c>
      <c r="J77">
        <f t="shared" si="2"/>
        <v>319.137878589585</v>
      </c>
      <c r="K77">
        <f>(I77-AVERAGE($I$20:I$51))^2</f>
        <v>15.427711035156264</v>
      </c>
      <c r="L77">
        <f t="shared" si="3"/>
        <v>17.864430541989996</v>
      </c>
    </row>
    <row r="78" spans="1:12" x14ac:dyDescent="0.3">
      <c r="A78" s="2">
        <v>35586</v>
      </c>
      <c r="B78">
        <v>61.13</v>
      </c>
      <c r="C78">
        <v>-46.13</v>
      </c>
      <c r="D78">
        <v>-47.3</v>
      </c>
      <c r="F78">
        <v>57344</v>
      </c>
      <c r="G78">
        <v>-76.68253326416</v>
      </c>
      <c r="H78" s="2">
        <f t="shared" si="4"/>
        <v>54058</v>
      </c>
      <c r="I78">
        <f t="shared" si="5"/>
        <v>-58.63</v>
      </c>
      <c r="J78">
        <f t="shared" si="2"/>
        <v>325.89395725360322</v>
      </c>
      <c r="K78">
        <f>(I78-AVERAGE($I$20:I$51))^2</f>
        <v>15.427711035156264</v>
      </c>
      <c r="L78">
        <f t="shared" si="3"/>
        <v>18.052533264159997</v>
      </c>
    </row>
    <row r="79" spans="1:12" x14ac:dyDescent="0.3">
      <c r="A79" s="2">
        <v>35591</v>
      </c>
      <c r="B79">
        <v>61.16</v>
      </c>
      <c r="C79">
        <v>-46.16</v>
      </c>
      <c r="D79">
        <v>-47.33</v>
      </c>
      <c r="F79">
        <v>57710</v>
      </c>
      <c r="G79">
        <v>-76.876083374019998</v>
      </c>
      <c r="H79" s="2">
        <f t="shared" si="4"/>
        <v>54424</v>
      </c>
      <c r="I79">
        <f t="shared" si="5"/>
        <v>-58.63</v>
      </c>
      <c r="J79">
        <f t="shared" si="2"/>
        <v>332.91955849168892</v>
      </c>
      <c r="K79">
        <f>(I79-AVERAGE($I$20:I$51))^2</f>
        <v>15.427711035156264</v>
      </c>
      <c r="L79">
        <f t="shared" si="3"/>
        <v>18.246083374019996</v>
      </c>
    </row>
    <row r="80" spans="1:12" x14ac:dyDescent="0.3">
      <c r="A80" s="2">
        <v>35596</v>
      </c>
      <c r="B80">
        <v>61.06</v>
      </c>
      <c r="C80">
        <v>-46.06</v>
      </c>
      <c r="D80">
        <v>-47.23</v>
      </c>
      <c r="F80">
        <v>58075</v>
      </c>
      <c r="G80">
        <v>-77.073234558110002</v>
      </c>
      <c r="H80" s="2">
        <f t="shared" si="4"/>
        <v>54789</v>
      </c>
      <c r="I80">
        <f t="shared" si="5"/>
        <v>-58.63</v>
      </c>
      <c r="J80">
        <f t="shared" si="2"/>
        <v>340.15290096546295</v>
      </c>
      <c r="K80">
        <f>(I80-AVERAGE($I$20:I$51))^2</f>
        <v>15.427711035156264</v>
      </c>
      <c r="L80">
        <f t="shared" si="3"/>
        <v>18.443234558109999</v>
      </c>
    </row>
    <row r="81" spans="1:12" x14ac:dyDescent="0.3">
      <c r="A81" s="2">
        <v>35601</v>
      </c>
      <c r="B81">
        <v>61.12</v>
      </c>
      <c r="C81">
        <v>-46.12</v>
      </c>
      <c r="D81">
        <v>-47.29</v>
      </c>
      <c r="F81">
        <v>61727</v>
      </c>
      <c r="G81">
        <v>-79.156700134280001</v>
      </c>
      <c r="H81" s="2">
        <f t="shared" si="4"/>
        <v>58441</v>
      </c>
      <c r="I81">
        <f t="shared" si="5"/>
        <v>-58.63</v>
      </c>
      <c r="J81">
        <f t="shared" si="2"/>
        <v>421.34541840265052</v>
      </c>
      <c r="K81">
        <f>(I81-AVERAGE($I$20:I$51))^2</f>
        <v>15.427711035156264</v>
      </c>
      <c r="L81">
        <f t="shared" si="3"/>
        <v>20.526700134279999</v>
      </c>
    </row>
    <row r="82" spans="1:12" x14ac:dyDescent="0.3">
      <c r="A82" s="2">
        <v>35606</v>
      </c>
      <c r="B82">
        <v>61.17</v>
      </c>
      <c r="C82">
        <v>-46.17</v>
      </c>
      <c r="D82">
        <v>-47.34</v>
      </c>
      <c r="F82">
        <v>65380</v>
      </c>
      <c r="G82">
        <v>-81.2437210083</v>
      </c>
      <c r="H82" s="2">
        <f t="shared" si="4"/>
        <v>62094</v>
      </c>
      <c r="I82">
        <f t="shared" si="5"/>
        <v>-58.63</v>
      </c>
      <c r="J82">
        <f t="shared" si="2"/>
        <v>511.38037784122866</v>
      </c>
      <c r="K82">
        <f>(I82-AVERAGE($I$20:I$51))^2</f>
        <v>15.427711035156264</v>
      </c>
      <c r="L82">
        <f t="shared" si="3"/>
        <v>22.613721008299997</v>
      </c>
    </row>
    <row r="83" spans="1:12" x14ac:dyDescent="0.3">
      <c r="A83" s="2">
        <v>35611</v>
      </c>
      <c r="B83">
        <v>61.2</v>
      </c>
      <c r="C83">
        <v>-46.2</v>
      </c>
      <c r="D83">
        <v>-47.37</v>
      </c>
    </row>
    <row r="84" spans="1:12" x14ac:dyDescent="0.3">
      <c r="A84" s="2">
        <v>35616</v>
      </c>
      <c r="B84">
        <v>61.16</v>
      </c>
      <c r="C84">
        <v>-46.16</v>
      </c>
      <c r="D84">
        <v>-47.33</v>
      </c>
    </row>
    <row r="85" spans="1:12" x14ac:dyDescent="0.3">
      <c r="A85" s="2">
        <v>35621</v>
      </c>
      <c r="B85">
        <v>61.23</v>
      </c>
      <c r="C85">
        <v>-46.23</v>
      </c>
      <c r="D85">
        <v>-47.4</v>
      </c>
    </row>
    <row r="86" spans="1:12" x14ac:dyDescent="0.3">
      <c r="A86" s="2">
        <v>35626</v>
      </c>
      <c r="B86">
        <v>61.29</v>
      </c>
      <c r="C86">
        <v>-46.29</v>
      </c>
      <c r="D86">
        <v>-47.46</v>
      </c>
    </row>
    <row r="87" spans="1:12" x14ac:dyDescent="0.3">
      <c r="A87" s="2">
        <v>35627</v>
      </c>
      <c r="B87">
        <v>61.38</v>
      </c>
      <c r="C87">
        <v>-46.38</v>
      </c>
      <c r="D87">
        <v>-47.55</v>
      </c>
    </row>
    <row r="88" spans="1:12" x14ac:dyDescent="0.3">
      <c r="A88" s="2">
        <v>35631</v>
      </c>
      <c r="B88">
        <v>61.37</v>
      </c>
      <c r="C88">
        <v>-46.37</v>
      </c>
      <c r="D88">
        <v>-47.54</v>
      </c>
    </row>
    <row r="89" spans="1:12" x14ac:dyDescent="0.3">
      <c r="A89" s="2">
        <v>35636</v>
      </c>
      <c r="B89">
        <v>61.2</v>
      </c>
      <c r="C89">
        <v>-46.2</v>
      </c>
      <c r="D89">
        <v>-47.37</v>
      </c>
    </row>
    <row r="90" spans="1:12" x14ac:dyDescent="0.3">
      <c r="A90" s="2">
        <v>35642</v>
      </c>
      <c r="B90">
        <v>61.32</v>
      </c>
      <c r="C90">
        <v>-46.32</v>
      </c>
      <c r="D90">
        <v>-47.49</v>
      </c>
    </row>
    <row r="91" spans="1:12" x14ac:dyDescent="0.3">
      <c r="A91" s="2">
        <v>35647</v>
      </c>
      <c r="B91">
        <v>61.28</v>
      </c>
      <c r="C91">
        <v>-46.28</v>
      </c>
      <c r="D91">
        <v>-47.45</v>
      </c>
    </row>
    <row r="92" spans="1:12" x14ac:dyDescent="0.3">
      <c r="A92" s="2">
        <v>35652</v>
      </c>
      <c r="B92">
        <v>61.4</v>
      </c>
      <c r="C92">
        <v>-46.4</v>
      </c>
      <c r="D92">
        <v>-47.57</v>
      </c>
    </row>
    <row r="93" spans="1:12" x14ac:dyDescent="0.3">
      <c r="A93" s="2">
        <v>35657</v>
      </c>
      <c r="B93">
        <v>61.4</v>
      </c>
      <c r="C93">
        <v>-46.4</v>
      </c>
      <c r="D93">
        <v>-47.57</v>
      </c>
    </row>
    <row r="94" spans="1:12" x14ac:dyDescent="0.3">
      <c r="A94" s="2">
        <v>35662</v>
      </c>
      <c r="B94">
        <v>61.46</v>
      </c>
      <c r="C94">
        <v>-46.46</v>
      </c>
      <c r="D94">
        <v>-47.63</v>
      </c>
    </row>
    <row r="95" spans="1:12" x14ac:dyDescent="0.3">
      <c r="A95" s="2">
        <v>35667</v>
      </c>
      <c r="B95">
        <v>61.47</v>
      </c>
      <c r="C95">
        <v>-46.47</v>
      </c>
      <c r="D95">
        <v>-47.64</v>
      </c>
    </row>
    <row r="96" spans="1:12" x14ac:dyDescent="0.3">
      <c r="A96" s="2">
        <v>35673</v>
      </c>
      <c r="B96">
        <v>61.55</v>
      </c>
      <c r="C96">
        <v>-46.55</v>
      </c>
      <c r="D96">
        <v>-47.72</v>
      </c>
    </row>
    <row r="97" spans="1:4" x14ac:dyDescent="0.3">
      <c r="A97" s="2">
        <v>35678</v>
      </c>
      <c r="B97">
        <v>61.58</v>
      </c>
      <c r="C97">
        <v>-46.58</v>
      </c>
      <c r="D97">
        <v>-47.75</v>
      </c>
    </row>
    <row r="98" spans="1:4" x14ac:dyDescent="0.3">
      <c r="A98" s="2">
        <v>35683</v>
      </c>
      <c r="B98">
        <v>61.52</v>
      </c>
      <c r="C98">
        <v>-46.52</v>
      </c>
      <c r="D98">
        <v>-47.69</v>
      </c>
    </row>
    <row r="99" spans="1:4" x14ac:dyDescent="0.3">
      <c r="A99" s="2">
        <v>35688</v>
      </c>
      <c r="B99">
        <v>61.59</v>
      </c>
      <c r="C99">
        <v>-46.59</v>
      </c>
      <c r="D99">
        <v>-47.76</v>
      </c>
    </row>
    <row r="100" spans="1:4" x14ac:dyDescent="0.3">
      <c r="A100" s="2">
        <v>35693</v>
      </c>
      <c r="B100">
        <v>61.58</v>
      </c>
      <c r="C100">
        <v>-46.58</v>
      </c>
      <c r="D100">
        <v>-47.75</v>
      </c>
    </row>
    <row r="101" spans="1:4" x14ac:dyDescent="0.3">
      <c r="A101" s="2">
        <v>35698</v>
      </c>
      <c r="B101">
        <v>61.65</v>
      </c>
      <c r="C101">
        <v>-46.65</v>
      </c>
      <c r="D101">
        <v>-47.82</v>
      </c>
    </row>
    <row r="102" spans="1:4" x14ac:dyDescent="0.3">
      <c r="A102" s="2">
        <v>35703</v>
      </c>
      <c r="B102">
        <v>61.52</v>
      </c>
      <c r="C102">
        <v>-46.52</v>
      </c>
      <c r="D102">
        <v>-47.69</v>
      </c>
    </row>
    <row r="103" spans="1:4" x14ac:dyDescent="0.3">
      <c r="A103" s="2">
        <v>35708</v>
      </c>
      <c r="B103">
        <v>61.65</v>
      </c>
      <c r="C103">
        <v>-46.65</v>
      </c>
      <c r="D103">
        <v>-47.82</v>
      </c>
    </row>
    <row r="104" spans="1:4" x14ac:dyDescent="0.3">
      <c r="A104" s="2">
        <v>35713</v>
      </c>
      <c r="B104">
        <v>61.77</v>
      </c>
      <c r="C104">
        <v>-46.77</v>
      </c>
      <c r="D104">
        <v>-47.94</v>
      </c>
    </row>
    <row r="105" spans="1:4" x14ac:dyDescent="0.3">
      <c r="A105" s="2">
        <v>35718</v>
      </c>
      <c r="B105">
        <v>61.77</v>
      </c>
      <c r="C105">
        <v>-46.77</v>
      </c>
      <c r="D105">
        <v>-47.94</v>
      </c>
    </row>
    <row r="106" spans="1:4" x14ac:dyDescent="0.3">
      <c r="A106" s="2">
        <v>35719</v>
      </c>
      <c r="B106">
        <v>61.82</v>
      </c>
      <c r="C106">
        <v>-46.82</v>
      </c>
      <c r="D106">
        <v>-47.99</v>
      </c>
    </row>
    <row r="107" spans="1:4" x14ac:dyDescent="0.3">
      <c r="A107" s="2">
        <v>35723</v>
      </c>
      <c r="B107">
        <v>61.68</v>
      </c>
      <c r="C107">
        <v>-46.68</v>
      </c>
      <c r="D107">
        <v>-47.85</v>
      </c>
    </row>
    <row r="108" spans="1:4" x14ac:dyDescent="0.3">
      <c r="A108" s="2">
        <v>35728</v>
      </c>
      <c r="B108">
        <v>61.69</v>
      </c>
      <c r="C108">
        <v>-46.69</v>
      </c>
      <c r="D108">
        <v>-47.86</v>
      </c>
    </row>
    <row r="109" spans="1:4" x14ac:dyDescent="0.3">
      <c r="A109" s="2">
        <v>35734</v>
      </c>
      <c r="B109">
        <v>61.69</v>
      </c>
      <c r="C109">
        <v>-46.69</v>
      </c>
      <c r="D109">
        <v>-47.86</v>
      </c>
    </row>
    <row r="110" spans="1:4" x14ac:dyDescent="0.3">
      <c r="A110" s="2">
        <v>35739</v>
      </c>
      <c r="B110">
        <v>61.71</v>
      </c>
      <c r="C110">
        <v>-46.71</v>
      </c>
      <c r="D110">
        <v>-47.88</v>
      </c>
    </row>
    <row r="111" spans="1:4" x14ac:dyDescent="0.3">
      <c r="A111" s="2">
        <v>35744</v>
      </c>
      <c r="B111">
        <v>61.55</v>
      </c>
      <c r="C111">
        <v>-46.55</v>
      </c>
      <c r="D111">
        <v>-47.72</v>
      </c>
    </row>
    <row r="112" spans="1:4" x14ac:dyDescent="0.3">
      <c r="A112" s="2">
        <v>35749</v>
      </c>
      <c r="B112">
        <v>61.52</v>
      </c>
      <c r="C112">
        <v>-46.52</v>
      </c>
      <c r="D112">
        <v>-47.69</v>
      </c>
    </row>
    <row r="113" spans="1:4" x14ac:dyDescent="0.3">
      <c r="A113" s="2">
        <v>35754</v>
      </c>
      <c r="B113">
        <v>61.67</v>
      </c>
      <c r="C113">
        <v>-46.67</v>
      </c>
      <c r="D113">
        <v>-47.84</v>
      </c>
    </row>
    <row r="114" spans="1:4" x14ac:dyDescent="0.3">
      <c r="A114" s="2">
        <v>35759</v>
      </c>
      <c r="B114">
        <v>61.73</v>
      </c>
      <c r="C114">
        <v>-46.73</v>
      </c>
      <c r="D114">
        <v>-47.9</v>
      </c>
    </row>
    <row r="115" spans="1:4" x14ac:dyDescent="0.3">
      <c r="A115" s="2">
        <v>35764</v>
      </c>
      <c r="B115">
        <v>61.7</v>
      </c>
      <c r="C115">
        <v>-46.7</v>
      </c>
      <c r="D115">
        <v>-47.87</v>
      </c>
    </row>
    <row r="116" spans="1:4" x14ac:dyDescent="0.3">
      <c r="A116" s="2">
        <v>35769</v>
      </c>
      <c r="B116">
        <v>61.61</v>
      </c>
      <c r="C116">
        <v>-46.61</v>
      </c>
      <c r="D116">
        <v>-47.78</v>
      </c>
    </row>
    <row r="117" spans="1:4" x14ac:dyDescent="0.3">
      <c r="A117" s="2">
        <v>35774</v>
      </c>
      <c r="B117">
        <v>61.73</v>
      </c>
      <c r="C117">
        <v>-46.73</v>
      </c>
      <c r="D117">
        <v>-47.9</v>
      </c>
    </row>
    <row r="118" spans="1:4" x14ac:dyDescent="0.3">
      <c r="A118" s="2">
        <v>35779</v>
      </c>
      <c r="B118">
        <v>61.76</v>
      </c>
      <c r="C118">
        <v>-46.76</v>
      </c>
      <c r="D118">
        <v>-47.93</v>
      </c>
    </row>
    <row r="119" spans="1:4" x14ac:dyDescent="0.3">
      <c r="A119" s="2">
        <v>35784</v>
      </c>
      <c r="B119">
        <v>61.78</v>
      </c>
      <c r="C119">
        <v>-46.78</v>
      </c>
      <c r="D119">
        <v>-47.95</v>
      </c>
    </row>
    <row r="120" spans="1:4" x14ac:dyDescent="0.3">
      <c r="A120" s="2">
        <v>35789</v>
      </c>
      <c r="B120">
        <v>61.75</v>
      </c>
      <c r="C120">
        <v>-46.75</v>
      </c>
      <c r="D120">
        <v>-47.92</v>
      </c>
    </row>
    <row r="121" spans="1:4" x14ac:dyDescent="0.3">
      <c r="A121" s="2">
        <v>35795</v>
      </c>
      <c r="B121">
        <v>61.63</v>
      </c>
      <c r="C121">
        <v>-46.63</v>
      </c>
      <c r="D121">
        <v>-47.8</v>
      </c>
    </row>
    <row r="122" spans="1:4" x14ac:dyDescent="0.3">
      <c r="A122" s="2">
        <v>35800</v>
      </c>
      <c r="B122">
        <v>61.9</v>
      </c>
      <c r="C122">
        <v>-46.9</v>
      </c>
      <c r="D122">
        <v>-48.07</v>
      </c>
    </row>
    <row r="123" spans="1:4" x14ac:dyDescent="0.3">
      <c r="A123" s="2">
        <v>35801</v>
      </c>
      <c r="B123">
        <v>61.74</v>
      </c>
      <c r="C123">
        <v>-46.74</v>
      </c>
      <c r="D123">
        <v>-47.91</v>
      </c>
    </row>
    <row r="124" spans="1:4" x14ac:dyDescent="0.3">
      <c r="A124" s="2">
        <v>35805</v>
      </c>
      <c r="B124">
        <v>61.76</v>
      </c>
      <c r="C124">
        <v>-46.76</v>
      </c>
      <c r="D124">
        <v>-47.93</v>
      </c>
    </row>
    <row r="125" spans="1:4" x14ac:dyDescent="0.3">
      <c r="A125" s="2">
        <v>35810</v>
      </c>
      <c r="B125">
        <v>61.85</v>
      </c>
      <c r="C125">
        <v>-46.85</v>
      </c>
      <c r="D125">
        <v>-48.02</v>
      </c>
    </row>
    <row r="126" spans="1:4" x14ac:dyDescent="0.3">
      <c r="A126" s="2">
        <v>35815</v>
      </c>
      <c r="B126">
        <v>61.72</v>
      </c>
      <c r="C126">
        <v>-46.72</v>
      </c>
      <c r="D126">
        <v>-47.89</v>
      </c>
    </row>
    <row r="127" spans="1:4" x14ac:dyDescent="0.3">
      <c r="A127" s="2">
        <v>35820</v>
      </c>
      <c r="B127">
        <v>61.73</v>
      </c>
      <c r="C127">
        <v>-46.73</v>
      </c>
      <c r="D127">
        <v>-47.9</v>
      </c>
    </row>
    <row r="128" spans="1:4" x14ac:dyDescent="0.3">
      <c r="A128" s="2">
        <v>35826</v>
      </c>
      <c r="B128">
        <v>61.68</v>
      </c>
      <c r="C128">
        <v>-46.68</v>
      </c>
      <c r="D128">
        <v>-47.85</v>
      </c>
    </row>
    <row r="129" spans="1:4" x14ac:dyDescent="0.3">
      <c r="A129" s="2">
        <v>35831</v>
      </c>
      <c r="B129">
        <v>61.32</v>
      </c>
      <c r="C129">
        <v>-46.32</v>
      </c>
      <c r="D129">
        <v>-47.49</v>
      </c>
    </row>
    <row r="130" spans="1:4" x14ac:dyDescent="0.3">
      <c r="A130" s="2">
        <v>35836</v>
      </c>
      <c r="B130">
        <v>61.7</v>
      </c>
      <c r="C130">
        <v>-46.7</v>
      </c>
      <c r="D130">
        <v>-47.87</v>
      </c>
    </row>
    <row r="131" spans="1:4" x14ac:dyDescent="0.3">
      <c r="A131" s="2">
        <v>35841</v>
      </c>
      <c r="B131">
        <v>61.73</v>
      </c>
      <c r="C131">
        <v>-46.73</v>
      </c>
      <c r="D131">
        <v>-47.9</v>
      </c>
    </row>
    <row r="132" spans="1:4" x14ac:dyDescent="0.3">
      <c r="A132" s="2">
        <v>35846</v>
      </c>
      <c r="B132">
        <v>61.45</v>
      </c>
      <c r="C132">
        <v>-46.45</v>
      </c>
      <c r="D132">
        <v>-47.62</v>
      </c>
    </row>
    <row r="133" spans="1:4" x14ac:dyDescent="0.3">
      <c r="A133" s="2">
        <v>35851</v>
      </c>
      <c r="B133">
        <v>61.6</v>
      </c>
      <c r="C133">
        <v>-46.6</v>
      </c>
      <c r="D133">
        <v>-47.77</v>
      </c>
    </row>
    <row r="134" spans="1:4" x14ac:dyDescent="0.3">
      <c r="A134" s="2">
        <v>35854</v>
      </c>
      <c r="B134">
        <v>61.57</v>
      </c>
      <c r="C134">
        <v>-46.57</v>
      </c>
      <c r="D134">
        <v>-47.74</v>
      </c>
    </row>
    <row r="135" spans="1:4" x14ac:dyDescent="0.3">
      <c r="A135" s="2">
        <v>35859</v>
      </c>
      <c r="B135">
        <v>61.65</v>
      </c>
      <c r="C135">
        <v>-46.65</v>
      </c>
      <c r="D135">
        <v>-47.82</v>
      </c>
    </row>
    <row r="136" spans="1:4" x14ac:dyDescent="0.3">
      <c r="A136" s="2">
        <v>35864</v>
      </c>
      <c r="B136">
        <v>61.52</v>
      </c>
      <c r="C136">
        <v>-46.52</v>
      </c>
      <c r="D136">
        <v>-47.69</v>
      </c>
    </row>
    <row r="137" spans="1:4" x14ac:dyDescent="0.3">
      <c r="A137" s="2">
        <v>35869</v>
      </c>
      <c r="B137">
        <v>61.72</v>
      </c>
      <c r="C137">
        <v>-46.72</v>
      </c>
      <c r="D137">
        <v>-47.89</v>
      </c>
    </row>
    <row r="138" spans="1:4" x14ac:dyDescent="0.3">
      <c r="A138" s="2">
        <v>35874</v>
      </c>
      <c r="B138">
        <v>61.53</v>
      </c>
      <c r="C138">
        <v>-46.53</v>
      </c>
      <c r="D138">
        <v>-47.7</v>
      </c>
    </row>
    <row r="139" spans="1:4" x14ac:dyDescent="0.3">
      <c r="A139" s="2">
        <v>35879</v>
      </c>
      <c r="B139">
        <v>61.8</v>
      </c>
      <c r="C139">
        <v>-46.8</v>
      </c>
      <c r="D139">
        <v>-47.97</v>
      </c>
    </row>
    <row r="140" spans="1:4" x14ac:dyDescent="0.3">
      <c r="A140" s="2">
        <v>35885</v>
      </c>
      <c r="B140">
        <v>61.67</v>
      </c>
      <c r="C140">
        <v>-46.67</v>
      </c>
      <c r="D140">
        <v>-47.84</v>
      </c>
    </row>
    <row r="141" spans="1:4" x14ac:dyDescent="0.3">
      <c r="A141" s="2">
        <v>35890</v>
      </c>
      <c r="B141">
        <v>61.61</v>
      </c>
      <c r="C141">
        <v>-46.61</v>
      </c>
      <c r="D141">
        <v>-47.78</v>
      </c>
    </row>
    <row r="142" spans="1:4" x14ac:dyDescent="0.3">
      <c r="A142" s="2">
        <v>35895</v>
      </c>
      <c r="B142">
        <v>61.6</v>
      </c>
      <c r="C142">
        <v>-46.6</v>
      </c>
      <c r="D142">
        <v>-47.77</v>
      </c>
    </row>
    <row r="143" spans="1:4" x14ac:dyDescent="0.3">
      <c r="A143" s="2">
        <v>35900</v>
      </c>
      <c r="B143">
        <v>61.65</v>
      </c>
      <c r="C143">
        <v>-46.65</v>
      </c>
      <c r="D143">
        <v>-47.82</v>
      </c>
    </row>
    <row r="144" spans="1:4" x14ac:dyDescent="0.3">
      <c r="A144" s="2">
        <v>35905</v>
      </c>
      <c r="B144">
        <v>61.65</v>
      </c>
      <c r="C144">
        <v>-46.65</v>
      </c>
      <c r="D144">
        <v>-47.82</v>
      </c>
    </row>
    <row r="145" spans="1:4" x14ac:dyDescent="0.3">
      <c r="A145" s="2">
        <v>35910</v>
      </c>
      <c r="B145">
        <v>61.64</v>
      </c>
      <c r="C145">
        <v>-46.64</v>
      </c>
      <c r="D145">
        <v>-47.81</v>
      </c>
    </row>
    <row r="146" spans="1:4" x14ac:dyDescent="0.3">
      <c r="A146" s="2">
        <v>35915</v>
      </c>
      <c r="B146">
        <v>61.77</v>
      </c>
      <c r="C146">
        <v>-46.77</v>
      </c>
      <c r="D146">
        <v>-47.94</v>
      </c>
    </row>
    <row r="147" spans="1:4" x14ac:dyDescent="0.3">
      <c r="A147" s="2">
        <v>35920</v>
      </c>
      <c r="B147">
        <v>61.62</v>
      </c>
      <c r="C147">
        <v>-46.62</v>
      </c>
      <c r="D147">
        <v>-47.79</v>
      </c>
    </row>
    <row r="148" spans="1:4" x14ac:dyDescent="0.3">
      <c r="A148" s="2">
        <v>35925</v>
      </c>
      <c r="B148">
        <v>61.54</v>
      </c>
      <c r="C148">
        <v>-46.54</v>
      </c>
      <c r="D148">
        <v>-47.71</v>
      </c>
    </row>
    <row r="149" spans="1:4" x14ac:dyDescent="0.3">
      <c r="A149" s="2">
        <v>35930</v>
      </c>
      <c r="B149">
        <v>61.72</v>
      </c>
      <c r="C149">
        <v>-46.72</v>
      </c>
      <c r="D149">
        <v>-47.89</v>
      </c>
    </row>
    <row r="150" spans="1:4" x14ac:dyDescent="0.3">
      <c r="A150" s="2">
        <v>35935</v>
      </c>
      <c r="B150">
        <v>61.7</v>
      </c>
      <c r="C150">
        <v>-46.7</v>
      </c>
      <c r="D150">
        <v>-47.87</v>
      </c>
    </row>
    <row r="151" spans="1:4" x14ac:dyDescent="0.3">
      <c r="A151" s="2">
        <v>35940</v>
      </c>
      <c r="B151">
        <v>61.72</v>
      </c>
      <c r="C151">
        <v>-46.72</v>
      </c>
      <c r="D151">
        <v>-47.89</v>
      </c>
    </row>
    <row r="152" spans="1:4" x14ac:dyDescent="0.3">
      <c r="A152" s="2">
        <v>35946</v>
      </c>
      <c r="B152">
        <v>61.78</v>
      </c>
      <c r="C152">
        <v>-46.78</v>
      </c>
      <c r="D152">
        <v>-47.95</v>
      </c>
    </row>
    <row r="153" spans="1:4" x14ac:dyDescent="0.3">
      <c r="A153" s="2">
        <v>35951</v>
      </c>
      <c r="B153">
        <v>61.73</v>
      </c>
      <c r="C153">
        <v>-46.73</v>
      </c>
      <c r="D153">
        <v>-47.9</v>
      </c>
    </row>
    <row r="154" spans="1:4" x14ac:dyDescent="0.3">
      <c r="A154" s="2">
        <v>35956</v>
      </c>
      <c r="B154">
        <v>61.92</v>
      </c>
      <c r="C154">
        <v>-46.92</v>
      </c>
      <c r="D154">
        <v>-48.09</v>
      </c>
    </row>
    <row r="155" spans="1:4" x14ac:dyDescent="0.3">
      <c r="A155" s="2">
        <v>35961</v>
      </c>
      <c r="B155">
        <v>61.75</v>
      </c>
      <c r="C155">
        <v>-46.75</v>
      </c>
      <c r="D155">
        <v>-47.92</v>
      </c>
    </row>
    <row r="156" spans="1:4" x14ac:dyDescent="0.3">
      <c r="A156" s="2">
        <v>35966</v>
      </c>
      <c r="B156">
        <v>61.85</v>
      </c>
      <c r="C156">
        <v>-46.85</v>
      </c>
      <c r="D156">
        <v>-48.02</v>
      </c>
    </row>
    <row r="157" spans="1:4" x14ac:dyDescent="0.3">
      <c r="A157" s="2">
        <v>35971</v>
      </c>
      <c r="B157">
        <v>61.96</v>
      </c>
      <c r="C157">
        <v>-46.96</v>
      </c>
      <c r="D157">
        <v>-48.13</v>
      </c>
    </row>
    <row r="158" spans="1:4" x14ac:dyDescent="0.3">
      <c r="A158" s="2">
        <v>35976</v>
      </c>
      <c r="B158">
        <v>61.87</v>
      </c>
      <c r="C158">
        <v>-46.87</v>
      </c>
      <c r="D158">
        <v>-48.04</v>
      </c>
    </row>
    <row r="159" spans="1:4" x14ac:dyDescent="0.3">
      <c r="A159" s="2">
        <v>35981</v>
      </c>
      <c r="B159">
        <v>61.92</v>
      </c>
      <c r="C159">
        <v>-46.92</v>
      </c>
      <c r="D159">
        <v>-48.09</v>
      </c>
    </row>
    <row r="160" spans="1:4" x14ac:dyDescent="0.3">
      <c r="A160" s="2">
        <v>35986</v>
      </c>
      <c r="B160">
        <v>61.95</v>
      </c>
      <c r="C160">
        <v>-46.95</v>
      </c>
      <c r="D160">
        <v>-48.12</v>
      </c>
    </row>
    <row r="161" spans="1:4" x14ac:dyDescent="0.3">
      <c r="A161" s="2">
        <v>35990</v>
      </c>
      <c r="B161">
        <v>62.06</v>
      </c>
      <c r="C161">
        <v>-47.06</v>
      </c>
      <c r="D161">
        <v>-48.23</v>
      </c>
    </row>
    <row r="162" spans="1:4" x14ac:dyDescent="0.3">
      <c r="A162" s="2">
        <v>35991</v>
      </c>
      <c r="B162">
        <v>62.06</v>
      </c>
      <c r="C162">
        <v>-47.06</v>
      </c>
      <c r="D162">
        <v>-48.23</v>
      </c>
    </row>
    <row r="163" spans="1:4" x14ac:dyDescent="0.3">
      <c r="A163" s="2">
        <v>35996</v>
      </c>
      <c r="B163">
        <v>61.9</v>
      </c>
      <c r="C163">
        <v>-46.9</v>
      </c>
      <c r="D163">
        <v>-48.07</v>
      </c>
    </row>
    <row r="164" spans="1:4" x14ac:dyDescent="0.3">
      <c r="A164" s="2">
        <v>36001</v>
      </c>
      <c r="B164">
        <v>61.99</v>
      </c>
      <c r="C164">
        <v>-46.99</v>
      </c>
      <c r="D164">
        <v>-48.16</v>
      </c>
    </row>
    <row r="165" spans="1:4" x14ac:dyDescent="0.3">
      <c r="A165" s="2">
        <v>36007</v>
      </c>
      <c r="B165">
        <v>62.08</v>
      </c>
      <c r="C165">
        <v>-47.08</v>
      </c>
      <c r="D165">
        <v>-48.25</v>
      </c>
    </row>
    <row r="166" spans="1:4" x14ac:dyDescent="0.3">
      <c r="A166" s="2">
        <v>36012</v>
      </c>
      <c r="B166">
        <v>62.19</v>
      </c>
      <c r="C166">
        <v>-47.19</v>
      </c>
      <c r="D166">
        <v>-48.36</v>
      </c>
    </row>
    <row r="167" spans="1:4" x14ac:dyDescent="0.3">
      <c r="A167" s="2">
        <v>36017</v>
      </c>
      <c r="B167">
        <v>62.28</v>
      </c>
      <c r="C167">
        <v>-47.28</v>
      </c>
      <c r="D167">
        <v>-48.45</v>
      </c>
    </row>
    <row r="168" spans="1:4" x14ac:dyDescent="0.3">
      <c r="A168" s="2">
        <v>36022</v>
      </c>
      <c r="B168">
        <v>62.22</v>
      </c>
      <c r="C168">
        <v>-47.22</v>
      </c>
      <c r="D168">
        <v>-48.39</v>
      </c>
    </row>
    <row r="169" spans="1:4" x14ac:dyDescent="0.3">
      <c r="A169" s="2">
        <v>36027</v>
      </c>
      <c r="B169">
        <v>62.32</v>
      </c>
      <c r="C169">
        <v>-47.32</v>
      </c>
      <c r="D169">
        <v>-48.49</v>
      </c>
    </row>
    <row r="170" spans="1:4" x14ac:dyDescent="0.3">
      <c r="A170" s="2">
        <v>36032</v>
      </c>
      <c r="B170">
        <v>62.31</v>
      </c>
      <c r="C170">
        <v>-47.31</v>
      </c>
      <c r="D170">
        <v>-48.48</v>
      </c>
    </row>
    <row r="171" spans="1:4" x14ac:dyDescent="0.3">
      <c r="A171" s="2">
        <v>36038</v>
      </c>
      <c r="B171">
        <v>62.08</v>
      </c>
      <c r="C171">
        <v>-47.08</v>
      </c>
      <c r="D171">
        <v>-48.25</v>
      </c>
    </row>
    <row r="172" spans="1:4" x14ac:dyDescent="0.3">
      <c r="A172" s="2">
        <v>36043</v>
      </c>
      <c r="B172">
        <v>62.17</v>
      </c>
      <c r="C172">
        <v>-47.17</v>
      </c>
      <c r="D172">
        <v>-48.34</v>
      </c>
    </row>
    <row r="173" spans="1:4" x14ac:dyDescent="0.3">
      <c r="A173" s="2">
        <v>36048</v>
      </c>
      <c r="B173">
        <v>62.19</v>
      </c>
      <c r="C173">
        <v>-47.19</v>
      </c>
      <c r="D173">
        <v>-48.36</v>
      </c>
    </row>
    <row r="174" spans="1:4" x14ac:dyDescent="0.3">
      <c r="A174" s="2">
        <v>36053</v>
      </c>
      <c r="B174">
        <v>62.25</v>
      </c>
      <c r="C174">
        <v>-47.25</v>
      </c>
      <c r="D174">
        <v>-48.42</v>
      </c>
    </row>
    <row r="175" spans="1:4" x14ac:dyDescent="0.3">
      <c r="A175" s="2">
        <v>36058</v>
      </c>
      <c r="B175">
        <v>62.25</v>
      </c>
      <c r="C175">
        <v>-47.25</v>
      </c>
      <c r="D175">
        <v>-48.42</v>
      </c>
    </row>
    <row r="176" spans="1:4" x14ac:dyDescent="0.3">
      <c r="A176" s="2">
        <v>36063</v>
      </c>
      <c r="B176">
        <v>62.38</v>
      </c>
      <c r="C176">
        <v>-47.38</v>
      </c>
      <c r="D176">
        <v>-48.55</v>
      </c>
    </row>
    <row r="177" spans="1:4" x14ac:dyDescent="0.3">
      <c r="A177" s="2">
        <v>36068</v>
      </c>
      <c r="B177">
        <v>62.38</v>
      </c>
      <c r="C177">
        <v>-47.38</v>
      </c>
      <c r="D177">
        <v>-48.55</v>
      </c>
    </row>
    <row r="178" spans="1:4" x14ac:dyDescent="0.3">
      <c r="A178" s="2">
        <v>36073</v>
      </c>
      <c r="B178">
        <v>62.49</v>
      </c>
      <c r="C178">
        <v>-47.49</v>
      </c>
      <c r="D178">
        <v>-48.66</v>
      </c>
    </row>
    <row r="179" spans="1:4" x14ac:dyDescent="0.3">
      <c r="A179" s="2">
        <v>36078</v>
      </c>
      <c r="B179">
        <v>62.5</v>
      </c>
      <c r="C179">
        <v>-47.5</v>
      </c>
      <c r="D179">
        <v>-48.67</v>
      </c>
    </row>
    <row r="180" spans="1:4" x14ac:dyDescent="0.3">
      <c r="A180" s="2">
        <v>36083</v>
      </c>
      <c r="B180">
        <v>62.67</v>
      </c>
      <c r="C180">
        <v>-47.67</v>
      </c>
      <c r="D180">
        <v>-48.84</v>
      </c>
    </row>
    <row r="181" spans="1:4" x14ac:dyDescent="0.3">
      <c r="A181" s="2">
        <v>36087</v>
      </c>
      <c r="B181">
        <v>62.64</v>
      </c>
      <c r="C181">
        <v>-47.64</v>
      </c>
      <c r="D181">
        <v>-48.81</v>
      </c>
    </row>
    <row r="182" spans="1:4" x14ac:dyDescent="0.3">
      <c r="A182" s="2">
        <v>36088</v>
      </c>
      <c r="B182">
        <v>62.65</v>
      </c>
      <c r="C182">
        <v>-47.65</v>
      </c>
      <c r="D182">
        <v>-48.82</v>
      </c>
    </row>
    <row r="183" spans="1:4" x14ac:dyDescent="0.3">
      <c r="A183" s="2">
        <v>36093</v>
      </c>
      <c r="B183">
        <v>62.8</v>
      </c>
      <c r="C183">
        <v>-47.8</v>
      </c>
      <c r="D183">
        <v>-48.97</v>
      </c>
    </row>
    <row r="184" spans="1:4" x14ac:dyDescent="0.3">
      <c r="A184" s="2">
        <v>36099</v>
      </c>
      <c r="B184">
        <v>62.78</v>
      </c>
      <c r="C184">
        <v>-47.78</v>
      </c>
      <c r="D184">
        <v>-48.95</v>
      </c>
    </row>
    <row r="185" spans="1:4" x14ac:dyDescent="0.3">
      <c r="A185" s="2">
        <v>36104</v>
      </c>
      <c r="B185">
        <v>62.78</v>
      </c>
      <c r="C185">
        <v>-47.78</v>
      </c>
      <c r="D185">
        <v>-48.95</v>
      </c>
    </row>
    <row r="186" spans="1:4" x14ac:dyDescent="0.3">
      <c r="A186" s="2">
        <v>36109</v>
      </c>
      <c r="B186">
        <v>62.91</v>
      </c>
      <c r="C186">
        <v>-47.91</v>
      </c>
      <c r="D186">
        <v>-49.08</v>
      </c>
    </row>
    <row r="187" spans="1:4" x14ac:dyDescent="0.3">
      <c r="A187" s="2">
        <v>36114</v>
      </c>
      <c r="B187">
        <v>62.88</v>
      </c>
      <c r="C187">
        <v>-47.88</v>
      </c>
      <c r="D187">
        <v>-49.05</v>
      </c>
    </row>
    <row r="188" spans="1:4" x14ac:dyDescent="0.3">
      <c r="A188" s="2">
        <v>36119</v>
      </c>
      <c r="B188">
        <v>62.98</v>
      </c>
      <c r="C188">
        <v>-47.98</v>
      </c>
      <c r="D188">
        <v>-49.15</v>
      </c>
    </row>
    <row r="189" spans="1:4" x14ac:dyDescent="0.3">
      <c r="A189" s="2">
        <v>36124</v>
      </c>
      <c r="B189">
        <v>62.95</v>
      </c>
      <c r="C189">
        <v>-47.95</v>
      </c>
      <c r="D189">
        <v>-49.12</v>
      </c>
    </row>
    <row r="190" spans="1:4" x14ac:dyDescent="0.3">
      <c r="A190" s="2">
        <v>36129</v>
      </c>
      <c r="B190">
        <v>63</v>
      </c>
      <c r="C190">
        <v>-48</v>
      </c>
      <c r="D190">
        <v>-49.17</v>
      </c>
    </row>
    <row r="191" spans="1:4" x14ac:dyDescent="0.3">
      <c r="A191" s="2">
        <v>36134</v>
      </c>
      <c r="B191">
        <v>63.01</v>
      </c>
      <c r="C191">
        <v>-48.01</v>
      </c>
      <c r="D191">
        <v>-49.18</v>
      </c>
    </row>
    <row r="192" spans="1:4" x14ac:dyDescent="0.3">
      <c r="A192" s="2">
        <v>36139</v>
      </c>
      <c r="B192">
        <v>63.12</v>
      </c>
      <c r="C192">
        <v>-48.12</v>
      </c>
      <c r="D192">
        <v>-49.29</v>
      </c>
    </row>
    <row r="193" spans="1:4" x14ac:dyDescent="0.3">
      <c r="A193" s="2">
        <v>36144</v>
      </c>
      <c r="B193">
        <v>63.18</v>
      </c>
      <c r="C193">
        <v>-48.18</v>
      </c>
      <c r="D193">
        <v>-49.35</v>
      </c>
    </row>
    <row r="194" spans="1:4" x14ac:dyDescent="0.3">
      <c r="A194" s="2">
        <v>36149</v>
      </c>
      <c r="B194">
        <v>63.29</v>
      </c>
      <c r="C194">
        <v>-48.29</v>
      </c>
      <c r="D194">
        <v>-49.46</v>
      </c>
    </row>
    <row r="195" spans="1:4" x14ac:dyDescent="0.3">
      <c r="A195" s="2">
        <v>36154</v>
      </c>
      <c r="B195">
        <v>63.38</v>
      </c>
      <c r="C195">
        <v>-48.38</v>
      </c>
      <c r="D195">
        <v>-49.55</v>
      </c>
    </row>
    <row r="196" spans="1:4" x14ac:dyDescent="0.3">
      <c r="A196" s="2">
        <v>36160</v>
      </c>
      <c r="B196">
        <v>63.4</v>
      </c>
      <c r="C196">
        <v>-48.4</v>
      </c>
      <c r="D196">
        <v>-49.57</v>
      </c>
    </row>
    <row r="197" spans="1:4" x14ac:dyDescent="0.3">
      <c r="A197" s="2">
        <v>36165</v>
      </c>
      <c r="B197">
        <v>63.57</v>
      </c>
      <c r="C197">
        <v>-48.57</v>
      </c>
      <c r="D197">
        <v>-49.74</v>
      </c>
    </row>
    <row r="198" spans="1:4" x14ac:dyDescent="0.3">
      <c r="A198" s="2">
        <v>36170</v>
      </c>
      <c r="B198">
        <v>63.62</v>
      </c>
      <c r="C198">
        <v>-48.62</v>
      </c>
      <c r="D198">
        <v>-49.79</v>
      </c>
    </row>
    <row r="199" spans="1:4" x14ac:dyDescent="0.3">
      <c r="A199" s="2">
        <v>36175</v>
      </c>
      <c r="B199">
        <v>63.7</v>
      </c>
      <c r="C199">
        <v>-48.7</v>
      </c>
      <c r="D199">
        <v>-49.87</v>
      </c>
    </row>
    <row r="200" spans="1:4" x14ac:dyDescent="0.3">
      <c r="A200" s="2">
        <v>36179</v>
      </c>
      <c r="B200">
        <v>63.75</v>
      </c>
      <c r="C200">
        <v>-48.75</v>
      </c>
      <c r="D200">
        <v>-49.92</v>
      </c>
    </row>
    <row r="201" spans="1:4" x14ac:dyDescent="0.3">
      <c r="A201" s="2">
        <v>36180</v>
      </c>
      <c r="B201">
        <v>63.73</v>
      </c>
      <c r="C201">
        <v>-48.73</v>
      </c>
      <c r="D201">
        <v>-49.9</v>
      </c>
    </row>
    <row r="202" spans="1:4" x14ac:dyDescent="0.3">
      <c r="A202" s="2">
        <v>36185</v>
      </c>
      <c r="B202">
        <v>63.82</v>
      </c>
      <c r="C202">
        <v>-48.82</v>
      </c>
      <c r="D202">
        <v>-49.99</v>
      </c>
    </row>
    <row r="203" spans="1:4" x14ac:dyDescent="0.3">
      <c r="A203" s="2">
        <v>36191</v>
      </c>
      <c r="B203">
        <v>64.099999999999895</v>
      </c>
      <c r="C203">
        <v>-49.1</v>
      </c>
      <c r="D203">
        <v>-50.27</v>
      </c>
    </row>
    <row r="204" spans="1:4" x14ac:dyDescent="0.3">
      <c r="A204" s="2">
        <v>36196</v>
      </c>
      <c r="B204">
        <v>64.02</v>
      </c>
      <c r="C204">
        <v>-49.02</v>
      </c>
      <c r="D204">
        <v>-50.19</v>
      </c>
    </row>
    <row r="205" spans="1:4" x14ac:dyDescent="0.3">
      <c r="A205" s="2">
        <v>36201</v>
      </c>
      <c r="B205">
        <v>64.099999999999895</v>
      </c>
      <c r="C205">
        <v>-49.1</v>
      </c>
      <c r="D205">
        <v>-50.27</v>
      </c>
    </row>
    <row r="206" spans="1:4" x14ac:dyDescent="0.3">
      <c r="A206" s="2">
        <v>36206</v>
      </c>
      <c r="B206">
        <v>64.11</v>
      </c>
      <c r="C206">
        <v>-49.11</v>
      </c>
      <c r="D206">
        <v>-50.28</v>
      </c>
    </row>
    <row r="207" spans="1:4" x14ac:dyDescent="0.3">
      <c r="A207" s="2">
        <v>36211</v>
      </c>
      <c r="B207">
        <v>63.97</v>
      </c>
      <c r="C207">
        <v>-48.97</v>
      </c>
      <c r="D207">
        <v>-50.14</v>
      </c>
    </row>
    <row r="208" spans="1:4" x14ac:dyDescent="0.3">
      <c r="A208" s="2">
        <v>36216</v>
      </c>
      <c r="B208">
        <v>64.13</v>
      </c>
      <c r="C208">
        <v>-49.13</v>
      </c>
      <c r="D208">
        <v>-50.3</v>
      </c>
    </row>
    <row r="209" spans="1:4" x14ac:dyDescent="0.3">
      <c r="A209" s="2">
        <v>36219</v>
      </c>
      <c r="B209">
        <v>64.09</v>
      </c>
      <c r="C209">
        <v>-49.09</v>
      </c>
      <c r="D209">
        <v>-50.26</v>
      </c>
    </row>
    <row r="210" spans="1:4" x14ac:dyDescent="0.3">
      <c r="A210" s="2">
        <v>36224</v>
      </c>
      <c r="B210">
        <v>64.23</v>
      </c>
      <c r="C210">
        <v>-49.23</v>
      </c>
      <c r="D210">
        <v>-50.4</v>
      </c>
    </row>
    <row r="211" spans="1:4" x14ac:dyDescent="0.3">
      <c r="A211" s="2">
        <v>36229</v>
      </c>
      <c r="B211">
        <v>64.16</v>
      </c>
      <c r="C211">
        <v>-49.16</v>
      </c>
      <c r="D211">
        <v>-50.33</v>
      </c>
    </row>
    <row r="212" spans="1:4" x14ac:dyDescent="0.3">
      <c r="A212" s="2">
        <v>36234</v>
      </c>
      <c r="B212">
        <v>64.12</v>
      </c>
      <c r="C212">
        <v>-49.12</v>
      </c>
      <c r="D212">
        <v>-50.29</v>
      </c>
    </row>
    <row r="213" spans="1:4" x14ac:dyDescent="0.3">
      <c r="A213" s="2">
        <v>36239</v>
      </c>
      <c r="B213">
        <v>64.34</v>
      </c>
      <c r="C213">
        <v>-49.34</v>
      </c>
      <c r="D213">
        <v>-50.51</v>
      </c>
    </row>
    <row r="214" spans="1:4" x14ac:dyDescent="0.3">
      <c r="A214" s="2">
        <v>36244</v>
      </c>
      <c r="B214">
        <v>64.349999999999895</v>
      </c>
      <c r="C214">
        <v>-49.35</v>
      </c>
      <c r="D214">
        <v>-50.52</v>
      </c>
    </row>
    <row r="215" spans="1:4" x14ac:dyDescent="0.3">
      <c r="A215" s="2">
        <v>36250</v>
      </c>
      <c r="B215">
        <v>64.53</v>
      </c>
      <c r="C215">
        <v>-49.53</v>
      </c>
      <c r="D215">
        <v>-50.7</v>
      </c>
    </row>
    <row r="216" spans="1:4" x14ac:dyDescent="0.3">
      <c r="A216" s="2">
        <v>36255</v>
      </c>
      <c r="B216">
        <v>64.59</v>
      </c>
      <c r="C216">
        <v>-49.59</v>
      </c>
      <c r="D216">
        <v>-50.76</v>
      </c>
    </row>
    <row r="217" spans="1:4" x14ac:dyDescent="0.3">
      <c r="A217" s="2">
        <v>36260</v>
      </c>
      <c r="B217">
        <v>64.58</v>
      </c>
      <c r="C217">
        <v>-49.58</v>
      </c>
      <c r="D217">
        <v>-50.75</v>
      </c>
    </row>
    <row r="218" spans="1:4" x14ac:dyDescent="0.3">
      <c r="A218" s="2">
        <v>36265</v>
      </c>
      <c r="B218">
        <v>64.53</v>
      </c>
      <c r="C218">
        <v>-49.53</v>
      </c>
      <c r="D218">
        <v>-50.7</v>
      </c>
    </row>
    <row r="219" spans="1:4" x14ac:dyDescent="0.3">
      <c r="A219" s="2">
        <v>36270</v>
      </c>
      <c r="B219">
        <v>64.569999999999894</v>
      </c>
      <c r="C219">
        <v>-49.57</v>
      </c>
      <c r="D219">
        <v>-50.74</v>
      </c>
    </row>
    <row r="220" spans="1:4" x14ac:dyDescent="0.3">
      <c r="A220" s="2">
        <v>36275</v>
      </c>
      <c r="B220">
        <v>64.7</v>
      </c>
      <c r="C220">
        <v>-49.7</v>
      </c>
      <c r="D220">
        <v>-50.87</v>
      </c>
    </row>
    <row r="221" spans="1:4" x14ac:dyDescent="0.3">
      <c r="A221" s="2">
        <v>36280</v>
      </c>
      <c r="B221">
        <v>64.77</v>
      </c>
      <c r="C221">
        <v>-49.77</v>
      </c>
      <c r="D221">
        <v>-50.94</v>
      </c>
    </row>
    <row r="222" spans="1:4" x14ac:dyDescent="0.3">
      <c r="A222" s="2">
        <v>36285</v>
      </c>
      <c r="B222">
        <v>64.77</v>
      </c>
      <c r="C222">
        <v>-49.77</v>
      </c>
      <c r="D222">
        <v>-50.94</v>
      </c>
    </row>
    <row r="223" spans="1:4" x14ac:dyDescent="0.3">
      <c r="A223" s="2">
        <v>36290</v>
      </c>
      <c r="B223">
        <v>64.87</v>
      </c>
      <c r="C223">
        <v>-49.87</v>
      </c>
      <c r="D223">
        <v>-51.04</v>
      </c>
    </row>
    <row r="224" spans="1:4" x14ac:dyDescent="0.3">
      <c r="A224" s="2">
        <v>36295</v>
      </c>
      <c r="B224">
        <v>64.95</v>
      </c>
      <c r="C224">
        <v>-49.95</v>
      </c>
      <c r="D224">
        <v>-51.12</v>
      </c>
    </row>
    <row r="225" spans="1:4" x14ac:dyDescent="0.3">
      <c r="A225" s="2">
        <v>36300</v>
      </c>
      <c r="B225">
        <v>64.94</v>
      </c>
      <c r="C225">
        <v>-49.94</v>
      </c>
      <c r="D225">
        <v>-51.11</v>
      </c>
    </row>
    <row r="226" spans="1:4" x14ac:dyDescent="0.3">
      <c r="A226" s="2">
        <v>36305</v>
      </c>
      <c r="B226">
        <v>64.900000000000006</v>
      </c>
      <c r="C226">
        <v>-49.9</v>
      </c>
      <c r="D226">
        <v>-51.07</v>
      </c>
    </row>
    <row r="227" spans="1:4" x14ac:dyDescent="0.3">
      <c r="A227" s="2">
        <v>36311</v>
      </c>
      <c r="B227">
        <v>65.099999999999895</v>
      </c>
      <c r="C227">
        <v>-50.1</v>
      </c>
      <c r="D227">
        <v>-51.27</v>
      </c>
    </row>
    <row r="228" spans="1:4" x14ac:dyDescent="0.3">
      <c r="A228" s="2">
        <v>36316</v>
      </c>
      <c r="B228">
        <v>65.12</v>
      </c>
      <c r="C228">
        <v>-50.12</v>
      </c>
      <c r="D228">
        <v>-51.29</v>
      </c>
    </row>
    <row r="229" spans="1:4" x14ac:dyDescent="0.3">
      <c r="A229" s="2">
        <v>36321</v>
      </c>
      <c r="B229">
        <v>65.13</v>
      </c>
      <c r="C229">
        <v>-50.13</v>
      </c>
      <c r="D229">
        <v>-51.3</v>
      </c>
    </row>
    <row r="230" spans="1:4" x14ac:dyDescent="0.3">
      <c r="A230" s="2">
        <v>36326</v>
      </c>
      <c r="B230">
        <v>65.13</v>
      </c>
      <c r="C230">
        <v>-50.13</v>
      </c>
      <c r="D230">
        <v>-51.3</v>
      </c>
    </row>
    <row r="231" spans="1:4" x14ac:dyDescent="0.3">
      <c r="A231" s="2">
        <v>36331</v>
      </c>
      <c r="B231">
        <v>65.22</v>
      </c>
      <c r="C231">
        <v>-50.22</v>
      </c>
      <c r="D231">
        <v>-51.39</v>
      </c>
    </row>
    <row r="232" spans="1:4" x14ac:dyDescent="0.3">
      <c r="A232" s="2">
        <v>36336</v>
      </c>
      <c r="B232">
        <v>65.22</v>
      </c>
      <c r="C232">
        <v>-50.22</v>
      </c>
      <c r="D232">
        <v>-51.39</v>
      </c>
    </row>
    <row r="233" spans="1:4" x14ac:dyDescent="0.3">
      <c r="A233" s="2">
        <v>36341</v>
      </c>
      <c r="B233">
        <v>65.22</v>
      </c>
      <c r="C233">
        <v>-50.22</v>
      </c>
      <c r="D233">
        <v>-51.39</v>
      </c>
    </row>
    <row r="234" spans="1:4" x14ac:dyDescent="0.3">
      <c r="A234" s="2">
        <v>36346</v>
      </c>
      <c r="B234">
        <v>65.36</v>
      </c>
      <c r="C234">
        <v>-50.36</v>
      </c>
      <c r="D234">
        <v>-51.53</v>
      </c>
    </row>
    <row r="235" spans="1:4" x14ac:dyDescent="0.3">
      <c r="A235" s="2">
        <v>36351</v>
      </c>
      <c r="B235">
        <v>65.400000000000006</v>
      </c>
      <c r="C235">
        <v>-50.4</v>
      </c>
      <c r="D235">
        <v>-51.57</v>
      </c>
    </row>
    <row r="236" spans="1:4" x14ac:dyDescent="0.3">
      <c r="A236" s="2">
        <v>36356</v>
      </c>
      <c r="B236">
        <v>65.42</v>
      </c>
      <c r="C236">
        <v>-50.42</v>
      </c>
      <c r="D236">
        <v>-51.59</v>
      </c>
    </row>
    <row r="237" spans="1:4" x14ac:dyDescent="0.3">
      <c r="A237" s="2">
        <v>36361</v>
      </c>
      <c r="B237">
        <v>65.45</v>
      </c>
      <c r="C237">
        <v>-50.45</v>
      </c>
      <c r="D237">
        <v>-51.62</v>
      </c>
    </row>
    <row r="238" spans="1:4" x14ac:dyDescent="0.3">
      <c r="A238" s="2">
        <v>36366</v>
      </c>
      <c r="B238">
        <v>65.39</v>
      </c>
      <c r="C238">
        <v>-50.39</v>
      </c>
      <c r="D238">
        <v>-51.56</v>
      </c>
    </row>
    <row r="239" spans="1:4" x14ac:dyDescent="0.3">
      <c r="A239" s="2">
        <v>36367</v>
      </c>
      <c r="B239">
        <v>65.34</v>
      </c>
      <c r="C239">
        <v>-50.34</v>
      </c>
      <c r="D239">
        <v>-51.51</v>
      </c>
    </row>
    <row r="240" spans="1:4" x14ac:dyDescent="0.3">
      <c r="A240" s="2">
        <v>36372</v>
      </c>
      <c r="B240">
        <v>65.400000000000006</v>
      </c>
      <c r="C240">
        <v>-50.4</v>
      </c>
      <c r="D240">
        <v>-51.57</v>
      </c>
    </row>
    <row r="241" spans="1:4" x14ac:dyDescent="0.3">
      <c r="A241" s="2">
        <v>36377</v>
      </c>
      <c r="B241">
        <v>65.5</v>
      </c>
      <c r="C241">
        <v>-50.5</v>
      </c>
      <c r="D241">
        <v>-51.67</v>
      </c>
    </row>
    <row r="242" spans="1:4" x14ac:dyDescent="0.3">
      <c r="A242" s="2">
        <v>36382</v>
      </c>
      <c r="B242">
        <v>65.58</v>
      </c>
      <c r="C242">
        <v>-50.58</v>
      </c>
      <c r="D242">
        <v>-51.75</v>
      </c>
    </row>
    <row r="243" spans="1:4" x14ac:dyDescent="0.3">
      <c r="A243" s="2">
        <v>36387</v>
      </c>
      <c r="B243">
        <v>65.599999999999895</v>
      </c>
      <c r="C243">
        <v>-50.6</v>
      </c>
      <c r="D243">
        <v>-51.77</v>
      </c>
    </row>
    <row r="244" spans="1:4" x14ac:dyDescent="0.3">
      <c r="A244" s="2">
        <v>36392</v>
      </c>
      <c r="B244">
        <v>65.650000000000006</v>
      </c>
      <c r="C244">
        <v>-50.65</v>
      </c>
      <c r="D244">
        <v>-51.82</v>
      </c>
    </row>
    <row r="245" spans="1:4" x14ac:dyDescent="0.3">
      <c r="A245" s="2">
        <v>36397</v>
      </c>
      <c r="B245">
        <v>65.75</v>
      </c>
      <c r="C245">
        <v>-50.75</v>
      </c>
      <c r="D245">
        <v>-51.92</v>
      </c>
    </row>
    <row r="246" spans="1:4" x14ac:dyDescent="0.3">
      <c r="A246" s="2">
        <v>36403</v>
      </c>
      <c r="B246">
        <v>65.739999999999895</v>
      </c>
      <c r="C246">
        <v>-50.74</v>
      </c>
      <c r="D246">
        <v>-51.91</v>
      </c>
    </row>
    <row r="247" spans="1:4" x14ac:dyDescent="0.3">
      <c r="A247" s="2">
        <v>36408</v>
      </c>
      <c r="B247">
        <v>65.5</v>
      </c>
      <c r="C247">
        <v>-50.5</v>
      </c>
      <c r="D247">
        <v>-51.67</v>
      </c>
    </row>
    <row r="248" spans="1:4" x14ac:dyDescent="0.3">
      <c r="A248" s="2">
        <v>36413</v>
      </c>
      <c r="B248">
        <v>65.42</v>
      </c>
      <c r="C248">
        <v>-50.42</v>
      </c>
      <c r="D248">
        <v>-51.59</v>
      </c>
    </row>
    <row r="249" spans="1:4" x14ac:dyDescent="0.3">
      <c r="A249" s="2">
        <v>36418</v>
      </c>
      <c r="B249">
        <v>65.680000000000007</v>
      </c>
      <c r="C249">
        <v>-50.68</v>
      </c>
      <c r="D249">
        <v>-51.85</v>
      </c>
    </row>
    <row r="250" spans="1:4" x14ac:dyDescent="0.3">
      <c r="A250" s="2">
        <v>36423</v>
      </c>
      <c r="B250">
        <v>65.650000000000006</v>
      </c>
      <c r="C250">
        <v>-50.65</v>
      </c>
      <c r="D250">
        <v>-51.82</v>
      </c>
    </row>
    <row r="251" spans="1:4" x14ac:dyDescent="0.3">
      <c r="A251" s="2">
        <v>36428</v>
      </c>
      <c r="B251">
        <v>65.72</v>
      </c>
      <c r="C251">
        <v>-50.72</v>
      </c>
      <c r="D251">
        <v>-51.89</v>
      </c>
    </row>
    <row r="252" spans="1:4" x14ac:dyDescent="0.3">
      <c r="A252" s="2">
        <v>36433</v>
      </c>
      <c r="B252">
        <v>65.73</v>
      </c>
      <c r="C252">
        <v>-50.73</v>
      </c>
      <c r="D252">
        <v>-51.9</v>
      </c>
    </row>
    <row r="253" spans="1:4" x14ac:dyDescent="0.3">
      <c r="A253" s="2">
        <v>36438</v>
      </c>
      <c r="B253">
        <v>65.84</v>
      </c>
      <c r="C253">
        <v>-50.84</v>
      </c>
      <c r="D253">
        <v>-52.01</v>
      </c>
    </row>
    <row r="254" spans="1:4" x14ac:dyDescent="0.3">
      <c r="A254" s="2">
        <v>36443</v>
      </c>
      <c r="B254">
        <v>66</v>
      </c>
      <c r="C254">
        <v>-51</v>
      </c>
      <c r="D254">
        <v>-52.17</v>
      </c>
    </row>
    <row r="255" spans="1:4" x14ac:dyDescent="0.3">
      <c r="A255" s="2">
        <v>36448</v>
      </c>
      <c r="B255">
        <v>66</v>
      </c>
      <c r="C255">
        <v>-51</v>
      </c>
      <c r="D255">
        <v>-52.17</v>
      </c>
    </row>
    <row r="256" spans="1:4" x14ac:dyDescent="0.3">
      <c r="A256" s="2">
        <v>36453</v>
      </c>
      <c r="B256">
        <v>65.86</v>
      </c>
      <c r="C256">
        <v>-50.86</v>
      </c>
      <c r="D256">
        <v>-52.03</v>
      </c>
    </row>
    <row r="257" spans="1:4" x14ac:dyDescent="0.3">
      <c r="A257" s="2">
        <v>36458</v>
      </c>
      <c r="B257">
        <v>66.12</v>
      </c>
      <c r="C257">
        <v>-51.12</v>
      </c>
      <c r="D257">
        <v>-52.29</v>
      </c>
    </row>
    <row r="258" spans="1:4" x14ac:dyDescent="0.3">
      <c r="A258" s="2">
        <v>36464</v>
      </c>
      <c r="B258">
        <v>66.180000000000007</v>
      </c>
      <c r="C258">
        <v>-51.18</v>
      </c>
      <c r="D258">
        <v>-52.35</v>
      </c>
    </row>
    <row r="259" spans="1:4" x14ac:dyDescent="0.3">
      <c r="A259" s="2">
        <v>36469</v>
      </c>
      <c r="B259">
        <v>66.28</v>
      </c>
      <c r="C259">
        <v>-51.28</v>
      </c>
      <c r="D259">
        <v>-52.45</v>
      </c>
    </row>
    <row r="260" spans="1:4" x14ac:dyDescent="0.3">
      <c r="A260" s="2">
        <v>36474</v>
      </c>
      <c r="B260">
        <v>66.27</v>
      </c>
      <c r="C260">
        <v>-51.27</v>
      </c>
      <c r="D260">
        <v>-52.44</v>
      </c>
    </row>
    <row r="261" spans="1:4" x14ac:dyDescent="0.3">
      <c r="A261" s="2">
        <v>36479</v>
      </c>
      <c r="B261">
        <v>66.23</v>
      </c>
      <c r="C261">
        <v>-51.23</v>
      </c>
      <c r="D261">
        <v>-52.4</v>
      </c>
    </row>
    <row r="262" spans="1:4" x14ac:dyDescent="0.3">
      <c r="A262" s="2">
        <v>36484</v>
      </c>
      <c r="B262">
        <v>66.44</v>
      </c>
      <c r="C262">
        <v>-51.44</v>
      </c>
      <c r="D262">
        <v>-52.61</v>
      </c>
    </row>
    <row r="263" spans="1:4" x14ac:dyDescent="0.3">
      <c r="A263" s="2">
        <v>36489</v>
      </c>
      <c r="B263">
        <v>66.459999999999894</v>
      </c>
      <c r="C263">
        <v>-51.46</v>
      </c>
      <c r="D263">
        <v>-52.63</v>
      </c>
    </row>
    <row r="264" spans="1:4" x14ac:dyDescent="0.3">
      <c r="A264" s="2">
        <v>36494</v>
      </c>
      <c r="B264">
        <v>66.52</v>
      </c>
      <c r="C264">
        <v>-51.52</v>
      </c>
      <c r="D264">
        <v>-52.69</v>
      </c>
    </row>
    <row r="265" spans="1:4" x14ac:dyDescent="0.3">
      <c r="A265" s="2">
        <v>36499</v>
      </c>
      <c r="B265">
        <v>66.52</v>
      </c>
      <c r="C265">
        <v>-51.52</v>
      </c>
      <c r="D265">
        <v>-52.69</v>
      </c>
    </row>
    <row r="266" spans="1:4" x14ac:dyDescent="0.3">
      <c r="A266" s="2">
        <v>36504</v>
      </c>
      <c r="B266">
        <v>66.55</v>
      </c>
      <c r="C266">
        <v>-51.55</v>
      </c>
      <c r="D266">
        <v>-52.72</v>
      </c>
    </row>
    <row r="267" spans="1:4" x14ac:dyDescent="0.3">
      <c r="A267" s="2">
        <v>36509</v>
      </c>
      <c r="B267">
        <v>66.5</v>
      </c>
      <c r="C267">
        <v>-51.5</v>
      </c>
      <c r="D267">
        <v>-52.67</v>
      </c>
    </row>
    <row r="268" spans="1:4" x14ac:dyDescent="0.3">
      <c r="A268" s="2">
        <v>36514</v>
      </c>
      <c r="B268">
        <v>66.599999999999895</v>
      </c>
      <c r="C268">
        <v>-51.6</v>
      </c>
      <c r="D268">
        <v>-52.77</v>
      </c>
    </row>
    <row r="269" spans="1:4" x14ac:dyDescent="0.3">
      <c r="A269" s="2">
        <v>36519</v>
      </c>
      <c r="B269">
        <v>66.680000000000007</v>
      </c>
      <c r="C269">
        <v>-51.68</v>
      </c>
      <c r="D269">
        <v>-52.85</v>
      </c>
    </row>
    <row r="270" spans="1:4" x14ac:dyDescent="0.3">
      <c r="A270" s="2">
        <v>36525</v>
      </c>
      <c r="B270">
        <v>66.67</v>
      </c>
      <c r="C270">
        <v>-51.67</v>
      </c>
      <c r="D270">
        <v>-52.84</v>
      </c>
    </row>
    <row r="271" spans="1:4" x14ac:dyDescent="0.3">
      <c r="A271" s="2">
        <v>36530</v>
      </c>
      <c r="B271">
        <v>66.78</v>
      </c>
      <c r="C271">
        <v>-51.78</v>
      </c>
      <c r="D271">
        <v>-52.95</v>
      </c>
    </row>
    <row r="272" spans="1:4" x14ac:dyDescent="0.3">
      <c r="A272" s="2">
        <v>36535</v>
      </c>
      <c r="B272">
        <v>66.69</v>
      </c>
      <c r="C272">
        <v>-51.69</v>
      </c>
      <c r="D272">
        <v>-52.86</v>
      </c>
    </row>
    <row r="273" spans="1:4" x14ac:dyDescent="0.3">
      <c r="A273" s="2">
        <v>36540</v>
      </c>
      <c r="B273">
        <v>66.900000000000006</v>
      </c>
      <c r="C273">
        <v>-51.9</v>
      </c>
      <c r="D273">
        <v>-53.07</v>
      </c>
    </row>
    <row r="274" spans="1:4" x14ac:dyDescent="0.3">
      <c r="A274" s="2">
        <v>36545</v>
      </c>
      <c r="B274">
        <v>66.78</v>
      </c>
      <c r="C274">
        <v>-51.78</v>
      </c>
      <c r="D274">
        <v>-52.95</v>
      </c>
    </row>
    <row r="275" spans="1:4" x14ac:dyDescent="0.3">
      <c r="A275" s="2">
        <v>36549</v>
      </c>
      <c r="B275">
        <v>66.7</v>
      </c>
      <c r="C275">
        <v>-51.7</v>
      </c>
      <c r="D275">
        <v>-52.87</v>
      </c>
    </row>
    <row r="276" spans="1:4" x14ac:dyDescent="0.3">
      <c r="A276" s="2">
        <v>36550</v>
      </c>
      <c r="B276">
        <v>66.58</v>
      </c>
      <c r="C276">
        <v>-51.58</v>
      </c>
      <c r="D276">
        <v>-52.75</v>
      </c>
    </row>
    <row r="277" spans="1:4" x14ac:dyDescent="0.3">
      <c r="A277" s="2">
        <v>36556</v>
      </c>
      <c r="B277">
        <v>66.650000000000006</v>
      </c>
      <c r="C277">
        <v>-51.65</v>
      </c>
      <c r="D277">
        <v>-52.82</v>
      </c>
    </row>
    <row r="278" spans="1:4" x14ac:dyDescent="0.3">
      <c r="A278" s="2">
        <v>36561</v>
      </c>
      <c r="B278">
        <v>66.78</v>
      </c>
      <c r="C278">
        <v>-51.78</v>
      </c>
      <c r="D278">
        <v>-52.95</v>
      </c>
    </row>
    <row r="279" spans="1:4" x14ac:dyDescent="0.3">
      <c r="A279" s="2">
        <v>36566</v>
      </c>
      <c r="B279">
        <v>66.819999999999894</v>
      </c>
      <c r="C279">
        <v>-51.82</v>
      </c>
      <c r="D279">
        <v>-52.99</v>
      </c>
    </row>
    <row r="280" spans="1:4" x14ac:dyDescent="0.3">
      <c r="A280" s="2">
        <v>36571</v>
      </c>
      <c r="B280">
        <v>66.87</v>
      </c>
      <c r="C280">
        <v>-51.87</v>
      </c>
      <c r="D280">
        <v>-53.04</v>
      </c>
    </row>
    <row r="281" spans="1:4" x14ac:dyDescent="0.3">
      <c r="A281" s="2">
        <v>36576</v>
      </c>
      <c r="B281">
        <v>66.88</v>
      </c>
      <c r="C281">
        <v>-51.88</v>
      </c>
      <c r="D281">
        <v>-53.05</v>
      </c>
    </row>
    <row r="282" spans="1:4" x14ac:dyDescent="0.3">
      <c r="A282" s="2">
        <v>36581</v>
      </c>
      <c r="B282">
        <v>66.92</v>
      </c>
      <c r="C282">
        <v>-51.92</v>
      </c>
      <c r="D282">
        <v>-53.09</v>
      </c>
    </row>
    <row r="283" spans="1:4" x14ac:dyDescent="0.3">
      <c r="A283" s="2">
        <v>36585</v>
      </c>
      <c r="B283">
        <v>66.88</v>
      </c>
      <c r="C283">
        <v>-51.88</v>
      </c>
      <c r="D283">
        <v>-53.05</v>
      </c>
    </row>
    <row r="284" spans="1:4" x14ac:dyDescent="0.3">
      <c r="A284" s="2">
        <v>36590</v>
      </c>
      <c r="B284">
        <v>66.819999999999894</v>
      </c>
      <c r="C284">
        <v>-51.82</v>
      </c>
      <c r="D284">
        <v>-52.99</v>
      </c>
    </row>
    <row r="285" spans="1:4" x14ac:dyDescent="0.3">
      <c r="A285" s="2">
        <v>36595</v>
      </c>
      <c r="B285">
        <v>66.819999999999894</v>
      </c>
      <c r="C285">
        <v>-51.82</v>
      </c>
      <c r="D285">
        <v>-52.99</v>
      </c>
    </row>
    <row r="286" spans="1:4" x14ac:dyDescent="0.3">
      <c r="A286" s="2">
        <v>36600</v>
      </c>
      <c r="B286">
        <v>66.989999999999895</v>
      </c>
      <c r="C286">
        <v>-51.99</v>
      </c>
      <c r="D286">
        <v>-53.16</v>
      </c>
    </row>
    <row r="287" spans="1:4" x14ac:dyDescent="0.3">
      <c r="A287" s="2">
        <v>36605</v>
      </c>
      <c r="B287">
        <v>67.05</v>
      </c>
      <c r="C287">
        <v>-52.05</v>
      </c>
      <c r="D287">
        <v>-53.22</v>
      </c>
    </row>
    <row r="288" spans="1:4" x14ac:dyDescent="0.3">
      <c r="A288" s="2">
        <v>36610</v>
      </c>
      <c r="B288">
        <v>66.98</v>
      </c>
      <c r="C288">
        <v>-51.98</v>
      </c>
      <c r="D288">
        <v>-53.15</v>
      </c>
    </row>
    <row r="289" spans="1:4" x14ac:dyDescent="0.3">
      <c r="A289" s="2">
        <v>36616</v>
      </c>
      <c r="B289">
        <v>66.989999999999895</v>
      </c>
      <c r="C289">
        <v>-51.99</v>
      </c>
      <c r="D289">
        <v>-53.16</v>
      </c>
    </row>
    <row r="290" spans="1:4" x14ac:dyDescent="0.3">
      <c r="A290" s="2">
        <v>36621</v>
      </c>
      <c r="B290">
        <v>66.87</v>
      </c>
      <c r="C290">
        <v>-51.87</v>
      </c>
      <c r="D290">
        <v>-53.04</v>
      </c>
    </row>
    <row r="291" spans="1:4" x14ac:dyDescent="0.3">
      <c r="A291" s="2">
        <v>36626</v>
      </c>
      <c r="B291">
        <v>66.95</v>
      </c>
      <c r="C291">
        <v>-51.95</v>
      </c>
      <c r="D291">
        <v>-53.12</v>
      </c>
    </row>
    <row r="292" spans="1:4" x14ac:dyDescent="0.3">
      <c r="A292" s="2">
        <v>36631</v>
      </c>
      <c r="B292">
        <v>67</v>
      </c>
      <c r="C292">
        <v>-52</v>
      </c>
      <c r="D292">
        <v>-53.17</v>
      </c>
    </row>
    <row r="293" spans="1:4" x14ac:dyDescent="0.3">
      <c r="A293" s="2">
        <v>36636</v>
      </c>
      <c r="B293">
        <v>66.77</v>
      </c>
      <c r="C293">
        <v>-51.77</v>
      </c>
      <c r="D293">
        <v>-52.94</v>
      </c>
    </row>
    <row r="294" spans="1:4" x14ac:dyDescent="0.3">
      <c r="A294" s="2">
        <v>36641</v>
      </c>
      <c r="B294">
        <v>66.77</v>
      </c>
      <c r="C294">
        <v>-51.77</v>
      </c>
      <c r="D294">
        <v>-52.94</v>
      </c>
    </row>
    <row r="295" spans="1:4" x14ac:dyDescent="0.3">
      <c r="A295" s="2">
        <v>36646</v>
      </c>
      <c r="B295">
        <v>66.849999999999895</v>
      </c>
      <c r="C295">
        <v>-51.85</v>
      </c>
      <c r="D295">
        <v>-53.02</v>
      </c>
    </row>
    <row r="296" spans="1:4" x14ac:dyDescent="0.3">
      <c r="A296" s="2">
        <v>36651</v>
      </c>
      <c r="B296">
        <v>66.92</v>
      </c>
      <c r="C296">
        <v>-51.92</v>
      </c>
      <c r="D296">
        <v>-53.09</v>
      </c>
    </row>
    <row r="297" spans="1:4" x14ac:dyDescent="0.3">
      <c r="A297" s="2">
        <v>36655</v>
      </c>
      <c r="B297">
        <v>66.87</v>
      </c>
      <c r="C297">
        <v>-51.87</v>
      </c>
      <c r="D297">
        <v>-53.04</v>
      </c>
    </row>
    <row r="298" spans="1:4" x14ac:dyDescent="0.3">
      <c r="A298" s="2">
        <v>36656</v>
      </c>
      <c r="B298">
        <v>66.849999999999895</v>
      </c>
      <c r="C298">
        <v>-51.85</v>
      </c>
      <c r="D298">
        <v>-53.02</v>
      </c>
    </row>
    <row r="299" spans="1:4" x14ac:dyDescent="0.3">
      <c r="A299" s="2">
        <v>36661</v>
      </c>
      <c r="B299">
        <v>67</v>
      </c>
      <c r="C299">
        <v>-52</v>
      </c>
      <c r="D299">
        <v>-53.17</v>
      </c>
    </row>
    <row r="300" spans="1:4" x14ac:dyDescent="0.3">
      <c r="A300" s="2">
        <v>36666</v>
      </c>
      <c r="B300">
        <v>66.959999999999894</v>
      </c>
      <c r="C300">
        <v>-51.96</v>
      </c>
      <c r="D300">
        <v>-53.13</v>
      </c>
    </row>
    <row r="301" spans="1:4" x14ac:dyDescent="0.3">
      <c r="A301" s="2">
        <v>36671</v>
      </c>
      <c r="B301">
        <v>66.900000000000006</v>
      </c>
      <c r="C301">
        <v>-51.9</v>
      </c>
      <c r="D301">
        <v>-53.07</v>
      </c>
    </row>
    <row r="302" spans="1:4" x14ac:dyDescent="0.3">
      <c r="A302" s="2">
        <v>36677</v>
      </c>
      <c r="B302">
        <v>66.959999999999894</v>
      </c>
      <c r="C302">
        <v>-51.96</v>
      </c>
      <c r="D302">
        <v>-53.13</v>
      </c>
    </row>
    <row r="303" spans="1:4" x14ac:dyDescent="0.3">
      <c r="A303" s="2">
        <v>36682</v>
      </c>
      <c r="B303">
        <v>66.98</v>
      </c>
      <c r="C303">
        <v>-51.98</v>
      </c>
      <c r="D303">
        <v>-53.15</v>
      </c>
    </row>
    <row r="304" spans="1:4" x14ac:dyDescent="0.3">
      <c r="A304" s="2">
        <v>36687</v>
      </c>
      <c r="B304">
        <v>67</v>
      </c>
      <c r="C304">
        <v>-52</v>
      </c>
      <c r="D304">
        <v>-53.17</v>
      </c>
    </row>
    <row r="305" spans="1:4" x14ac:dyDescent="0.3">
      <c r="A305" s="2">
        <v>36692</v>
      </c>
      <c r="B305">
        <v>67.05</v>
      </c>
      <c r="C305">
        <v>-52.05</v>
      </c>
      <c r="D305">
        <v>-53.22</v>
      </c>
    </row>
    <row r="306" spans="1:4" x14ac:dyDescent="0.3">
      <c r="A306" s="2">
        <v>36697</v>
      </c>
      <c r="B306">
        <v>67.069999999999894</v>
      </c>
      <c r="C306">
        <v>-52.07</v>
      </c>
      <c r="D306">
        <v>-53.24</v>
      </c>
    </row>
    <row r="307" spans="1:4" x14ac:dyDescent="0.3">
      <c r="A307" s="2">
        <v>36702</v>
      </c>
      <c r="B307">
        <v>67.069999999999894</v>
      </c>
      <c r="C307">
        <v>-52.07</v>
      </c>
      <c r="D307">
        <v>-53.24</v>
      </c>
    </row>
    <row r="308" spans="1:4" x14ac:dyDescent="0.3">
      <c r="A308" s="2">
        <v>36707</v>
      </c>
      <c r="B308">
        <v>66.84</v>
      </c>
      <c r="C308">
        <v>-51.84</v>
      </c>
      <c r="D308">
        <v>-53.01</v>
      </c>
    </row>
    <row r="309" spans="1:4" x14ac:dyDescent="0.3">
      <c r="A309" s="2">
        <v>36712</v>
      </c>
      <c r="B309">
        <v>67.03</v>
      </c>
      <c r="C309">
        <v>-52.03</v>
      </c>
      <c r="D309">
        <v>-53.2</v>
      </c>
    </row>
    <row r="310" spans="1:4" x14ac:dyDescent="0.3">
      <c r="A310" s="2">
        <v>36717</v>
      </c>
      <c r="B310">
        <v>67.12</v>
      </c>
      <c r="C310">
        <v>-52.12</v>
      </c>
      <c r="D310">
        <v>-53.29</v>
      </c>
    </row>
    <row r="311" spans="1:4" x14ac:dyDescent="0.3">
      <c r="A311" s="2">
        <v>36722</v>
      </c>
      <c r="B311">
        <v>67.180000000000007</v>
      </c>
      <c r="C311">
        <v>-52.18</v>
      </c>
      <c r="D311">
        <v>-53.35</v>
      </c>
    </row>
    <row r="312" spans="1:4" x14ac:dyDescent="0.3">
      <c r="A312" s="2">
        <v>36727</v>
      </c>
      <c r="B312">
        <v>67.2</v>
      </c>
      <c r="C312">
        <v>-52.2</v>
      </c>
      <c r="D312">
        <v>-53.37</v>
      </c>
    </row>
    <row r="313" spans="1:4" x14ac:dyDescent="0.3">
      <c r="A313" s="2">
        <v>36732</v>
      </c>
      <c r="B313">
        <v>67.22</v>
      </c>
      <c r="C313">
        <v>-52.22</v>
      </c>
      <c r="D313">
        <v>-53.39</v>
      </c>
    </row>
    <row r="314" spans="1:4" x14ac:dyDescent="0.3">
      <c r="A314" s="2">
        <v>36738</v>
      </c>
      <c r="B314">
        <v>67.16</v>
      </c>
      <c r="C314">
        <v>-52.16</v>
      </c>
      <c r="D314">
        <v>-53.33</v>
      </c>
    </row>
    <row r="315" spans="1:4" x14ac:dyDescent="0.3">
      <c r="A315" s="2">
        <v>36743</v>
      </c>
      <c r="B315">
        <v>67.06</v>
      </c>
      <c r="C315">
        <v>-52.06</v>
      </c>
      <c r="D315">
        <v>-53.23</v>
      </c>
    </row>
    <row r="316" spans="1:4" x14ac:dyDescent="0.3">
      <c r="A316" s="2">
        <v>36748</v>
      </c>
      <c r="B316">
        <v>67.11</v>
      </c>
      <c r="C316">
        <v>-52.11</v>
      </c>
      <c r="D316">
        <v>-53.28</v>
      </c>
    </row>
    <row r="317" spans="1:4" x14ac:dyDescent="0.3">
      <c r="A317" s="2">
        <v>36753</v>
      </c>
      <c r="B317">
        <v>67.12</v>
      </c>
      <c r="C317">
        <v>-52.12</v>
      </c>
      <c r="D317">
        <v>-53.29</v>
      </c>
    </row>
    <row r="318" spans="1:4" x14ac:dyDescent="0.3">
      <c r="A318" s="2">
        <v>36758</v>
      </c>
      <c r="B318">
        <v>67.23</v>
      </c>
      <c r="C318">
        <v>-52.23</v>
      </c>
      <c r="D318">
        <v>-53.4</v>
      </c>
    </row>
    <row r="319" spans="1:4" x14ac:dyDescent="0.3">
      <c r="A319" s="2">
        <v>36763</v>
      </c>
      <c r="B319">
        <v>67.28</v>
      </c>
      <c r="C319">
        <v>-52.28</v>
      </c>
      <c r="D319">
        <v>-53.45</v>
      </c>
    </row>
    <row r="320" spans="1:4" x14ac:dyDescent="0.3">
      <c r="A320" s="2">
        <v>36769</v>
      </c>
      <c r="B320">
        <v>67.209999999999894</v>
      </c>
      <c r="C320">
        <v>-52.21</v>
      </c>
      <c r="D320">
        <v>-53.38</v>
      </c>
    </row>
    <row r="321" spans="1:4" x14ac:dyDescent="0.3">
      <c r="A321" s="2">
        <v>36774</v>
      </c>
      <c r="B321">
        <v>67.239999999999895</v>
      </c>
      <c r="C321">
        <v>-52.24</v>
      </c>
      <c r="D321">
        <v>-53.41</v>
      </c>
    </row>
    <row r="322" spans="1:4" x14ac:dyDescent="0.3">
      <c r="A322" s="2">
        <v>36779</v>
      </c>
      <c r="B322">
        <v>67.319999999999894</v>
      </c>
      <c r="C322">
        <v>-52.32</v>
      </c>
      <c r="D322">
        <v>-53.49</v>
      </c>
    </row>
    <row r="323" spans="1:4" x14ac:dyDescent="0.3">
      <c r="A323" s="2">
        <v>36784</v>
      </c>
      <c r="B323">
        <v>67.3</v>
      </c>
      <c r="C323">
        <v>-52.3</v>
      </c>
      <c r="D323">
        <v>-53.47</v>
      </c>
    </row>
    <row r="324" spans="1:4" x14ac:dyDescent="0.3">
      <c r="A324" s="2">
        <v>36789</v>
      </c>
      <c r="B324">
        <v>67.3</v>
      </c>
      <c r="C324">
        <v>-52.3</v>
      </c>
      <c r="D324">
        <v>-53.47</v>
      </c>
    </row>
    <row r="325" spans="1:4" x14ac:dyDescent="0.3">
      <c r="A325" s="2">
        <v>36794</v>
      </c>
      <c r="B325">
        <v>67.290000000000006</v>
      </c>
      <c r="C325">
        <v>-52.29</v>
      </c>
      <c r="D325">
        <v>-53.46</v>
      </c>
    </row>
    <row r="326" spans="1:4" x14ac:dyDescent="0.3">
      <c r="A326" s="2">
        <v>36799</v>
      </c>
      <c r="B326">
        <v>67.349999999999895</v>
      </c>
      <c r="C326">
        <v>-52.35</v>
      </c>
      <c r="D326">
        <v>-53.52</v>
      </c>
    </row>
    <row r="327" spans="1:4" x14ac:dyDescent="0.3">
      <c r="A327" s="2">
        <v>36804</v>
      </c>
      <c r="B327">
        <v>67.25</v>
      </c>
      <c r="C327">
        <v>-52.25</v>
      </c>
      <c r="D327">
        <v>-53.42</v>
      </c>
    </row>
    <row r="328" spans="1:4" x14ac:dyDescent="0.3">
      <c r="A328" s="2">
        <v>36805</v>
      </c>
      <c r="B328">
        <v>67.22</v>
      </c>
      <c r="C328">
        <v>-52.22</v>
      </c>
      <c r="D328">
        <v>-53.39</v>
      </c>
    </row>
    <row r="329" spans="1:4" x14ac:dyDescent="0.3">
      <c r="A329" s="2">
        <v>36809</v>
      </c>
      <c r="B329">
        <v>67.349999999999895</v>
      </c>
      <c r="C329">
        <v>-52.35</v>
      </c>
      <c r="D329">
        <v>-53.52</v>
      </c>
    </row>
    <row r="330" spans="1:4" x14ac:dyDescent="0.3">
      <c r="A330" s="2">
        <v>36814</v>
      </c>
      <c r="B330">
        <v>67.36</v>
      </c>
      <c r="C330">
        <v>-52.36</v>
      </c>
      <c r="D330">
        <v>-53.53</v>
      </c>
    </row>
    <row r="331" spans="1:4" x14ac:dyDescent="0.3">
      <c r="A331" s="2">
        <v>36819</v>
      </c>
      <c r="B331">
        <v>67.400000000000006</v>
      </c>
      <c r="C331">
        <v>-52.4</v>
      </c>
      <c r="D331">
        <v>-53.57</v>
      </c>
    </row>
    <row r="332" spans="1:4" x14ac:dyDescent="0.3">
      <c r="A332" s="2">
        <v>36824</v>
      </c>
      <c r="B332">
        <v>67.5</v>
      </c>
      <c r="C332">
        <v>-52.5</v>
      </c>
      <c r="D332">
        <v>-53.67</v>
      </c>
    </row>
    <row r="333" spans="1:4" x14ac:dyDescent="0.3">
      <c r="A333" s="2">
        <v>36830</v>
      </c>
      <c r="B333">
        <v>67.5</v>
      </c>
      <c r="C333">
        <v>-52.5</v>
      </c>
      <c r="D333">
        <v>-53.67</v>
      </c>
    </row>
    <row r="334" spans="1:4" x14ac:dyDescent="0.3">
      <c r="A334" s="2">
        <v>36835</v>
      </c>
      <c r="B334">
        <v>67.5</v>
      </c>
      <c r="C334">
        <v>-52.5</v>
      </c>
      <c r="D334">
        <v>-53.67</v>
      </c>
    </row>
    <row r="335" spans="1:4" x14ac:dyDescent="0.3">
      <c r="A335" s="2">
        <v>36840</v>
      </c>
      <c r="B335">
        <v>67.42</v>
      </c>
      <c r="C335">
        <v>-52.42</v>
      </c>
      <c r="D335">
        <v>-53.59</v>
      </c>
    </row>
    <row r="336" spans="1:4" x14ac:dyDescent="0.3">
      <c r="A336" s="2">
        <v>36845</v>
      </c>
      <c r="B336">
        <v>67.510000000000005</v>
      </c>
      <c r="C336">
        <v>-52.51</v>
      </c>
      <c r="D336">
        <v>-53.68</v>
      </c>
    </row>
    <row r="337" spans="1:4" x14ac:dyDescent="0.3">
      <c r="A337" s="2">
        <v>36850</v>
      </c>
      <c r="B337">
        <v>67.56</v>
      </c>
      <c r="C337">
        <v>-52.56</v>
      </c>
      <c r="D337">
        <v>-53.73</v>
      </c>
    </row>
    <row r="338" spans="1:4" x14ac:dyDescent="0.3">
      <c r="A338" s="2">
        <v>36855</v>
      </c>
      <c r="B338">
        <v>67.63</v>
      </c>
      <c r="C338">
        <v>-52.63</v>
      </c>
      <c r="D338">
        <v>-53.8</v>
      </c>
    </row>
    <row r="339" spans="1:4" x14ac:dyDescent="0.3">
      <c r="A339" s="2">
        <v>36860</v>
      </c>
      <c r="B339">
        <v>67.53</v>
      </c>
      <c r="C339">
        <v>-52.53</v>
      </c>
      <c r="D339">
        <v>-53.7</v>
      </c>
    </row>
    <row r="340" spans="1:4" x14ac:dyDescent="0.3">
      <c r="A340" s="2">
        <v>36865</v>
      </c>
      <c r="B340">
        <v>67.62</v>
      </c>
      <c r="C340">
        <v>-52.62</v>
      </c>
      <c r="D340">
        <v>-53.79</v>
      </c>
    </row>
    <row r="341" spans="1:4" x14ac:dyDescent="0.3">
      <c r="A341" s="2">
        <v>36870</v>
      </c>
      <c r="B341">
        <v>67.62</v>
      </c>
      <c r="C341">
        <v>-52.62</v>
      </c>
      <c r="D341">
        <v>-53.79</v>
      </c>
    </row>
    <row r="342" spans="1:4" x14ac:dyDescent="0.3">
      <c r="A342" s="2">
        <v>36875</v>
      </c>
      <c r="B342">
        <v>67.67</v>
      </c>
      <c r="C342">
        <v>-52.67</v>
      </c>
      <c r="D342">
        <v>-53.84</v>
      </c>
    </row>
    <row r="343" spans="1:4" x14ac:dyDescent="0.3">
      <c r="A343" s="2">
        <v>36880</v>
      </c>
      <c r="B343">
        <v>67.63</v>
      </c>
      <c r="C343">
        <v>-52.63</v>
      </c>
      <c r="D343">
        <v>-53.8</v>
      </c>
    </row>
    <row r="344" spans="1:4" x14ac:dyDescent="0.3">
      <c r="A344" s="2">
        <v>36885</v>
      </c>
      <c r="B344">
        <v>67.75</v>
      </c>
      <c r="C344">
        <v>-52.75</v>
      </c>
      <c r="D344">
        <v>-53.92</v>
      </c>
    </row>
    <row r="345" spans="1:4" x14ac:dyDescent="0.3">
      <c r="A345" s="2">
        <v>36891</v>
      </c>
      <c r="B345">
        <v>67.680000000000007</v>
      </c>
      <c r="C345">
        <v>-52.68</v>
      </c>
      <c r="D345">
        <v>-53.85</v>
      </c>
    </row>
    <row r="346" spans="1:4" x14ac:dyDescent="0.3">
      <c r="A346" s="2">
        <v>36896</v>
      </c>
      <c r="B346">
        <v>67.7</v>
      </c>
      <c r="C346">
        <v>-52.7</v>
      </c>
      <c r="D346">
        <v>-53.87</v>
      </c>
    </row>
    <row r="347" spans="1:4" x14ac:dyDescent="0.3">
      <c r="A347" s="2">
        <v>36901</v>
      </c>
      <c r="B347">
        <v>67.75</v>
      </c>
      <c r="C347">
        <v>-52.75</v>
      </c>
      <c r="D347">
        <v>-53.92</v>
      </c>
    </row>
    <row r="348" spans="1:4" x14ac:dyDescent="0.3">
      <c r="A348" s="2">
        <v>36906</v>
      </c>
      <c r="B348">
        <v>67.77</v>
      </c>
      <c r="C348">
        <v>-52.77</v>
      </c>
      <c r="D348">
        <v>-53.94</v>
      </c>
    </row>
    <row r="349" spans="1:4" x14ac:dyDescent="0.3">
      <c r="A349" s="2">
        <v>36911</v>
      </c>
      <c r="B349">
        <v>67.680000000000007</v>
      </c>
      <c r="C349">
        <v>-52.68</v>
      </c>
      <c r="D349">
        <v>-53.85</v>
      </c>
    </row>
    <row r="350" spans="1:4" x14ac:dyDescent="0.3">
      <c r="A350" s="2">
        <v>36916</v>
      </c>
      <c r="B350">
        <v>67.83</v>
      </c>
      <c r="C350">
        <v>-52.83</v>
      </c>
      <c r="D350">
        <v>-54</v>
      </c>
    </row>
    <row r="351" spans="1:4" x14ac:dyDescent="0.3">
      <c r="A351" s="2">
        <v>36922</v>
      </c>
      <c r="B351">
        <v>67.7</v>
      </c>
      <c r="C351">
        <v>-52.7</v>
      </c>
      <c r="D351">
        <v>-53.87</v>
      </c>
    </row>
    <row r="352" spans="1:4" x14ac:dyDescent="0.3">
      <c r="A352" s="2">
        <v>36927</v>
      </c>
      <c r="B352">
        <v>67.86</v>
      </c>
      <c r="C352">
        <v>-52.86</v>
      </c>
      <c r="D352">
        <v>-54.03</v>
      </c>
    </row>
    <row r="353" spans="1:4" x14ac:dyDescent="0.3">
      <c r="A353" s="2">
        <v>36932</v>
      </c>
      <c r="B353">
        <v>67.88</v>
      </c>
      <c r="C353">
        <v>-52.88</v>
      </c>
      <c r="D353">
        <v>-54.05</v>
      </c>
    </row>
    <row r="354" spans="1:4" x14ac:dyDescent="0.3">
      <c r="A354" s="2">
        <v>36936</v>
      </c>
      <c r="B354">
        <v>67.78</v>
      </c>
      <c r="C354">
        <v>-52.78</v>
      </c>
      <c r="D354">
        <v>-53.95</v>
      </c>
    </row>
    <row r="355" spans="1:4" x14ac:dyDescent="0.3">
      <c r="A355" s="2">
        <v>36937</v>
      </c>
      <c r="B355">
        <v>67.78</v>
      </c>
      <c r="C355">
        <v>-52.78</v>
      </c>
      <c r="D355">
        <v>-53.95</v>
      </c>
    </row>
    <row r="356" spans="1:4" x14ac:dyDescent="0.3">
      <c r="A356" s="2">
        <v>36942</v>
      </c>
      <c r="B356">
        <v>67.87</v>
      </c>
      <c r="C356">
        <v>-52.87</v>
      </c>
      <c r="D356">
        <v>-54.04</v>
      </c>
    </row>
    <row r="357" spans="1:4" x14ac:dyDescent="0.3">
      <c r="A357" s="2">
        <v>36947</v>
      </c>
      <c r="B357">
        <v>67.92</v>
      </c>
      <c r="C357">
        <v>-52.92</v>
      </c>
      <c r="D357">
        <v>-54.09</v>
      </c>
    </row>
    <row r="358" spans="1:4" x14ac:dyDescent="0.3">
      <c r="A358" s="2">
        <v>36950</v>
      </c>
      <c r="B358">
        <v>67.819999999999894</v>
      </c>
      <c r="C358">
        <v>-52.82</v>
      </c>
      <c r="D358">
        <v>-53.99</v>
      </c>
    </row>
    <row r="359" spans="1:4" x14ac:dyDescent="0.3">
      <c r="A359" s="2">
        <v>36955</v>
      </c>
      <c r="B359">
        <v>67.680000000000007</v>
      </c>
      <c r="C359">
        <v>-52.68</v>
      </c>
      <c r="D359">
        <v>-53.85</v>
      </c>
    </row>
    <row r="360" spans="1:4" x14ac:dyDescent="0.3">
      <c r="A360" s="2">
        <v>36960</v>
      </c>
      <c r="B360">
        <v>67.81</v>
      </c>
      <c r="C360">
        <v>-52.81</v>
      </c>
      <c r="D360">
        <v>-53.98</v>
      </c>
    </row>
    <row r="361" spans="1:4" x14ac:dyDescent="0.3">
      <c r="A361" s="2">
        <v>36965</v>
      </c>
      <c r="B361">
        <v>67.78</v>
      </c>
      <c r="C361">
        <v>-52.78</v>
      </c>
      <c r="D361">
        <v>-53.95</v>
      </c>
    </row>
    <row r="362" spans="1:4" x14ac:dyDescent="0.3">
      <c r="A362" s="2">
        <v>36970</v>
      </c>
      <c r="B362">
        <v>67.900000000000006</v>
      </c>
      <c r="C362">
        <v>-52.9</v>
      </c>
      <c r="D362">
        <v>-54.07</v>
      </c>
    </row>
    <row r="363" spans="1:4" x14ac:dyDescent="0.3">
      <c r="A363" s="2">
        <v>36975</v>
      </c>
      <c r="B363">
        <v>67.77</v>
      </c>
      <c r="C363">
        <v>-52.77</v>
      </c>
      <c r="D363">
        <v>-53.94</v>
      </c>
    </row>
    <row r="364" spans="1:4" x14ac:dyDescent="0.3">
      <c r="A364" s="2">
        <v>36981</v>
      </c>
      <c r="B364">
        <v>67.680000000000007</v>
      </c>
      <c r="C364">
        <v>-52.68</v>
      </c>
      <c r="D364">
        <v>-53.85</v>
      </c>
    </row>
    <row r="365" spans="1:4" x14ac:dyDescent="0.3">
      <c r="A365" s="2">
        <v>36986</v>
      </c>
      <c r="B365">
        <v>67.89</v>
      </c>
      <c r="C365">
        <v>-52.89</v>
      </c>
      <c r="D365">
        <v>-54.06</v>
      </c>
    </row>
    <row r="366" spans="1:4" x14ac:dyDescent="0.3">
      <c r="A366" s="2">
        <v>36991</v>
      </c>
      <c r="B366">
        <v>67.819999999999894</v>
      </c>
      <c r="C366">
        <v>-52.82</v>
      </c>
      <c r="D366">
        <v>-53.99</v>
      </c>
    </row>
    <row r="367" spans="1:4" x14ac:dyDescent="0.3">
      <c r="A367" s="2">
        <v>36996</v>
      </c>
      <c r="B367">
        <v>67.819999999999894</v>
      </c>
      <c r="C367">
        <v>-52.82</v>
      </c>
      <c r="D367">
        <v>-53.99</v>
      </c>
    </row>
    <row r="368" spans="1:4" x14ac:dyDescent="0.3">
      <c r="A368" s="2">
        <v>37000</v>
      </c>
      <c r="B368">
        <v>67.91</v>
      </c>
      <c r="C368">
        <v>-52.91</v>
      </c>
      <c r="D368">
        <v>-54.08</v>
      </c>
    </row>
    <row r="369" spans="1:4" x14ac:dyDescent="0.3">
      <c r="A369" s="2">
        <v>37001</v>
      </c>
      <c r="B369">
        <v>67.92</v>
      </c>
      <c r="C369">
        <v>-52.92</v>
      </c>
      <c r="D369">
        <v>-54.09</v>
      </c>
    </row>
    <row r="370" spans="1:4" x14ac:dyDescent="0.3">
      <c r="A370" s="2">
        <v>37006</v>
      </c>
      <c r="B370">
        <v>67.900000000000006</v>
      </c>
      <c r="C370">
        <v>-52.9</v>
      </c>
      <c r="D370">
        <v>-54.07</v>
      </c>
    </row>
    <row r="371" spans="1:4" x14ac:dyDescent="0.3">
      <c r="A371" s="2">
        <v>37011</v>
      </c>
      <c r="B371">
        <v>68.099999999999895</v>
      </c>
      <c r="C371">
        <v>-53.1</v>
      </c>
      <c r="D371">
        <v>-54.27</v>
      </c>
    </row>
    <row r="372" spans="1:4" x14ac:dyDescent="0.3">
      <c r="A372" s="2">
        <v>37016</v>
      </c>
      <c r="B372">
        <v>67.989999999999895</v>
      </c>
      <c r="C372">
        <v>-52.99</v>
      </c>
      <c r="D372">
        <v>-54.16</v>
      </c>
    </row>
    <row r="373" spans="1:4" x14ac:dyDescent="0.3">
      <c r="A373" s="2">
        <v>37021</v>
      </c>
      <c r="B373">
        <v>68.069999999999894</v>
      </c>
      <c r="C373">
        <v>-53.07</v>
      </c>
      <c r="D373">
        <v>-54.24</v>
      </c>
    </row>
    <row r="374" spans="1:4" x14ac:dyDescent="0.3">
      <c r="A374" s="2">
        <v>37026</v>
      </c>
      <c r="B374">
        <v>68.069999999999894</v>
      </c>
      <c r="C374">
        <v>-53.07</v>
      </c>
      <c r="D374">
        <v>-54.24</v>
      </c>
    </row>
    <row r="375" spans="1:4" x14ac:dyDescent="0.3">
      <c r="A375" s="2">
        <v>37031</v>
      </c>
      <c r="B375">
        <v>68.06</v>
      </c>
      <c r="C375">
        <v>-53.06</v>
      </c>
      <c r="D375">
        <v>-54.23</v>
      </c>
    </row>
    <row r="376" spans="1:4" x14ac:dyDescent="0.3">
      <c r="A376" s="2">
        <v>37036</v>
      </c>
      <c r="B376">
        <v>68.09</v>
      </c>
      <c r="C376">
        <v>-53.09</v>
      </c>
      <c r="D376">
        <v>-54.26</v>
      </c>
    </row>
    <row r="377" spans="1:4" x14ac:dyDescent="0.3">
      <c r="A377" s="2">
        <v>37042</v>
      </c>
      <c r="B377">
        <v>68.099999999999895</v>
      </c>
      <c r="C377">
        <v>-53.1</v>
      </c>
      <c r="D377">
        <v>-54.27</v>
      </c>
    </row>
    <row r="378" spans="1:4" x14ac:dyDescent="0.3">
      <c r="A378" s="2">
        <v>37047</v>
      </c>
      <c r="B378">
        <v>68.069999999999894</v>
      </c>
      <c r="C378">
        <v>-53.07</v>
      </c>
      <c r="D378">
        <v>-54.24</v>
      </c>
    </row>
    <row r="379" spans="1:4" x14ac:dyDescent="0.3">
      <c r="A379" s="2">
        <v>37052</v>
      </c>
      <c r="B379">
        <v>68.040000000000006</v>
      </c>
      <c r="C379">
        <v>-53.04</v>
      </c>
      <c r="D379">
        <v>-54.21</v>
      </c>
    </row>
    <row r="380" spans="1:4" x14ac:dyDescent="0.3">
      <c r="A380" s="2">
        <v>37057</v>
      </c>
      <c r="B380">
        <v>68.069999999999894</v>
      </c>
      <c r="C380">
        <v>-53.07</v>
      </c>
      <c r="D380">
        <v>-54.24</v>
      </c>
    </row>
    <row r="381" spans="1:4" x14ac:dyDescent="0.3">
      <c r="A381" s="2">
        <v>37062</v>
      </c>
      <c r="B381">
        <v>68.14</v>
      </c>
      <c r="C381">
        <v>-53.14</v>
      </c>
      <c r="D381">
        <v>-54.31</v>
      </c>
    </row>
    <row r="382" spans="1:4" x14ac:dyDescent="0.3">
      <c r="A382" s="2">
        <v>37067</v>
      </c>
      <c r="B382">
        <v>68.150000000000006</v>
      </c>
      <c r="C382">
        <v>-53.15</v>
      </c>
      <c r="D382">
        <v>-54.32</v>
      </c>
    </row>
    <row r="383" spans="1:4" x14ac:dyDescent="0.3">
      <c r="A383" s="2">
        <v>37072</v>
      </c>
      <c r="B383">
        <v>68.2</v>
      </c>
      <c r="C383">
        <v>-53.2</v>
      </c>
      <c r="D383">
        <v>-54.37</v>
      </c>
    </row>
    <row r="384" spans="1:4" x14ac:dyDescent="0.3">
      <c r="A384" s="2">
        <v>37077</v>
      </c>
      <c r="B384">
        <v>68.2</v>
      </c>
      <c r="C384">
        <v>-53.2</v>
      </c>
      <c r="D384">
        <v>-54.37</v>
      </c>
    </row>
    <row r="385" spans="1:4" x14ac:dyDescent="0.3">
      <c r="A385" s="2">
        <v>37082</v>
      </c>
      <c r="B385">
        <v>68.209999999999894</v>
      </c>
      <c r="C385">
        <v>-53.21</v>
      </c>
      <c r="D385">
        <v>-54.38</v>
      </c>
    </row>
    <row r="386" spans="1:4" x14ac:dyDescent="0.3">
      <c r="A386" s="2">
        <v>37087</v>
      </c>
      <c r="B386">
        <v>68.3</v>
      </c>
      <c r="C386">
        <v>-53.3</v>
      </c>
      <c r="D386">
        <v>-54.47</v>
      </c>
    </row>
    <row r="387" spans="1:4" x14ac:dyDescent="0.3">
      <c r="A387" s="2">
        <v>37092</v>
      </c>
      <c r="B387">
        <v>68.38</v>
      </c>
      <c r="C387">
        <v>-53.38</v>
      </c>
      <c r="D387">
        <v>-54.55</v>
      </c>
    </row>
    <row r="388" spans="1:4" x14ac:dyDescent="0.3">
      <c r="A388" s="2">
        <v>37095</v>
      </c>
      <c r="B388">
        <v>68.349999999999895</v>
      </c>
      <c r="C388">
        <v>-53.35</v>
      </c>
      <c r="D388">
        <v>-54.52</v>
      </c>
    </row>
    <row r="389" spans="1:4" x14ac:dyDescent="0.3">
      <c r="A389" s="2">
        <v>37097</v>
      </c>
      <c r="B389">
        <v>68.349999999999895</v>
      </c>
      <c r="C389">
        <v>-53.35</v>
      </c>
      <c r="D389">
        <v>-54.52</v>
      </c>
    </row>
    <row r="390" spans="1:4" x14ac:dyDescent="0.3">
      <c r="A390" s="2">
        <v>37103</v>
      </c>
      <c r="B390">
        <v>68.37</v>
      </c>
      <c r="C390">
        <v>-53.37</v>
      </c>
      <c r="D390">
        <v>-54.54</v>
      </c>
    </row>
    <row r="391" spans="1:4" x14ac:dyDescent="0.3">
      <c r="A391" s="2">
        <v>37108</v>
      </c>
      <c r="B391">
        <v>68.400000000000006</v>
      </c>
      <c r="C391">
        <v>-53.4</v>
      </c>
      <c r="D391">
        <v>-54.57</v>
      </c>
    </row>
    <row r="392" spans="1:4" x14ac:dyDescent="0.3">
      <c r="A392" s="2">
        <v>37113</v>
      </c>
      <c r="B392">
        <v>68.45</v>
      </c>
      <c r="C392">
        <v>-53.45</v>
      </c>
      <c r="D392">
        <v>-54.62</v>
      </c>
    </row>
    <row r="393" spans="1:4" x14ac:dyDescent="0.3">
      <c r="A393" s="2">
        <v>37118</v>
      </c>
      <c r="B393">
        <v>68.48</v>
      </c>
      <c r="C393">
        <v>-53.48</v>
      </c>
      <c r="D393">
        <v>-54.65</v>
      </c>
    </row>
    <row r="394" spans="1:4" x14ac:dyDescent="0.3">
      <c r="A394" s="2">
        <v>37123</v>
      </c>
      <c r="B394">
        <v>68.349999999999895</v>
      </c>
      <c r="C394">
        <v>-53.35</v>
      </c>
      <c r="D394">
        <v>-54.52</v>
      </c>
    </row>
    <row r="395" spans="1:4" x14ac:dyDescent="0.3">
      <c r="A395" s="2">
        <v>37128</v>
      </c>
      <c r="B395">
        <v>68.5</v>
      </c>
      <c r="C395">
        <v>-53.5</v>
      </c>
      <c r="D395">
        <v>-54.67</v>
      </c>
    </row>
    <row r="396" spans="1:4" x14ac:dyDescent="0.3">
      <c r="A396" s="2">
        <v>37134</v>
      </c>
      <c r="B396">
        <v>68.53</v>
      </c>
      <c r="C396">
        <v>-53.53</v>
      </c>
      <c r="D396">
        <v>-54.7</v>
      </c>
    </row>
    <row r="397" spans="1:4" x14ac:dyDescent="0.3">
      <c r="A397" s="2">
        <v>37139</v>
      </c>
      <c r="B397">
        <v>68.63</v>
      </c>
      <c r="C397">
        <v>-53.63</v>
      </c>
      <c r="D397">
        <v>-54.8</v>
      </c>
    </row>
    <row r="398" spans="1:4" x14ac:dyDescent="0.3">
      <c r="A398" s="2">
        <v>37144</v>
      </c>
      <c r="B398">
        <v>68.67</v>
      </c>
      <c r="C398">
        <v>-53.67</v>
      </c>
      <c r="D398">
        <v>-54.84</v>
      </c>
    </row>
    <row r="399" spans="1:4" x14ac:dyDescent="0.3">
      <c r="A399" s="2">
        <v>37149</v>
      </c>
      <c r="B399">
        <v>68.709999999999894</v>
      </c>
      <c r="C399">
        <v>-53.71</v>
      </c>
      <c r="D399">
        <v>-54.88</v>
      </c>
    </row>
    <row r="400" spans="1:4" x14ac:dyDescent="0.3">
      <c r="A400" s="2">
        <v>37154</v>
      </c>
      <c r="B400">
        <v>68.73</v>
      </c>
      <c r="C400">
        <v>-53.73</v>
      </c>
      <c r="D400">
        <v>-54.9</v>
      </c>
    </row>
    <row r="401" spans="1:4" x14ac:dyDescent="0.3">
      <c r="A401" s="2">
        <v>37159</v>
      </c>
      <c r="B401">
        <v>68.650000000000006</v>
      </c>
      <c r="C401">
        <v>-53.65</v>
      </c>
      <c r="D401">
        <v>-54.82</v>
      </c>
    </row>
    <row r="402" spans="1:4" x14ac:dyDescent="0.3">
      <c r="A402" s="2">
        <v>37164</v>
      </c>
      <c r="B402">
        <v>68.77</v>
      </c>
      <c r="C402">
        <v>-53.77</v>
      </c>
      <c r="D402">
        <v>-54.94</v>
      </c>
    </row>
    <row r="403" spans="1:4" x14ac:dyDescent="0.3">
      <c r="A403" s="2">
        <v>37169</v>
      </c>
      <c r="B403">
        <v>68.8</v>
      </c>
      <c r="C403">
        <v>-53.8</v>
      </c>
      <c r="D403">
        <v>-54.97</v>
      </c>
    </row>
    <row r="404" spans="1:4" x14ac:dyDescent="0.3">
      <c r="A404" s="2">
        <v>37174</v>
      </c>
      <c r="B404">
        <v>68.97</v>
      </c>
      <c r="C404">
        <v>-53.97</v>
      </c>
      <c r="D404">
        <v>-55.14</v>
      </c>
    </row>
    <row r="405" spans="1:4" x14ac:dyDescent="0.3">
      <c r="A405" s="2">
        <v>37175</v>
      </c>
      <c r="B405">
        <v>68.84</v>
      </c>
      <c r="C405">
        <v>-53.84</v>
      </c>
      <c r="D405">
        <v>-55.01</v>
      </c>
    </row>
    <row r="406" spans="1:4" x14ac:dyDescent="0.3">
      <c r="A406" s="2">
        <v>37179</v>
      </c>
      <c r="B406">
        <v>68.8</v>
      </c>
      <c r="C406">
        <v>-53.8</v>
      </c>
      <c r="D406">
        <v>-54.97</v>
      </c>
    </row>
    <row r="407" spans="1:4" x14ac:dyDescent="0.3">
      <c r="A407" s="2">
        <v>37184</v>
      </c>
      <c r="B407">
        <v>68.86</v>
      </c>
      <c r="C407">
        <v>-53.86</v>
      </c>
      <c r="D407">
        <v>-55.03</v>
      </c>
    </row>
    <row r="408" spans="1:4" x14ac:dyDescent="0.3">
      <c r="A408" s="2">
        <v>37189</v>
      </c>
      <c r="B408">
        <v>68.72</v>
      </c>
      <c r="C408">
        <v>-53.72</v>
      </c>
      <c r="D408">
        <v>-54.89</v>
      </c>
    </row>
    <row r="409" spans="1:4" x14ac:dyDescent="0.3">
      <c r="A409" s="2">
        <v>37195</v>
      </c>
      <c r="B409">
        <v>69.099999999999895</v>
      </c>
      <c r="C409">
        <v>-54.1</v>
      </c>
      <c r="D409">
        <v>-55.27</v>
      </c>
    </row>
    <row r="410" spans="1:4" x14ac:dyDescent="0.3">
      <c r="A410" s="2">
        <v>37200</v>
      </c>
      <c r="B410">
        <v>69.069999999999894</v>
      </c>
      <c r="C410">
        <v>-54.07</v>
      </c>
      <c r="D410">
        <v>-55.24</v>
      </c>
    </row>
    <row r="411" spans="1:4" x14ac:dyDescent="0.3">
      <c r="A411" s="2">
        <v>37205</v>
      </c>
      <c r="B411">
        <v>69.12</v>
      </c>
      <c r="C411">
        <v>-54.12</v>
      </c>
      <c r="D411">
        <v>-55.29</v>
      </c>
    </row>
    <row r="412" spans="1:4" x14ac:dyDescent="0.3">
      <c r="A412" s="2">
        <v>37210</v>
      </c>
      <c r="B412">
        <v>69.22</v>
      </c>
      <c r="C412">
        <v>-54.22</v>
      </c>
      <c r="D412">
        <v>-55.39</v>
      </c>
    </row>
    <row r="413" spans="1:4" x14ac:dyDescent="0.3">
      <c r="A413" s="2">
        <v>37215</v>
      </c>
      <c r="B413">
        <v>69.22</v>
      </c>
      <c r="C413">
        <v>-54.22</v>
      </c>
      <c r="D413">
        <v>-55.39</v>
      </c>
    </row>
    <row r="414" spans="1:4" x14ac:dyDescent="0.3">
      <c r="A414" s="2">
        <v>37220</v>
      </c>
      <c r="B414">
        <v>69.290000000000006</v>
      </c>
      <c r="C414">
        <v>-54.29</v>
      </c>
      <c r="D414">
        <v>-55.46</v>
      </c>
    </row>
    <row r="415" spans="1:4" x14ac:dyDescent="0.3">
      <c r="A415" s="2">
        <v>37225</v>
      </c>
      <c r="B415">
        <v>69.31</v>
      </c>
      <c r="C415">
        <v>-54.31</v>
      </c>
      <c r="D415">
        <v>-55.48</v>
      </c>
    </row>
    <row r="416" spans="1:4" x14ac:dyDescent="0.3">
      <c r="A416" s="2">
        <v>37230</v>
      </c>
      <c r="B416">
        <v>69.400000000000006</v>
      </c>
      <c r="C416">
        <v>-54.4</v>
      </c>
      <c r="D416">
        <v>-55.57</v>
      </c>
    </row>
    <row r="417" spans="1:4" x14ac:dyDescent="0.3">
      <c r="A417" s="2">
        <v>37235</v>
      </c>
      <c r="B417">
        <v>69.42</v>
      </c>
      <c r="C417">
        <v>-54.42</v>
      </c>
      <c r="D417">
        <v>-55.59</v>
      </c>
    </row>
    <row r="418" spans="1:4" x14ac:dyDescent="0.3">
      <c r="A418" s="2">
        <v>37240</v>
      </c>
      <c r="B418">
        <v>69.459999999999894</v>
      </c>
      <c r="C418">
        <v>-54.46</v>
      </c>
      <c r="D418">
        <v>-55.63</v>
      </c>
    </row>
    <row r="419" spans="1:4" x14ac:dyDescent="0.3">
      <c r="A419" s="2">
        <v>37245</v>
      </c>
      <c r="B419">
        <v>69.39</v>
      </c>
      <c r="C419">
        <v>-54.39</v>
      </c>
      <c r="D419">
        <v>-55.56</v>
      </c>
    </row>
    <row r="420" spans="1:4" x14ac:dyDescent="0.3">
      <c r="A420" s="2">
        <v>37250</v>
      </c>
      <c r="B420">
        <v>69.42</v>
      </c>
      <c r="C420">
        <v>-54.42</v>
      </c>
      <c r="D420">
        <v>-55.59</v>
      </c>
    </row>
    <row r="421" spans="1:4" x14ac:dyDescent="0.3">
      <c r="A421" s="2">
        <v>37256</v>
      </c>
      <c r="B421">
        <v>69.489999999999895</v>
      </c>
      <c r="C421">
        <v>-54.49</v>
      </c>
      <c r="D421">
        <v>-55.66</v>
      </c>
    </row>
    <row r="422" spans="1:4" x14ac:dyDescent="0.3">
      <c r="A422" s="2">
        <v>37261</v>
      </c>
      <c r="B422">
        <v>69.52</v>
      </c>
      <c r="C422">
        <v>-54.52</v>
      </c>
      <c r="D422">
        <v>-55.69</v>
      </c>
    </row>
    <row r="423" spans="1:4" x14ac:dyDescent="0.3">
      <c r="A423" s="2">
        <v>37266</v>
      </c>
      <c r="B423">
        <v>69.47</v>
      </c>
      <c r="C423">
        <v>-54.47</v>
      </c>
      <c r="D423">
        <v>-55.64</v>
      </c>
    </row>
    <row r="424" spans="1:4" x14ac:dyDescent="0.3">
      <c r="A424" s="2">
        <v>37270</v>
      </c>
      <c r="B424">
        <v>69.5</v>
      </c>
      <c r="C424">
        <v>-54.5</v>
      </c>
      <c r="D424">
        <v>-55.67</v>
      </c>
    </row>
    <row r="425" spans="1:4" x14ac:dyDescent="0.3">
      <c r="A425" s="2">
        <v>37271</v>
      </c>
      <c r="B425">
        <v>69.48</v>
      </c>
      <c r="C425">
        <v>-54.48</v>
      </c>
      <c r="D425">
        <v>-55.65</v>
      </c>
    </row>
    <row r="426" spans="1:4" x14ac:dyDescent="0.3">
      <c r="A426" s="2">
        <v>37276</v>
      </c>
      <c r="B426">
        <v>69.47</v>
      </c>
      <c r="C426">
        <v>-54.47</v>
      </c>
      <c r="D426">
        <v>-55.64</v>
      </c>
    </row>
    <row r="427" spans="1:4" x14ac:dyDescent="0.3">
      <c r="A427" s="2">
        <v>37281</v>
      </c>
      <c r="B427">
        <v>69.55</v>
      </c>
      <c r="C427">
        <v>-54.55</v>
      </c>
      <c r="D427">
        <v>-55.72</v>
      </c>
    </row>
    <row r="428" spans="1:4" x14ac:dyDescent="0.3">
      <c r="A428" s="2">
        <v>37287</v>
      </c>
      <c r="B428">
        <v>69.58</v>
      </c>
      <c r="C428">
        <v>-54.58</v>
      </c>
      <c r="D428">
        <v>-55.75</v>
      </c>
    </row>
    <row r="429" spans="1:4" x14ac:dyDescent="0.3">
      <c r="A429" s="2">
        <v>37292</v>
      </c>
      <c r="B429">
        <v>69.709999999999894</v>
      </c>
      <c r="C429">
        <v>-54.71</v>
      </c>
      <c r="D429">
        <v>-55.88</v>
      </c>
    </row>
    <row r="430" spans="1:4" x14ac:dyDescent="0.3">
      <c r="A430" s="2">
        <v>37297</v>
      </c>
      <c r="B430">
        <v>69.7</v>
      </c>
      <c r="C430">
        <v>-54.7</v>
      </c>
      <c r="D430">
        <v>-55.87</v>
      </c>
    </row>
    <row r="431" spans="1:4" x14ac:dyDescent="0.3">
      <c r="A431" s="2">
        <v>37302</v>
      </c>
      <c r="B431">
        <v>69.73</v>
      </c>
      <c r="C431">
        <v>-54.73</v>
      </c>
      <c r="D431">
        <v>-55.9</v>
      </c>
    </row>
    <row r="432" spans="1:4" x14ac:dyDescent="0.3">
      <c r="A432" s="2">
        <v>37307</v>
      </c>
      <c r="B432">
        <v>69.760000000000005</v>
      </c>
      <c r="C432">
        <v>-54.76</v>
      </c>
      <c r="D432">
        <v>-55.93</v>
      </c>
    </row>
    <row r="433" spans="1:4" x14ac:dyDescent="0.3">
      <c r="A433" s="2">
        <v>37312</v>
      </c>
      <c r="B433">
        <v>69.81</v>
      </c>
      <c r="C433">
        <v>-54.81</v>
      </c>
      <c r="D433">
        <v>-55.98</v>
      </c>
    </row>
    <row r="434" spans="1:4" x14ac:dyDescent="0.3">
      <c r="A434" s="2">
        <v>37315</v>
      </c>
      <c r="B434">
        <v>69.819999999999894</v>
      </c>
      <c r="C434">
        <v>-54.82</v>
      </c>
      <c r="D434">
        <v>-55.99</v>
      </c>
    </row>
    <row r="435" spans="1:4" x14ac:dyDescent="0.3">
      <c r="A435" s="2">
        <v>37320</v>
      </c>
      <c r="B435">
        <v>69.83</v>
      </c>
      <c r="C435">
        <v>-54.83</v>
      </c>
      <c r="D435">
        <v>-56</v>
      </c>
    </row>
    <row r="436" spans="1:4" x14ac:dyDescent="0.3">
      <c r="A436" s="2">
        <v>37325</v>
      </c>
      <c r="B436">
        <v>69.83</v>
      </c>
      <c r="C436">
        <v>-54.83</v>
      </c>
      <c r="D436">
        <v>-56</v>
      </c>
    </row>
    <row r="437" spans="1:4" x14ac:dyDescent="0.3">
      <c r="A437" s="2">
        <v>37330</v>
      </c>
      <c r="B437">
        <v>69.72</v>
      </c>
      <c r="C437">
        <v>-54.72</v>
      </c>
      <c r="D437">
        <v>-55.89</v>
      </c>
    </row>
    <row r="438" spans="1:4" x14ac:dyDescent="0.3">
      <c r="A438" s="2">
        <v>37335</v>
      </c>
      <c r="B438">
        <v>69.739999999999895</v>
      </c>
      <c r="C438">
        <v>-54.74</v>
      </c>
      <c r="D438">
        <v>-55.91</v>
      </c>
    </row>
    <row r="439" spans="1:4" x14ac:dyDescent="0.3">
      <c r="A439" s="2">
        <v>37340</v>
      </c>
      <c r="B439">
        <v>69.72</v>
      </c>
      <c r="C439">
        <v>-54.72</v>
      </c>
      <c r="D439">
        <v>-55.89</v>
      </c>
    </row>
    <row r="440" spans="1:4" x14ac:dyDescent="0.3">
      <c r="A440" s="2">
        <v>37346</v>
      </c>
      <c r="B440">
        <v>69.66</v>
      </c>
      <c r="C440">
        <v>-54.66</v>
      </c>
      <c r="D440">
        <v>-55.83</v>
      </c>
    </row>
    <row r="441" spans="1:4" x14ac:dyDescent="0.3">
      <c r="A441" s="2">
        <v>37351</v>
      </c>
      <c r="B441">
        <v>69.67</v>
      </c>
      <c r="C441">
        <v>-54.67</v>
      </c>
      <c r="D441">
        <v>-55.84</v>
      </c>
    </row>
    <row r="442" spans="1:4" x14ac:dyDescent="0.3">
      <c r="A442" s="2">
        <v>37356</v>
      </c>
      <c r="B442">
        <v>69.75</v>
      </c>
      <c r="C442">
        <v>-54.75</v>
      </c>
      <c r="D442">
        <v>-55.92</v>
      </c>
    </row>
    <row r="443" spans="1:4" x14ac:dyDescent="0.3">
      <c r="A443" s="2">
        <v>37361</v>
      </c>
      <c r="B443">
        <v>69.7</v>
      </c>
      <c r="C443">
        <v>-54.7</v>
      </c>
      <c r="D443">
        <v>-55.87</v>
      </c>
    </row>
    <row r="444" spans="1:4" x14ac:dyDescent="0.3">
      <c r="A444" s="2">
        <v>37365</v>
      </c>
      <c r="B444">
        <v>69.64</v>
      </c>
      <c r="C444">
        <v>-54.64</v>
      </c>
      <c r="D444">
        <v>-55.81</v>
      </c>
    </row>
    <row r="445" spans="1:4" x14ac:dyDescent="0.3">
      <c r="A445" s="2">
        <v>37366</v>
      </c>
      <c r="B445">
        <v>69.599999999999895</v>
      </c>
      <c r="C445">
        <v>-54.6</v>
      </c>
      <c r="D445">
        <v>-55.77</v>
      </c>
    </row>
    <row r="446" spans="1:4" x14ac:dyDescent="0.3">
      <c r="A446" s="2">
        <v>37371</v>
      </c>
      <c r="B446">
        <v>69.67</v>
      </c>
      <c r="C446">
        <v>-54.67</v>
      </c>
      <c r="D446">
        <v>-55.84</v>
      </c>
    </row>
    <row r="447" spans="1:4" x14ac:dyDescent="0.3">
      <c r="A447" s="2">
        <v>37376</v>
      </c>
      <c r="B447">
        <v>69.63</v>
      </c>
      <c r="C447">
        <v>-54.63</v>
      </c>
      <c r="D447">
        <v>-55.8</v>
      </c>
    </row>
    <row r="448" spans="1:4" x14ac:dyDescent="0.3">
      <c r="A448" s="2">
        <v>37381</v>
      </c>
      <c r="B448">
        <v>69.7</v>
      </c>
      <c r="C448">
        <v>-54.7</v>
      </c>
      <c r="D448">
        <v>-55.87</v>
      </c>
    </row>
    <row r="449" spans="1:4" x14ac:dyDescent="0.3">
      <c r="A449" s="2">
        <v>37386</v>
      </c>
      <c r="B449">
        <v>69.63</v>
      </c>
      <c r="C449">
        <v>-54.63</v>
      </c>
      <c r="D449">
        <v>-55.8</v>
      </c>
    </row>
    <row r="450" spans="1:4" x14ac:dyDescent="0.3">
      <c r="A450" s="2">
        <v>37391</v>
      </c>
      <c r="B450">
        <v>69.72</v>
      </c>
      <c r="C450">
        <v>-54.72</v>
      </c>
      <c r="D450">
        <v>-55.89</v>
      </c>
    </row>
    <row r="451" spans="1:4" x14ac:dyDescent="0.3">
      <c r="A451" s="2">
        <v>37396</v>
      </c>
      <c r="B451">
        <v>69.760000000000005</v>
      </c>
      <c r="C451">
        <v>-54.76</v>
      </c>
      <c r="D451">
        <v>-55.93</v>
      </c>
    </row>
    <row r="452" spans="1:4" x14ac:dyDescent="0.3">
      <c r="A452" s="2">
        <v>37401</v>
      </c>
      <c r="B452">
        <v>69.75</v>
      </c>
      <c r="C452">
        <v>-54.75</v>
      </c>
      <c r="D452">
        <v>-55.92</v>
      </c>
    </row>
    <row r="453" spans="1:4" x14ac:dyDescent="0.3">
      <c r="A453" s="2">
        <v>37407</v>
      </c>
      <c r="B453">
        <v>69.73</v>
      </c>
      <c r="C453">
        <v>-54.73</v>
      </c>
      <c r="D453">
        <v>-55.9</v>
      </c>
    </row>
    <row r="454" spans="1:4" x14ac:dyDescent="0.3">
      <c r="A454" s="2">
        <v>37412</v>
      </c>
      <c r="B454">
        <v>69.8</v>
      </c>
      <c r="C454">
        <v>-54.8</v>
      </c>
      <c r="D454">
        <v>-55.97</v>
      </c>
    </row>
    <row r="455" spans="1:4" x14ac:dyDescent="0.3">
      <c r="A455" s="2">
        <v>37417</v>
      </c>
      <c r="B455">
        <v>69.81</v>
      </c>
      <c r="C455">
        <v>-54.81</v>
      </c>
      <c r="D455">
        <v>-55.98</v>
      </c>
    </row>
    <row r="456" spans="1:4" x14ac:dyDescent="0.3">
      <c r="A456" s="2">
        <v>37422</v>
      </c>
      <c r="B456">
        <v>69.7</v>
      </c>
      <c r="C456">
        <v>-54.7</v>
      </c>
      <c r="D456">
        <v>-55.87</v>
      </c>
    </row>
    <row r="457" spans="1:4" x14ac:dyDescent="0.3">
      <c r="A457" s="2">
        <v>37427</v>
      </c>
      <c r="B457">
        <v>69.97</v>
      </c>
      <c r="C457">
        <v>-54.97</v>
      </c>
      <c r="D457">
        <v>-56.14</v>
      </c>
    </row>
    <row r="458" spans="1:4" x14ac:dyDescent="0.3">
      <c r="A458" s="2">
        <v>37432</v>
      </c>
      <c r="B458">
        <v>69.97</v>
      </c>
      <c r="C458">
        <v>-54.97</v>
      </c>
      <c r="D458">
        <v>-56.14</v>
      </c>
    </row>
    <row r="459" spans="1:4" x14ac:dyDescent="0.3">
      <c r="A459" s="2">
        <v>37437</v>
      </c>
      <c r="B459">
        <v>70</v>
      </c>
      <c r="C459">
        <v>-55</v>
      </c>
      <c r="D459">
        <v>-56.17</v>
      </c>
    </row>
    <row r="460" spans="1:4" x14ac:dyDescent="0.3">
      <c r="A460" s="2">
        <v>37442</v>
      </c>
      <c r="B460">
        <v>70</v>
      </c>
      <c r="C460">
        <v>-55</v>
      </c>
      <c r="D460">
        <v>-56.17</v>
      </c>
    </row>
    <row r="461" spans="1:4" x14ac:dyDescent="0.3">
      <c r="A461" s="2">
        <v>37447</v>
      </c>
      <c r="B461">
        <v>70.150000000000006</v>
      </c>
      <c r="C461">
        <v>-55.15</v>
      </c>
      <c r="D461">
        <v>-56.32</v>
      </c>
    </row>
    <row r="462" spans="1:4" x14ac:dyDescent="0.3">
      <c r="A462" s="2">
        <v>37452</v>
      </c>
      <c r="B462">
        <v>70.180000000000007</v>
      </c>
      <c r="C462">
        <v>-55.18</v>
      </c>
      <c r="D462">
        <v>-56.35</v>
      </c>
    </row>
    <row r="463" spans="1:4" x14ac:dyDescent="0.3">
      <c r="A463" s="2">
        <v>37457</v>
      </c>
      <c r="B463">
        <v>70.12</v>
      </c>
      <c r="C463">
        <v>-55.12</v>
      </c>
      <c r="D463">
        <v>-56.29</v>
      </c>
    </row>
    <row r="464" spans="1:4" x14ac:dyDescent="0.3">
      <c r="A464" s="2">
        <v>37462</v>
      </c>
      <c r="B464">
        <v>70.22</v>
      </c>
      <c r="C464">
        <v>-55.22</v>
      </c>
      <c r="D464">
        <v>-56.39</v>
      </c>
    </row>
    <row r="465" spans="1:4" x14ac:dyDescent="0.3">
      <c r="A465" s="2">
        <v>37468</v>
      </c>
      <c r="B465">
        <v>70.2</v>
      </c>
      <c r="C465">
        <v>-55.2</v>
      </c>
      <c r="D465">
        <v>-56.37</v>
      </c>
    </row>
    <row r="466" spans="1:4" x14ac:dyDescent="0.3">
      <c r="A466" s="2">
        <v>37473</v>
      </c>
      <c r="B466">
        <v>70.37</v>
      </c>
      <c r="C466">
        <v>-55.37</v>
      </c>
      <c r="D466">
        <v>-56.54</v>
      </c>
    </row>
    <row r="467" spans="1:4" x14ac:dyDescent="0.3">
      <c r="A467" s="2">
        <v>37478</v>
      </c>
      <c r="B467">
        <v>70.430000000000007</v>
      </c>
      <c r="C467">
        <v>-55.43</v>
      </c>
      <c r="D467">
        <v>-56.6</v>
      </c>
    </row>
    <row r="468" spans="1:4" x14ac:dyDescent="0.3">
      <c r="A468" s="2">
        <v>37483</v>
      </c>
      <c r="B468">
        <v>70.5</v>
      </c>
      <c r="C468">
        <v>-55.5</v>
      </c>
      <c r="D468">
        <v>-56.67</v>
      </c>
    </row>
    <row r="469" spans="1:4" x14ac:dyDescent="0.3">
      <c r="A469" s="2">
        <v>37488</v>
      </c>
      <c r="B469">
        <v>70.53</v>
      </c>
      <c r="C469">
        <v>-55.53</v>
      </c>
      <c r="D469">
        <v>-56.7</v>
      </c>
    </row>
    <row r="470" spans="1:4" x14ac:dyDescent="0.3">
      <c r="A470" s="2">
        <v>37493</v>
      </c>
      <c r="B470">
        <v>70.52</v>
      </c>
      <c r="C470">
        <v>-55.52</v>
      </c>
      <c r="D470">
        <v>-56.69</v>
      </c>
    </row>
    <row r="471" spans="1:4" x14ac:dyDescent="0.3">
      <c r="A471" s="2">
        <v>37499</v>
      </c>
      <c r="B471">
        <v>70.5</v>
      </c>
      <c r="C471">
        <v>-55.5</v>
      </c>
      <c r="D471">
        <v>-56.67</v>
      </c>
    </row>
    <row r="472" spans="1:4" x14ac:dyDescent="0.3">
      <c r="A472" s="2">
        <v>37504</v>
      </c>
      <c r="B472">
        <v>70.459999999999894</v>
      </c>
      <c r="C472">
        <v>-55.46</v>
      </c>
      <c r="D472">
        <v>-56.63</v>
      </c>
    </row>
    <row r="473" spans="1:4" x14ac:dyDescent="0.3">
      <c r="A473" s="2">
        <v>37509</v>
      </c>
      <c r="B473">
        <v>70.52</v>
      </c>
      <c r="C473">
        <v>-55.52</v>
      </c>
      <c r="D473">
        <v>-56.69</v>
      </c>
    </row>
    <row r="474" spans="1:4" x14ac:dyDescent="0.3">
      <c r="A474" s="2">
        <v>37514</v>
      </c>
      <c r="B474">
        <v>70.53</v>
      </c>
      <c r="C474">
        <v>-55.53</v>
      </c>
      <c r="D474">
        <v>-56.7</v>
      </c>
    </row>
    <row r="475" spans="1:4" x14ac:dyDescent="0.3">
      <c r="A475" s="2">
        <v>37519</v>
      </c>
      <c r="B475">
        <v>70.48</v>
      </c>
      <c r="C475">
        <v>-55.48</v>
      </c>
      <c r="D475">
        <v>-56.65</v>
      </c>
    </row>
    <row r="476" spans="1:4" x14ac:dyDescent="0.3">
      <c r="A476" s="2">
        <v>37524</v>
      </c>
      <c r="B476">
        <v>70.599999999999895</v>
      </c>
      <c r="C476">
        <v>-55.6</v>
      </c>
      <c r="D476">
        <v>-56.77</v>
      </c>
    </row>
    <row r="477" spans="1:4" x14ac:dyDescent="0.3">
      <c r="A477" s="2">
        <v>37529</v>
      </c>
      <c r="B477">
        <v>70.63</v>
      </c>
      <c r="C477">
        <v>-55.63</v>
      </c>
      <c r="D477">
        <v>-56.8</v>
      </c>
    </row>
    <row r="478" spans="1:4" x14ac:dyDescent="0.3">
      <c r="A478" s="2">
        <v>37534</v>
      </c>
      <c r="B478">
        <v>70.599999999999895</v>
      </c>
      <c r="C478">
        <v>-55.6</v>
      </c>
      <c r="D478">
        <v>-56.77</v>
      </c>
    </row>
    <row r="479" spans="1:4" x14ac:dyDescent="0.3">
      <c r="A479" s="2">
        <v>37539</v>
      </c>
      <c r="B479">
        <v>70.78</v>
      </c>
      <c r="C479">
        <v>-55.78</v>
      </c>
      <c r="D479">
        <v>-56.95</v>
      </c>
    </row>
    <row r="480" spans="1:4" x14ac:dyDescent="0.3">
      <c r="A480" s="2">
        <v>37544</v>
      </c>
      <c r="B480">
        <v>70.56</v>
      </c>
      <c r="C480">
        <v>-55.56</v>
      </c>
      <c r="D480">
        <v>-56.73</v>
      </c>
    </row>
    <row r="481" spans="1:4" x14ac:dyDescent="0.3">
      <c r="A481" s="2">
        <v>37549</v>
      </c>
      <c r="B481">
        <v>70.59</v>
      </c>
      <c r="C481">
        <v>-55.59</v>
      </c>
      <c r="D481">
        <v>-56.76</v>
      </c>
    </row>
    <row r="482" spans="1:4" x14ac:dyDescent="0.3">
      <c r="A482" s="2">
        <v>37554</v>
      </c>
      <c r="B482">
        <v>70.69</v>
      </c>
      <c r="C482">
        <v>-55.69</v>
      </c>
      <c r="D482">
        <v>-56.86</v>
      </c>
    </row>
    <row r="483" spans="1:4" x14ac:dyDescent="0.3">
      <c r="A483" s="2">
        <v>37560</v>
      </c>
      <c r="B483">
        <v>70.680000000000007</v>
      </c>
      <c r="C483">
        <v>-55.68</v>
      </c>
      <c r="D483">
        <v>-56.85</v>
      </c>
    </row>
    <row r="484" spans="1:4" x14ac:dyDescent="0.3">
      <c r="A484" s="2">
        <v>37565</v>
      </c>
      <c r="B484">
        <v>70.73</v>
      </c>
      <c r="C484">
        <v>-55.73</v>
      </c>
      <c r="D484">
        <v>-56.9</v>
      </c>
    </row>
    <row r="485" spans="1:4" x14ac:dyDescent="0.3">
      <c r="A485" s="2">
        <v>37570</v>
      </c>
      <c r="B485">
        <v>70.73</v>
      </c>
      <c r="C485">
        <v>-55.73</v>
      </c>
      <c r="D485">
        <v>-56.9</v>
      </c>
    </row>
    <row r="486" spans="1:4" x14ac:dyDescent="0.3">
      <c r="A486" s="2">
        <v>37575</v>
      </c>
      <c r="B486">
        <v>70.73</v>
      </c>
      <c r="C486">
        <v>-55.73</v>
      </c>
      <c r="D486">
        <v>-56.9</v>
      </c>
    </row>
    <row r="487" spans="1:4" x14ac:dyDescent="0.3">
      <c r="A487" s="2">
        <v>37580</v>
      </c>
      <c r="B487">
        <v>70.819999999999894</v>
      </c>
      <c r="C487">
        <v>-55.82</v>
      </c>
      <c r="D487">
        <v>-56.99</v>
      </c>
    </row>
    <row r="488" spans="1:4" x14ac:dyDescent="0.3">
      <c r="A488" s="2">
        <v>37585</v>
      </c>
      <c r="B488">
        <v>70.86</v>
      </c>
      <c r="C488">
        <v>-55.86</v>
      </c>
      <c r="D488">
        <v>-57.03</v>
      </c>
    </row>
    <row r="489" spans="1:4" x14ac:dyDescent="0.3">
      <c r="A489" s="2">
        <v>37590</v>
      </c>
      <c r="B489">
        <v>70.86</v>
      </c>
      <c r="C489">
        <v>-55.86</v>
      </c>
      <c r="D489">
        <v>-57.03</v>
      </c>
    </row>
    <row r="490" spans="1:4" x14ac:dyDescent="0.3">
      <c r="A490" s="2">
        <v>37595</v>
      </c>
      <c r="B490">
        <v>71.12</v>
      </c>
      <c r="C490">
        <v>-56.12</v>
      </c>
      <c r="D490">
        <v>-57.29</v>
      </c>
    </row>
    <row r="491" spans="1:4" x14ac:dyDescent="0.3">
      <c r="A491" s="2">
        <v>37600</v>
      </c>
      <c r="B491">
        <v>71.12</v>
      </c>
      <c r="C491">
        <v>-56.12</v>
      </c>
      <c r="D491">
        <v>-57.29</v>
      </c>
    </row>
    <row r="492" spans="1:4" x14ac:dyDescent="0.3">
      <c r="A492" s="2">
        <v>37605</v>
      </c>
      <c r="B492">
        <v>70.95</v>
      </c>
      <c r="C492">
        <v>-55.95</v>
      </c>
      <c r="D492">
        <v>-57.12</v>
      </c>
    </row>
    <row r="493" spans="1:4" x14ac:dyDescent="0.3">
      <c r="A493" s="2">
        <v>37610</v>
      </c>
      <c r="B493">
        <v>71.06</v>
      </c>
      <c r="C493">
        <v>-56.06</v>
      </c>
      <c r="D493">
        <v>-57.23</v>
      </c>
    </row>
    <row r="494" spans="1:4" x14ac:dyDescent="0.3">
      <c r="A494" s="2">
        <v>37615</v>
      </c>
      <c r="B494">
        <v>70.959999999999894</v>
      </c>
      <c r="C494">
        <v>-55.96</v>
      </c>
      <c r="D494">
        <v>-57.13</v>
      </c>
    </row>
    <row r="495" spans="1:4" x14ac:dyDescent="0.3">
      <c r="A495" s="2">
        <v>37621</v>
      </c>
      <c r="B495">
        <v>71.13</v>
      </c>
      <c r="C495">
        <v>-56.13</v>
      </c>
      <c r="D495">
        <v>-57.3</v>
      </c>
    </row>
    <row r="496" spans="1:4" x14ac:dyDescent="0.3">
      <c r="A496" s="2">
        <v>37626</v>
      </c>
      <c r="B496">
        <v>71.099999999999895</v>
      </c>
      <c r="C496">
        <v>-56.1</v>
      </c>
      <c r="D496">
        <v>-57.27</v>
      </c>
    </row>
    <row r="497" spans="1:4" x14ac:dyDescent="0.3">
      <c r="A497" s="2">
        <v>37631</v>
      </c>
      <c r="B497">
        <v>71.03</v>
      </c>
      <c r="C497">
        <v>-56.03</v>
      </c>
      <c r="D497">
        <v>-57.2</v>
      </c>
    </row>
    <row r="498" spans="1:4" x14ac:dyDescent="0.3">
      <c r="A498" s="2">
        <v>37636</v>
      </c>
      <c r="B498">
        <v>71.22</v>
      </c>
      <c r="C498">
        <v>-56.22</v>
      </c>
      <c r="D498">
        <v>-57.39</v>
      </c>
    </row>
    <row r="499" spans="1:4" x14ac:dyDescent="0.3">
      <c r="A499" s="2">
        <v>37641</v>
      </c>
      <c r="B499">
        <v>71.180000000000007</v>
      </c>
      <c r="C499">
        <v>-56.18</v>
      </c>
      <c r="D499">
        <v>-57.35</v>
      </c>
    </row>
    <row r="500" spans="1:4" x14ac:dyDescent="0.3">
      <c r="A500" s="2">
        <v>37646</v>
      </c>
      <c r="B500">
        <v>71.3</v>
      </c>
      <c r="C500">
        <v>-56.3</v>
      </c>
      <c r="D500">
        <v>-57.47</v>
      </c>
    </row>
    <row r="501" spans="1:4" x14ac:dyDescent="0.3">
      <c r="A501" s="2">
        <v>37652</v>
      </c>
      <c r="B501">
        <v>71.22</v>
      </c>
      <c r="C501">
        <v>-56.22</v>
      </c>
      <c r="D501">
        <v>-57.39</v>
      </c>
    </row>
    <row r="502" spans="1:4" x14ac:dyDescent="0.3">
      <c r="A502" s="2">
        <v>37657</v>
      </c>
      <c r="B502">
        <v>71.19</v>
      </c>
      <c r="C502">
        <v>-56.19</v>
      </c>
      <c r="D502">
        <v>-57.36</v>
      </c>
    </row>
    <row r="503" spans="1:4" x14ac:dyDescent="0.3">
      <c r="A503" s="2">
        <v>37662</v>
      </c>
      <c r="B503">
        <v>71.180000000000007</v>
      </c>
      <c r="C503">
        <v>-56.18</v>
      </c>
      <c r="D503">
        <v>-57.35</v>
      </c>
    </row>
    <row r="504" spans="1:4" x14ac:dyDescent="0.3">
      <c r="A504" s="2">
        <v>37667</v>
      </c>
      <c r="B504">
        <v>71.28</v>
      </c>
      <c r="C504">
        <v>-56.28</v>
      </c>
      <c r="D504">
        <v>-57.45</v>
      </c>
    </row>
    <row r="505" spans="1:4" x14ac:dyDescent="0.3">
      <c r="A505" s="2">
        <v>37672</v>
      </c>
      <c r="B505">
        <v>71.290000000000006</v>
      </c>
      <c r="C505">
        <v>-56.29</v>
      </c>
      <c r="D505">
        <v>-57.46</v>
      </c>
    </row>
    <row r="506" spans="1:4" x14ac:dyDescent="0.3">
      <c r="A506" s="2">
        <v>37677</v>
      </c>
      <c r="B506">
        <v>71.33</v>
      </c>
      <c r="C506">
        <v>-56.33</v>
      </c>
      <c r="D506">
        <v>-57.5</v>
      </c>
    </row>
    <row r="507" spans="1:4" x14ac:dyDescent="0.3">
      <c r="A507" s="2">
        <v>37680</v>
      </c>
      <c r="B507">
        <v>71.3</v>
      </c>
      <c r="C507">
        <v>-56.3</v>
      </c>
      <c r="D507">
        <v>-57.47</v>
      </c>
    </row>
    <row r="508" spans="1:4" x14ac:dyDescent="0.3">
      <c r="A508" s="2">
        <v>37685</v>
      </c>
      <c r="B508">
        <v>71.28</v>
      </c>
      <c r="C508">
        <v>-56.28</v>
      </c>
      <c r="D508">
        <v>-57.45</v>
      </c>
    </row>
    <row r="509" spans="1:4" x14ac:dyDescent="0.3">
      <c r="A509" s="2">
        <v>37690</v>
      </c>
      <c r="B509">
        <v>71.3</v>
      </c>
      <c r="C509">
        <v>-56.3</v>
      </c>
      <c r="D509">
        <v>-57.47</v>
      </c>
    </row>
    <row r="510" spans="1:4" x14ac:dyDescent="0.3">
      <c r="A510" s="2">
        <v>37695</v>
      </c>
      <c r="B510">
        <v>71.39</v>
      </c>
      <c r="C510">
        <v>-56.39</v>
      </c>
      <c r="D510">
        <v>-57.56</v>
      </c>
    </row>
    <row r="511" spans="1:4" x14ac:dyDescent="0.3">
      <c r="A511" s="2">
        <v>37700</v>
      </c>
      <c r="B511">
        <v>71.349999999999895</v>
      </c>
      <c r="C511">
        <v>-56.35</v>
      </c>
      <c r="D511">
        <v>-57.52</v>
      </c>
    </row>
    <row r="512" spans="1:4" x14ac:dyDescent="0.3">
      <c r="A512" s="2">
        <v>37705</v>
      </c>
      <c r="B512">
        <v>71.290000000000006</v>
      </c>
      <c r="C512">
        <v>-56.29</v>
      </c>
      <c r="D512">
        <v>-57.46</v>
      </c>
    </row>
    <row r="513" spans="1:4" x14ac:dyDescent="0.3">
      <c r="A513" s="2">
        <v>37711</v>
      </c>
      <c r="B513">
        <v>71.3</v>
      </c>
      <c r="C513">
        <v>-56.3</v>
      </c>
      <c r="D513">
        <v>-57.47</v>
      </c>
    </row>
    <row r="514" spans="1:4" x14ac:dyDescent="0.3">
      <c r="A514" s="2">
        <v>37716</v>
      </c>
      <c r="B514">
        <v>71.290000000000006</v>
      </c>
      <c r="C514">
        <v>-56.29</v>
      </c>
      <c r="D514">
        <v>-57.46</v>
      </c>
    </row>
    <row r="515" spans="1:4" x14ac:dyDescent="0.3">
      <c r="A515" s="2">
        <v>37721</v>
      </c>
      <c r="B515">
        <v>71.209999999999894</v>
      </c>
      <c r="C515">
        <v>-56.21</v>
      </c>
      <c r="D515">
        <v>-57.38</v>
      </c>
    </row>
    <row r="516" spans="1:4" x14ac:dyDescent="0.3">
      <c r="A516" s="2">
        <v>37726</v>
      </c>
      <c r="B516">
        <v>71.36</v>
      </c>
      <c r="C516">
        <v>-56.36</v>
      </c>
      <c r="D516">
        <v>-57.53</v>
      </c>
    </row>
    <row r="517" spans="1:4" x14ac:dyDescent="0.3">
      <c r="A517" s="2">
        <v>37731</v>
      </c>
      <c r="B517">
        <v>71.37</v>
      </c>
      <c r="C517">
        <v>-56.37</v>
      </c>
      <c r="D517">
        <v>-57.54</v>
      </c>
    </row>
    <row r="518" spans="1:4" x14ac:dyDescent="0.3">
      <c r="A518" s="2">
        <v>37736</v>
      </c>
      <c r="B518">
        <v>71.319999999999894</v>
      </c>
      <c r="C518">
        <v>-56.32</v>
      </c>
      <c r="D518">
        <v>-57.49</v>
      </c>
    </row>
    <row r="519" spans="1:4" x14ac:dyDescent="0.3">
      <c r="A519" s="2">
        <v>37741</v>
      </c>
      <c r="B519">
        <v>71.290000000000006</v>
      </c>
      <c r="C519">
        <v>-56.29</v>
      </c>
      <c r="D519">
        <v>-57.46</v>
      </c>
    </row>
    <row r="520" spans="1:4" x14ac:dyDescent="0.3">
      <c r="A520" s="2">
        <v>37746</v>
      </c>
      <c r="B520">
        <v>71.33</v>
      </c>
      <c r="C520">
        <v>-56.33</v>
      </c>
      <c r="D520">
        <v>-57.5</v>
      </c>
    </row>
    <row r="521" spans="1:4" x14ac:dyDescent="0.3">
      <c r="A521" s="2">
        <v>37751</v>
      </c>
      <c r="B521">
        <v>71.22</v>
      </c>
      <c r="C521">
        <v>-56.22</v>
      </c>
      <c r="D521">
        <v>-57.39</v>
      </c>
    </row>
    <row r="522" spans="1:4" x14ac:dyDescent="0.3">
      <c r="A522" s="2">
        <v>37756</v>
      </c>
      <c r="B522">
        <v>71.33</v>
      </c>
      <c r="C522">
        <v>-56.33</v>
      </c>
      <c r="D522">
        <v>-57.5</v>
      </c>
    </row>
    <row r="523" spans="1:4" x14ac:dyDescent="0.3">
      <c r="A523" s="2">
        <v>37761</v>
      </c>
      <c r="B523">
        <v>71.44</v>
      </c>
      <c r="C523">
        <v>-56.44</v>
      </c>
      <c r="D523">
        <v>-57.61</v>
      </c>
    </row>
    <row r="524" spans="1:4" x14ac:dyDescent="0.3">
      <c r="A524" s="2">
        <v>37766</v>
      </c>
      <c r="B524">
        <v>71.290000000000006</v>
      </c>
      <c r="C524">
        <v>-56.29</v>
      </c>
      <c r="D524">
        <v>-57.46</v>
      </c>
    </row>
    <row r="525" spans="1:4" x14ac:dyDescent="0.3">
      <c r="A525" s="2">
        <v>37772</v>
      </c>
      <c r="B525">
        <v>71.2</v>
      </c>
      <c r="C525">
        <v>-56.2</v>
      </c>
      <c r="D525">
        <v>-57.37</v>
      </c>
    </row>
    <row r="526" spans="1:4" x14ac:dyDescent="0.3">
      <c r="A526" s="2">
        <v>37777</v>
      </c>
      <c r="B526">
        <v>71.290000000000006</v>
      </c>
      <c r="C526">
        <v>-56.29</v>
      </c>
      <c r="D526">
        <v>-57.46</v>
      </c>
    </row>
    <row r="527" spans="1:4" x14ac:dyDescent="0.3">
      <c r="A527" s="2">
        <v>37782</v>
      </c>
      <c r="B527">
        <v>71.3</v>
      </c>
      <c r="C527">
        <v>-56.3</v>
      </c>
      <c r="D527">
        <v>-57.47</v>
      </c>
    </row>
    <row r="528" spans="1:4" x14ac:dyDescent="0.3">
      <c r="A528" s="2">
        <v>37787</v>
      </c>
      <c r="B528">
        <v>71.3</v>
      </c>
      <c r="C528">
        <v>-56.3</v>
      </c>
      <c r="D528">
        <v>-57.47</v>
      </c>
    </row>
    <row r="529" spans="1:4" x14ac:dyDescent="0.3">
      <c r="A529" s="2">
        <v>37792</v>
      </c>
      <c r="B529">
        <v>71.23</v>
      </c>
      <c r="C529">
        <v>-56.23</v>
      </c>
      <c r="D529">
        <v>-57.4</v>
      </c>
    </row>
    <row r="530" spans="1:4" x14ac:dyDescent="0.3">
      <c r="A530" s="2">
        <v>37797</v>
      </c>
      <c r="B530">
        <v>71.400000000000006</v>
      </c>
      <c r="C530">
        <v>-56.4</v>
      </c>
      <c r="D530">
        <v>-57.57</v>
      </c>
    </row>
    <row r="531" spans="1:4" x14ac:dyDescent="0.3">
      <c r="A531" s="2">
        <v>37802</v>
      </c>
      <c r="B531">
        <v>71.489999999999895</v>
      </c>
      <c r="C531">
        <v>-56.49</v>
      </c>
      <c r="D531">
        <v>-57.66</v>
      </c>
    </row>
    <row r="532" spans="1:4" x14ac:dyDescent="0.3">
      <c r="A532" s="2">
        <v>37807</v>
      </c>
      <c r="B532">
        <v>71.400000000000006</v>
      </c>
      <c r="C532">
        <v>-56.4</v>
      </c>
      <c r="D532">
        <v>-57.57</v>
      </c>
    </row>
    <row r="533" spans="1:4" x14ac:dyDescent="0.3">
      <c r="A533" s="2">
        <v>37812</v>
      </c>
      <c r="B533">
        <v>71.39</v>
      </c>
      <c r="C533">
        <v>-56.39</v>
      </c>
      <c r="D533">
        <v>-57.56</v>
      </c>
    </row>
    <row r="534" spans="1:4" x14ac:dyDescent="0.3">
      <c r="A534" s="2">
        <v>37817</v>
      </c>
      <c r="B534">
        <v>71.38</v>
      </c>
      <c r="C534">
        <v>-56.38</v>
      </c>
      <c r="D534">
        <v>-57.55</v>
      </c>
    </row>
    <row r="535" spans="1:4" x14ac:dyDescent="0.3">
      <c r="A535" s="2">
        <v>37822</v>
      </c>
      <c r="B535">
        <v>71.349999999999895</v>
      </c>
      <c r="C535">
        <v>-56.35</v>
      </c>
      <c r="D535">
        <v>-57.52</v>
      </c>
    </row>
    <row r="536" spans="1:4" x14ac:dyDescent="0.3">
      <c r="A536" s="2">
        <v>37827</v>
      </c>
      <c r="B536">
        <v>71.3</v>
      </c>
      <c r="C536">
        <v>-56.3</v>
      </c>
      <c r="D536">
        <v>-57.47</v>
      </c>
    </row>
    <row r="537" spans="1:4" x14ac:dyDescent="0.3">
      <c r="A537" s="2">
        <v>37833</v>
      </c>
      <c r="B537">
        <v>71.400000000000006</v>
      </c>
      <c r="C537">
        <v>-56.4</v>
      </c>
      <c r="D537">
        <v>-57.57</v>
      </c>
    </row>
    <row r="538" spans="1:4" x14ac:dyDescent="0.3">
      <c r="A538" s="2">
        <v>37838</v>
      </c>
      <c r="B538">
        <v>71.400000000000006</v>
      </c>
      <c r="C538">
        <v>-56.4</v>
      </c>
      <c r="D538">
        <v>-57.57</v>
      </c>
    </row>
    <row r="539" spans="1:4" x14ac:dyDescent="0.3">
      <c r="A539" s="2">
        <v>37843</v>
      </c>
      <c r="B539">
        <v>71.41</v>
      </c>
      <c r="C539">
        <v>-56.41</v>
      </c>
      <c r="D539">
        <v>-57.58</v>
      </c>
    </row>
    <row r="540" spans="1:4" x14ac:dyDescent="0.3">
      <c r="A540" s="2">
        <v>37848</v>
      </c>
      <c r="B540">
        <v>71.52</v>
      </c>
      <c r="C540">
        <v>-56.52</v>
      </c>
      <c r="D540">
        <v>-57.69</v>
      </c>
    </row>
    <row r="541" spans="1:4" x14ac:dyDescent="0.3">
      <c r="A541" s="2">
        <v>37853</v>
      </c>
      <c r="B541">
        <v>71.48</v>
      </c>
      <c r="C541">
        <v>-56.48</v>
      </c>
      <c r="D541">
        <v>-57.65</v>
      </c>
    </row>
    <row r="542" spans="1:4" x14ac:dyDescent="0.3">
      <c r="A542" s="2">
        <v>37858</v>
      </c>
      <c r="B542">
        <v>71.540000000000006</v>
      </c>
      <c r="C542">
        <v>-56.54</v>
      </c>
      <c r="D542">
        <v>-57.71</v>
      </c>
    </row>
    <row r="543" spans="1:4" x14ac:dyDescent="0.3">
      <c r="A543" s="2">
        <v>37864</v>
      </c>
      <c r="B543">
        <v>71.64</v>
      </c>
      <c r="C543">
        <v>-56.64</v>
      </c>
      <c r="D543">
        <v>-57.81</v>
      </c>
    </row>
    <row r="544" spans="1:4" x14ac:dyDescent="0.3">
      <c r="A544" s="2">
        <v>37869</v>
      </c>
      <c r="B544">
        <v>71.599999999999895</v>
      </c>
      <c r="C544">
        <v>-56.6</v>
      </c>
      <c r="D544">
        <v>-57.77</v>
      </c>
    </row>
    <row r="545" spans="1:4" x14ac:dyDescent="0.3">
      <c r="A545" s="2">
        <v>37874</v>
      </c>
      <c r="B545">
        <v>71.72</v>
      </c>
      <c r="C545">
        <v>-56.72</v>
      </c>
      <c r="D545">
        <v>-57.89</v>
      </c>
    </row>
    <row r="546" spans="1:4" x14ac:dyDescent="0.3">
      <c r="A546" s="2">
        <v>37879</v>
      </c>
      <c r="B546">
        <v>71.599999999999895</v>
      </c>
      <c r="C546">
        <v>-56.6</v>
      </c>
      <c r="D546">
        <v>-57.77</v>
      </c>
    </row>
    <row r="547" spans="1:4" x14ac:dyDescent="0.3">
      <c r="A547" s="2">
        <v>37884</v>
      </c>
      <c r="B547">
        <v>71.430000000000007</v>
      </c>
      <c r="C547">
        <v>-56.43</v>
      </c>
      <c r="D547">
        <v>-57.6</v>
      </c>
    </row>
    <row r="548" spans="1:4" x14ac:dyDescent="0.3">
      <c r="A548" s="2">
        <v>37889</v>
      </c>
      <c r="B548">
        <v>71.52</v>
      </c>
      <c r="C548">
        <v>-56.52</v>
      </c>
      <c r="D548">
        <v>-57.69</v>
      </c>
    </row>
    <row r="549" spans="1:4" x14ac:dyDescent="0.3">
      <c r="A549" s="2">
        <v>37894</v>
      </c>
      <c r="B549">
        <v>71.62</v>
      </c>
      <c r="C549">
        <v>-56.62</v>
      </c>
      <c r="D549">
        <v>-57.79</v>
      </c>
    </row>
    <row r="550" spans="1:4" x14ac:dyDescent="0.3">
      <c r="A550" s="2">
        <v>37899</v>
      </c>
      <c r="B550">
        <v>71.599999999999895</v>
      </c>
      <c r="C550">
        <v>-56.6</v>
      </c>
      <c r="D550">
        <v>-57.77</v>
      </c>
    </row>
    <row r="551" spans="1:4" x14ac:dyDescent="0.3">
      <c r="A551" s="2">
        <v>37904</v>
      </c>
      <c r="B551">
        <v>71.67</v>
      </c>
      <c r="C551">
        <v>-56.67</v>
      </c>
      <c r="D551">
        <v>-57.84</v>
      </c>
    </row>
    <row r="552" spans="1:4" x14ac:dyDescent="0.3">
      <c r="A552" s="2">
        <v>37909</v>
      </c>
      <c r="B552">
        <v>71.569999999999894</v>
      </c>
      <c r="C552">
        <v>-56.57</v>
      </c>
      <c r="D552">
        <v>-57.74</v>
      </c>
    </row>
    <row r="553" spans="1:4" x14ac:dyDescent="0.3">
      <c r="A553" s="2">
        <v>37914</v>
      </c>
      <c r="B553">
        <v>71.650000000000006</v>
      </c>
      <c r="C553">
        <v>-56.65</v>
      </c>
      <c r="D553">
        <v>-57.82</v>
      </c>
    </row>
    <row r="554" spans="1:4" x14ac:dyDescent="0.3">
      <c r="A554" s="2">
        <v>37919</v>
      </c>
      <c r="B554">
        <v>71.739999999999895</v>
      </c>
      <c r="C554">
        <v>-56.74</v>
      </c>
      <c r="D554">
        <v>-57.91</v>
      </c>
    </row>
    <row r="555" spans="1:4" x14ac:dyDescent="0.3">
      <c r="A555" s="2">
        <v>37925</v>
      </c>
      <c r="B555">
        <v>71.61</v>
      </c>
      <c r="C555">
        <v>-56.61</v>
      </c>
      <c r="D555">
        <v>-57.78</v>
      </c>
    </row>
    <row r="556" spans="1:4" x14ac:dyDescent="0.3">
      <c r="A556" s="2">
        <v>37930</v>
      </c>
      <c r="B556">
        <v>71.62</v>
      </c>
      <c r="C556">
        <v>-56.62</v>
      </c>
      <c r="D556">
        <v>-57.79</v>
      </c>
    </row>
    <row r="557" spans="1:4" x14ac:dyDescent="0.3">
      <c r="A557" s="2">
        <v>37935</v>
      </c>
      <c r="B557">
        <v>71.81</v>
      </c>
      <c r="C557">
        <v>-56.81</v>
      </c>
      <c r="D557">
        <v>-57.98</v>
      </c>
    </row>
    <row r="558" spans="1:4" x14ac:dyDescent="0.3">
      <c r="A558" s="2">
        <v>37940</v>
      </c>
      <c r="B558">
        <v>71.72</v>
      </c>
      <c r="C558">
        <v>-56.72</v>
      </c>
      <c r="D558">
        <v>-57.89</v>
      </c>
    </row>
    <row r="559" spans="1:4" x14ac:dyDescent="0.3">
      <c r="A559" s="2">
        <v>37945</v>
      </c>
      <c r="B559">
        <v>71.62</v>
      </c>
      <c r="C559">
        <v>-56.62</v>
      </c>
      <c r="D559">
        <v>-57.79</v>
      </c>
    </row>
    <row r="560" spans="1:4" x14ac:dyDescent="0.3">
      <c r="A560" s="2">
        <v>37950</v>
      </c>
      <c r="B560">
        <v>71.73</v>
      </c>
      <c r="C560">
        <v>-56.73</v>
      </c>
      <c r="D560">
        <v>-57.9</v>
      </c>
    </row>
    <row r="561" spans="1:4" x14ac:dyDescent="0.3">
      <c r="A561" s="2">
        <v>37955</v>
      </c>
      <c r="B561">
        <v>71.73</v>
      </c>
      <c r="C561">
        <v>-56.73</v>
      </c>
      <c r="D561">
        <v>-57.9</v>
      </c>
    </row>
    <row r="562" spans="1:4" x14ac:dyDescent="0.3">
      <c r="A562" s="2">
        <v>37960</v>
      </c>
      <c r="B562">
        <v>71.81</v>
      </c>
      <c r="C562">
        <v>-56.81</v>
      </c>
      <c r="D562">
        <v>-57.98</v>
      </c>
    </row>
    <row r="563" spans="1:4" x14ac:dyDescent="0.3">
      <c r="A563" s="2">
        <v>37965</v>
      </c>
      <c r="B563">
        <v>71.790000000000006</v>
      </c>
      <c r="C563">
        <v>-56.79</v>
      </c>
      <c r="D563">
        <v>-57.96</v>
      </c>
    </row>
    <row r="564" spans="1:4" x14ac:dyDescent="0.3">
      <c r="A564" s="2">
        <v>37970</v>
      </c>
      <c r="B564">
        <v>71.650000000000006</v>
      </c>
      <c r="C564">
        <v>-56.65</v>
      </c>
      <c r="D564">
        <v>-57.82</v>
      </c>
    </row>
    <row r="565" spans="1:4" x14ac:dyDescent="0.3">
      <c r="A565" s="2">
        <v>37975</v>
      </c>
      <c r="B565">
        <v>71.81</v>
      </c>
      <c r="C565">
        <v>-56.81</v>
      </c>
      <c r="D565">
        <v>-57.98</v>
      </c>
    </row>
    <row r="566" spans="1:4" x14ac:dyDescent="0.3">
      <c r="A566" s="2">
        <v>37980</v>
      </c>
      <c r="B566">
        <v>71.72</v>
      </c>
      <c r="C566">
        <v>-56.72</v>
      </c>
      <c r="D566">
        <v>-57.89</v>
      </c>
    </row>
    <row r="567" spans="1:4" x14ac:dyDescent="0.3">
      <c r="A567" s="2">
        <v>37986</v>
      </c>
      <c r="B567">
        <v>71.88</v>
      </c>
      <c r="C567">
        <v>-56.88</v>
      </c>
      <c r="D567">
        <v>-58.05</v>
      </c>
    </row>
    <row r="568" spans="1:4" x14ac:dyDescent="0.3">
      <c r="A568" s="2">
        <v>37991</v>
      </c>
      <c r="B568">
        <v>71.819999999999894</v>
      </c>
      <c r="C568">
        <v>-56.82</v>
      </c>
      <c r="D568">
        <v>-57.99</v>
      </c>
    </row>
    <row r="569" spans="1:4" x14ac:dyDescent="0.3">
      <c r="A569" s="2">
        <v>37996</v>
      </c>
      <c r="B569">
        <v>71.98</v>
      </c>
      <c r="C569">
        <v>-56.98</v>
      </c>
      <c r="D569">
        <v>-58.15</v>
      </c>
    </row>
    <row r="570" spans="1:4" x14ac:dyDescent="0.3">
      <c r="A570" s="2">
        <v>38001</v>
      </c>
      <c r="B570">
        <v>71.900000000000006</v>
      </c>
      <c r="C570">
        <v>-56.9</v>
      </c>
      <c r="D570">
        <v>-58.07</v>
      </c>
    </row>
    <row r="571" spans="1:4" x14ac:dyDescent="0.3">
      <c r="A571" s="2">
        <v>38006</v>
      </c>
      <c r="B571">
        <v>72</v>
      </c>
      <c r="C571">
        <v>-57</v>
      </c>
      <c r="D571">
        <v>-58.17</v>
      </c>
    </row>
    <row r="572" spans="1:4" x14ac:dyDescent="0.3">
      <c r="A572" s="2">
        <v>38011</v>
      </c>
      <c r="B572">
        <v>72.069999999999894</v>
      </c>
      <c r="C572">
        <v>-57.07</v>
      </c>
      <c r="D572">
        <v>-58.24</v>
      </c>
    </row>
    <row r="573" spans="1:4" x14ac:dyDescent="0.3">
      <c r="A573" s="2">
        <v>38017</v>
      </c>
      <c r="B573">
        <v>71.92</v>
      </c>
      <c r="C573">
        <v>-56.92</v>
      </c>
      <c r="D573">
        <v>-58.09</v>
      </c>
    </row>
    <row r="574" spans="1:4" x14ac:dyDescent="0.3">
      <c r="A574" s="2">
        <v>38022</v>
      </c>
      <c r="B574">
        <v>72.11</v>
      </c>
      <c r="C574">
        <v>-57.11</v>
      </c>
      <c r="D574">
        <v>-58.28</v>
      </c>
    </row>
    <row r="575" spans="1:4" x14ac:dyDescent="0.3">
      <c r="A575" s="2">
        <v>38027</v>
      </c>
      <c r="B575">
        <v>72.05</v>
      </c>
      <c r="C575">
        <v>-57.05</v>
      </c>
      <c r="D575">
        <v>-58.22</v>
      </c>
    </row>
    <row r="576" spans="1:4" x14ac:dyDescent="0.3">
      <c r="A576" s="2">
        <v>38032</v>
      </c>
      <c r="B576">
        <v>72</v>
      </c>
      <c r="C576">
        <v>-57</v>
      </c>
      <c r="D576">
        <v>-58.17</v>
      </c>
    </row>
    <row r="577" spans="1:4" x14ac:dyDescent="0.3">
      <c r="A577" s="2">
        <v>38037</v>
      </c>
      <c r="B577">
        <v>71.959999999999894</v>
      </c>
      <c r="C577">
        <v>-56.96</v>
      </c>
      <c r="D577">
        <v>-58.13</v>
      </c>
    </row>
    <row r="578" spans="1:4" x14ac:dyDescent="0.3">
      <c r="A578" s="2">
        <v>38042</v>
      </c>
      <c r="B578">
        <v>72.06</v>
      </c>
      <c r="C578">
        <v>-57.06</v>
      </c>
      <c r="D578">
        <v>-58.23</v>
      </c>
    </row>
    <row r="579" spans="1:4" x14ac:dyDescent="0.3">
      <c r="A579" s="2">
        <v>38046</v>
      </c>
      <c r="B579">
        <v>72.12</v>
      </c>
      <c r="C579">
        <v>-57.12</v>
      </c>
      <c r="D579">
        <v>-58.29</v>
      </c>
    </row>
    <row r="580" spans="1:4" x14ac:dyDescent="0.3">
      <c r="A580" s="2">
        <v>38051</v>
      </c>
      <c r="B580">
        <v>72.08</v>
      </c>
      <c r="C580">
        <v>-57.08</v>
      </c>
      <c r="D580">
        <v>-58.25</v>
      </c>
    </row>
    <row r="581" spans="1:4" x14ac:dyDescent="0.3">
      <c r="A581" s="2">
        <v>38056</v>
      </c>
      <c r="B581">
        <v>72.03</v>
      </c>
      <c r="C581">
        <v>-57.03</v>
      </c>
      <c r="D581">
        <v>-58.2</v>
      </c>
    </row>
    <row r="582" spans="1:4" x14ac:dyDescent="0.3">
      <c r="A582" s="2">
        <v>38061</v>
      </c>
      <c r="B582">
        <v>72.13</v>
      </c>
      <c r="C582">
        <v>-57.13</v>
      </c>
      <c r="D582">
        <v>-58.3</v>
      </c>
    </row>
    <row r="583" spans="1:4" x14ac:dyDescent="0.3">
      <c r="A583" s="2">
        <v>38066</v>
      </c>
      <c r="B583">
        <v>72.180000000000007</v>
      </c>
      <c r="C583">
        <v>-57.18</v>
      </c>
      <c r="D583">
        <v>-58.35</v>
      </c>
    </row>
    <row r="584" spans="1:4" x14ac:dyDescent="0.3">
      <c r="A584" s="2">
        <v>38071</v>
      </c>
      <c r="B584">
        <v>72.22</v>
      </c>
      <c r="C584">
        <v>-57.22</v>
      </c>
      <c r="D584">
        <v>-58.39</v>
      </c>
    </row>
    <row r="585" spans="1:4" x14ac:dyDescent="0.3">
      <c r="A585" s="2">
        <v>38077</v>
      </c>
      <c r="B585">
        <v>72.17</v>
      </c>
      <c r="C585">
        <v>-57.17</v>
      </c>
      <c r="D585">
        <v>-58.34</v>
      </c>
    </row>
    <row r="586" spans="1:4" x14ac:dyDescent="0.3">
      <c r="A586" s="2">
        <v>38082</v>
      </c>
      <c r="B586">
        <v>72.09</v>
      </c>
      <c r="C586">
        <v>-57.09</v>
      </c>
      <c r="D586">
        <v>-58.26</v>
      </c>
    </row>
    <row r="587" spans="1:4" x14ac:dyDescent="0.3">
      <c r="A587" s="2">
        <v>38087</v>
      </c>
      <c r="B587">
        <v>72.099999999999895</v>
      </c>
      <c r="C587">
        <v>-57.1</v>
      </c>
      <c r="D587">
        <v>-58.27</v>
      </c>
    </row>
    <row r="588" spans="1:4" x14ac:dyDescent="0.3">
      <c r="A588" s="2">
        <v>38092</v>
      </c>
      <c r="B588">
        <v>72.08</v>
      </c>
      <c r="C588">
        <v>-57.08</v>
      </c>
      <c r="D588">
        <v>-58.25</v>
      </c>
    </row>
    <row r="589" spans="1:4" x14ac:dyDescent="0.3">
      <c r="A589" s="2">
        <v>38097</v>
      </c>
      <c r="B589">
        <v>72.06</v>
      </c>
      <c r="C589">
        <v>-57.06</v>
      </c>
      <c r="D589">
        <v>-58.23</v>
      </c>
    </row>
    <row r="590" spans="1:4" x14ac:dyDescent="0.3">
      <c r="A590" s="2">
        <v>38102</v>
      </c>
      <c r="B590">
        <v>72.099999999999895</v>
      </c>
      <c r="C590">
        <v>-57.1</v>
      </c>
      <c r="D590">
        <v>-58.27</v>
      </c>
    </row>
    <row r="591" spans="1:4" x14ac:dyDescent="0.3">
      <c r="A591" s="2">
        <v>38107</v>
      </c>
      <c r="B591">
        <v>72.09</v>
      </c>
      <c r="C591">
        <v>-57.09</v>
      </c>
      <c r="D591">
        <v>-58.26</v>
      </c>
    </row>
    <row r="592" spans="1:4" x14ac:dyDescent="0.3">
      <c r="A592" s="2">
        <v>38112</v>
      </c>
      <c r="B592">
        <v>71.98</v>
      </c>
      <c r="C592">
        <v>-56.98</v>
      </c>
      <c r="D592">
        <v>-58.15</v>
      </c>
    </row>
    <row r="593" spans="1:4" x14ac:dyDescent="0.3">
      <c r="A593" s="2">
        <v>38117</v>
      </c>
      <c r="B593">
        <v>72.09</v>
      </c>
      <c r="C593">
        <v>-57.09</v>
      </c>
      <c r="D593">
        <v>-58.26</v>
      </c>
    </row>
    <row r="594" spans="1:4" x14ac:dyDescent="0.3">
      <c r="A594" s="2">
        <v>38122</v>
      </c>
      <c r="B594">
        <v>72.16</v>
      </c>
      <c r="C594">
        <v>-57.16</v>
      </c>
      <c r="D594">
        <v>-58.33</v>
      </c>
    </row>
    <row r="595" spans="1:4" x14ac:dyDescent="0.3">
      <c r="A595" s="2">
        <v>38127</v>
      </c>
      <c r="B595">
        <v>72.2</v>
      </c>
      <c r="C595">
        <v>-57.2</v>
      </c>
      <c r="D595">
        <v>-58.37</v>
      </c>
    </row>
    <row r="596" spans="1:4" x14ac:dyDescent="0.3">
      <c r="A596" s="2">
        <v>38132</v>
      </c>
      <c r="B596">
        <v>72.180000000000007</v>
      </c>
      <c r="C596">
        <v>-57.18</v>
      </c>
      <c r="D596">
        <v>-58.35</v>
      </c>
    </row>
    <row r="597" spans="1:4" x14ac:dyDescent="0.3">
      <c r="A597" s="2">
        <v>38138</v>
      </c>
      <c r="B597">
        <v>72.2</v>
      </c>
      <c r="C597">
        <v>-57.2</v>
      </c>
      <c r="D597">
        <v>-58.37</v>
      </c>
    </row>
    <row r="598" spans="1:4" x14ac:dyDescent="0.3">
      <c r="A598" s="2">
        <v>38143</v>
      </c>
      <c r="B598">
        <v>72.2</v>
      </c>
      <c r="C598">
        <v>-57.2</v>
      </c>
      <c r="D598">
        <v>-58.37</v>
      </c>
    </row>
    <row r="599" spans="1:4" x14ac:dyDescent="0.3">
      <c r="A599" s="2">
        <v>38148</v>
      </c>
      <c r="B599">
        <v>72.3</v>
      </c>
      <c r="C599">
        <v>-57.3</v>
      </c>
      <c r="D599">
        <v>-58.47</v>
      </c>
    </row>
    <row r="600" spans="1:4" x14ac:dyDescent="0.3">
      <c r="A600" s="2">
        <v>38153</v>
      </c>
      <c r="B600">
        <v>72.3</v>
      </c>
      <c r="C600">
        <v>-57.3</v>
      </c>
      <c r="D600">
        <v>-58.47</v>
      </c>
    </row>
    <row r="601" spans="1:4" x14ac:dyDescent="0.3">
      <c r="A601" s="2">
        <v>38158</v>
      </c>
      <c r="B601">
        <v>72.33</v>
      </c>
      <c r="C601">
        <v>-57.33</v>
      </c>
      <c r="D601">
        <v>-58.5</v>
      </c>
    </row>
    <row r="602" spans="1:4" x14ac:dyDescent="0.3">
      <c r="A602" s="2">
        <v>38163</v>
      </c>
      <c r="B602">
        <v>72.36</v>
      </c>
      <c r="C602">
        <v>-57.36</v>
      </c>
      <c r="D602">
        <v>-58.53</v>
      </c>
    </row>
    <row r="603" spans="1:4" x14ac:dyDescent="0.3">
      <c r="A603" s="2">
        <v>38168</v>
      </c>
      <c r="B603">
        <v>72.38</v>
      </c>
      <c r="C603">
        <v>-57.38</v>
      </c>
      <c r="D603">
        <v>-58.55</v>
      </c>
    </row>
    <row r="604" spans="1:4" x14ac:dyDescent="0.3">
      <c r="A604" s="2">
        <v>38173</v>
      </c>
      <c r="B604">
        <v>72.22</v>
      </c>
      <c r="C604">
        <v>-57.22</v>
      </c>
      <c r="D604">
        <v>-58.39</v>
      </c>
    </row>
    <row r="605" spans="1:4" x14ac:dyDescent="0.3">
      <c r="A605" s="2">
        <v>38178</v>
      </c>
      <c r="B605">
        <v>72.34</v>
      </c>
      <c r="C605">
        <v>-57.34</v>
      </c>
      <c r="D605">
        <v>-58.51</v>
      </c>
    </row>
    <row r="606" spans="1:4" x14ac:dyDescent="0.3">
      <c r="A606" s="2">
        <v>38183</v>
      </c>
      <c r="B606">
        <v>72.19</v>
      </c>
      <c r="C606">
        <v>-57.19</v>
      </c>
      <c r="D606">
        <v>-58.36</v>
      </c>
    </row>
    <row r="607" spans="1:4" x14ac:dyDescent="0.3">
      <c r="A607" s="2">
        <v>38188</v>
      </c>
      <c r="B607">
        <v>72.290000000000006</v>
      </c>
      <c r="C607">
        <v>-57.29</v>
      </c>
      <c r="D607">
        <v>-58.46</v>
      </c>
    </row>
    <row r="608" spans="1:4" x14ac:dyDescent="0.3">
      <c r="A608" s="2">
        <v>38193</v>
      </c>
      <c r="B608">
        <v>72.3</v>
      </c>
      <c r="C608">
        <v>-57.3</v>
      </c>
      <c r="D608">
        <v>-58.47</v>
      </c>
    </row>
    <row r="609" spans="1:4" x14ac:dyDescent="0.3">
      <c r="A609" s="2">
        <v>38199</v>
      </c>
      <c r="B609">
        <v>72.39</v>
      </c>
      <c r="C609">
        <v>-57.39</v>
      </c>
      <c r="D609">
        <v>-58.56</v>
      </c>
    </row>
    <row r="610" spans="1:4" x14ac:dyDescent="0.3">
      <c r="A610" s="2">
        <v>38204</v>
      </c>
      <c r="B610">
        <v>72.25</v>
      </c>
      <c r="C610">
        <v>-57.25</v>
      </c>
      <c r="D610">
        <v>-58.42</v>
      </c>
    </row>
    <row r="611" spans="1:4" x14ac:dyDescent="0.3">
      <c r="A611" s="2">
        <v>38209</v>
      </c>
      <c r="B611">
        <v>72.459999999999894</v>
      </c>
      <c r="C611">
        <v>-57.46</v>
      </c>
      <c r="D611">
        <v>-58.63</v>
      </c>
    </row>
    <row r="612" spans="1:4" x14ac:dyDescent="0.3">
      <c r="A612" s="2">
        <v>38214</v>
      </c>
      <c r="B612">
        <v>72.37</v>
      </c>
      <c r="C612">
        <v>-57.37</v>
      </c>
      <c r="D612">
        <v>-58.54</v>
      </c>
    </row>
    <row r="613" spans="1:4" x14ac:dyDescent="0.3">
      <c r="A613" s="2">
        <v>38219</v>
      </c>
      <c r="B613">
        <v>72.489999999999895</v>
      </c>
      <c r="C613">
        <v>-57.49</v>
      </c>
      <c r="D613">
        <v>-58.66</v>
      </c>
    </row>
    <row r="614" spans="1:4" x14ac:dyDescent="0.3">
      <c r="A614" s="2">
        <v>38224</v>
      </c>
      <c r="B614">
        <v>72.59</v>
      </c>
      <c r="C614">
        <v>-57.59</v>
      </c>
      <c r="D614">
        <v>-58.76</v>
      </c>
    </row>
    <row r="615" spans="1:4" x14ac:dyDescent="0.3">
      <c r="A615" s="2">
        <v>38230</v>
      </c>
      <c r="B615">
        <v>72.599999999999895</v>
      </c>
      <c r="C615">
        <v>-57.6</v>
      </c>
      <c r="D615">
        <v>-58.77</v>
      </c>
    </row>
    <row r="616" spans="1:4" x14ac:dyDescent="0.3">
      <c r="A616" s="2">
        <v>38235</v>
      </c>
      <c r="B616">
        <v>72.67</v>
      </c>
      <c r="C616">
        <v>-57.67</v>
      </c>
      <c r="D616">
        <v>-58.84</v>
      </c>
    </row>
    <row r="617" spans="1:4" x14ac:dyDescent="0.3">
      <c r="A617" s="2">
        <v>38240</v>
      </c>
      <c r="B617">
        <v>72.63</v>
      </c>
      <c r="C617">
        <v>-57.63</v>
      </c>
      <c r="D617">
        <v>-58.8</v>
      </c>
    </row>
    <row r="618" spans="1:4" x14ac:dyDescent="0.3">
      <c r="A618" s="2">
        <v>38245</v>
      </c>
      <c r="B618">
        <v>72.72</v>
      </c>
      <c r="C618">
        <v>-57.72</v>
      </c>
      <c r="D618">
        <v>-58.89</v>
      </c>
    </row>
    <row r="619" spans="1:4" x14ac:dyDescent="0.3">
      <c r="A619" s="2">
        <v>38250</v>
      </c>
      <c r="B619">
        <v>72.7</v>
      </c>
      <c r="C619">
        <v>-57.7</v>
      </c>
      <c r="D619">
        <v>-58.87</v>
      </c>
    </row>
    <row r="620" spans="1:4" x14ac:dyDescent="0.3">
      <c r="A620" s="2">
        <v>38255</v>
      </c>
      <c r="B620">
        <v>72.7</v>
      </c>
      <c r="C620">
        <v>-57.7</v>
      </c>
      <c r="D620">
        <v>-58.87</v>
      </c>
    </row>
    <row r="621" spans="1:4" x14ac:dyDescent="0.3">
      <c r="A621" s="2">
        <v>38260</v>
      </c>
      <c r="B621">
        <v>72.62</v>
      </c>
      <c r="C621">
        <v>-57.62</v>
      </c>
      <c r="D621">
        <v>-58.79</v>
      </c>
    </row>
    <row r="622" spans="1:4" x14ac:dyDescent="0.3">
      <c r="A622" s="2">
        <v>38265</v>
      </c>
      <c r="B622">
        <v>72.64</v>
      </c>
      <c r="C622">
        <v>-57.64</v>
      </c>
      <c r="D622">
        <v>-58.81</v>
      </c>
    </row>
    <row r="623" spans="1:4" x14ac:dyDescent="0.3">
      <c r="A623" s="2">
        <v>38270</v>
      </c>
      <c r="B623">
        <v>72.66</v>
      </c>
      <c r="C623">
        <v>-57.66</v>
      </c>
      <c r="D623">
        <v>-58.83</v>
      </c>
    </row>
    <row r="624" spans="1:4" x14ac:dyDescent="0.3">
      <c r="A624" s="2">
        <v>38275</v>
      </c>
      <c r="B624">
        <v>72.489999999999895</v>
      </c>
      <c r="C624">
        <v>-57.49</v>
      </c>
      <c r="D624">
        <v>-58.66</v>
      </c>
    </row>
    <row r="625" spans="1:4" x14ac:dyDescent="0.3">
      <c r="A625" s="2">
        <v>38280</v>
      </c>
      <c r="B625">
        <v>72.55</v>
      </c>
      <c r="C625">
        <v>-57.55</v>
      </c>
      <c r="D625">
        <v>-58.72</v>
      </c>
    </row>
    <row r="626" spans="1:4" x14ac:dyDescent="0.3">
      <c r="A626" s="2">
        <v>38285</v>
      </c>
      <c r="B626">
        <v>72.61</v>
      </c>
      <c r="C626">
        <v>-57.61</v>
      </c>
      <c r="D626">
        <v>-58.78</v>
      </c>
    </row>
    <row r="627" spans="1:4" x14ac:dyDescent="0.3">
      <c r="A627" s="2">
        <v>38286</v>
      </c>
      <c r="B627">
        <v>72.58</v>
      </c>
      <c r="C627">
        <v>-57.58</v>
      </c>
      <c r="D627">
        <v>-58.75</v>
      </c>
    </row>
    <row r="628" spans="1:4" x14ac:dyDescent="0.3">
      <c r="A628" s="2">
        <v>38291</v>
      </c>
      <c r="B628">
        <v>72.53</v>
      </c>
      <c r="C628">
        <v>-57.53</v>
      </c>
      <c r="D628">
        <v>-58.7</v>
      </c>
    </row>
    <row r="629" spans="1:4" x14ac:dyDescent="0.3">
      <c r="A629" s="2">
        <v>38296</v>
      </c>
      <c r="B629">
        <v>72.53</v>
      </c>
      <c r="C629">
        <v>-57.53</v>
      </c>
      <c r="D629">
        <v>-58.7</v>
      </c>
    </row>
    <row r="630" spans="1:4" x14ac:dyDescent="0.3">
      <c r="A630" s="2">
        <v>38301</v>
      </c>
      <c r="B630">
        <v>72.760000000000005</v>
      </c>
      <c r="C630">
        <v>-57.76</v>
      </c>
      <c r="D630">
        <v>-58.93</v>
      </c>
    </row>
    <row r="631" spans="1:4" x14ac:dyDescent="0.3">
      <c r="A631" s="2">
        <v>38306</v>
      </c>
      <c r="B631">
        <v>72.77</v>
      </c>
      <c r="C631">
        <v>-57.77</v>
      </c>
      <c r="D631">
        <v>-58.94</v>
      </c>
    </row>
    <row r="632" spans="1:4" x14ac:dyDescent="0.3">
      <c r="A632" s="2">
        <v>38311</v>
      </c>
      <c r="B632">
        <v>72.66</v>
      </c>
      <c r="C632">
        <v>-57.66</v>
      </c>
      <c r="D632">
        <v>-58.83</v>
      </c>
    </row>
    <row r="633" spans="1:4" x14ac:dyDescent="0.3">
      <c r="A633" s="2">
        <v>38316</v>
      </c>
      <c r="B633">
        <v>72.569999999999894</v>
      </c>
      <c r="C633">
        <v>-57.57</v>
      </c>
      <c r="D633">
        <v>-58.74</v>
      </c>
    </row>
    <row r="634" spans="1:4" x14ac:dyDescent="0.3">
      <c r="A634" s="2">
        <v>38321</v>
      </c>
      <c r="B634">
        <v>72.67</v>
      </c>
      <c r="C634">
        <v>-57.67</v>
      </c>
      <c r="D634">
        <v>-58.84</v>
      </c>
    </row>
    <row r="635" spans="1:4" x14ac:dyDescent="0.3">
      <c r="A635" s="2">
        <v>38326</v>
      </c>
      <c r="B635">
        <v>72.680000000000007</v>
      </c>
      <c r="C635">
        <v>-57.68</v>
      </c>
      <c r="D635">
        <v>-58.85</v>
      </c>
    </row>
    <row r="636" spans="1:4" x14ac:dyDescent="0.3">
      <c r="A636" s="2">
        <v>38331</v>
      </c>
      <c r="B636">
        <v>72.63</v>
      </c>
      <c r="C636">
        <v>-57.63</v>
      </c>
      <c r="D636">
        <v>-58.8</v>
      </c>
    </row>
    <row r="637" spans="1:4" x14ac:dyDescent="0.3">
      <c r="A637" s="2">
        <v>38336</v>
      </c>
      <c r="B637">
        <v>72.77</v>
      </c>
      <c r="C637">
        <v>-57.77</v>
      </c>
      <c r="D637">
        <v>-58.94</v>
      </c>
    </row>
    <row r="638" spans="1:4" x14ac:dyDescent="0.3">
      <c r="A638" s="2">
        <v>38341</v>
      </c>
      <c r="B638">
        <v>72.7</v>
      </c>
      <c r="C638">
        <v>-57.7</v>
      </c>
      <c r="D638">
        <v>-58.87</v>
      </c>
    </row>
    <row r="639" spans="1:4" x14ac:dyDescent="0.3">
      <c r="A639" s="2">
        <v>38346</v>
      </c>
      <c r="B639">
        <v>72.760000000000005</v>
      </c>
      <c r="C639">
        <v>-57.76</v>
      </c>
      <c r="D639">
        <v>-58.93</v>
      </c>
    </row>
    <row r="640" spans="1:4" x14ac:dyDescent="0.3">
      <c r="A640" s="2">
        <v>38352</v>
      </c>
      <c r="B640">
        <v>72.77</v>
      </c>
      <c r="C640">
        <v>-57.77</v>
      </c>
      <c r="D640">
        <v>-58.94</v>
      </c>
    </row>
    <row r="641" spans="1:4" x14ac:dyDescent="0.3">
      <c r="A641" s="2">
        <v>38357</v>
      </c>
      <c r="B641">
        <v>72.680000000000007</v>
      </c>
      <c r="C641">
        <v>-57.68</v>
      </c>
      <c r="D641">
        <v>-58.85</v>
      </c>
    </row>
    <row r="642" spans="1:4" x14ac:dyDescent="0.3">
      <c r="A642" s="2">
        <v>38362</v>
      </c>
      <c r="B642">
        <v>72.7</v>
      </c>
      <c r="C642">
        <v>-57.7</v>
      </c>
      <c r="D642">
        <v>-58.87</v>
      </c>
    </row>
    <row r="643" spans="1:4" x14ac:dyDescent="0.3">
      <c r="A643" s="2">
        <v>38367</v>
      </c>
      <c r="B643">
        <v>72.7</v>
      </c>
      <c r="C643">
        <v>-57.7</v>
      </c>
      <c r="D643">
        <v>-58.87</v>
      </c>
    </row>
    <row r="644" spans="1:4" x14ac:dyDescent="0.3">
      <c r="A644" s="2">
        <v>38372</v>
      </c>
      <c r="B644">
        <v>72.63</v>
      </c>
      <c r="C644">
        <v>-57.63</v>
      </c>
      <c r="D644">
        <v>-58.8</v>
      </c>
    </row>
    <row r="645" spans="1:4" x14ac:dyDescent="0.3">
      <c r="A645" s="2">
        <v>38377</v>
      </c>
      <c r="B645">
        <v>72.61</v>
      </c>
      <c r="C645">
        <v>-57.61</v>
      </c>
      <c r="D645">
        <v>-58.78</v>
      </c>
    </row>
    <row r="646" spans="1:4" x14ac:dyDescent="0.3">
      <c r="A646" s="2">
        <v>38379</v>
      </c>
      <c r="B646">
        <v>72.7</v>
      </c>
      <c r="C646">
        <v>-57.7</v>
      </c>
      <c r="D646">
        <v>-58.87</v>
      </c>
    </row>
    <row r="647" spans="1:4" x14ac:dyDescent="0.3">
      <c r="A647" s="2">
        <v>38383</v>
      </c>
      <c r="B647">
        <v>72.61</v>
      </c>
      <c r="C647">
        <v>-57.61</v>
      </c>
      <c r="D647">
        <v>-58.78</v>
      </c>
    </row>
    <row r="648" spans="1:4" x14ac:dyDescent="0.3">
      <c r="A648" s="2">
        <v>38388</v>
      </c>
      <c r="B648">
        <v>72.650000000000006</v>
      </c>
      <c r="C648">
        <v>-57.65</v>
      </c>
      <c r="D648">
        <v>-58.82</v>
      </c>
    </row>
    <row r="649" spans="1:4" x14ac:dyDescent="0.3">
      <c r="A649" s="2">
        <v>38393</v>
      </c>
      <c r="B649">
        <v>72.48</v>
      </c>
      <c r="C649">
        <v>-57.48</v>
      </c>
      <c r="D649">
        <v>-58.65</v>
      </c>
    </row>
    <row r="650" spans="1:4" x14ac:dyDescent="0.3">
      <c r="A650" s="2">
        <v>38398</v>
      </c>
      <c r="B650">
        <v>72.55</v>
      </c>
      <c r="C650">
        <v>-57.55</v>
      </c>
      <c r="D650">
        <v>-58.72</v>
      </c>
    </row>
    <row r="651" spans="1:4" x14ac:dyDescent="0.3">
      <c r="A651" s="2">
        <v>38403</v>
      </c>
      <c r="B651">
        <v>72.62</v>
      </c>
      <c r="C651">
        <v>-57.62</v>
      </c>
      <c r="D651">
        <v>-58.79</v>
      </c>
    </row>
    <row r="652" spans="1:4" x14ac:dyDescent="0.3">
      <c r="A652" s="2">
        <v>38408</v>
      </c>
      <c r="B652">
        <v>72.569999999999894</v>
      </c>
      <c r="C652">
        <v>-57.57</v>
      </c>
      <c r="D652">
        <v>-58.74</v>
      </c>
    </row>
    <row r="653" spans="1:4" x14ac:dyDescent="0.3">
      <c r="A653" s="2">
        <v>38411</v>
      </c>
      <c r="B653">
        <v>72.56</v>
      </c>
      <c r="C653">
        <v>-57.56</v>
      </c>
      <c r="D653">
        <v>-58.73</v>
      </c>
    </row>
    <row r="654" spans="1:4" x14ac:dyDescent="0.3">
      <c r="A654" s="2">
        <v>38416</v>
      </c>
      <c r="B654">
        <v>72.48</v>
      </c>
      <c r="C654">
        <v>-57.48</v>
      </c>
      <c r="D654">
        <v>-58.65</v>
      </c>
    </row>
    <row r="655" spans="1:4" x14ac:dyDescent="0.3">
      <c r="A655" s="2">
        <v>38421</v>
      </c>
      <c r="B655">
        <v>72.47</v>
      </c>
      <c r="C655">
        <v>-57.47</v>
      </c>
      <c r="D655">
        <v>-58.64</v>
      </c>
    </row>
    <row r="656" spans="1:4" x14ac:dyDescent="0.3">
      <c r="A656" s="2">
        <v>38426</v>
      </c>
      <c r="B656">
        <v>72.599999999999895</v>
      </c>
      <c r="C656">
        <v>-57.6</v>
      </c>
      <c r="D656">
        <v>-58.77</v>
      </c>
    </row>
    <row r="657" spans="1:4" x14ac:dyDescent="0.3">
      <c r="A657" s="2">
        <v>38431</v>
      </c>
      <c r="B657">
        <v>72.599999999999895</v>
      </c>
      <c r="C657">
        <v>-57.6</v>
      </c>
      <c r="D657">
        <v>-58.77</v>
      </c>
    </row>
    <row r="658" spans="1:4" x14ac:dyDescent="0.3">
      <c r="A658" s="2">
        <v>38436</v>
      </c>
      <c r="B658">
        <v>72.540000000000006</v>
      </c>
      <c r="C658">
        <v>-57.54</v>
      </c>
      <c r="D658">
        <v>-58.71</v>
      </c>
    </row>
    <row r="659" spans="1:4" x14ac:dyDescent="0.3">
      <c r="A659" s="2">
        <v>38453</v>
      </c>
      <c r="B659">
        <v>72.63</v>
      </c>
      <c r="C659">
        <v>-57.63</v>
      </c>
      <c r="D659">
        <v>-58.8</v>
      </c>
    </row>
    <row r="660" spans="1:4" x14ac:dyDescent="0.3">
      <c r="A660" s="2">
        <v>38558</v>
      </c>
      <c r="B660">
        <v>72.81</v>
      </c>
      <c r="C660">
        <v>-57.81</v>
      </c>
      <c r="D660">
        <v>-58.98</v>
      </c>
    </row>
    <row r="661" spans="1:4" x14ac:dyDescent="0.3">
      <c r="A661" s="2">
        <v>38656</v>
      </c>
      <c r="B661">
        <v>73.45</v>
      </c>
      <c r="C661">
        <v>-58.45</v>
      </c>
      <c r="D661">
        <v>-59.62</v>
      </c>
    </row>
    <row r="662" spans="1:4" x14ac:dyDescent="0.3">
      <c r="A662" s="2">
        <v>38769</v>
      </c>
      <c r="B662">
        <v>73.540000000000006</v>
      </c>
      <c r="C662">
        <v>-58.54</v>
      </c>
      <c r="D662">
        <v>-59.71</v>
      </c>
    </row>
    <row r="663" spans="1:4" x14ac:dyDescent="0.3">
      <c r="A663" s="2">
        <v>38832</v>
      </c>
      <c r="B663">
        <v>73.61</v>
      </c>
      <c r="C663">
        <v>-58.61</v>
      </c>
      <c r="D663">
        <v>-59.78</v>
      </c>
    </row>
    <row r="664" spans="1:4" x14ac:dyDescent="0.3">
      <c r="A664" s="2">
        <v>38889</v>
      </c>
      <c r="B664">
        <v>73.42</v>
      </c>
      <c r="C664">
        <v>-58.42</v>
      </c>
      <c r="D664">
        <v>-59.59</v>
      </c>
    </row>
    <row r="665" spans="1:4" x14ac:dyDescent="0.3">
      <c r="A665" s="2">
        <v>38889</v>
      </c>
      <c r="B665">
        <v>73.739999999999895</v>
      </c>
      <c r="C665">
        <v>-58.74</v>
      </c>
      <c r="D665">
        <v>-59.91</v>
      </c>
    </row>
    <row r="666" spans="1:4" x14ac:dyDescent="0.3">
      <c r="A666" s="2">
        <v>38895</v>
      </c>
      <c r="B666">
        <v>73.81</v>
      </c>
      <c r="C666">
        <v>-58.81</v>
      </c>
      <c r="D666">
        <v>-59.98</v>
      </c>
    </row>
    <row r="667" spans="1:4" x14ac:dyDescent="0.3">
      <c r="A667" s="2">
        <v>38905</v>
      </c>
      <c r="B667">
        <v>74.13</v>
      </c>
      <c r="C667">
        <v>-59.13</v>
      </c>
      <c r="D667">
        <v>-60.3</v>
      </c>
    </row>
    <row r="668" spans="1:4" x14ac:dyDescent="0.3">
      <c r="A668" s="2">
        <v>39014</v>
      </c>
      <c r="B668">
        <v>74.430000000000007</v>
      </c>
      <c r="C668">
        <v>-59.43</v>
      </c>
      <c r="D668">
        <v>-60.6</v>
      </c>
    </row>
    <row r="669" spans="1:4" x14ac:dyDescent="0.3">
      <c r="A669" s="2">
        <v>39112</v>
      </c>
      <c r="B669">
        <v>74.72</v>
      </c>
      <c r="C669">
        <v>-59.72</v>
      </c>
      <c r="D669">
        <v>-60.89</v>
      </c>
    </row>
    <row r="670" spans="1:4" x14ac:dyDescent="0.3">
      <c r="A670" s="2">
        <v>39218</v>
      </c>
      <c r="B670">
        <v>74.89</v>
      </c>
      <c r="C670">
        <v>-59.89</v>
      </c>
      <c r="D670">
        <v>-61.06</v>
      </c>
    </row>
    <row r="671" spans="1:4" x14ac:dyDescent="0.3">
      <c r="A671" s="2">
        <v>39294</v>
      </c>
      <c r="B671">
        <v>75.61</v>
      </c>
      <c r="C671">
        <v>-60.61</v>
      </c>
      <c r="D671">
        <v>-61.78</v>
      </c>
    </row>
    <row r="672" spans="1:4" x14ac:dyDescent="0.3">
      <c r="A672" s="2">
        <v>39392</v>
      </c>
      <c r="B672">
        <v>76.650000000000006</v>
      </c>
      <c r="C672">
        <v>-61.65</v>
      </c>
      <c r="D672">
        <v>-62.82</v>
      </c>
    </row>
    <row r="673" spans="1:4" x14ac:dyDescent="0.3">
      <c r="A673" s="2">
        <v>39484</v>
      </c>
      <c r="B673">
        <v>76.72</v>
      </c>
      <c r="C673">
        <v>-61.72</v>
      </c>
      <c r="D673">
        <v>-62.89</v>
      </c>
    </row>
    <row r="674" spans="1:4" x14ac:dyDescent="0.3">
      <c r="A674" s="2">
        <v>39562</v>
      </c>
      <c r="B674">
        <v>76.73</v>
      </c>
      <c r="C674">
        <v>-61.73</v>
      </c>
      <c r="D674">
        <v>-62.9</v>
      </c>
    </row>
    <row r="675" spans="1:4" x14ac:dyDescent="0.3">
      <c r="A675" s="2">
        <v>39632</v>
      </c>
      <c r="B675">
        <v>77.14</v>
      </c>
      <c r="C675">
        <v>-62.14</v>
      </c>
      <c r="D675">
        <v>-63.31</v>
      </c>
    </row>
    <row r="676" spans="1:4" x14ac:dyDescent="0.3">
      <c r="A676" s="2">
        <v>39770</v>
      </c>
      <c r="B676">
        <v>77.37</v>
      </c>
      <c r="C676">
        <v>-62.37</v>
      </c>
      <c r="D676">
        <v>-63.54</v>
      </c>
    </row>
    <row r="677" spans="1:4" x14ac:dyDescent="0.3">
      <c r="A677" s="2">
        <v>39861</v>
      </c>
      <c r="B677">
        <v>77.680000000000007</v>
      </c>
      <c r="C677">
        <v>-62.68</v>
      </c>
      <c r="D677">
        <v>-63.85</v>
      </c>
    </row>
    <row r="678" spans="1:4" x14ac:dyDescent="0.3">
      <c r="A678" s="2">
        <v>39933</v>
      </c>
      <c r="B678">
        <v>77.52</v>
      </c>
      <c r="C678">
        <v>-62.52</v>
      </c>
      <c r="D678">
        <v>-63.69</v>
      </c>
    </row>
    <row r="679" spans="1:4" x14ac:dyDescent="0.3">
      <c r="A679" s="2">
        <v>40008</v>
      </c>
      <c r="B679">
        <v>77.349999999999895</v>
      </c>
      <c r="C679">
        <v>-62.35</v>
      </c>
      <c r="D679">
        <v>-63.52</v>
      </c>
    </row>
    <row r="680" spans="1:4" x14ac:dyDescent="0.3">
      <c r="A680" s="2">
        <v>40135</v>
      </c>
      <c r="B680">
        <v>77.19</v>
      </c>
      <c r="C680">
        <v>-62.19</v>
      </c>
      <c r="D680">
        <v>-63.36</v>
      </c>
    </row>
    <row r="681" spans="1:4" x14ac:dyDescent="0.3">
      <c r="A681" s="2">
        <v>40220</v>
      </c>
      <c r="B681">
        <v>77.05</v>
      </c>
      <c r="C681">
        <v>-62.05</v>
      </c>
      <c r="D681">
        <v>-63.22</v>
      </c>
    </row>
    <row r="682" spans="1:4" x14ac:dyDescent="0.3">
      <c r="A682" s="2">
        <v>40232</v>
      </c>
      <c r="B682">
        <v>77.040000000000006</v>
      </c>
      <c r="C682">
        <v>-62.04</v>
      </c>
      <c r="D682">
        <v>-63.21</v>
      </c>
    </row>
    <row r="683" spans="1:4" x14ac:dyDescent="0.3">
      <c r="A683" s="2">
        <v>40289</v>
      </c>
      <c r="B683">
        <v>77.150000000000006</v>
      </c>
      <c r="C683">
        <v>-62.15</v>
      </c>
      <c r="D683">
        <v>-63.32</v>
      </c>
    </row>
    <row r="684" spans="1:4" x14ac:dyDescent="0.3">
      <c r="A684" s="2">
        <v>40381</v>
      </c>
      <c r="B684">
        <v>77.95</v>
      </c>
      <c r="C684">
        <v>-62.95</v>
      </c>
      <c r="D684">
        <v>-64.12</v>
      </c>
    </row>
    <row r="685" spans="1:4" x14ac:dyDescent="0.3">
      <c r="A685" s="2">
        <v>40472</v>
      </c>
      <c r="B685">
        <v>78.239999999999895</v>
      </c>
      <c r="C685">
        <v>-63.24</v>
      </c>
      <c r="D685">
        <v>-64.41</v>
      </c>
    </row>
    <row r="686" spans="1:4" x14ac:dyDescent="0.3">
      <c r="A686" s="2">
        <v>40568</v>
      </c>
      <c r="B686">
        <v>78.66</v>
      </c>
      <c r="C686">
        <v>-63.66</v>
      </c>
      <c r="D686">
        <v>-64.83</v>
      </c>
    </row>
    <row r="687" spans="1:4" x14ac:dyDescent="0.3">
      <c r="A687" s="2">
        <v>40653</v>
      </c>
      <c r="B687">
        <v>78.459999999999894</v>
      </c>
      <c r="C687">
        <v>-63.46</v>
      </c>
      <c r="D687">
        <v>-64.63</v>
      </c>
    </row>
    <row r="688" spans="1:4" x14ac:dyDescent="0.3">
      <c r="A688" s="2">
        <v>40743</v>
      </c>
      <c r="B688">
        <v>78.36</v>
      </c>
      <c r="C688">
        <v>-63.36</v>
      </c>
      <c r="D688">
        <v>-64.53</v>
      </c>
    </row>
    <row r="689" spans="1:4" x14ac:dyDescent="0.3">
      <c r="A689" s="2">
        <v>40849</v>
      </c>
      <c r="B689">
        <v>78.069999999999894</v>
      </c>
      <c r="C689">
        <v>-63.07</v>
      </c>
      <c r="D689">
        <v>-64.239999999999895</v>
      </c>
    </row>
    <row r="690" spans="1:4" x14ac:dyDescent="0.3">
      <c r="A690" s="2">
        <v>40932</v>
      </c>
      <c r="B690">
        <v>77.39</v>
      </c>
      <c r="C690">
        <v>-62.39</v>
      </c>
      <c r="D690">
        <v>-63.56</v>
      </c>
    </row>
    <row r="691" spans="1:4" x14ac:dyDescent="0.3">
      <c r="A691" s="2">
        <v>40966</v>
      </c>
      <c r="B691">
        <v>77.099999999999895</v>
      </c>
      <c r="C691">
        <v>-62.1</v>
      </c>
      <c r="D691">
        <v>-63.27</v>
      </c>
    </row>
    <row r="692" spans="1:4" x14ac:dyDescent="0.3">
      <c r="A692" s="2">
        <v>41032</v>
      </c>
      <c r="B692">
        <v>76.48</v>
      </c>
      <c r="C692">
        <v>-61.48</v>
      </c>
      <c r="D692">
        <v>-62.65</v>
      </c>
    </row>
    <row r="693" spans="1:4" x14ac:dyDescent="0.3">
      <c r="A693" s="2">
        <v>41038</v>
      </c>
      <c r="B693">
        <v>76.31</v>
      </c>
      <c r="C693">
        <v>-61.31</v>
      </c>
      <c r="D693">
        <v>-62.48</v>
      </c>
    </row>
    <row r="694" spans="1:4" x14ac:dyDescent="0.3">
      <c r="A694" s="2">
        <v>41040</v>
      </c>
      <c r="B694">
        <v>73.739999999999895</v>
      </c>
      <c r="C694">
        <v>-58.74</v>
      </c>
      <c r="D694">
        <v>-59.91</v>
      </c>
    </row>
    <row r="695" spans="1:4" x14ac:dyDescent="0.3">
      <c r="A695" s="2">
        <v>41043</v>
      </c>
      <c r="B695">
        <v>76.83</v>
      </c>
      <c r="C695">
        <v>-61.83</v>
      </c>
      <c r="D695">
        <v>-63</v>
      </c>
    </row>
    <row r="696" spans="1:4" x14ac:dyDescent="0.3">
      <c r="A696" s="2">
        <v>41051</v>
      </c>
      <c r="B696">
        <v>76.650000000000006</v>
      </c>
      <c r="C696">
        <v>-61.65</v>
      </c>
      <c r="D696">
        <v>-62.82</v>
      </c>
    </row>
    <row r="697" spans="1:4" x14ac:dyDescent="0.3">
      <c r="A697" s="2">
        <v>41121</v>
      </c>
      <c r="B697">
        <v>76.42</v>
      </c>
      <c r="C697">
        <v>-61.42</v>
      </c>
      <c r="D697">
        <v>-62.59</v>
      </c>
    </row>
    <row r="698" spans="1:4" x14ac:dyDescent="0.3">
      <c r="A698" s="2">
        <v>41221</v>
      </c>
      <c r="B698">
        <v>76.45</v>
      </c>
      <c r="C698">
        <v>-61.45</v>
      </c>
      <c r="D698">
        <v>-62.62</v>
      </c>
    </row>
    <row r="699" spans="1:4" x14ac:dyDescent="0.3">
      <c r="A699" s="2">
        <v>41320</v>
      </c>
      <c r="B699">
        <v>75.28</v>
      </c>
      <c r="C699">
        <v>-60.28</v>
      </c>
      <c r="D699">
        <v>-61.45</v>
      </c>
    </row>
    <row r="700" spans="1:4" x14ac:dyDescent="0.3">
      <c r="A700" s="2">
        <v>41403</v>
      </c>
      <c r="B700">
        <v>74.8</v>
      </c>
      <c r="C700">
        <v>-59.8</v>
      </c>
      <c r="D700">
        <v>-60.97</v>
      </c>
    </row>
    <row r="701" spans="1:4" x14ac:dyDescent="0.3">
      <c r="A701" s="2">
        <v>41478</v>
      </c>
      <c r="B701">
        <v>74.87</v>
      </c>
      <c r="C701">
        <v>-59.87</v>
      </c>
      <c r="D701">
        <v>-61.04</v>
      </c>
    </row>
    <row r="702" spans="1:4" x14ac:dyDescent="0.3">
      <c r="A702" s="2">
        <v>41578</v>
      </c>
      <c r="B702">
        <v>74.760000000000005</v>
      </c>
      <c r="C702">
        <v>-59.76</v>
      </c>
      <c r="D702">
        <v>-60.93</v>
      </c>
    </row>
    <row r="703" spans="1:4" x14ac:dyDescent="0.3">
      <c r="A703" s="2">
        <v>41703</v>
      </c>
      <c r="B703">
        <v>74.39</v>
      </c>
      <c r="C703">
        <v>-59.39</v>
      </c>
      <c r="D703">
        <v>-60.56</v>
      </c>
    </row>
    <row r="704" spans="1:4" x14ac:dyDescent="0.3">
      <c r="A704" s="2">
        <v>41786</v>
      </c>
      <c r="B704">
        <v>74.23</v>
      </c>
      <c r="C704">
        <v>-59.23</v>
      </c>
      <c r="D704">
        <v>-60.4</v>
      </c>
    </row>
    <row r="705" spans="1:4" x14ac:dyDescent="0.3">
      <c r="A705" s="2">
        <v>41850</v>
      </c>
      <c r="B705">
        <v>74.17</v>
      </c>
      <c r="C705">
        <v>-59.17</v>
      </c>
      <c r="D705">
        <v>-60.34</v>
      </c>
    </row>
    <row r="706" spans="1:4" x14ac:dyDescent="0.3">
      <c r="A706" s="2">
        <v>41919</v>
      </c>
      <c r="B706">
        <v>74.05</v>
      </c>
      <c r="C706">
        <v>-59.05</v>
      </c>
      <c r="D706">
        <v>-60.22</v>
      </c>
    </row>
    <row r="707" spans="1:4" x14ac:dyDescent="0.3">
      <c r="A707" s="2">
        <v>42047</v>
      </c>
      <c r="B707">
        <v>73.290000000000006</v>
      </c>
      <c r="C707">
        <v>-58.29</v>
      </c>
      <c r="D707">
        <v>-59.46</v>
      </c>
    </row>
    <row r="708" spans="1:4" x14ac:dyDescent="0.3">
      <c r="A708" s="2">
        <v>42136</v>
      </c>
      <c r="B708">
        <v>73.180000000000007</v>
      </c>
      <c r="C708">
        <v>-58.18</v>
      </c>
      <c r="D708">
        <v>-59.35</v>
      </c>
    </row>
    <row r="709" spans="1:4" x14ac:dyDescent="0.3">
      <c r="A709" s="2">
        <v>42200</v>
      </c>
      <c r="B709">
        <v>73.38</v>
      </c>
      <c r="C709">
        <v>-58.38</v>
      </c>
      <c r="D709">
        <v>-59.55</v>
      </c>
    </row>
    <row r="710" spans="1:4" x14ac:dyDescent="0.3">
      <c r="A710" s="2">
        <v>42314</v>
      </c>
      <c r="B710">
        <v>73.39</v>
      </c>
      <c r="C710">
        <v>-58.39</v>
      </c>
      <c r="D710">
        <v>-59.56</v>
      </c>
    </row>
    <row r="711" spans="1:4" x14ac:dyDescent="0.3">
      <c r="A711" s="2">
        <v>42325</v>
      </c>
      <c r="B711">
        <v>73.400000000000006</v>
      </c>
      <c r="C711">
        <v>-58.4</v>
      </c>
      <c r="D711">
        <v>-59.57</v>
      </c>
    </row>
    <row r="712" spans="1:4" x14ac:dyDescent="0.3">
      <c r="A712" s="2">
        <v>42326</v>
      </c>
      <c r="B712">
        <v>73.44</v>
      </c>
      <c r="C712">
        <v>-58.44</v>
      </c>
      <c r="D712">
        <v>-59.61</v>
      </c>
    </row>
    <row r="713" spans="1:4" x14ac:dyDescent="0.3">
      <c r="A713" s="2">
        <v>42401</v>
      </c>
      <c r="B713">
        <v>72.98</v>
      </c>
      <c r="C713">
        <v>-57.98</v>
      </c>
      <c r="D713">
        <v>-59.15</v>
      </c>
    </row>
    <row r="714" spans="1:4" x14ac:dyDescent="0.3">
      <c r="A714" s="2">
        <v>42487</v>
      </c>
      <c r="B714">
        <v>72.86</v>
      </c>
      <c r="C714">
        <v>-57.86</v>
      </c>
      <c r="D714">
        <v>-59.03</v>
      </c>
    </row>
    <row r="715" spans="1:4" x14ac:dyDescent="0.3">
      <c r="A715" s="2">
        <v>42599</v>
      </c>
      <c r="B715">
        <v>73.03</v>
      </c>
      <c r="C715">
        <v>-58.03</v>
      </c>
      <c r="D715">
        <v>-59.2</v>
      </c>
    </row>
    <row r="716" spans="1:4" x14ac:dyDescent="0.3">
      <c r="A716" s="2">
        <v>42768</v>
      </c>
      <c r="B716">
        <v>72.88</v>
      </c>
      <c r="C716">
        <v>-57.88</v>
      </c>
      <c r="D716">
        <v>-59.05</v>
      </c>
    </row>
    <row r="717" spans="1:4" x14ac:dyDescent="0.3">
      <c r="A717" s="2">
        <v>42871</v>
      </c>
      <c r="B717">
        <v>72.680000000000007</v>
      </c>
      <c r="C717">
        <v>-57.68</v>
      </c>
      <c r="D717">
        <v>-58.85</v>
      </c>
    </row>
    <row r="718" spans="1:4" x14ac:dyDescent="0.3">
      <c r="A718" s="2">
        <v>42986</v>
      </c>
      <c r="B718">
        <v>72.61</v>
      </c>
      <c r="C718">
        <v>-57.61</v>
      </c>
      <c r="D718">
        <v>-58.78</v>
      </c>
    </row>
    <row r="719" spans="1:4" x14ac:dyDescent="0.3">
      <c r="A719" s="2">
        <v>43040</v>
      </c>
      <c r="B719">
        <v>72.709999999999894</v>
      </c>
      <c r="C719">
        <v>-57.71</v>
      </c>
      <c r="D719">
        <v>-58.88</v>
      </c>
    </row>
    <row r="720" spans="1:4" x14ac:dyDescent="0.3">
      <c r="A720" s="2">
        <v>43178</v>
      </c>
      <c r="B720">
        <v>72.05</v>
      </c>
      <c r="C720">
        <v>-57.05</v>
      </c>
      <c r="D720">
        <v>-58.22</v>
      </c>
    </row>
    <row r="721" spans="1:4" x14ac:dyDescent="0.3">
      <c r="A721" s="2">
        <v>43333</v>
      </c>
      <c r="B721">
        <v>72.2</v>
      </c>
      <c r="C721">
        <v>-57.2</v>
      </c>
      <c r="D721">
        <v>-58.37</v>
      </c>
    </row>
    <row r="722" spans="1:4" x14ac:dyDescent="0.3">
      <c r="A722" s="2">
        <v>43388</v>
      </c>
      <c r="B722">
        <v>72.430000000000007</v>
      </c>
      <c r="C722">
        <v>-57.43</v>
      </c>
      <c r="D722">
        <v>-58.6</v>
      </c>
    </row>
    <row r="723" spans="1:4" x14ac:dyDescent="0.3">
      <c r="A723" s="2">
        <v>43501</v>
      </c>
      <c r="B723">
        <v>72.3</v>
      </c>
      <c r="C723">
        <v>-57.3</v>
      </c>
      <c r="D723">
        <v>-58.47</v>
      </c>
    </row>
    <row r="724" spans="1:4" x14ac:dyDescent="0.3">
      <c r="A724" s="2">
        <v>43571</v>
      </c>
      <c r="B724">
        <v>72.260000000000005</v>
      </c>
      <c r="C724">
        <v>-57.26</v>
      </c>
      <c r="D724">
        <v>-58.43</v>
      </c>
    </row>
    <row r="725" spans="1:4" x14ac:dyDescent="0.3">
      <c r="A725" s="2">
        <v>43656</v>
      </c>
      <c r="B725">
        <v>72.42</v>
      </c>
      <c r="C725">
        <v>-57.42</v>
      </c>
      <c r="D725">
        <v>-58.59</v>
      </c>
    </row>
    <row r="726" spans="1:4" x14ac:dyDescent="0.3">
      <c r="A726" s="2">
        <v>43860</v>
      </c>
      <c r="B726">
        <v>72.48</v>
      </c>
      <c r="C726">
        <v>-57.48</v>
      </c>
      <c r="D726">
        <v>-58.65</v>
      </c>
    </row>
    <row r="727" spans="1:4" x14ac:dyDescent="0.3">
      <c r="A727" s="2">
        <v>44105</v>
      </c>
      <c r="B727">
        <v>72.75</v>
      </c>
      <c r="C727">
        <v>-57.75</v>
      </c>
      <c r="D727">
        <v>-58.92</v>
      </c>
    </row>
    <row r="728" spans="1:4" x14ac:dyDescent="0.3">
      <c r="A728" s="2">
        <v>44266</v>
      </c>
      <c r="B728">
        <v>72.459999999999894</v>
      </c>
      <c r="C728">
        <v>-57.46</v>
      </c>
      <c r="D728">
        <v>-58.63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3C4871-12C5-40A8-8C68-BC99AE161A14}">
  <dimension ref="A1:O143"/>
  <sheetViews>
    <sheetView topLeftCell="I1" workbookViewId="0">
      <selection activeCell="U29" sqref="U29"/>
    </sheetView>
  </sheetViews>
  <sheetFormatPr defaultRowHeight="14.4" x14ac:dyDescent="0.3"/>
  <cols>
    <col min="1" max="1" width="10.5546875" bestFit="1" customWidth="1"/>
  </cols>
  <sheetData>
    <row r="1" spans="1:15" s="1" customFormat="1" x14ac:dyDescent="0.3">
      <c r="A1" s="1" t="s">
        <v>0</v>
      </c>
      <c r="B1" s="1" t="s">
        <v>1</v>
      </c>
      <c r="C1" s="1" t="s">
        <v>2</v>
      </c>
      <c r="D1" s="1" t="s">
        <v>3</v>
      </c>
    </row>
    <row r="2" spans="1:15" x14ac:dyDescent="0.3">
      <c r="A2" s="2">
        <v>32580</v>
      </c>
      <c r="B2">
        <v>-3.7</v>
      </c>
      <c r="C2">
        <v>18.7</v>
      </c>
      <c r="D2">
        <v>17.53</v>
      </c>
      <c r="F2">
        <v>3288</v>
      </c>
      <c r="G2">
        <v>22.05387878418</v>
      </c>
      <c r="H2" s="2">
        <v>1</v>
      </c>
      <c r="I2">
        <f>IFERROR(VLOOKUP(H2,$A$2:$D$542,4,FALSE),IFERROR(VLOOKUP(H2,$A$2:$D$542,4),0))</f>
        <v>0</v>
      </c>
      <c r="K2">
        <f>MAX(D:D)</f>
        <v>17.579999999999899</v>
      </c>
    </row>
    <row r="3" spans="1:15" x14ac:dyDescent="0.3">
      <c r="A3" s="2">
        <v>32618</v>
      </c>
      <c r="B3">
        <v>-3.75</v>
      </c>
      <c r="C3">
        <v>18.75</v>
      </c>
      <c r="D3">
        <v>17.579999999999899</v>
      </c>
      <c r="F3">
        <v>10958</v>
      </c>
      <c r="G3">
        <v>21.744464874268001</v>
      </c>
      <c r="H3" s="2">
        <f>$H$2+F3-$F$2+1</f>
        <v>7672</v>
      </c>
      <c r="I3">
        <f>IFERROR(VLOOKUP(H3,A:D,4,FALSE),IFERROR(VLOOKUP(H3,A:D,4),0))</f>
        <v>0</v>
      </c>
      <c r="K3">
        <f>MIN(D:D)</f>
        <v>5.07</v>
      </c>
    </row>
    <row r="4" spans="1:15" x14ac:dyDescent="0.3">
      <c r="A4" s="2">
        <v>32680</v>
      </c>
      <c r="B4">
        <v>-3.65</v>
      </c>
      <c r="C4">
        <v>18.649999999999899</v>
      </c>
      <c r="D4">
        <v>17.48</v>
      </c>
      <c r="F4">
        <v>17897</v>
      </c>
      <c r="G4">
        <v>21.29008102417</v>
      </c>
      <c r="H4" s="2">
        <f t="shared" ref="H4:H67" si="0">$H$2+F4-$F$2+1</f>
        <v>14611</v>
      </c>
      <c r="I4">
        <f t="shared" ref="I4:I67" si="1">IFERROR(VLOOKUP(H4,A:D,4,FALSE),IFERROR(VLOOKUP(H4,A:D,4),0))</f>
        <v>0</v>
      </c>
      <c r="L4" t="s">
        <v>9</v>
      </c>
      <c r="M4" t="s">
        <v>10</v>
      </c>
      <c r="N4" t="s">
        <v>11</v>
      </c>
      <c r="O4" t="s">
        <v>12</v>
      </c>
    </row>
    <row r="5" spans="1:15" x14ac:dyDescent="0.3">
      <c r="A5" s="2">
        <v>32730</v>
      </c>
      <c r="B5">
        <v>-3.4</v>
      </c>
      <c r="C5">
        <v>18.399999999999899</v>
      </c>
      <c r="D5">
        <v>17.23</v>
      </c>
      <c r="F5">
        <v>20089</v>
      </c>
      <c r="G5">
        <v>21.104316711426002</v>
      </c>
      <c r="H5" s="2">
        <f t="shared" si="0"/>
        <v>16803</v>
      </c>
      <c r="I5">
        <f t="shared" si="1"/>
        <v>0</v>
      </c>
      <c r="K5">
        <f>CORREL(G20:G51,I20:I51)^2</f>
        <v>0.98843249440918202</v>
      </c>
      <c r="L5">
        <f>1-(SUM(J10:J51)/SUM(K10:K51))</f>
        <v>0.6416330735958391</v>
      </c>
      <c r="M5">
        <f>SUM(L10:L51)*100/SUM(I10:I51)</f>
        <v>18.824804727775483</v>
      </c>
      <c r="N5">
        <f>SQRT(SUM(J10:J51))/COUNT(J10:J51)</f>
        <v>0.38348443481594957</v>
      </c>
      <c r="O5">
        <f>N5/_xlfn.STDEV.S(I20:I51)</f>
        <v>0.10415852700841878</v>
      </c>
    </row>
    <row r="6" spans="1:15" x14ac:dyDescent="0.3">
      <c r="A6" s="2">
        <v>32785</v>
      </c>
      <c r="B6">
        <v>-3.7</v>
      </c>
      <c r="C6">
        <v>18.7</v>
      </c>
      <c r="D6">
        <v>17.53</v>
      </c>
      <c r="F6">
        <v>22646</v>
      </c>
      <c r="G6">
        <v>20.806047439575</v>
      </c>
      <c r="H6" s="2">
        <f t="shared" si="0"/>
        <v>19360</v>
      </c>
      <c r="I6">
        <f t="shared" si="1"/>
        <v>0</v>
      </c>
    </row>
    <row r="7" spans="1:15" x14ac:dyDescent="0.3">
      <c r="A7" s="2">
        <v>32841</v>
      </c>
      <c r="B7">
        <v>-3.61</v>
      </c>
      <c r="C7">
        <v>18.61</v>
      </c>
      <c r="D7">
        <v>17.440000000000001</v>
      </c>
      <c r="F7">
        <v>24472</v>
      </c>
      <c r="G7">
        <v>20.516553878783998</v>
      </c>
      <c r="H7" s="2">
        <f t="shared" si="0"/>
        <v>21186</v>
      </c>
      <c r="I7">
        <f t="shared" si="1"/>
        <v>0</v>
      </c>
    </row>
    <row r="8" spans="1:15" x14ac:dyDescent="0.3">
      <c r="A8" s="2">
        <v>32883</v>
      </c>
      <c r="B8">
        <v>-3.73</v>
      </c>
      <c r="C8">
        <v>18.73</v>
      </c>
      <c r="D8">
        <v>17.559999999999899</v>
      </c>
      <c r="F8">
        <v>27029</v>
      </c>
      <c r="G8">
        <v>19.951063156128001</v>
      </c>
      <c r="H8" s="2">
        <f t="shared" si="0"/>
        <v>23743</v>
      </c>
      <c r="I8">
        <f t="shared" si="1"/>
        <v>0</v>
      </c>
    </row>
    <row r="9" spans="1:15" x14ac:dyDescent="0.3">
      <c r="A9" s="2">
        <v>32945</v>
      </c>
      <c r="B9">
        <v>-3.42</v>
      </c>
      <c r="C9">
        <v>18.420000000000002</v>
      </c>
      <c r="D9">
        <v>17.25</v>
      </c>
      <c r="F9">
        <v>28124</v>
      </c>
      <c r="G9">
        <v>19.633638381958001</v>
      </c>
      <c r="H9" s="2">
        <f t="shared" si="0"/>
        <v>24838</v>
      </c>
      <c r="I9">
        <f t="shared" si="1"/>
        <v>0</v>
      </c>
    </row>
    <row r="10" spans="1:15" x14ac:dyDescent="0.3">
      <c r="A10" s="2">
        <v>33008</v>
      </c>
      <c r="B10">
        <v>-3.4</v>
      </c>
      <c r="C10">
        <v>18.399999999999899</v>
      </c>
      <c r="D10">
        <v>17.23</v>
      </c>
      <c r="F10">
        <v>29951</v>
      </c>
      <c r="G10">
        <v>18.91100692749</v>
      </c>
      <c r="H10" s="2">
        <f t="shared" si="0"/>
        <v>26665</v>
      </c>
      <c r="I10">
        <f t="shared" si="1"/>
        <v>0</v>
      </c>
    </row>
    <row r="11" spans="1:15" x14ac:dyDescent="0.3">
      <c r="A11" s="2">
        <v>33050</v>
      </c>
      <c r="B11">
        <v>-3.18</v>
      </c>
      <c r="C11">
        <v>18.18</v>
      </c>
      <c r="D11">
        <v>17.010000000000002</v>
      </c>
      <c r="F11">
        <v>31777</v>
      </c>
      <c r="G11">
        <v>17.920438766478998</v>
      </c>
      <c r="H11" s="2">
        <f t="shared" si="0"/>
        <v>28491</v>
      </c>
      <c r="I11">
        <f t="shared" si="1"/>
        <v>0</v>
      </c>
    </row>
    <row r="12" spans="1:15" x14ac:dyDescent="0.3">
      <c r="A12" s="2">
        <v>33092</v>
      </c>
      <c r="B12">
        <v>-3.05</v>
      </c>
      <c r="C12">
        <v>18.05</v>
      </c>
      <c r="D12">
        <v>16.88</v>
      </c>
      <c r="F12">
        <v>33238</v>
      </c>
      <c r="G12">
        <v>17.035734176636002</v>
      </c>
      <c r="H12" s="2">
        <f t="shared" si="0"/>
        <v>29952</v>
      </c>
      <c r="I12">
        <f t="shared" si="1"/>
        <v>0</v>
      </c>
    </row>
    <row r="13" spans="1:15" x14ac:dyDescent="0.3">
      <c r="A13" s="2">
        <v>33156</v>
      </c>
      <c r="B13">
        <v>-2.91</v>
      </c>
      <c r="C13">
        <v>17.91</v>
      </c>
      <c r="D13">
        <v>16.739999999999899</v>
      </c>
      <c r="F13">
        <v>33603</v>
      </c>
      <c r="G13">
        <v>16.796689987183001</v>
      </c>
      <c r="H13" s="2">
        <f t="shared" si="0"/>
        <v>30317</v>
      </c>
      <c r="I13">
        <f t="shared" si="1"/>
        <v>0</v>
      </c>
    </row>
    <row r="14" spans="1:15" x14ac:dyDescent="0.3">
      <c r="A14" s="2">
        <v>33218</v>
      </c>
      <c r="B14">
        <v>-3.05</v>
      </c>
      <c r="C14">
        <v>18.05</v>
      </c>
      <c r="D14">
        <v>16.88</v>
      </c>
      <c r="F14">
        <v>33968</v>
      </c>
      <c r="G14">
        <v>16.548357009888001</v>
      </c>
      <c r="H14" s="2">
        <f t="shared" si="0"/>
        <v>30682</v>
      </c>
      <c r="I14">
        <f t="shared" si="1"/>
        <v>0</v>
      </c>
    </row>
    <row r="15" spans="1:15" x14ac:dyDescent="0.3">
      <c r="A15" s="2">
        <v>33268</v>
      </c>
      <c r="B15">
        <v>-3.2</v>
      </c>
      <c r="C15">
        <v>18.2</v>
      </c>
      <c r="D15">
        <v>17.03</v>
      </c>
      <c r="F15">
        <v>34334</v>
      </c>
      <c r="G15">
        <v>16.289443969726999</v>
      </c>
      <c r="H15" s="2">
        <f t="shared" si="0"/>
        <v>31048</v>
      </c>
      <c r="I15">
        <f t="shared" si="1"/>
        <v>0</v>
      </c>
    </row>
    <row r="16" spans="1:15" x14ac:dyDescent="0.3">
      <c r="A16" s="2">
        <v>33316</v>
      </c>
      <c r="B16">
        <v>-3.21</v>
      </c>
      <c r="C16">
        <v>18.21</v>
      </c>
      <c r="D16">
        <v>17.04</v>
      </c>
      <c r="F16">
        <v>34699</v>
      </c>
      <c r="G16">
        <v>16.021091461181999</v>
      </c>
      <c r="H16" s="2">
        <f t="shared" si="0"/>
        <v>31413</v>
      </c>
      <c r="I16">
        <f t="shared" si="1"/>
        <v>0</v>
      </c>
    </row>
    <row r="17" spans="1:12" x14ac:dyDescent="0.3">
      <c r="A17" s="2">
        <v>33374</v>
      </c>
      <c r="B17">
        <v>-3</v>
      </c>
      <c r="C17">
        <v>18</v>
      </c>
      <c r="D17">
        <v>16.829999999999899</v>
      </c>
      <c r="F17">
        <v>35064</v>
      </c>
      <c r="G17">
        <v>15.742665290832999</v>
      </c>
      <c r="H17" s="2">
        <f t="shared" si="0"/>
        <v>31778</v>
      </c>
      <c r="I17">
        <f t="shared" si="1"/>
        <v>0</v>
      </c>
    </row>
    <row r="18" spans="1:12" x14ac:dyDescent="0.3">
      <c r="A18" s="2">
        <v>33421</v>
      </c>
      <c r="B18">
        <v>-2.98</v>
      </c>
      <c r="C18">
        <v>17.98</v>
      </c>
      <c r="D18">
        <v>16.809999999999899</v>
      </c>
      <c r="F18">
        <v>35429</v>
      </c>
      <c r="G18">
        <v>15.453670501709</v>
      </c>
      <c r="H18" s="2">
        <f t="shared" si="0"/>
        <v>32143</v>
      </c>
      <c r="I18">
        <f t="shared" si="1"/>
        <v>0</v>
      </c>
    </row>
    <row r="19" spans="1:12" x14ac:dyDescent="0.3">
      <c r="A19" s="2">
        <v>33477</v>
      </c>
      <c r="B19">
        <v>-2.91</v>
      </c>
      <c r="C19">
        <v>17.91</v>
      </c>
      <c r="D19">
        <v>16.739999999999899</v>
      </c>
      <c r="F19">
        <v>35795</v>
      </c>
      <c r="G19">
        <v>15.153388977051</v>
      </c>
      <c r="H19" s="2">
        <f t="shared" si="0"/>
        <v>32509</v>
      </c>
      <c r="I19">
        <f t="shared" si="1"/>
        <v>0</v>
      </c>
    </row>
    <row r="20" spans="1:12" x14ac:dyDescent="0.3">
      <c r="A20" s="2">
        <v>33547</v>
      </c>
      <c r="B20">
        <v>-2.85</v>
      </c>
      <c r="C20">
        <v>17.850000000000001</v>
      </c>
      <c r="D20">
        <v>16.68</v>
      </c>
      <c r="F20">
        <v>36160</v>
      </c>
      <c r="G20">
        <v>14.844780921936</v>
      </c>
      <c r="H20" s="2">
        <f t="shared" si="0"/>
        <v>32874</v>
      </c>
      <c r="I20">
        <f t="shared" si="1"/>
        <v>17.440000000000001</v>
      </c>
      <c r="J20">
        <f>(I20-G20)^2</f>
        <v>6.7351620631473663</v>
      </c>
      <c r="K20">
        <f>(I20-AVERAGE($I$20:I$51))^2</f>
        <v>37.328281347656244</v>
      </c>
      <c r="L20">
        <f>(I20-G20)</f>
        <v>2.5952190780640016</v>
      </c>
    </row>
    <row r="21" spans="1:12" x14ac:dyDescent="0.3">
      <c r="A21" s="2">
        <v>33610</v>
      </c>
      <c r="B21">
        <v>-2.97</v>
      </c>
      <c r="C21">
        <v>17.97</v>
      </c>
      <c r="D21">
        <v>16.8</v>
      </c>
      <c r="F21">
        <v>36525</v>
      </c>
      <c r="G21">
        <v>14.529037475586</v>
      </c>
      <c r="H21" s="2">
        <f t="shared" si="0"/>
        <v>33239</v>
      </c>
      <c r="I21">
        <f t="shared" si="1"/>
        <v>16.88</v>
      </c>
      <c r="J21">
        <f t="shared" ref="J21:J82" si="2">(I21-G21)^2</f>
        <v>5.527024791199044</v>
      </c>
      <c r="K21">
        <f>(I21-AVERAGE($I$20:I$51))^2</f>
        <v>30.799031347656221</v>
      </c>
      <c r="L21">
        <f t="shared" ref="L21:L82" si="3">(I21-G21)</f>
        <v>2.3509625244139993</v>
      </c>
    </row>
    <row r="22" spans="1:12" x14ac:dyDescent="0.3">
      <c r="A22" s="2">
        <v>33660</v>
      </c>
      <c r="B22">
        <v>-3.05</v>
      </c>
      <c r="C22">
        <v>18.05</v>
      </c>
      <c r="D22">
        <v>16.88</v>
      </c>
      <c r="F22">
        <v>36890</v>
      </c>
      <c r="G22">
        <v>14.20724773407</v>
      </c>
      <c r="H22" s="2">
        <f t="shared" si="0"/>
        <v>33604</v>
      </c>
      <c r="I22">
        <f t="shared" si="1"/>
        <v>16.68</v>
      </c>
      <c r="J22">
        <f t="shared" si="2"/>
        <v>6.1145037686619474</v>
      </c>
      <c r="K22">
        <f>(I22-AVERAGE($I$20:I$51))^2</f>
        <v>28.619156347656229</v>
      </c>
      <c r="L22">
        <f t="shared" si="3"/>
        <v>2.4727522659299996</v>
      </c>
    </row>
    <row r="23" spans="1:12" x14ac:dyDescent="0.3">
      <c r="A23" s="2">
        <v>33722</v>
      </c>
      <c r="B23">
        <v>-2.77</v>
      </c>
      <c r="C23">
        <v>17.77</v>
      </c>
      <c r="D23">
        <v>16.600000000000001</v>
      </c>
      <c r="F23">
        <v>37256</v>
      </c>
      <c r="G23">
        <v>13.877393722534</v>
      </c>
      <c r="H23" s="2">
        <f t="shared" si="0"/>
        <v>33970</v>
      </c>
      <c r="I23">
        <f t="shared" si="1"/>
        <v>16.43</v>
      </c>
      <c r="J23">
        <f t="shared" si="2"/>
        <v>6.5157988077588271</v>
      </c>
      <c r="K23">
        <f>(I23-AVERAGE($I$20:I$51))^2</f>
        <v>26.006812597656232</v>
      </c>
      <c r="L23">
        <f t="shared" si="3"/>
        <v>2.5526062774659994</v>
      </c>
    </row>
    <row r="24" spans="1:12" x14ac:dyDescent="0.3">
      <c r="A24" s="2">
        <v>33778</v>
      </c>
      <c r="B24">
        <v>-2.66</v>
      </c>
      <c r="C24">
        <v>17.66</v>
      </c>
      <c r="D24">
        <v>16.489999999999899</v>
      </c>
      <c r="F24">
        <v>37621</v>
      </c>
      <c r="G24">
        <v>13.54098033905</v>
      </c>
      <c r="H24" s="2">
        <f t="shared" si="0"/>
        <v>34335</v>
      </c>
      <c r="I24">
        <f t="shared" si="1"/>
        <v>15.79</v>
      </c>
      <c r="J24">
        <f t="shared" si="2"/>
        <v>5.0580894353396495</v>
      </c>
      <c r="K24">
        <f>(I24-AVERAGE($I$20:I$51))^2</f>
        <v>19.88881259765623</v>
      </c>
      <c r="L24">
        <f t="shared" si="3"/>
        <v>2.2490196609499993</v>
      </c>
    </row>
    <row r="25" spans="1:12" x14ac:dyDescent="0.3">
      <c r="A25" s="2">
        <v>33844</v>
      </c>
      <c r="B25">
        <v>-2.8</v>
      </c>
      <c r="C25">
        <v>17.8</v>
      </c>
      <c r="D25">
        <v>16.63</v>
      </c>
      <c r="F25">
        <v>37986</v>
      </c>
      <c r="G25">
        <v>13.197264671326</v>
      </c>
      <c r="H25" s="2">
        <f t="shared" si="0"/>
        <v>34700</v>
      </c>
      <c r="I25">
        <f t="shared" si="1"/>
        <v>15.65</v>
      </c>
      <c r="J25">
        <f t="shared" si="2"/>
        <v>6.0159105925255574</v>
      </c>
      <c r="K25">
        <f>(I25-AVERAGE($I$20:I$51))^2</f>
        <v>18.659700097656241</v>
      </c>
      <c r="L25">
        <f t="shared" si="3"/>
        <v>2.4527353286740006</v>
      </c>
    </row>
    <row r="26" spans="1:12" x14ac:dyDescent="0.3">
      <c r="A26" s="2">
        <v>33892</v>
      </c>
      <c r="B26">
        <v>-2.6</v>
      </c>
      <c r="C26">
        <v>17.600000000000001</v>
      </c>
      <c r="D26">
        <v>16.43</v>
      </c>
      <c r="F26">
        <v>38351</v>
      </c>
      <c r="G26">
        <v>12.847435951233001</v>
      </c>
      <c r="H26" s="2">
        <f t="shared" si="0"/>
        <v>35065</v>
      </c>
      <c r="I26">
        <f t="shared" si="1"/>
        <v>15.19</v>
      </c>
      <c r="J26">
        <f t="shared" si="2"/>
        <v>5.4876063225756333</v>
      </c>
      <c r="K26">
        <f>(I26-AVERAGE($I$20:I$51))^2</f>
        <v>14.897187597656234</v>
      </c>
      <c r="L26">
        <f t="shared" si="3"/>
        <v>2.3425640487669988</v>
      </c>
    </row>
    <row r="27" spans="1:12" x14ac:dyDescent="0.3">
      <c r="A27" s="2">
        <v>33946</v>
      </c>
      <c r="B27">
        <v>-2.6</v>
      </c>
      <c r="C27">
        <v>17.600000000000001</v>
      </c>
      <c r="D27">
        <v>16.43</v>
      </c>
      <c r="F27">
        <v>38717</v>
      </c>
      <c r="G27">
        <v>12.491596221924</v>
      </c>
      <c r="H27" s="2">
        <f t="shared" si="0"/>
        <v>35431</v>
      </c>
      <c r="I27">
        <f t="shared" si="1"/>
        <v>15.01</v>
      </c>
      <c r="J27">
        <f t="shared" si="2"/>
        <v>6.3423575894274675</v>
      </c>
      <c r="K27">
        <f>(I27-AVERAGE($I$20:I$51))^2</f>
        <v>13.540100097656238</v>
      </c>
      <c r="L27">
        <f t="shared" si="3"/>
        <v>2.5184037780759994</v>
      </c>
    </row>
    <row r="28" spans="1:12" x14ac:dyDescent="0.3">
      <c r="A28" s="2">
        <v>34008</v>
      </c>
      <c r="B28">
        <v>-2.61</v>
      </c>
      <c r="C28">
        <v>17.61</v>
      </c>
      <c r="D28">
        <v>16.440000000000001</v>
      </c>
      <c r="F28">
        <v>39082</v>
      </c>
      <c r="G28">
        <v>12.132528305054</v>
      </c>
      <c r="H28" s="2">
        <f t="shared" si="0"/>
        <v>35796</v>
      </c>
      <c r="I28">
        <f t="shared" si="1"/>
        <v>14.44</v>
      </c>
      <c r="J28">
        <f t="shared" si="2"/>
        <v>5.3244256229769613</v>
      </c>
      <c r="K28">
        <f>(I28-AVERAGE($I$20:I$51))^2</f>
        <v>9.6701563476562367</v>
      </c>
      <c r="L28">
        <f t="shared" si="3"/>
        <v>2.307471694945999</v>
      </c>
    </row>
    <row r="29" spans="1:12" x14ac:dyDescent="0.3">
      <c r="A29" s="2">
        <v>34074</v>
      </c>
      <c r="B29">
        <v>-2.59</v>
      </c>
      <c r="C29">
        <v>17.59</v>
      </c>
      <c r="D29">
        <v>16.420000000000002</v>
      </c>
      <c r="F29">
        <v>39447</v>
      </c>
      <c r="G29">
        <v>11.769642829895</v>
      </c>
      <c r="H29" s="2">
        <f t="shared" si="0"/>
        <v>36161</v>
      </c>
      <c r="I29">
        <f t="shared" si="1"/>
        <v>14.24</v>
      </c>
      <c r="J29">
        <f t="shared" si="2"/>
        <v>6.1026645478891854</v>
      </c>
      <c r="K29">
        <f>(I29-AVERAGE($I$20:I$51))^2</f>
        <v>8.466281347656242</v>
      </c>
      <c r="L29">
        <f t="shared" si="3"/>
        <v>2.4703571701050002</v>
      </c>
    </row>
    <row r="30" spans="1:12" x14ac:dyDescent="0.3">
      <c r="A30" s="2">
        <v>34129</v>
      </c>
      <c r="B30">
        <v>-2.4</v>
      </c>
      <c r="C30">
        <v>17.399999999999899</v>
      </c>
      <c r="D30">
        <v>16.23</v>
      </c>
      <c r="F30">
        <v>39812</v>
      </c>
      <c r="G30">
        <v>11.403001785278001</v>
      </c>
      <c r="H30" s="2">
        <f t="shared" si="0"/>
        <v>36526</v>
      </c>
      <c r="I30">
        <f t="shared" si="1"/>
        <v>13.86</v>
      </c>
      <c r="J30">
        <f t="shared" si="2"/>
        <v>6.0368402271470893</v>
      </c>
      <c r="K30">
        <f>(I30-AVERAGE($I$20:I$51))^2</f>
        <v>6.3993188476562395</v>
      </c>
      <c r="L30">
        <f t="shared" si="3"/>
        <v>2.4569982147219989</v>
      </c>
    </row>
    <row r="31" spans="1:12" x14ac:dyDescent="0.3">
      <c r="A31" s="2">
        <v>34198</v>
      </c>
      <c r="B31">
        <v>-2.02</v>
      </c>
      <c r="C31">
        <v>17.02</v>
      </c>
      <c r="D31">
        <v>15.85</v>
      </c>
      <c r="F31">
        <v>40178</v>
      </c>
      <c r="G31">
        <v>11.032667160034</v>
      </c>
      <c r="H31" s="2">
        <f t="shared" si="0"/>
        <v>36892</v>
      </c>
      <c r="I31">
        <f t="shared" si="1"/>
        <v>13.28</v>
      </c>
      <c r="J31">
        <f t="shared" si="2"/>
        <v>5.0505048935896433</v>
      </c>
      <c r="K31">
        <f>(I31-AVERAGE($I$20:I$51))^2</f>
        <v>3.8012813476562415</v>
      </c>
      <c r="L31">
        <f t="shared" si="3"/>
        <v>2.2473328399659991</v>
      </c>
    </row>
    <row r="32" spans="1:12" x14ac:dyDescent="0.3">
      <c r="A32" s="2">
        <v>34255</v>
      </c>
      <c r="B32">
        <v>-1.88</v>
      </c>
      <c r="C32">
        <v>16.88</v>
      </c>
      <c r="D32">
        <v>15.71</v>
      </c>
      <c r="F32">
        <v>40543</v>
      </c>
      <c r="G32">
        <v>10.660623550415</v>
      </c>
      <c r="H32" s="2">
        <f t="shared" si="0"/>
        <v>37257</v>
      </c>
      <c r="I32">
        <f t="shared" si="1"/>
        <v>11.98</v>
      </c>
      <c r="J32">
        <f t="shared" si="2"/>
        <v>1.7407542157195213</v>
      </c>
      <c r="K32">
        <f>(I32-AVERAGE($I$20:I$51))^2</f>
        <v>0.42209384765624852</v>
      </c>
      <c r="L32">
        <f t="shared" si="3"/>
        <v>1.3193764495850004</v>
      </c>
    </row>
    <row r="33" spans="1:12" x14ac:dyDescent="0.3">
      <c r="A33" s="2">
        <v>34312</v>
      </c>
      <c r="B33">
        <v>-1.96</v>
      </c>
      <c r="C33">
        <v>16.96</v>
      </c>
      <c r="D33">
        <v>15.79</v>
      </c>
      <c r="F33">
        <v>40908</v>
      </c>
      <c r="G33">
        <v>10.28405380249</v>
      </c>
      <c r="H33" s="2">
        <f t="shared" si="0"/>
        <v>37622</v>
      </c>
      <c r="I33">
        <f t="shared" si="1"/>
        <v>11.28</v>
      </c>
      <c r="J33">
        <f t="shared" si="2"/>
        <v>0.9919088283346269</v>
      </c>
      <c r="K33">
        <f>(I33-AVERAGE($I$20:I$51))^2</f>
        <v>2.5313476562502215E-3</v>
      </c>
      <c r="L33">
        <f t="shared" si="3"/>
        <v>0.99594619750999946</v>
      </c>
    </row>
    <row r="34" spans="1:12" x14ac:dyDescent="0.3">
      <c r="A34" s="2">
        <v>34379</v>
      </c>
      <c r="B34">
        <v>-2.16</v>
      </c>
      <c r="C34">
        <v>17.16</v>
      </c>
      <c r="D34">
        <v>15.99</v>
      </c>
      <c r="F34">
        <v>41273</v>
      </c>
      <c r="G34">
        <v>9.9023723602294993</v>
      </c>
      <c r="H34" s="2">
        <f t="shared" si="0"/>
        <v>37987</v>
      </c>
      <c r="I34">
        <f t="shared" si="1"/>
        <v>11.36</v>
      </c>
      <c r="J34">
        <f t="shared" si="2"/>
        <v>2.1246783362229191</v>
      </c>
      <c r="K34">
        <f>(I34-AVERAGE($I$20:I$51))^2</f>
        <v>8.8134765624987344E-4</v>
      </c>
      <c r="L34">
        <f t="shared" si="3"/>
        <v>1.4576276397705001</v>
      </c>
    </row>
    <row r="35" spans="1:12" x14ac:dyDescent="0.3">
      <c r="A35" s="2">
        <v>34429</v>
      </c>
      <c r="B35">
        <v>-2.1800000000000002</v>
      </c>
      <c r="C35">
        <v>17.18</v>
      </c>
      <c r="D35">
        <v>16.010000000000002</v>
      </c>
      <c r="F35">
        <v>41639</v>
      </c>
      <c r="G35">
        <v>9.5171251296996999</v>
      </c>
      <c r="H35" s="2">
        <f t="shared" si="0"/>
        <v>38353</v>
      </c>
      <c r="I35">
        <f t="shared" si="1"/>
        <v>11.05</v>
      </c>
      <c r="J35">
        <f t="shared" si="2"/>
        <v>2.3497053679981641</v>
      </c>
      <c r="K35">
        <f>(I35-AVERAGE($I$20:I$51))^2</f>
        <v>7.8575097656250481E-2</v>
      </c>
      <c r="L35">
        <f t="shared" si="3"/>
        <v>1.5328748703003008</v>
      </c>
    </row>
    <row r="36" spans="1:12" x14ac:dyDescent="0.3">
      <c r="A36" s="2">
        <v>34498</v>
      </c>
      <c r="B36">
        <v>-1.82</v>
      </c>
      <c r="C36">
        <v>16.82</v>
      </c>
      <c r="D36">
        <v>15.65</v>
      </c>
      <c r="F36">
        <v>42004</v>
      </c>
      <c r="G36">
        <v>9.1321630477905007</v>
      </c>
      <c r="H36" s="2">
        <f t="shared" si="0"/>
        <v>38718</v>
      </c>
      <c r="I36">
        <f t="shared" si="1"/>
        <v>10.69</v>
      </c>
      <c r="J36">
        <f t="shared" si="2"/>
        <v>2.4268559696693801</v>
      </c>
      <c r="K36">
        <f>(I36-AVERAGE($I$20:I$51))^2</f>
        <v>0.41000009765625262</v>
      </c>
      <c r="L36">
        <f t="shared" si="3"/>
        <v>1.5578369522094988</v>
      </c>
    </row>
    <row r="37" spans="1:12" x14ac:dyDescent="0.3">
      <c r="A37" s="2">
        <v>34554</v>
      </c>
      <c r="B37">
        <v>-1.84</v>
      </c>
      <c r="C37">
        <v>16.84</v>
      </c>
      <c r="D37">
        <v>15.67</v>
      </c>
      <c r="F37">
        <v>42369</v>
      </c>
      <c r="G37">
        <v>8.7446880340575994</v>
      </c>
      <c r="H37" s="2">
        <f t="shared" si="0"/>
        <v>39083</v>
      </c>
      <c r="I37">
        <f t="shared" si="1"/>
        <v>10.49</v>
      </c>
      <c r="J37">
        <f t="shared" si="2"/>
        <v>3.046113858461728</v>
      </c>
      <c r="K37">
        <f>(I37-AVERAGE($I$20:I$51))^2</f>
        <v>0.70612509765625231</v>
      </c>
      <c r="L37">
        <f t="shared" si="3"/>
        <v>1.7453119659424008</v>
      </c>
    </row>
    <row r="38" spans="1:12" x14ac:dyDescent="0.3">
      <c r="A38" s="2">
        <v>34639</v>
      </c>
      <c r="B38">
        <v>-1.82</v>
      </c>
      <c r="C38">
        <v>16.82</v>
      </c>
      <c r="D38">
        <v>15.65</v>
      </c>
      <c r="F38">
        <v>42734</v>
      </c>
      <c r="G38">
        <v>8.3531560897827006</v>
      </c>
      <c r="H38" s="2">
        <f t="shared" si="0"/>
        <v>39448</v>
      </c>
      <c r="I38">
        <f t="shared" si="1"/>
        <v>10</v>
      </c>
      <c r="J38">
        <f t="shared" si="2"/>
        <v>2.7120948646198042</v>
      </c>
      <c r="K38">
        <f>(I38-AVERAGE($I$20:I$51))^2</f>
        <v>1.7697313476562542</v>
      </c>
      <c r="L38">
        <f t="shared" si="3"/>
        <v>1.6468439102172994</v>
      </c>
    </row>
    <row r="39" spans="1:12" x14ac:dyDescent="0.3">
      <c r="A39" s="2">
        <v>34704</v>
      </c>
      <c r="B39">
        <v>-1.59</v>
      </c>
      <c r="C39">
        <v>16.59</v>
      </c>
      <c r="D39">
        <v>15.42</v>
      </c>
      <c r="F39">
        <v>43100</v>
      </c>
      <c r="G39">
        <v>7.9558277130126998</v>
      </c>
      <c r="H39" s="2">
        <f t="shared" si="0"/>
        <v>39814</v>
      </c>
      <c r="I39">
        <f t="shared" si="1"/>
        <v>10.11</v>
      </c>
      <c r="J39">
        <f t="shared" si="2"/>
        <v>4.640458242024093</v>
      </c>
      <c r="K39">
        <f>(I39-AVERAGE($I$20:I$51))^2</f>
        <v>1.4891625976562552</v>
      </c>
      <c r="L39">
        <f t="shared" si="3"/>
        <v>2.1541722869872997</v>
      </c>
    </row>
    <row r="40" spans="1:12" x14ac:dyDescent="0.3">
      <c r="A40" s="2">
        <v>34765</v>
      </c>
      <c r="B40">
        <v>-1.76</v>
      </c>
      <c r="C40">
        <v>16.760000000000002</v>
      </c>
      <c r="D40">
        <v>15.59</v>
      </c>
      <c r="F40">
        <v>43465</v>
      </c>
      <c r="G40">
        <v>7.5548353195190003</v>
      </c>
      <c r="H40" s="2">
        <f t="shared" si="0"/>
        <v>40179</v>
      </c>
      <c r="I40">
        <f t="shared" si="1"/>
        <v>9.8800000000000008</v>
      </c>
      <c r="J40">
        <f t="shared" si="2"/>
        <v>5.406390791356313</v>
      </c>
      <c r="K40">
        <f>(I40-AVERAGE($I$20:I$51))^2</f>
        <v>2.1034063476562523</v>
      </c>
      <c r="L40">
        <f t="shared" si="3"/>
        <v>2.3251646804810004</v>
      </c>
    </row>
    <row r="41" spans="1:12" x14ac:dyDescent="0.3">
      <c r="A41" s="2">
        <v>34824</v>
      </c>
      <c r="B41">
        <v>-1.76</v>
      </c>
      <c r="C41">
        <v>16.760000000000002</v>
      </c>
      <c r="D41">
        <v>15.59</v>
      </c>
      <c r="F41">
        <v>43830</v>
      </c>
      <c r="G41">
        <v>7.1510796546936</v>
      </c>
      <c r="H41" s="2">
        <f t="shared" si="0"/>
        <v>40544</v>
      </c>
      <c r="I41">
        <f t="shared" si="1"/>
        <v>9.59</v>
      </c>
      <c r="J41">
        <f t="shared" si="2"/>
        <v>5.948332450749489</v>
      </c>
      <c r="K41">
        <f>(I41-AVERAGE($I$20:I$51))^2</f>
        <v>3.0286875976562557</v>
      </c>
      <c r="L41">
        <f t="shared" si="3"/>
        <v>2.4389203453063999</v>
      </c>
    </row>
    <row r="42" spans="1:12" x14ac:dyDescent="0.3">
      <c r="A42" s="2">
        <v>34886</v>
      </c>
      <c r="B42">
        <v>-1.51</v>
      </c>
      <c r="C42">
        <v>16.510000000000002</v>
      </c>
      <c r="D42">
        <v>15.34</v>
      </c>
      <c r="F42">
        <v>44195</v>
      </c>
      <c r="G42">
        <v>6.7458209991454998</v>
      </c>
      <c r="H42" s="2">
        <f t="shared" si="0"/>
        <v>40909</v>
      </c>
      <c r="I42">
        <f t="shared" si="1"/>
        <v>9.17</v>
      </c>
      <c r="J42">
        <f t="shared" si="2"/>
        <v>5.8766438281839228</v>
      </c>
      <c r="K42">
        <f>(I42-AVERAGE($I$20:I$51))^2</f>
        <v>4.6669500976562572</v>
      </c>
      <c r="L42">
        <f t="shared" si="3"/>
        <v>2.4241790008545001</v>
      </c>
    </row>
    <row r="43" spans="1:12" x14ac:dyDescent="0.3">
      <c r="A43" s="2">
        <v>34988</v>
      </c>
      <c r="B43">
        <v>-1.36</v>
      </c>
      <c r="C43">
        <v>16.36</v>
      </c>
      <c r="D43">
        <v>15.19</v>
      </c>
      <c r="F43">
        <v>44561</v>
      </c>
      <c r="G43">
        <v>6.3380889892578001</v>
      </c>
      <c r="H43" s="2">
        <f t="shared" si="0"/>
        <v>41275</v>
      </c>
      <c r="I43">
        <f t="shared" si="1"/>
        <v>8.85</v>
      </c>
      <c r="J43">
        <f t="shared" si="2"/>
        <v>6.3096969258878985</v>
      </c>
      <c r="K43">
        <f>(I43-AVERAGE($I$20:I$51))^2</f>
        <v>6.1519500976562593</v>
      </c>
      <c r="L43">
        <f t="shared" si="3"/>
        <v>2.5119110107421996</v>
      </c>
    </row>
    <row r="44" spans="1:12" x14ac:dyDescent="0.3">
      <c r="A44" s="2">
        <v>35087</v>
      </c>
      <c r="B44">
        <v>-1.42</v>
      </c>
      <c r="C44">
        <v>16.420000000000002</v>
      </c>
      <c r="D44">
        <v>15.25</v>
      </c>
      <c r="F44">
        <v>44926</v>
      </c>
      <c r="G44">
        <v>5.9303493499756001</v>
      </c>
      <c r="H44" s="2">
        <f t="shared" si="0"/>
        <v>41640</v>
      </c>
      <c r="I44">
        <f t="shared" si="1"/>
        <v>8.09</v>
      </c>
      <c r="J44">
        <f t="shared" si="2"/>
        <v>4.6640909301508122</v>
      </c>
      <c r="K44">
        <f>(I44-AVERAGE($I$20:I$51))^2</f>
        <v>10.499625097656262</v>
      </c>
      <c r="L44">
        <f t="shared" si="3"/>
        <v>2.1596506500243997</v>
      </c>
    </row>
    <row r="45" spans="1:12" x14ac:dyDescent="0.3">
      <c r="A45" s="2">
        <v>35157</v>
      </c>
      <c r="B45">
        <v>-1.49</v>
      </c>
      <c r="C45">
        <v>16.489999999999899</v>
      </c>
      <c r="D45">
        <v>15.32</v>
      </c>
      <c r="F45">
        <v>45291</v>
      </c>
      <c r="G45">
        <v>5.5221757888793999</v>
      </c>
      <c r="H45" s="2">
        <f t="shared" si="0"/>
        <v>42005</v>
      </c>
      <c r="I45">
        <f t="shared" si="1"/>
        <v>7.67</v>
      </c>
      <c r="J45">
        <f t="shared" si="2"/>
        <v>4.6131488418758284</v>
      </c>
      <c r="K45">
        <f>(I45-AVERAGE($I$20:I$51))^2</f>
        <v>13.397887597656261</v>
      </c>
      <c r="L45">
        <f t="shared" si="3"/>
        <v>2.1478242111206001</v>
      </c>
    </row>
    <row r="46" spans="1:12" x14ac:dyDescent="0.3">
      <c r="A46" s="2">
        <v>35269</v>
      </c>
      <c r="B46">
        <v>-1.41</v>
      </c>
      <c r="C46">
        <v>16.41</v>
      </c>
      <c r="D46">
        <v>15.24</v>
      </c>
      <c r="F46">
        <v>45656</v>
      </c>
      <c r="G46">
        <v>5.1146073341370002</v>
      </c>
      <c r="H46" s="2">
        <f t="shared" si="0"/>
        <v>42370</v>
      </c>
      <c r="I46">
        <f t="shared" si="1"/>
        <v>7.16</v>
      </c>
      <c r="J46">
        <f t="shared" si="2"/>
        <v>4.1836311575661496</v>
      </c>
      <c r="K46">
        <f>(I46-AVERAGE($I$20:I$51))^2</f>
        <v>17.391506347656261</v>
      </c>
      <c r="L46">
        <f t="shared" si="3"/>
        <v>2.0453926658629999</v>
      </c>
    </row>
    <row r="47" spans="1:12" x14ac:dyDescent="0.3">
      <c r="A47" s="2">
        <v>35345</v>
      </c>
      <c r="B47">
        <v>-1.18</v>
      </c>
      <c r="C47">
        <v>16.18</v>
      </c>
      <c r="D47">
        <v>15.01</v>
      </c>
      <c r="F47">
        <v>46022</v>
      </c>
      <c r="G47">
        <v>4.7074451446532999</v>
      </c>
      <c r="H47" s="2">
        <f t="shared" si="0"/>
        <v>42736</v>
      </c>
      <c r="I47">
        <f t="shared" si="1"/>
        <v>6.82</v>
      </c>
      <c r="J47">
        <f t="shared" si="2"/>
        <v>4.4628880168489182</v>
      </c>
      <c r="K47">
        <f>(I47-AVERAGE($I$20:I$51))^2</f>
        <v>20.342918847656261</v>
      </c>
      <c r="L47">
        <f t="shared" si="3"/>
        <v>2.1125548553467004</v>
      </c>
    </row>
    <row r="48" spans="1:12" x14ac:dyDescent="0.3">
      <c r="A48" s="2">
        <v>35436</v>
      </c>
      <c r="B48">
        <v>-1.31</v>
      </c>
      <c r="C48">
        <v>16.309999999999899</v>
      </c>
      <c r="D48">
        <v>15.14</v>
      </c>
      <c r="F48">
        <v>46387</v>
      </c>
      <c r="G48">
        <v>4.3042325973511</v>
      </c>
      <c r="H48" s="2">
        <f t="shared" si="0"/>
        <v>43101</v>
      </c>
      <c r="I48">
        <f t="shared" si="1"/>
        <v>6.35</v>
      </c>
      <c r="J48">
        <f t="shared" si="2"/>
        <v>4.1851642657408252</v>
      </c>
      <c r="K48">
        <f>(I48-AVERAGE($I$20:I$51))^2</f>
        <v>24.803512597656269</v>
      </c>
      <c r="L48">
        <f t="shared" si="3"/>
        <v>2.0457674026488997</v>
      </c>
    </row>
    <row r="49" spans="1:12" x14ac:dyDescent="0.3">
      <c r="A49" s="2">
        <v>35552</v>
      </c>
      <c r="B49">
        <v>-1.1399999999999899</v>
      </c>
      <c r="C49">
        <v>16.14</v>
      </c>
      <c r="D49">
        <v>14.97</v>
      </c>
      <c r="F49">
        <v>46752</v>
      </c>
      <c r="G49">
        <v>3.9042649269103999</v>
      </c>
      <c r="H49" s="2">
        <f t="shared" si="0"/>
        <v>43466</v>
      </c>
      <c r="I49">
        <f t="shared" si="1"/>
        <v>6.05</v>
      </c>
      <c r="J49">
        <f t="shared" si="2"/>
        <v>4.6041790038868307</v>
      </c>
      <c r="K49">
        <f>(I49-AVERAGE($I$20:I$51))^2</f>
        <v>27.881700097656267</v>
      </c>
      <c r="L49">
        <f t="shared" si="3"/>
        <v>2.1457350730895999</v>
      </c>
    </row>
    <row r="50" spans="1:12" x14ac:dyDescent="0.3">
      <c r="A50" s="2">
        <v>35627</v>
      </c>
      <c r="B50">
        <v>-0.71</v>
      </c>
      <c r="C50">
        <v>15.71</v>
      </c>
      <c r="D50">
        <v>14.54</v>
      </c>
      <c r="F50">
        <v>47117</v>
      </c>
      <c r="G50">
        <v>3.5073726177215998</v>
      </c>
      <c r="H50" s="2">
        <f t="shared" si="0"/>
        <v>43831</v>
      </c>
      <c r="I50">
        <f t="shared" si="1"/>
        <v>5.7</v>
      </c>
      <c r="J50">
        <f t="shared" si="2"/>
        <v>4.8076148375170309</v>
      </c>
      <c r="K50">
        <f>(I50-AVERAGE($I$20:I$51))^2</f>
        <v>31.700418847656266</v>
      </c>
      <c r="L50">
        <f t="shared" si="3"/>
        <v>2.1926273822784004</v>
      </c>
    </row>
    <row r="51" spans="1:12" x14ac:dyDescent="0.3">
      <c r="A51" s="2">
        <v>35739</v>
      </c>
      <c r="B51">
        <v>-0.61</v>
      </c>
      <c r="C51">
        <v>15.61</v>
      </c>
      <c r="D51">
        <v>14.44</v>
      </c>
      <c r="F51">
        <v>47483</v>
      </c>
      <c r="G51">
        <v>3.1130459308624001</v>
      </c>
      <c r="H51" s="2">
        <f t="shared" si="0"/>
        <v>44197</v>
      </c>
      <c r="I51">
        <f t="shared" si="1"/>
        <v>5.39</v>
      </c>
      <c r="J51">
        <f t="shared" si="2"/>
        <v>5.1845198329622724</v>
      </c>
      <c r="K51">
        <f>(I51-AVERAGE($I$20:I$51))^2</f>
        <v>35.287312597656275</v>
      </c>
      <c r="L51">
        <f t="shared" si="3"/>
        <v>2.2769540691375996</v>
      </c>
    </row>
    <row r="52" spans="1:12" x14ac:dyDescent="0.3">
      <c r="A52" s="2">
        <v>35801</v>
      </c>
      <c r="B52">
        <v>-0.8</v>
      </c>
      <c r="C52">
        <v>15.8</v>
      </c>
      <c r="D52">
        <v>14.63</v>
      </c>
      <c r="F52">
        <v>47848</v>
      </c>
      <c r="G52">
        <v>2.7239084243774001</v>
      </c>
      <c r="H52" s="2">
        <f t="shared" si="0"/>
        <v>44562</v>
      </c>
      <c r="I52">
        <f t="shared" si="1"/>
        <v>5.07</v>
      </c>
      <c r="J52">
        <f t="shared" si="2"/>
        <v>5.5041456812073344</v>
      </c>
      <c r="K52">
        <f>(I52-AVERAGE($I$20:I$51))^2</f>
        <v>39.191512597656263</v>
      </c>
      <c r="L52">
        <f t="shared" si="3"/>
        <v>2.3460915756226002</v>
      </c>
    </row>
    <row r="53" spans="1:12" x14ac:dyDescent="0.3">
      <c r="A53" s="2">
        <v>35905</v>
      </c>
      <c r="B53">
        <v>-0.84</v>
      </c>
      <c r="C53">
        <v>15.84</v>
      </c>
      <c r="D53">
        <v>14.67</v>
      </c>
      <c r="F53">
        <v>48213</v>
      </c>
      <c r="G53">
        <v>2.3388416767120002</v>
      </c>
      <c r="H53" s="2">
        <f t="shared" si="0"/>
        <v>44927</v>
      </c>
      <c r="I53">
        <f t="shared" si="1"/>
        <v>5.07</v>
      </c>
      <c r="J53">
        <f t="shared" si="2"/>
        <v>7.4592257868653205</v>
      </c>
      <c r="K53">
        <f>(I53-AVERAGE($I$20:I$51))^2</f>
        <v>39.191512597656263</v>
      </c>
      <c r="L53">
        <f t="shared" si="3"/>
        <v>2.7311583232880001</v>
      </c>
    </row>
    <row r="54" spans="1:12" x14ac:dyDescent="0.3">
      <c r="A54" s="2">
        <v>35990</v>
      </c>
      <c r="B54">
        <v>-0.46</v>
      </c>
      <c r="C54">
        <v>15.46</v>
      </c>
      <c r="D54">
        <v>14.29</v>
      </c>
      <c r="F54">
        <v>48578</v>
      </c>
      <c r="G54">
        <v>1.9574930667877</v>
      </c>
      <c r="H54" s="2">
        <f t="shared" si="0"/>
        <v>45292</v>
      </c>
      <c r="I54">
        <f t="shared" si="1"/>
        <v>5.07</v>
      </c>
      <c r="J54">
        <f t="shared" si="2"/>
        <v>9.6876994092946376</v>
      </c>
      <c r="K54">
        <f>(I54-AVERAGE($I$20:I$51))^2</f>
        <v>39.191512597656263</v>
      </c>
      <c r="L54">
        <f t="shared" si="3"/>
        <v>3.1125069332123001</v>
      </c>
    </row>
    <row r="55" spans="1:12" x14ac:dyDescent="0.3">
      <c r="A55" s="2">
        <v>36087</v>
      </c>
      <c r="B55">
        <v>-0.41</v>
      </c>
      <c r="C55">
        <v>15.41</v>
      </c>
      <c r="D55">
        <v>14.24</v>
      </c>
      <c r="F55">
        <v>48944</v>
      </c>
      <c r="G55">
        <v>1.5782710313796999</v>
      </c>
      <c r="H55" s="2">
        <f t="shared" si="0"/>
        <v>45658</v>
      </c>
      <c r="I55">
        <f t="shared" si="1"/>
        <v>5.07</v>
      </c>
      <c r="J55">
        <f t="shared" si="2"/>
        <v>12.192171190302188</v>
      </c>
      <c r="K55">
        <f>(I55-AVERAGE($I$20:I$51))^2</f>
        <v>39.191512597656263</v>
      </c>
      <c r="L55">
        <f t="shared" si="3"/>
        <v>3.4917289686203006</v>
      </c>
    </row>
    <row r="56" spans="1:12" x14ac:dyDescent="0.3">
      <c r="A56" s="2">
        <v>36179</v>
      </c>
      <c r="B56">
        <v>-0.48</v>
      </c>
      <c r="C56">
        <v>15.48</v>
      </c>
      <c r="D56">
        <v>14.31</v>
      </c>
      <c r="F56">
        <v>49309</v>
      </c>
      <c r="G56">
        <v>1.2026438713073999</v>
      </c>
      <c r="H56" s="2">
        <f t="shared" si="0"/>
        <v>46023</v>
      </c>
      <c r="I56">
        <f t="shared" si="1"/>
        <v>5.07</v>
      </c>
      <c r="J56">
        <f t="shared" si="2"/>
        <v>14.956443426136218</v>
      </c>
      <c r="K56">
        <f>(I56-AVERAGE($I$20:I$51))^2</f>
        <v>39.191512597656263</v>
      </c>
      <c r="L56">
        <f t="shared" si="3"/>
        <v>3.8673561286926006</v>
      </c>
    </row>
    <row r="57" spans="1:12" x14ac:dyDescent="0.3">
      <c r="A57" s="2">
        <v>36270</v>
      </c>
      <c r="B57">
        <v>-0.37</v>
      </c>
      <c r="C57">
        <v>15.37</v>
      </c>
      <c r="D57">
        <v>14.2</v>
      </c>
      <c r="F57">
        <v>49674</v>
      </c>
      <c r="G57">
        <v>0.82890051603320003</v>
      </c>
      <c r="H57" s="2">
        <f t="shared" si="0"/>
        <v>46388</v>
      </c>
      <c r="I57">
        <f t="shared" si="1"/>
        <v>5.07</v>
      </c>
      <c r="J57">
        <f t="shared" si="2"/>
        <v>17.986924832903458</v>
      </c>
      <c r="K57">
        <f>(I57-AVERAGE($I$20:I$51))^2</f>
        <v>39.191512597656263</v>
      </c>
      <c r="L57">
        <f t="shared" si="3"/>
        <v>4.2410994839668001</v>
      </c>
    </row>
    <row r="58" spans="1:12" x14ac:dyDescent="0.3">
      <c r="A58" s="2">
        <v>36367</v>
      </c>
      <c r="B58">
        <v>-0.11</v>
      </c>
      <c r="C58">
        <v>15.11</v>
      </c>
      <c r="D58">
        <v>13.94</v>
      </c>
      <c r="F58">
        <v>50039</v>
      </c>
      <c r="G58">
        <v>0.45640072226520001</v>
      </c>
      <c r="H58" s="2">
        <f t="shared" si="0"/>
        <v>46753</v>
      </c>
      <c r="I58">
        <f t="shared" si="1"/>
        <v>5.07</v>
      </c>
      <c r="J58">
        <f t="shared" si="2"/>
        <v>21.285298295515069</v>
      </c>
      <c r="K58">
        <f>(I58-AVERAGE($I$20:I$51))^2</f>
        <v>39.191512597656263</v>
      </c>
      <c r="L58">
        <f t="shared" si="3"/>
        <v>4.6135992777348003</v>
      </c>
    </row>
    <row r="59" spans="1:12" x14ac:dyDescent="0.3">
      <c r="A59" s="2">
        <v>36458</v>
      </c>
      <c r="B59">
        <v>-0.03</v>
      </c>
      <c r="C59">
        <v>15.03</v>
      </c>
      <c r="D59">
        <v>13.86</v>
      </c>
      <c r="F59">
        <v>50405</v>
      </c>
      <c r="G59">
        <v>8.3511710166899997E-2</v>
      </c>
      <c r="H59" s="2">
        <f t="shared" si="0"/>
        <v>47119</v>
      </c>
      <c r="I59">
        <f t="shared" si="1"/>
        <v>5.07</v>
      </c>
      <c r="J59">
        <f t="shared" si="2"/>
        <v>24.865065464642637</v>
      </c>
      <c r="K59">
        <f>(I59-AVERAGE($I$20:I$51))^2</f>
        <v>39.191512597656263</v>
      </c>
      <c r="L59">
        <f t="shared" si="3"/>
        <v>4.9864882898331002</v>
      </c>
    </row>
    <row r="60" spans="1:12" x14ac:dyDescent="0.3">
      <c r="A60" s="2">
        <v>36549</v>
      </c>
      <c r="B60">
        <v>0.1</v>
      </c>
      <c r="C60">
        <v>14.9</v>
      </c>
      <c r="D60">
        <v>13.73</v>
      </c>
      <c r="F60">
        <v>50770</v>
      </c>
      <c r="G60">
        <v>-0.28825965523699998</v>
      </c>
      <c r="H60" s="2">
        <f t="shared" si="0"/>
        <v>47484</v>
      </c>
      <c r="I60">
        <f t="shared" si="1"/>
        <v>5.07</v>
      </c>
      <c r="J60">
        <f t="shared" si="2"/>
        <v>28.710946532940536</v>
      </c>
      <c r="K60">
        <f>(I60-AVERAGE($I$20:I$51))^2</f>
        <v>39.191512597656263</v>
      </c>
      <c r="L60">
        <f t="shared" si="3"/>
        <v>5.3582596552370001</v>
      </c>
    </row>
    <row r="61" spans="1:12" x14ac:dyDescent="0.3">
      <c r="A61" s="2">
        <v>36655</v>
      </c>
      <c r="B61">
        <v>0.32</v>
      </c>
      <c r="C61">
        <v>14.68</v>
      </c>
      <c r="D61">
        <v>13.51</v>
      </c>
      <c r="F61">
        <v>51135</v>
      </c>
      <c r="G61">
        <v>-0.66033834218999998</v>
      </c>
      <c r="H61" s="2">
        <f t="shared" si="0"/>
        <v>47849</v>
      </c>
      <c r="I61">
        <f t="shared" si="1"/>
        <v>5.07</v>
      </c>
      <c r="J61">
        <f t="shared" si="2"/>
        <v>32.836777515972841</v>
      </c>
      <c r="K61">
        <f>(I61-AVERAGE($I$20:I$51))^2</f>
        <v>39.191512597656263</v>
      </c>
      <c r="L61">
        <f t="shared" si="3"/>
        <v>5.7303383421900005</v>
      </c>
    </row>
    <row r="62" spans="1:12" x14ac:dyDescent="0.3">
      <c r="A62" s="2">
        <v>36732</v>
      </c>
      <c r="B62">
        <v>0.54</v>
      </c>
      <c r="C62">
        <v>14.46</v>
      </c>
      <c r="D62">
        <v>13.29</v>
      </c>
      <c r="F62">
        <v>51500</v>
      </c>
      <c r="G62">
        <v>-1.0330359935760001</v>
      </c>
      <c r="H62" s="2">
        <f t="shared" si="0"/>
        <v>48214</v>
      </c>
      <c r="I62">
        <f t="shared" si="1"/>
        <v>5.07</v>
      </c>
      <c r="J62">
        <f t="shared" si="2"/>
        <v>37.247048338884198</v>
      </c>
      <c r="K62">
        <f>(I62-AVERAGE($I$20:I$51))^2</f>
        <v>39.191512597656263</v>
      </c>
      <c r="L62">
        <f t="shared" si="3"/>
        <v>6.1030359935760004</v>
      </c>
    </row>
    <row r="63" spans="1:12" x14ac:dyDescent="0.3">
      <c r="A63" s="2">
        <v>36805</v>
      </c>
      <c r="B63">
        <v>0.55000000000000004</v>
      </c>
      <c r="C63">
        <v>14.45</v>
      </c>
      <c r="D63">
        <v>13.28</v>
      </c>
      <c r="F63">
        <v>51866</v>
      </c>
      <c r="G63">
        <v>-1.407617926598</v>
      </c>
      <c r="H63" s="2">
        <f t="shared" si="0"/>
        <v>48580</v>
      </c>
      <c r="I63">
        <f t="shared" si="1"/>
        <v>5.07</v>
      </c>
      <c r="J63">
        <f t="shared" si="2"/>
        <v>41.95953400298378</v>
      </c>
      <c r="K63">
        <f>(I63-AVERAGE($I$20:I$51))^2</f>
        <v>39.191512597656263</v>
      </c>
      <c r="L63">
        <f t="shared" si="3"/>
        <v>6.4776179265980005</v>
      </c>
    </row>
    <row r="64" spans="1:12" x14ac:dyDescent="0.3">
      <c r="A64" s="2">
        <v>36936</v>
      </c>
      <c r="B64">
        <v>0.95</v>
      </c>
      <c r="C64">
        <v>14.05</v>
      </c>
      <c r="D64">
        <v>12.88</v>
      </c>
      <c r="F64">
        <v>52231</v>
      </c>
      <c r="G64">
        <v>-1.781966686249</v>
      </c>
      <c r="H64" s="2">
        <f t="shared" si="0"/>
        <v>48945</v>
      </c>
      <c r="I64">
        <f t="shared" si="1"/>
        <v>5.07</v>
      </c>
      <c r="J64">
        <f t="shared" si="2"/>
        <v>46.949447469466101</v>
      </c>
      <c r="K64">
        <f>(I64-AVERAGE($I$20:I$51))^2</f>
        <v>39.191512597656263</v>
      </c>
      <c r="L64">
        <f t="shared" si="3"/>
        <v>6.8519666862489998</v>
      </c>
    </row>
    <row r="65" spans="1:12" x14ac:dyDescent="0.3">
      <c r="A65" s="2">
        <v>36963</v>
      </c>
      <c r="B65">
        <v>0.79</v>
      </c>
      <c r="C65">
        <v>14.21</v>
      </c>
      <c r="D65">
        <v>13.04</v>
      </c>
      <c r="F65">
        <v>52596</v>
      </c>
      <c r="G65">
        <v>-2.1569786071779999</v>
      </c>
      <c r="H65" s="2">
        <f t="shared" si="0"/>
        <v>49310</v>
      </c>
      <c r="I65">
        <f t="shared" si="1"/>
        <v>5.07</v>
      </c>
      <c r="J65">
        <f t="shared" si="2"/>
        <v>52.229219788608468</v>
      </c>
      <c r="K65">
        <f>(I65-AVERAGE($I$20:I$51))^2</f>
        <v>39.191512597656263</v>
      </c>
      <c r="L65">
        <f t="shared" si="3"/>
        <v>7.2269786071780002</v>
      </c>
    </row>
    <row r="66" spans="1:12" x14ac:dyDescent="0.3">
      <c r="A66" s="2">
        <v>37000</v>
      </c>
      <c r="B66">
        <v>1.24</v>
      </c>
      <c r="C66">
        <v>13.76</v>
      </c>
      <c r="D66">
        <v>12.59</v>
      </c>
      <c r="F66">
        <v>52961</v>
      </c>
      <c r="G66">
        <v>-2.5323424339290002</v>
      </c>
      <c r="H66" s="2">
        <f t="shared" si="0"/>
        <v>49675</v>
      </c>
      <c r="I66">
        <f t="shared" si="1"/>
        <v>5.07</v>
      </c>
      <c r="J66">
        <f t="shared" si="2"/>
        <v>57.795610482717521</v>
      </c>
      <c r="K66">
        <f>(I66-AVERAGE($I$20:I$51))^2</f>
        <v>39.191512597656263</v>
      </c>
      <c r="L66">
        <f t="shared" si="3"/>
        <v>7.6023424339290004</v>
      </c>
    </row>
    <row r="67" spans="1:12" x14ac:dyDescent="0.3">
      <c r="A67" s="2">
        <v>37095</v>
      </c>
      <c r="B67">
        <v>1.56</v>
      </c>
      <c r="C67">
        <v>13.44</v>
      </c>
      <c r="D67">
        <v>12.27</v>
      </c>
      <c r="F67">
        <v>53327</v>
      </c>
      <c r="G67">
        <v>-2.9088003635409998</v>
      </c>
      <c r="H67" s="2">
        <f t="shared" si="0"/>
        <v>50041</v>
      </c>
      <c r="I67">
        <f t="shared" si="1"/>
        <v>5.07</v>
      </c>
      <c r="J67">
        <f t="shared" si="2"/>
        <v>63.661255241241989</v>
      </c>
      <c r="K67">
        <f>(I67-AVERAGE($I$20:I$51))^2</f>
        <v>39.191512597656263</v>
      </c>
      <c r="L67">
        <f t="shared" si="3"/>
        <v>7.9788003635409996</v>
      </c>
    </row>
    <row r="68" spans="1:12" x14ac:dyDescent="0.3">
      <c r="A68" s="2">
        <v>37175</v>
      </c>
      <c r="B68">
        <v>1.85</v>
      </c>
      <c r="C68">
        <v>13.15</v>
      </c>
      <c r="D68">
        <v>11.98</v>
      </c>
      <c r="F68">
        <v>53692</v>
      </c>
      <c r="G68">
        <v>-3.283888816833</v>
      </c>
      <c r="H68" s="2">
        <f t="shared" ref="H68:H82" si="4">$H$2+F68-$F$2+1</f>
        <v>50406</v>
      </c>
      <c r="I68">
        <f t="shared" ref="I68:I82" si="5">IFERROR(VLOOKUP(H68,A:D,4,FALSE),IFERROR(VLOOKUP(H68,A:D,4),0))</f>
        <v>5.07</v>
      </c>
      <c r="J68">
        <f t="shared" si="2"/>
        <v>69.787458364007477</v>
      </c>
      <c r="K68">
        <f>(I68-AVERAGE($I$20:I$51))^2</f>
        <v>39.191512597656263</v>
      </c>
      <c r="L68">
        <f t="shared" si="3"/>
        <v>8.3538888168330008</v>
      </c>
    </row>
    <row r="69" spans="1:12" x14ac:dyDescent="0.3">
      <c r="A69" s="2">
        <v>37270</v>
      </c>
      <c r="B69">
        <v>1.91</v>
      </c>
      <c r="C69">
        <v>13.09</v>
      </c>
      <c r="D69">
        <v>11.92</v>
      </c>
      <c r="F69">
        <v>54057</v>
      </c>
      <c r="G69">
        <v>-3.6583516597750001</v>
      </c>
      <c r="H69" s="2">
        <f t="shared" si="4"/>
        <v>50771</v>
      </c>
      <c r="I69">
        <f t="shared" si="5"/>
        <v>5.07</v>
      </c>
      <c r="J69">
        <f t="shared" si="2"/>
        <v>76.184122696697017</v>
      </c>
      <c r="K69">
        <f>(I69-AVERAGE($I$20:I$51))^2</f>
        <v>39.191512597656263</v>
      </c>
      <c r="L69">
        <f t="shared" si="3"/>
        <v>8.7283516597750008</v>
      </c>
    </row>
    <row r="70" spans="1:12" x14ac:dyDescent="0.3">
      <c r="A70" s="2">
        <v>37365</v>
      </c>
      <c r="B70">
        <v>1.83</v>
      </c>
      <c r="C70">
        <v>13.17</v>
      </c>
      <c r="D70">
        <v>12</v>
      </c>
      <c r="F70">
        <v>54422</v>
      </c>
      <c r="G70">
        <v>-4.031846523285</v>
      </c>
      <c r="H70" s="2">
        <f t="shared" si="4"/>
        <v>51136</v>
      </c>
      <c r="I70">
        <f t="shared" si="5"/>
        <v>5.07</v>
      </c>
      <c r="J70">
        <f t="shared" si="2"/>
        <v>82.843610133435263</v>
      </c>
      <c r="K70">
        <f>(I70-AVERAGE($I$20:I$51))^2</f>
        <v>39.191512597656263</v>
      </c>
      <c r="L70">
        <f t="shared" si="3"/>
        <v>9.1018465232850012</v>
      </c>
    </row>
    <row r="71" spans="1:12" x14ac:dyDescent="0.3">
      <c r="A71" s="2">
        <v>37454</v>
      </c>
      <c r="B71">
        <v>2.31</v>
      </c>
      <c r="C71">
        <v>12.69</v>
      </c>
      <c r="D71">
        <v>11.52</v>
      </c>
      <c r="F71">
        <v>54788</v>
      </c>
      <c r="G71">
        <v>-4.4050445556640003</v>
      </c>
      <c r="H71" s="2">
        <f t="shared" si="4"/>
        <v>51502</v>
      </c>
      <c r="I71">
        <f t="shared" si="5"/>
        <v>5.07</v>
      </c>
      <c r="J71">
        <f t="shared" si="2"/>
        <v>89.776469331818021</v>
      </c>
      <c r="K71">
        <f>(I71-AVERAGE($I$20:I$51))^2</f>
        <v>39.191512597656263</v>
      </c>
      <c r="L71">
        <f t="shared" si="3"/>
        <v>9.4750445556640006</v>
      </c>
    </row>
    <row r="72" spans="1:12" x14ac:dyDescent="0.3">
      <c r="A72" s="2">
        <v>37539</v>
      </c>
      <c r="B72">
        <v>2.5499999999999901</v>
      </c>
      <c r="C72">
        <v>12.45</v>
      </c>
      <c r="D72">
        <v>11.28</v>
      </c>
      <c r="F72">
        <v>55153</v>
      </c>
      <c r="G72">
        <v>-4.7756271362299998</v>
      </c>
      <c r="H72" s="2">
        <f t="shared" si="4"/>
        <v>51867</v>
      </c>
      <c r="I72">
        <f t="shared" si="5"/>
        <v>5.07</v>
      </c>
      <c r="J72">
        <f t="shared" si="2"/>
        <v>96.936373705668558</v>
      </c>
      <c r="K72">
        <f>(I72-AVERAGE($I$20:I$51))^2</f>
        <v>39.191512597656263</v>
      </c>
      <c r="L72">
        <f t="shared" si="3"/>
        <v>9.8456271362300001</v>
      </c>
    </row>
    <row r="73" spans="1:12" x14ac:dyDescent="0.3">
      <c r="A73" s="2">
        <v>37649</v>
      </c>
      <c r="B73">
        <v>2.37</v>
      </c>
      <c r="C73">
        <v>12.63</v>
      </c>
      <c r="D73">
        <v>11.46</v>
      </c>
      <c r="F73">
        <v>55518</v>
      </c>
      <c r="G73">
        <v>-5.1443328857420001</v>
      </c>
      <c r="H73" s="2">
        <f t="shared" si="4"/>
        <v>52232</v>
      </c>
      <c r="I73">
        <f t="shared" si="5"/>
        <v>5.07</v>
      </c>
      <c r="J73">
        <f t="shared" si="2"/>
        <v>104.33259630075048</v>
      </c>
      <c r="K73">
        <f>(I73-AVERAGE($I$20:I$51))^2</f>
        <v>39.191512597656263</v>
      </c>
      <c r="L73">
        <f t="shared" si="3"/>
        <v>10.214332885741999</v>
      </c>
    </row>
    <row r="74" spans="1:12" x14ac:dyDescent="0.3">
      <c r="A74" s="2">
        <v>37746</v>
      </c>
      <c r="B74">
        <v>2.34</v>
      </c>
      <c r="C74">
        <v>12.66</v>
      </c>
      <c r="D74">
        <v>11.49</v>
      </c>
      <c r="F74">
        <v>55883</v>
      </c>
      <c r="G74">
        <v>-5.5108895301820002</v>
      </c>
      <c r="H74" s="2">
        <f t="shared" si="4"/>
        <v>52597</v>
      </c>
      <c r="I74">
        <f t="shared" si="5"/>
        <v>5.07</v>
      </c>
      <c r="J74">
        <f t="shared" si="2"/>
        <v>111.95522324991508</v>
      </c>
      <c r="K74">
        <f>(I74-AVERAGE($I$20:I$51))^2</f>
        <v>39.191512597656263</v>
      </c>
      <c r="L74">
        <f t="shared" si="3"/>
        <v>10.580889530182001</v>
      </c>
    </row>
    <row r="75" spans="1:12" x14ac:dyDescent="0.3">
      <c r="A75" s="2">
        <v>37809</v>
      </c>
      <c r="B75">
        <v>2.44</v>
      </c>
      <c r="C75">
        <v>12.56</v>
      </c>
      <c r="D75">
        <v>11.39</v>
      </c>
      <c r="F75">
        <v>56249</v>
      </c>
      <c r="G75">
        <v>-5.8761305809020001</v>
      </c>
      <c r="H75" s="2">
        <f t="shared" si="4"/>
        <v>52963</v>
      </c>
      <c r="I75">
        <f t="shared" si="5"/>
        <v>5.07</v>
      </c>
      <c r="J75">
        <f t="shared" si="2"/>
        <v>119.81777469415796</v>
      </c>
      <c r="K75">
        <f>(I75-AVERAGE($I$20:I$51))^2</f>
        <v>39.191512597656263</v>
      </c>
      <c r="L75">
        <f t="shared" si="3"/>
        <v>10.946130580902</v>
      </c>
    </row>
    <row r="76" spans="1:12" x14ac:dyDescent="0.3">
      <c r="A76" s="2">
        <v>37908</v>
      </c>
      <c r="B76">
        <v>2.4700000000000002</v>
      </c>
      <c r="C76">
        <v>12.53</v>
      </c>
      <c r="D76">
        <v>11.36</v>
      </c>
      <c r="F76">
        <v>56614</v>
      </c>
      <c r="G76">
        <v>-6.2378377914429999</v>
      </c>
      <c r="H76" s="2">
        <f t="shared" si="4"/>
        <v>53328</v>
      </c>
      <c r="I76">
        <f t="shared" si="5"/>
        <v>5.07</v>
      </c>
      <c r="J76">
        <f t="shared" si="2"/>
        <v>127.86719551758648</v>
      </c>
      <c r="K76">
        <f>(I76-AVERAGE($I$20:I$51))^2</f>
        <v>39.191512597656263</v>
      </c>
      <c r="L76">
        <f t="shared" si="3"/>
        <v>11.307837791442999</v>
      </c>
    </row>
    <row r="77" spans="1:12" x14ac:dyDescent="0.3">
      <c r="A77" s="2">
        <v>37999</v>
      </c>
      <c r="B77">
        <v>2.5</v>
      </c>
      <c r="C77">
        <v>12.5</v>
      </c>
      <c r="D77">
        <v>11.33</v>
      </c>
      <c r="F77">
        <v>56979</v>
      </c>
      <c r="G77">
        <v>-6.5968966484070002</v>
      </c>
      <c r="H77" s="2">
        <f t="shared" si="4"/>
        <v>53693</v>
      </c>
      <c r="I77">
        <f t="shared" si="5"/>
        <v>5.07</v>
      </c>
      <c r="J77">
        <f t="shared" si="2"/>
        <v>136.11647740461049</v>
      </c>
      <c r="K77">
        <f>(I77-AVERAGE($I$20:I$51))^2</f>
        <v>39.191512597656263</v>
      </c>
      <c r="L77">
        <f t="shared" si="3"/>
        <v>11.666896648407</v>
      </c>
    </row>
    <row r="78" spans="1:12" x14ac:dyDescent="0.3">
      <c r="A78" s="2">
        <v>38105</v>
      </c>
      <c r="B78">
        <v>2.68</v>
      </c>
      <c r="C78">
        <v>12.32</v>
      </c>
      <c r="D78">
        <v>11.15</v>
      </c>
      <c r="F78">
        <v>57344</v>
      </c>
      <c r="G78">
        <v>-6.9531726837159997</v>
      </c>
      <c r="H78" s="2">
        <f t="shared" si="4"/>
        <v>54058</v>
      </c>
      <c r="I78">
        <f t="shared" si="5"/>
        <v>5.07</v>
      </c>
      <c r="J78">
        <f t="shared" si="2"/>
        <v>144.5566813824546</v>
      </c>
      <c r="K78">
        <f>(I78-AVERAGE($I$20:I$51))^2</f>
        <v>39.191512597656263</v>
      </c>
      <c r="L78">
        <f t="shared" si="3"/>
        <v>12.023172683716</v>
      </c>
    </row>
    <row r="79" spans="1:12" x14ac:dyDescent="0.3">
      <c r="A79" s="2">
        <v>38181</v>
      </c>
      <c r="B79">
        <v>2.66</v>
      </c>
      <c r="C79">
        <v>12.34</v>
      </c>
      <c r="D79">
        <v>11.17</v>
      </c>
      <c r="F79">
        <v>57710</v>
      </c>
      <c r="G79">
        <v>-7.3075366020199999</v>
      </c>
      <c r="H79" s="2">
        <f t="shared" si="4"/>
        <v>54424</v>
      </c>
      <c r="I79">
        <f t="shared" si="5"/>
        <v>5.07</v>
      </c>
      <c r="J79">
        <f t="shared" si="2"/>
        <v>153.20341233434485</v>
      </c>
      <c r="K79">
        <f>(I79-AVERAGE($I$20:I$51))^2</f>
        <v>39.191512597656263</v>
      </c>
      <c r="L79">
        <f t="shared" si="3"/>
        <v>12.377536602020001</v>
      </c>
    </row>
    <row r="80" spans="1:12" x14ac:dyDescent="0.3">
      <c r="A80" s="2">
        <v>38286</v>
      </c>
      <c r="B80">
        <v>2.78</v>
      </c>
      <c r="C80">
        <v>12.22</v>
      </c>
      <c r="D80">
        <v>11.05</v>
      </c>
      <c r="F80">
        <v>58075</v>
      </c>
      <c r="G80">
        <v>-7.6579680442809996</v>
      </c>
      <c r="H80" s="2">
        <f t="shared" si="4"/>
        <v>54789</v>
      </c>
      <c r="I80">
        <f t="shared" si="5"/>
        <v>5.07</v>
      </c>
      <c r="J80">
        <f t="shared" si="2"/>
        <v>162.00117053623828</v>
      </c>
      <c r="K80">
        <f>(I80-AVERAGE($I$20:I$51))^2</f>
        <v>39.191512597656263</v>
      </c>
      <c r="L80">
        <f t="shared" si="3"/>
        <v>12.727968044280999</v>
      </c>
    </row>
    <row r="81" spans="1:12" x14ac:dyDescent="0.3">
      <c r="A81" s="2">
        <v>38379</v>
      </c>
      <c r="B81">
        <v>2.91</v>
      </c>
      <c r="C81">
        <v>12.09</v>
      </c>
      <c r="D81">
        <v>10.92</v>
      </c>
      <c r="F81">
        <v>61727</v>
      </c>
      <c r="G81">
        <v>-10.995588302610001</v>
      </c>
      <c r="H81" s="2">
        <f t="shared" si="4"/>
        <v>58441</v>
      </c>
      <c r="I81">
        <f t="shared" si="5"/>
        <v>5.07</v>
      </c>
      <c r="J81">
        <f t="shared" si="2"/>
        <v>258.10312750895935</v>
      </c>
      <c r="K81">
        <f>(I81-AVERAGE($I$20:I$51))^2</f>
        <v>39.191512597656263</v>
      </c>
      <c r="L81">
        <f t="shared" si="3"/>
        <v>16.065588302610003</v>
      </c>
    </row>
    <row r="82" spans="1:12" x14ac:dyDescent="0.3">
      <c r="A82" s="2">
        <v>38453</v>
      </c>
      <c r="B82">
        <v>2.87</v>
      </c>
      <c r="C82">
        <v>12.13</v>
      </c>
      <c r="D82">
        <v>10.96</v>
      </c>
      <c r="F82">
        <v>65380</v>
      </c>
      <c r="G82">
        <v>-14.03605651855</v>
      </c>
      <c r="H82" s="2">
        <f t="shared" si="4"/>
        <v>62094</v>
      </c>
      <c r="I82">
        <f t="shared" si="5"/>
        <v>5.07</v>
      </c>
      <c r="J82">
        <f t="shared" si="2"/>
        <v>365.04139569002689</v>
      </c>
      <c r="K82">
        <f>(I82-AVERAGE($I$20:I$51))^2</f>
        <v>39.191512597656263</v>
      </c>
      <c r="L82">
        <f t="shared" si="3"/>
        <v>19.106056518549998</v>
      </c>
    </row>
    <row r="83" spans="1:12" x14ac:dyDescent="0.3">
      <c r="A83" s="2">
        <v>38556</v>
      </c>
      <c r="B83">
        <v>2.92</v>
      </c>
      <c r="C83">
        <v>12.08</v>
      </c>
      <c r="D83">
        <v>10.91</v>
      </c>
    </row>
    <row r="84" spans="1:12" x14ac:dyDescent="0.3">
      <c r="A84" s="2">
        <v>38656</v>
      </c>
      <c r="B84">
        <v>3.14</v>
      </c>
      <c r="C84">
        <v>11.86</v>
      </c>
      <c r="D84">
        <v>10.69</v>
      </c>
    </row>
    <row r="85" spans="1:12" x14ac:dyDescent="0.3">
      <c r="A85" s="2">
        <v>38769</v>
      </c>
      <c r="B85">
        <v>2.77</v>
      </c>
      <c r="C85">
        <v>12.23</v>
      </c>
      <c r="D85">
        <v>11.06</v>
      </c>
    </row>
    <row r="86" spans="1:12" x14ac:dyDescent="0.3">
      <c r="A86" s="2">
        <v>38832</v>
      </c>
      <c r="B86">
        <v>3.15</v>
      </c>
      <c r="C86">
        <v>11.85</v>
      </c>
      <c r="D86">
        <v>10.68</v>
      </c>
    </row>
    <row r="87" spans="1:12" x14ac:dyDescent="0.3">
      <c r="A87" s="2">
        <v>38875</v>
      </c>
      <c r="B87">
        <v>3.3</v>
      </c>
      <c r="C87">
        <v>11.7</v>
      </c>
      <c r="D87">
        <v>10.53</v>
      </c>
    </row>
    <row r="88" spans="1:12" x14ac:dyDescent="0.3">
      <c r="A88" s="2">
        <v>38905</v>
      </c>
      <c r="B88">
        <v>3.23</v>
      </c>
      <c r="C88">
        <v>11.77</v>
      </c>
      <c r="D88">
        <v>10.6</v>
      </c>
    </row>
    <row r="89" spans="1:12" x14ac:dyDescent="0.3">
      <c r="A89" s="2">
        <v>39014</v>
      </c>
      <c r="B89">
        <v>3.34</v>
      </c>
      <c r="C89">
        <v>11.66</v>
      </c>
      <c r="D89">
        <v>10.49</v>
      </c>
    </row>
    <row r="90" spans="1:12" x14ac:dyDescent="0.3">
      <c r="A90" s="2">
        <v>39112</v>
      </c>
      <c r="B90">
        <v>3.21</v>
      </c>
      <c r="C90">
        <v>11.79</v>
      </c>
      <c r="D90">
        <v>10.62</v>
      </c>
    </row>
    <row r="91" spans="1:12" x14ac:dyDescent="0.3">
      <c r="A91" s="2">
        <v>39218</v>
      </c>
      <c r="B91">
        <v>3.42</v>
      </c>
      <c r="C91">
        <v>11.58</v>
      </c>
      <c r="D91">
        <v>10.41</v>
      </c>
    </row>
    <row r="92" spans="1:12" x14ac:dyDescent="0.3">
      <c r="A92" s="2">
        <v>39294</v>
      </c>
      <c r="B92">
        <v>3.7</v>
      </c>
      <c r="C92">
        <v>11.3</v>
      </c>
      <c r="D92">
        <v>10.130000000000001</v>
      </c>
    </row>
    <row r="93" spans="1:12" x14ac:dyDescent="0.3">
      <c r="A93" s="2">
        <v>39392</v>
      </c>
      <c r="B93">
        <v>3.83</v>
      </c>
      <c r="C93">
        <v>11.17</v>
      </c>
      <c r="D93">
        <v>10</v>
      </c>
    </row>
    <row r="94" spans="1:12" x14ac:dyDescent="0.3">
      <c r="A94" s="2">
        <v>39484</v>
      </c>
      <c r="B94">
        <v>3.78</v>
      </c>
      <c r="C94">
        <v>11.22</v>
      </c>
      <c r="D94">
        <v>10.050000000000001</v>
      </c>
    </row>
    <row r="95" spans="1:12" x14ac:dyDescent="0.3">
      <c r="A95" s="2">
        <v>39562</v>
      </c>
      <c r="B95">
        <v>3.55</v>
      </c>
      <c r="C95">
        <v>11.45</v>
      </c>
      <c r="D95">
        <v>10.28</v>
      </c>
    </row>
    <row r="96" spans="1:12" x14ac:dyDescent="0.3">
      <c r="A96" s="2">
        <v>39632</v>
      </c>
      <c r="B96">
        <v>3.96</v>
      </c>
      <c r="C96">
        <v>11.04</v>
      </c>
      <c r="D96">
        <v>9.8699999999999903</v>
      </c>
    </row>
    <row r="97" spans="1:4" x14ac:dyDescent="0.3">
      <c r="A97" s="2">
        <v>39770</v>
      </c>
      <c r="B97">
        <v>3.72</v>
      </c>
      <c r="C97">
        <v>11.28</v>
      </c>
      <c r="D97">
        <v>10.11</v>
      </c>
    </row>
    <row r="98" spans="1:4" x14ac:dyDescent="0.3">
      <c r="A98" s="2">
        <v>39861</v>
      </c>
      <c r="B98">
        <v>3.91</v>
      </c>
      <c r="C98">
        <v>11.09</v>
      </c>
      <c r="D98">
        <v>9.92</v>
      </c>
    </row>
    <row r="99" spans="1:4" x14ac:dyDescent="0.3">
      <c r="A99" s="2">
        <v>39933</v>
      </c>
      <c r="B99">
        <v>4.0199999999999898</v>
      </c>
      <c r="C99">
        <v>10.98</v>
      </c>
      <c r="D99">
        <v>9.81</v>
      </c>
    </row>
    <row r="100" spans="1:4" x14ac:dyDescent="0.3">
      <c r="A100" s="2">
        <v>40008</v>
      </c>
      <c r="B100">
        <v>4.12</v>
      </c>
      <c r="C100">
        <v>10.88</v>
      </c>
      <c r="D100">
        <v>9.7100000000000009</v>
      </c>
    </row>
    <row r="101" spans="1:4" x14ac:dyDescent="0.3">
      <c r="A101" s="2">
        <v>40135</v>
      </c>
      <c r="B101">
        <v>3.95</v>
      </c>
      <c r="C101">
        <v>11.05</v>
      </c>
      <c r="D101">
        <v>9.8800000000000008</v>
      </c>
    </row>
    <row r="102" spans="1:4" x14ac:dyDescent="0.3">
      <c r="A102" s="2">
        <v>40220</v>
      </c>
      <c r="B102">
        <v>3.87</v>
      </c>
      <c r="C102">
        <v>11.13</v>
      </c>
      <c r="D102">
        <v>9.9600000000000009</v>
      </c>
    </row>
    <row r="103" spans="1:4" x14ac:dyDescent="0.3">
      <c r="A103" s="2">
        <v>40289</v>
      </c>
      <c r="B103">
        <v>4.09</v>
      </c>
      <c r="C103">
        <v>10.91</v>
      </c>
      <c r="D103">
        <v>9.74</v>
      </c>
    </row>
    <row r="104" spans="1:4" x14ac:dyDescent="0.3">
      <c r="A104" s="2">
        <v>40381</v>
      </c>
      <c r="B104">
        <v>4.42</v>
      </c>
      <c r="C104">
        <v>10.58</v>
      </c>
      <c r="D104">
        <v>9.41</v>
      </c>
    </row>
    <row r="105" spans="1:4" x14ac:dyDescent="0.3">
      <c r="A105" s="2">
        <v>40472</v>
      </c>
      <c r="B105">
        <v>4.24</v>
      </c>
      <c r="C105">
        <v>10.76</v>
      </c>
      <c r="D105">
        <v>9.59</v>
      </c>
    </row>
    <row r="106" spans="1:4" x14ac:dyDescent="0.3">
      <c r="A106" s="2">
        <v>40568</v>
      </c>
      <c r="B106">
        <v>4.37</v>
      </c>
      <c r="C106">
        <v>10.63</v>
      </c>
      <c r="D106">
        <v>9.4600000000000009</v>
      </c>
    </row>
    <row r="107" spans="1:4" x14ac:dyDescent="0.3">
      <c r="A107" s="2">
        <v>40653</v>
      </c>
      <c r="B107">
        <v>4.34</v>
      </c>
      <c r="C107">
        <v>10.66</v>
      </c>
      <c r="D107">
        <v>9.49</v>
      </c>
    </row>
    <row r="108" spans="1:4" x14ac:dyDescent="0.3">
      <c r="A108" s="2">
        <v>40743</v>
      </c>
      <c r="B108">
        <v>4.72</v>
      </c>
      <c r="C108">
        <v>10.28</v>
      </c>
      <c r="D108">
        <v>9.11</v>
      </c>
    </row>
    <row r="109" spans="1:4" x14ac:dyDescent="0.3">
      <c r="A109" s="2">
        <v>40849</v>
      </c>
      <c r="B109">
        <v>4.66</v>
      </c>
      <c r="C109">
        <v>10.34</v>
      </c>
      <c r="D109">
        <v>9.17</v>
      </c>
    </row>
    <row r="110" spans="1:4" x14ac:dyDescent="0.3">
      <c r="A110" s="2">
        <v>40932</v>
      </c>
      <c r="B110">
        <v>4.43</v>
      </c>
      <c r="C110">
        <v>10.57</v>
      </c>
      <c r="D110">
        <v>9.4</v>
      </c>
    </row>
    <row r="111" spans="1:4" x14ac:dyDescent="0.3">
      <c r="A111" s="2">
        <v>41032</v>
      </c>
      <c r="B111">
        <v>4.79</v>
      </c>
      <c r="C111">
        <v>10.210000000000001</v>
      </c>
      <c r="D111">
        <v>9.0399999999999903</v>
      </c>
    </row>
    <row r="112" spans="1:4" x14ac:dyDescent="0.3">
      <c r="A112" s="2">
        <v>41046</v>
      </c>
      <c r="B112">
        <v>4.62</v>
      </c>
      <c r="C112">
        <v>10.38</v>
      </c>
      <c r="D112">
        <v>9.2100000000000009</v>
      </c>
    </row>
    <row r="113" spans="1:4" x14ac:dyDescent="0.3">
      <c r="A113" s="2">
        <v>41121</v>
      </c>
      <c r="B113">
        <v>4.91</v>
      </c>
      <c r="C113">
        <v>10.09</v>
      </c>
      <c r="D113">
        <v>8.92</v>
      </c>
    </row>
    <row r="114" spans="1:4" x14ac:dyDescent="0.3">
      <c r="A114" s="2">
        <v>41221</v>
      </c>
      <c r="B114">
        <v>4.9800000000000004</v>
      </c>
      <c r="C114">
        <v>10.02</v>
      </c>
      <c r="D114">
        <v>8.85</v>
      </c>
    </row>
    <row r="115" spans="1:4" x14ac:dyDescent="0.3">
      <c r="A115" s="2">
        <v>41320</v>
      </c>
      <c r="B115">
        <v>4.08</v>
      </c>
      <c r="C115">
        <v>10.92</v>
      </c>
      <c r="D115">
        <v>9.75</v>
      </c>
    </row>
    <row r="116" spans="1:4" x14ac:dyDescent="0.3">
      <c r="A116" s="2">
        <v>41403</v>
      </c>
      <c r="B116">
        <v>5.31</v>
      </c>
      <c r="C116">
        <v>9.69</v>
      </c>
      <c r="D116">
        <v>8.52</v>
      </c>
    </row>
    <row r="117" spans="1:4" x14ac:dyDescent="0.3">
      <c r="A117" s="2">
        <v>41478</v>
      </c>
      <c r="B117">
        <v>5.44</v>
      </c>
      <c r="C117">
        <v>9.56</v>
      </c>
      <c r="D117">
        <v>8.39</v>
      </c>
    </row>
    <row r="118" spans="1:4" x14ac:dyDescent="0.3">
      <c r="A118" s="2">
        <v>41578</v>
      </c>
      <c r="B118">
        <v>5.74</v>
      </c>
      <c r="C118">
        <v>9.26</v>
      </c>
      <c r="D118">
        <v>8.09</v>
      </c>
    </row>
    <row r="119" spans="1:4" x14ac:dyDescent="0.3">
      <c r="A119" s="2">
        <v>41703</v>
      </c>
      <c r="B119">
        <v>5.77</v>
      </c>
      <c r="C119">
        <v>9.23</v>
      </c>
      <c r="D119">
        <v>8.06</v>
      </c>
    </row>
    <row r="120" spans="1:4" x14ac:dyDescent="0.3">
      <c r="A120" s="2">
        <v>41786</v>
      </c>
      <c r="B120">
        <v>5.95</v>
      </c>
      <c r="C120">
        <v>9.0500000000000007</v>
      </c>
      <c r="D120">
        <v>7.88</v>
      </c>
    </row>
    <row r="121" spans="1:4" x14ac:dyDescent="0.3">
      <c r="A121" s="2">
        <v>41850</v>
      </c>
      <c r="B121">
        <v>5.99</v>
      </c>
      <c r="C121">
        <v>9.01</v>
      </c>
      <c r="D121">
        <v>7.84</v>
      </c>
    </row>
    <row r="122" spans="1:4" x14ac:dyDescent="0.3">
      <c r="A122" s="2">
        <v>41919</v>
      </c>
      <c r="B122">
        <v>6.16</v>
      </c>
      <c r="C122">
        <v>8.84</v>
      </c>
      <c r="D122">
        <v>7.67</v>
      </c>
    </row>
    <row r="123" spans="1:4" x14ac:dyDescent="0.3">
      <c r="A123" s="2">
        <v>42047</v>
      </c>
      <c r="B123">
        <v>6.14</v>
      </c>
      <c r="C123">
        <v>8.86</v>
      </c>
      <c r="D123">
        <v>7.69</v>
      </c>
    </row>
    <row r="124" spans="1:4" x14ac:dyDescent="0.3">
      <c r="A124" s="2">
        <v>42136</v>
      </c>
      <c r="B124">
        <v>6.31</v>
      </c>
      <c r="C124">
        <v>8.69</v>
      </c>
      <c r="D124">
        <v>7.52</v>
      </c>
    </row>
    <row r="125" spans="1:4" x14ac:dyDescent="0.3">
      <c r="A125" s="2">
        <v>42200</v>
      </c>
      <c r="B125">
        <v>6.34</v>
      </c>
      <c r="C125">
        <v>8.66</v>
      </c>
      <c r="D125">
        <v>7.49</v>
      </c>
    </row>
    <row r="126" spans="1:4" x14ac:dyDescent="0.3">
      <c r="A126" s="2">
        <v>42314</v>
      </c>
      <c r="B126">
        <v>6.67</v>
      </c>
      <c r="C126">
        <v>8.33</v>
      </c>
      <c r="D126">
        <v>7.16</v>
      </c>
    </row>
    <row r="127" spans="1:4" x14ac:dyDescent="0.3">
      <c r="A127" s="2">
        <v>42401</v>
      </c>
      <c r="B127">
        <v>6.54</v>
      </c>
      <c r="C127">
        <v>8.4600000000000009</v>
      </c>
      <c r="D127">
        <v>7.29</v>
      </c>
    </row>
    <row r="128" spans="1:4" x14ac:dyDescent="0.3">
      <c r="A128" s="2">
        <v>42487</v>
      </c>
      <c r="B128">
        <v>6.7</v>
      </c>
      <c r="C128">
        <v>8.3000000000000007</v>
      </c>
      <c r="D128">
        <v>7.13</v>
      </c>
    </row>
    <row r="129" spans="1:4" x14ac:dyDescent="0.3">
      <c r="A129" s="2">
        <v>42598</v>
      </c>
      <c r="B129">
        <v>7.04</v>
      </c>
      <c r="C129">
        <v>7.96</v>
      </c>
      <c r="D129">
        <v>6.79</v>
      </c>
    </row>
    <row r="130" spans="1:4" x14ac:dyDescent="0.3">
      <c r="A130" s="2">
        <v>42669</v>
      </c>
      <c r="B130">
        <v>7.01</v>
      </c>
      <c r="C130">
        <v>7.99</v>
      </c>
      <c r="D130">
        <v>6.82</v>
      </c>
    </row>
    <row r="131" spans="1:4" x14ac:dyDescent="0.3">
      <c r="A131" s="2">
        <v>42765</v>
      </c>
      <c r="B131">
        <v>6.93</v>
      </c>
      <c r="C131">
        <v>8.07</v>
      </c>
      <c r="D131">
        <v>6.9</v>
      </c>
    </row>
    <row r="132" spans="1:4" x14ac:dyDescent="0.3">
      <c r="A132" s="2">
        <v>42871</v>
      </c>
      <c r="B132">
        <v>7.11</v>
      </c>
      <c r="C132">
        <v>7.89</v>
      </c>
      <c r="D132">
        <v>6.72</v>
      </c>
    </row>
    <row r="133" spans="1:4" x14ac:dyDescent="0.3">
      <c r="A133" s="2">
        <v>42986</v>
      </c>
      <c r="B133">
        <v>7.29</v>
      </c>
      <c r="C133">
        <v>7.71</v>
      </c>
      <c r="D133">
        <v>6.54</v>
      </c>
    </row>
    <row r="134" spans="1:4" x14ac:dyDescent="0.3">
      <c r="A134" s="2">
        <v>43040</v>
      </c>
      <c r="B134">
        <v>7.48</v>
      </c>
      <c r="C134">
        <v>7.52</v>
      </c>
      <c r="D134">
        <v>6.35</v>
      </c>
    </row>
    <row r="135" spans="1:4" x14ac:dyDescent="0.3">
      <c r="A135" s="2">
        <v>43178</v>
      </c>
      <c r="B135">
        <v>7.42</v>
      </c>
      <c r="C135">
        <v>7.58</v>
      </c>
      <c r="D135">
        <v>6.41</v>
      </c>
    </row>
    <row r="136" spans="1:4" x14ac:dyDescent="0.3">
      <c r="A136" s="2">
        <v>43333</v>
      </c>
      <c r="B136">
        <v>7.57</v>
      </c>
      <c r="C136">
        <v>7.43</v>
      </c>
      <c r="D136">
        <v>6.26</v>
      </c>
    </row>
    <row r="137" spans="1:4" x14ac:dyDescent="0.3">
      <c r="A137" s="2">
        <v>43388</v>
      </c>
      <c r="B137">
        <v>7.78</v>
      </c>
      <c r="C137">
        <v>7.22</v>
      </c>
      <c r="D137">
        <v>6.05</v>
      </c>
    </row>
    <row r="138" spans="1:4" x14ac:dyDescent="0.3">
      <c r="A138" s="2">
        <v>43501</v>
      </c>
      <c r="B138">
        <v>7.8</v>
      </c>
      <c r="C138">
        <v>7.2</v>
      </c>
      <c r="D138">
        <v>6.03</v>
      </c>
    </row>
    <row r="139" spans="1:4" x14ac:dyDescent="0.3">
      <c r="A139" s="2">
        <v>43571</v>
      </c>
      <c r="B139">
        <v>7.85</v>
      </c>
      <c r="C139">
        <v>7.15</v>
      </c>
      <c r="D139">
        <v>5.98</v>
      </c>
    </row>
    <row r="140" spans="1:4" x14ac:dyDescent="0.3">
      <c r="A140" s="2">
        <v>43656</v>
      </c>
      <c r="B140">
        <v>8.1300000000000008</v>
      </c>
      <c r="C140">
        <v>6.87</v>
      </c>
      <c r="D140">
        <v>5.7</v>
      </c>
    </row>
    <row r="141" spans="1:4" x14ac:dyDescent="0.3">
      <c r="A141" s="2">
        <v>43893</v>
      </c>
      <c r="B141">
        <v>8.2899999999999903</v>
      </c>
      <c r="C141">
        <v>6.71</v>
      </c>
      <c r="D141">
        <v>5.54</v>
      </c>
    </row>
    <row r="142" spans="1:4" x14ac:dyDescent="0.3">
      <c r="A142" s="2">
        <v>44105</v>
      </c>
      <c r="B142">
        <v>8.44</v>
      </c>
      <c r="C142">
        <v>6.56</v>
      </c>
      <c r="D142">
        <v>5.39</v>
      </c>
    </row>
    <row r="143" spans="1:4" x14ac:dyDescent="0.3">
      <c r="A143" s="2">
        <v>44266</v>
      </c>
      <c r="B143">
        <v>8.76</v>
      </c>
      <c r="C143">
        <v>6.24</v>
      </c>
      <c r="D143">
        <v>5.07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EC3185-E269-44B4-8212-CBF1D166ECCD}">
  <dimension ref="A1:O143"/>
  <sheetViews>
    <sheetView topLeftCell="I1" workbookViewId="0">
      <selection activeCell="M6" sqref="M6"/>
    </sheetView>
  </sheetViews>
  <sheetFormatPr defaultRowHeight="14.4" x14ac:dyDescent="0.3"/>
  <cols>
    <col min="1" max="1" width="10.5546875" bestFit="1" customWidth="1"/>
  </cols>
  <sheetData>
    <row r="1" spans="1:15" s="1" customFormat="1" x14ac:dyDescent="0.3">
      <c r="A1" s="1" t="s">
        <v>0</v>
      </c>
      <c r="B1" s="1" t="s">
        <v>1</v>
      </c>
      <c r="C1" s="1" t="s">
        <v>2</v>
      </c>
      <c r="D1" s="1" t="s">
        <v>3</v>
      </c>
    </row>
    <row r="2" spans="1:15" x14ac:dyDescent="0.3">
      <c r="A2" s="2">
        <v>32580</v>
      </c>
      <c r="B2">
        <v>-3.31</v>
      </c>
      <c r="C2">
        <v>18.309999999999899</v>
      </c>
      <c r="D2">
        <v>17.14</v>
      </c>
      <c r="F2">
        <v>3288</v>
      </c>
      <c r="G2">
        <v>21.319278717041001</v>
      </c>
      <c r="H2" s="2">
        <v>1</v>
      </c>
      <c r="I2">
        <f>IFERROR(VLOOKUP(H2,$A$2:$D$542,4,FALSE),IFERROR(VLOOKUP(H2,$A$2:$D$542,4),0))</f>
        <v>0</v>
      </c>
      <c r="K2">
        <f>MAX(D:D)</f>
        <v>17.14</v>
      </c>
    </row>
    <row r="3" spans="1:15" x14ac:dyDescent="0.3">
      <c r="A3" s="2">
        <v>32618</v>
      </c>
      <c r="B3">
        <v>-3.3</v>
      </c>
      <c r="C3">
        <v>18.3</v>
      </c>
      <c r="D3">
        <v>17.13</v>
      </c>
      <c r="F3">
        <v>10958</v>
      </c>
      <c r="G3">
        <v>21.016826629638999</v>
      </c>
      <c r="H3" s="2">
        <f>$H$2+F3-$F$2+1</f>
        <v>7672</v>
      </c>
      <c r="I3">
        <f>IFERROR(VLOOKUP(H3,A:D,4,FALSE),IFERROR(VLOOKUP(H3,A:D,4),0))</f>
        <v>0</v>
      </c>
      <c r="K3">
        <f>MIN(D:D)</f>
        <v>4.71</v>
      </c>
    </row>
    <row r="4" spans="1:15" x14ac:dyDescent="0.3">
      <c r="A4" s="2">
        <v>32680</v>
      </c>
      <c r="B4">
        <v>-3.14</v>
      </c>
      <c r="C4">
        <v>18.14</v>
      </c>
      <c r="D4">
        <v>16.97</v>
      </c>
      <c r="F4">
        <v>17897</v>
      </c>
      <c r="G4">
        <v>20.585054397583001</v>
      </c>
      <c r="H4" s="2">
        <f t="shared" ref="H4:H67" si="0">$H$2+F4-$F$2+1</f>
        <v>14611</v>
      </c>
      <c r="I4">
        <f t="shared" ref="I4:I67" si="1">IFERROR(VLOOKUP(H4,A:D,4,FALSE),IFERROR(VLOOKUP(H4,A:D,4),0))</f>
        <v>0</v>
      </c>
      <c r="L4" t="s">
        <v>9</v>
      </c>
      <c r="M4" t="s">
        <v>10</v>
      </c>
      <c r="N4" t="s">
        <v>11</v>
      </c>
      <c r="O4" t="s">
        <v>12</v>
      </c>
    </row>
    <row r="5" spans="1:15" x14ac:dyDescent="0.3">
      <c r="A5" s="2">
        <v>32730</v>
      </c>
      <c r="B5">
        <v>-3</v>
      </c>
      <c r="C5">
        <v>18</v>
      </c>
      <c r="D5">
        <v>16.829999999999899</v>
      </c>
      <c r="F5">
        <v>20089</v>
      </c>
      <c r="G5">
        <v>20.401172637938998</v>
      </c>
      <c r="H5" s="2">
        <f t="shared" si="0"/>
        <v>16803</v>
      </c>
      <c r="I5">
        <f t="shared" si="1"/>
        <v>0</v>
      </c>
      <c r="K5">
        <f>CORREL(G20:G51,I20:I51)^2</f>
        <v>0.98952478079472495</v>
      </c>
      <c r="L5">
        <f>1-(SUM(J10:J51)/SUM(K10:K51))</f>
        <v>0.65394425763443964</v>
      </c>
      <c r="M5">
        <f>SUM(L10:L51)*100/SUM(I10:I51)</f>
        <v>18.922381478512978</v>
      </c>
      <c r="N5">
        <f>SQRT(SUM(J10:J51))/COUNT(J10:J51)</f>
        <v>0.37082023620995869</v>
      </c>
      <c r="O5">
        <f>N5/_xlfn.STDEV.S(I20:I51)</f>
        <v>0.10235378296877909</v>
      </c>
    </row>
    <row r="6" spans="1:15" x14ac:dyDescent="0.3">
      <c r="A6" s="2">
        <v>32785</v>
      </c>
      <c r="B6">
        <v>-3.13</v>
      </c>
      <c r="C6">
        <v>18.13</v>
      </c>
      <c r="D6">
        <v>16.96</v>
      </c>
      <c r="F6">
        <v>22646</v>
      </c>
      <c r="G6">
        <v>20.095022201538001</v>
      </c>
      <c r="H6" s="2">
        <f t="shared" si="0"/>
        <v>19360</v>
      </c>
      <c r="I6">
        <f t="shared" si="1"/>
        <v>0</v>
      </c>
    </row>
    <row r="7" spans="1:15" x14ac:dyDescent="0.3">
      <c r="A7" s="2">
        <v>32841</v>
      </c>
      <c r="B7">
        <v>-3.01</v>
      </c>
      <c r="C7">
        <v>18.010000000000002</v>
      </c>
      <c r="D7">
        <v>16.84</v>
      </c>
      <c r="F7">
        <v>24472</v>
      </c>
      <c r="G7">
        <v>19.797855377196999</v>
      </c>
      <c r="H7" s="2">
        <f t="shared" si="0"/>
        <v>21186</v>
      </c>
      <c r="I7">
        <f t="shared" si="1"/>
        <v>0</v>
      </c>
    </row>
    <row r="8" spans="1:15" x14ac:dyDescent="0.3">
      <c r="A8" s="2">
        <v>32883</v>
      </c>
      <c r="B8">
        <v>-3.15</v>
      </c>
      <c r="C8">
        <v>18.149999999999899</v>
      </c>
      <c r="D8">
        <v>16.98</v>
      </c>
      <c r="F8">
        <v>27029</v>
      </c>
      <c r="G8">
        <v>19.227336883545</v>
      </c>
      <c r="H8" s="2">
        <f t="shared" si="0"/>
        <v>23743</v>
      </c>
      <c r="I8">
        <f t="shared" si="1"/>
        <v>0</v>
      </c>
    </row>
    <row r="9" spans="1:15" x14ac:dyDescent="0.3">
      <c r="A9" s="2">
        <v>32945</v>
      </c>
      <c r="B9">
        <v>-2.9</v>
      </c>
      <c r="C9">
        <v>17.899999999999899</v>
      </c>
      <c r="D9">
        <v>16.73</v>
      </c>
      <c r="F9">
        <v>28124</v>
      </c>
      <c r="G9">
        <v>18.902572631836001</v>
      </c>
      <c r="H9" s="2">
        <f t="shared" si="0"/>
        <v>24838</v>
      </c>
      <c r="I9">
        <f t="shared" si="1"/>
        <v>0</v>
      </c>
    </row>
    <row r="10" spans="1:15" x14ac:dyDescent="0.3">
      <c r="A10" s="2">
        <v>33008</v>
      </c>
      <c r="B10">
        <v>-2.82</v>
      </c>
      <c r="C10">
        <v>17.82</v>
      </c>
      <c r="D10">
        <v>16.649999999999899</v>
      </c>
      <c r="F10">
        <v>29951</v>
      </c>
      <c r="G10">
        <v>18.165544509888001</v>
      </c>
      <c r="H10" s="2">
        <f t="shared" si="0"/>
        <v>26665</v>
      </c>
      <c r="I10">
        <f t="shared" si="1"/>
        <v>0</v>
      </c>
    </row>
    <row r="11" spans="1:15" x14ac:dyDescent="0.3">
      <c r="A11" s="2">
        <v>33050</v>
      </c>
      <c r="B11">
        <v>-2.64</v>
      </c>
      <c r="C11">
        <v>17.64</v>
      </c>
      <c r="D11">
        <v>16.47</v>
      </c>
      <c r="F11">
        <v>31777</v>
      </c>
      <c r="G11">
        <v>17.165634155273001</v>
      </c>
      <c r="H11" s="2">
        <f t="shared" si="0"/>
        <v>28491</v>
      </c>
      <c r="I11">
        <f t="shared" si="1"/>
        <v>0</v>
      </c>
    </row>
    <row r="12" spans="1:15" x14ac:dyDescent="0.3">
      <c r="A12" s="2">
        <v>33092</v>
      </c>
      <c r="B12">
        <v>-2.48</v>
      </c>
      <c r="C12">
        <v>17.48</v>
      </c>
      <c r="D12">
        <v>16.309999999999899</v>
      </c>
      <c r="F12">
        <v>33238</v>
      </c>
      <c r="G12">
        <v>16.312654495238998</v>
      </c>
      <c r="H12" s="2">
        <f t="shared" si="0"/>
        <v>29952</v>
      </c>
      <c r="I12">
        <f t="shared" si="1"/>
        <v>0</v>
      </c>
    </row>
    <row r="13" spans="1:15" x14ac:dyDescent="0.3">
      <c r="A13" s="2">
        <v>33156</v>
      </c>
      <c r="B13">
        <v>-2.35</v>
      </c>
      <c r="C13">
        <v>17.350000000000001</v>
      </c>
      <c r="D13">
        <v>16.18</v>
      </c>
      <c r="F13">
        <v>33603</v>
      </c>
      <c r="G13">
        <v>16.080337524413999</v>
      </c>
      <c r="H13" s="2">
        <f t="shared" si="0"/>
        <v>30317</v>
      </c>
      <c r="I13">
        <f t="shared" si="1"/>
        <v>0</v>
      </c>
    </row>
    <row r="14" spans="1:15" x14ac:dyDescent="0.3">
      <c r="A14" s="2">
        <v>33218</v>
      </c>
      <c r="B14">
        <v>-2.54</v>
      </c>
      <c r="C14">
        <v>17.54</v>
      </c>
      <c r="D14">
        <v>16.37</v>
      </c>
      <c r="F14">
        <v>33968</v>
      </c>
      <c r="G14">
        <v>15.839874267578001</v>
      </c>
      <c r="H14" s="2">
        <f t="shared" si="0"/>
        <v>30682</v>
      </c>
      <c r="I14">
        <f t="shared" si="1"/>
        <v>0</v>
      </c>
    </row>
    <row r="15" spans="1:15" x14ac:dyDescent="0.3">
      <c r="A15" s="2">
        <v>33268</v>
      </c>
      <c r="B15">
        <v>-2.61</v>
      </c>
      <c r="C15">
        <v>17.61</v>
      </c>
      <c r="D15">
        <v>16.440000000000001</v>
      </c>
      <c r="F15">
        <v>34334</v>
      </c>
      <c r="G15">
        <v>15.58953666687</v>
      </c>
      <c r="H15" s="2">
        <f t="shared" si="0"/>
        <v>31048</v>
      </c>
      <c r="I15">
        <f t="shared" si="1"/>
        <v>0</v>
      </c>
    </row>
    <row r="16" spans="1:15" x14ac:dyDescent="0.3">
      <c r="A16" s="2">
        <v>33316</v>
      </c>
      <c r="B16">
        <v>-2.6</v>
      </c>
      <c r="C16">
        <v>17.600000000000001</v>
      </c>
      <c r="D16">
        <v>16.43</v>
      </c>
      <c r="F16">
        <v>34699</v>
      </c>
      <c r="G16">
        <v>15.330063819885</v>
      </c>
      <c r="H16" s="2">
        <f t="shared" si="0"/>
        <v>31413</v>
      </c>
      <c r="I16">
        <f t="shared" si="1"/>
        <v>0</v>
      </c>
    </row>
    <row r="17" spans="1:12" x14ac:dyDescent="0.3">
      <c r="A17" s="2">
        <v>33374</v>
      </c>
      <c r="B17">
        <v>-1.44</v>
      </c>
      <c r="C17">
        <v>16.440000000000001</v>
      </c>
      <c r="D17">
        <v>15.27</v>
      </c>
      <c r="F17">
        <v>35064</v>
      </c>
      <c r="G17">
        <v>15.060688018799</v>
      </c>
      <c r="H17" s="2">
        <f t="shared" si="0"/>
        <v>31778</v>
      </c>
      <c r="I17">
        <f t="shared" si="1"/>
        <v>0</v>
      </c>
    </row>
    <row r="18" spans="1:12" x14ac:dyDescent="0.3">
      <c r="A18" s="2">
        <v>33421</v>
      </c>
      <c r="B18">
        <v>-1.69</v>
      </c>
      <c r="C18">
        <v>16.690000000000001</v>
      </c>
      <c r="D18">
        <v>15.52</v>
      </c>
      <c r="F18">
        <v>35429</v>
      </c>
      <c r="G18">
        <v>14.779272079468001</v>
      </c>
      <c r="H18" s="2">
        <f t="shared" si="0"/>
        <v>32143</v>
      </c>
      <c r="I18">
        <f t="shared" si="1"/>
        <v>0</v>
      </c>
    </row>
    <row r="19" spans="1:12" x14ac:dyDescent="0.3">
      <c r="A19" s="2">
        <v>33477</v>
      </c>
      <c r="B19">
        <v>-1.55</v>
      </c>
      <c r="C19">
        <v>16.55</v>
      </c>
      <c r="D19">
        <v>15.38</v>
      </c>
      <c r="F19">
        <v>35795</v>
      </c>
      <c r="G19">
        <v>14.487183570861999</v>
      </c>
      <c r="H19" s="2">
        <f t="shared" si="0"/>
        <v>32509</v>
      </c>
      <c r="I19">
        <f t="shared" si="1"/>
        <v>0</v>
      </c>
    </row>
    <row r="20" spans="1:12" x14ac:dyDescent="0.3">
      <c r="A20" s="2">
        <v>33547</v>
      </c>
      <c r="B20">
        <v>-2.25999999999999</v>
      </c>
      <c r="C20">
        <v>17.260000000000002</v>
      </c>
      <c r="D20">
        <v>16.09</v>
      </c>
      <c r="F20">
        <v>36160</v>
      </c>
      <c r="G20">
        <v>14.188889503479</v>
      </c>
      <c r="H20" s="2">
        <f t="shared" si="0"/>
        <v>32874</v>
      </c>
      <c r="I20">
        <f t="shared" si="1"/>
        <v>16.84</v>
      </c>
      <c r="J20">
        <f>(I20-G20)^2</f>
        <v>7.0283868647638208</v>
      </c>
      <c r="K20">
        <f>(I20-AVERAGE($I$20:I$51))^2</f>
        <v>35.637168847656262</v>
      </c>
      <c r="L20">
        <f>(I20-G20)</f>
        <v>2.6511104965209995</v>
      </c>
    </row>
    <row r="21" spans="1:12" x14ac:dyDescent="0.3">
      <c r="A21" s="2">
        <v>33610</v>
      </c>
      <c r="B21">
        <v>-2.4</v>
      </c>
      <c r="C21">
        <v>17.399999999999899</v>
      </c>
      <c r="D21">
        <v>16.23</v>
      </c>
      <c r="F21">
        <v>36525</v>
      </c>
      <c r="G21">
        <v>13.887630462645999</v>
      </c>
      <c r="H21" s="2">
        <f t="shared" si="0"/>
        <v>33239</v>
      </c>
      <c r="I21">
        <f t="shared" si="1"/>
        <v>16.37</v>
      </c>
      <c r="J21">
        <f t="shared" ref="J21:J82" si="2">(I21-G21)^2</f>
        <v>6.1621585199831195</v>
      </c>
      <c r="K21">
        <f>(I21-AVERAGE($I$20:I$51))^2</f>
        <v>30.246562597656272</v>
      </c>
      <c r="L21">
        <f t="shared" ref="L21:L82" si="3">(I21-G21)</f>
        <v>2.4823695373540016</v>
      </c>
    </row>
    <row r="22" spans="1:12" x14ac:dyDescent="0.3">
      <c r="A22" s="2">
        <v>33660</v>
      </c>
      <c r="B22">
        <v>-2.4700000000000002</v>
      </c>
      <c r="C22">
        <v>17.47</v>
      </c>
      <c r="D22">
        <v>16.3</v>
      </c>
      <c r="F22">
        <v>36890</v>
      </c>
      <c r="G22">
        <v>13.581412315369001</v>
      </c>
      <c r="H22" s="2">
        <f t="shared" si="0"/>
        <v>33604</v>
      </c>
      <c r="I22">
        <f t="shared" si="1"/>
        <v>16.09</v>
      </c>
      <c r="J22">
        <f t="shared" si="2"/>
        <v>6.2930121714823182</v>
      </c>
      <c r="K22">
        <f>(I22-AVERAGE($I$20:I$51))^2</f>
        <v>27.24513759765626</v>
      </c>
      <c r="L22">
        <f t="shared" si="3"/>
        <v>2.5085876846309993</v>
      </c>
    </row>
    <row r="23" spans="1:12" x14ac:dyDescent="0.3">
      <c r="A23" s="2">
        <v>33722</v>
      </c>
      <c r="B23">
        <v>-1.78</v>
      </c>
      <c r="C23">
        <v>16.78</v>
      </c>
      <c r="D23">
        <v>15.61</v>
      </c>
      <c r="F23">
        <v>37256</v>
      </c>
      <c r="G23">
        <v>13.265326499939</v>
      </c>
      <c r="H23" s="2">
        <f t="shared" si="0"/>
        <v>33970</v>
      </c>
      <c r="I23">
        <f t="shared" si="1"/>
        <v>15.85</v>
      </c>
      <c r="J23">
        <f t="shared" si="2"/>
        <v>6.6805371019175768</v>
      </c>
      <c r="K23">
        <f>(I23-AVERAGE($I$20:I$51))^2</f>
        <v>24.797287597656258</v>
      </c>
      <c r="L23">
        <f t="shared" si="3"/>
        <v>2.5846735000609993</v>
      </c>
    </row>
    <row r="24" spans="1:12" x14ac:dyDescent="0.3">
      <c r="A24" s="2">
        <v>33778</v>
      </c>
      <c r="B24">
        <v>-1.38</v>
      </c>
      <c r="C24">
        <v>16.38</v>
      </c>
      <c r="D24">
        <v>15.21</v>
      </c>
      <c r="F24">
        <v>37621</v>
      </c>
      <c r="G24">
        <v>12.942348480225</v>
      </c>
      <c r="H24" s="2">
        <f t="shared" si="0"/>
        <v>34335</v>
      </c>
      <c r="I24">
        <f t="shared" si="1"/>
        <v>15.26</v>
      </c>
      <c r="J24">
        <f t="shared" si="2"/>
        <v>5.3715085671153657</v>
      </c>
      <c r="K24">
        <f>(I24-AVERAGE($I$20:I$51))^2</f>
        <v>19.269356347656256</v>
      </c>
      <c r="L24">
        <f t="shared" si="3"/>
        <v>2.3176515197749996</v>
      </c>
    </row>
    <row r="25" spans="1:12" x14ac:dyDescent="0.3">
      <c r="A25" s="2">
        <v>33844</v>
      </c>
      <c r="B25">
        <v>-1.25</v>
      </c>
      <c r="C25">
        <v>16.25</v>
      </c>
      <c r="D25">
        <v>15.08</v>
      </c>
      <c r="F25">
        <v>37986</v>
      </c>
      <c r="G25">
        <v>12.611910820006999</v>
      </c>
      <c r="H25" s="2">
        <f t="shared" si="0"/>
        <v>34700</v>
      </c>
      <c r="I25">
        <f t="shared" si="1"/>
        <v>15.11</v>
      </c>
      <c r="J25">
        <f t="shared" si="2"/>
        <v>6.2404495511981004</v>
      </c>
      <c r="K25">
        <f>(I25-AVERAGE($I$20:I$51))^2</f>
        <v>17.974950097656254</v>
      </c>
      <c r="L25">
        <f t="shared" si="3"/>
        <v>2.4980891799930003</v>
      </c>
    </row>
    <row r="26" spans="1:12" x14ac:dyDescent="0.3">
      <c r="A26" s="2">
        <v>33892</v>
      </c>
      <c r="B26">
        <v>-2.02</v>
      </c>
      <c r="C26">
        <v>17.02</v>
      </c>
      <c r="D26">
        <v>15.85</v>
      </c>
      <c r="F26">
        <v>38351</v>
      </c>
      <c r="G26">
        <v>12.277205467224</v>
      </c>
      <c r="H26" s="2">
        <f t="shared" si="0"/>
        <v>35065</v>
      </c>
      <c r="I26">
        <f t="shared" si="1"/>
        <v>14.69</v>
      </c>
      <c r="J26">
        <f t="shared" si="2"/>
        <v>5.8215774573937527</v>
      </c>
      <c r="K26">
        <f>(I26-AVERAGE($I$20:I$51))^2</f>
        <v>14.590012597656255</v>
      </c>
      <c r="L26">
        <f t="shared" si="3"/>
        <v>2.4127945327759992</v>
      </c>
    </row>
    <row r="27" spans="1:12" x14ac:dyDescent="0.3">
      <c r="A27" s="2">
        <v>33946</v>
      </c>
      <c r="B27">
        <v>-2.02</v>
      </c>
      <c r="C27">
        <v>17.02</v>
      </c>
      <c r="D27">
        <v>15.85</v>
      </c>
      <c r="F27">
        <v>38717</v>
      </c>
      <c r="G27">
        <v>11.937706947326999</v>
      </c>
      <c r="H27" s="2">
        <f t="shared" si="0"/>
        <v>35431</v>
      </c>
      <c r="I27">
        <f t="shared" si="1"/>
        <v>14.45</v>
      </c>
      <c r="J27">
        <f t="shared" si="2"/>
        <v>6.3116163825090208</v>
      </c>
      <c r="K27">
        <f>(I27-AVERAGE($I$20:I$51))^2</f>
        <v>12.814162597656253</v>
      </c>
      <c r="L27">
        <f t="shared" si="3"/>
        <v>2.5122930526729998</v>
      </c>
    </row>
    <row r="28" spans="1:12" x14ac:dyDescent="0.3">
      <c r="A28" s="2">
        <v>34008</v>
      </c>
      <c r="B28">
        <v>-2.0499999999999901</v>
      </c>
      <c r="C28">
        <v>17.05</v>
      </c>
      <c r="D28">
        <v>15.88</v>
      </c>
      <c r="F28">
        <v>39082</v>
      </c>
      <c r="G28">
        <v>11.596973419189</v>
      </c>
      <c r="H28" s="2">
        <f t="shared" si="0"/>
        <v>35796</v>
      </c>
      <c r="I28">
        <f t="shared" si="1"/>
        <v>13.9</v>
      </c>
      <c r="J28">
        <f t="shared" si="2"/>
        <v>5.3039314319220061</v>
      </c>
      <c r="K28">
        <f>(I28-AVERAGE($I$20:I$51))^2</f>
        <v>9.1790063476562587</v>
      </c>
      <c r="L28">
        <f t="shared" si="3"/>
        <v>2.3030265808110002</v>
      </c>
    </row>
    <row r="29" spans="1:12" x14ac:dyDescent="0.3">
      <c r="A29" s="2">
        <v>34074</v>
      </c>
      <c r="B29">
        <v>-2.00999999999999</v>
      </c>
      <c r="C29">
        <v>17.010000000000002</v>
      </c>
      <c r="D29">
        <v>15.84</v>
      </c>
      <c r="F29">
        <v>39447</v>
      </c>
      <c r="G29">
        <v>11.252610206604</v>
      </c>
      <c r="H29" s="2">
        <f t="shared" si="0"/>
        <v>36161</v>
      </c>
      <c r="I29">
        <f t="shared" si="1"/>
        <v>13.96</v>
      </c>
      <c r="J29">
        <f t="shared" si="2"/>
        <v>7.3299594933848384</v>
      </c>
      <c r="K29">
        <f>(I29-AVERAGE($I$20:I$51))^2</f>
        <v>9.5461688476562614</v>
      </c>
      <c r="L29">
        <f t="shared" si="3"/>
        <v>2.7073897933960005</v>
      </c>
    </row>
    <row r="30" spans="1:12" x14ac:dyDescent="0.3">
      <c r="A30" s="2">
        <v>34129</v>
      </c>
      <c r="B30">
        <v>-2.02999999999999</v>
      </c>
      <c r="C30">
        <v>17.03</v>
      </c>
      <c r="D30">
        <v>15.86</v>
      </c>
      <c r="F30">
        <v>39812</v>
      </c>
      <c r="G30">
        <v>10.905299186706999</v>
      </c>
      <c r="H30" s="2">
        <f t="shared" si="0"/>
        <v>36526</v>
      </c>
      <c r="I30">
        <f t="shared" si="1"/>
        <v>13.34</v>
      </c>
      <c r="J30">
        <f t="shared" si="2"/>
        <v>5.9277680502495977</v>
      </c>
      <c r="K30">
        <f>(I30-AVERAGE($I$20:I$51))^2</f>
        <v>6.0993563476562542</v>
      </c>
      <c r="L30">
        <f t="shared" si="3"/>
        <v>2.4347008132930004</v>
      </c>
    </row>
    <row r="31" spans="1:12" x14ac:dyDescent="0.3">
      <c r="A31" s="2">
        <v>34198</v>
      </c>
      <c r="B31">
        <v>-2</v>
      </c>
      <c r="C31">
        <v>17</v>
      </c>
      <c r="D31">
        <v>15.83</v>
      </c>
      <c r="F31">
        <v>40178</v>
      </c>
      <c r="G31">
        <v>10.556230545044</v>
      </c>
      <c r="H31" s="2">
        <f t="shared" si="0"/>
        <v>36892</v>
      </c>
      <c r="I31">
        <f t="shared" si="1"/>
        <v>12.24</v>
      </c>
      <c r="J31">
        <f t="shared" si="2"/>
        <v>2.8350795774428246</v>
      </c>
      <c r="K31">
        <f>(I31-AVERAGE($I$20:I$51))^2</f>
        <v>1.8760438476562535</v>
      </c>
      <c r="L31">
        <f t="shared" si="3"/>
        <v>1.6837694549559998</v>
      </c>
    </row>
    <row r="32" spans="1:12" x14ac:dyDescent="0.3">
      <c r="A32" s="2">
        <v>34255</v>
      </c>
      <c r="B32">
        <v>-1.36</v>
      </c>
      <c r="C32">
        <v>16.36</v>
      </c>
      <c r="D32">
        <v>15.19</v>
      </c>
      <c r="F32">
        <v>40543</v>
      </c>
      <c r="G32">
        <v>10.204445838928001</v>
      </c>
      <c r="H32" s="2">
        <f t="shared" si="0"/>
        <v>37257</v>
      </c>
      <c r="I32">
        <f t="shared" si="1"/>
        <v>11.94</v>
      </c>
      <c r="J32">
        <f t="shared" si="2"/>
        <v>3.0121482460143301</v>
      </c>
      <c r="K32">
        <f>(I32-AVERAGE($I$20:I$51))^2</f>
        <v>1.1442313476562511</v>
      </c>
      <c r="L32">
        <f t="shared" si="3"/>
        <v>1.7355541610719989</v>
      </c>
    </row>
    <row r="33" spans="1:12" x14ac:dyDescent="0.3">
      <c r="A33" s="2">
        <v>34312</v>
      </c>
      <c r="B33">
        <v>-1.43</v>
      </c>
      <c r="C33">
        <v>16.43</v>
      </c>
      <c r="D33">
        <v>15.26</v>
      </c>
      <c r="F33">
        <v>40908</v>
      </c>
      <c r="G33">
        <v>9.8442497253418004</v>
      </c>
      <c r="H33" s="2">
        <f t="shared" si="0"/>
        <v>37622</v>
      </c>
      <c r="I33">
        <f t="shared" si="1"/>
        <v>10.87</v>
      </c>
      <c r="J33">
        <f t="shared" si="2"/>
        <v>1.0521636259613703</v>
      </c>
      <c r="K33">
        <f>(I33-AVERAGE($I$20:I$51))^2</f>
        <v>9.7656249999822366E-8</v>
      </c>
      <c r="L33">
        <f t="shared" si="3"/>
        <v>1.0257502746581988</v>
      </c>
    </row>
    <row r="34" spans="1:12" x14ac:dyDescent="0.3">
      <c r="A34" s="2">
        <v>34379</v>
      </c>
      <c r="B34">
        <v>-1.61</v>
      </c>
      <c r="C34">
        <v>16.61</v>
      </c>
      <c r="D34">
        <v>15.44</v>
      </c>
      <c r="F34">
        <v>41273</v>
      </c>
      <c r="G34">
        <v>9.4786701202393004</v>
      </c>
      <c r="H34" s="2">
        <f t="shared" si="0"/>
        <v>37987</v>
      </c>
      <c r="I34">
        <f t="shared" si="1"/>
        <v>10.92</v>
      </c>
      <c r="J34">
        <f t="shared" si="2"/>
        <v>2.0774318222909924</v>
      </c>
      <c r="K34">
        <f>(I34-AVERAGE($I$20:I$51))^2</f>
        <v>2.4688476562500987E-3</v>
      </c>
      <c r="L34">
        <f t="shared" si="3"/>
        <v>1.4413298797606995</v>
      </c>
    </row>
    <row r="35" spans="1:12" x14ac:dyDescent="0.3">
      <c r="A35" s="2">
        <v>34429</v>
      </c>
      <c r="B35">
        <v>-1.64</v>
      </c>
      <c r="C35">
        <v>16.64</v>
      </c>
      <c r="D35">
        <v>15.47</v>
      </c>
      <c r="F35">
        <v>41639</v>
      </c>
      <c r="G35">
        <v>9.1148128509521005</v>
      </c>
      <c r="H35" s="2">
        <f t="shared" si="0"/>
        <v>38353</v>
      </c>
      <c r="I35">
        <f t="shared" si="1"/>
        <v>10.61</v>
      </c>
      <c r="J35">
        <f t="shared" si="2"/>
        <v>2.235584610677984</v>
      </c>
      <c r="K35">
        <f>(I35-AVERAGE($I$20:I$51))^2</f>
        <v>6.7762597656249743E-2</v>
      </c>
      <c r="L35">
        <f t="shared" si="3"/>
        <v>1.495187149047899</v>
      </c>
    </row>
    <row r="36" spans="1:12" x14ac:dyDescent="0.3">
      <c r="A36" s="2">
        <v>34498</v>
      </c>
      <c r="B36">
        <v>-1.26</v>
      </c>
      <c r="C36">
        <v>16.260000000000002</v>
      </c>
      <c r="D36">
        <v>15.09</v>
      </c>
      <c r="F36">
        <v>42004</v>
      </c>
      <c r="G36">
        <v>8.7530536651611008</v>
      </c>
      <c r="H36" s="2">
        <f t="shared" si="0"/>
        <v>38718</v>
      </c>
      <c r="I36">
        <f t="shared" si="1"/>
        <v>10.25</v>
      </c>
      <c r="J36">
        <f t="shared" si="2"/>
        <v>2.2408483293876138</v>
      </c>
      <c r="K36">
        <f>(I36-AVERAGE($I$20:I$51))^2</f>
        <v>0.3847875976562487</v>
      </c>
      <c r="L36">
        <f t="shared" si="3"/>
        <v>1.4969463348388992</v>
      </c>
    </row>
    <row r="37" spans="1:12" x14ac:dyDescent="0.3">
      <c r="A37" s="2">
        <v>34554</v>
      </c>
      <c r="B37">
        <v>-1.23</v>
      </c>
      <c r="C37">
        <v>16.23</v>
      </c>
      <c r="D37">
        <v>15.06</v>
      </c>
      <c r="F37">
        <v>42369</v>
      </c>
      <c r="G37">
        <v>8.3853664398193004</v>
      </c>
      <c r="H37" s="2">
        <f t="shared" si="0"/>
        <v>39083</v>
      </c>
      <c r="I37">
        <f t="shared" si="1"/>
        <v>10.09</v>
      </c>
      <c r="J37">
        <f t="shared" si="2"/>
        <v>2.9057755744943261</v>
      </c>
      <c r="K37">
        <f>(I37-AVERAGE($I$20:I$51))^2</f>
        <v>0.60888759765624856</v>
      </c>
      <c r="L37">
        <f t="shared" si="3"/>
        <v>1.7046335601806994</v>
      </c>
    </row>
    <row r="38" spans="1:12" x14ac:dyDescent="0.3">
      <c r="A38" s="2">
        <v>34639</v>
      </c>
      <c r="B38">
        <v>-1.28</v>
      </c>
      <c r="C38">
        <v>16.28</v>
      </c>
      <c r="D38">
        <v>15.11</v>
      </c>
      <c r="F38">
        <v>42734</v>
      </c>
      <c r="G38">
        <v>8.011342048645</v>
      </c>
      <c r="H38" s="2">
        <f t="shared" si="0"/>
        <v>39448</v>
      </c>
      <c r="I38">
        <f t="shared" si="1"/>
        <v>9.58</v>
      </c>
      <c r="J38">
        <f t="shared" si="2"/>
        <v>2.4606877683492656</v>
      </c>
      <c r="K38">
        <f>(I38-AVERAGE($I$20:I$51))^2</f>
        <v>1.6649063476562471</v>
      </c>
      <c r="L38">
        <f t="shared" si="3"/>
        <v>1.5686579513550001</v>
      </c>
    </row>
    <row r="39" spans="1:12" x14ac:dyDescent="0.3">
      <c r="A39" s="2">
        <v>34704</v>
      </c>
      <c r="B39">
        <v>-1.07</v>
      </c>
      <c r="C39">
        <v>16.07</v>
      </c>
      <c r="D39">
        <v>14.9</v>
      </c>
      <c r="F39">
        <v>43100</v>
      </c>
      <c r="G39">
        <v>7.6293520927429004</v>
      </c>
      <c r="H39" s="2">
        <f t="shared" si="0"/>
        <v>39814</v>
      </c>
      <c r="I39">
        <f t="shared" si="1"/>
        <v>9.6999999999999904</v>
      </c>
      <c r="J39">
        <f t="shared" si="2"/>
        <v>4.2875827558281667</v>
      </c>
      <c r="K39">
        <f>(I39-AVERAGE($I$20:I$51))^2</f>
        <v>1.36963134765627</v>
      </c>
      <c r="L39">
        <f t="shared" si="3"/>
        <v>2.07064790725709</v>
      </c>
    </row>
    <row r="40" spans="1:12" x14ac:dyDescent="0.3">
      <c r="A40" s="2">
        <v>34765</v>
      </c>
      <c r="B40">
        <v>-1.21</v>
      </c>
      <c r="C40">
        <v>16.21</v>
      </c>
      <c r="D40">
        <v>15.04</v>
      </c>
      <c r="F40">
        <v>43465</v>
      </c>
      <c r="G40">
        <v>7.2438130378723002</v>
      </c>
      <c r="H40" s="2">
        <f t="shared" si="0"/>
        <v>40179</v>
      </c>
      <c r="I40">
        <f t="shared" si="1"/>
        <v>9.4600000000000009</v>
      </c>
      <c r="J40">
        <f t="shared" si="2"/>
        <v>4.9114846511048063</v>
      </c>
      <c r="K40">
        <f>(I40-AVERAGE($I$20:I$51))^2</f>
        <v>1.9889813476562446</v>
      </c>
      <c r="L40">
        <f t="shared" si="3"/>
        <v>2.2161869621277006</v>
      </c>
    </row>
    <row r="41" spans="1:12" x14ac:dyDescent="0.3">
      <c r="A41" s="2">
        <v>34824</v>
      </c>
      <c r="B41">
        <v>-1.2</v>
      </c>
      <c r="C41">
        <v>16.2</v>
      </c>
      <c r="D41">
        <v>15.03</v>
      </c>
      <c r="F41">
        <v>43830</v>
      </c>
      <c r="G41">
        <v>6.8590359687804998</v>
      </c>
      <c r="H41" s="2">
        <f t="shared" si="0"/>
        <v>40544</v>
      </c>
      <c r="I41">
        <f t="shared" si="1"/>
        <v>9.16</v>
      </c>
      <c r="J41">
        <f t="shared" si="2"/>
        <v>5.294435472965894</v>
      </c>
      <c r="K41">
        <f>(I41-AVERAGE($I$20:I$51))^2</f>
        <v>2.9251688476562459</v>
      </c>
      <c r="L41">
        <f t="shared" si="3"/>
        <v>2.3009640312195003</v>
      </c>
    </row>
    <row r="42" spans="1:12" x14ac:dyDescent="0.3">
      <c r="A42" s="2">
        <v>34886</v>
      </c>
      <c r="B42">
        <v>-0.98</v>
      </c>
      <c r="C42">
        <v>15.98</v>
      </c>
      <c r="D42">
        <v>14.81</v>
      </c>
      <c r="F42">
        <v>44195</v>
      </c>
      <c r="G42">
        <v>6.4742593765259002</v>
      </c>
      <c r="H42" s="2">
        <f t="shared" si="0"/>
        <v>40909</v>
      </c>
      <c r="I42">
        <f t="shared" si="1"/>
        <v>8.76</v>
      </c>
      <c r="J42">
        <f t="shared" si="2"/>
        <v>5.2246101977997652</v>
      </c>
      <c r="K42">
        <f>(I42-AVERAGE($I$20:I$51))^2</f>
        <v>4.4534188476562466</v>
      </c>
      <c r="L42">
        <f t="shared" si="3"/>
        <v>2.2857406234740996</v>
      </c>
    </row>
    <row r="43" spans="1:12" x14ac:dyDescent="0.3">
      <c r="A43" s="2">
        <v>34988</v>
      </c>
      <c r="B43">
        <v>-0.86</v>
      </c>
      <c r="C43">
        <v>15.86</v>
      </c>
      <c r="D43">
        <v>14.69</v>
      </c>
      <c r="F43">
        <v>44561</v>
      </c>
      <c r="G43">
        <v>6.0875701904296999</v>
      </c>
      <c r="H43" s="2">
        <f t="shared" si="0"/>
        <v>41275</v>
      </c>
      <c r="I43">
        <f t="shared" si="1"/>
        <v>8.41</v>
      </c>
      <c r="J43">
        <f t="shared" si="2"/>
        <v>5.393680220380741</v>
      </c>
      <c r="K43">
        <f>(I43-AVERAGE($I$20:I$51))^2</f>
        <v>6.053137597656244</v>
      </c>
      <c r="L43">
        <f t="shared" si="3"/>
        <v>2.3224298095703002</v>
      </c>
    </row>
    <row r="44" spans="1:12" x14ac:dyDescent="0.3">
      <c r="A44" s="2">
        <v>35087</v>
      </c>
      <c r="B44">
        <v>-0.9</v>
      </c>
      <c r="C44">
        <v>15.9</v>
      </c>
      <c r="D44">
        <v>14.73</v>
      </c>
      <c r="F44">
        <v>44926</v>
      </c>
      <c r="G44">
        <v>5.7009396553040004</v>
      </c>
      <c r="H44" s="2">
        <f t="shared" si="0"/>
        <v>41640</v>
      </c>
      <c r="I44">
        <f t="shared" si="1"/>
        <v>7.68</v>
      </c>
      <c r="J44">
        <f t="shared" si="2"/>
        <v>3.9166798479482479</v>
      </c>
      <c r="K44">
        <f>(I44-AVERAGE($I$20:I$51))^2</f>
        <v>10.178093847656244</v>
      </c>
      <c r="L44">
        <f t="shared" si="3"/>
        <v>1.9790603446959993</v>
      </c>
    </row>
    <row r="45" spans="1:12" x14ac:dyDescent="0.3">
      <c r="A45" s="2">
        <v>35157</v>
      </c>
      <c r="B45">
        <v>-0.98</v>
      </c>
      <c r="C45">
        <v>15.98</v>
      </c>
      <c r="D45">
        <v>14.81</v>
      </c>
      <c r="F45">
        <v>45291</v>
      </c>
      <c r="G45">
        <v>5.3150801658629998</v>
      </c>
      <c r="H45" s="2">
        <f t="shared" si="0"/>
        <v>42005</v>
      </c>
      <c r="I45">
        <f t="shared" si="1"/>
        <v>7.28</v>
      </c>
      <c r="J45">
        <f t="shared" si="2"/>
        <v>3.8609099545849772</v>
      </c>
      <c r="K45">
        <f>(I45-AVERAGE($I$20:I$51))^2</f>
        <v>12.89034384765624</v>
      </c>
      <c r="L45">
        <f t="shared" si="3"/>
        <v>1.9649198341370004</v>
      </c>
    </row>
    <row r="46" spans="1:12" x14ac:dyDescent="0.3">
      <c r="A46" s="2">
        <v>35269</v>
      </c>
      <c r="B46">
        <v>-0.89</v>
      </c>
      <c r="C46">
        <v>15.89</v>
      </c>
      <c r="D46">
        <v>14.72</v>
      </c>
      <c r="F46">
        <v>45656</v>
      </c>
      <c r="G46">
        <v>4.9309353828429998</v>
      </c>
      <c r="H46" s="2">
        <f t="shared" si="0"/>
        <v>42370</v>
      </c>
      <c r="I46">
        <f t="shared" si="1"/>
        <v>6.77</v>
      </c>
      <c r="J46">
        <f t="shared" si="2"/>
        <v>3.3821586660788219</v>
      </c>
      <c r="K46">
        <f>(I46-AVERAGE($I$20:I$51))^2</f>
        <v>16.812562597656246</v>
      </c>
      <c r="L46">
        <f t="shared" si="3"/>
        <v>1.8390646171569998</v>
      </c>
    </row>
    <row r="47" spans="1:12" x14ac:dyDescent="0.3">
      <c r="A47" s="2">
        <v>35345</v>
      </c>
      <c r="B47">
        <v>-0.62</v>
      </c>
      <c r="C47">
        <v>15.62</v>
      </c>
      <c r="D47">
        <v>14.45</v>
      </c>
      <c r="F47">
        <v>46022</v>
      </c>
      <c r="G47">
        <v>4.5484490394592001</v>
      </c>
      <c r="H47" s="2">
        <f t="shared" si="0"/>
        <v>42736</v>
      </c>
      <c r="I47">
        <f t="shared" si="1"/>
        <v>6.3</v>
      </c>
      <c r="J47">
        <f t="shared" si="2"/>
        <v>3.067930767371398</v>
      </c>
      <c r="K47">
        <f>(I47-AVERAGE($I$20:I$51))^2</f>
        <v>20.887756347656243</v>
      </c>
      <c r="L47">
        <f t="shared" si="3"/>
        <v>1.7515509605407997</v>
      </c>
    </row>
    <row r="48" spans="1:12" x14ac:dyDescent="0.3">
      <c r="A48" s="2">
        <v>35436</v>
      </c>
      <c r="B48">
        <v>-0.78</v>
      </c>
      <c r="C48">
        <v>15.78</v>
      </c>
      <c r="D48">
        <v>14.61</v>
      </c>
      <c r="F48">
        <v>46387</v>
      </c>
      <c r="G48">
        <v>4.1713337898254004</v>
      </c>
      <c r="H48" s="2">
        <f t="shared" si="0"/>
        <v>43101</v>
      </c>
      <c r="I48">
        <f t="shared" si="1"/>
        <v>5.96</v>
      </c>
      <c r="J48">
        <f t="shared" si="2"/>
        <v>3.1993268114203648</v>
      </c>
      <c r="K48">
        <f>(I48-AVERAGE($I$20:I$51))^2</f>
        <v>24.111168847656241</v>
      </c>
      <c r="L48">
        <f t="shared" si="3"/>
        <v>1.7886662101745996</v>
      </c>
    </row>
    <row r="49" spans="1:12" x14ac:dyDescent="0.3">
      <c r="A49" s="2">
        <v>35552</v>
      </c>
      <c r="B49">
        <v>-0.61</v>
      </c>
      <c r="C49">
        <v>15.61</v>
      </c>
      <c r="D49">
        <v>14.44</v>
      </c>
      <c r="F49">
        <v>46752</v>
      </c>
      <c r="G49">
        <v>3.7965013980864999</v>
      </c>
      <c r="H49" s="2">
        <f t="shared" si="0"/>
        <v>43466</v>
      </c>
      <c r="I49">
        <f t="shared" si="1"/>
        <v>5.66</v>
      </c>
      <c r="J49">
        <f t="shared" si="2"/>
        <v>3.4726270393335699</v>
      </c>
      <c r="K49">
        <f>(I49-AVERAGE($I$20:I$51))^2</f>
        <v>27.147356347656238</v>
      </c>
      <c r="L49">
        <f t="shared" si="3"/>
        <v>1.8634986019135003</v>
      </c>
    </row>
    <row r="50" spans="1:12" x14ac:dyDescent="0.3">
      <c r="A50" s="2">
        <v>35627</v>
      </c>
      <c r="B50">
        <v>-0.19</v>
      </c>
      <c r="C50">
        <v>15.19</v>
      </c>
      <c r="D50">
        <v>14.02</v>
      </c>
      <c r="F50">
        <v>47117</v>
      </c>
      <c r="G50">
        <v>3.423360824585</v>
      </c>
      <c r="H50" s="2">
        <f t="shared" si="0"/>
        <v>43831</v>
      </c>
      <c r="I50">
        <f t="shared" si="1"/>
        <v>5.34</v>
      </c>
      <c r="J50">
        <f t="shared" si="2"/>
        <v>3.6735057287354906</v>
      </c>
      <c r="K50">
        <f>(I50-AVERAGE($I$20:I$51))^2</f>
        <v>30.584356347656239</v>
      </c>
      <c r="L50">
        <f t="shared" si="3"/>
        <v>1.9166391754149998</v>
      </c>
    </row>
    <row r="51" spans="1:12" x14ac:dyDescent="0.3">
      <c r="A51" s="2">
        <v>35739</v>
      </c>
      <c r="B51" s="3">
        <v>-7.0000000000000007E-2</v>
      </c>
      <c r="C51">
        <v>15.07</v>
      </c>
      <c r="D51">
        <v>13.9</v>
      </c>
      <c r="F51">
        <v>47483</v>
      </c>
      <c r="G51">
        <v>3.0523805618286</v>
      </c>
      <c r="H51" s="2">
        <f t="shared" si="0"/>
        <v>44197</v>
      </c>
      <c r="I51">
        <f t="shared" si="1"/>
        <v>5.01</v>
      </c>
      <c r="J51">
        <f t="shared" si="2"/>
        <v>3.8322738647065071</v>
      </c>
      <c r="K51">
        <f>(I51-AVERAGE($I$20:I$51))^2</f>
        <v>34.343262597656242</v>
      </c>
      <c r="L51">
        <f t="shared" si="3"/>
        <v>1.9576194381713998</v>
      </c>
    </row>
    <row r="52" spans="1:12" x14ac:dyDescent="0.3">
      <c r="A52" s="2">
        <v>35801</v>
      </c>
      <c r="B52">
        <v>-0.26</v>
      </c>
      <c r="C52">
        <v>15.26</v>
      </c>
      <c r="D52">
        <v>14.09</v>
      </c>
      <c r="F52">
        <v>47848</v>
      </c>
      <c r="G52">
        <v>2.6856205463409002</v>
      </c>
      <c r="H52" s="2">
        <f t="shared" si="0"/>
        <v>44562</v>
      </c>
      <c r="I52">
        <f t="shared" si="1"/>
        <v>4.71</v>
      </c>
      <c r="J52">
        <f t="shared" si="2"/>
        <v>4.0981121723971157</v>
      </c>
      <c r="K52">
        <f>(I52-AVERAGE($I$20:I$51))^2</f>
        <v>37.949450097656239</v>
      </c>
      <c r="L52">
        <f t="shared" si="3"/>
        <v>2.0243794536590998</v>
      </c>
    </row>
    <row r="53" spans="1:12" x14ac:dyDescent="0.3">
      <c r="A53" s="2">
        <v>35905</v>
      </c>
      <c r="B53">
        <v>-0.32</v>
      </c>
      <c r="C53">
        <v>15.32</v>
      </c>
      <c r="D53">
        <v>14.15</v>
      </c>
      <c r="F53">
        <v>48213</v>
      </c>
      <c r="G53">
        <v>2.3214571475982999</v>
      </c>
      <c r="H53" s="2">
        <f t="shared" si="0"/>
        <v>44927</v>
      </c>
      <c r="I53">
        <f t="shared" si="1"/>
        <v>4.71</v>
      </c>
      <c r="J53">
        <f t="shared" si="2"/>
        <v>5.7051369577592492</v>
      </c>
      <c r="K53">
        <f>(I53-AVERAGE($I$20:I$51))^2</f>
        <v>37.949450097656239</v>
      </c>
      <c r="L53">
        <f t="shared" si="3"/>
        <v>2.3885428524017001</v>
      </c>
    </row>
    <row r="54" spans="1:12" x14ac:dyDescent="0.3">
      <c r="A54" s="2">
        <v>35909</v>
      </c>
      <c r="B54">
        <v>0</v>
      </c>
      <c r="C54">
        <v>15</v>
      </c>
      <c r="D54">
        <v>13.83</v>
      </c>
      <c r="F54">
        <v>48578</v>
      </c>
      <c r="G54">
        <v>1.9590921401978001</v>
      </c>
      <c r="H54" s="2">
        <f t="shared" si="0"/>
        <v>45292</v>
      </c>
      <c r="I54">
        <f t="shared" si="1"/>
        <v>4.71</v>
      </c>
      <c r="J54">
        <f t="shared" si="2"/>
        <v>7.5674940531215196</v>
      </c>
      <c r="K54">
        <f>(I54-AVERAGE($I$20:I$51))^2</f>
        <v>37.949450097656239</v>
      </c>
      <c r="L54">
        <f t="shared" si="3"/>
        <v>2.7509078598021999</v>
      </c>
    </row>
    <row r="55" spans="1:12" x14ac:dyDescent="0.3">
      <c r="A55" s="2">
        <v>35990</v>
      </c>
      <c r="B55">
        <v>0.06</v>
      </c>
      <c r="C55">
        <v>14.94</v>
      </c>
      <c r="D55">
        <v>13.77</v>
      </c>
      <c r="F55">
        <v>48944</v>
      </c>
      <c r="G55">
        <v>1.5968444347382</v>
      </c>
      <c r="H55" s="2">
        <f t="shared" si="0"/>
        <v>45658</v>
      </c>
      <c r="I55">
        <f t="shared" si="1"/>
        <v>4.71</v>
      </c>
      <c r="J55">
        <f t="shared" si="2"/>
        <v>9.6917375735205162</v>
      </c>
      <c r="K55">
        <f>(I55-AVERAGE($I$20:I$51))^2</f>
        <v>37.949450097656239</v>
      </c>
      <c r="L55">
        <f t="shared" si="3"/>
        <v>3.1131555652617999</v>
      </c>
    </row>
    <row r="56" spans="1:12" x14ac:dyDescent="0.3">
      <c r="A56" s="2">
        <v>36087</v>
      </c>
      <c r="B56">
        <v>-0.13</v>
      </c>
      <c r="C56">
        <v>15.13</v>
      </c>
      <c r="D56">
        <v>13.96</v>
      </c>
      <c r="F56">
        <v>49309</v>
      </c>
      <c r="G56">
        <v>1.2361685037612999</v>
      </c>
      <c r="H56" s="2">
        <f t="shared" si="0"/>
        <v>46023</v>
      </c>
      <c r="I56">
        <f t="shared" si="1"/>
        <v>4.71</v>
      </c>
      <c r="J56">
        <f t="shared" si="2"/>
        <v>12.067505264260005</v>
      </c>
      <c r="K56">
        <f>(I56-AVERAGE($I$20:I$51))^2</f>
        <v>37.949450097656239</v>
      </c>
      <c r="L56">
        <f t="shared" si="3"/>
        <v>3.4738314962387</v>
      </c>
    </row>
    <row r="57" spans="1:12" x14ac:dyDescent="0.3">
      <c r="A57" s="2">
        <v>36179</v>
      </c>
      <c r="B57">
        <v>0.05</v>
      </c>
      <c r="C57">
        <v>14.95</v>
      </c>
      <c r="D57">
        <v>13.78</v>
      </c>
      <c r="F57">
        <v>49674</v>
      </c>
      <c r="G57">
        <v>0.87561905384060001</v>
      </c>
      <c r="H57" s="2">
        <f t="shared" si="0"/>
        <v>46388</v>
      </c>
      <c r="I57">
        <f t="shared" si="1"/>
        <v>4.71</v>
      </c>
      <c r="J57">
        <f t="shared" si="2"/>
        <v>14.702477240270255</v>
      </c>
      <c r="K57">
        <f>(I57-AVERAGE($I$20:I$51))^2</f>
        <v>37.949450097656239</v>
      </c>
      <c r="L57">
        <f t="shared" si="3"/>
        <v>3.8343809461594001</v>
      </c>
    </row>
    <row r="58" spans="1:12" x14ac:dyDescent="0.3">
      <c r="A58" s="2">
        <v>36270</v>
      </c>
      <c r="B58">
        <v>0.16</v>
      </c>
      <c r="C58">
        <v>14.84</v>
      </c>
      <c r="D58">
        <v>13.67</v>
      </c>
      <c r="F58">
        <v>50039</v>
      </c>
      <c r="G58">
        <v>0.51484954357150003</v>
      </c>
      <c r="H58" s="2">
        <f t="shared" si="0"/>
        <v>46753</v>
      </c>
      <c r="I58">
        <f t="shared" si="1"/>
        <v>4.71</v>
      </c>
      <c r="J58">
        <f t="shared" si="2"/>
        <v>17.599287352072253</v>
      </c>
      <c r="K58">
        <f>(I58-AVERAGE($I$20:I$51))^2</f>
        <v>37.949450097656239</v>
      </c>
      <c r="L58">
        <f t="shared" si="3"/>
        <v>4.1951504564285003</v>
      </c>
    </row>
    <row r="59" spans="1:12" x14ac:dyDescent="0.3">
      <c r="A59" s="2">
        <v>36367</v>
      </c>
      <c r="B59">
        <v>0.44</v>
      </c>
      <c r="C59">
        <v>14.56</v>
      </c>
      <c r="D59">
        <v>13.39</v>
      </c>
      <c r="F59">
        <v>50405</v>
      </c>
      <c r="G59">
        <v>0.15265360474590001</v>
      </c>
      <c r="H59" s="2">
        <f t="shared" si="0"/>
        <v>47119</v>
      </c>
      <c r="I59">
        <f t="shared" si="1"/>
        <v>4.71</v>
      </c>
      <c r="J59">
        <f t="shared" si="2"/>
        <v>20.769406166335536</v>
      </c>
      <c r="K59">
        <f>(I59-AVERAGE($I$20:I$51))^2</f>
        <v>37.949450097656239</v>
      </c>
      <c r="L59">
        <f t="shared" si="3"/>
        <v>4.5573463952540996</v>
      </c>
    </row>
    <row r="60" spans="1:12" x14ac:dyDescent="0.3">
      <c r="A60" s="2">
        <v>36458</v>
      </c>
      <c r="B60">
        <v>0.49</v>
      </c>
      <c r="C60">
        <v>14.51</v>
      </c>
      <c r="D60">
        <v>13.34</v>
      </c>
      <c r="F60">
        <v>50770</v>
      </c>
      <c r="G60">
        <v>-0.20912392437499999</v>
      </c>
      <c r="H60" s="2">
        <f t="shared" si="0"/>
        <v>47484</v>
      </c>
      <c r="I60">
        <f t="shared" si="1"/>
        <v>4.71</v>
      </c>
      <c r="J60">
        <f t="shared" si="2"/>
        <v>24.197780183358496</v>
      </c>
      <c r="K60">
        <f>(I60-AVERAGE($I$20:I$51))^2</f>
        <v>37.949450097656239</v>
      </c>
      <c r="L60">
        <f t="shared" si="3"/>
        <v>4.9191239243749996</v>
      </c>
    </row>
    <row r="61" spans="1:12" x14ac:dyDescent="0.3">
      <c r="A61" s="2">
        <v>36549</v>
      </c>
      <c r="B61">
        <v>0.64</v>
      </c>
      <c r="C61">
        <v>14.36</v>
      </c>
      <c r="D61">
        <v>13.19</v>
      </c>
      <c r="F61">
        <v>51135</v>
      </c>
      <c r="G61">
        <v>-0.57153433561300004</v>
      </c>
      <c r="H61" s="2">
        <f t="shared" si="0"/>
        <v>47849</v>
      </c>
      <c r="I61">
        <f t="shared" si="1"/>
        <v>4.71</v>
      </c>
      <c r="J61">
        <f t="shared" si="2"/>
        <v>27.894604938259057</v>
      </c>
      <c r="K61">
        <f>(I61-AVERAGE($I$20:I$51))^2</f>
        <v>37.949450097656239</v>
      </c>
      <c r="L61">
        <f t="shared" si="3"/>
        <v>5.2815343356130002</v>
      </c>
    </row>
    <row r="62" spans="1:12" x14ac:dyDescent="0.3">
      <c r="A62" s="2">
        <v>36655</v>
      </c>
      <c r="B62">
        <v>0.88</v>
      </c>
      <c r="C62">
        <v>14.12</v>
      </c>
      <c r="D62">
        <v>12.95</v>
      </c>
      <c r="F62">
        <v>51500</v>
      </c>
      <c r="G62">
        <v>-0.93463397026100004</v>
      </c>
      <c r="H62" s="2">
        <f t="shared" si="0"/>
        <v>48214</v>
      </c>
      <c r="I62">
        <f t="shared" si="1"/>
        <v>4.71</v>
      </c>
      <c r="J62">
        <f t="shared" si="2"/>
        <v>31.861892658224463</v>
      </c>
      <c r="K62">
        <f>(I62-AVERAGE($I$20:I$51))^2</f>
        <v>37.949450097656239</v>
      </c>
      <c r="L62">
        <f t="shared" si="3"/>
        <v>5.6446339702610002</v>
      </c>
    </row>
    <row r="63" spans="1:12" x14ac:dyDescent="0.3">
      <c r="A63" s="2">
        <v>36732</v>
      </c>
      <c r="B63">
        <v>1.07</v>
      </c>
      <c r="C63">
        <v>13.93</v>
      </c>
      <c r="D63">
        <v>12.76</v>
      </c>
      <c r="F63">
        <v>51866</v>
      </c>
      <c r="G63">
        <v>-1.299399971962</v>
      </c>
      <c r="H63" s="2">
        <f t="shared" si="0"/>
        <v>48580</v>
      </c>
      <c r="I63">
        <f t="shared" si="1"/>
        <v>4.71</v>
      </c>
      <c r="J63">
        <f t="shared" si="2"/>
        <v>36.112888023016886</v>
      </c>
      <c r="K63">
        <f>(I63-AVERAGE($I$20:I$51))^2</f>
        <v>37.949450097656239</v>
      </c>
      <c r="L63">
        <f t="shared" si="3"/>
        <v>6.0093999719619999</v>
      </c>
    </row>
    <row r="64" spans="1:12" x14ac:dyDescent="0.3">
      <c r="A64" s="2">
        <v>36805</v>
      </c>
      <c r="B64">
        <v>1.59</v>
      </c>
      <c r="C64">
        <v>13.41</v>
      </c>
      <c r="D64">
        <v>12.24</v>
      </c>
      <c r="F64">
        <v>52231</v>
      </c>
      <c r="G64">
        <v>-1.663399815559</v>
      </c>
      <c r="H64" s="2">
        <f t="shared" si="0"/>
        <v>48945</v>
      </c>
      <c r="I64">
        <f t="shared" si="1"/>
        <v>4.71</v>
      </c>
      <c r="J64">
        <f t="shared" si="2"/>
        <v>40.620225208967497</v>
      </c>
      <c r="K64">
        <f>(I64-AVERAGE($I$20:I$51))^2</f>
        <v>37.949450097656239</v>
      </c>
      <c r="L64">
        <f t="shared" si="3"/>
        <v>6.3733998155589999</v>
      </c>
    </row>
    <row r="65" spans="1:12" x14ac:dyDescent="0.3">
      <c r="A65" s="2">
        <v>36936</v>
      </c>
      <c r="B65">
        <v>1.44</v>
      </c>
      <c r="C65">
        <v>13.56</v>
      </c>
      <c r="D65">
        <v>12.39</v>
      </c>
      <c r="F65">
        <v>52596</v>
      </c>
      <c r="G65">
        <v>-2.0272073745729999</v>
      </c>
      <c r="H65" s="2">
        <f t="shared" si="0"/>
        <v>49310</v>
      </c>
      <c r="I65">
        <f t="shared" si="1"/>
        <v>4.71</v>
      </c>
      <c r="J65">
        <f t="shared" si="2"/>
        <v>45.389963208000815</v>
      </c>
      <c r="K65">
        <f>(I65-AVERAGE($I$20:I$51))^2</f>
        <v>37.949450097656239</v>
      </c>
      <c r="L65">
        <f t="shared" si="3"/>
        <v>6.7372073745729999</v>
      </c>
    </row>
    <row r="66" spans="1:12" x14ac:dyDescent="0.3">
      <c r="A66" s="2">
        <v>37000</v>
      </c>
      <c r="B66">
        <v>1.63</v>
      </c>
      <c r="C66">
        <v>13.37</v>
      </c>
      <c r="D66">
        <v>12.2</v>
      </c>
      <c r="F66">
        <v>52961</v>
      </c>
      <c r="G66">
        <v>-2.3904178142550001</v>
      </c>
      <c r="H66" s="2">
        <f t="shared" si="0"/>
        <v>49675</v>
      </c>
      <c r="I66">
        <f t="shared" si="1"/>
        <v>4.71</v>
      </c>
      <c r="J66">
        <f t="shared" si="2"/>
        <v>50.415933136989743</v>
      </c>
      <c r="K66">
        <f>(I66-AVERAGE($I$20:I$51))^2</f>
        <v>37.949450097656239</v>
      </c>
      <c r="L66">
        <f t="shared" si="3"/>
        <v>7.1004178142549996</v>
      </c>
    </row>
    <row r="67" spans="1:12" x14ac:dyDescent="0.3">
      <c r="A67" s="2">
        <v>37095</v>
      </c>
      <c r="B67">
        <v>1.96</v>
      </c>
      <c r="C67">
        <v>13.04</v>
      </c>
      <c r="D67">
        <v>11.87</v>
      </c>
      <c r="F67">
        <v>53327</v>
      </c>
      <c r="G67">
        <v>-2.7537066936489998</v>
      </c>
      <c r="H67" s="2">
        <f t="shared" si="0"/>
        <v>50041</v>
      </c>
      <c r="I67">
        <f t="shared" si="1"/>
        <v>4.71</v>
      </c>
      <c r="J67">
        <f t="shared" si="2"/>
        <v>55.706917608820881</v>
      </c>
      <c r="K67">
        <f>(I67-AVERAGE($I$20:I$51))^2</f>
        <v>37.949450097656239</v>
      </c>
      <c r="L67">
        <f t="shared" si="3"/>
        <v>7.4637066936489997</v>
      </c>
    </row>
    <row r="68" spans="1:12" x14ac:dyDescent="0.3">
      <c r="A68" s="2">
        <v>37175</v>
      </c>
      <c r="B68">
        <v>1.89</v>
      </c>
      <c r="C68">
        <v>13.11</v>
      </c>
      <c r="D68">
        <v>11.94</v>
      </c>
      <c r="F68">
        <v>53692</v>
      </c>
      <c r="G68">
        <v>-3.1148033142089999</v>
      </c>
      <c r="H68" s="2">
        <f t="shared" ref="H68:H82" si="4">$H$2+F68-$F$2+1</f>
        <v>50406</v>
      </c>
      <c r="I68">
        <f t="shared" ref="I68:I82" si="5">IFERROR(VLOOKUP(H68,A:D,4,FALSE),IFERROR(VLOOKUP(H68,A:D,4),0))</f>
        <v>4.71</v>
      </c>
      <c r="J68">
        <f t="shared" si="2"/>
        <v>61.227546906056141</v>
      </c>
      <c r="K68">
        <f>(I68-AVERAGE($I$20:I$51))^2</f>
        <v>37.949450097656239</v>
      </c>
      <c r="L68">
        <f t="shared" si="3"/>
        <v>7.8248033142089994</v>
      </c>
    </row>
    <row r="69" spans="1:12" x14ac:dyDescent="0.3">
      <c r="A69" s="2">
        <v>37270</v>
      </c>
      <c r="B69">
        <v>2.3199999999999901</v>
      </c>
      <c r="C69">
        <v>12.68</v>
      </c>
      <c r="D69">
        <v>11.51</v>
      </c>
      <c r="F69">
        <v>54057</v>
      </c>
      <c r="G69">
        <v>-3.4745373725889999</v>
      </c>
      <c r="H69" s="2">
        <f t="shared" si="4"/>
        <v>50771</v>
      </c>
      <c r="I69">
        <f t="shared" si="5"/>
        <v>4.71</v>
      </c>
      <c r="J69">
        <f t="shared" si="2"/>
        <v>66.986652003306062</v>
      </c>
      <c r="K69">
        <f>(I69-AVERAGE($I$20:I$51))^2</f>
        <v>37.949450097656239</v>
      </c>
      <c r="L69">
        <f t="shared" si="3"/>
        <v>8.1845373725890003</v>
      </c>
    </row>
    <row r="70" spans="1:12" x14ac:dyDescent="0.3">
      <c r="A70" s="2">
        <v>37365</v>
      </c>
      <c r="B70">
        <v>2.25999999999999</v>
      </c>
      <c r="C70">
        <v>12.74</v>
      </c>
      <c r="D70">
        <v>11.57</v>
      </c>
      <c r="F70">
        <v>54422</v>
      </c>
      <c r="G70">
        <v>-3.8326842784880002</v>
      </c>
      <c r="H70" s="2">
        <f t="shared" si="4"/>
        <v>51136</v>
      </c>
      <c r="I70">
        <f t="shared" si="5"/>
        <v>4.71</v>
      </c>
      <c r="J70">
        <f t="shared" si="2"/>
        <v>72.977454681926048</v>
      </c>
      <c r="K70">
        <f>(I70-AVERAGE($I$20:I$51))^2</f>
        <v>37.949450097656239</v>
      </c>
      <c r="L70">
        <f t="shared" si="3"/>
        <v>8.5426842784880002</v>
      </c>
    </row>
    <row r="71" spans="1:12" x14ac:dyDescent="0.3">
      <c r="A71" s="2">
        <v>37454</v>
      </c>
      <c r="B71">
        <v>2.73</v>
      </c>
      <c r="C71">
        <v>12.27</v>
      </c>
      <c r="D71">
        <v>11.1</v>
      </c>
      <c r="F71">
        <v>54788</v>
      </c>
      <c r="G71">
        <v>-4.190035820007</v>
      </c>
      <c r="H71" s="2">
        <f t="shared" si="4"/>
        <v>51502</v>
      </c>
      <c r="I71">
        <f t="shared" si="5"/>
        <v>4.71</v>
      </c>
      <c r="J71">
        <f t="shared" si="2"/>
        <v>79.210637597407668</v>
      </c>
      <c r="K71">
        <f>(I71-AVERAGE($I$20:I$51))^2</f>
        <v>37.949450097656239</v>
      </c>
      <c r="L71">
        <f t="shared" si="3"/>
        <v>8.900035820007</v>
      </c>
    </row>
    <row r="72" spans="1:12" x14ac:dyDescent="0.3">
      <c r="A72" s="2">
        <v>37539</v>
      </c>
      <c r="B72">
        <v>2.96</v>
      </c>
      <c r="C72">
        <v>12.04</v>
      </c>
      <c r="D72">
        <v>10.87</v>
      </c>
      <c r="F72">
        <v>55153</v>
      </c>
      <c r="G72">
        <v>-4.5444869995120003</v>
      </c>
      <c r="H72" s="2">
        <f t="shared" si="4"/>
        <v>51867</v>
      </c>
      <c r="I72">
        <f t="shared" si="5"/>
        <v>4.71</v>
      </c>
      <c r="J72">
        <f t="shared" si="2"/>
        <v>85.645529624136628</v>
      </c>
      <c r="K72">
        <f>(I72-AVERAGE($I$20:I$51))^2</f>
        <v>37.949450097656239</v>
      </c>
      <c r="L72">
        <f t="shared" si="3"/>
        <v>9.2544869995120003</v>
      </c>
    </row>
    <row r="73" spans="1:12" x14ac:dyDescent="0.3">
      <c r="A73" s="2">
        <v>37649</v>
      </c>
      <c r="B73">
        <v>2.8</v>
      </c>
      <c r="C73">
        <v>12.2</v>
      </c>
      <c r="D73">
        <v>11.03</v>
      </c>
      <c r="F73">
        <v>55518</v>
      </c>
      <c r="G73">
        <v>-4.8968582153320002</v>
      </c>
      <c r="H73" s="2">
        <f t="shared" si="4"/>
        <v>52232</v>
      </c>
      <c r="I73">
        <f t="shared" si="5"/>
        <v>4.71</v>
      </c>
      <c r="J73">
        <f t="shared" si="2"/>
        <v>92.29172476949195</v>
      </c>
      <c r="K73">
        <f>(I73-AVERAGE($I$20:I$51))^2</f>
        <v>37.949450097656239</v>
      </c>
      <c r="L73">
        <f t="shared" si="3"/>
        <v>9.6068582153320001</v>
      </c>
    </row>
    <row r="74" spans="1:12" x14ac:dyDescent="0.3">
      <c r="A74" s="2">
        <v>37746</v>
      </c>
      <c r="B74">
        <v>2.78</v>
      </c>
      <c r="C74">
        <v>12.22</v>
      </c>
      <c r="D74">
        <v>11.05</v>
      </c>
      <c r="F74">
        <v>55883</v>
      </c>
      <c r="G74">
        <v>-5.2469992637629996</v>
      </c>
      <c r="H74" s="2">
        <f t="shared" si="4"/>
        <v>52597</v>
      </c>
      <c r="I74">
        <f t="shared" si="5"/>
        <v>4.71</v>
      </c>
      <c r="J74">
        <f t="shared" si="2"/>
        <v>99.141834338576899</v>
      </c>
      <c r="K74">
        <f>(I74-AVERAGE($I$20:I$51))^2</f>
        <v>37.949450097656239</v>
      </c>
      <c r="L74">
        <f t="shared" si="3"/>
        <v>9.9569992637629987</v>
      </c>
    </row>
    <row r="75" spans="1:12" x14ac:dyDescent="0.3">
      <c r="A75" s="2">
        <v>37809</v>
      </c>
      <c r="B75">
        <v>2.88</v>
      </c>
      <c r="C75">
        <v>12.12</v>
      </c>
      <c r="D75">
        <v>10.95</v>
      </c>
      <c r="F75">
        <v>56249</v>
      </c>
      <c r="G75">
        <v>-5.5957779884340004</v>
      </c>
      <c r="H75" s="2">
        <f t="shared" si="4"/>
        <v>52963</v>
      </c>
      <c r="I75">
        <f t="shared" si="5"/>
        <v>4.71</v>
      </c>
      <c r="J75">
        <f t="shared" si="2"/>
        <v>106.20905994689075</v>
      </c>
      <c r="K75">
        <f>(I75-AVERAGE($I$20:I$51))^2</f>
        <v>37.949450097656239</v>
      </c>
      <c r="L75">
        <f t="shared" si="3"/>
        <v>10.305777988434</v>
      </c>
    </row>
    <row r="76" spans="1:12" x14ac:dyDescent="0.3">
      <c r="A76" s="2">
        <v>37908</v>
      </c>
      <c r="B76">
        <v>2.91</v>
      </c>
      <c r="C76">
        <v>12.09</v>
      </c>
      <c r="D76">
        <v>10.92</v>
      </c>
      <c r="F76">
        <v>56614</v>
      </c>
      <c r="G76">
        <v>-5.941162109375</v>
      </c>
      <c r="H76" s="2">
        <f t="shared" si="4"/>
        <v>53328</v>
      </c>
      <c r="I76">
        <f t="shared" si="5"/>
        <v>4.71</v>
      </c>
      <c r="J76">
        <f t="shared" si="2"/>
        <v>113.44725428018572</v>
      </c>
      <c r="K76">
        <f>(I76-AVERAGE($I$20:I$51))^2</f>
        <v>37.949450097656239</v>
      </c>
      <c r="L76">
        <f t="shared" si="3"/>
        <v>10.651162109375001</v>
      </c>
    </row>
    <row r="77" spans="1:12" x14ac:dyDescent="0.3">
      <c r="A77" s="2">
        <v>37999</v>
      </c>
      <c r="B77">
        <v>2.97</v>
      </c>
      <c r="C77">
        <v>12.03</v>
      </c>
      <c r="D77">
        <v>10.86</v>
      </c>
      <c r="F77">
        <v>56979</v>
      </c>
      <c r="G77">
        <v>-6.2840256690979999</v>
      </c>
      <c r="H77" s="2">
        <f t="shared" si="4"/>
        <v>53693</v>
      </c>
      <c r="I77">
        <f t="shared" si="5"/>
        <v>4.71</v>
      </c>
      <c r="J77">
        <f t="shared" si="2"/>
        <v>120.86860041278574</v>
      </c>
      <c r="K77">
        <f>(I77-AVERAGE($I$20:I$51))^2</f>
        <v>37.949450097656239</v>
      </c>
      <c r="L77">
        <f t="shared" si="3"/>
        <v>10.994025669098001</v>
      </c>
    </row>
    <row r="78" spans="1:12" x14ac:dyDescent="0.3">
      <c r="A78" s="2">
        <v>38105</v>
      </c>
      <c r="B78">
        <v>3.1</v>
      </c>
      <c r="C78">
        <v>11.9</v>
      </c>
      <c r="D78">
        <v>10.73</v>
      </c>
      <c r="F78">
        <v>57344</v>
      </c>
      <c r="G78">
        <v>-6.6242914199829999</v>
      </c>
      <c r="H78" s="2">
        <f t="shared" si="4"/>
        <v>54058</v>
      </c>
      <c r="I78">
        <f t="shared" si="5"/>
        <v>4.71</v>
      </c>
      <c r="J78">
        <f t="shared" si="2"/>
        <v>128.46616199310026</v>
      </c>
      <c r="K78">
        <f>(I78-AVERAGE($I$20:I$51))^2</f>
        <v>37.949450097656239</v>
      </c>
      <c r="L78">
        <f t="shared" si="3"/>
        <v>11.334291419983</v>
      </c>
    </row>
    <row r="79" spans="1:12" x14ac:dyDescent="0.3">
      <c r="A79" s="2">
        <v>38181</v>
      </c>
      <c r="B79">
        <v>3.12</v>
      </c>
      <c r="C79">
        <v>11.88</v>
      </c>
      <c r="D79">
        <v>10.71</v>
      </c>
      <c r="F79">
        <v>57710</v>
      </c>
      <c r="G79">
        <v>-6.962813854218</v>
      </c>
      <c r="H79" s="2">
        <f t="shared" si="4"/>
        <v>54424</v>
      </c>
      <c r="I79">
        <f t="shared" si="5"/>
        <v>4.71</v>
      </c>
      <c r="J79">
        <f t="shared" si="2"/>
        <v>136.25458327522367</v>
      </c>
      <c r="K79">
        <f>(I79-AVERAGE($I$20:I$51))^2</f>
        <v>37.949450097656239</v>
      </c>
      <c r="L79">
        <f t="shared" si="3"/>
        <v>11.672813854217999</v>
      </c>
    </row>
    <row r="80" spans="1:12" x14ac:dyDescent="0.3">
      <c r="A80" s="2">
        <v>38286</v>
      </c>
      <c r="B80">
        <v>3.22</v>
      </c>
      <c r="C80">
        <v>11.78</v>
      </c>
      <c r="D80">
        <v>10.61</v>
      </c>
      <c r="F80">
        <v>58075</v>
      </c>
      <c r="G80">
        <v>-7.2976984977720001</v>
      </c>
      <c r="H80" s="2">
        <f t="shared" si="4"/>
        <v>54789</v>
      </c>
      <c r="I80">
        <f t="shared" si="5"/>
        <v>4.71</v>
      </c>
      <c r="J80">
        <f t="shared" si="2"/>
        <v>144.18482321339596</v>
      </c>
      <c r="K80">
        <f>(I80-AVERAGE($I$20:I$51))^2</f>
        <v>37.949450097656239</v>
      </c>
      <c r="L80">
        <f t="shared" si="3"/>
        <v>12.007698497772001</v>
      </c>
    </row>
    <row r="81" spans="1:12" x14ac:dyDescent="0.3">
      <c r="A81" s="2">
        <v>38379</v>
      </c>
      <c r="B81">
        <v>3.35</v>
      </c>
      <c r="C81">
        <v>11.65</v>
      </c>
      <c r="D81">
        <v>10.48</v>
      </c>
      <c r="F81">
        <v>61727</v>
      </c>
      <c r="G81">
        <v>-10.494135856630001</v>
      </c>
      <c r="H81" s="2">
        <f t="shared" si="4"/>
        <v>58441</v>
      </c>
      <c r="I81">
        <f t="shared" si="5"/>
        <v>4.71</v>
      </c>
      <c r="J81">
        <f t="shared" si="2"/>
        <v>231.16574714686206</v>
      </c>
      <c r="K81">
        <f>(I81-AVERAGE($I$20:I$51))^2</f>
        <v>37.949450097656239</v>
      </c>
      <c r="L81">
        <f t="shared" si="3"/>
        <v>15.20413585663</v>
      </c>
    </row>
    <row r="82" spans="1:12" x14ac:dyDescent="0.3">
      <c r="A82" s="2">
        <v>38453</v>
      </c>
      <c r="B82">
        <v>3.3</v>
      </c>
      <c r="C82">
        <v>11.7</v>
      </c>
      <c r="D82">
        <v>10.53</v>
      </c>
      <c r="F82">
        <v>65380</v>
      </c>
      <c r="G82">
        <v>-13.41549396515</v>
      </c>
      <c r="H82" s="2">
        <f t="shared" si="4"/>
        <v>62094</v>
      </c>
      <c r="I82">
        <f t="shared" si="5"/>
        <v>4.71</v>
      </c>
      <c r="J82">
        <f t="shared" si="2"/>
        <v>328.53353148068908</v>
      </c>
      <c r="K82">
        <f>(I82-AVERAGE($I$20:I$51))^2</f>
        <v>37.949450097656239</v>
      </c>
      <c r="L82">
        <f t="shared" si="3"/>
        <v>18.12549396515</v>
      </c>
    </row>
    <row r="83" spans="1:12" x14ac:dyDescent="0.3">
      <c r="A83" s="2">
        <v>38556</v>
      </c>
      <c r="B83">
        <v>3.36</v>
      </c>
      <c r="C83">
        <v>11.64</v>
      </c>
      <c r="D83">
        <v>10.47</v>
      </c>
    </row>
    <row r="84" spans="1:12" x14ac:dyDescent="0.3">
      <c r="A84" s="2">
        <v>38656</v>
      </c>
      <c r="B84">
        <v>3.58</v>
      </c>
      <c r="C84">
        <v>11.42</v>
      </c>
      <c r="D84">
        <v>10.25</v>
      </c>
    </row>
    <row r="85" spans="1:12" x14ac:dyDescent="0.3">
      <c r="A85" s="2">
        <v>38769</v>
      </c>
      <c r="B85">
        <v>3.5</v>
      </c>
      <c r="C85">
        <v>11.5</v>
      </c>
      <c r="D85">
        <v>10.33</v>
      </c>
    </row>
    <row r="86" spans="1:12" x14ac:dyDescent="0.3">
      <c r="A86" s="2">
        <v>38832</v>
      </c>
      <c r="B86">
        <v>3.58</v>
      </c>
      <c r="C86">
        <v>11.42</v>
      </c>
      <c r="D86">
        <v>10.25</v>
      </c>
    </row>
    <row r="87" spans="1:12" x14ac:dyDescent="0.3">
      <c r="A87" s="2">
        <v>38875</v>
      </c>
      <c r="B87">
        <v>3.6</v>
      </c>
      <c r="C87">
        <v>11.4</v>
      </c>
      <c r="D87">
        <v>10.23</v>
      </c>
    </row>
    <row r="88" spans="1:12" x14ac:dyDescent="0.3">
      <c r="A88" s="2">
        <v>38905</v>
      </c>
      <c r="B88">
        <v>3.66</v>
      </c>
      <c r="C88">
        <v>11.34</v>
      </c>
      <c r="D88">
        <v>10.17</v>
      </c>
    </row>
    <row r="89" spans="1:12" x14ac:dyDescent="0.3">
      <c r="A89" s="2">
        <v>39014</v>
      </c>
      <c r="B89">
        <v>3.74</v>
      </c>
      <c r="C89">
        <v>11.26</v>
      </c>
      <c r="D89">
        <v>10.09</v>
      </c>
    </row>
    <row r="90" spans="1:12" x14ac:dyDescent="0.3">
      <c r="A90" s="2">
        <v>39112</v>
      </c>
      <c r="B90">
        <v>3.65</v>
      </c>
      <c r="C90">
        <v>11.35</v>
      </c>
      <c r="D90">
        <v>10.18</v>
      </c>
    </row>
    <row r="91" spans="1:12" x14ac:dyDescent="0.3">
      <c r="A91" s="2">
        <v>39218</v>
      </c>
      <c r="B91">
        <v>3.87</v>
      </c>
      <c r="C91">
        <v>11.13</v>
      </c>
      <c r="D91">
        <v>9.9600000000000009</v>
      </c>
    </row>
    <row r="92" spans="1:12" x14ac:dyDescent="0.3">
      <c r="A92" s="2">
        <v>39294</v>
      </c>
      <c r="B92">
        <v>4.12</v>
      </c>
      <c r="C92">
        <v>10.88</v>
      </c>
      <c r="D92">
        <v>9.7100000000000009</v>
      </c>
    </row>
    <row r="93" spans="1:12" x14ac:dyDescent="0.3">
      <c r="A93" s="2">
        <v>39392</v>
      </c>
      <c r="B93">
        <v>4.25</v>
      </c>
      <c r="C93">
        <v>10.75</v>
      </c>
      <c r="D93">
        <v>9.58</v>
      </c>
    </row>
    <row r="94" spans="1:12" x14ac:dyDescent="0.3">
      <c r="A94" s="2">
        <v>39484</v>
      </c>
      <c r="B94">
        <v>4.12</v>
      </c>
      <c r="C94">
        <v>10.88</v>
      </c>
      <c r="D94">
        <v>9.7100000000000009</v>
      </c>
    </row>
    <row r="95" spans="1:12" x14ac:dyDescent="0.3">
      <c r="A95" s="2">
        <v>39562</v>
      </c>
      <c r="B95">
        <v>3.96</v>
      </c>
      <c r="C95">
        <v>11.04</v>
      </c>
      <c r="D95">
        <v>9.8699999999999903</v>
      </c>
    </row>
    <row r="96" spans="1:12" x14ac:dyDescent="0.3">
      <c r="A96" s="2">
        <v>39632</v>
      </c>
      <c r="B96">
        <v>4.38</v>
      </c>
      <c r="C96">
        <v>10.62</v>
      </c>
      <c r="D96">
        <v>9.4499999999999904</v>
      </c>
    </row>
    <row r="97" spans="1:4" x14ac:dyDescent="0.3">
      <c r="A97" s="2">
        <v>39770</v>
      </c>
      <c r="B97">
        <v>4.13</v>
      </c>
      <c r="C97">
        <v>10.87</v>
      </c>
      <c r="D97">
        <v>9.6999999999999904</v>
      </c>
    </row>
    <row r="98" spans="1:4" x14ac:dyDescent="0.3">
      <c r="A98" s="2">
        <v>39861</v>
      </c>
      <c r="B98">
        <v>4.33</v>
      </c>
      <c r="C98">
        <v>10.67</v>
      </c>
      <c r="D98">
        <v>9.5</v>
      </c>
    </row>
    <row r="99" spans="1:4" x14ac:dyDescent="0.3">
      <c r="A99" s="2">
        <v>39933</v>
      </c>
      <c r="B99">
        <v>4.45</v>
      </c>
      <c r="C99">
        <v>10.55</v>
      </c>
      <c r="D99">
        <v>9.3800000000000008</v>
      </c>
    </row>
    <row r="100" spans="1:4" x14ac:dyDescent="0.3">
      <c r="A100" s="2">
        <v>40008</v>
      </c>
      <c r="B100">
        <v>4.55</v>
      </c>
      <c r="C100">
        <v>10.45</v>
      </c>
      <c r="D100">
        <v>9.2799999999999905</v>
      </c>
    </row>
    <row r="101" spans="1:4" x14ac:dyDescent="0.3">
      <c r="A101" s="2">
        <v>40135</v>
      </c>
      <c r="B101">
        <v>4.37</v>
      </c>
      <c r="C101">
        <v>10.63</v>
      </c>
      <c r="D101">
        <v>9.4600000000000009</v>
      </c>
    </row>
    <row r="102" spans="1:4" x14ac:dyDescent="0.3">
      <c r="A102" s="2">
        <v>40220</v>
      </c>
      <c r="B102">
        <v>4.29</v>
      </c>
      <c r="C102">
        <v>10.71</v>
      </c>
      <c r="D102">
        <v>9.5399999999999903</v>
      </c>
    </row>
    <row r="103" spans="1:4" x14ac:dyDescent="0.3">
      <c r="A103" s="2">
        <v>40289</v>
      </c>
      <c r="B103">
        <v>4.41</v>
      </c>
      <c r="C103">
        <v>10.59</v>
      </c>
      <c r="D103">
        <v>9.42</v>
      </c>
    </row>
    <row r="104" spans="1:4" x14ac:dyDescent="0.3">
      <c r="A104" s="2">
        <v>40381</v>
      </c>
      <c r="B104">
        <v>4.84</v>
      </c>
      <c r="C104">
        <v>10.16</v>
      </c>
      <c r="D104">
        <v>8.99</v>
      </c>
    </row>
    <row r="105" spans="1:4" x14ac:dyDescent="0.3">
      <c r="A105" s="2">
        <v>40472</v>
      </c>
      <c r="B105">
        <v>4.67</v>
      </c>
      <c r="C105">
        <v>10.33</v>
      </c>
      <c r="D105">
        <v>9.16</v>
      </c>
    </row>
    <row r="106" spans="1:4" x14ac:dyDescent="0.3">
      <c r="A106" s="2">
        <v>40568</v>
      </c>
      <c r="B106">
        <v>4.7699999999999898</v>
      </c>
      <c r="C106">
        <v>10.23</v>
      </c>
      <c r="D106">
        <v>9.06</v>
      </c>
    </row>
    <row r="107" spans="1:4" x14ac:dyDescent="0.3">
      <c r="A107" s="2">
        <v>40653</v>
      </c>
      <c r="B107">
        <v>4.78</v>
      </c>
      <c r="C107">
        <v>10.220000000000001</v>
      </c>
      <c r="D107">
        <v>9.0500000000000007</v>
      </c>
    </row>
    <row r="108" spans="1:4" x14ac:dyDescent="0.3">
      <c r="A108" s="2">
        <v>40743</v>
      </c>
      <c r="B108">
        <v>5.14</v>
      </c>
      <c r="C108">
        <v>9.86</v>
      </c>
      <c r="D108">
        <v>8.69</v>
      </c>
    </row>
    <row r="109" spans="1:4" x14ac:dyDescent="0.3">
      <c r="A109" s="2">
        <v>40849</v>
      </c>
      <c r="B109">
        <v>5.07</v>
      </c>
      <c r="C109">
        <v>9.93</v>
      </c>
      <c r="D109">
        <v>8.76</v>
      </c>
    </row>
    <row r="110" spans="1:4" x14ac:dyDescent="0.3">
      <c r="A110" s="2">
        <v>40932</v>
      </c>
      <c r="B110">
        <v>5.0599999999999898</v>
      </c>
      <c r="C110">
        <v>9.94</v>
      </c>
      <c r="D110">
        <v>8.77</v>
      </c>
    </row>
    <row r="111" spans="1:4" x14ac:dyDescent="0.3">
      <c r="A111" s="2">
        <v>41032</v>
      </c>
      <c r="B111">
        <v>5.22</v>
      </c>
      <c r="C111">
        <v>9.7799999999999905</v>
      </c>
      <c r="D111">
        <v>8.61</v>
      </c>
    </row>
    <row r="112" spans="1:4" x14ac:dyDescent="0.3">
      <c r="A112" s="2">
        <v>41045</v>
      </c>
      <c r="B112">
        <v>5.0999999999999899</v>
      </c>
      <c r="C112">
        <v>9.9</v>
      </c>
      <c r="D112">
        <v>8.73</v>
      </c>
    </row>
    <row r="113" spans="1:4" x14ac:dyDescent="0.3">
      <c r="A113" s="2">
        <v>41121</v>
      </c>
      <c r="B113">
        <v>5.28</v>
      </c>
      <c r="C113">
        <v>9.7200000000000006</v>
      </c>
      <c r="D113">
        <v>8.5500000000000007</v>
      </c>
    </row>
    <row r="114" spans="1:4" x14ac:dyDescent="0.3">
      <c r="A114" s="2">
        <v>41221</v>
      </c>
      <c r="B114">
        <v>5.42</v>
      </c>
      <c r="C114">
        <v>9.58</v>
      </c>
      <c r="D114">
        <v>8.41</v>
      </c>
    </row>
    <row r="115" spans="1:4" x14ac:dyDescent="0.3">
      <c r="A115" s="2">
        <v>41320</v>
      </c>
      <c r="B115">
        <v>5.54</v>
      </c>
      <c r="C115">
        <v>9.4600000000000009</v>
      </c>
      <c r="D115">
        <v>8.2899999999999903</v>
      </c>
    </row>
    <row r="116" spans="1:4" x14ac:dyDescent="0.3">
      <c r="A116" s="2">
        <v>41403</v>
      </c>
      <c r="B116">
        <v>5.73</v>
      </c>
      <c r="C116">
        <v>9.27</v>
      </c>
      <c r="D116">
        <v>8.1</v>
      </c>
    </row>
    <row r="117" spans="1:4" x14ac:dyDescent="0.3">
      <c r="A117" s="2">
        <v>41478</v>
      </c>
      <c r="B117">
        <v>5.86</v>
      </c>
      <c r="C117">
        <v>9.14</v>
      </c>
      <c r="D117">
        <v>7.97</v>
      </c>
    </row>
    <row r="118" spans="1:4" x14ac:dyDescent="0.3">
      <c r="A118" s="2">
        <v>41578</v>
      </c>
      <c r="B118">
        <v>6.15</v>
      </c>
      <c r="C118">
        <v>8.85</v>
      </c>
      <c r="D118">
        <v>7.68</v>
      </c>
    </row>
    <row r="119" spans="1:4" x14ac:dyDescent="0.3">
      <c r="A119" s="2">
        <v>41703</v>
      </c>
      <c r="B119">
        <v>6.19</v>
      </c>
      <c r="C119">
        <v>8.81</v>
      </c>
      <c r="D119">
        <v>7.64</v>
      </c>
    </row>
    <row r="120" spans="1:4" x14ac:dyDescent="0.3">
      <c r="A120" s="2">
        <v>41786</v>
      </c>
      <c r="B120">
        <v>6.36</v>
      </c>
      <c r="C120">
        <v>8.64</v>
      </c>
      <c r="D120">
        <v>7.47</v>
      </c>
    </row>
    <row r="121" spans="1:4" x14ac:dyDescent="0.3">
      <c r="A121" s="2">
        <v>41850</v>
      </c>
      <c r="B121">
        <v>6.37</v>
      </c>
      <c r="C121">
        <v>8.6300000000000008</v>
      </c>
      <c r="D121">
        <v>7.46</v>
      </c>
    </row>
    <row r="122" spans="1:4" x14ac:dyDescent="0.3">
      <c r="A122" s="2">
        <v>41919</v>
      </c>
      <c r="B122">
        <v>6.55</v>
      </c>
      <c r="C122">
        <v>8.4499999999999904</v>
      </c>
      <c r="D122">
        <v>7.28</v>
      </c>
    </row>
    <row r="123" spans="1:4" x14ac:dyDescent="0.3">
      <c r="A123" s="2">
        <v>42047</v>
      </c>
      <c r="B123">
        <v>6.54</v>
      </c>
      <c r="C123">
        <v>8.4600000000000009</v>
      </c>
      <c r="D123">
        <v>7.29</v>
      </c>
    </row>
    <row r="124" spans="1:4" x14ac:dyDescent="0.3">
      <c r="A124" s="2">
        <v>42136</v>
      </c>
      <c r="B124">
        <v>6.7</v>
      </c>
      <c r="C124">
        <v>8.3000000000000007</v>
      </c>
      <c r="D124">
        <v>7.13</v>
      </c>
    </row>
    <row r="125" spans="1:4" x14ac:dyDescent="0.3">
      <c r="A125" s="2">
        <v>42200</v>
      </c>
      <c r="B125">
        <v>6.74</v>
      </c>
      <c r="C125">
        <v>8.26</v>
      </c>
      <c r="D125">
        <v>7.09</v>
      </c>
    </row>
    <row r="126" spans="1:4" x14ac:dyDescent="0.3">
      <c r="A126" s="2">
        <v>42314</v>
      </c>
      <c r="B126">
        <v>7.06</v>
      </c>
      <c r="C126">
        <v>7.94</v>
      </c>
      <c r="D126">
        <v>6.77</v>
      </c>
    </row>
    <row r="127" spans="1:4" x14ac:dyDescent="0.3">
      <c r="A127" s="2">
        <v>42401</v>
      </c>
      <c r="B127">
        <v>6.95</v>
      </c>
      <c r="C127">
        <v>8.0500000000000007</v>
      </c>
      <c r="D127">
        <v>6.88</v>
      </c>
    </row>
    <row r="128" spans="1:4" x14ac:dyDescent="0.3">
      <c r="A128" s="2">
        <v>42487</v>
      </c>
      <c r="B128">
        <v>7.13</v>
      </c>
      <c r="C128">
        <v>7.87</v>
      </c>
      <c r="D128">
        <v>6.7</v>
      </c>
    </row>
    <row r="129" spans="1:4" x14ac:dyDescent="0.3">
      <c r="A129" s="2">
        <v>42598</v>
      </c>
      <c r="B129">
        <v>7.45</v>
      </c>
      <c r="C129">
        <v>7.55</v>
      </c>
      <c r="D129">
        <v>6.38</v>
      </c>
    </row>
    <row r="130" spans="1:4" x14ac:dyDescent="0.3">
      <c r="A130" s="2">
        <v>42669</v>
      </c>
      <c r="B130">
        <v>7.53</v>
      </c>
      <c r="C130">
        <v>7.47</v>
      </c>
      <c r="D130">
        <v>6.3</v>
      </c>
    </row>
    <row r="131" spans="1:4" x14ac:dyDescent="0.3">
      <c r="A131" s="2">
        <v>42765</v>
      </c>
      <c r="B131">
        <v>7.37</v>
      </c>
      <c r="C131">
        <v>7.63</v>
      </c>
      <c r="D131">
        <v>6.46</v>
      </c>
    </row>
    <row r="132" spans="1:4" x14ac:dyDescent="0.3">
      <c r="A132" s="2">
        <v>42871</v>
      </c>
      <c r="B132">
        <v>7.55</v>
      </c>
      <c r="C132">
        <v>7.45</v>
      </c>
      <c r="D132">
        <v>6.28</v>
      </c>
    </row>
    <row r="133" spans="1:4" x14ac:dyDescent="0.3">
      <c r="A133" s="2">
        <v>42986</v>
      </c>
      <c r="B133">
        <v>7.67</v>
      </c>
      <c r="C133">
        <v>7.33</v>
      </c>
      <c r="D133">
        <v>6.16</v>
      </c>
    </row>
    <row r="134" spans="1:4" x14ac:dyDescent="0.3">
      <c r="A134" s="2">
        <v>43040</v>
      </c>
      <c r="B134">
        <v>7.87</v>
      </c>
      <c r="C134">
        <v>7.13</v>
      </c>
      <c r="D134">
        <v>5.96</v>
      </c>
    </row>
    <row r="135" spans="1:4" x14ac:dyDescent="0.3">
      <c r="A135" s="2">
        <v>43178</v>
      </c>
      <c r="B135">
        <v>7.83</v>
      </c>
      <c r="C135">
        <v>7.17</v>
      </c>
      <c r="D135">
        <v>6</v>
      </c>
    </row>
    <row r="136" spans="1:4" x14ac:dyDescent="0.3">
      <c r="A136" s="2">
        <v>43333</v>
      </c>
      <c r="B136">
        <v>7.96</v>
      </c>
      <c r="C136">
        <v>7.04</v>
      </c>
      <c r="D136">
        <v>5.87</v>
      </c>
    </row>
    <row r="137" spans="1:4" x14ac:dyDescent="0.3">
      <c r="A137" s="2">
        <v>43388</v>
      </c>
      <c r="B137">
        <v>8.17</v>
      </c>
      <c r="C137">
        <v>6.83</v>
      </c>
      <c r="D137">
        <v>5.66</v>
      </c>
    </row>
    <row r="138" spans="1:4" x14ac:dyDescent="0.3">
      <c r="A138" s="2">
        <v>43501</v>
      </c>
      <c r="B138">
        <v>8.18</v>
      </c>
      <c r="C138">
        <v>6.82</v>
      </c>
      <c r="D138">
        <v>5.65</v>
      </c>
    </row>
    <row r="139" spans="1:4" x14ac:dyDescent="0.3">
      <c r="A139" s="2">
        <v>43571</v>
      </c>
      <c r="B139">
        <v>8.23</v>
      </c>
      <c r="C139">
        <v>6.77</v>
      </c>
      <c r="D139">
        <v>5.6</v>
      </c>
    </row>
    <row r="140" spans="1:4" x14ac:dyDescent="0.3">
      <c r="A140" s="2">
        <v>43656</v>
      </c>
      <c r="B140">
        <v>8.49</v>
      </c>
      <c r="C140">
        <v>6.51</v>
      </c>
      <c r="D140">
        <v>5.34</v>
      </c>
    </row>
    <row r="141" spans="1:4" x14ac:dyDescent="0.3">
      <c r="A141" s="2">
        <v>43893</v>
      </c>
      <c r="B141">
        <v>8.67</v>
      </c>
      <c r="C141">
        <v>6.33</v>
      </c>
      <c r="D141">
        <v>5.16</v>
      </c>
    </row>
    <row r="142" spans="1:4" x14ac:dyDescent="0.3">
      <c r="A142" s="2">
        <v>44105</v>
      </c>
      <c r="B142">
        <v>8.82</v>
      </c>
      <c r="C142">
        <v>6.18</v>
      </c>
      <c r="D142">
        <v>5.01</v>
      </c>
    </row>
    <row r="143" spans="1:4" x14ac:dyDescent="0.3">
      <c r="A143" s="2">
        <v>44266</v>
      </c>
      <c r="B143">
        <v>9.1199999999999903</v>
      </c>
      <c r="C143">
        <v>5.88</v>
      </c>
      <c r="D143">
        <v>4.71</v>
      </c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DD1533-A92D-4613-8BE5-8187C9B6077F}">
  <dimension ref="A1:O818"/>
  <sheetViews>
    <sheetView topLeftCell="G1" workbookViewId="0">
      <selection activeCell="M6" sqref="M6"/>
    </sheetView>
  </sheetViews>
  <sheetFormatPr defaultRowHeight="14.4" x14ac:dyDescent="0.3"/>
  <cols>
    <col min="1" max="1" width="10.5546875" bestFit="1" customWidth="1"/>
  </cols>
  <sheetData>
    <row r="1" spans="1:15" s="1" customFormat="1" x14ac:dyDescent="0.3">
      <c r="A1" s="1" t="s">
        <v>0</v>
      </c>
      <c r="B1" s="1" t="s">
        <v>1</v>
      </c>
      <c r="C1" s="1" t="s">
        <v>2</v>
      </c>
      <c r="D1" s="1" t="s">
        <v>3</v>
      </c>
    </row>
    <row r="2" spans="1:15" x14ac:dyDescent="0.3">
      <c r="A2" s="2">
        <v>30411</v>
      </c>
      <c r="B2">
        <v>107</v>
      </c>
      <c r="C2">
        <v>-78</v>
      </c>
      <c r="D2">
        <v>-79.41</v>
      </c>
      <c r="F2">
        <v>3288</v>
      </c>
      <c r="G2">
        <v>37.353298187256001</v>
      </c>
      <c r="H2" s="2">
        <v>1</v>
      </c>
      <c r="I2">
        <f>IFERROR(VLOOKUP(H2,$A$2:$D$542,4,FALSE),IFERROR(VLOOKUP(H2,$A$2:$D$542,4),0))</f>
        <v>0</v>
      </c>
      <c r="K2">
        <f>MAX(D:D)</f>
        <v>-79.41</v>
      </c>
    </row>
    <row r="3" spans="1:15" x14ac:dyDescent="0.3">
      <c r="A3" s="2">
        <v>31236</v>
      </c>
      <c r="B3">
        <v>116.3</v>
      </c>
      <c r="C3">
        <v>-87.3</v>
      </c>
      <c r="D3">
        <v>-88.71</v>
      </c>
      <c r="F3">
        <v>10958</v>
      </c>
      <c r="G3">
        <v>35.187602996826001</v>
      </c>
      <c r="H3" s="2">
        <f>$H$2+F3-$F$2+1</f>
        <v>7672</v>
      </c>
      <c r="I3">
        <f>IFERROR(VLOOKUP(H3,A:D,4,FALSE),IFERROR(VLOOKUP(H3,A:D,4),0))</f>
        <v>0</v>
      </c>
      <c r="K3">
        <f>MIN(D:D)</f>
        <v>-135.43</v>
      </c>
    </row>
    <row r="4" spans="1:15" x14ac:dyDescent="0.3">
      <c r="A4" s="2">
        <v>31279</v>
      </c>
      <c r="B4">
        <v>112.03</v>
      </c>
      <c r="C4">
        <v>-83.03</v>
      </c>
      <c r="D4">
        <v>-84.44</v>
      </c>
      <c r="F4">
        <v>17897</v>
      </c>
      <c r="G4">
        <v>31.508764266968001</v>
      </c>
      <c r="H4" s="2">
        <f t="shared" ref="H4:H67" si="0">$H$2+F4-$F$2+1</f>
        <v>14611</v>
      </c>
      <c r="I4">
        <f t="shared" ref="I4:I67" si="1">IFERROR(VLOOKUP(H4,A:D,4,FALSE),IFERROR(VLOOKUP(H4,A:D,4),0))</f>
        <v>0</v>
      </c>
      <c r="L4" t="s">
        <v>9</v>
      </c>
      <c r="M4" t="s">
        <v>10</v>
      </c>
      <c r="N4" t="s">
        <v>11</v>
      </c>
      <c r="O4" t="s">
        <v>12</v>
      </c>
    </row>
    <row r="5" spans="1:15" x14ac:dyDescent="0.3">
      <c r="A5" s="2">
        <v>31328</v>
      </c>
      <c r="B5">
        <v>111.06</v>
      </c>
      <c r="C5">
        <v>-82.06</v>
      </c>
      <c r="D5">
        <v>-83.47</v>
      </c>
      <c r="F5">
        <v>20089</v>
      </c>
      <c r="G5">
        <v>23.031387329101999</v>
      </c>
      <c r="H5" s="2">
        <f t="shared" si="0"/>
        <v>16803</v>
      </c>
      <c r="I5">
        <f t="shared" si="1"/>
        <v>0</v>
      </c>
      <c r="K5">
        <f>CORREL(G14:G51,I14:I51)^2</f>
        <v>0.48742166570864276</v>
      </c>
      <c r="L5">
        <f>1-(SUM(J10:J51)/SUM(K10:K51))</f>
        <v>0.32506082590833485</v>
      </c>
      <c r="M5">
        <f>SUM(L10:L51)*100/SUM(I10:I51)</f>
        <v>5.1761652466587558</v>
      </c>
      <c r="N5">
        <f>SQRT(SUM(J10:J51))/COUNT(J10:J51)</f>
        <v>1.7045041482315186</v>
      </c>
      <c r="O5">
        <f>N5/_xlfn.STDEV.S(I10:I51)</f>
        <v>5.3310525215305049E-2</v>
      </c>
    </row>
    <row r="6" spans="1:15" x14ac:dyDescent="0.3">
      <c r="A6" s="2">
        <v>31370</v>
      </c>
      <c r="B6">
        <v>109.39</v>
      </c>
      <c r="C6">
        <v>-80.39</v>
      </c>
      <c r="D6">
        <v>-81.8</v>
      </c>
      <c r="F6">
        <v>22646</v>
      </c>
      <c r="G6">
        <v>16.817535400391002</v>
      </c>
      <c r="H6" s="2">
        <f t="shared" si="0"/>
        <v>19360</v>
      </c>
      <c r="I6">
        <f t="shared" si="1"/>
        <v>0</v>
      </c>
    </row>
    <row r="7" spans="1:15" x14ac:dyDescent="0.3">
      <c r="A7" s="2">
        <v>31420</v>
      </c>
      <c r="B7">
        <v>108.65</v>
      </c>
      <c r="C7">
        <v>-79.650000000000006</v>
      </c>
      <c r="D7">
        <v>-81.06</v>
      </c>
      <c r="F7">
        <v>24472</v>
      </c>
      <c r="G7">
        <v>0.2302446812391</v>
      </c>
      <c r="H7" s="2">
        <f t="shared" si="0"/>
        <v>21186</v>
      </c>
      <c r="I7">
        <f t="shared" si="1"/>
        <v>0</v>
      </c>
    </row>
    <row r="8" spans="1:15" x14ac:dyDescent="0.3">
      <c r="A8" s="2">
        <v>31468</v>
      </c>
      <c r="B8">
        <v>107.7</v>
      </c>
      <c r="C8">
        <v>-78.7</v>
      </c>
      <c r="D8">
        <v>-80.11</v>
      </c>
      <c r="F8">
        <v>27029</v>
      </c>
      <c r="G8">
        <v>-17.610641479489999</v>
      </c>
      <c r="H8" s="2">
        <f t="shared" si="0"/>
        <v>23743</v>
      </c>
      <c r="I8">
        <f t="shared" si="1"/>
        <v>0</v>
      </c>
    </row>
    <row r="9" spans="1:15" x14ac:dyDescent="0.3">
      <c r="A9" s="2">
        <v>31616</v>
      </c>
      <c r="B9">
        <v>117.63</v>
      </c>
      <c r="C9">
        <v>-88.63</v>
      </c>
      <c r="D9">
        <v>-90.04</v>
      </c>
      <c r="F9">
        <v>28124</v>
      </c>
      <c r="G9">
        <v>-29.481307983400001</v>
      </c>
      <c r="H9" s="2">
        <f t="shared" si="0"/>
        <v>24838</v>
      </c>
      <c r="I9">
        <f t="shared" si="1"/>
        <v>0</v>
      </c>
    </row>
    <row r="10" spans="1:15" x14ac:dyDescent="0.3">
      <c r="A10" s="2">
        <v>31636</v>
      </c>
      <c r="B10">
        <v>120.33</v>
      </c>
      <c r="C10">
        <v>-91.33</v>
      </c>
      <c r="D10">
        <v>-92.74</v>
      </c>
      <c r="F10">
        <v>29951</v>
      </c>
      <c r="G10">
        <v>-49.968185424799998</v>
      </c>
      <c r="H10" s="2">
        <f t="shared" si="0"/>
        <v>26665</v>
      </c>
      <c r="I10">
        <f t="shared" si="1"/>
        <v>0</v>
      </c>
    </row>
    <row r="11" spans="1:15" x14ac:dyDescent="0.3">
      <c r="A11" s="2">
        <v>31685</v>
      </c>
      <c r="B11">
        <v>122.54</v>
      </c>
      <c r="C11">
        <v>-93.54</v>
      </c>
      <c r="D11">
        <v>-94.95</v>
      </c>
      <c r="F11">
        <v>31777</v>
      </c>
      <c r="G11">
        <v>-69.264556884770002</v>
      </c>
      <c r="H11" s="2">
        <f t="shared" si="0"/>
        <v>28491</v>
      </c>
      <c r="I11">
        <f t="shared" si="1"/>
        <v>0</v>
      </c>
    </row>
    <row r="12" spans="1:15" x14ac:dyDescent="0.3">
      <c r="A12" s="2">
        <v>31712</v>
      </c>
      <c r="B12">
        <v>123.91</v>
      </c>
      <c r="C12">
        <v>-94.91</v>
      </c>
      <c r="D12">
        <v>-96.32</v>
      </c>
      <c r="F12">
        <v>33238</v>
      </c>
      <c r="G12">
        <v>-79.19564819336</v>
      </c>
      <c r="H12" s="2">
        <f t="shared" si="0"/>
        <v>29952</v>
      </c>
      <c r="I12">
        <f t="shared" si="1"/>
        <v>0</v>
      </c>
    </row>
    <row r="13" spans="1:15" x14ac:dyDescent="0.3">
      <c r="A13" s="2">
        <v>31716</v>
      </c>
      <c r="B13">
        <v>124.38</v>
      </c>
      <c r="C13">
        <v>-95.38</v>
      </c>
      <c r="D13">
        <v>-96.79</v>
      </c>
      <c r="F13">
        <v>33603</v>
      </c>
      <c r="G13">
        <v>-78.79921722412</v>
      </c>
      <c r="H13" s="2">
        <f t="shared" si="0"/>
        <v>30317</v>
      </c>
      <c r="I13">
        <f t="shared" si="1"/>
        <v>0</v>
      </c>
    </row>
    <row r="14" spans="1:15" x14ac:dyDescent="0.3">
      <c r="A14" s="2">
        <v>31721</v>
      </c>
      <c r="B14">
        <v>124.55</v>
      </c>
      <c r="C14">
        <v>-95.55</v>
      </c>
      <c r="D14">
        <v>-96.96</v>
      </c>
      <c r="F14">
        <v>33968</v>
      </c>
      <c r="G14">
        <v>-81.628227233890001</v>
      </c>
      <c r="H14" s="2">
        <f t="shared" si="0"/>
        <v>30682</v>
      </c>
      <c r="I14">
        <f t="shared" si="1"/>
        <v>-79.41</v>
      </c>
      <c r="J14">
        <f>(I14-G14)^2</f>
        <v>4.9205320611713024</v>
      </c>
      <c r="K14">
        <f>(I14-AVERAGE($I$14:I$51))^2</f>
        <v>396.28236260387791</v>
      </c>
      <c r="L14">
        <f>(I14-G14)</f>
        <v>2.2182272338900049</v>
      </c>
    </row>
    <row r="15" spans="1:15" x14ac:dyDescent="0.3">
      <c r="A15" s="2">
        <v>31726</v>
      </c>
      <c r="B15">
        <v>124.98</v>
      </c>
      <c r="C15">
        <v>-95.98</v>
      </c>
      <c r="D15">
        <v>-97.39</v>
      </c>
      <c r="F15">
        <v>34334</v>
      </c>
      <c r="G15">
        <v>-79.522102355960001</v>
      </c>
      <c r="H15" s="2">
        <f t="shared" si="0"/>
        <v>31048</v>
      </c>
      <c r="I15">
        <f t="shared" si="1"/>
        <v>-79.41</v>
      </c>
      <c r="J15">
        <f t="shared" ref="J15:J78" si="2">(I15-G15)^2</f>
        <v>1.2566938211783608E-2</v>
      </c>
      <c r="K15">
        <f>(I15-AVERAGE($I$14:I$51))^2</f>
        <v>396.28236260387791</v>
      </c>
      <c r="L15">
        <f t="shared" ref="L15:L78" si="3">(I15-G15)</f>
        <v>0.11210235596000473</v>
      </c>
    </row>
    <row r="16" spans="1:15" x14ac:dyDescent="0.3">
      <c r="A16" s="2">
        <v>31731</v>
      </c>
      <c r="B16">
        <v>125.18</v>
      </c>
      <c r="C16">
        <v>-96.18</v>
      </c>
      <c r="D16">
        <v>-97.59</v>
      </c>
      <c r="F16">
        <v>34699</v>
      </c>
      <c r="G16">
        <v>-82.992225646969999</v>
      </c>
      <c r="H16" s="2">
        <f t="shared" si="0"/>
        <v>31413</v>
      </c>
      <c r="I16">
        <f t="shared" si="1"/>
        <v>-81.8</v>
      </c>
      <c r="J16">
        <f t="shared" si="2"/>
        <v>1.4214019932930391</v>
      </c>
      <c r="K16">
        <f>(I16-AVERAGE($I$14:I$51))^2</f>
        <v>306.83975734071998</v>
      </c>
      <c r="L16">
        <f t="shared" si="3"/>
        <v>1.1922256469700017</v>
      </c>
    </row>
    <row r="17" spans="1:12" x14ac:dyDescent="0.3">
      <c r="A17" s="2">
        <v>31733</v>
      </c>
      <c r="B17">
        <v>124.98</v>
      </c>
      <c r="C17">
        <v>-95.98</v>
      </c>
      <c r="D17">
        <v>-97.39</v>
      </c>
      <c r="F17">
        <v>35064</v>
      </c>
      <c r="G17">
        <v>-91.199142456049998</v>
      </c>
      <c r="H17" s="2">
        <f t="shared" si="0"/>
        <v>31778</v>
      </c>
      <c r="I17">
        <f t="shared" si="1"/>
        <v>-101.08</v>
      </c>
      <c r="J17">
        <f t="shared" si="2"/>
        <v>97.631345803833639</v>
      </c>
      <c r="K17">
        <f>(I17-AVERAGE($I$14:I$51))^2</f>
        <v>3.1087257617728796</v>
      </c>
      <c r="L17">
        <f t="shared" si="3"/>
        <v>-9.8808575439500004</v>
      </c>
    </row>
    <row r="18" spans="1:12" x14ac:dyDescent="0.3">
      <c r="A18" s="2">
        <v>31736</v>
      </c>
      <c r="B18">
        <v>125.23</v>
      </c>
      <c r="C18">
        <v>-96.23</v>
      </c>
      <c r="D18">
        <v>-97.64</v>
      </c>
      <c r="F18">
        <v>35429</v>
      </c>
      <c r="G18">
        <v>-89.85799407959</v>
      </c>
      <c r="H18" s="2">
        <f t="shared" si="0"/>
        <v>32143</v>
      </c>
      <c r="I18">
        <f t="shared" si="1"/>
        <v>-95.89</v>
      </c>
      <c r="J18">
        <f t="shared" si="2"/>
        <v>36.385095423861294</v>
      </c>
      <c r="K18">
        <f>(I18-AVERAGE($I$14:I$51))^2</f>
        <v>11.743246814404365</v>
      </c>
      <c r="L18">
        <f t="shared" si="3"/>
        <v>-6.0320059204100005</v>
      </c>
    </row>
    <row r="19" spans="1:12" x14ac:dyDescent="0.3">
      <c r="A19" s="2">
        <v>31741</v>
      </c>
      <c r="B19">
        <v>139.19999999999899</v>
      </c>
      <c r="C19">
        <v>-110.2</v>
      </c>
      <c r="D19">
        <v>-111.61</v>
      </c>
      <c r="F19">
        <v>35795</v>
      </c>
      <c r="G19">
        <v>-88.651237487789999</v>
      </c>
      <c r="H19" s="2">
        <f t="shared" si="0"/>
        <v>32509</v>
      </c>
      <c r="I19">
        <f t="shared" si="1"/>
        <v>-90.28</v>
      </c>
      <c r="J19">
        <f t="shared" si="2"/>
        <v>2.6528673211806386</v>
      </c>
      <c r="K19">
        <f>(I19-AVERAGE($I$14:I$51))^2</f>
        <v>81.664515235456875</v>
      </c>
      <c r="L19">
        <f t="shared" si="3"/>
        <v>-1.6287625122100025</v>
      </c>
    </row>
    <row r="20" spans="1:12" x14ac:dyDescent="0.3">
      <c r="A20" s="2">
        <v>31746</v>
      </c>
      <c r="B20">
        <v>143.66</v>
      </c>
      <c r="C20">
        <v>-114.66</v>
      </c>
      <c r="D20">
        <v>-116.07</v>
      </c>
      <c r="F20">
        <v>36160</v>
      </c>
      <c r="G20">
        <v>-86.745498657230002</v>
      </c>
      <c r="H20" s="2">
        <f t="shared" si="0"/>
        <v>32874</v>
      </c>
      <c r="I20">
        <f t="shared" si="1"/>
        <v>-90.99</v>
      </c>
      <c r="J20">
        <f t="shared" si="2"/>
        <v>18.015791648776275</v>
      </c>
      <c r="K20">
        <f>(I20-AVERAGE($I$14:I$51))^2</f>
        <v>69.336299445983315</v>
      </c>
      <c r="L20">
        <f t="shared" si="3"/>
        <v>-4.2445013427699934</v>
      </c>
    </row>
    <row r="21" spans="1:12" x14ac:dyDescent="0.3">
      <c r="A21" s="2">
        <v>31751</v>
      </c>
      <c r="B21">
        <v>145.09</v>
      </c>
      <c r="C21">
        <v>-116.09</v>
      </c>
      <c r="D21">
        <v>-117.5</v>
      </c>
      <c r="F21">
        <v>36525</v>
      </c>
      <c r="G21">
        <v>-89.303039550779999</v>
      </c>
      <c r="H21" s="2">
        <f t="shared" si="0"/>
        <v>33239</v>
      </c>
      <c r="I21">
        <f t="shared" si="1"/>
        <v>-92.16</v>
      </c>
      <c r="J21">
        <f t="shared" si="2"/>
        <v>8.1622230084073273</v>
      </c>
      <c r="K21">
        <f>(I21-AVERAGE($I$14:I$51))^2</f>
        <v>51.220388919667506</v>
      </c>
      <c r="L21">
        <f t="shared" si="3"/>
        <v>-2.8569604492199971</v>
      </c>
    </row>
    <row r="22" spans="1:12" x14ac:dyDescent="0.3">
      <c r="A22" s="2">
        <v>31756</v>
      </c>
      <c r="B22">
        <v>145.88999999999899</v>
      </c>
      <c r="C22">
        <v>-116.89</v>
      </c>
      <c r="D22">
        <v>-118.3</v>
      </c>
      <c r="F22">
        <v>36890</v>
      </c>
      <c r="G22">
        <v>-94.071411132809999</v>
      </c>
      <c r="H22" s="2">
        <f t="shared" si="0"/>
        <v>33604</v>
      </c>
      <c r="I22">
        <f t="shared" si="1"/>
        <v>-96.79</v>
      </c>
      <c r="J22">
        <f t="shared" si="2"/>
        <v>7.3907254288094473</v>
      </c>
      <c r="K22">
        <f>(I22-AVERAGE($I$14:I$51))^2</f>
        <v>6.3849310249306699</v>
      </c>
      <c r="L22">
        <f t="shared" si="3"/>
        <v>-2.7185888671900074</v>
      </c>
    </row>
    <row r="23" spans="1:12" x14ac:dyDescent="0.3">
      <c r="A23" s="2">
        <v>31761</v>
      </c>
      <c r="B23">
        <v>146.59</v>
      </c>
      <c r="C23">
        <v>-117.59</v>
      </c>
      <c r="D23">
        <v>-119</v>
      </c>
      <c r="F23">
        <v>37256</v>
      </c>
      <c r="G23">
        <v>-95.991874694819998</v>
      </c>
      <c r="H23" s="2">
        <f t="shared" si="0"/>
        <v>33970</v>
      </c>
      <c r="I23">
        <f t="shared" si="1"/>
        <v>-96.21</v>
      </c>
      <c r="J23">
        <f t="shared" si="2"/>
        <v>4.7578648759866227E-2</v>
      </c>
      <c r="K23">
        <f>(I23-AVERAGE($I$14:I$51))^2</f>
        <v>9.6524678670359929</v>
      </c>
      <c r="L23">
        <f t="shared" si="3"/>
        <v>-0.21812530517999562</v>
      </c>
    </row>
    <row r="24" spans="1:12" x14ac:dyDescent="0.3">
      <c r="A24" s="2">
        <v>31766</v>
      </c>
      <c r="B24">
        <v>147.06</v>
      </c>
      <c r="C24">
        <v>-118.06</v>
      </c>
      <c r="D24">
        <v>-119.47</v>
      </c>
      <c r="F24">
        <v>37621</v>
      </c>
      <c r="G24">
        <v>-86.38230895996</v>
      </c>
      <c r="H24" s="2">
        <f t="shared" si="0"/>
        <v>34335</v>
      </c>
      <c r="I24">
        <f t="shared" si="1"/>
        <v>-129.37</v>
      </c>
      <c r="J24">
        <f t="shared" si="2"/>
        <v>1847.9415809539357</v>
      </c>
      <c r="K24">
        <f>(I24-AVERAGE($I$14:I$51))^2</f>
        <v>903.19229944598419</v>
      </c>
      <c r="L24">
        <f t="shared" si="3"/>
        <v>-42.987691040040005</v>
      </c>
    </row>
    <row r="25" spans="1:12" x14ac:dyDescent="0.3">
      <c r="A25" s="2">
        <v>31769</v>
      </c>
      <c r="B25">
        <v>147.30000000000001</v>
      </c>
      <c r="C25">
        <v>-118.3</v>
      </c>
      <c r="D25">
        <v>-119.71</v>
      </c>
      <c r="F25">
        <v>37986</v>
      </c>
      <c r="G25">
        <v>-97.085144042970001</v>
      </c>
      <c r="H25" s="2">
        <f t="shared" si="0"/>
        <v>34700</v>
      </c>
      <c r="I25">
        <f t="shared" si="1"/>
        <v>-94.73</v>
      </c>
      <c r="J25">
        <f t="shared" si="2"/>
        <v>5.5467034631370611</v>
      </c>
      <c r="K25">
        <f>(I25-AVERAGE($I$14:I$51))^2</f>
        <v>21.039120498614839</v>
      </c>
      <c r="L25">
        <f t="shared" si="3"/>
        <v>2.3551440429699966</v>
      </c>
    </row>
    <row r="26" spans="1:12" x14ac:dyDescent="0.3">
      <c r="A26" s="2">
        <v>31770</v>
      </c>
      <c r="B26">
        <v>147.30000000000001</v>
      </c>
      <c r="C26">
        <v>-118.3</v>
      </c>
      <c r="D26">
        <v>-119.71</v>
      </c>
      <c r="F26">
        <v>38351</v>
      </c>
      <c r="G26">
        <v>-97.663551330570002</v>
      </c>
      <c r="H26" s="2">
        <f t="shared" si="0"/>
        <v>35065</v>
      </c>
      <c r="I26">
        <f t="shared" si="1"/>
        <v>-119.28</v>
      </c>
      <c r="J26">
        <f t="shared" si="2"/>
        <v>467.27085307810199</v>
      </c>
      <c r="K26">
        <f>(I26-AVERAGE($I$14:I$51))^2</f>
        <v>398.52767313019433</v>
      </c>
      <c r="L26">
        <f t="shared" si="3"/>
        <v>-21.61644866943</v>
      </c>
    </row>
    <row r="27" spans="1:12" x14ac:dyDescent="0.3">
      <c r="A27" s="2">
        <v>31771</v>
      </c>
      <c r="B27">
        <v>147.21</v>
      </c>
      <c r="C27">
        <v>-118.21</v>
      </c>
      <c r="D27">
        <v>-119.62</v>
      </c>
      <c r="F27">
        <v>38717</v>
      </c>
      <c r="G27">
        <v>-95.652717590329999</v>
      </c>
      <c r="H27" s="2">
        <f t="shared" si="0"/>
        <v>35431</v>
      </c>
      <c r="I27">
        <f t="shared" si="1"/>
        <v>-94.13</v>
      </c>
      <c r="J27">
        <f t="shared" si="2"/>
        <v>2.3186688599004128</v>
      </c>
      <c r="K27">
        <f>(I27-AVERAGE($I$14:I$51))^2</f>
        <v>26.903331024930701</v>
      </c>
      <c r="L27">
        <f t="shared" si="3"/>
        <v>1.5227175903300036</v>
      </c>
    </row>
    <row r="28" spans="1:12" x14ac:dyDescent="0.3">
      <c r="A28" s="2">
        <v>31777</v>
      </c>
      <c r="B28">
        <v>128.66999999999899</v>
      </c>
      <c r="C28">
        <v>-99.67</v>
      </c>
      <c r="D28">
        <v>-101.08</v>
      </c>
      <c r="F28">
        <v>39082</v>
      </c>
      <c r="G28">
        <v>-96.505729675289999</v>
      </c>
      <c r="H28" s="2">
        <f t="shared" si="0"/>
        <v>35796</v>
      </c>
      <c r="I28">
        <f t="shared" si="1"/>
        <v>-101.43</v>
      </c>
      <c r="J28">
        <f t="shared" si="2"/>
        <v>24.248438230819609</v>
      </c>
      <c r="K28">
        <f>(I28-AVERAGE($I$14:I$51))^2</f>
        <v>4.4654362880887106</v>
      </c>
      <c r="L28">
        <f t="shared" si="3"/>
        <v>-4.9242703247100081</v>
      </c>
    </row>
    <row r="29" spans="1:12" x14ac:dyDescent="0.3">
      <c r="A29" s="2">
        <v>31782</v>
      </c>
      <c r="B29">
        <v>127.08</v>
      </c>
      <c r="C29">
        <v>-98.08</v>
      </c>
      <c r="D29">
        <v>-99.49</v>
      </c>
      <c r="F29">
        <v>39447</v>
      </c>
      <c r="G29">
        <v>-97.298698425289999</v>
      </c>
      <c r="H29" s="2">
        <f t="shared" si="0"/>
        <v>36161</v>
      </c>
      <c r="I29">
        <f t="shared" si="1"/>
        <v>-101.61</v>
      </c>
      <c r="J29">
        <f t="shared" si="2"/>
        <v>18.587321268096932</v>
      </c>
      <c r="K29">
        <f>(I29-AVERAGE($I$14:I$51))^2</f>
        <v>5.2585731301939456</v>
      </c>
      <c r="L29">
        <f t="shared" si="3"/>
        <v>-4.3113015747100008</v>
      </c>
    </row>
    <row r="30" spans="1:12" x14ac:dyDescent="0.3">
      <c r="A30" s="2">
        <v>31787</v>
      </c>
      <c r="B30">
        <v>126.36</v>
      </c>
      <c r="C30">
        <v>-97.36</v>
      </c>
      <c r="D30">
        <v>-98.77</v>
      </c>
      <c r="F30">
        <v>39812</v>
      </c>
      <c r="G30">
        <v>-96.181365966800001</v>
      </c>
      <c r="H30" s="2">
        <f t="shared" si="0"/>
        <v>36526</v>
      </c>
      <c r="I30">
        <f t="shared" si="1"/>
        <v>-98.24</v>
      </c>
      <c r="J30">
        <f t="shared" si="2"/>
        <v>4.2379740826492718</v>
      </c>
      <c r="K30">
        <f>(I30-AVERAGE($I$14:I$51))^2</f>
        <v>1.1595889196675813</v>
      </c>
      <c r="L30">
        <f t="shared" si="3"/>
        <v>-2.0586340331999935</v>
      </c>
    </row>
    <row r="31" spans="1:12" x14ac:dyDescent="0.3">
      <c r="A31" s="2">
        <v>31789</v>
      </c>
      <c r="B31">
        <v>126.03</v>
      </c>
      <c r="C31">
        <v>-97.03</v>
      </c>
      <c r="D31">
        <v>-98.44</v>
      </c>
      <c r="F31">
        <v>40178</v>
      </c>
      <c r="G31">
        <v>-95.86157989502</v>
      </c>
      <c r="H31" s="2">
        <f t="shared" si="0"/>
        <v>36892</v>
      </c>
      <c r="I31">
        <f t="shared" si="1"/>
        <v>-97.27</v>
      </c>
      <c r="J31">
        <f t="shared" si="2"/>
        <v>1.9836471921118624</v>
      </c>
      <c r="K31">
        <f>(I31-AVERAGE($I$14:I$51))^2</f>
        <v>4.1895626038780946</v>
      </c>
      <c r="L31">
        <f t="shared" si="3"/>
        <v>-1.4084201049799958</v>
      </c>
    </row>
    <row r="32" spans="1:12" x14ac:dyDescent="0.3">
      <c r="A32" s="2">
        <v>31792</v>
      </c>
      <c r="B32">
        <v>126.12</v>
      </c>
      <c r="C32">
        <v>-97.12</v>
      </c>
      <c r="D32">
        <v>-98.53</v>
      </c>
      <c r="F32">
        <v>40543</v>
      </c>
      <c r="G32">
        <v>-102.8154373169</v>
      </c>
      <c r="H32" s="2">
        <f t="shared" si="0"/>
        <v>37257</v>
      </c>
      <c r="I32">
        <f t="shared" si="1"/>
        <v>-122.01</v>
      </c>
      <c r="J32">
        <f t="shared" si="2"/>
        <v>368.43123659545518</v>
      </c>
      <c r="K32">
        <f>(I32-AVERAGE($I$14:I$51))^2</f>
        <v>514.97941523545774</v>
      </c>
      <c r="L32">
        <f t="shared" si="3"/>
        <v>-19.194562683100003</v>
      </c>
    </row>
    <row r="33" spans="1:12" x14ac:dyDescent="0.3">
      <c r="A33" s="2">
        <v>31797</v>
      </c>
      <c r="B33">
        <v>125.4</v>
      </c>
      <c r="C33">
        <v>-96.4</v>
      </c>
      <c r="D33">
        <v>-97.81</v>
      </c>
      <c r="F33">
        <v>40908</v>
      </c>
      <c r="G33">
        <v>-109.25718688960001</v>
      </c>
      <c r="H33" s="2">
        <f t="shared" si="0"/>
        <v>37622</v>
      </c>
      <c r="I33">
        <f t="shared" si="1"/>
        <v>-135.43</v>
      </c>
      <c r="J33">
        <f t="shared" si="2"/>
        <v>685.0161461119261</v>
      </c>
      <c r="K33">
        <f>(I33-AVERAGE($I$14:I$51))^2</f>
        <v>1304.1601731301951</v>
      </c>
      <c r="L33">
        <f t="shared" si="3"/>
        <v>-26.1728131104</v>
      </c>
    </row>
    <row r="34" spans="1:12" x14ac:dyDescent="0.3">
      <c r="A34" s="2">
        <v>31802</v>
      </c>
      <c r="B34">
        <v>125.16</v>
      </c>
      <c r="C34">
        <v>-96.16</v>
      </c>
      <c r="D34">
        <v>-97.57</v>
      </c>
      <c r="F34">
        <v>41273</v>
      </c>
      <c r="G34">
        <v>-99.749374389650001</v>
      </c>
      <c r="H34" s="2">
        <f t="shared" si="0"/>
        <v>37987</v>
      </c>
      <c r="I34">
        <f t="shared" si="1"/>
        <v>-99.9</v>
      </c>
      <c r="J34">
        <f t="shared" si="2"/>
        <v>2.268807449331153E-2</v>
      </c>
      <c r="K34">
        <f>(I34-AVERAGE($I$14:I$51))^2</f>
        <v>0.34007313019392316</v>
      </c>
      <c r="L34">
        <f t="shared" si="3"/>
        <v>-0.15062561035000499</v>
      </c>
    </row>
    <row r="35" spans="1:12" x14ac:dyDescent="0.3">
      <c r="A35" s="2">
        <v>31808</v>
      </c>
      <c r="B35">
        <v>124.3</v>
      </c>
      <c r="C35">
        <v>-95.3</v>
      </c>
      <c r="D35">
        <v>-96.71</v>
      </c>
      <c r="F35">
        <v>41639</v>
      </c>
      <c r="G35">
        <v>-103.225227356</v>
      </c>
      <c r="H35" s="2">
        <f t="shared" si="0"/>
        <v>38353</v>
      </c>
      <c r="I35">
        <f t="shared" si="1"/>
        <v>-99.9</v>
      </c>
      <c r="J35">
        <f t="shared" si="2"/>
        <v>11.057136969090745</v>
      </c>
      <c r="K35">
        <f>(I35-AVERAGE($I$14:I$51))^2</f>
        <v>0.34007313019392316</v>
      </c>
      <c r="L35">
        <f t="shared" si="3"/>
        <v>3.3252273559999992</v>
      </c>
    </row>
    <row r="36" spans="1:12" x14ac:dyDescent="0.3">
      <c r="A36" s="2">
        <v>31813</v>
      </c>
      <c r="B36">
        <v>123.72</v>
      </c>
      <c r="C36">
        <v>-94.72</v>
      </c>
      <c r="D36">
        <v>-96.13</v>
      </c>
      <c r="F36">
        <v>42004</v>
      </c>
      <c r="G36">
        <v>-104.29386901860001</v>
      </c>
      <c r="H36" s="2">
        <f t="shared" si="0"/>
        <v>38718</v>
      </c>
      <c r="I36">
        <f t="shared" si="1"/>
        <v>-107.66</v>
      </c>
      <c r="J36">
        <f t="shared" si="2"/>
        <v>11.330837783940865</v>
      </c>
      <c r="K36">
        <f>(I36-AVERAGE($I$14:I$51))^2</f>
        <v>69.608283656509798</v>
      </c>
      <c r="L36">
        <f t="shared" si="3"/>
        <v>-3.3661309813999907</v>
      </c>
    </row>
    <row r="37" spans="1:12" x14ac:dyDescent="0.3">
      <c r="A37" s="2">
        <v>31818</v>
      </c>
      <c r="B37">
        <v>123</v>
      </c>
      <c r="C37">
        <v>-94</v>
      </c>
      <c r="D37">
        <v>-95.41</v>
      </c>
      <c r="F37">
        <v>42369</v>
      </c>
      <c r="G37">
        <v>-104.87674713129999</v>
      </c>
      <c r="H37" s="2">
        <f t="shared" si="0"/>
        <v>39083</v>
      </c>
      <c r="I37">
        <f t="shared" si="1"/>
        <v>-106.01</v>
      </c>
      <c r="J37">
        <f t="shared" si="2"/>
        <v>1.2842620644168068</v>
      </c>
      <c r="K37">
        <f>(I37-AVERAGE($I$14:I$51))^2</f>
        <v>44.79836260387831</v>
      </c>
      <c r="L37">
        <f t="shared" si="3"/>
        <v>-1.1332528687000121</v>
      </c>
    </row>
    <row r="38" spans="1:12" x14ac:dyDescent="0.3">
      <c r="A38" s="2">
        <v>31823</v>
      </c>
      <c r="B38">
        <v>122.38</v>
      </c>
      <c r="C38">
        <v>-93.38</v>
      </c>
      <c r="D38">
        <v>-94.79</v>
      </c>
      <c r="F38">
        <v>42734</v>
      </c>
      <c r="G38">
        <v>-111.22100067140001</v>
      </c>
      <c r="H38" s="2">
        <f t="shared" si="0"/>
        <v>39448</v>
      </c>
      <c r="I38">
        <f t="shared" si="1"/>
        <v>-118.26</v>
      </c>
      <c r="J38">
        <f t="shared" si="2"/>
        <v>49.547511548031238</v>
      </c>
      <c r="K38">
        <f>(I38-AVERAGE($I$14:I$51))^2</f>
        <v>358.8432310249313</v>
      </c>
      <c r="L38">
        <f t="shared" si="3"/>
        <v>-7.0389993285999992</v>
      </c>
    </row>
    <row r="39" spans="1:12" x14ac:dyDescent="0.3">
      <c r="A39" s="2">
        <v>31828</v>
      </c>
      <c r="B39">
        <v>122.01</v>
      </c>
      <c r="C39">
        <v>-93.01</v>
      </c>
      <c r="D39">
        <v>-94.42</v>
      </c>
      <c r="F39">
        <v>43100</v>
      </c>
      <c r="G39">
        <v>-109.0242233276</v>
      </c>
      <c r="H39" s="2">
        <f t="shared" si="0"/>
        <v>39814</v>
      </c>
      <c r="I39">
        <f t="shared" si="1"/>
        <v>-118.26</v>
      </c>
      <c r="J39">
        <f t="shared" si="2"/>
        <v>85.299570742448154</v>
      </c>
      <c r="K39">
        <f>(I39-AVERAGE($I$14:I$51))^2</f>
        <v>358.8432310249313</v>
      </c>
      <c r="L39">
        <f t="shared" si="3"/>
        <v>-9.2357766724000072</v>
      </c>
    </row>
    <row r="40" spans="1:12" x14ac:dyDescent="0.3">
      <c r="A40" s="2">
        <v>31832</v>
      </c>
      <c r="B40">
        <v>121.53</v>
      </c>
      <c r="C40">
        <v>-92.53</v>
      </c>
      <c r="D40">
        <v>-93.94</v>
      </c>
      <c r="F40">
        <v>43465</v>
      </c>
      <c r="G40">
        <v>-106.9794006348</v>
      </c>
      <c r="H40" s="2">
        <f t="shared" si="0"/>
        <v>40179</v>
      </c>
      <c r="I40">
        <f t="shared" si="1"/>
        <v>-107.31</v>
      </c>
      <c r="J40">
        <f t="shared" si="2"/>
        <v>0.10929594027064378</v>
      </c>
      <c r="K40">
        <f>(I40-AVERAGE($I$14:I$51))^2</f>
        <v>63.890573130194092</v>
      </c>
      <c r="L40">
        <f t="shared" si="3"/>
        <v>-0.33059936520000122</v>
      </c>
    </row>
    <row r="41" spans="1:12" x14ac:dyDescent="0.3">
      <c r="A41" s="2">
        <v>31833</v>
      </c>
      <c r="B41">
        <v>121.57</v>
      </c>
      <c r="C41">
        <v>-92.57</v>
      </c>
      <c r="D41">
        <v>-93.98</v>
      </c>
      <c r="F41">
        <v>43830</v>
      </c>
      <c r="G41">
        <v>-101.6089477539</v>
      </c>
      <c r="H41" s="2">
        <f t="shared" si="0"/>
        <v>40544</v>
      </c>
      <c r="I41">
        <f t="shared" si="1"/>
        <v>-105.6</v>
      </c>
      <c r="J41">
        <f t="shared" si="2"/>
        <v>15.928498031099831</v>
      </c>
      <c r="K41">
        <f>(I41-AVERAGE($I$14:I$51))^2</f>
        <v>39.478073130193948</v>
      </c>
      <c r="L41">
        <f t="shared" si="3"/>
        <v>-3.9910522460999971</v>
      </c>
    </row>
    <row r="42" spans="1:12" x14ac:dyDescent="0.3">
      <c r="A42" s="2">
        <v>31836</v>
      </c>
      <c r="B42">
        <v>121.36</v>
      </c>
      <c r="C42">
        <v>-92.36</v>
      </c>
      <c r="D42">
        <v>-93.77</v>
      </c>
      <c r="F42">
        <v>44195</v>
      </c>
      <c r="G42">
        <v>-94.349464416499998</v>
      </c>
      <c r="H42" s="2">
        <f t="shared" si="0"/>
        <v>40909</v>
      </c>
      <c r="I42">
        <f t="shared" si="1"/>
        <v>-99.28</v>
      </c>
      <c r="J42">
        <f t="shared" si="2"/>
        <v>24.310181140159713</v>
      </c>
      <c r="K42">
        <f>(I42-AVERAGE($I$14:I$51))^2</f>
        <v>1.3573407202208461E-3</v>
      </c>
      <c r="L42">
        <f t="shared" si="3"/>
        <v>-4.9305355835000029</v>
      </c>
    </row>
    <row r="43" spans="1:12" x14ac:dyDescent="0.3">
      <c r="A43" s="2">
        <v>31841</v>
      </c>
      <c r="B43">
        <v>120.95</v>
      </c>
      <c r="C43">
        <v>-91.95</v>
      </c>
      <c r="D43">
        <v>-93.36</v>
      </c>
      <c r="F43">
        <v>44561</v>
      </c>
      <c r="G43">
        <v>-89.49015045166</v>
      </c>
      <c r="H43" s="2">
        <f t="shared" si="0"/>
        <v>41275</v>
      </c>
      <c r="I43">
        <f t="shared" si="1"/>
        <v>-94.79</v>
      </c>
      <c r="J43">
        <f t="shared" si="2"/>
        <v>28.088405235039769</v>
      </c>
      <c r="K43">
        <f>(I43-AVERAGE($I$14:I$51))^2</f>
        <v>20.492299445983239</v>
      </c>
      <c r="L43">
        <f t="shared" si="3"/>
        <v>-5.2998495483400063</v>
      </c>
    </row>
    <row r="44" spans="1:12" x14ac:dyDescent="0.3">
      <c r="A44" s="2">
        <v>31846</v>
      </c>
      <c r="B44">
        <v>120.42</v>
      </c>
      <c r="C44">
        <v>-91.42</v>
      </c>
      <c r="D44">
        <v>-92.83</v>
      </c>
      <c r="F44">
        <v>44926</v>
      </c>
      <c r="G44">
        <v>-89.20329284668</v>
      </c>
      <c r="H44" s="2">
        <f t="shared" si="0"/>
        <v>41640</v>
      </c>
      <c r="I44">
        <f t="shared" si="1"/>
        <v>-92.99</v>
      </c>
      <c r="J44">
        <f t="shared" si="2"/>
        <v>14.339151065004819</v>
      </c>
      <c r="K44">
        <f>(I44-AVERAGE($I$14:I$51))^2</f>
        <v>40.028931024930699</v>
      </c>
      <c r="L44">
        <f t="shared" si="3"/>
        <v>-3.7867071533199947</v>
      </c>
    </row>
    <row r="45" spans="1:12" x14ac:dyDescent="0.3">
      <c r="A45" s="2">
        <v>31851</v>
      </c>
      <c r="B45">
        <v>120.23</v>
      </c>
      <c r="C45">
        <v>-91.23</v>
      </c>
      <c r="D45">
        <v>-92.64</v>
      </c>
      <c r="F45">
        <v>45291</v>
      </c>
      <c r="G45">
        <v>-89.433052062990001</v>
      </c>
      <c r="H45" s="2">
        <f t="shared" si="0"/>
        <v>42005</v>
      </c>
      <c r="I45">
        <f t="shared" si="1"/>
        <v>-92.56</v>
      </c>
      <c r="J45">
        <f t="shared" si="2"/>
        <v>9.7778034007711039</v>
      </c>
      <c r="K45">
        <f>(I45-AVERAGE($I$14:I$51))^2</f>
        <v>45.654915235456912</v>
      </c>
      <c r="L45">
        <f t="shared" si="3"/>
        <v>-3.1269479370100015</v>
      </c>
    </row>
    <row r="46" spans="1:12" x14ac:dyDescent="0.3">
      <c r="A46" s="2">
        <v>31856</v>
      </c>
      <c r="B46">
        <v>119.98</v>
      </c>
      <c r="C46">
        <v>-90.98</v>
      </c>
      <c r="D46">
        <v>-92.39</v>
      </c>
      <c r="F46">
        <v>45656</v>
      </c>
      <c r="G46">
        <v>-88.575950622560001</v>
      </c>
      <c r="H46" s="2">
        <f t="shared" si="0"/>
        <v>42370</v>
      </c>
      <c r="I46">
        <f t="shared" si="1"/>
        <v>-92.56</v>
      </c>
      <c r="J46">
        <f t="shared" si="2"/>
        <v>15.872649441880064</v>
      </c>
      <c r="K46">
        <f>(I46-AVERAGE($I$14:I$51))^2</f>
        <v>45.654915235456912</v>
      </c>
      <c r="L46">
        <f t="shared" si="3"/>
        <v>-3.9840493774400016</v>
      </c>
    </row>
    <row r="47" spans="1:12" x14ac:dyDescent="0.3">
      <c r="A47" s="2">
        <v>31861</v>
      </c>
      <c r="B47">
        <v>120.18</v>
      </c>
      <c r="C47">
        <v>-91.18</v>
      </c>
      <c r="D47">
        <v>-92.59</v>
      </c>
      <c r="F47">
        <v>46022</v>
      </c>
      <c r="G47">
        <v>-84.76471710205</v>
      </c>
      <c r="H47" s="2">
        <f t="shared" si="0"/>
        <v>42736</v>
      </c>
      <c r="I47">
        <f t="shared" si="1"/>
        <v>-89.66</v>
      </c>
      <c r="J47">
        <f t="shared" si="2"/>
        <v>23.96379465096172</v>
      </c>
      <c r="K47">
        <f>(I47-AVERAGE($I$14:I$51))^2</f>
        <v>93.254599445983274</v>
      </c>
      <c r="L47">
        <f t="shared" si="3"/>
        <v>-4.8952828979499969</v>
      </c>
    </row>
    <row r="48" spans="1:12" x14ac:dyDescent="0.3">
      <c r="A48" s="2">
        <v>31867</v>
      </c>
      <c r="B48">
        <v>119.41</v>
      </c>
      <c r="C48">
        <v>-90.41</v>
      </c>
      <c r="D48">
        <v>-91.82</v>
      </c>
      <c r="F48">
        <v>46387</v>
      </c>
      <c r="G48">
        <v>-82.855018615719999</v>
      </c>
      <c r="H48" s="2">
        <f t="shared" si="0"/>
        <v>43101</v>
      </c>
      <c r="I48">
        <f t="shared" si="1"/>
        <v>-88.74</v>
      </c>
      <c r="J48">
        <f t="shared" si="2"/>
        <v>34.6330058933221</v>
      </c>
      <c r="K48">
        <f>(I48-AVERAGE($I$14:I$51))^2</f>
        <v>111.86958891966751</v>
      </c>
      <c r="L48">
        <f t="shared" si="3"/>
        <v>-5.8849813842799961</v>
      </c>
    </row>
    <row r="49" spans="1:12" x14ac:dyDescent="0.3">
      <c r="A49" s="2">
        <v>31872</v>
      </c>
      <c r="B49">
        <v>119.3</v>
      </c>
      <c r="C49">
        <v>-90.3</v>
      </c>
      <c r="D49">
        <v>-91.71</v>
      </c>
      <c r="F49">
        <v>46752</v>
      </c>
      <c r="G49">
        <v>-82.254341125490001</v>
      </c>
      <c r="H49" s="2">
        <f t="shared" si="0"/>
        <v>43466</v>
      </c>
      <c r="I49">
        <f t="shared" si="1"/>
        <v>-87.79</v>
      </c>
      <c r="J49">
        <f t="shared" si="2"/>
        <v>30.643519174941382</v>
      </c>
      <c r="K49">
        <f>(I49-AVERAGE($I$14:I$51))^2</f>
        <v>132.86808891966723</v>
      </c>
      <c r="L49">
        <f t="shared" si="3"/>
        <v>-5.5356588745100055</v>
      </c>
    </row>
    <row r="50" spans="1:12" x14ac:dyDescent="0.3">
      <c r="A50" s="2">
        <v>31877</v>
      </c>
      <c r="B50">
        <v>119.2</v>
      </c>
      <c r="C50">
        <v>-90.2</v>
      </c>
      <c r="D50">
        <v>-91.61</v>
      </c>
      <c r="F50">
        <v>47117</v>
      </c>
      <c r="G50">
        <v>-80.917297363279999</v>
      </c>
      <c r="H50" s="2">
        <f t="shared" si="0"/>
        <v>43831</v>
      </c>
      <c r="I50">
        <f t="shared" si="1"/>
        <v>-87.81</v>
      </c>
      <c r="J50">
        <f t="shared" si="2"/>
        <v>47.509349638246881</v>
      </c>
      <c r="K50">
        <f>(I50-AVERAGE($I$14:I$51))^2</f>
        <v>132.4074152354568</v>
      </c>
      <c r="L50">
        <f t="shared" si="3"/>
        <v>-6.8927026367200028</v>
      </c>
    </row>
    <row r="51" spans="1:12" x14ac:dyDescent="0.3">
      <c r="A51" s="2">
        <v>31882</v>
      </c>
      <c r="B51">
        <v>119.21</v>
      </c>
      <c r="C51">
        <v>-90.21</v>
      </c>
      <c r="D51">
        <v>-91.62</v>
      </c>
      <c r="F51">
        <v>47483</v>
      </c>
      <c r="G51">
        <v>-101.2009048462</v>
      </c>
      <c r="H51" s="2">
        <f t="shared" si="0"/>
        <v>44197</v>
      </c>
      <c r="I51">
        <f t="shared" si="1"/>
        <v>-87.44</v>
      </c>
      <c r="J51">
        <f t="shared" si="2"/>
        <v>189.36250218617081</v>
      </c>
      <c r="K51">
        <f>(I51-AVERAGE($I$14:I$51))^2</f>
        <v>141.05937839335164</v>
      </c>
      <c r="L51">
        <f t="shared" si="3"/>
        <v>13.760904846200006</v>
      </c>
    </row>
    <row r="52" spans="1:12" x14ac:dyDescent="0.3">
      <c r="A52" s="2">
        <v>31887</v>
      </c>
      <c r="B52">
        <v>118.86</v>
      </c>
      <c r="C52">
        <v>-89.86</v>
      </c>
      <c r="D52">
        <v>-91.27</v>
      </c>
      <c r="F52">
        <v>47848</v>
      </c>
      <c r="G52">
        <v>-107.3865203857</v>
      </c>
      <c r="H52" s="2">
        <f t="shared" si="0"/>
        <v>44562</v>
      </c>
      <c r="I52">
        <f t="shared" si="1"/>
        <v>-85.58</v>
      </c>
      <c r="J52">
        <f t="shared" si="2"/>
        <v>475.52433133194955</v>
      </c>
      <c r="K52">
        <f>(I52-AVERAGE($I$14:I$51))^2</f>
        <v>188.70083102493055</v>
      </c>
      <c r="L52">
        <f t="shared" si="3"/>
        <v>21.806520385699997</v>
      </c>
    </row>
    <row r="53" spans="1:12" x14ac:dyDescent="0.3">
      <c r="A53" s="2">
        <v>31892</v>
      </c>
      <c r="B53">
        <v>118.88</v>
      </c>
      <c r="C53">
        <v>-89.88</v>
      </c>
      <c r="D53">
        <v>-91.29</v>
      </c>
      <c r="F53">
        <v>48213</v>
      </c>
      <c r="G53">
        <v>-111.762878418</v>
      </c>
      <c r="H53" s="2">
        <f t="shared" si="0"/>
        <v>44927</v>
      </c>
      <c r="I53">
        <f t="shared" si="1"/>
        <v>-88.09</v>
      </c>
      <c r="J53">
        <f t="shared" si="2"/>
        <v>560.40517259341004</v>
      </c>
      <c r="K53">
        <f>(I53-AVERAGE($I$14:I$51))^2</f>
        <v>126.04198365650942</v>
      </c>
      <c r="L53">
        <f t="shared" si="3"/>
        <v>23.672878417999996</v>
      </c>
    </row>
    <row r="54" spans="1:12" x14ac:dyDescent="0.3">
      <c r="A54" s="2">
        <v>31902</v>
      </c>
      <c r="B54">
        <v>118.64</v>
      </c>
      <c r="C54">
        <v>-89.64</v>
      </c>
      <c r="D54">
        <v>-91.05</v>
      </c>
      <c r="F54">
        <v>48578</v>
      </c>
      <c r="G54">
        <v>-114.54824829099999</v>
      </c>
      <c r="H54" s="2">
        <f t="shared" si="0"/>
        <v>45292</v>
      </c>
      <c r="I54">
        <f t="shared" si="1"/>
        <v>-88.09</v>
      </c>
      <c r="J54">
        <f t="shared" si="2"/>
        <v>700.03890262820391</v>
      </c>
      <c r="K54">
        <f>(I54-AVERAGE($I$14:I$51))^2</f>
        <v>126.04198365650942</v>
      </c>
      <c r="L54">
        <f t="shared" si="3"/>
        <v>26.45824829099999</v>
      </c>
    </row>
    <row r="55" spans="1:12" x14ac:dyDescent="0.3">
      <c r="A55" s="2">
        <v>31903</v>
      </c>
      <c r="B55">
        <v>118.31</v>
      </c>
      <c r="C55">
        <v>-89.31</v>
      </c>
      <c r="D55">
        <v>-90.72</v>
      </c>
      <c r="F55">
        <v>48944</v>
      </c>
      <c r="G55">
        <v>-116.98839569090001</v>
      </c>
      <c r="H55" s="2">
        <f t="shared" si="0"/>
        <v>45658</v>
      </c>
      <c r="I55">
        <f t="shared" si="1"/>
        <v>-88.09</v>
      </c>
      <c r="J55">
        <f t="shared" si="2"/>
        <v>835.1172735078278</v>
      </c>
      <c r="K55">
        <f>(I55-AVERAGE($I$14:I$51))^2</f>
        <v>126.04198365650942</v>
      </c>
      <c r="L55">
        <f t="shared" si="3"/>
        <v>28.898395690900003</v>
      </c>
    </row>
    <row r="56" spans="1:12" x14ac:dyDescent="0.3">
      <c r="A56" s="2">
        <v>31907</v>
      </c>
      <c r="B56">
        <v>118.31</v>
      </c>
      <c r="C56">
        <v>-89.31</v>
      </c>
      <c r="D56">
        <v>-90.72</v>
      </c>
      <c r="F56">
        <v>49309</v>
      </c>
      <c r="G56">
        <v>-119.6934432983</v>
      </c>
      <c r="H56" s="2">
        <f t="shared" si="0"/>
        <v>46023</v>
      </c>
      <c r="I56">
        <f t="shared" si="1"/>
        <v>-88.09</v>
      </c>
      <c r="J56">
        <f t="shared" si="2"/>
        <v>998.77762830886275</v>
      </c>
      <c r="K56">
        <f>(I56-AVERAGE($I$14:I$51))^2</f>
        <v>126.04198365650942</v>
      </c>
      <c r="L56">
        <f t="shared" si="3"/>
        <v>31.603443298299993</v>
      </c>
    </row>
    <row r="57" spans="1:12" x14ac:dyDescent="0.3">
      <c r="A57" s="2">
        <v>31912</v>
      </c>
      <c r="B57">
        <v>118.27</v>
      </c>
      <c r="C57">
        <v>-89.27</v>
      </c>
      <c r="D57">
        <v>-90.68</v>
      </c>
      <c r="F57">
        <v>49674</v>
      </c>
      <c r="G57">
        <v>-121.16967010499999</v>
      </c>
      <c r="H57" s="2">
        <f t="shared" si="0"/>
        <v>46388</v>
      </c>
      <c r="I57">
        <f t="shared" si="1"/>
        <v>-88.09</v>
      </c>
      <c r="J57">
        <f t="shared" si="2"/>
        <v>1094.2645742556301</v>
      </c>
      <c r="K57">
        <f>(I57-AVERAGE($I$14:I$51))^2</f>
        <v>126.04198365650942</v>
      </c>
      <c r="L57">
        <f t="shared" si="3"/>
        <v>33.079670104999991</v>
      </c>
    </row>
    <row r="58" spans="1:12" x14ac:dyDescent="0.3">
      <c r="A58" s="2">
        <v>31917</v>
      </c>
      <c r="B58">
        <v>118.19</v>
      </c>
      <c r="C58">
        <v>-89.19</v>
      </c>
      <c r="D58">
        <v>-90.6</v>
      </c>
      <c r="F58">
        <v>50039</v>
      </c>
      <c r="G58">
        <v>-122.5636672974</v>
      </c>
      <c r="H58" s="2">
        <f t="shared" si="0"/>
        <v>46753</v>
      </c>
      <c r="I58">
        <f t="shared" si="1"/>
        <v>-88.09</v>
      </c>
      <c r="J58">
        <f t="shared" si="2"/>
        <v>1188.4337369318262</v>
      </c>
      <c r="K58">
        <f>(I58-AVERAGE($I$14:I$51))^2</f>
        <v>126.04198365650942</v>
      </c>
      <c r="L58">
        <f t="shared" si="3"/>
        <v>34.473667297399999</v>
      </c>
    </row>
    <row r="59" spans="1:12" x14ac:dyDescent="0.3">
      <c r="A59" s="2">
        <v>31922</v>
      </c>
      <c r="B59">
        <v>118.12</v>
      </c>
      <c r="C59">
        <v>-89.12</v>
      </c>
      <c r="D59">
        <v>-90.53</v>
      </c>
      <c r="F59">
        <v>50405</v>
      </c>
      <c r="G59">
        <v>-123.5529098511</v>
      </c>
      <c r="H59" s="2">
        <f t="shared" si="0"/>
        <v>47119</v>
      </c>
      <c r="I59">
        <f t="shared" si="1"/>
        <v>-88.09</v>
      </c>
      <c r="J59">
        <f t="shared" si="2"/>
        <v>1257.617975107245</v>
      </c>
      <c r="K59">
        <f>(I59-AVERAGE($I$14:I$51))^2</f>
        <v>126.04198365650942</v>
      </c>
      <c r="L59">
        <f t="shared" si="3"/>
        <v>35.462909851099994</v>
      </c>
    </row>
    <row r="60" spans="1:12" x14ac:dyDescent="0.3">
      <c r="A60" s="2">
        <v>31928</v>
      </c>
      <c r="B60">
        <v>118.09</v>
      </c>
      <c r="C60">
        <v>-89.09</v>
      </c>
      <c r="D60">
        <v>-90.5</v>
      </c>
      <c r="F60">
        <v>50770</v>
      </c>
      <c r="G60">
        <v>-124.6510848999</v>
      </c>
      <c r="H60" s="2">
        <f t="shared" si="0"/>
        <v>47484</v>
      </c>
      <c r="I60">
        <f t="shared" si="1"/>
        <v>-88.09</v>
      </c>
      <c r="J60">
        <f t="shared" si="2"/>
        <v>1336.7129290576954</v>
      </c>
      <c r="K60">
        <f>(I60-AVERAGE($I$14:I$51))^2</f>
        <v>126.04198365650942</v>
      </c>
      <c r="L60">
        <f t="shared" si="3"/>
        <v>36.561084899899996</v>
      </c>
    </row>
    <row r="61" spans="1:12" x14ac:dyDescent="0.3">
      <c r="A61" s="2">
        <v>31933</v>
      </c>
      <c r="B61">
        <v>117.88</v>
      </c>
      <c r="C61">
        <v>-88.88</v>
      </c>
      <c r="D61">
        <v>-90.29</v>
      </c>
      <c r="F61">
        <v>51135</v>
      </c>
      <c r="G61">
        <v>-125.7029724121</v>
      </c>
      <c r="H61" s="2">
        <f t="shared" si="0"/>
        <v>47849</v>
      </c>
      <c r="I61">
        <f t="shared" si="1"/>
        <v>-88.09</v>
      </c>
      <c r="J61">
        <f t="shared" si="2"/>
        <v>1414.7356936733952</v>
      </c>
      <c r="K61">
        <f>(I61-AVERAGE($I$14:I$51))^2</f>
        <v>126.04198365650942</v>
      </c>
      <c r="L61">
        <f t="shared" si="3"/>
        <v>37.612972412099992</v>
      </c>
    </row>
    <row r="62" spans="1:12" x14ac:dyDescent="0.3">
      <c r="A62" s="2">
        <v>31938</v>
      </c>
      <c r="B62">
        <v>117.88</v>
      </c>
      <c r="C62">
        <v>-88.88</v>
      </c>
      <c r="D62">
        <v>-90.29</v>
      </c>
      <c r="F62">
        <v>51500</v>
      </c>
      <c r="G62">
        <v>-126.69900512700001</v>
      </c>
      <c r="H62" s="2">
        <f t="shared" si="0"/>
        <v>48214</v>
      </c>
      <c r="I62">
        <f t="shared" si="1"/>
        <v>-88.09</v>
      </c>
      <c r="J62">
        <f t="shared" si="2"/>
        <v>1490.6552768967126</v>
      </c>
      <c r="K62">
        <f>(I62-AVERAGE($I$14:I$51))^2</f>
        <v>126.04198365650942</v>
      </c>
      <c r="L62">
        <f t="shared" si="3"/>
        <v>38.609005127000003</v>
      </c>
    </row>
    <row r="63" spans="1:12" x14ac:dyDescent="0.3">
      <c r="A63" s="2">
        <v>31943</v>
      </c>
      <c r="B63">
        <v>118.18</v>
      </c>
      <c r="C63">
        <v>-89.18</v>
      </c>
      <c r="D63">
        <v>-90.59</v>
      </c>
      <c r="F63">
        <v>51866</v>
      </c>
      <c r="G63">
        <v>-124.80503845210001</v>
      </c>
      <c r="H63" s="2">
        <f t="shared" si="0"/>
        <v>48580</v>
      </c>
      <c r="I63">
        <f t="shared" si="1"/>
        <v>-88.09</v>
      </c>
      <c r="J63">
        <f t="shared" si="2"/>
        <v>1347.9940485391819</v>
      </c>
      <c r="K63">
        <f>(I63-AVERAGE($I$14:I$51))^2</f>
        <v>126.04198365650942</v>
      </c>
      <c r="L63">
        <f t="shared" si="3"/>
        <v>36.715038452100003</v>
      </c>
    </row>
    <row r="64" spans="1:12" x14ac:dyDescent="0.3">
      <c r="A64" s="2">
        <v>31948</v>
      </c>
      <c r="B64">
        <v>117.92</v>
      </c>
      <c r="C64">
        <v>-88.92</v>
      </c>
      <c r="D64">
        <v>-90.33</v>
      </c>
      <c r="F64">
        <v>52231</v>
      </c>
      <c r="G64">
        <v>-124.2160568237</v>
      </c>
      <c r="H64" s="2">
        <f t="shared" si="0"/>
        <v>48945</v>
      </c>
      <c r="I64">
        <f t="shared" si="1"/>
        <v>-88.09</v>
      </c>
      <c r="J64">
        <f t="shared" si="2"/>
        <v>1305.0919816292012</v>
      </c>
      <c r="K64">
        <f>(I64-AVERAGE($I$14:I$51))^2</f>
        <v>126.04198365650942</v>
      </c>
      <c r="L64">
        <f t="shared" si="3"/>
        <v>36.126056823699997</v>
      </c>
    </row>
    <row r="65" spans="1:12" x14ac:dyDescent="0.3">
      <c r="A65" s="2">
        <v>31950</v>
      </c>
      <c r="B65">
        <v>117.79</v>
      </c>
      <c r="C65">
        <v>-88.79</v>
      </c>
      <c r="D65">
        <v>-90.2</v>
      </c>
      <c r="F65">
        <v>52596</v>
      </c>
      <c r="G65">
        <v>-123.8568115234</v>
      </c>
      <c r="H65" s="2">
        <f t="shared" si="0"/>
        <v>49310</v>
      </c>
      <c r="I65">
        <f t="shared" si="1"/>
        <v>-88.09</v>
      </c>
      <c r="J65">
        <f t="shared" si="2"/>
        <v>1279.2648065504186</v>
      </c>
      <c r="K65">
        <f>(I65-AVERAGE($I$14:I$51))^2</f>
        <v>126.04198365650942</v>
      </c>
      <c r="L65">
        <f t="shared" si="3"/>
        <v>35.766811523399994</v>
      </c>
    </row>
    <row r="66" spans="1:12" x14ac:dyDescent="0.3">
      <c r="A66" s="2">
        <v>31953</v>
      </c>
      <c r="B66">
        <v>117.8</v>
      </c>
      <c r="C66">
        <v>-88.8</v>
      </c>
      <c r="D66">
        <v>-90.21</v>
      </c>
      <c r="F66">
        <v>52961</v>
      </c>
      <c r="G66">
        <v>-123.61828613279999</v>
      </c>
      <c r="H66" s="2">
        <f t="shared" si="0"/>
        <v>49675</v>
      </c>
      <c r="I66">
        <f t="shared" si="1"/>
        <v>-88.09</v>
      </c>
      <c r="J66">
        <f t="shared" si="2"/>
        <v>1262.2591155341081</v>
      </c>
      <c r="K66">
        <f>(I66-AVERAGE($I$14:I$51))^2</f>
        <v>126.04198365650942</v>
      </c>
      <c r="L66">
        <f t="shared" si="3"/>
        <v>35.528286132799991</v>
      </c>
    </row>
    <row r="67" spans="1:12" x14ac:dyDescent="0.3">
      <c r="A67" s="2">
        <v>31958</v>
      </c>
      <c r="B67">
        <v>117.83</v>
      </c>
      <c r="C67">
        <v>-88.83</v>
      </c>
      <c r="D67">
        <v>-90.24</v>
      </c>
      <c r="F67">
        <v>53327</v>
      </c>
      <c r="G67">
        <v>-123.461227417</v>
      </c>
      <c r="H67" s="2">
        <f t="shared" si="0"/>
        <v>50041</v>
      </c>
      <c r="I67">
        <f t="shared" si="1"/>
        <v>-88.09</v>
      </c>
      <c r="J67">
        <f t="shared" si="2"/>
        <v>1251.1237289851324</v>
      </c>
      <c r="K67">
        <f>(I67-AVERAGE($I$14:I$51))^2</f>
        <v>126.04198365650942</v>
      </c>
      <c r="L67">
        <f t="shared" si="3"/>
        <v>35.371227417</v>
      </c>
    </row>
    <row r="68" spans="1:12" x14ac:dyDescent="0.3">
      <c r="A68" s="2">
        <v>31963</v>
      </c>
      <c r="B68">
        <v>117.86</v>
      </c>
      <c r="C68">
        <v>-88.86</v>
      </c>
      <c r="D68">
        <v>-90.27</v>
      </c>
      <c r="F68">
        <v>53692</v>
      </c>
      <c r="G68">
        <v>-123.3656921387</v>
      </c>
      <c r="H68" s="2">
        <f t="shared" ref="H68:H82" si="4">$H$2+F68-$F$2+1</f>
        <v>50406</v>
      </c>
      <c r="I68">
        <f t="shared" ref="I68:I82" si="5">IFERROR(VLOOKUP(H68,A:D,4,FALSE),IFERROR(VLOOKUP(H68,A:D,4),0))</f>
        <v>-88.09</v>
      </c>
      <c r="J68">
        <f t="shared" si="2"/>
        <v>1244.3744558643407</v>
      </c>
      <c r="K68">
        <f>(I68-AVERAGE($I$14:I$51))^2</f>
        <v>126.04198365650942</v>
      </c>
      <c r="L68">
        <f t="shared" si="3"/>
        <v>35.275692138699995</v>
      </c>
    </row>
    <row r="69" spans="1:12" x14ac:dyDescent="0.3">
      <c r="A69" s="2">
        <v>31968</v>
      </c>
      <c r="B69">
        <v>117.9</v>
      </c>
      <c r="C69">
        <v>-88.9</v>
      </c>
      <c r="D69">
        <v>-90.31</v>
      </c>
      <c r="F69">
        <v>54057</v>
      </c>
      <c r="G69">
        <v>-123.3179321289</v>
      </c>
      <c r="H69" s="2">
        <f t="shared" si="4"/>
        <v>50771</v>
      </c>
      <c r="I69">
        <f t="shared" si="5"/>
        <v>-88.09</v>
      </c>
      <c r="J69">
        <f t="shared" si="2"/>
        <v>1241.0072020783844</v>
      </c>
      <c r="K69">
        <f>(I69-AVERAGE($I$14:I$51))^2</f>
        <v>126.04198365650942</v>
      </c>
      <c r="L69">
        <f t="shared" si="3"/>
        <v>35.227932128899994</v>
      </c>
    </row>
    <row r="70" spans="1:12" x14ac:dyDescent="0.3">
      <c r="A70" s="2">
        <v>31973</v>
      </c>
      <c r="B70">
        <v>117.81</v>
      </c>
      <c r="C70">
        <v>-88.81</v>
      </c>
      <c r="D70">
        <v>-90.22</v>
      </c>
      <c r="F70">
        <v>54422</v>
      </c>
      <c r="G70">
        <v>-123.30865478520001</v>
      </c>
      <c r="H70" s="2">
        <f t="shared" si="4"/>
        <v>51136</v>
      </c>
      <c r="I70">
        <f t="shared" si="5"/>
        <v>-88.09</v>
      </c>
      <c r="J70">
        <f t="shared" si="2"/>
        <v>1240.353644879091</v>
      </c>
      <c r="K70">
        <f>(I70-AVERAGE($I$14:I$51))^2</f>
        <v>126.04198365650942</v>
      </c>
      <c r="L70">
        <f t="shared" si="3"/>
        <v>35.218654785200002</v>
      </c>
    </row>
    <row r="71" spans="1:12" x14ac:dyDescent="0.3">
      <c r="A71" s="2">
        <v>31978</v>
      </c>
      <c r="B71">
        <v>117.98</v>
      </c>
      <c r="C71">
        <v>-88.98</v>
      </c>
      <c r="D71">
        <v>-90.39</v>
      </c>
      <c r="F71">
        <v>54788</v>
      </c>
      <c r="G71">
        <v>-123.33084106450001</v>
      </c>
      <c r="H71" s="2">
        <f t="shared" si="4"/>
        <v>51502</v>
      </c>
      <c r="I71">
        <f t="shared" si="5"/>
        <v>-88.09</v>
      </c>
      <c r="J71">
        <f t="shared" si="2"/>
        <v>1241.9168789333496</v>
      </c>
      <c r="K71">
        <f>(I71-AVERAGE($I$14:I$51))^2</f>
        <v>126.04198365650942</v>
      </c>
      <c r="L71">
        <f t="shared" si="3"/>
        <v>35.240841064500003</v>
      </c>
    </row>
    <row r="72" spans="1:12" x14ac:dyDescent="0.3">
      <c r="A72" s="2">
        <v>31983</v>
      </c>
      <c r="B72">
        <v>118.14</v>
      </c>
      <c r="C72">
        <v>-89.14</v>
      </c>
      <c r="D72">
        <v>-90.55</v>
      </c>
      <c r="F72">
        <v>55153</v>
      </c>
      <c r="G72">
        <v>-123.378868103</v>
      </c>
      <c r="H72" s="2">
        <f t="shared" si="4"/>
        <v>51867</v>
      </c>
      <c r="I72">
        <f t="shared" si="5"/>
        <v>-88.09</v>
      </c>
      <c r="J72">
        <f t="shared" si="2"/>
        <v>1245.3042119909308</v>
      </c>
      <c r="K72">
        <f>(I72-AVERAGE($I$14:I$51))^2</f>
        <v>126.04198365650942</v>
      </c>
      <c r="L72">
        <f t="shared" si="3"/>
        <v>35.288868102999999</v>
      </c>
    </row>
    <row r="73" spans="1:12" x14ac:dyDescent="0.3">
      <c r="A73" s="2">
        <v>31989</v>
      </c>
      <c r="B73">
        <v>118.34</v>
      </c>
      <c r="C73">
        <v>-89.34</v>
      </c>
      <c r="D73">
        <v>-90.75</v>
      </c>
      <c r="F73">
        <v>55518</v>
      </c>
      <c r="G73">
        <v>-123.44826507569999</v>
      </c>
      <c r="H73" s="2">
        <f t="shared" si="4"/>
        <v>52232</v>
      </c>
      <c r="I73">
        <f t="shared" si="5"/>
        <v>-88.09</v>
      </c>
      <c r="J73">
        <f t="shared" si="2"/>
        <v>1250.2069091634655</v>
      </c>
      <c r="K73">
        <f>(I73-AVERAGE($I$14:I$51))^2</f>
        <v>126.04198365650942</v>
      </c>
      <c r="L73">
        <f t="shared" si="3"/>
        <v>35.35826507569999</v>
      </c>
    </row>
    <row r="74" spans="1:12" x14ac:dyDescent="0.3">
      <c r="A74" s="2">
        <v>31993</v>
      </c>
      <c r="B74">
        <v>118.12</v>
      </c>
      <c r="C74">
        <v>-89.12</v>
      </c>
      <c r="D74">
        <v>-90.53</v>
      </c>
      <c r="F74">
        <v>55883</v>
      </c>
      <c r="G74">
        <v>-123.53540802000001</v>
      </c>
      <c r="H74" s="2">
        <f t="shared" si="4"/>
        <v>52597</v>
      </c>
      <c r="I74">
        <f t="shared" si="5"/>
        <v>-88.09</v>
      </c>
      <c r="J74">
        <f t="shared" si="2"/>
        <v>1256.3769497042804</v>
      </c>
      <c r="K74">
        <f>(I74-AVERAGE($I$14:I$51))^2</f>
        <v>126.04198365650942</v>
      </c>
      <c r="L74">
        <f t="shared" si="3"/>
        <v>35.445408020000002</v>
      </c>
    </row>
    <row r="75" spans="1:12" x14ac:dyDescent="0.3">
      <c r="A75" s="2">
        <v>31994</v>
      </c>
      <c r="B75">
        <v>118.14</v>
      </c>
      <c r="C75">
        <v>-89.14</v>
      </c>
      <c r="D75">
        <v>-90.55</v>
      </c>
      <c r="F75">
        <v>56249</v>
      </c>
      <c r="G75">
        <v>-123.6378326416</v>
      </c>
      <c r="H75" s="2">
        <f t="shared" si="4"/>
        <v>52963</v>
      </c>
      <c r="I75">
        <f t="shared" si="5"/>
        <v>-88.09</v>
      </c>
      <c r="J75">
        <f t="shared" si="2"/>
        <v>1263.6484055152021</v>
      </c>
      <c r="K75">
        <f>(I75-AVERAGE($I$14:I$51))^2</f>
        <v>126.04198365650942</v>
      </c>
      <c r="L75">
        <f t="shared" si="3"/>
        <v>35.547832641599996</v>
      </c>
    </row>
    <row r="76" spans="1:12" x14ac:dyDescent="0.3">
      <c r="A76" s="2">
        <v>31999</v>
      </c>
      <c r="B76">
        <v>118.3</v>
      </c>
      <c r="C76">
        <v>-89.3</v>
      </c>
      <c r="D76">
        <v>-90.71</v>
      </c>
      <c r="F76">
        <v>56614</v>
      </c>
      <c r="G76">
        <v>-123.752281189</v>
      </c>
      <c r="H76" s="2">
        <f t="shared" si="4"/>
        <v>53328</v>
      </c>
      <c r="I76">
        <f t="shared" si="5"/>
        <v>-88.09</v>
      </c>
      <c r="J76">
        <f t="shared" si="2"/>
        <v>1271.7982996033031</v>
      </c>
      <c r="K76">
        <f>(I76-AVERAGE($I$14:I$51))^2</f>
        <v>126.04198365650942</v>
      </c>
      <c r="L76">
        <f t="shared" si="3"/>
        <v>35.662281188999998</v>
      </c>
    </row>
    <row r="77" spans="1:12" x14ac:dyDescent="0.3">
      <c r="A77" s="2">
        <v>32004</v>
      </c>
      <c r="B77">
        <v>118.36</v>
      </c>
      <c r="C77">
        <v>-89.36</v>
      </c>
      <c r="D77">
        <v>-90.77</v>
      </c>
      <c r="F77">
        <v>56979</v>
      </c>
      <c r="G77">
        <v>-123.8771820068</v>
      </c>
      <c r="H77" s="2">
        <f t="shared" si="4"/>
        <v>53693</v>
      </c>
      <c r="I77">
        <f t="shared" si="5"/>
        <v>-88.09</v>
      </c>
      <c r="J77">
        <f t="shared" si="2"/>
        <v>1280.7223959878293</v>
      </c>
      <c r="K77">
        <f>(I77-AVERAGE($I$14:I$51))^2</f>
        <v>126.04198365650942</v>
      </c>
      <c r="L77">
        <f t="shared" si="3"/>
        <v>35.787182006799995</v>
      </c>
    </row>
    <row r="78" spans="1:12" x14ac:dyDescent="0.3">
      <c r="A78" s="2">
        <v>32009</v>
      </c>
      <c r="B78">
        <v>118.08</v>
      </c>
      <c r="C78">
        <v>-89.08</v>
      </c>
      <c r="D78">
        <v>-90.49</v>
      </c>
      <c r="F78">
        <v>57344</v>
      </c>
      <c r="G78">
        <v>-124.0107803345</v>
      </c>
      <c r="H78" s="2">
        <f t="shared" si="4"/>
        <v>54058</v>
      </c>
      <c r="I78">
        <f t="shared" si="5"/>
        <v>-88.09</v>
      </c>
      <c r="J78">
        <f t="shared" si="2"/>
        <v>1290.3024598394015</v>
      </c>
      <c r="K78">
        <f>(I78-AVERAGE($I$14:I$51))^2</f>
        <v>126.04198365650942</v>
      </c>
      <c r="L78">
        <f t="shared" si="3"/>
        <v>35.920780334499995</v>
      </c>
    </row>
    <row r="79" spans="1:12" x14ac:dyDescent="0.3">
      <c r="A79" s="2">
        <v>32014</v>
      </c>
      <c r="B79">
        <v>118.19</v>
      </c>
      <c r="C79">
        <v>-89.19</v>
      </c>
      <c r="D79">
        <v>-90.6</v>
      </c>
      <c r="F79">
        <v>57710</v>
      </c>
      <c r="G79">
        <v>-124.1520690918</v>
      </c>
      <c r="H79" s="2">
        <f t="shared" si="4"/>
        <v>54424</v>
      </c>
      <c r="I79">
        <f t="shared" si="5"/>
        <v>-88.09</v>
      </c>
      <c r="J79">
        <f t="shared" ref="J79:J82" si="6">(I79-G79)^2</f>
        <v>1300.4728271817567</v>
      </c>
      <c r="K79">
        <f>(I79-AVERAGE($I$14:I$51))^2</f>
        <v>126.04198365650942</v>
      </c>
      <c r="L79">
        <f t="shared" ref="L79:L82" si="7">(I79-G79)</f>
        <v>36.062069091799998</v>
      </c>
    </row>
    <row r="80" spans="1:12" x14ac:dyDescent="0.3">
      <c r="A80" s="2">
        <v>32020</v>
      </c>
      <c r="B80">
        <v>118.19</v>
      </c>
      <c r="C80">
        <v>-89.19</v>
      </c>
      <c r="D80">
        <v>-90.6</v>
      </c>
      <c r="F80">
        <v>58075</v>
      </c>
      <c r="G80">
        <v>-124.2989349365</v>
      </c>
      <c r="H80" s="2">
        <f t="shared" si="4"/>
        <v>54789</v>
      </c>
      <c r="I80">
        <f t="shared" si="5"/>
        <v>-88.09</v>
      </c>
      <c r="J80">
        <f t="shared" si="6"/>
        <v>1311.0869692356903</v>
      </c>
      <c r="K80">
        <f>(I80-AVERAGE($I$14:I$51))^2</f>
        <v>126.04198365650942</v>
      </c>
      <c r="L80">
        <f t="shared" si="7"/>
        <v>36.2089349365</v>
      </c>
    </row>
    <row r="81" spans="1:12" x14ac:dyDescent="0.3">
      <c r="A81" s="2">
        <v>32025</v>
      </c>
      <c r="B81">
        <v>118.2</v>
      </c>
      <c r="C81">
        <v>-89.2</v>
      </c>
      <c r="D81">
        <v>-90.61</v>
      </c>
      <c r="F81">
        <v>61727</v>
      </c>
      <c r="G81">
        <v>-125.93254852290001</v>
      </c>
      <c r="H81" s="2">
        <f t="shared" si="4"/>
        <v>58441</v>
      </c>
      <c r="I81">
        <f t="shared" si="5"/>
        <v>-88.09</v>
      </c>
      <c r="J81">
        <f t="shared" si="6"/>
        <v>1432.0584787080413</v>
      </c>
      <c r="K81">
        <f>(I81-AVERAGE($I$14:I$51))^2</f>
        <v>126.04198365650942</v>
      </c>
      <c r="L81">
        <f t="shared" si="7"/>
        <v>37.842548522900003</v>
      </c>
    </row>
    <row r="82" spans="1:12" x14ac:dyDescent="0.3">
      <c r="A82" s="2">
        <v>32030</v>
      </c>
      <c r="B82">
        <v>117.91</v>
      </c>
      <c r="C82">
        <v>-88.91</v>
      </c>
      <c r="D82">
        <v>-90.32</v>
      </c>
      <c r="F82">
        <v>65380</v>
      </c>
      <c r="G82">
        <v>-127.60492706300001</v>
      </c>
      <c r="H82" s="2">
        <f t="shared" si="4"/>
        <v>62094</v>
      </c>
      <c r="I82">
        <f t="shared" si="5"/>
        <v>-88.09</v>
      </c>
      <c r="J82">
        <f t="shared" si="6"/>
        <v>1561.4294607942099</v>
      </c>
      <c r="K82">
        <f>(I82-AVERAGE($I$14:I$51))^2</f>
        <v>126.04198365650942</v>
      </c>
      <c r="L82">
        <f t="shared" si="7"/>
        <v>39.514927063000002</v>
      </c>
    </row>
    <row r="83" spans="1:12" x14ac:dyDescent="0.3">
      <c r="A83" s="2">
        <v>32035</v>
      </c>
      <c r="B83">
        <v>117.72</v>
      </c>
      <c r="C83">
        <v>-88.72</v>
      </c>
      <c r="D83">
        <v>-90.13</v>
      </c>
    </row>
    <row r="84" spans="1:12" x14ac:dyDescent="0.3">
      <c r="A84" s="2">
        <v>32038</v>
      </c>
      <c r="B84">
        <v>117.5</v>
      </c>
      <c r="C84">
        <v>-88.5</v>
      </c>
      <c r="D84">
        <v>-89.91</v>
      </c>
    </row>
    <row r="85" spans="1:12" x14ac:dyDescent="0.3">
      <c r="A85" s="2">
        <v>32040</v>
      </c>
      <c r="B85">
        <v>117.7</v>
      </c>
      <c r="C85">
        <v>-88.7</v>
      </c>
      <c r="D85">
        <v>-90.11</v>
      </c>
    </row>
    <row r="86" spans="1:12" x14ac:dyDescent="0.3">
      <c r="A86" s="2">
        <v>32042</v>
      </c>
      <c r="B86">
        <v>117.62</v>
      </c>
      <c r="C86">
        <v>-88.62</v>
      </c>
      <c r="D86">
        <v>-90.03</v>
      </c>
    </row>
    <row r="87" spans="1:12" x14ac:dyDescent="0.3">
      <c r="A87" s="2">
        <v>32045</v>
      </c>
      <c r="B87">
        <v>117.78</v>
      </c>
      <c r="C87">
        <v>-88.78</v>
      </c>
      <c r="D87">
        <v>-90.19</v>
      </c>
    </row>
    <row r="88" spans="1:12" x14ac:dyDescent="0.3">
      <c r="A88" s="2">
        <v>32050</v>
      </c>
      <c r="B88">
        <v>117.78</v>
      </c>
      <c r="C88">
        <v>-88.78</v>
      </c>
      <c r="D88">
        <v>-90.19</v>
      </c>
    </row>
    <row r="89" spans="1:12" x14ac:dyDescent="0.3">
      <c r="A89" s="2">
        <v>32055</v>
      </c>
      <c r="B89">
        <v>117.78</v>
      </c>
      <c r="C89">
        <v>-88.78</v>
      </c>
      <c r="D89">
        <v>-90.19</v>
      </c>
    </row>
    <row r="90" spans="1:12" x14ac:dyDescent="0.3">
      <c r="A90" s="2">
        <v>32057</v>
      </c>
      <c r="B90">
        <v>117.58</v>
      </c>
      <c r="C90">
        <v>-88.58</v>
      </c>
      <c r="D90">
        <v>-89.99</v>
      </c>
    </row>
    <row r="91" spans="1:12" x14ac:dyDescent="0.3">
      <c r="A91" s="2">
        <v>32060</v>
      </c>
      <c r="B91">
        <v>117.88</v>
      </c>
      <c r="C91">
        <v>-88.88</v>
      </c>
      <c r="D91">
        <v>-90.29</v>
      </c>
    </row>
    <row r="92" spans="1:12" x14ac:dyDescent="0.3">
      <c r="A92" s="2">
        <v>32065</v>
      </c>
      <c r="B92">
        <v>118.3</v>
      </c>
      <c r="C92">
        <v>-89.3</v>
      </c>
      <c r="D92">
        <v>-90.71</v>
      </c>
    </row>
    <row r="93" spans="1:12" x14ac:dyDescent="0.3">
      <c r="A93" s="2">
        <v>32070</v>
      </c>
      <c r="B93">
        <v>129.09</v>
      </c>
      <c r="C93">
        <v>-100.09</v>
      </c>
      <c r="D93">
        <v>-101.5</v>
      </c>
    </row>
    <row r="94" spans="1:12" x14ac:dyDescent="0.3">
      <c r="A94" s="2">
        <v>32075</v>
      </c>
      <c r="B94">
        <v>119.3</v>
      </c>
      <c r="C94">
        <v>-90.3</v>
      </c>
      <c r="D94">
        <v>-91.71</v>
      </c>
    </row>
    <row r="95" spans="1:12" x14ac:dyDescent="0.3">
      <c r="A95" s="2">
        <v>32081</v>
      </c>
      <c r="B95">
        <v>119.82</v>
      </c>
      <c r="C95">
        <v>-90.82</v>
      </c>
      <c r="D95">
        <v>-92.23</v>
      </c>
    </row>
    <row r="96" spans="1:12" x14ac:dyDescent="0.3">
      <c r="A96" s="2">
        <v>32086</v>
      </c>
      <c r="B96">
        <v>120.2</v>
      </c>
      <c r="C96">
        <v>-91.2</v>
      </c>
      <c r="D96">
        <v>-92.61</v>
      </c>
    </row>
    <row r="97" spans="1:4" x14ac:dyDescent="0.3">
      <c r="A97" s="2">
        <v>32091</v>
      </c>
      <c r="B97">
        <v>120.62</v>
      </c>
      <c r="C97">
        <v>-91.62</v>
      </c>
      <c r="D97">
        <v>-93.03</v>
      </c>
    </row>
    <row r="98" spans="1:4" x14ac:dyDescent="0.3">
      <c r="A98" s="2">
        <v>32096</v>
      </c>
      <c r="B98">
        <v>121.12</v>
      </c>
      <c r="C98">
        <v>-92.12</v>
      </c>
      <c r="D98">
        <v>-93.53</v>
      </c>
    </row>
    <row r="99" spans="1:4" x14ac:dyDescent="0.3">
      <c r="A99" s="2">
        <v>32097</v>
      </c>
      <c r="B99">
        <v>120.99</v>
      </c>
      <c r="C99">
        <v>-91.99</v>
      </c>
      <c r="D99">
        <v>-93.4</v>
      </c>
    </row>
    <row r="100" spans="1:4" x14ac:dyDescent="0.3">
      <c r="A100" s="2">
        <v>32101</v>
      </c>
      <c r="B100">
        <v>121.25</v>
      </c>
      <c r="C100">
        <v>-92.25</v>
      </c>
      <c r="D100">
        <v>-93.66</v>
      </c>
    </row>
    <row r="101" spans="1:4" x14ac:dyDescent="0.3">
      <c r="A101" s="2">
        <v>32106</v>
      </c>
      <c r="B101">
        <v>121.7</v>
      </c>
      <c r="C101">
        <v>-92.7</v>
      </c>
      <c r="D101">
        <v>-94.11</v>
      </c>
    </row>
    <row r="102" spans="1:4" x14ac:dyDescent="0.3">
      <c r="A102" s="2">
        <v>32111</v>
      </c>
      <c r="B102">
        <v>121.7</v>
      </c>
      <c r="C102">
        <v>-92.7</v>
      </c>
      <c r="D102">
        <v>-94.11</v>
      </c>
    </row>
    <row r="103" spans="1:4" x14ac:dyDescent="0.3">
      <c r="A103" s="2">
        <v>32116</v>
      </c>
      <c r="B103">
        <v>122.22</v>
      </c>
      <c r="C103">
        <v>-93.22</v>
      </c>
      <c r="D103">
        <v>-94.63</v>
      </c>
    </row>
    <row r="104" spans="1:4" x14ac:dyDescent="0.3">
      <c r="A104" s="2">
        <v>32121</v>
      </c>
      <c r="B104">
        <v>122.3</v>
      </c>
      <c r="C104">
        <v>-93.3</v>
      </c>
      <c r="D104">
        <v>-94.71</v>
      </c>
    </row>
    <row r="105" spans="1:4" x14ac:dyDescent="0.3">
      <c r="A105" s="2">
        <v>32126</v>
      </c>
      <c r="B105">
        <v>122.64</v>
      </c>
      <c r="C105">
        <v>-93.64</v>
      </c>
      <c r="D105">
        <v>-95.05</v>
      </c>
    </row>
    <row r="106" spans="1:4" x14ac:dyDescent="0.3">
      <c r="A106" s="2">
        <v>32131</v>
      </c>
      <c r="B106">
        <v>122.97</v>
      </c>
      <c r="C106">
        <v>-93.97</v>
      </c>
      <c r="D106">
        <v>-95.38</v>
      </c>
    </row>
    <row r="107" spans="1:4" x14ac:dyDescent="0.3">
      <c r="A107" s="2">
        <v>32136</v>
      </c>
      <c r="B107">
        <v>123.2</v>
      </c>
      <c r="C107">
        <v>-94.2</v>
      </c>
      <c r="D107">
        <v>-95.61</v>
      </c>
    </row>
    <row r="108" spans="1:4" x14ac:dyDescent="0.3">
      <c r="A108" s="2">
        <v>32142</v>
      </c>
      <c r="B108">
        <v>123.48</v>
      </c>
      <c r="C108">
        <v>-94.48</v>
      </c>
      <c r="D108">
        <v>-95.89</v>
      </c>
    </row>
    <row r="109" spans="1:4" x14ac:dyDescent="0.3">
      <c r="A109" s="2">
        <v>32154</v>
      </c>
      <c r="B109">
        <v>123.9</v>
      </c>
      <c r="C109">
        <v>-94.9</v>
      </c>
      <c r="D109">
        <v>-96.31</v>
      </c>
    </row>
    <row r="110" spans="1:4" x14ac:dyDescent="0.3">
      <c r="A110" s="2">
        <v>32157</v>
      </c>
      <c r="B110">
        <v>124.12</v>
      </c>
      <c r="C110">
        <v>-95.12</v>
      </c>
      <c r="D110">
        <v>-96.53</v>
      </c>
    </row>
    <row r="111" spans="1:4" x14ac:dyDescent="0.3">
      <c r="A111" s="2">
        <v>32162</v>
      </c>
      <c r="B111">
        <v>123.86</v>
      </c>
      <c r="C111">
        <v>-94.86</v>
      </c>
      <c r="D111">
        <v>-96.27</v>
      </c>
    </row>
    <row r="112" spans="1:4" x14ac:dyDescent="0.3">
      <c r="A112" s="2">
        <v>32167</v>
      </c>
      <c r="B112">
        <v>123.49</v>
      </c>
      <c r="C112">
        <v>-94.49</v>
      </c>
      <c r="D112">
        <v>-95.9</v>
      </c>
    </row>
    <row r="113" spans="1:4" x14ac:dyDescent="0.3">
      <c r="A113" s="2">
        <v>32173</v>
      </c>
      <c r="B113">
        <v>123.19</v>
      </c>
      <c r="C113">
        <v>-94.19</v>
      </c>
      <c r="D113">
        <v>-95.6</v>
      </c>
    </row>
    <row r="114" spans="1:4" x14ac:dyDescent="0.3">
      <c r="A114" s="2">
        <v>32178</v>
      </c>
      <c r="B114">
        <v>122.6</v>
      </c>
      <c r="C114">
        <v>-93.6</v>
      </c>
      <c r="D114">
        <v>-95.01</v>
      </c>
    </row>
    <row r="115" spans="1:4" x14ac:dyDescent="0.3">
      <c r="A115" s="2">
        <v>32183</v>
      </c>
      <c r="B115">
        <v>122.31</v>
      </c>
      <c r="C115">
        <v>-93.31</v>
      </c>
      <c r="D115">
        <v>-94.72</v>
      </c>
    </row>
    <row r="116" spans="1:4" x14ac:dyDescent="0.3">
      <c r="A116" s="2">
        <v>32188</v>
      </c>
      <c r="B116">
        <v>121.93</v>
      </c>
      <c r="C116">
        <v>-92.93</v>
      </c>
      <c r="D116">
        <v>-94.34</v>
      </c>
    </row>
    <row r="117" spans="1:4" x14ac:dyDescent="0.3">
      <c r="A117" s="2">
        <v>32193</v>
      </c>
      <c r="B117">
        <v>121.57</v>
      </c>
      <c r="C117">
        <v>-92.57</v>
      </c>
      <c r="D117">
        <v>-93.98</v>
      </c>
    </row>
    <row r="118" spans="1:4" x14ac:dyDescent="0.3">
      <c r="A118" s="2">
        <v>32198</v>
      </c>
      <c r="B118">
        <v>121.4</v>
      </c>
      <c r="C118">
        <v>-92.4</v>
      </c>
      <c r="D118">
        <v>-93.81</v>
      </c>
    </row>
    <row r="119" spans="1:4" x14ac:dyDescent="0.3">
      <c r="A119" s="2">
        <v>32202</v>
      </c>
      <c r="B119">
        <v>121.26</v>
      </c>
      <c r="C119">
        <v>-92.26</v>
      </c>
      <c r="D119">
        <v>-93.67</v>
      </c>
    </row>
    <row r="120" spans="1:4" x14ac:dyDescent="0.3">
      <c r="A120" s="2">
        <v>32207</v>
      </c>
      <c r="B120">
        <v>121.09</v>
      </c>
      <c r="C120">
        <v>-92.09</v>
      </c>
      <c r="D120">
        <v>-93.5</v>
      </c>
    </row>
    <row r="121" spans="1:4" x14ac:dyDescent="0.3">
      <c r="A121" s="2">
        <v>32212</v>
      </c>
      <c r="B121">
        <v>120.77</v>
      </c>
      <c r="C121">
        <v>-91.77</v>
      </c>
      <c r="D121">
        <v>-93.18</v>
      </c>
    </row>
    <row r="122" spans="1:4" x14ac:dyDescent="0.3">
      <c r="A122" s="2">
        <v>32217</v>
      </c>
      <c r="B122">
        <v>120.6</v>
      </c>
      <c r="C122">
        <v>-91.6</v>
      </c>
      <c r="D122">
        <v>-93.01</v>
      </c>
    </row>
    <row r="123" spans="1:4" x14ac:dyDescent="0.3">
      <c r="A123" s="2">
        <v>32218</v>
      </c>
      <c r="B123">
        <v>120.47</v>
      </c>
      <c r="C123">
        <v>-91.47</v>
      </c>
      <c r="D123">
        <v>-92.88</v>
      </c>
    </row>
    <row r="124" spans="1:4" x14ac:dyDescent="0.3">
      <c r="A124" s="2">
        <v>32222</v>
      </c>
      <c r="B124">
        <v>120.33</v>
      </c>
      <c r="C124">
        <v>-91.33</v>
      </c>
      <c r="D124">
        <v>-92.74</v>
      </c>
    </row>
    <row r="125" spans="1:4" x14ac:dyDescent="0.3">
      <c r="A125" s="2">
        <v>32227</v>
      </c>
      <c r="B125">
        <v>120.29</v>
      </c>
      <c r="C125">
        <v>-91.29</v>
      </c>
      <c r="D125">
        <v>-92.7</v>
      </c>
    </row>
    <row r="126" spans="1:4" x14ac:dyDescent="0.3">
      <c r="A126" s="2">
        <v>32233</v>
      </c>
      <c r="B126">
        <v>120.04</v>
      </c>
      <c r="C126">
        <v>-91.04</v>
      </c>
      <c r="D126">
        <v>-92.45</v>
      </c>
    </row>
    <row r="127" spans="1:4" x14ac:dyDescent="0.3">
      <c r="A127" s="2">
        <v>32238</v>
      </c>
      <c r="B127">
        <v>118.38</v>
      </c>
      <c r="C127">
        <v>-89.38</v>
      </c>
      <c r="D127">
        <v>-90.79</v>
      </c>
    </row>
    <row r="128" spans="1:4" x14ac:dyDescent="0.3">
      <c r="A128" s="2">
        <v>32243</v>
      </c>
      <c r="B128">
        <v>119.2</v>
      </c>
      <c r="C128">
        <v>-90.2</v>
      </c>
      <c r="D128">
        <v>-91.61</v>
      </c>
    </row>
    <row r="129" spans="1:4" x14ac:dyDescent="0.3">
      <c r="A129" s="2">
        <v>32248</v>
      </c>
      <c r="B129">
        <v>119.27</v>
      </c>
      <c r="C129">
        <v>-90.27</v>
      </c>
      <c r="D129">
        <v>-91.68</v>
      </c>
    </row>
    <row r="130" spans="1:4" x14ac:dyDescent="0.3">
      <c r="A130" s="2">
        <v>32253</v>
      </c>
      <c r="B130">
        <v>119.24</v>
      </c>
      <c r="C130">
        <v>-90.24</v>
      </c>
      <c r="D130">
        <v>-91.65</v>
      </c>
    </row>
    <row r="131" spans="1:4" x14ac:dyDescent="0.3">
      <c r="A131" s="2">
        <v>32258</v>
      </c>
      <c r="B131">
        <v>119.24</v>
      </c>
      <c r="C131">
        <v>-90.24</v>
      </c>
      <c r="D131">
        <v>-91.65</v>
      </c>
    </row>
    <row r="132" spans="1:4" x14ac:dyDescent="0.3">
      <c r="A132" s="2">
        <v>32263</v>
      </c>
      <c r="B132">
        <v>119.21</v>
      </c>
      <c r="C132">
        <v>-90.21</v>
      </c>
      <c r="D132">
        <v>-91.62</v>
      </c>
    </row>
    <row r="133" spans="1:4" x14ac:dyDescent="0.3">
      <c r="A133" s="2">
        <v>32266</v>
      </c>
      <c r="B133">
        <v>129.69999999999899</v>
      </c>
      <c r="C133">
        <v>-100.7</v>
      </c>
      <c r="D133">
        <v>-102.11</v>
      </c>
    </row>
    <row r="134" spans="1:4" x14ac:dyDescent="0.3">
      <c r="A134" s="2">
        <v>32268</v>
      </c>
      <c r="B134">
        <v>119.09</v>
      </c>
      <c r="C134">
        <v>-90.09</v>
      </c>
      <c r="D134">
        <v>-91.5</v>
      </c>
    </row>
    <row r="135" spans="1:4" x14ac:dyDescent="0.3">
      <c r="A135" s="2">
        <v>32273</v>
      </c>
      <c r="B135">
        <v>118.99</v>
      </c>
      <c r="C135">
        <v>-89.99</v>
      </c>
      <c r="D135">
        <v>-91.4</v>
      </c>
    </row>
    <row r="136" spans="1:4" x14ac:dyDescent="0.3">
      <c r="A136" s="2">
        <v>32278</v>
      </c>
      <c r="B136">
        <v>118.94</v>
      </c>
      <c r="C136">
        <v>-89.94</v>
      </c>
      <c r="D136">
        <v>-91.35</v>
      </c>
    </row>
    <row r="137" spans="1:4" x14ac:dyDescent="0.3">
      <c r="A137" s="2">
        <v>32283</v>
      </c>
      <c r="B137">
        <v>118.79</v>
      </c>
      <c r="C137">
        <v>-89.79</v>
      </c>
      <c r="D137">
        <v>-91.2</v>
      </c>
    </row>
    <row r="138" spans="1:4" x14ac:dyDescent="0.3">
      <c r="A138" s="2">
        <v>32288</v>
      </c>
      <c r="B138">
        <v>118.7</v>
      </c>
      <c r="C138">
        <v>-89.7</v>
      </c>
      <c r="D138">
        <v>-91.11</v>
      </c>
    </row>
    <row r="139" spans="1:4" x14ac:dyDescent="0.3">
      <c r="A139" s="2">
        <v>32294</v>
      </c>
      <c r="B139">
        <v>118.74</v>
      </c>
      <c r="C139">
        <v>-89.74</v>
      </c>
      <c r="D139">
        <v>-91.15</v>
      </c>
    </row>
    <row r="140" spans="1:4" x14ac:dyDescent="0.3">
      <c r="A140" s="2">
        <v>32299</v>
      </c>
      <c r="B140">
        <v>118.65</v>
      </c>
      <c r="C140">
        <v>-89.65</v>
      </c>
      <c r="D140">
        <v>-91.06</v>
      </c>
    </row>
    <row r="141" spans="1:4" x14ac:dyDescent="0.3">
      <c r="A141" s="2">
        <v>32304</v>
      </c>
      <c r="B141">
        <v>118.61</v>
      </c>
      <c r="C141">
        <v>-89.61</v>
      </c>
      <c r="D141">
        <v>-91.02</v>
      </c>
    </row>
    <row r="142" spans="1:4" x14ac:dyDescent="0.3">
      <c r="A142" s="2">
        <v>32309</v>
      </c>
      <c r="B142">
        <v>118.65</v>
      </c>
      <c r="C142">
        <v>-89.65</v>
      </c>
      <c r="D142">
        <v>-91.06</v>
      </c>
    </row>
    <row r="143" spans="1:4" x14ac:dyDescent="0.3">
      <c r="A143" s="2">
        <v>32314</v>
      </c>
      <c r="B143">
        <v>118.64</v>
      </c>
      <c r="C143">
        <v>-89.64</v>
      </c>
      <c r="D143">
        <v>-91.05</v>
      </c>
    </row>
    <row r="144" spans="1:4" x14ac:dyDescent="0.3">
      <c r="A144" s="2">
        <v>32319</v>
      </c>
      <c r="B144">
        <v>118.89</v>
      </c>
      <c r="C144">
        <v>-89.89</v>
      </c>
      <c r="D144">
        <v>-91.3</v>
      </c>
    </row>
    <row r="145" spans="1:4" x14ac:dyDescent="0.3">
      <c r="A145" s="2">
        <v>32324</v>
      </c>
      <c r="B145">
        <v>118.75</v>
      </c>
      <c r="C145">
        <v>-89.75</v>
      </c>
      <c r="D145">
        <v>-91.16</v>
      </c>
    </row>
    <row r="146" spans="1:4" x14ac:dyDescent="0.3">
      <c r="A146" s="2">
        <v>32329</v>
      </c>
      <c r="B146">
        <v>118.7</v>
      </c>
      <c r="C146">
        <v>-89.7</v>
      </c>
      <c r="D146">
        <v>-91.11</v>
      </c>
    </row>
    <row r="147" spans="1:4" x14ac:dyDescent="0.3">
      <c r="A147" s="2">
        <v>32334</v>
      </c>
      <c r="B147">
        <v>118.7</v>
      </c>
      <c r="C147">
        <v>-89.7</v>
      </c>
      <c r="D147">
        <v>-91.11</v>
      </c>
    </row>
    <row r="148" spans="1:4" x14ac:dyDescent="0.3">
      <c r="A148" s="2">
        <v>32339</v>
      </c>
      <c r="B148">
        <v>118.81</v>
      </c>
      <c r="C148">
        <v>-89.81</v>
      </c>
      <c r="D148">
        <v>-91.22</v>
      </c>
    </row>
    <row r="149" spans="1:4" x14ac:dyDescent="0.3">
      <c r="A149" s="2">
        <v>32344</v>
      </c>
      <c r="B149">
        <v>118.63</v>
      </c>
      <c r="C149">
        <v>-89.63</v>
      </c>
      <c r="D149">
        <v>-91.04</v>
      </c>
    </row>
    <row r="150" spans="1:4" x14ac:dyDescent="0.3">
      <c r="A150" s="2">
        <v>32349</v>
      </c>
      <c r="B150">
        <v>118.61</v>
      </c>
      <c r="C150">
        <v>-89.61</v>
      </c>
      <c r="D150">
        <v>-91.02</v>
      </c>
    </row>
    <row r="151" spans="1:4" x14ac:dyDescent="0.3">
      <c r="A151" s="2">
        <v>32355</v>
      </c>
      <c r="B151">
        <v>118.63</v>
      </c>
      <c r="C151">
        <v>-89.63</v>
      </c>
      <c r="D151">
        <v>-91.04</v>
      </c>
    </row>
    <row r="152" spans="1:4" x14ac:dyDescent="0.3">
      <c r="A152" s="2">
        <v>32360</v>
      </c>
      <c r="B152">
        <v>118.73</v>
      </c>
      <c r="C152">
        <v>-89.73</v>
      </c>
      <c r="D152">
        <v>-91.14</v>
      </c>
    </row>
    <row r="153" spans="1:4" x14ac:dyDescent="0.3">
      <c r="A153" s="2">
        <v>32365</v>
      </c>
      <c r="B153">
        <v>118.69</v>
      </c>
      <c r="C153">
        <v>-89.69</v>
      </c>
      <c r="D153">
        <v>-91.1</v>
      </c>
    </row>
    <row r="154" spans="1:4" x14ac:dyDescent="0.3">
      <c r="A154" s="2">
        <v>32370</v>
      </c>
      <c r="B154">
        <v>118.66</v>
      </c>
      <c r="C154">
        <v>-89.66</v>
      </c>
      <c r="D154">
        <v>-91.07</v>
      </c>
    </row>
    <row r="155" spans="1:4" x14ac:dyDescent="0.3">
      <c r="A155" s="2">
        <v>32375</v>
      </c>
      <c r="B155">
        <v>118.55</v>
      </c>
      <c r="C155">
        <v>-89.55</v>
      </c>
      <c r="D155">
        <v>-90.96</v>
      </c>
    </row>
    <row r="156" spans="1:4" x14ac:dyDescent="0.3">
      <c r="A156" s="2">
        <v>32380</v>
      </c>
      <c r="B156">
        <v>118.57</v>
      </c>
      <c r="C156">
        <v>-89.57</v>
      </c>
      <c r="D156">
        <v>-90.98</v>
      </c>
    </row>
    <row r="157" spans="1:4" x14ac:dyDescent="0.3">
      <c r="A157" s="2">
        <v>32386</v>
      </c>
      <c r="B157">
        <v>118.7</v>
      </c>
      <c r="C157">
        <v>-89.7</v>
      </c>
      <c r="D157">
        <v>-91.11</v>
      </c>
    </row>
    <row r="158" spans="1:4" x14ac:dyDescent="0.3">
      <c r="A158" s="2">
        <v>32391</v>
      </c>
      <c r="B158">
        <v>118.6</v>
      </c>
      <c r="C158">
        <v>-89.6</v>
      </c>
      <c r="D158">
        <v>-91.01</v>
      </c>
    </row>
    <row r="159" spans="1:4" x14ac:dyDescent="0.3">
      <c r="A159" s="2">
        <v>32396</v>
      </c>
      <c r="B159">
        <v>118.61</v>
      </c>
      <c r="C159">
        <v>-89.61</v>
      </c>
      <c r="D159">
        <v>-91.02</v>
      </c>
    </row>
    <row r="160" spans="1:4" x14ac:dyDescent="0.3">
      <c r="A160" s="2">
        <v>32401</v>
      </c>
      <c r="B160">
        <v>118.69</v>
      </c>
      <c r="C160">
        <v>-89.69</v>
      </c>
      <c r="D160">
        <v>-91.1</v>
      </c>
    </row>
    <row r="161" spans="1:4" x14ac:dyDescent="0.3">
      <c r="A161" s="2">
        <v>32406</v>
      </c>
      <c r="B161">
        <v>128.979999999999</v>
      </c>
      <c r="C161">
        <v>-99.98</v>
      </c>
      <c r="D161">
        <v>-101.39</v>
      </c>
    </row>
    <row r="162" spans="1:4" x14ac:dyDescent="0.3">
      <c r="A162" s="2">
        <v>32411</v>
      </c>
      <c r="B162">
        <v>118.57</v>
      </c>
      <c r="C162">
        <v>-89.57</v>
      </c>
      <c r="D162">
        <v>-90.98</v>
      </c>
    </row>
    <row r="163" spans="1:4" x14ac:dyDescent="0.3">
      <c r="A163" s="2">
        <v>32416</v>
      </c>
      <c r="B163">
        <v>118.6</v>
      </c>
      <c r="C163">
        <v>-89.6</v>
      </c>
      <c r="D163">
        <v>-91.01</v>
      </c>
    </row>
    <row r="164" spans="1:4" x14ac:dyDescent="0.3">
      <c r="A164" s="2">
        <v>32421</v>
      </c>
      <c r="B164">
        <v>118.51</v>
      </c>
      <c r="C164">
        <v>-89.51</v>
      </c>
      <c r="D164">
        <v>-90.92</v>
      </c>
    </row>
    <row r="165" spans="1:4" x14ac:dyDescent="0.3">
      <c r="A165" s="2">
        <v>32426</v>
      </c>
      <c r="B165">
        <v>118.48</v>
      </c>
      <c r="C165">
        <v>-89.48</v>
      </c>
      <c r="D165">
        <v>-90.89</v>
      </c>
    </row>
    <row r="166" spans="1:4" x14ac:dyDescent="0.3">
      <c r="A166" s="2">
        <v>32431</v>
      </c>
      <c r="B166">
        <v>118.46</v>
      </c>
      <c r="C166">
        <v>-89.46</v>
      </c>
      <c r="D166">
        <v>-90.87</v>
      </c>
    </row>
    <row r="167" spans="1:4" x14ac:dyDescent="0.3">
      <c r="A167" s="2">
        <v>32434</v>
      </c>
      <c r="B167">
        <v>118.45</v>
      </c>
      <c r="C167">
        <v>-89.45</v>
      </c>
      <c r="D167">
        <v>-90.86</v>
      </c>
    </row>
    <row r="168" spans="1:4" x14ac:dyDescent="0.3">
      <c r="A168" s="2">
        <v>32436</v>
      </c>
      <c r="B168">
        <v>118.55</v>
      </c>
      <c r="C168">
        <v>-89.55</v>
      </c>
      <c r="D168">
        <v>-90.96</v>
      </c>
    </row>
    <row r="169" spans="1:4" x14ac:dyDescent="0.3">
      <c r="A169" s="2">
        <v>32441</v>
      </c>
      <c r="B169">
        <v>118.44</v>
      </c>
      <c r="C169">
        <v>-89.44</v>
      </c>
      <c r="D169">
        <v>-90.85</v>
      </c>
    </row>
    <row r="170" spans="1:4" x14ac:dyDescent="0.3">
      <c r="A170" s="2">
        <v>32447</v>
      </c>
      <c r="B170">
        <v>118.48</v>
      </c>
      <c r="C170">
        <v>-89.48</v>
      </c>
      <c r="D170">
        <v>-90.89</v>
      </c>
    </row>
    <row r="171" spans="1:4" x14ac:dyDescent="0.3">
      <c r="A171" s="2">
        <v>32452</v>
      </c>
      <c r="B171">
        <v>118.25</v>
      </c>
      <c r="C171">
        <v>-89.25</v>
      </c>
      <c r="D171">
        <v>-90.66</v>
      </c>
    </row>
    <row r="172" spans="1:4" x14ac:dyDescent="0.3">
      <c r="A172" s="2">
        <v>32457</v>
      </c>
      <c r="B172">
        <v>118.31</v>
      </c>
      <c r="C172">
        <v>-89.31</v>
      </c>
      <c r="D172">
        <v>-90.72</v>
      </c>
    </row>
    <row r="173" spans="1:4" x14ac:dyDescent="0.3">
      <c r="A173" s="2">
        <v>32462</v>
      </c>
      <c r="B173">
        <v>128.72</v>
      </c>
      <c r="C173">
        <v>-99.72</v>
      </c>
      <c r="D173">
        <v>-101.13</v>
      </c>
    </row>
    <row r="174" spans="1:4" x14ac:dyDescent="0.3">
      <c r="A174" s="2">
        <v>32467</v>
      </c>
      <c r="B174">
        <v>118.19</v>
      </c>
      <c r="C174">
        <v>-89.19</v>
      </c>
      <c r="D174">
        <v>-90.6</v>
      </c>
    </row>
    <row r="175" spans="1:4" x14ac:dyDescent="0.3">
      <c r="A175" s="2">
        <v>32469</v>
      </c>
      <c r="B175">
        <v>118.1</v>
      </c>
      <c r="C175">
        <v>-89.1</v>
      </c>
      <c r="D175">
        <v>-90.51</v>
      </c>
    </row>
    <row r="176" spans="1:4" x14ac:dyDescent="0.3">
      <c r="A176" s="2">
        <v>32472</v>
      </c>
      <c r="B176">
        <v>118.13</v>
      </c>
      <c r="C176">
        <v>-89.13</v>
      </c>
      <c r="D176">
        <v>-90.54</v>
      </c>
    </row>
    <row r="177" spans="1:4" x14ac:dyDescent="0.3">
      <c r="A177" s="2">
        <v>32477</v>
      </c>
      <c r="B177">
        <v>118.14</v>
      </c>
      <c r="C177">
        <v>-89.14</v>
      </c>
      <c r="D177">
        <v>-90.55</v>
      </c>
    </row>
    <row r="178" spans="1:4" x14ac:dyDescent="0.3">
      <c r="A178" s="2">
        <v>32482</v>
      </c>
      <c r="B178">
        <v>118.18</v>
      </c>
      <c r="C178">
        <v>-89.18</v>
      </c>
      <c r="D178">
        <v>-90.59</v>
      </c>
    </row>
    <row r="179" spans="1:4" x14ac:dyDescent="0.3">
      <c r="A179" s="2">
        <v>32487</v>
      </c>
      <c r="B179">
        <v>118.06</v>
      </c>
      <c r="C179">
        <v>-89.06</v>
      </c>
      <c r="D179">
        <v>-90.47</v>
      </c>
    </row>
    <row r="180" spans="1:4" x14ac:dyDescent="0.3">
      <c r="A180" s="2">
        <v>32492</v>
      </c>
      <c r="B180">
        <v>118.11</v>
      </c>
      <c r="C180">
        <v>-89.11</v>
      </c>
      <c r="D180">
        <v>-90.52</v>
      </c>
    </row>
    <row r="181" spans="1:4" x14ac:dyDescent="0.3">
      <c r="A181" s="2">
        <v>32497</v>
      </c>
      <c r="B181">
        <v>118.19</v>
      </c>
      <c r="C181">
        <v>-89.19</v>
      </c>
      <c r="D181">
        <v>-90.6</v>
      </c>
    </row>
    <row r="182" spans="1:4" x14ac:dyDescent="0.3">
      <c r="A182" s="2">
        <v>32502</v>
      </c>
      <c r="B182">
        <v>118.12</v>
      </c>
      <c r="C182">
        <v>-89.12</v>
      </c>
      <c r="D182">
        <v>-90.53</v>
      </c>
    </row>
    <row r="183" spans="1:4" x14ac:dyDescent="0.3">
      <c r="A183" s="2">
        <v>32508</v>
      </c>
      <c r="B183">
        <v>117.87</v>
      </c>
      <c r="C183">
        <v>-88.87</v>
      </c>
      <c r="D183">
        <v>-90.28</v>
      </c>
    </row>
    <row r="184" spans="1:4" x14ac:dyDescent="0.3">
      <c r="A184" s="2">
        <v>32513</v>
      </c>
      <c r="B184">
        <v>117.8</v>
      </c>
      <c r="C184">
        <v>-88.8</v>
      </c>
      <c r="D184">
        <v>-90.21</v>
      </c>
    </row>
    <row r="185" spans="1:4" x14ac:dyDescent="0.3">
      <c r="A185" s="2">
        <v>32518</v>
      </c>
      <c r="B185">
        <v>117.9</v>
      </c>
      <c r="C185">
        <v>-88.9</v>
      </c>
      <c r="D185">
        <v>-90.31</v>
      </c>
    </row>
    <row r="186" spans="1:4" x14ac:dyDescent="0.3">
      <c r="A186" s="2">
        <v>32523</v>
      </c>
      <c r="B186">
        <v>117.82</v>
      </c>
      <c r="C186">
        <v>-88.82</v>
      </c>
      <c r="D186">
        <v>-90.23</v>
      </c>
    </row>
    <row r="187" spans="1:4" x14ac:dyDescent="0.3">
      <c r="A187" s="2">
        <v>32526</v>
      </c>
      <c r="B187">
        <v>117.9</v>
      </c>
      <c r="C187">
        <v>-88.9</v>
      </c>
      <c r="D187">
        <v>-90.31</v>
      </c>
    </row>
    <row r="188" spans="1:4" x14ac:dyDescent="0.3">
      <c r="A188" s="2">
        <v>32528</v>
      </c>
      <c r="B188">
        <v>117.85</v>
      </c>
      <c r="C188">
        <v>-88.85</v>
      </c>
      <c r="D188">
        <v>-90.26</v>
      </c>
    </row>
    <row r="189" spans="1:4" x14ac:dyDescent="0.3">
      <c r="A189" s="2">
        <v>32533</v>
      </c>
      <c r="B189">
        <v>117.99</v>
      </c>
      <c r="C189">
        <v>-88.99</v>
      </c>
      <c r="D189">
        <v>-90.4</v>
      </c>
    </row>
    <row r="190" spans="1:4" x14ac:dyDescent="0.3">
      <c r="A190" s="2">
        <v>32539</v>
      </c>
      <c r="B190">
        <v>117.99</v>
      </c>
      <c r="C190">
        <v>-88.99</v>
      </c>
      <c r="D190">
        <v>-90.4</v>
      </c>
    </row>
    <row r="191" spans="1:4" x14ac:dyDescent="0.3">
      <c r="A191" s="2">
        <v>32544</v>
      </c>
      <c r="B191">
        <v>118.16</v>
      </c>
      <c r="C191">
        <v>-89.16</v>
      </c>
      <c r="D191">
        <v>-90.57</v>
      </c>
    </row>
    <row r="192" spans="1:4" x14ac:dyDescent="0.3">
      <c r="A192" s="2">
        <v>32549</v>
      </c>
      <c r="B192">
        <v>118</v>
      </c>
      <c r="C192">
        <v>-89</v>
      </c>
      <c r="D192">
        <v>-90.41</v>
      </c>
    </row>
    <row r="193" spans="1:4" x14ac:dyDescent="0.3">
      <c r="A193" s="2">
        <v>32554</v>
      </c>
      <c r="B193">
        <v>118.12</v>
      </c>
      <c r="C193">
        <v>-89.12</v>
      </c>
      <c r="D193">
        <v>-90.53</v>
      </c>
    </row>
    <row r="194" spans="1:4" x14ac:dyDescent="0.3">
      <c r="A194" s="2">
        <v>32559</v>
      </c>
      <c r="B194">
        <v>118.1</v>
      </c>
      <c r="C194">
        <v>-89.1</v>
      </c>
      <c r="D194">
        <v>-90.51</v>
      </c>
    </row>
    <row r="195" spans="1:4" x14ac:dyDescent="0.3">
      <c r="A195" s="2">
        <v>32564</v>
      </c>
      <c r="B195">
        <v>118.02</v>
      </c>
      <c r="C195">
        <v>-89.02</v>
      </c>
      <c r="D195">
        <v>-90.43</v>
      </c>
    </row>
    <row r="196" spans="1:4" x14ac:dyDescent="0.3">
      <c r="A196" s="2">
        <v>32567</v>
      </c>
      <c r="B196">
        <v>118.01</v>
      </c>
      <c r="C196">
        <v>-89.01</v>
      </c>
      <c r="D196">
        <v>-90.42</v>
      </c>
    </row>
    <row r="197" spans="1:4" x14ac:dyDescent="0.3">
      <c r="A197" s="2">
        <v>32572</v>
      </c>
      <c r="B197">
        <v>118.1</v>
      </c>
      <c r="C197">
        <v>-89.1</v>
      </c>
      <c r="D197">
        <v>-90.51</v>
      </c>
    </row>
    <row r="198" spans="1:4" x14ac:dyDescent="0.3">
      <c r="A198" s="2">
        <v>32577</v>
      </c>
      <c r="B198">
        <v>118.03</v>
      </c>
      <c r="C198">
        <v>-89.03</v>
      </c>
      <c r="D198">
        <v>-90.44</v>
      </c>
    </row>
    <row r="199" spans="1:4" x14ac:dyDescent="0.3">
      <c r="A199" s="2">
        <v>32582</v>
      </c>
      <c r="B199">
        <v>117.95</v>
      </c>
      <c r="C199">
        <v>-88.95</v>
      </c>
      <c r="D199">
        <v>-90.36</v>
      </c>
    </row>
    <row r="200" spans="1:4" x14ac:dyDescent="0.3">
      <c r="A200" s="2">
        <v>32587</v>
      </c>
      <c r="B200">
        <v>118.01</v>
      </c>
      <c r="C200">
        <v>-89.01</v>
      </c>
      <c r="D200">
        <v>-90.42</v>
      </c>
    </row>
    <row r="201" spans="1:4" x14ac:dyDescent="0.3">
      <c r="A201" s="2">
        <v>32592</v>
      </c>
      <c r="B201">
        <v>115.5</v>
      </c>
      <c r="C201">
        <v>-86.5</v>
      </c>
      <c r="D201">
        <v>-87.91</v>
      </c>
    </row>
    <row r="202" spans="1:4" x14ac:dyDescent="0.3">
      <c r="A202" s="2">
        <v>32598</v>
      </c>
      <c r="B202">
        <v>114.6</v>
      </c>
      <c r="C202">
        <v>-85.6</v>
      </c>
      <c r="D202">
        <v>-87.01</v>
      </c>
    </row>
    <row r="203" spans="1:4" x14ac:dyDescent="0.3">
      <c r="A203" s="2">
        <v>32603</v>
      </c>
      <c r="B203">
        <v>114.22</v>
      </c>
      <c r="C203">
        <v>-85.22</v>
      </c>
      <c r="D203">
        <v>-86.63</v>
      </c>
    </row>
    <row r="204" spans="1:4" x14ac:dyDescent="0.3">
      <c r="A204" s="2">
        <v>32608</v>
      </c>
      <c r="B204">
        <v>113.85</v>
      </c>
      <c r="C204">
        <v>-84.85</v>
      </c>
      <c r="D204">
        <v>-86.26</v>
      </c>
    </row>
    <row r="205" spans="1:4" x14ac:dyDescent="0.3">
      <c r="A205" s="2">
        <v>32613</v>
      </c>
      <c r="B205">
        <v>113.72</v>
      </c>
      <c r="C205">
        <v>-84.72</v>
      </c>
      <c r="D205">
        <v>-86.13</v>
      </c>
    </row>
    <row r="206" spans="1:4" x14ac:dyDescent="0.3">
      <c r="A206" s="2">
        <v>32618</v>
      </c>
      <c r="B206">
        <v>113.48</v>
      </c>
      <c r="C206">
        <v>-84.48</v>
      </c>
      <c r="D206">
        <v>-85.89</v>
      </c>
    </row>
    <row r="207" spans="1:4" x14ac:dyDescent="0.3">
      <c r="A207" s="2">
        <v>32622</v>
      </c>
      <c r="B207">
        <v>113.3</v>
      </c>
      <c r="C207">
        <v>-84.3</v>
      </c>
      <c r="D207">
        <v>-85.71</v>
      </c>
    </row>
    <row r="208" spans="1:4" x14ac:dyDescent="0.3">
      <c r="A208" s="2">
        <v>32623</v>
      </c>
      <c r="B208">
        <v>113.3</v>
      </c>
      <c r="C208">
        <v>-84.3</v>
      </c>
      <c r="D208">
        <v>-85.71</v>
      </c>
    </row>
    <row r="209" spans="1:4" x14ac:dyDescent="0.3">
      <c r="A209" s="2">
        <v>32628</v>
      </c>
      <c r="B209">
        <v>113.18</v>
      </c>
      <c r="C209">
        <v>-84.18</v>
      </c>
      <c r="D209">
        <v>-85.59</v>
      </c>
    </row>
    <row r="210" spans="1:4" x14ac:dyDescent="0.3">
      <c r="A210" s="2">
        <v>32633</v>
      </c>
      <c r="B210">
        <v>113.11</v>
      </c>
      <c r="C210">
        <v>-84.11</v>
      </c>
      <c r="D210">
        <v>-85.52</v>
      </c>
    </row>
    <row r="211" spans="1:4" x14ac:dyDescent="0.3">
      <c r="A211" s="2">
        <v>32638</v>
      </c>
      <c r="B211">
        <v>112.97</v>
      </c>
      <c r="C211">
        <v>-83.97</v>
      </c>
      <c r="D211">
        <v>-85.38</v>
      </c>
    </row>
    <row r="212" spans="1:4" x14ac:dyDescent="0.3">
      <c r="A212" s="2">
        <v>32643</v>
      </c>
      <c r="B212">
        <v>112.88</v>
      </c>
      <c r="C212">
        <v>-83.88</v>
      </c>
      <c r="D212">
        <v>-85.29</v>
      </c>
    </row>
    <row r="213" spans="1:4" x14ac:dyDescent="0.3">
      <c r="A213" s="2">
        <v>32648</v>
      </c>
      <c r="B213">
        <v>112.9</v>
      </c>
      <c r="C213">
        <v>-83.9</v>
      </c>
      <c r="D213">
        <v>-85.31</v>
      </c>
    </row>
    <row r="214" spans="1:4" x14ac:dyDescent="0.3">
      <c r="A214" s="2">
        <v>32653</v>
      </c>
      <c r="B214">
        <v>112.78</v>
      </c>
      <c r="C214">
        <v>-83.78</v>
      </c>
      <c r="D214">
        <v>-85.19</v>
      </c>
    </row>
    <row r="215" spans="1:4" x14ac:dyDescent="0.3">
      <c r="A215" s="2">
        <v>32659</v>
      </c>
      <c r="B215">
        <v>112.9</v>
      </c>
      <c r="C215">
        <v>-83.9</v>
      </c>
      <c r="D215">
        <v>-85.31</v>
      </c>
    </row>
    <row r="216" spans="1:4" x14ac:dyDescent="0.3">
      <c r="A216" s="2">
        <v>32664</v>
      </c>
      <c r="B216">
        <v>113</v>
      </c>
      <c r="C216">
        <v>-84</v>
      </c>
      <c r="D216">
        <v>-85.41</v>
      </c>
    </row>
    <row r="217" spans="1:4" x14ac:dyDescent="0.3">
      <c r="A217" s="2">
        <v>32669</v>
      </c>
      <c r="B217">
        <v>112.89</v>
      </c>
      <c r="C217">
        <v>-83.89</v>
      </c>
      <c r="D217">
        <v>-85.3</v>
      </c>
    </row>
    <row r="218" spans="1:4" x14ac:dyDescent="0.3">
      <c r="A218" s="2">
        <v>32672</v>
      </c>
      <c r="B218">
        <v>112.9</v>
      </c>
      <c r="C218">
        <v>-83.9</v>
      </c>
      <c r="D218">
        <v>-85.31</v>
      </c>
    </row>
    <row r="219" spans="1:4" x14ac:dyDescent="0.3">
      <c r="A219" s="2">
        <v>32674</v>
      </c>
      <c r="B219">
        <v>112.89</v>
      </c>
      <c r="C219">
        <v>-83.89</v>
      </c>
      <c r="D219">
        <v>-85.3</v>
      </c>
    </row>
    <row r="220" spans="1:4" x14ac:dyDescent="0.3">
      <c r="A220" s="2">
        <v>32679</v>
      </c>
      <c r="B220">
        <v>112.9</v>
      </c>
      <c r="C220">
        <v>-83.9</v>
      </c>
      <c r="D220">
        <v>-85.31</v>
      </c>
    </row>
    <row r="221" spans="1:4" x14ac:dyDescent="0.3">
      <c r="A221" s="2">
        <v>32684</v>
      </c>
      <c r="B221">
        <v>112.72</v>
      </c>
      <c r="C221">
        <v>-83.72</v>
      </c>
      <c r="D221">
        <v>-85.13</v>
      </c>
    </row>
    <row r="222" spans="1:4" x14ac:dyDescent="0.3">
      <c r="A222" s="2">
        <v>32687</v>
      </c>
      <c r="B222">
        <v>112.59</v>
      </c>
      <c r="C222">
        <v>-83.59</v>
      </c>
      <c r="D222">
        <v>-85</v>
      </c>
    </row>
    <row r="223" spans="1:4" x14ac:dyDescent="0.3">
      <c r="A223" s="2">
        <v>32689</v>
      </c>
      <c r="B223">
        <v>112.73</v>
      </c>
      <c r="C223">
        <v>-83.73</v>
      </c>
      <c r="D223">
        <v>-85.14</v>
      </c>
    </row>
    <row r="224" spans="1:4" x14ac:dyDescent="0.3">
      <c r="A224" s="2">
        <v>32694</v>
      </c>
      <c r="B224">
        <v>112.8</v>
      </c>
      <c r="C224">
        <v>-83.8</v>
      </c>
      <c r="D224">
        <v>-85.21</v>
      </c>
    </row>
    <row r="225" spans="1:4" x14ac:dyDescent="0.3">
      <c r="A225" s="2">
        <v>32699</v>
      </c>
      <c r="B225">
        <v>112.8</v>
      </c>
      <c r="C225">
        <v>-83.8</v>
      </c>
      <c r="D225">
        <v>-85.21</v>
      </c>
    </row>
    <row r="226" spans="1:4" x14ac:dyDescent="0.3">
      <c r="A226" s="2">
        <v>32704</v>
      </c>
      <c r="B226">
        <v>112.8</v>
      </c>
      <c r="C226">
        <v>-83.8</v>
      </c>
      <c r="D226">
        <v>-85.21</v>
      </c>
    </row>
    <row r="227" spans="1:4" x14ac:dyDescent="0.3">
      <c r="A227" s="2">
        <v>32709</v>
      </c>
      <c r="B227">
        <v>112.86</v>
      </c>
      <c r="C227">
        <v>-83.86</v>
      </c>
      <c r="D227">
        <v>-85.27</v>
      </c>
    </row>
    <row r="228" spans="1:4" x14ac:dyDescent="0.3">
      <c r="A228" s="2">
        <v>32714</v>
      </c>
      <c r="B228">
        <v>112.9</v>
      </c>
      <c r="C228">
        <v>-83.9</v>
      </c>
      <c r="D228">
        <v>-85.31</v>
      </c>
    </row>
    <row r="229" spans="1:4" x14ac:dyDescent="0.3">
      <c r="A229" s="2">
        <v>32720</v>
      </c>
      <c r="B229">
        <v>113.05</v>
      </c>
      <c r="C229">
        <v>-84.05</v>
      </c>
      <c r="D229">
        <v>-85.46</v>
      </c>
    </row>
    <row r="230" spans="1:4" x14ac:dyDescent="0.3">
      <c r="A230" s="2">
        <v>32725</v>
      </c>
      <c r="B230">
        <v>113.05</v>
      </c>
      <c r="C230">
        <v>-84.05</v>
      </c>
      <c r="D230">
        <v>-85.46</v>
      </c>
    </row>
    <row r="231" spans="1:4" x14ac:dyDescent="0.3">
      <c r="A231" s="2">
        <v>32730</v>
      </c>
      <c r="B231">
        <v>114.29</v>
      </c>
      <c r="C231">
        <v>-85.29</v>
      </c>
      <c r="D231">
        <v>-86.7</v>
      </c>
    </row>
    <row r="232" spans="1:4" x14ac:dyDescent="0.3">
      <c r="A232" s="2">
        <v>32735</v>
      </c>
      <c r="B232">
        <v>115.6</v>
      </c>
      <c r="C232">
        <v>-86.6</v>
      </c>
      <c r="D232">
        <v>-88.01</v>
      </c>
    </row>
    <row r="233" spans="1:4" x14ac:dyDescent="0.3">
      <c r="A233" s="2">
        <v>32740</v>
      </c>
      <c r="B233">
        <v>116.18</v>
      </c>
      <c r="C233">
        <v>-87.18</v>
      </c>
      <c r="D233">
        <v>-88.59</v>
      </c>
    </row>
    <row r="234" spans="1:4" x14ac:dyDescent="0.3">
      <c r="A234" s="2">
        <v>32745</v>
      </c>
      <c r="B234">
        <v>116.48</v>
      </c>
      <c r="C234">
        <v>-87.48</v>
      </c>
      <c r="D234">
        <v>-88.89</v>
      </c>
    </row>
    <row r="235" spans="1:4" x14ac:dyDescent="0.3">
      <c r="A235" s="2">
        <v>32751</v>
      </c>
      <c r="B235">
        <v>116.91</v>
      </c>
      <c r="C235">
        <v>-87.91</v>
      </c>
      <c r="D235">
        <v>-89.32</v>
      </c>
    </row>
    <row r="236" spans="1:4" x14ac:dyDescent="0.3">
      <c r="A236" s="2">
        <v>32756</v>
      </c>
      <c r="B236">
        <v>117.2</v>
      </c>
      <c r="C236">
        <v>-88.2</v>
      </c>
      <c r="D236">
        <v>-89.61</v>
      </c>
    </row>
    <row r="237" spans="1:4" x14ac:dyDescent="0.3">
      <c r="A237" s="2">
        <v>32761</v>
      </c>
      <c r="B237">
        <v>117.34</v>
      </c>
      <c r="C237">
        <v>-88.34</v>
      </c>
      <c r="D237">
        <v>-89.75</v>
      </c>
    </row>
    <row r="238" spans="1:4" x14ac:dyDescent="0.3">
      <c r="A238" s="2">
        <v>32766</v>
      </c>
      <c r="B238">
        <v>117.52</v>
      </c>
      <c r="C238">
        <v>-88.52</v>
      </c>
      <c r="D238">
        <v>-89.93</v>
      </c>
    </row>
    <row r="239" spans="1:4" x14ac:dyDescent="0.3">
      <c r="A239" s="2">
        <v>32771</v>
      </c>
      <c r="B239">
        <v>117.43</v>
      </c>
      <c r="C239">
        <v>-88.43</v>
      </c>
      <c r="D239">
        <v>-89.84</v>
      </c>
    </row>
    <row r="240" spans="1:4" x14ac:dyDescent="0.3">
      <c r="A240" s="2">
        <v>32776</v>
      </c>
      <c r="B240">
        <v>117.63</v>
      </c>
      <c r="C240">
        <v>-88.63</v>
      </c>
      <c r="D240">
        <v>-90.04</v>
      </c>
    </row>
    <row r="241" spans="1:4" x14ac:dyDescent="0.3">
      <c r="A241" s="2">
        <v>32781</v>
      </c>
      <c r="B241">
        <v>117.67</v>
      </c>
      <c r="C241">
        <v>-88.67</v>
      </c>
      <c r="D241">
        <v>-90.08</v>
      </c>
    </row>
    <row r="242" spans="1:4" x14ac:dyDescent="0.3">
      <c r="A242" s="2">
        <v>32784</v>
      </c>
      <c r="B242">
        <v>117.5</v>
      </c>
      <c r="C242">
        <v>-88.5</v>
      </c>
      <c r="D242">
        <v>-89.91</v>
      </c>
    </row>
    <row r="243" spans="1:4" x14ac:dyDescent="0.3">
      <c r="A243" s="2">
        <v>32786</v>
      </c>
      <c r="B243">
        <v>117.7</v>
      </c>
      <c r="C243">
        <v>-88.7</v>
      </c>
      <c r="D243">
        <v>-90.11</v>
      </c>
    </row>
    <row r="244" spans="1:4" x14ac:dyDescent="0.3">
      <c r="A244" s="2">
        <v>32791</v>
      </c>
      <c r="B244">
        <v>117.81</v>
      </c>
      <c r="C244">
        <v>-88.81</v>
      </c>
      <c r="D244">
        <v>-90.22</v>
      </c>
    </row>
    <row r="245" spans="1:4" x14ac:dyDescent="0.3">
      <c r="A245" s="2">
        <v>32794</v>
      </c>
      <c r="B245">
        <v>126.42</v>
      </c>
      <c r="C245">
        <v>-97.42</v>
      </c>
      <c r="D245">
        <v>-98.83</v>
      </c>
    </row>
    <row r="246" spans="1:4" x14ac:dyDescent="0.3">
      <c r="A246" s="2">
        <v>32796</v>
      </c>
      <c r="B246">
        <v>117.9</v>
      </c>
      <c r="C246">
        <v>-88.9</v>
      </c>
      <c r="D246">
        <v>-90.31</v>
      </c>
    </row>
    <row r="247" spans="1:4" x14ac:dyDescent="0.3">
      <c r="A247" s="2">
        <v>32801</v>
      </c>
      <c r="B247">
        <v>117.78</v>
      </c>
      <c r="C247">
        <v>-88.78</v>
      </c>
      <c r="D247">
        <v>-90.19</v>
      </c>
    </row>
    <row r="248" spans="1:4" x14ac:dyDescent="0.3">
      <c r="A248" s="2">
        <v>32806</v>
      </c>
      <c r="B248">
        <v>118</v>
      </c>
      <c r="C248">
        <v>-89</v>
      </c>
      <c r="D248">
        <v>-90.41</v>
      </c>
    </row>
    <row r="249" spans="1:4" x14ac:dyDescent="0.3">
      <c r="A249" s="2">
        <v>32812</v>
      </c>
      <c r="B249">
        <v>117.96</v>
      </c>
      <c r="C249">
        <v>-88.96</v>
      </c>
      <c r="D249">
        <v>-90.37</v>
      </c>
    </row>
    <row r="250" spans="1:4" x14ac:dyDescent="0.3">
      <c r="A250" s="2">
        <v>32817</v>
      </c>
      <c r="B250">
        <v>118</v>
      </c>
      <c r="C250">
        <v>-89</v>
      </c>
      <c r="D250">
        <v>-90.41</v>
      </c>
    </row>
    <row r="251" spans="1:4" x14ac:dyDescent="0.3">
      <c r="A251" s="2">
        <v>32822</v>
      </c>
      <c r="B251">
        <v>118</v>
      </c>
      <c r="C251">
        <v>-89</v>
      </c>
      <c r="D251">
        <v>-90.41</v>
      </c>
    </row>
    <row r="252" spans="1:4" x14ac:dyDescent="0.3">
      <c r="A252" s="2">
        <v>32827</v>
      </c>
      <c r="B252">
        <v>118.24</v>
      </c>
      <c r="C252">
        <v>-89.24</v>
      </c>
      <c r="D252">
        <v>-90.65</v>
      </c>
    </row>
    <row r="253" spans="1:4" x14ac:dyDescent="0.3">
      <c r="A253" s="2">
        <v>32828</v>
      </c>
      <c r="B253">
        <v>117.6</v>
      </c>
      <c r="C253">
        <v>-88.6</v>
      </c>
      <c r="D253">
        <v>-90.01</v>
      </c>
    </row>
    <row r="254" spans="1:4" x14ac:dyDescent="0.3">
      <c r="A254" s="2">
        <v>32832</v>
      </c>
      <c r="B254">
        <v>117.91</v>
      </c>
      <c r="C254">
        <v>-88.91</v>
      </c>
      <c r="D254">
        <v>-90.32</v>
      </c>
    </row>
    <row r="255" spans="1:4" x14ac:dyDescent="0.3">
      <c r="A255" s="2">
        <v>32837</v>
      </c>
      <c r="B255">
        <v>117.93</v>
      </c>
      <c r="C255">
        <v>-88.93</v>
      </c>
      <c r="D255">
        <v>-90.34</v>
      </c>
    </row>
    <row r="256" spans="1:4" x14ac:dyDescent="0.3">
      <c r="A256" s="2">
        <v>32842</v>
      </c>
      <c r="B256">
        <v>118</v>
      </c>
      <c r="C256">
        <v>-89</v>
      </c>
      <c r="D256">
        <v>-90.41</v>
      </c>
    </row>
    <row r="257" spans="1:4" x14ac:dyDescent="0.3">
      <c r="A257" s="2">
        <v>32847</v>
      </c>
      <c r="B257">
        <v>117.98</v>
      </c>
      <c r="C257">
        <v>-88.98</v>
      </c>
      <c r="D257">
        <v>-90.39</v>
      </c>
    </row>
    <row r="258" spans="1:4" x14ac:dyDescent="0.3">
      <c r="A258" s="2">
        <v>32852</v>
      </c>
      <c r="B258">
        <v>117.19</v>
      </c>
      <c r="C258">
        <v>-88.19</v>
      </c>
      <c r="D258">
        <v>-89.6</v>
      </c>
    </row>
    <row r="259" spans="1:4" x14ac:dyDescent="0.3">
      <c r="A259" s="2">
        <v>32853</v>
      </c>
      <c r="B259">
        <v>116.22</v>
      </c>
      <c r="C259">
        <v>-87.22</v>
      </c>
      <c r="D259">
        <v>-88.63</v>
      </c>
    </row>
    <row r="260" spans="1:4" x14ac:dyDescent="0.3">
      <c r="A260" s="2">
        <v>32857</v>
      </c>
      <c r="B260">
        <v>117.75</v>
      </c>
      <c r="C260">
        <v>-88.75</v>
      </c>
      <c r="D260">
        <v>-90.16</v>
      </c>
    </row>
    <row r="261" spans="1:4" x14ac:dyDescent="0.3">
      <c r="A261" s="2">
        <v>32862</v>
      </c>
      <c r="B261">
        <v>118.06</v>
      </c>
      <c r="C261">
        <v>-89.06</v>
      </c>
      <c r="D261">
        <v>-90.47</v>
      </c>
    </row>
    <row r="262" spans="1:4" x14ac:dyDescent="0.3">
      <c r="A262" s="2">
        <v>32867</v>
      </c>
      <c r="B262">
        <v>118.18</v>
      </c>
      <c r="C262">
        <v>-89.18</v>
      </c>
      <c r="D262">
        <v>-90.59</v>
      </c>
    </row>
    <row r="263" spans="1:4" x14ac:dyDescent="0.3">
      <c r="A263" s="2">
        <v>32873</v>
      </c>
      <c r="B263">
        <v>118.58</v>
      </c>
      <c r="C263">
        <v>-89.58</v>
      </c>
      <c r="D263">
        <v>-90.99</v>
      </c>
    </row>
    <row r="264" spans="1:4" x14ac:dyDescent="0.3">
      <c r="A264" s="2">
        <v>32878</v>
      </c>
      <c r="B264">
        <v>118.45</v>
      </c>
      <c r="C264">
        <v>-89.45</v>
      </c>
      <c r="D264">
        <v>-90.86</v>
      </c>
    </row>
    <row r="265" spans="1:4" x14ac:dyDescent="0.3">
      <c r="A265" s="2">
        <v>32883</v>
      </c>
      <c r="B265">
        <v>118.48</v>
      </c>
      <c r="C265">
        <v>-89.48</v>
      </c>
      <c r="D265">
        <v>-90.89</v>
      </c>
    </row>
    <row r="266" spans="1:4" x14ac:dyDescent="0.3">
      <c r="A266" s="2">
        <v>32888</v>
      </c>
      <c r="B266">
        <v>118.62</v>
      </c>
      <c r="C266">
        <v>-89.62</v>
      </c>
      <c r="D266">
        <v>-91.03</v>
      </c>
    </row>
    <row r="267" spans="1:4" x14ac:dyDescent="0.3">
      <c r="A267" s="2">
        <v>32893</v>
      </c>
      <c r="B267">
        <v>118.63</v>
      </c>
      <c r="C267">
        <v>-89.63</v>
      </c>
      <c r="D267">
        <v>-91.04</v>
      </c>
    </row>
    <row r="268" spans="1:4" x14ac:dyDescent="0.3">
      <c r="A268" s="2">
        <v>32898</v>
      </c>
      <c r="B268">
        <v>118.57</v>
      </c>
      <c r="C268">
        <v>-89.57</v>
      </c>
      <c r="D268">
        <v>-90.98</v>
      </c>
    </row>
    <row r="269" spans="1:4" x14ac:dyDescent="0.3">
      <c r="A269" s="2">
        <v>32904</v>
      </c>
      <c r="B269">
        <v>118.61</v>
      </c>
      <c r="C269">
        <v>-89.61</v>
      </c>
      <c r="D269">
        <v>-91.02</v>
      </c>
    </row>
    <row r="270" spans="1:4" x14ac:dyDescent="0.3">
      <c r="A270" s="2">
        <v>32909</v>
      </c>
      <c r="B270">
        <v>118.6</v>
      </c>
      <c r="C270">
        <v>-89.6</v>
      </c>
      <c r="D270">
        <v>-91.01</v>
      </c>
    </row>
    <row r="271" spans="1:4" x14ac:dyDescent="0.3">
      <c r="A271" s="2">
        <v>32914</v>
      </c>
      <c r="B271">
        <v>118.49</v>
      </c>
      <c r="C271">
        <v>-89.49</v>
      </c>
      <c r="D271">
        <v>-90.9</v>
      </c>
    </row>
    <row r="272" spans="1:4" x14ac:dyDescent="0.3">
      <c r="A272" s="2">
        <v>32919</v>
      </c>
      <c r="B272">
        <v>118.53</v>
      </c>
      <c r="C272">
        <v>-89.53</v>
      </c>
      <c r="D272">
        <v>-90.94</v>
      </c>
    </row>
    <row r="273" spans="1:4" x14ac:dyDescent="0.3">
      <c r="A273" s="2">
        <v>32924</v>
      </c>
      <c r="B273">
        <v>118.49</v>
      </c>
      <c r="C273">
        <v>-89.49</v>
      </c>
      <c r="D273">
        <v>-90.9</v>
      </c>
    </row>
    <row r="274" spans="1:4" x14ac:dyDescent="0.3">
      <c r="A274" s="2">
        <v>32929</v>
      </c>
      <c r="B274">
        <v>118.65</v>
      </c>
      <c r="C274">
        <v>-89.65</v>
      </c>
      <c r="D274">
        <v>-91.06</v>
      </c>
    </row>
    <row r="275" spans="1:4" x14ac:dyDescent="0.3">
      <c r="A275" s="2">
        <v>32932</v>
      </c>
      <c r="B275">
        <v>118.56</v>
      </c>
      <c r="C275">
        <v>-89.56</v>
      </c>
      <c r="D275">
        <v>-90.97</v>
      </c>
    </row>
    <row r="276" spans="1:4" x14ac:dyDescent="0.3">
      <c r="A276" s="2">
        <v>32937</v>
      </c>
      <c r="B276">
        <v>118.55</v>
      </c>
      <c r="C276">
        <v>-89.55</v>
      </c>
      <c r="D276">
        <v>-90.96</v>
      </c>
    </row>
    <row r="277" spans="1:4" x14ac:dyDescent="0.3">
      <c r="A277" s="2">
        <v>32939</v>
      </c>
      <c r="B277">
        <v>118.58</v>
      </c>
      <c r="C277">
        <v>-89.58</v>
      </c>
      <c r="D277">
        <v>-90.99</v>
      </c>
    </row>
    <row r="278" spans="1:4" x14ac:dyDescent="0.3">
      <c r="A278" s="2">
        <v>32942</v>
      </c>
      <c r="B278">
        <v>118.59</v>
      </c>
      <c r="C278">
        <v>-89.59</v>
      </c>
      <c r="D278">
        <v>-91</v>
      </c>
    </row>
    <row r="279" spans="1:4" x14ac:dyDescent="0.3">
      <c r="A279" s="2">
        <v>32947</v>
      </c>
      <c r="B279">
        <v>118.6</v>
      </c>
      <c r="C279">
        <v>-89.6</v>
      </c>
      <c r="D279">
        <v>-91.01</v>
      </c>
    </row>
    <row r="280" spans="1:4" x14ac:dyDescent="0.3">
      <c r="A280" s="2">
        <v>32952</v>
      </c>
      <c r="B280">
        <v>118.56</v>
      </c>
      <c r="C280">
        <v>-89.56</v>
      </c>
      <c r="D280">
        <v>-90.97</v>
      </c>
    </row>
    <row r="281" spans="1:4" x14ac:dyDescent="0.3">
      <c r="A281" s="2">
        <v>32957</v>
      </c>
      <c r="B281">
        <v>118.62</v>
      </c>
      <c r="C281">
        <v>-89.62</v>
      </c>
      <c r="D281">
        <v>-91.03</v>
      </c>
    </row>
    <row r="282" spans="1:4" x14ac:dyDescent="0.3">
      <c r="A282" s="2">
        <v>32963</v>
      </c>
      <c r="B282">
        <v>118.53</v>
      </c>
      <c r="C282">
        <v>-89.53</v>
      </c>
      <c r="D282">
        <v>-90.94</v>
      </c>
    </row>
    <row r="283" spans="1:4" x14ac:dyDescent="0.3">
      <c r="A283" s="2">
        <v>32968</v>
      </c>
      <c r="B283">
        <v>118.42</v>
      </c>
      <c r="C283">
        <v>-89.42</v>
      </c>
      <c r="D283">
        <v>-90.83</v>
      </c>
    </row>
    <row r="284" spans="1:4" x14ac:dyDescent="0.3">
      <c r="A284" s="2">
        <v>32973</v>
      </c>
      <c r="B284">
        <v>118.58</v>
      </c>
      <c r="C284">
        <v>-89.58</v>
      </c>
      <c r="D284">
        <v>-90.99</v>
      </c>
    </row>
    <row r="285" spans="1:4" x14ac:dyDescent="0.3">
      <c r="A285" s="2">
        <v>32978</v>
      </c>
      <c r="B285">
        <v>118.44</v>
      </c>
      <c r="C285">
        <v>-89.44</v>
      </c>
      <c r="D285">
        <v>-90.85</v>
      </c>
    </row>
    <row r="286" spans="1:4" x14ac:dyDescent="0.3">
      <c r="A286" s="2">
        <v>32983</v>
      </c>
      <c r="B286">
        <v>118.62</v>
      </c>
      <c r="C286">
        <v>-89.62</v>
      </c>
      <c r="D286">
        <v>-91.03</v>
      </c>
    </row>
    <row r="287" spans="1:4" x14ac:dyDescent="0.3">
      <c r="A287" s="2">
        <v>32988</v>
      </c>
      <c r="B287">
        <v>118.45</v>
      </c>
      <c r="C287">
        <v>-89.45</v>
      </c>
      <c r="D287">
        <v>-90.86</v>
      </c>
    </row>
    <row r="288" spans="1:4" x14ac:dyDescent="0.3">
      <c r="A288" s="2">
        <v>32993</v>
      </c>
      <c r="B288">
        <v>118.52</v>
      </c>
      <c r="C288">
        <v>-89.52</v>
      </c>
      <c r="D288">
        <v>-90.93</v>
      </c>
    </row>
    <row r="289" spans="1:4" x14ac:dyDescent="0.3">
      <c r="A289" s="2">
        <v>32995</v>
      </c>
      <c r="B289">
        <v>118.48</v>
      </c>
      <c r="C289">
        <v>-89.48</v>
      </c>
      <c r="D289">
        <v>-90.89</v>
      </c>
    </row>
    <row r="290" spans="1:4" x14ac:dyDescent="0.3">
      <c r="A290" s="2">
        <v>32998</v>
      </c>
      <c r="B290">
        <v>118.46</v>
      </c>
      <c r="C290">
        <v>-89.46</v>
      </c>
      <c r="D290">
        <v>-90.87</v>
      </c>
    </row>
    <row r="291" spans="1:4" x14ac:dyDescent="0.3">
      <c r="A291" s="2">
        <v>33003</v>
      </c>
      <c r="B291">
        <v>118.49</v>
      </c>
      <c r="C291">
        <v>-89.49</v>
      </c>
      <c r="D291">
        <v>-90.9</v>
      </c>
    </row>
    <row r="292" spans="1:4" x14ac:dyDescent="0.3">
      <c r="A292" s="2">
        <v>33008</v>
      </c>
      <c r="B292">
        <v>118.49</v>
      </c>
      <c r="C292">
        <v>-89.49</v>
      </c>
      <c r="D292">
        <v>-90.9</v>
      </c>
    </row>
    <row r="293" spans="1:4" x14ac:dyDescent="0.3">
      <c r="A293" s="2">
        <v>33013</v>
      </c>
      <c r="B293">
        <v>118.6</v>
      </c>
      <c r="C293">
        <v>-89.6</v>
      </c>
      <c r="D293">
        <v>-91.01</v>
      </c>
    </row>
    <row r="294" spans="1:4" x14ac:dyDescent="0.3">
      <c r="A294" s="2">
        <v>33018</v>
      </c>
      <c r="B294">
        <v>118.9</v>
      </c>
      <c r="C294">
        <v>-89.9</v>
      </c>
      <c r="D294">
        <v>-91.31</v>
      </c>
    </row>
    <row r="295" spans="1:4" x14ac:dyDescent="0.3">
      <c r="A295" s="2">
        <v>33024</v>
      </c>
      <c r="B295">
        <v>119.16</v>
      </c>
      <c r="C295">
        <v>-90.16</v>
      </c>
      <c r="D295">
        <v>-91.57</v>
      </c>
    </row>
    <row r="296" spans="1:4" x14ac:dyDescent="0.3">
      <c r="A296" s="2">
        <v>33029</v>
      </c>
      <c r="B296">
        <v>119.21</v>
      </c>
      <c r="C296">
        <v>-90.21</v>
      </c>
      <c r="D296">
        <v>-91.62</v>
      </c>
    </row>
    <row r="297" spans="1:4" x14ac:dyDescent="0.3">
      <c r="A297" s="2">
        <v>33034</v>
      </c>
      <c r="B297">
        <v>119.22</v>
      </c>
      <c r="C297">
        <v>-90.22</v>
      </c>
      <c r="D297">
        <v>-91.63</v>
      </c>
    </row>
    <row r="298" spans="1:4" x14ac:dyDescent="0.3">
      <c r="A298" s="2">
        <v>33039</v>
      </c>
      <c r="B298">
        <v>119.29</v>
      </c>
      <c r="C298">
        <v>-90.29</v>
      </c>
      <c r="D298">
        <v>-91.7</v>
      </c>
    </row>
    <row r="299" spans="1:4" x14ac:dyDescent="0.3">
      <c r="A299" s="2">
        <v>33044</v>
      </c>
      <c r="B299">
        <v>119.43</v>
      </c>
      <c r="C299">
        <v>-90.43</v>
      </c>
      <c r="D299">
        <v>-91.84</v>
      </c>
    </row>
    <row r="300" spans="1:4" x14ac:dyDescent="0.3">
      <c r="A300" s="2">
        <v>33049</v>
      </c>
      <c r="B300">
        <v>119.38</v>
      </c>
      <c r="C300">
        <v>-90.38</v>
      </c>
      <c r="D300">
        <v>-91.79</v>
      </c>
    </row>
    <row r="301" spans="1:4" x14ac:dyDescent="0.3">
      <c r="A301" s="2">
        <v>33054</v>
      </c>
      <c r="B301">
        <v>119.98</v>
      </c>
      <c r="C301">
        <v>-90.98</v>
      </c>
      <c r="D301">
        <v>-92.39</v>
      </c>
    </row>
    <row r="302" spans="1:4" x14ac:dyDescent="0.3">
      <c r="A302" s="2">
        <v>33059</v>
      </c>
      <c r="B302">
        <v>120.3</v>
      </c>
      <c r="C302">
        <v>-91.3</v>
      </c>
      <c r="D302">
        <v>-92.71</v>
      </c>
    </row>
    <row r="303" spans="1:4" x14ac:dyDescent="0.3">
      <c r="A303" s="2">
        <v>33064</v>
      </c>
      <c r="B303">
        <v>120.44</v>
      </c>
      <c r="C303">
        <v>-91.44</v>
      </c>
      <c r="D303">
        <v>-92.85</v>
      </c>
    </row>
    <row r="304" spans="1:4" x14ac:dyDescent="0.3">
      <c r="A304" s="2">
        <v>33069</v>
      </c>
      <c r="B304">
        <v>120.39</v>
      </c>
      <c r="C304">
        <v>-91.39</v>
      </c>
      <c r="D304">
        <v>-92.8</v>
      </c>
    </row>
    <row r="305" spans="1:4" x14ac:dyDescent="0.3">
      <c r="A305" s="2">
        <v>33074</v>
      </c>
      <c r="B305">
        <v>120.33</v>
      </c>
      <c r="C305">
        <v>-91.33</v>
      </c>
      <c r="D305">
        <v>-92.74</v>
      </c>
    </row>
    <row r="306" spans="1:4" x14ac:dyDescent="0.3">
      <c r="A306" s="2">
        <v>33079</v>
      </c>
      <c r="B306">
        <v>120.44</v>
      </c>
      <c r="C306">
        <v>-91.44</v>
      </c>
      <c r="D306">
        <v>-92.85</v>
      </c>
    </row>
    <row r="307" spans="1:4" x14ac:dyDescent="0.3">
      <c r="A307" s="2">
        <v>33085</v>
      </c>
      <c r="B307">
        <v>120.45</v>
      </c>
      <c r="C307">
        <v>-91.45</v>
      </c>
      <c r="D307">
        <v>-92.86</v>
      </c>
    </row>
    <row r="308" spans="1:4" x14ac:dyDescent="0.3">
      <c r="A308" s="2">
        <v>33090</v>
      </c>
      <c r="B308">
        <v>120.55</v>
      </c>
      <c r="C308">
        <v>-91.55</v>
      </c>
      <c r="D308">
        <v>-92.96</v>
      </c>
    </row>
    <row r="309" spans="1:4" x14ac:dyDescent="0.3">
      <c r="A309" s="2">
        <v>33095</v>
      </c>
      <c r="B309">
        <v>120.51</v>
      </c>
      <c r="C309">
        <v>-91.51</v>
      </c>
      <c r="D309">
        <v>-92.92</v>
      </c>
    </row>
    <row r="310" spans="1:4" x14ac:dyDescent="0.3">
      <c r="A310" s="2">
        <v>33100</v>
      </c>
      <c r="B310">
        <v>120.47</v>
      </c>
      <c r="C310">
        <v>-91.47</v>
      </c>
      <c r="D310">
        <v>-92.88</v>
      </c>
    </row>
    <row r="311" spans="1:4" x14ac:dyDescent="0.3">
      <c r="A311" s="2">
        <v>33105</v>
      </c>
      <c r="B311">
        <v>120.26</v>
      </c>
      <c r="C311">
        <v>-91.26</v>
      </c>
      <c r="D311">
        <v>-92.67</v>
      </c>
    </row>
    <row r="312" spans="1:4" x14ac:dyDescent="0.3">
      <c r="A312" s="2">
        <v>33110</v>
      </c>
      <c r="B312">
        <v>120.13</v>
      </c>
      <c r="C312">
        <v>-91.13</v>
      </c>
      <c r="D312">
        <v>-92.54</v>
      </c>
    </row>
    <row r="313" spans="1:4" x14ac:dyDescent="0.3">
      <c r="A313" s="2">
        <v>33116</v>
      </c>
      <c r="B313">
        <v>120.18</v>
      </c>
      <c r="C313">
        <v>-91.18</v>
      </c>
      <c r="D313">
        <v>-92.59</v>
      </c>
    </row>
    <row r="314" spans="1:4" x14ac:dyDescent="0.3">
      <c r="A314" s="2">
        <v>33121</v>
      </c>
      <c r="B314">
        <v>120.22</v>
      </c>
      <c r="C314">
        <v>-91.22</v>
      </c>
      <c r="D314">
        <v>-92.63</v>
      </c>
    </row>
    <row r="315" spans="1:4" x14ac:dyDescent="0.3">
      <c r="A315" s="2">
        <v>33126</v>
      </c>
      <c r="B315">
        <v>120.23</v>
      </c>
      <c r="C315">
        <v>-91.23</v>
      </c>
      <c r="D315">
        <v>-92.64</v>
      </c>
    </row>
    <row r="316" spans="1:4" x14ac:dyDescent="0.3">
      <c r="A316" s="2">
        <v>33131</v>
      </c>
      <c r="B316">
        <v>120</v>
      </c>
      <c r="C316">
        <v>-91</v>
      </c>
      <c r="D316">
        <v>-92.41</v>
      </c>
    </row>
    <row r="317" spans="1:4" x14ac:dyDescent="0.3">
      <c r="A317" s="2">
        <v>33136</v>
      </c>
      <c r="B317">
        <v>120.17</v>
      </c>
      <c r="C317">
        <v>-91.17</v>
      </c>
      <c r="D317">
        <v>-92.58</v>
      </c>
    </row>
    <row r="318" spans="1:4" x14ac:dyDescent="0.3">
      <c r="A318" s="2">
        <v>33141</v>
      </c>
      <c r="B318">
        <v>120.14</v>
      </c>
      <c r="C318">
        <v>-91.14</v>
      </c>
      <c r="D318">
        <v>-92.55</v>
      </c>
    </row>
    <row r="319" spans="1:4" x14ac:dyDescent="0.3">
      <c r="A319" s="2">
        <v>33146</v>
      </c>
      <c r="B319">
        <v>120.19</v>
      </c>
      <c r="C319">
        <v>-91.19</v>
      </c>
      <c r="D319">
        <v>-92.6</v>
      </c>
    </row>
    <row r="320" spans="1:4" x14ac:dyDescent="0.3">
      <c r="A320" s="2">
        <v>33151</v>
      </c>
      <c r="B320">
        <v>120.2</v>
      </c>
      <c r="C320">
        <v>-91.2</v>
      </c>
      <c r="D320">
        <v>-92.61</v>
      </c>
    </row>
    <row r="321" spans="1:4" x14ac:dyDescent="0.3">
      <c r="A321" s="2">
        <v>33155</v>
      </c>
      <c r="B321">
        <v>120.05</v>
      </c>
      <c r="C321">
        <v>-91.05</v>
      </c>
      <c r="D321">
        <v>-92.46</v>
      </c>
    </row>
    <row r="322" spans="1:4" x14ac:dyDescent="0.3">
      <c r="A322" s="2">
        <v>33156</v>
      </c>
      <c r="B322">
        <v>120.1</v>
      </c>
      <c r="C322">
        <v>-91.1</v>
      </c>
      <c r="D322">
        <v>-92.51</v>
      </c>
    </row>
    <row r="323" spans="1:4" x14ac:dyDescent="0.3">
      <c r="A323" s="2">
        <v>33161</v>
      </c>
      <c r="B323">
        <v>120.12</v>
      </c>
      <c r="C323">
        <v>-91.12</v>
      </c>
      <c r="D323">
        <v>-92.53</v>
      </c>
    </row>
    <row r="324" spans="1:4" x14ac:dyDescent="0.3">
      <c r="A324" s="2">
        <v>33166</v>
      </c>
      <c r="B324">
        <v>120.12</v>
      </c>
      <c r="C324">
        <v>-91.12</v>
      </c>
      <c r="D324">
        <v>-92.53</v>
      </c>
    </row>
    <row r="325" spans="1:4" x14ac:dyDescent="0.3">
      <c r="A325" s="2">
        <v>33171</v>
      </c>
      <c r="B325">
        <v>119.4</v>
      </c>
      <c r="C325">
        <v>-90.4</v>
      </c>
      <c r="D325">
        <v>-91.81</v>
      </c>
    </row>
    <row r="326" spans="1:4" x14ac:dyDescent="0.3">
      <c r="A326" s="2">
        <v>33177</v>
      </c>
      <c r="B326">
        <v>119.94</v>
      </c>
      <c r="C326">
        <v>-90.94</v>
      </c>
      <c r="D326">
        <v>-92.35</v>
      </c>
    </row>
    <row r="327" spans="1:4" x14ac:dyDescent="0.3">
      <c r="A327" s="2">
        <v>33182</v>
      </c>
      <c r="B327">
        <v>119.93</v>
      </c>
      <c r="C327">
        <v>-90.93</v>
      </c>
      <c r="D327">
        <v>-92.34</v>
      </c>
    </row>
    <row r="328" spans="1:4" x14ac:dyDescent="0.3">
      <c r="A328" s="2">
        <v>33187</v>
      </c>
      <c r="B328">
        <v>119.83</v>
      </c>
      <c r="C328">
        <v>-90.83</v>
      </c>
      <c r="D328">
        <v>-92.24</v>
      </c>
    </row>
    <row r="329" spans="1:4" x14ac:dyDescent="0.3">
      <c r="A329" s="2">
        <v>33192</v>
      </c>
      <c r="B329">
        <v>119.96</v>
      </c>
      <c r="C329">
        <v>-90.96</v>
      </c>
      <c r="D329">
        <v>-92.37</v>
      </c>
    </row>
    <row r="330" spans="1:4" x14ac:dyDescent="0.3">
      <c r="A330" s="2">
        <v>33197</v>
      </c>
      <c r="B330">
        <v>119.9</v>
      </c>
      <c r="C330">
        <v>-90.9</v>
      </c>
      <c r="D330">
        <v>-92.31</v>
      </c>
    </row>
    <row r="331" spans="1:4" x14ac:dyDescent="0.3">
      <c r="A331" s="2">
        <v>33202</v>
      </c>
      <c r="B331">
        <v>119.82</v>
      </c>
      <c r="C331">
        <v>-90.82</v>
      </c>
      <c r="D331">
        <v>-92.23</v>
      </c>
    </row>
    <row r="332" spans="1:4" x14ac:dyDescent="0.3">
      <c r="A332" s="2">
        <v>33205</v>
      </c>
      <c r="B332">
        <v>119.74</v>
      </c>
      <c r="C332">
        <v>-90.74</v>
      </c>
      <c r="D332">
        <v>-92.15</v>
      </c>
    </row>
    <row r="333" spans="1:4" x14ac:dyDescent="0.3">
      <c r="A333" s="2">
        <v>33207</v>
      </c>
      <c r="B333">
        <v>119.97</v>
      </c>
      <c r="C333">
        <v>-90.97</v>
      </c>
      <c r="D333">
        <v>-92.38</v>
      </c>
    </row>
    <row r="334" spans="1:4" x14ac:dyDescent="0.3">
      <c r="A334" s="2">
        <v>33212</v>
      </c>
      <c r="B334">
        <v>119.81</v>
      </c>
      <c r="C334">
        <v>-90.81</v>
      </c>
      <c r="D334">
        <v>-92.22</v>
      </c>
    </row>
    <row r="335" spans="1:4" x14ac:dyDescent="0.3">
      <c r="A335" s="2">
        <v>33217</v>
      </c>
      <c r="B335">
        <v>119.72</v>
      </c>
      <c r="C335">
        <v>-90.72</v>
      </c>
      <c r="D335">
        <v>-92.13</v>
      </c>
    </row>
    <row r="336" spans="1:4" x14ac:dyDescent="0.3">
      <c r="A336" s="2">
        <v>33222</v>
      </c>
      <c r="B336">
        <v>119.8</v>
      </c>
      <c r="C336">
        <v>-90.8</v>
      </c>
      <c r="D336">
        <v>-92.21</v>
      </c>
    </row>
    <row r="337" spans="1:4" x14ac:dyDescent="0.3">
      <c r="A337" s="2">
        <v>33227</v>
      </c>
      <c r="B337">
        <v>119.78</v>
      </c>
      <c r="C337">
        <v>-90.78</v>
      </c>
      <c r="D337">
        <v>-92.19</v>
      </c>
    </row>
    <row r="338" spans="1:4" x14ac:dyDescent="0.3">
      <c r="A338" s="2">
        <v>33232</v>
      </c>
      <c r="B338">
        <v>119.77</v>
      </c>
      <c r="C338">
        <v>-90.77</v>
      </c>
      <c r="D338">
        <v>-92.18</v>
      </c>
    </row>
    <row r="339" spans="1:4" x14ac:dyDescent="0.3">
      <c r="A339" s="2">
        <v>33238</v>
      </c>
      <c r="B339">
        <v>119.75</v>
      </c>
      <c r="C339">
        <v>-90.75</v>
      </c>
      <c r="D339">
        <v>-92.16</v>
      </c>
    </row>
    <row r="340" spans="1:4" x14ac:dyDescent="0.3">
      <c r="A340" s="2">
        <v>33243</v>
      </c>
      <c r="B340">
        <v>119.7</v>
      </c>
      <c r="C340">
        <v>-90.7</v>
      </c>
      <c r="D340">
        <v>-92.11</v>
      </c>
    </row>
    <row r="341" spans="1:4" x14ac:dyDescent="0.3">
      <c r="A341" s="2">
        <v>33248</v>
      </c>
      <c r="B341">
        <v>119.61</v>
      </c>
      <c r="C341">
        <v>-90.61</v>
      </c>
      <c r="D341">
        <v>-92.02</v>
      </c>
    </row>
    <row r="342" spans="1:4" x14ac:dyDescent="0.3">
      <c r="A342" s="2">
        <v>33253</v>
      </c>
      <c r="B342">
        <v>119.53</v>
      </c>
      <c r="C342">
        <v>-90.53</v>
      </c>
      <c r="D342">
        <v>-91.94</v>
      </c>
    </row>
    <row r="343" spans="1:4" x14ac:dyDescent="0.3">
      <c r="A343" s="2">
        <v>33258</v>
      </c>
      <c r="B343">
        <v>119.29</v>
      </c>
      <c r="C343">
        <v>-90.29</v>
      </c>
      <c r="D343">
        <v>-91.7</v>
      </c>
    </row>
    <row r="344" spans="1:4" x14ac:dyDescent="0.3">
      <c r="A344" s="2">
        <v>33263</v>
      </c>
      <c r="B344">
        <v>119.46</v>
      </c>
      <c r="C344">
        <v>-90.46</v>
      </c>
      <c r="D344">
        <v>-91.87</v>
      </c>
    </row>
    <row r="345" spans="1:4" x14ac:dyDescent="0.3">
      <c r="A345" s="2">
        <v>33268</v>
      </c>
      <c r="B345">
        <v>119.3</v>
      </c>
      <c r="C345">
        <v>-90.3</v>
      </c>
      <c r="D345">
        <v>-91.71</v>
      </c>
    </row>
    <row r="346" spans="1:4" x14ac:dyDescent="0.3">
      <c r="A346" s="2">
        <v>33269</v>
      </c>
      <c r="B346">
        <v>119.52</v>
      </c>
      <c r="C346">
        <v>-90.52</v>
      </c>
      <c r="D346">
        <v>-91.93</v>
      </c>
    </row>
    <row r="347" spans="1:4" x14ac:dyDescent="0.3">
      <c r="A347" s="2">
        <v>33274</v>
      </c>
      <c r="B347">
        <v>124.21</v>
      </c>
      <c r="C347">
        <v>-95.21</v>
      </c>
      <c r="D347">
        <v>-96.62</v>
      </c>
    </row>
    <row r="348" spans="1:4" x14ac:dyDescent="0.3">
      <c r="A348" s="2">
        <v>33279</v>
      </c>
      <c r="B348">
        <v>119.34</v>
      </c>
      <c r="C348">
        <v>-90.34</v>
      </c>
      <c r="D348">
        <v>-91.75</v>
      </c>
    </row>
    <row r="349" spans="1:4" x14ac:dyDescent="0.3">
      <c r="A349" s="2">
        <v>33284</v>
      </c>
      <c r="B349">
        <v>119.39</v>
      </c>
      <c r="C349">
        <v>-90.39</v>
      </c>
      <c r="D349">
        <v>-91.8</v>
      </c>
    </row>
    <row r="350" spans="1:4" x14ac:dyDescent="0.3">
      <c r="A350" s="2">
        <v>33289</v>
      </c>
      <c r="B350">
        <v>119.43</v>
      </c>
      <c r="C350">
        <v>-90.43</v>
      </c>
      <c r="D350">
        <v>-91.84</v>
      </c>
    </row>
    <row r="351" spans="1:4" x14ac:dyDescent="0.3">
      <c r="A351" s="2">
        <v>33294</v>
      </c>
      <c r="B351">
        <v>119.45</v>
      </c>
      <c r="C351">
        <v>-90.45</v>
      </c>
      <c r="D351">
        <v>-91.86</v>
      </c>
    </row>
    <row r="352" spans="1:4" x14ac:dyDescent="0.3">
      <c r="A352" s="2">
        <v>33297</v>
      </c>
      <c r="B352">
        <v>119.67</v>
      </c>
      <c r="C352">
        <v>-90.67</v>
      </c>
      <c r="D352">
        <v>-92.08</v>
      </c>
    </row>
    <row r="353" spans="1:4" x14ac:dyDescent="0.3">
      <c r="A353" s="2">
        <v>33302</v>
      </c>
      <c r="B353">
        <v>121.15</v>
      </c>
      <c r="C353">
        <v>-92.15</v>
      </c>
      <c r="D353">
        <v>-93.56</v>
      </c>
    </row>
    <row r="354" spans="1:4" x14ac:dyDescent="0.3">
      <c r="A354" s="2">
        <v>33307</v>
      </c>
      <c r="B354">
        <v>120.17</v>
      </c>
      <c r="C354">
        <v>-91.17</v>
      </c>
      <c r="D354">
        <v>-92.58</v>
      </c>
    </row>
    <row r="355" spans="1:4" x14ac:dyDescent="0.3">
      <c r="A355" s="2">
        <v>33312</v>
      </c>
      <c r="B355">
        <v>120.46</v>
      </c>
      <c r="C355">
        <v>-91.46</v>
      </c>
      <c r="D355">
        <v>-92.87</v>
      </c>
    </row>
    <row r="356" spans="1:4" x14ac:dyDescent="0.3">
      <c r="A356" s="2">
        <v>33317</v>
      </c>
      <c r="B356">
        <v>120.62</v>
      </c>
      <c r="C356">
        <v>-91.62</v>
      </c>
      <c r="D356">
        <v>-93.03</v>
      </c>
    </row>
    <row r="357" spans="1:4" x14ac:dyDescent="0.3">
      <c r="A357" s="2">
        <v>33322</v>
      </c>
      <c r="B357">
        <v>120.96</v>
      </c>
      <c r="C357">
        <v>-91.96</v>
      </c>
      <c r="D357">
        <v>-93.37</v>
      </c>
    </row>
    <row r="358" spans="1:4" x14ac:dyDescent="0.3">
      <c r="A358" s="2">
        <v>33328</v>
      </c>
      <c r="B358">
        <v>121.22</v>
      </c>
      <c r="C358">
        <v>-92.22</v>
      </c>
      <c r="D358">
        <v>-93.63</v>
      </c>
    </row>
    <row r="359" spans="1:4" x14ac:dyDescent="0.3">
      <c r="A359" s="2">
        <v>33333</v>
      </c>
      <c r="B359">
        <v>121.4</v>
      </c>
      <c r="C359">
        <v>-92.4</v>
      </c>
      <c r="D359">
        <v>-93.81</v>
      </c>
    </row>
    <row r="360" spans="1:4" x14ac:dyDescent="0.3">
      <c r="A360" s="2">
        <v>33338</v>
      </c>
      <c r="B360">
        <v>121.39</v>
      </c>
      <c r="C360">
        <v>-92.39</v>
      </c>
      <c r="D360">
        <v>-93.8</v>
      </c>
    </row>
    <row r="361" spans="1:4" x14ac:dyDescent="0.3">
      <c r="A361" s="2">
        <v>33343</v>
      </c>
      <c r="B361">
        <v>121.36</v>
      </c>
      <c r="C361">
        <v>-92.36</v>
      </c>
      <c r="D361">
        <v>-93.77</v>
      </c>
    </row>
    <row r="362" spans="1:4" x14ac:dyDescent="0.3">
      <c r="A362" s="2">
        <v>33348</v>
      </c>
      <c r="B362">
        <v>121.19</v>
      </c>
      <c r="C362">
        <v>-92.19</v>
      </c>
      <c r="D362">
        <v>-93.6</v>
      </c>
    </row>
    <row r="363" spans="1:4" x14ac:dyDescent="0.3">
      <c r="A363" s="2">
        <v>33350</v>
      </c>
      <c r="B363">
        <v>120.72</v>
      </c>
      <c r="C363">
        <v>-91.72</v>
      </c>
      <c r="D363">
        <v>-93.13</v>
      </c>
    </row>
    <row r="364" spans="1:4" x14ac:dyDescent="0.3">
      <c r="A364" s="2">
        <v>33353</v>
      </c>
      <c r="B364">
        <v>120.9</v>
      </c>
      <c r="C364">
        <v>-91.9</v>
      </c>
      <c r="D364">
        <v>-93.31</v>
      </c>
    </row>
    <row r="365" spans="1:4" x14ac:dyDescent="0.3">
      <c r="A365" s="2">
        <v>33358</v>
      </c>
      <c r="B365">
        <v>120.82</v>
      </c>
      <c r="C365">
        <v>-91.82</v>
      </c>
      <c r="D365">
        <v>-93.23</v>
      </c>
    </row>
    <row r="366" spans="1:4" x14ac:dyDescent="0.3">
      <c r="A366" s="2">
        <v>33360</v>
      </c>
      <c r="B366">
        <v>120.67</v>
      </c>
      <c r="C366">
        <v>-91.67</v>
      </c>
      <c r="D366">
        <v>-93.08</v>
      </c>
    </row>
    <row r="367" spans="1:4" x14ac:dyDescent="0.3">
      <c r="A367" s="2">
        <v>33363</v>
      </c>
      <c r="B367">
        <v>120.77</v>
      </c>
      <c r="C367">
        <v>-91.77</v>
      </c>
      <c r="D367">
        <v>-93.18</v>
      </c>
    </row>
    <row r="368" spans="1:4" x14ac:dyDescent="0.3">
      <c r="A368" s="2">
        <v>33368</v>
      </c>
      <c r="B368">
        <v>120.8</v>
      </c>
      <c r="C368">
        <v>-91.8</v>
      </c>
      <c r="D368">
        <v>-93.21</v>
      </c>
    </row>
    <row r="369" spans="1:4" x14ac:dyDescent="0.3">
      <c r="A369" s="2">
        <v>33373</v>
      </c>
      <c r="B369">
        <v>120.7</v>
      </c>
      <c r="C369">
        <v>-91.7</v>
      </c>
      <c r="D369">
        <v>-93.11</v>
      </c>
    </row>
    <row r="370" spans="1:4" x14ac:dyDescent="0.3">
      <c r="A370" s="2">
        <v>33375</v>
      </c>
      <c r="B370">
        <v>120.58</v>
      </c>
      <c r="C370">
        <v>-91.58</v>
      </c>
      <c r="D370">
        <v>-92.99</v>
      </c>
    </row>
    <row r="371" spans="1:4" x14ac:dyDescent="0.3">
      <c r="A371" s="2">
        <v>33378</v>
      </c>
      <c r="B371">
        <v>120.68</v>
      </c>
      <c r="C371">
        <v>-91.68</v>
      </c>
      <c r="D371">
        <v>-93.09</v>
      </c>
    </row>
    <row r="372" spans="1:4" x14ac:dyDescent="0.3">
      <c r="A372" s="2">
        <v>33383</v>
      </c>
      <c r="B372">
        <v>120.6</v>
      </c>
      <c r="C372">
        <v>-91.6</v>
      </c>
      <c r="D372">
        <v>-93.01</v>
      </c>
    </row>
    <row r="373" spans="1:4" x14ac:dyDescent="0.3">
      <c r="A373" s="2">
        <v>33389</v>
      </c>
      <c r="B373">
        <v>120.6</v>
      </c>
      <c r="C373">
        <v>-91.6</v>
      </c>
      <c r="D373">
        <v>-93.01</v>
      </c>
    </row>
    <row r="374" spans="1:4" x14ac:dyDescent="0.3">
      <c r="A374" s="2">
        <v>33394</v>
      </c>
      <c r="B374">
        <v>125.6</v>
      </c>
      <c r="C374">
        <v>-96.6</v>
      </c>
      <c r="D374">
        <v>-98.01</v>
      </c>
    </row>
    <row r="375" spans="1:4" x14ac:dyDescent="0.3">
      <c r="A375" s="2">
        <v>33399</v>
      </c>
      <c r="B375">
        <v>120.81</v>
      </c>
      <c r="C375">
        <v>-91.81</v>
      </c>
      <c r="D375">
        <v>-93.22</v>
      </c>
    </row>
    <row r="376" spans="1:4" x14ac:dyDescent="0.3">
      <c r="A376" s="2">
        <v>33404</v>
      </c>
      <c r="B376">
        <v>120.95</v>
      </c>
      <c r="C376">
        <v>-91.95</v>
      </c>
      <c r="D376">
        <v>-93.36</v>
      </c>
    </row>
    <row r="377" spans="1:4" x14ac:dyDescent="0.3">
      <c r="A377" s="2">
        <v>33406</v>
      </c>
      <c r="B377">
        <v>120.94</v>
      </c>
      <c r="C377">
        <v>-91.94</v>
      </c>
      <c r="D377">
        <v>-93.35</v>
      </c>
    </row>
    <row r="378" spans="1:4" x14ac:dyDescent="0.3">
      <c r="A378" s="2">
        <v>33409</v>
      </c>
      <c r="B378">
        <v>121.16</v>
      </c>
      <c r="C378">
        <v>-92.16</v>
      </c>
      <c r="D378">
        <v>-93.57</v>
      </c>
    </row>
    <row r="379" spans="1:4" x14ac:dyDescent="0.3">
      <c r="A379" s="2">
        <v>33414</v>
      </c>
      <c r="B379">
        <v>121.76</v>
      </c>
      <c r="C379">
        <v>-92.76</v>
      </c>
      <c r="D379">
        <v>-94.17</v>
      </c>
    </row>
    <row r="380" spans="1:4" x14ac:dyDescent="0.3">
      <c r="A380" s="2">
        <v>33419</v>
      </c>
      <c r="B380">
        <v>122.41</v>
      </c>
      <c r="C380">
        <v>-93.41</v>
      </c>
      <c r="D380">
        <v>-94.82</v>
      </c>
    </row>
    <row r="381" spans="1:4" x14ac:dyDescent="0.3">
      <c r="A381" s="2">
        <v>33424</v>
      </c>
      <c r="B381">
        <v>122.87</v>
      </c>
      <c r="C381">
        <v>-93.87</v>
      </c>
      <c r="D381">
        <v>-95.28</v>
      </c>
    </row>
    <row r="382" spans="1:4" x14ac:dyDescent="0.3">
      <c r="A382" s="2">
        <v>33428</v>
      </c>
      <c r="B382">
        <v>123.08</v>
      </c>
      <c r="C382">
        <v>-94.08</v>
      </c>
      <c r="D382">
        <v>-95.49</v>
      </c>
    </row>
    <row r="383" spans="1:4" x14ac:dyDescent="0.3">
      <c r="A383" s="2">
        <v>33429</v>
      </c>
      <c r="B383">
        <v>123.29</v>
      </c>
      <c r="C383">
        <v>-94.29</v>
      </c>
      <c r="D383">
        <v>-95.7</v>
      </c>
    </row>
    <row r="384" spans="1:4" x14ac:dyDescent="0.3">
      <c r="A384" s="2">
        <v>33434</v>
      </c>
      <c r="B384">
        <v>123.74</v>
      </c>
      <c r="C384">
        <v>-94.74</v>
      </c>
      <c r="D384">
        <v>-96.15</v>
      </c>
    </row>
    <row r="385" spans="1:4" x14ac:dyDescent="0.3">
      <c r="A385" s="2">
        <v>33439</v>
      </c>
      <c r="B385">
        <v>125</v>
      </c>
      <c r="C385">
        <v>-96</v>
      </c>
      <c r="D385">
        <v>-97.41</v>
      </c>
    </row>
    <row r="386" spans="1:4" x14ac:dyDescent="0.3">
      <c r="A386" s="2">
        <v>33444</v>
      </c>
      <c r="B386">
        <v>124.68</v>
      </c>
      <c r="C386">
        <v>-95.68</v>
      </c>
      <c r="D386">
        <v>-97.09</v>
      </c>
    </row>
    <row r="387" spans="1:4" x14ac:dyDescent="0.3">
      <c r="A387" s="2">
        <v>33450</v>
      </c>
      <c r="B387">
        <v>124.57</v>
      </c>
      <c r="C387">
        <v>-95.57</v>
      </c>
      <c r="D387">
        <v>-96.98</v>
      </c>
    </row>
    <row r="388" spans="1:4" x14ac:dyDescent="0.3">
      <c r="A388" s="2">
        <v>33455</v>
      </c>
      <c r="B388">
        <v>124.76</v>
      </c>
      <c r="C388">
        <v>-95.76</v>
      </c>
      <c r="D388">
        <v>-97.17</v>
      </c>
    </row>
    <row r="389" spans="1:4" x14ac:dyDescent="0.3">
      <c r="A389" s="2">
        <v>33460</v>
      </c>
      <c r="B389">
        <v>123.71</v>
      </c>
      <c r="C389">
        <v>-94.71</v>
      </c>
      <c r="D389">
        <v>-96.12</v>
      </c>
    </row>
    <row r="390" spans="1:4" x14ac:dyDescent="0.3">
      <c r="A390" s="2">
        <v>33465</v>
      </c>
      <c r="B390">
        <v>123.19</v>
      </c>
      <c r="C390">
        <v>-94.19</v>
      </c>
      <c r="D390">
        <v>-95.6</v>
      </c>
    </row>
    <row r="391" spans="1:4" x14ac:dyDescent="0.3">
      <c r="A391" s="2">
        <v>33470</v>
      </c>
      <c r="B391">
        <v>136.53</v>
      </c>
      <c r="C391">
        <v>-107.53</v>
      </c>
      <c r="D391">
        <v>-108.94</v>
      </c>
    </row>
    <row r="392" spans="1:4" x14ac:dyDescent="0.3">
      <c r="A392" s="2">
        <v>33475</v>
      </c>
      <c r="B392">
        <v>123.75</v>
      </c>
      <c r="C392">
        <v>-94.75</v>
      </c>
      <c r="D392">
        <v>-96.16</v>
      </c>
    </row>
    <row r="393" spans="1:4" x14ac:dyDescent="0.3">
      <c r="A393" s="2">
        <v>33480</v>
      </c>
      <c r="B393">
        <v>123.9</v>
      </c>
      <c r="C393">
        <v>-94.9</v>
      </c>
      <c r="D393">
        <v>-96.31</v>
      </c>
    </row>
    <row r="394" spans="1:4" x14ac:dyDescent="0.3">
      <c r="A394" s="2">
        <v>33484</v>
      </c>
      <c r="B394">
        <v>123.65</v>
      </c>
      <c r="C394">
        <v>-94.65</v>
      </c>
      <c r="D394">
        <v>-96.06</v>
      </c>
    </row>
    <row r="395" spans="1:4" x14ac:dyDescent="0.3">
      <c r="A395" s="2">
        <v>33486</v>
      </c>
      <c r="B395">
        <v>123.52</v>
      </c>
      <c r="C395">
        <v>-94.52</v>
      </c>
      <c r="D395">
        <v>-95.93</v>
      </c>
    </row>
    <row r="396" spans="1:4" x14ac:dyDescent="0.3">
      <c r="A396" s="2">
        <v>33491</v>
      </c>
      <c r="B396">
        <v>138.1</v>
      </c>
      <c r="C396">
        <v>-109.1</v>
      </c>
      <c r="D396">
        <v>-110.51</v>
      </c>
    </row>
    <row r="397" spans="1:4" x14ac:dyDescent="0.3">
      <c r="A397" s="2">
        <v>33496</v>
      </c>
      <c r="B397">
        <v>124.42</v>
      </c>
      <c r="C397">
        <v>-95.42</v>
      </c>
      <c r="D397">
        <v>-96.83</v>
      </c>
    </row>
    <row r="398" spans="1:4" x14ac:dyDescent="0.3">
      <c r="A398" s="2">
        <v>33501</v>
      </c>
      <c r="B398">
        <v>124.41</v>
      </c>
      <c r="C398">
        <v>-95.41</v>
      </c>
      <c r="D398">
        <v>-96.82</v>
      </c>
    </row>
    <row r="399" spans="1:4" x14ac:dyDescent="0.3">
      <c r="A399" s="2">
        <v>33506</v>
      </c>
      <c r="B399">
        <v>124.4</v>
      </c>
      <c r="C399">
        <v>-95.4</v>
      </c>
      <c r="D399">
        <v>-96.81</v>
      </c>
    </row>
    <row r="400" spans="1:4" x14ac:dyDescent="0.3">
      <c r="A400" s="2">
        <v>33511</v>
      </c>
      <c r="B400">
        <v>124.6</v>
      </c>
      <c r="C400">
        <v>-95.6</v>
      </c>
      <c r="D400">
        <v>-97.01</v>
      </c>
    </row>
    <row r="401" spans="1:4" x14ac:dyDescent="0.3">
      <c r="A401" s="2">
        <v>33512</v>
      </c>
      <c r="B401">
        <v>124.62</v>
      </c>
      <c r="C401">
        <v>-95.62</v>
      </c>
      <c r="D401">
        <v>-97.03</v>
      </c>
    </row>
    <row r="402" spans="1:4" x14ac:dyDescent="0.3">
      <c r="A402" s="2">
        <v>33516</v>
      </c>
      <c r="B402">
        <v>124.86</v>
      </c>
      <c r="C402">
        <v>-95.86</v>
      </c>
      <c r="D402">
        <v>-97.27</v>
      </c>
    </row>
    <row r="403" spans="1:4" x14ac:dyDescent="0.3">
      <c r="A403" s="2">
        <v>33521</v>
      </c>
      <c r="B403">
        <v>125</v>
      </c>
      <c r="C403">
        <v>-96</v>
      </c>
      <c r="D403">
        <v>-97.41</v>
      </c>
    </row>
    <row r="404" spans="1:4" x14ac:dyDescent="0.3">
      <c r="A404" s="2">
        <v>33526</v>
      </c>
      <c r="B404">
        <v>124.9</v>
      </c>
      <c r="C404">
        <v>-95.9</v>
      </c>
      <c r="D404">
        <v>-97.31</v>
      </c>
    </row>
    <row r="405" spans="1:4" x14ac:dyDescent="0.3">
      <c r="A405" s="2">
        <v>33531</v>
      </c>
      <c r="B405">
        <v>125.42</v>
      </c>
      <c r="C405">
        <v>-96.42</v>
      </c>
      <c r="D405">
        <v>-97.83</v>
      </c>
    </row>
    <row r="406" spans="1:4" x14ac:dyDescent="0.3">
      <c r="A406" s="2">
        <v>33536</v>
      </c>
      <c r="B406">
        <v>125</v>
      </c>
      <c r="C406">
        <v>-96</v>
      </c>
      <c r="D406">
        <v>-97.41</v>
      </c>
    </row>
    <row r="407" spans="1:4" x14ac:dyDescent="0.3">
      <c r="A407" s="2">
        <v>33542</v>
      </c>
      <c r="B407">
        <v>123.76</v>
      </c>
      <c r="C407">
        <v>-94.76</v>
      </c>
      <c r="D407">
        <v>-96.17</v>
      </c>
    </row>
    <row r="408" spans="1:4" x14ac:dyDescent="0.3">
      <c r="A408" s="2">
        <v>33547</v>
      </c>
      <c r="B408">
        <v>123.45</v>
      </c>
      <c r="C408">
        <v>-94.45</v>
      </c>
      <c r="D408">
        <v>-95.86</v>
      </c>
    </row>
    <row r="409" spans="1:4" x14ac:dyDescent="0.3">
      <c r="A409" s="2">
        <v>33552</v>
      </c>
      <c r="B409">
        <v>121.74</v>
      </c>
      <c r="C409">
        <v>-92.74</v>
      </c>
      <c r="D409">
        <v>-94.15</v>
      </c>
    </row>
    <row r="410" spans="1:4" x14ac:dyDescent="0.3">
      <c r="A410" s="2">
        <v>33557</v>
      </c>
      <c r="B410">
        <v>137.16</v>
      </c>
      <c r="C410">
        <v>-108.16</v>
      </c>
      <c r="D410">
        <v>-109.57</v>
      </c>
    </row>
    <row r="411" spans="1:4" x14ac:dyDescent="0.3">
      <c r="A411" s="2">
        <v>33562</v>
      </c>
      <c r="B411">
        <v>138.80000000000001</v>
      </c>
      <c r="C411">
        <v>-109.8</v>
      </c>
      <c r="D411">
        <v>-111.21</v>
      </c>
    </row>
    <row r="412" spans="1:4" x14ac:dyDescent="0.3">
      <c r="A412" s="2">
        <v>33567</v>
      </c>
      <c r="B412">
        <v>123.22</v>
      </c>
      <c r="C412">
        <v>-94.22</v>
      </c>
      <c r="D412">
        <v>-95.63</v>
      </c>
    </row>
    <row r="413" spans="1:4" x14ac:dyDescent="0.3">
      <c r="A413" s="2">
        <v>33572</v>
      </c>
      <c r="B413">
        <v>123.31</v>
      </c>
      <c r="C413">
        <v>-94.31</v>
      </c>
      <c r="D413">
        <v>-95.72</v>
      </c>
    </row>
    <row r="414" spans="1:4" x14ac:dyDescent="0.3">
      <c r="A414" s="2">
        <v>33577</v>
      </c>
      <c r="B414">
        <v>123.48</v>
      </c>
      <c r="C414">
        <v>-94.48</v>
      </c>
      <c r="D414">
        <v>-95.89</v>
      </c>
    </row>
    <row r="415" spans="1:4" x14ac:dyDescent="0.3">
      <c r="A415" s="2">
        <v>33582</v>
      </c>
      <c r="B415">
        <v>123.54</v>
      </c>
      <c r="C415">
        <v>-94.54</v>
      </c>
      <c r="D415">
        <v>-95.95</v>
      </c>
    </row>
    <row r="416" spans="1:4" x14ac:dyDescent="0.3">
      <c r="A416" s="2">
        <v>33587</v>
      </c>
      <c r="B416">
        <v>123.44</v>
      </c>
      <c r="C416">
        <v>-94.44</v>
      </c>
      <c r="D416">
        <v>-95.85</v>
      </c>
    </row>
    <row r="417" spans="1:4" x14ac:dyDescent="0.3">
      <c r="A417" s="2">
        <v>33592</v>
      </c>
      <c r="B417">
        <v>125.64</v>
      </c>
      <c r="C417">
        <v>-96.64</v>
      </c>
      <c r="D417">
        <v>-98.05</v>
      </c>
    </row>
    <row r="418" spans="1:4" x14ac:dyDescent="0.3">
      <c r="A418" s="2">
        <v>33597</v>
      </c>
      <c r="B418">
        <v>124.2</v>
      </c>
      <c r="C418">
        <v>-95.2</v>
      </c>
      <c r="D418">
        <v>-96.61</v>
      </c>
    </row>
    <row r="419" spans="1:4" x14ac:dyDescent="0.3">
      <c r="A419" s="2">
        <v>33603</v>
      </c>
      <c r="B419">
        <v>124.38</v>
      </c>
      <c r="C419">
        <v>-95.38</v>
      </c>
      <c r="D419">
        <v>-96.79</v>
      </c>
    </row>
    <row r="420" spans="1:4" x14ac:dyDescent="0.3">
      <c r="A420" s="2">
        <v>33608</v>
      </c>
      <c r="B420">
        <v>124.23</v>
      </c>
      <c r="C420">
        <v>-95.23</v>
      </c>
      <c r="D420">
        <v>-96.64</v>
      </c>
    </row>
    <row r="421" spans="1:4" x14ac:dyDescent="0.3">
      <c r="A421" s="2">
        <v>33613</v>
      </c>
      <c r="B421">
        <v>124.4</v>
      </c>
      <c r="C421">
        <v>-95.4</v>
      </c>
      <c r="D421">
        <v>-96.81</v>
      </c>
    </row>
    <row r="422" spans="1:4" x14ac:dyDescent="0.3">
      <c r="A422" s="2">
        <v>33616</v>
      </c>
      <c r="B422">
        <v>124.49</v>
      </c>
      <c r="C422">
        <v>-95.49</v>
      </c>
      <c r="D422">
        <v>-96.9</v>
      </c>
    </row>
    <row r="423" spans="1:4" x14ac:dyDescent="0.3">
      <c r="A423" s="2">
        <v>33618</v>
      </c>
      <c r="B423">
        <v>124.62</v>
      </c>
      <c r="C423">
        <v>-95.62</v>
      </c>
      <c r="D423">
        <v>-97.03</v>
      </c>
    </row>
    <row r="424" spans="1:4" x14ac:dyDescent="0.3">
      <c r="A424" s="2">
        <v>33623</v>
      </c>
      <c r="B424">
        <v>124.81</v>
      </c>
      <c r="C424">
        <v>-95.81</v>
      </c>
      <c r="D424">
        <v>-97.22</v>
      </c>
    </row>
    <row r="425" spans="1:4" x14ac:dyDescent="0.3">
      <c r="A425" s="2">
        <v>33628</v>
      </c>
      <c r="B425">
        <v>125.7</v>
      </c>
      <c r="C425">
        <v>-96.7</v>
      </c>
      <c r="D425">
        <v>-98.11</v>
      </c>
    </row>
    <row r="426" spans="1:4" x14ac:dyDescent="0.3">
      <c r="A426" s="2">
        <v>33634</v>
      </c>
      <c r="B426">
        <v>125.2</v>
      </c>
      <c r="C426">
        <v>-96.2</v>
      </c>
      <c r="D426">
        <v>-97.61</v>
      </c>
    </row>
    <row r="427" spans="1:4" x14ac:dyDescent="0.3">
      <c r="A427" s="2">
        <v>33639</v>
      </c>
      <c r="B427">
        <v>124.69</v>
      </c>
      <c r="C427">
        <v>-95.69</v>
      </c>
      <c r="D427">
        <v>-97.1</v>
      </c>
    </row>
    <row r="428" spans="1:4" x14ac:dyDescent="0.3">
      <c r="A428" s="2">
        <v>33644</v>
      </c>
      <c r="B428">
        <v>124.57</v>
      </c>
      <c r="C428">
        <v>-95.57</v>
      </c>
      <c r="D428">
        <v>-96.98</v>
      </c>
    </row>
    <row r="429" spans="1:4" x14ac:dyDescent="0.3">
      <c r="A429" s="2">
        <v>33649</v>
      </c>
      <c r="B429">
        <v>126.36</v>
      </c>
      <c r="C429">
        <v>-97.36</v>
      </c>
      <c r="D429">
        <v>-98.77</v>
      </c>
    </row>
    <row r="430" spans="1:4" x14ac:dyDescent="0.3">
      <c r="A430" s="2">
        <v>33654</v>
      </c>
      <c r="B430">
        <v>124.82</v>
      </c>
      <c r="C430">
        <v>-95.82</v>
      </c>
      <c r="D430">
        <v>-97.23</v>
      </c>
    </row>
    <row r="431" spans="1:4" x14ac:dyDescent="0.3">
      <c r="A431" s="2">
        <v>33659</v>
      </c>
      <c r="B431">
        <v>124.6</v>
      </c>
      <c r="C431">
        <v>-95.6</v>
      </c>
      <c r="D431">
        <v>-97.01</v>
      </c>
    </row>
    <row r="432" spans="1:4" x14ac:dyDescent="0.3">
      <c r="A432" s="2">
        <v>33663</v>
      </c>
      <c r="B432">
        <v>124.71</v>
      </c>
      <c r="C432">
        <v>-95.71</v>
      </c>
      <c r="D432">
        <v>-97.12</v>
      </c>
    </row>
    <row r="433" spans="1:4" x14ac:dyDescent="0.3">
      <c r="A433" s="2">
        <v>33668</v>
      </c>
      <c r="B433">
        <v>124.49</v>
      </c>
      <c r="C433">
        <v>-95.49</v>
      </c>
      <c r="D433">
        <v>-96.9</v>
      </c>
    </row>
    <row r="434" spans="1:4" x14ac:dyDescent="0.3">
      <c r="A434" s="2">
        <v>33669</v>
      </c>
      <c r="B434">
        <v>124.32</v>
      </c>
      <c r="C434">
        <v>-95.32</v>
      </c>
      <c r="D434">
        <v>-96.73</v>
      </c>
    </row>
    <row r="435" spans="1:4" x14ac:dyDescent="0.3">
      <c r="A435" s="2">
        <v>33673</v>
      </c>
      <c r="B435">
        <v>124.18</v>
      </c>
      <c r="C435">
        <v>-95.18</v>
      </c>
      <c r="D435">
        <v>-96.59</v>
      </c>
    </row>
    <row r="436" spans="1:4" x14ac:dyDescent="0.3">
      <c r="A436" s="2">
        <v>33678</v>
      </c>
      <c r="B436">
        <v>124.28</v>
      </c>
      <c r="C436">
        <v>-95.28</v>
      </c>
      <c r="D436">
        <v>-96.69</v>
      </c>
    </row>
    <row r="437" spans="1:4" x14ac:dyDescent="0.3">
      <c r="A437" s="2">
        <v>33683</v>
      </c>
      <c r="B437">
        <v>124.67</v>
      </c>
      <c r="C437">
        <v>-95.67</v>
      </c>
      <c r="D437">
        <v>-97.08</v>
      </c>
    </row>
    <row r="438" spans="1:4" x14ac:dyDescent="0.3">
      <c r="A438" s="2">
        <v>33688</v>
      </c>
      <c r="B438">
        <v>139.88</v>
      </c>
      <c r="C438">
        <v>-110.88</v>
      </c>
      <c r="D438">
        <v>-112.29</v>
      </c>
    </row>
    <row r="439" spans="1:4" x14ac:dyDescent="0.3">
      <c r="A439" s="2">
        <v>33694</v>
      </c>
      <c r="B439">
        <v>125.63</v>
      </c>
      <c r="C439">
        <v>-96.63</v>
      </c>
      <c r="D439">
        <v>-98.04</v>
      </c>
    </row>
    <row r="440" spans="1:4" x14ac:dyDescent="0.3">
      <c r="A440" s="2">
        <v>33699</v>
      </c>
      <c r="B440">
        <v>125.04</v>
      </c>
      <c r="C440">
        <v>-96.04</v>
      </c>
      <c r="D440">
        <v>-97.45</v>
      </c>
    </row>
    <row r="441" spans="1:4" x14ac:dyDescent="0.3">
      <c r="A441" s="2">
        <v>33704</v>
      </c>
      <c r="B441">
        <v>125.17</v>
      </c>
      <c r="C441">
        <v>-96.17</v>
      </c>
      <c r="D441">
        <v>-97.58</v>
      </c>
    </row>
    <row r="442" spans="1:4" x14ac:dyDescent="0.3">
      <c r="A442" s="2">
        <v>33709</v>
      </c>
      <c r="B442">
        <v>140.80000000000001</v>
      </c>
      <c r="C442">
        <v>-111.8</v>
      </c>
      <c r="D442">
        <v>-113.21</v>
      </c>
    </row>
    <row r="443" spans="1:4" x14ac:dyDescent="0.3">
      <c r="A443" s="2">
        <v>33722</v>
      </c>
      <c r="B443">
        <v>126.23</v>
      </c>
      <c r="C443">
        <v>-97.23</v>
      </c>
      <c r="D443">
        <v>-98.64</v>
      </c>
    </row>
    <row r="444" spans="1:4" x14ac:dyDescent="0.3">
      <c r="A444" s="2">
        <v>33724</v>
      </c>
      <c r="B444">
        <v>126.24</v>
      </c>
      <c r="C444">
        <v>-97.24</v>
      </c>
      <c r="D444">
        <v>-98.65</v>
      </c>
    </row>
    <row r="445" spans="1:4" x14ac:dyDescent="0.3">
      <c r="A445" s="2">
        <v>33729</v>
      </c>
      <c r="B445">
        <v>126.1</v>
      </c>
      <c r="C445">
        <v>-97.1</v>
      </c>
      <c r="D445">
        <v>-98.51</v>
      </c>
    </row>
    <row r="446" spans="1:4" x14ac:dyDescent="0.3">
      <c r="A446" s="2">
        <v>33734</v>
      </c>
      <c r="B446">
        <v>125.99</v>
      </c>
      <c r="C446">
        <v>-96.99</v>
      </c>
      <c r="D446">
        <v>-98.4</v>
      </c>
    </row>
    <row r="447" spans="1:4" x14ac:dyDescent="0.3">
      <c r="A447" s="2">
        <v>33739</v>
      </c>
      <c r="B447">
        <v>125.95</v>
      </c>
      <c r="C447">
        <v>-96.95</v>
      </c>
      <c r="D447">
        <v>-98.36</v>
      </c>
    </row>
    <row r="448" spans="1:4" x14ac:dyDescent="0.3">
      <c r="A448" s="2">
        <v>33744</v>
      </c>
      <c r="B448">
        <v>140.91999999999899</v>
      </c>
      <c r="C448">
        <v>-111.92</v>
      </c>
      <c r="D448">
        <v>-113.33</v>
      </c>
    </row>
    <row r="449" spans="1:4" x14ac:dyDescent="0.3">
      <c r="A449" s="2">
        <v>33749</v>
      </c>
      <c r="B449">
        <v>126.91</v>
      </c>
      <c r="C449">
        <v>-97.91</v>
      </c>
      <c r="D449">
        <v>-99.32</v>
      </c>
    </row>
    <row r="450" spans="1:4" x14ac:dyDescent="0.3">
      <c r="A450" s="2">
        <v>33754</v>
      </c>
      <c r="B450">
        <v>126.15</v>
      </c>
      <c r="C450">
        <v>-97.15</v>
      </c>
      <c r="D450">
        <v>-98.56</v>
      </c>
    </row>
    <row r="451" spans="1:4" x14ac:dyDescent="0.3">
      <c r="A451" s="2">
        <v>33760</v>
      </c>
      <c r="B451">
        <v>125.88</v>
      </c>
      <c r="C451">
        <v>-96.88</v>
      </c>
      <c r="D451">
        <v>-98.29</v>
      </c>
    </row>
    <row r="452" spans="1:4" x14ac:dyDescent="0.3">
      <c r="A452" s="2">
        <v>33765</v>
      </c>
      <c r="B452">
        <v>125.78</v>
      </c>
      <c r="C452">
        <v>-96.78</v>
      </c>
      <c r="D452">
        <v>-98.19</v>
      </c>
    </row>
    <row r="453" spans="1:4" x14ac:dyDescent="0.3">
      <c r="A453" s="2">
        <v>33770</v>
      </c>
      <c r="B453">
        <v>125.78</v>
      </c>
      <c r="C453">
        <v>-96.78</v>
      </c>
      <c r="D453">
        <v>-98.19</v>
      </c>
    </row>
    <row r="454" spans="1:4" x14ac:dyDescent="0.3">
      <c r="A454" s="2">
        <v>33775</v>
      </c>
      <c r="B454">
        <v>127.46</v>
      </c>
      <c r="C454">
        <v>-98.46</v>
      </c>
      <c r="D454">
        <v>-99.87</v>
      </c>
    </row>
    <row r="455" spans="1:4" x14ac:dyDescent="0.3">
      <c r="A455" s="2">
        <v>33780</v>
      </c>
      <c r="B455">
        <v>126.41</v>
      </c>
      <c r="C455">
        <v>-97.41</v>
      </c>
      <c r="D455">
        <v>-98.82</v>
      </c>
    </row>
    <row r="456" spans="1:4" x14ac:dyDescent="0.3">
      <c r="A456" s="2">
        <v>33785</v>
      </c>
      <c r="B456">
        <v>126.18</v>
      </c>
      <c r="C456">
        <v>-97.18</v>
      </c>
      <c r="D456">
        <v>-98.59</v>
      </c>
    </row>
    <row r="457" spans="1:4" x14ac:dyDescent="0.3">
      <c r="A457" s="2">
        <v>33787</v>
      </c>
      <c r="B457">
        <v>125.94</v>
      </c>
      <c r="C457">
        <v>-96.94</v>
      </c>
      <c r="D457">
        <v>-98.35</v>
      </c>
    </row>
    <row r="458" spans="1:4" x14ac:dyDescent="0.3">
      <c r="A458" s="2">
        <v>33790</v>
      </c>
      <c r="B458">
        <v>125.93</v>
      </c>
      <c r="C458">
        <v>-96.93</v>
      </c>
      <c r="D458">
        <v>-98.34</v>
      </c>
    </row>
    <row r="459" spans="1:4" x14ac:dyDescent="0.3">
      <c r="A459" s="2">
        <v>33795</v>
      </c>
      <c r="B459">
        <v>125.87</v>
      </c>
      <c r="C459">
        <v>-96.87</v>
      </c>
      <c r="D459">
        <v>-98.28</v>
      </c>
    </row>
    <row r="460" spans="1:4" x14ac:dyDescent="0.3">
      <c r="A460" s="2">
        <v>33800</v>
      </c>
      <c r="B460">
        <v>141.84</v>
      </c>
      <c r="C460">
        <v>-112.84</v>
      </c>
      <c r="D460">
        <v>-114.25</v>
      </c>
    </row>
    <row r="461" spans="1:4" x14ac:dyDescent="0.3">
      <c r="A461" s="2">
        <v>33805</v>
      </c>
      <c r="B461">
        <v>126.84</v>
      </c>
      <c r="C461">
        <v>-97.84</v>
      </c>
      <c r="D461">
        <v>-99.25</v>
      </c>
    </row>
    <row r="462" spans="1:4" x14ac:dyDescent="0.3">
      <c r="A462" s="2">
        <v>33810</v>
      </c>
      <c r="B462">
        <v>126.31</v>
      </c>
      <c r="C462">
        <v>-97.31</v>
      </c>
      <c r="D462">
        <v>-98.72</v>
      </c>
    </row>
    <row r="463" spans="1:4" x14ac:dyDescent="0.3">
      <c r="A463" s="2">
        <v>33816</v>
      </c>
      <c r="B463">
        <v>126.11</v>
      </c>
      <c r="C463">
        <v>-97.11</v>
      </c>
      <c r="D463">
        <v>-98.52</v>
      </c>
    </row>
    <row r="464" spans="1:4" x14ac:dyDescent="0.3">
      <c r="A464" s="2">
        <v>33821</v>
      </c>
      <c r="B464">
        <v>125.97</v>
      </c>
      <c r="C464">
        <v>-96.97</v>
      </c>
      <c r="D464">
        <v>-98.38</v>
      </c>
    </row>
    <row r="465" spans="1:4" x14ac:dyDescent="0.3">
      <c r="A465" s="2">
        <v>33826</v>
      </c>
      <c r="B465">
        <v>125.73</v>
      </c>
      <c r="C465">
        <v>-96.73</v>
      </c>
      <c r="D465">
        <v>-98.14</v>
      </c>
    </row>
    <row r="466" spans="1:4" x14ac:dyDescent="0.3">
      <c r="A466" s="2">
        <v>33831</v>
      </c>
      <c r="B466">
        <v>125.52</v>
      </c>
      <c r="C466">
        <v>-96.52</v>
      </c>
      <c r="D466">
        <v>-97.93</v>
      </c>
    </row>
    <row r="467" spans="1:4" x14ac:dyDescent="0.3">
      <c r="A467" s="2">
        <v>33836</v>
      </c>
      <c r="B467">
        <v>125.43</v>
      </c>
      <c r="C467">
        <v>-96.43</v>
      </c>
      <c r="D467">
        <v>-97.84</v>
      </c>
    </row>
    <row r="468" spans="1:4" x14ac:dyDescent="0.3">
      <c r="A468" s="2">
        <v>33841</v>
      </c>
      <c r="B468">
        <v>125.46</v>
      </c>
      <c r="C468">
        <v>-96.46</v>
      </c>
      <c r="D468">
        <v>-97.87</v>
      </c>
    </row>
    <row r="469" spans="1:4" x14ac:dyDescent="0.3">
      <c r="A469" s="2">
        <v>33847</v>
      </c>
      <c r="B469">
        <v>125.44</v>
      </c>
      <c r="C469">
        <v>-96.44</v>
      </c>
      <c r="D469">
        <v>-97.85</v>
      </c>
    </row>
    <row r="470" spans="1:4" x14ac:dyDescent="0.3">
      <c r="A470" s="2">
        <v>33848</v>
      </c>
      <c r="B470">
        <v>125.46</v>
      </c>
      <c r="C470">
        <v>-96.46</v>
      </c>
      <c r="D470">
        <v>-97.87</v>
      </c>
    </row>
    <row r="471" spans="1:4" x14ac:dyDescent="0.3">
      <c r="A471" s="2">
        <v>33852</v>
      </c>
      <c r="B471">
        <v>125.51</v>
      </c>
      <c r="C471">
        <v>-96.51</v>
      </c>
      <c r="D471">
        <v>-97.92</v>
      </c>
    </row>
    <row r="472" spans="1:4" x14ac:dyDescent="0.3">
      <c r="A472" s="2">
        <v>33857</v>
      </c>
      <c r="B472">
        <v>125.32</v>
      </c>
      <c r="C472">
        <v>-96.32</v>
      </c>
      <c r="D472">
        <v>-97.73</v>
      </c>
    </row>
    <row r="473" spans="1:4" x14ac:dyDescent="0.3">
      <c r="A473" s="2">
        <v>33862</v>
      </c>
      <c r="B473">
        <v>125.06</v>
      </c>
      <c r="C473">
        <v>-96.06</v>
      </c>
      <c r="D473">
        <v>-97.47</v>
      </c>
    </row>
    <row r="474" spans="1:4" x14ac:dyDescent="0.3">
      <c r="A474" s="2">
        <v>33867</v>
      </c>
      <c r="B474">
        <v>125.2</v>
      </c>
      <c r="C474">
        <v>-96.2</v>
      </c>
      <c r="D474">
        <v>-97.61</v>
      </c>
    </row>
    <row r="475" spans="1:4" x14ac:dyDescent="0.3">
      <c r="A475" s="2">
        <v>33872</v>
      </c>
      <c r="B475">
        <v>126.61</v>
      </c>
      <c r="C475">
        <v>-97.61</v>
      </c>
      <c r="D475">
        <v>-99.02</v>
      </c>
    </row>
    <row r="476" spans="1:4" x14ac:dyDescent="0.3">
      <c r="A476" s="2">
        <v>33877</v>
      </c>
      <c r="B476">
        <v>125.25</v>
      </c>
      <c r="C476">
        <v>-96.25</v>
      </c>
      <c r="D476">
        <v>-97.66</v>
      </c>
    </row>
    <row r="477" spans="1:4" x14ac:dyDescent="0.3">
      <c r="A477" s="2">
        <v>33882</v>
      </c>
      <c r="B477">
        <v>126.05</v>
      </c>
      <c r="C477">
        <v>-97.05</v>
      </c>
      <c r="D477">
        <v>-98.46</v>
      </c>
    </row>
    <row r="478" spans="1:4" x14ac:dyDescent="0.3">
      <c r="A478" s="2">
        <v>33887</v>
      </c>
      <c r="B478">
        <v>126.58</v>
      </c>
      <c r="C478">
        <v>-97.58</v>
      </c>
      <c r="D478">
        <v>-98.99</v>
      </c>
    </row>
    <row r="479" spans="1:4" x14ac:dyDescent="0.3">
      <c r="A479" s="2">
        <v>33892</v>
      </c>
      <c r="B479">
        <v>140.15</v>
      </c>
      <c r="C479">
        <v>-111.15</v>
      </c>
      <c r="D479">
        <v>-112.56</v>
      </c>
    </row>
    <row r="480" spans="1:4" x14ac:dyDescent="0.3">
      <c r="A480" s="2">
        <v>33897</v>
      </c>
      <c r="B480">
        <v>141.15</v>
      </c>
      <c r="C480">
        <v>-112.15</v>
      </c>
      <c r="D480">
        <v>-113.56</v>
      </c>
    </row>
    <row r="481" spans="1:4" x14ac:dyDescent="0.3">
      <c r="A481" s="2">
        <v>33900</v>
      </c>
      <c r="B481">
        <v>141.4</v>
      </c>
      <c r="C481">
        <v>-112.4</v>
      </c>
      <c r="D481">
        <v>-113.81</v>
      </c>
    </row>
    <row r="482" spans="1:4" x14ac:dyDescent="0.3">
      <c r="A482" s="2">
        <v>33902</v>
      </c>
      <c r="B482">
        <v>141.30000000000001</v>
      </c>
      <c r="C482">
        <v>-112.3</v>
      </c>
      <c r="D482">
        <v>-113.71</v>
      </c>
    </row>
    <row r="483" spans="1:4" x14ac:dyDescent="0.3">
      <c r="A483" s="2">
        <v>33903</v>
      </c>
      <c r="B483">
        <v>141.26</v>
      </c>
      <c r="C483">
        <v>-112.26</v>
      </c>
      <c r="D483">
        <v>-113.67</v>
      </c>
    </row>
    <row r="484" spans="1:4" x14ac:dyDescent="0.3">
      <c r="A484" s="2">
        <v>33908</v>
      </c>
      <c r="B484">
        <v>140.6</v>
      </c>
      <c r="C484">
        <v>-111.6</v>
      </c>
      <c r="D484">
        <v>-113.01</v>
      </c>
    </row>
    <row r="485" spans="1:4" x14ac:dyDescent="0.3">
      <c r="A485" s="2">
        <v>33913</v>
      </c>
      <c r="B485">
        <v>125.49</v>
      </c>
      <c r="C485">
        <v>-96.49</v>
      </c>
      <c r="D485">
        <v>-97.9</v>
      </c>
    </row>
    <row r="486" spans="1:4" x14ac:dyDescent="0.3">
      <c r="A486" s="2">
        <v>33918</v>
      </c>
      <c r="B486">
        <v>124.77</v>
      </c>
      <c r="C486">
        <v>-95.77</v>
      </c>
      <c r="D486">
        <v>-97.18</v>
      </c>
    </row>
    <row r="487" spans="1:4" x14ac:dyDescent="0.3">
      <c r="A487" s="2">
        <v>33923</v>
      </c>
      <c r="B487">
        <v>124.2</v>
      </c>
      <c r="C487">
        <v>-95.2</v>
      </c>
      <c r="D487">
        <v>-96.61</v>
      </c>
    </row>
    <row r="488" spans="1:4" x14ac:dyDescent="0.3">
      <c r="A488" s="2">
        <v>33928</v>
      </c>
      <c r="B488">
        <v>123.98</v>
      </c>
      <c r="C488">
        <v>-94.98</v>
      </c>
      <c r="D488">
        <v>-96.39</v>
      </c>
    </row>
    <row r="489" spans="1:4" x14ac:dyDescent="0.3">
      <c r="A489" s="2">
        <v>33933</v>
      </c>
      <c r="B489">
        <v>138.62</v>
      </c>
      <c r="C489">
        <v>-109.62</v>
      </c>
      <c r="D489">
        <v>-111.03</v>
      </c>
    </row>
    <row r="490" spans="1:4" x14ac:dyDescent="0.3">
      <c r="A490" s="2">
        <v>33938</v>
      </c>
      <c r="B490">
        <v>139.87</v>
      </c>
      <c r="C490">
        <v>-110.87</v>
      </c>
      <c r="D490">
        <v>-112.28</v>
      </c>
    </row>
    <row r="491" spans="1:4" x14ac:dyDescent="0.3">
      <c r="A491" s="2">
        <v>33943</v>
      </c>
      <c r="B491">
        <v>126.26</v>
      </c>
      <c r="C491">
        <v>-97.26</v>
      </c>
      <c r="D491">
        <v>-98.67</v>
      </c>
    </row>
    <row r="492" spans="1:4" x14ac:dyDescent="0.3">
      <c r="A492" s="2">
        <v>33948</v>
      </c>
      <c r="B492">
        <v>124.35</v>
      </c>
      <c r="C492">
        <v>-95.35</v>
      </c>
      <c r="D492">
        <v>-96.76</v>
      </c>
    </row>
    <row r="493" spans="1:4" x14ac:dyDescent="0.3">
      <c r="A493" s="2">
        <v>33953</v>
      </c>
      <c r="B493">
        <v>123.34</v>
      </c>
      <c r="C493">
        <v>-94.34</v>
      </c>
      <c r="D493">
        <v>-95.75</v>
      </c>
    </row>
    <row r="494" spans="1:4" x14ac:dyDescent="0.3">
      <c r="A494" s="2">
        <v>33958</v>
      </c>
      <c r="B494">
        <v>123.62</v>
      </c>
      <c r="C494">
        <v>-94.62</v>
      </c>
      <c r="D494">
        <v>-96.03</v>
      </c>
    </row>
    <row r="495" spans="1:4" x14ac:dyDescent="0.3">
      <c r="A495" s="2">
        <v>33963</v>
      </c>
      <c r="B495">
        <v>123.75</v>
      </c>
      <c r="C495">
        <v>-94.75</v>
      </c>
      <c r="D495">
        <v>-96.16</v>
      </c>
    </row>
    <row r="496" spans="1:4" x14ac:dyDescent="0.3">
      <c r="A496" s="2">
        <v>33969</v>
      </c>
      <c r="B496">
        <v>123.8</v>
      </c>
      <c r="C496">
        <v>-94.8</v>
      </c>
      <c r="D496">
        <v>-96.21</v>
      </c>
    </row>
    <row r="497" spans="1:4" x14ac:dyDescent="0.3">
      <c r="A497" s="2">
        <v>33974</v>
      </c>
      <c r="B497">
        <v>123.68</v>
      </c>
      <c r="C497">
        <v>-94.68</v>
      </c>
      <c r="D497">
        <v>-96.09</v>
      </c>
    </row>
    <row r="498" spans="1:4" x14ac:dyDescent="0.3">
      <c r="A498" s="2">
        <v>33979</v>
      </c>
      <c r="B498">
        <v>123.42</v>
      </c>
      <c r="C498">
        <v>-94.42</v>
      </c>
      <c r="D498">
        <v>-95.83</v>
      </c>
    </row>
    <row r="499" spans="1:4" x14ac:dyDescent="0.3">
      <c r="A499" s="2">
        <v>33981</v>
      </c>
      <c r="B499">
        <v>123.09</v>
      </c>
      <c r="C499">
        <v>-94.09</v>
      </c>
      <c r="D499">
        <v>-95.5</v>
      </c>
    </row>
    <row r="500" spans="1:4" x14ac:dyDescent="0.3">
      <c r="A500" s="2">
        <v>33984</v>
      </c>
      <c r="B500">
        <v>123.19</v>
      </c>
      <c r="C500">
        <v>-94.19</v>
      </c>
      <c r="D500">
        <v>-95.6</v>
      </c>
    </row>
    <row r="501" spans="1:4" x14ac:dyDescent="0.3">
      <c r="A501" s="2">
        <v>33989</v>
      </c>
      <c r="B501">
        <v>123.18</v>
      </c>
      <c r="C501">
        <v>-94.18</v>
      </c>
      <c r="D501">
        <v>-95.59</v>
      </c>
    </row>
    <row r="502" spans="1:4" x14ac:dyDescent="0.3">
      <c r="A502" s="2">
        <v>33994</v>
      </c>
      <c r="B502">
        <v>136.88</v>
      </c>
      <c r="C502">
        <v>-107.88</v>
      </c>
      <c r="D502">
        <v>-109.29</v>
      </c>
    </row>
    <row r="503" spans="1:4" x14ac:dyDescent="0.3">
      <c r="A503" s="2">
        <v>34000</v>
      </c>
      <c r="B503">
        <v>123.8</v>
      </c>
      <c r="C503">
        <v>-94.8</v>
      </c>
      <c r="D503">
        <v>-96.21</v>
      </c>
    </row>
    <row r="504" spans="1:4" x14ac:dyDescent="0.3">
      <c r="A504" s="2">
        <v>34005</v>
      </c>
      <c r="B504">
        <v>123.35</v>
      </c>
      <c r="C504">
        <v>-94.35</v>
      </c>
      <c r="D504">
        <v>-95.76</v>
      </c>
    </row>
    <row r="505" spans="1:4" x14ac:dyDescent="0.3">
      <c r="A505" s="2">
        <v>34010</v>
      </c>
      <c r="B505">
        <v>123.13</v>
      </c>
      <c r="C505">
        <v>-94.13</v>
      </c>
      <c r="D505">
        <v>-95.54</v>
      </c>
    </row>
    <row r="506" spans="1:4" x14ac:dyDescent="0.3">
      <c r="A506" s="2">
        <v>34015</v>
      </c>
      <c r="B506">
        <v>122.92</v>
      </c>
      <c r="C506">
        <v>-93.92</v>
      </c>
      <c r="D506">
        <v>-95.33</v>
      </c>
    </row>
    <row r="507" spans="1:4" x14ac:dyDescent="0.3">
      <c r="A507" s="2">
        <v>34017</v>
      </c>
      <c r="B507">
        <v>122.67</v>
      </c>
      <c r="C507">
        <v>-93.67</v>
      </c>
      <c r="D507">
        <v>-95.08</v>
      </c>
    </row>
    <row r="508" spans="1:4" x14ac:dyDescent="0.3">
      <c r="A508" s="2">
        <v>34020</v>
      </c>
      <c r="B508">
        <v>122.77</v>
      </c>
      <c r="C508">
        <v>-93.77</v>
      </c>
      <c r="D508">
        <v>-95.18</v>
      </c>
    </row>
    <row r="509" spans="1:4" x14ac:dyDescent="0.3">
      <c r="A509" s="2">
        <v>34025</v>
      </c>
      <c r="B509">
        <v>135.35</v>
      </c>
      <c r="C509">
        <v>-106.35</v>
      </c>
      <c r="D509">
        <v>-107.76</v>
      </c>
    </row>
    <row r="510" spans="1:4" x14ac:dyDescent="0.3">
      <c r="A510" s="2">
        <v>34028</v>
      </c>
      <c r="B510">
        <v>123.5</v>
      </c>
      <c r="C510">
        <v>-94.5</v>
      </c>
      <c r="D510">
        <v>-95.91</v>
      </c>
    </row>
    <row r="511" spans="1:4" x14ac:dyDescent="0.3">
      <c r="A511" s="2">
        <v>34033</v>
      </c>
      <c r="B511">
        <v>122.78</v>
      </c>
      <c r="C511">
        <v>-93.78</v>
      </c>
      <c r="D511">
        <v>-95.19</v>
      </c>
    </row>
    <row r="512" spans="1:4" x14ac:dyDescent="0.3">
      <c r="A512" s="2">
        <v>34038</v>
      </c>
      <c r="B512">
        <v>122.75</v>
      </c>
      <c r="C512">
        <v>-93.75</v>
      </c>
      <c r="D512">
        <v>-95.16</v>
      </c>
    </row>
    <row r="513" spans="1:4" x14ac:dyDescent="0.3">
      <c r="A513" s="2">
        <v>34041</v>
      </c>
      <c r="B513">
        <v>122.03</v>
      </c>
      <c r="C513">
        <v>-93.03</v>
      </c>
      <c r="D513">
        <v>-94.44</v>
      </c>
    </row>
    <row r="514" spans="1:4" x14ac:dyDescent="0.3">
      <c r="A514" s="2">
        <v>34043</v>
      </c>
      <c r="B514">
        <v>122.69</v>
      </c>
      <c r="C514">
        <v>-93.69</v>
      </c>
      <c r="D514">
        <v>-95.1</v>
      </c>
    </row>
    <row r="515" spans="1:4" x14ac:dyDescent="0.3">
      <c r="A515" s="2">
        <v>34048</v>
      </c>
      <c r="B515">
        <v>122.57</v>
      </c>
      <c r="C515">
        <v>-93.57</v>
      </c>
      <c r="D515">
        <v>-94.98</v>
      </c>
    </row>
    <row r="516" spans="1:4" x14ac:dyDescent="0.3">
      <c r="A516" s="2">
        <v>34053</v>
      </c>
      <c r="B516">
        <v>122.45</v>
      </c>
      <c r="C516">
        <v>-93.45</v>
      </c>
      <c r="D516">
        <v>-94.86</v>
      </c>
    </row>
    <row r="517" spans="1:4" x14ac:dyDescent="0.3">
      <c r="A517" s="2">
        <v>34059</v>
      </c>
      <c r="B517">
        <v>124.14</v>
      </c>
      <c r="C517">
        <v>-95.14</v>
      </c>
      <c r="D517">
        <v>-96.55</v>
      </c>
    </row>
    <row r="518" spans="1:4" x14ac:dyDescent="0.3">
      <c r="A518" s="2">
        <v>34064</v>
      </c>
      <c r="B518">
        <v>123.3</v>
      </c>
      <c r="C518">
        <v>-94.3</v>
      </c>
      <c r="D518">
        <v>-95.71</v>
      </c>
    </row>
    <row r="519" spans="1:4" x14ac:dyDescent="0.3">
      <c r="A519" s="2">
        <v>34069</v>
      </c>
      <c r="B519">
        <v>122.68</v>
      </c>
      <c r="C519">
        <v>-93.68</v>
      </c>
      <c r="D519">
        <v>-95.09</v>
      </c>
    </row>
    <row r="520" spans="1:4" x14ac:dyDescent="0.3">
      <c r="A520" s="2">
        <v>34074</v>
      </c>
      <c r="B520">
        <v>122.49</v>
      </c>
      <c r="C520">
        <v>-93.49</v>
      </c>
      <c r="D520">
        <v>-94.9</v>
      </c>
    </row>
    <row r="521" spans="1:4" x14ac:dyDescent="0.3">
      <c r="A521" s="2">
        <v>34079</v>
      </c>
      <c r="B521">
        <v>137.4</v>
      </c>
      <c r="C521">
        <v>-108.4</v>
      </c>
      <c r="D521">
        <v>-109.81</v>
      </c>
    </row>
    <row r="522" spans="1:4" x14ac:dyDescent="0.3">
      <c r="A522" s="2">
        <v>34084</v>
      </c>
      <c r="B522">
        <v>123.58</v>
      </c>
      <c r="C522">
        <v>-94.58</v>
      </c>
      <c r="D522">
        <v>-95.99</v>
      </c>
    </row>
    <row r="523" spans="1:4" x14ac:dyDescent="0.3">
      <c r="A523" s="2">
        <v>34086</v>
      </c>
      <c r="B523">
        <v>123</v>
      </c>
      <c r="C523">
        <v>-94</v>
      </c>
      <c r="D523">
        <v>-95.41</v>
      </c>
    </row>
    <row r="524" spans="1:4" x14ac:dyDescent="0.3">
      <c r="A524" s="2">
        <v>34089</v>
      </c>
      <c r="B524">
        <v>122.88</v>
      </c>
      <c r="C524">
        <v>-93.88</v>
      </c>
      <c r="D524">
        <v>-95.29</v>
      </c>
    </row>
    <row r="525" spans="1:4" x14ac:dyDescent="0.3">
      <c r="A525" s="2">
        <v>34094</v>
      </c>
      <c r="B525">
        <v>122.7</v>
      </c>
      <c r="C525">
        <v>-93.7</v>
      </c>
      <c r="D525">
        <v>-95.11</v>
      </c>
    </row>
    <row r="526" spans="1:4" x14ac:dyDescent="0.3">
      <c r="A526" s="2">
        <v>34099</v>
      </c>
      <c r="B526">
        <v>122.52</v>
      </c>
      <c r="C526">
        <v>-93.52</v>
      </c>
      <c r="D526">
        <v>-94.93</v>
      </c>
    </row>
    <row r="527" spans="1:4" x14ac:dyDescent="0.3">
      <c r="A527" s="2">
        <v>34104</v>
      </c>
      <c r="B527">
        <v>122.47</v>
      </c>
      <c r="C527">
        <v>-93.47</v>
      </c>
      <c r="D527">
        <v>-94.88</v>
      </c>
    </row>
    <row r="528" spans="1:4" x14ac:dyDescent="0.3">
      <c r="A528" s="2">
        <v>34109</v>
      </c>
      <c r="B528">
        <v>124.53</v>
      </c>
      <c r="C528">
        <v>-95.53</v>
      </c>
      <c r="D528">
        <v>-96.94</v>
      </c>
    </row>
    <row r="529" spans="1:4" x14ac:dyDescent="0.3">
      <c r="A529" s="2">
        <v>34114</v>
      </c>
      <c r="B529">
        <v>123.25</v>
      </c>
      <c r="C529">
        <v>-94.25</v>
      </c>
      <c r="D529">
        <v>-95.66</v>
      </c>
    </row>
    <row r="530" spans="1:4" x14ac:dyDescent="0.3">
      <c r="A530" s="2">
        <v>34120</v>
      </c>
      <c r="B530">
        <v>122.82</v>
      </c>
      <c r="C530">
        <v>-93.82</v>
      </c>
      <c r="D530">
        <v>-95.23</v>
      </c>
    </row>
    <row r="531" spans="1:4" x14ac:dyDescent="0.3">
      <c r="A531" s="2">
        <v>34125</v>
      </c>
      <c r="B531">
        <v>122.5</v>
      </c>
      <c r="C531">
        <v>-93.5</v>
      </c>
      <c r="D531">
        <v>-94.91</v>
      </c>
    </row>
    <row r="532" spans="1:4" x14ac:dyDescent="0.3">
      <c r="A532" s="2">
        <v>34130</v>
      </c>
      <c r="B532">
        <v>122.56</v>
      </c>
      <c r="C532">
        <v>-93.56</v>
      </c>
      <c r="D532">
        <v>-94.97</v>
      </c>
    </row>
    <row r="533" spans="1:4" x14ac:dyDescent="0.3">
      <c r="A533" s="2">
        <v>34135</v>
      </c>
      <c r="B533">
        <v>122.77</v>
      </c>
      <c r="C533">
        <v>-93.77</v>
      </c>
      <c r="D533">
        <v>-95.18</v>
      </c>
    </row>
    <row r="534" spans="1:4" x14ac:dyDescent="0.3">
      <c r="A534" s="2">
        <v>34140</v>
      </c>
      <c r="B534">
        <v>122.84</v>
      </c>
      <c r="C534">
        <v>-93.84</v>
      </c>
      <c r="D534">
        <v>-95.25</v>
      </c>
    </row>
    <row r="535" spans="1:4" x14ac:dyDescent="0.3">
      <c r="A535" s="2">
        <v>34145</v>
      </c>
      <c r="B535">
        <v>124.78</v>
      </c>
      <c r="C535">
        <v>-95.78</v>
      </c>
      <c r="D535">
        <v>-97.19</v>
      </c>
    </row>
    <row r="536" spans="1:4" x14ac:dyDescent="0.3">
      <c r="A536" s="2">
        <v>34150</v>
      </c>
      <c r="B536">
        <v>123.64</v>
      </c>
      <c r="C536">
        <v>-94.64</v>
      </c>
      <c r="D536">
        <v>-96.05</v>
      </c>
    </row>
    <row r="537" spans="1:4" x14ac:dyDescent="0.3">
      <c r="A537" s="2">
        <v>34155</v>
      </c>
      <c r="B537">
        <v>123.35</v>
      </c>
      <c r="C537">
        <v>-94.35</v>
      </c>
      <c r="D537">
        <v>-95.76</v>
      </c>
    </row>
    <row r="538" spans="1:4" x14ac:dyDescent="0.3">
      <c r="A538" s="2">
        <v>34160</v>
      </c>
      <c r="B538">
        <v>123.38</v>
      </c>
      <c r="C538">
        <v>-94.38</v>
      </c>
      <c r="D538">
        <v>-95.79</v>
      </c>
    </row>
    <row r="539" spans="1:4" x14ac:dyDescent="0.3">
      <c r="A539" s="2">
        <v>34165</v>
      </c>
      <c r="B539">
        <v>123.57</v>
      </c>
      <c r="C539">
        <v>-94.57</v>
      </c>
      <c r="D539">
        <v>-95.98</v>
      </c>
    </row>
    <row r="540" spans="1:4" x14ac:dyDescent="0.3">
      <c r="A540" s="2">
        <v>34170</v>
      </c>
      <c r="B540">
        <v>123.69</v>
      </c>
      <c r="C540">
        <v>-94.69</v>
      </c>
      <c r="D540">
        <v>-96.1</v>
      </c>
    </row>
    <row r="541" spans="1:4" x14ac:dyDescent="0.3">
      <c r="A541" s="2">
        <v>34175</v>
      </c>
      <c r="B541">
        <v>123.75</v>
      </c>
      <c r="C541">
        <v>-94.75</v>
      </c>
      <c r="D541">
        <v>-96.16</v>
      </c>
    </row>
    <row r="542" spans="1:4" x14ac:dyDescent="0.3">
      <c r="A542" s="2">
        <v>34181</v>
      </c>
      <c r="B542">
        <v>126.8</v>
      </c>
      <c r="C542">
        <v>-97.8</v>
      </c>
      <c r="D542">
        <v>-99.21</v>
      </c>
    </row>
    <row r="543" spans="1:4" x14ac:dyDescent="0.3">
      <c r="A543" s="2">
        <v>34186</v>
      </c>
      <c r="B543">
        <v>124.83</v>
      </c>
      <c r="C543">
        <v>-95.83</v>
      </c>
      <c r="D543">
        <v>-97.24</v>
      </c>
    </row>
    <row r="544" spans="1:4" x14ac:dyDescent="0.3">
      <c r="A544" s="2">
        <v>34191</v>
      </c>
      <c r="B544">
        <v>124.31</v>
      </c>
      <c r="C544">
        <v>-95.31</v>
      </c>
      <c r="D544">
        <v>-96.72</v>
      </c>
    </row>
    <row r="545" spans="1:4" x14ac:dyDescent="0.3">
      <c r="A545" s="2">
        <v>34196</v>
      </c>
      <c r="B545">
        <v>124.12</v>
      </c>
      <c r="C545">
        <v>-95.12</v>
      </c>
      <c r="D545">
        <v>-96.53</v>
      </c>
    </row>
    <row r="546" spans="1:4" x14ac:dyDescent="0.3">
      <c r="A546" s="2">
        <v>34201</v>
      </c>
      <c r="B546">
        <v>140.07</v>
      </c>
      <c r="C546">
        <v>-111.07</v>
      </c>
      <c r="D546">
        <v>-112.48</v>
      </c>
    </row>
    <row r="547" spans="1:4" x14ac:dyDescent="0.3">
      <c r="A547" s="2">
        <v>34206</v>
      </c>
      <c r="B547">
        <v>125.04</v>
      </c>
      <c r="C547">
        <v>-96.04</v>
      </c>
      <c r="D547">
        <v>-97.45</v>
      </c>
    </row>
    <row r="548" spans="1:4" x14ac:dyDescent="0.3">
      <c r="A548" s="2">
        <v>34207</v>
      </c>
      <c r="B548">
        <v>124.74</v>
      </c>
      <c r="C548">
        <v>-95.74</v>
      </c>
      <c r="D548">
        <v>-97.15</v>
      </c>
    </row>
    <row r="549" spans="1:4" x14ac:dyDescent="0.3">
      <c r="A549" s="2">
        <v>34212</v>
      </c>
      <c r="B549">
        <v>124.64</v>
      </c>
      <c r="C549">
        <v>-95.64</v>
      </c>
      <c r="D549">
        <v>-97.05</v>
      </c>
    </row>
    <row r="550" spans="1:4" x14ac:dyDescent="0.3">
      <c r="A550" s="2">
        <v>34217</v>
      </c>
      <c r="B550">
        <v>124.85</v>
      </c>
      <c r="C550">
        <v>-95.85</v>
      </c>
      <c r="D550">
        <v>-97.26</v>
      </c>
    </row>
    <row r="551" spans="1:4" x14ac:dyDescent="0.3">
      <c r="A551" s="2">
        <v>34257</v>
      </c>
      <c r="B551">
        <v>137.05000000000001</v>
      </c>
      <c r="C551">
        <v>-108.05</v>
      </c>
      <c r="D551">
        <v>-109.46</v>
      </c>
    </row>
    <row r="552" spans="1:4" x14ac:dyDescent="0.3">
      <c r="A552" s="2">
        <v>34262</v>
      </c>
      <c r="B552">
        <v>150.25</v>
      </c>
      <c r="C552">
        <v>-121.25</v>
      </c>
      <c r="D552">
        <v>-122.66</v>
      </c>
    </row>
    <row r="553" spans="1:4" x14ac:dyDescent="0.3">
      <c r="A553" s="2">
        <v>34267</v>
      </c>
      <c r="B553">
        <v>151.229999999999</v>
      </c>
      <c r="C553">
        <v>-122.23</v>
      </c>
      <c r="D553">
        <v>-123.64</v>
      </c>
    </row>
    <row r="554" spans="1:4" x14ac:dyDescent="0.3">
      <c r="A554" s="2">
        <v>34273</v>
      </c>
      <c r="B554">
        <v>137.18</v>
      </c>
      <c r="C554">
        <v>-108.18</v>
      </c>
      <c r="D554">
        <v>-109.59</v>
      </c>
    </row>
    <row r="555" spans="1:4" x14ac:dyDescent="0.3">
      <c r="A555" s="2">
        <v>34278</v>
      </c>
      <c r="B555">
        <v>150.04</v>
      </c>
      <c r="C555">
        <v>-121.04</v>
      </c>
      <c r="D555">
        <v>-122.45</v>
      </c>
    </row>
    <row r="556" spans="1:4" x14ac:dyDescent="0.3">
      <c r="A556" s="2">
        <v>34283</v>
      </c>
      <c r="B556">
        <v>151.09</v>
      </c>
      <c r="C556">
        <v>-122.09</v>
      </c>
      <c r="D556">
        <v>-123.5</v>
      </c>
    </row>
    <row r="557" spans="1:4" x14ac:dyDescent="0.3">
      <c r="A557" s="2">
        <v>34288</v>
      </c>
      <c r="B557">
        <v>151.27000000000001</v>
      </c>
      <c r="C557">
        <v>-122.27</v>
      </c>
      <c r="D557">
        <v>-123.68</v>
      </c>
    </row>
    <row r="558" spans="1:4" x14ac:dyDescent="0.3">
      <c r="A558" s="2">
        <v>34293</v>
      </c>
      <c r="B558">
        <v>153.03</v>
      </c>
      <c r="C558">
        <v>-124.03</v>
      </c>
      <c r="D558">
        <v>-125.44</v>
      </c>
    </row>
    <row r="559" spans="1:4" x14ac:dyDescent="0.3">
      <c r="A559" s="2">
        <v>34298</v>
      </c>
      <c r="B559">
        <v>155.729999999999</v>
      </c>
      <c r="C559">
        <v>-126.73</v>
      </c>
      <c r="D559">
        <v>-128.13999999999899</v>
      </c>
    </row>
    <row r="560" spans="1:4" x14ac:dyDescent="0.3">
      <c r="A560" s="2">
        <v>34303</v>
      </c>
      <c r="B560">
        <v>156.83000000000001</v>
      </c>
      <c r="C560">
        <v>-127.83</v>
      </c>
      <c r="D560">
        <v>-129.24</v>
      </c>
    </row>
    <row r="561" spans="1:4" x14ac:dyDescent="0.3">
      <c r="A561" s="2">
        <v>34308</v>
      </c>
      <c r="B561">
        <v>156.96</v>
      </c>
      <c r="C561">
        <v>-127.96</v>
      </c>
      <c r="D561">
        <v>-129.37</v>
      </c>
    </row>
    <row r="562" spans="1:4" x14ac:dyDescent="0.3">
      <c r="A562" s="2">
        <v>34339</v>
      </c>
      <c r="B562">
        <v>137.47</v>
      </c>
      <c r="C562">
        <v>-108.47</v>
      </c>
      <c r="D562">
        <v>-109.88</v>
      </c>
    </row>
    <row r="563" spans="1:4" x14ac:dyDescent="0.3">
      <c r="A563" s="2">
        <v>34344</v>
      </c>
      <c r="B563">
        <v>136.07</v>
      </c>
      <c r="C563">
        <v>-107.07</v>
      </c>
      <c r="D563">
        <v>-108.48</v>
      </c>
    </row>
    <row r="564" spans="1:4" x14ac:dyDescent="0.3">
      <c r="A564" s="2">
        <v>34345</v>
      </c>
      <c r="B564">
        <v>135.86000000000001</v>
      </c>
      <c r="C564">
        <v>-106.86</v>
      </c>
      <c r="D564">
        <v>-108.27</v>
      </c>
    </row>
    <row r="565" spans="1:4" x14ac:dyDescent="0.3">
      <c r="A565" s="2">
        <v>34349</v>
      </c>
      <c r="B565">
        <v>134.479999999999</v>
      </c>
      <c r="C565">
        <v>-105.48</v>
      </c>
      <c r="D565">
        <v>-106.89</v>
      </c>
    </row>
    <row r="566" spans="1:4" x14ac:dyDescent="0.3">
      <c r="A566" s="2">
        <v>34354</v>
      </c>
      <c r="B566">
        <v>135.1</v>
      </c>
      <c r="C566">
        <v>-106.1</v>
      </c>
      <c r="D566">
        <v>-107.51</v>
      </c>
    </row>
    <row r="567" spans="1:4" x14ac:dyDescent="0.3">
      <c r="A567" s="2">
        <v>34359</v>
      </c>
      <c r="B567">
        <v>134.44999999999899</v>
      </c>
      <c r="C567">
        <v>-105.45</v>
      </c>
      <c r="D567">
        <v>-106.86</v>
      </c>
    </row>
    <row r="568" spans="1:4" x14ac:dyDescent="0.3">
      <c r="A568" s="2">
        <v>34365</v>
      </c>
      <c r="B568">
        <v>134.69999999999899</v>
      </c>
      <c r="C568">
        <v>-105.7</v>
      </c>
      <c r="D568">
        <v>-107.11</v>
      </c>
    </row>
    <row r="569" spans="1:4" x14ac:dyDescent="0.3">
      <c r="A569" s="2">
        <v>34370</v>
      </c>
      <c r="B569">
        <v>134.69999999999899</v>
      </c>
      <c r="C569">
        <v>-105.7</v>
      </c>
      <c r="D569">
        <v>-107.11</v>
      </c>
    </row>
    <row r="570" spans="1:4" x14ac:dyDescent="0.3">
      <c r="A570" s="2">
        <v>34375</v>
      </c>
      <c r="B570">
        <v>134.84</v>
      </c>
      <c r="C570">
        <v>-105.84</v>
      </c>
      <c r="D570">
        <v>-107.25</v>
      </c>
    </row>
    <row r="571" spans="1:4" x14ac:dyDescent="0.3">
      <c r="A571" s="2">
        <v>34380</v>
      </c>
      <c r="B571">
        <v>149.6</v>
      </c>
      <c r="C571">
        <v>-120.6</v>
      </c>
      <c r="D571">
        <v>-122.01</v>
      </c>
    </row>
    <row r="572" spans="1:4" x14ac:dyDescent="0.3">
      <c r="A572" s="2">
        <v>34385</v>
      </c>
      <c r="B572">
        <v>135.85</v>
      </c>
      <c r="C572">
        <v>-106.85</v>
      </c>
      <c r="D572">
        <v>-108.26</v>
      </c>
    </row>
    <row r="573" spans="1:4" x14ac:dyDescent="0.3">
      <c r="A573" s="2">
        <v>34390</v>
      </c>
      <c r="B573">
        <v>135.33000000000001</v>
      </c>
      <c r="C573">
        <v>-106.33</v>
      </c>
      <c r="D573">
        <v>-107.74</v>
      </c>
    </row>
    <row r="574" spans="1:4" x14ac:dyDescent="0.3">
      <c r="A574" s="2">
        <v>34393</v>
      </c>
      <c r="B574">
        <v>135.27000000000001</v>
      </c>
      <c r="C574">
        <v>-106.27</v>
      </c>
      <c r="D574">
        <v>-107.68</v>
      </c>
    </row>
    <row r="575" spans="1:4" x14ac:dyDescent="0.3">
      <c r="A575" s="2">
        <v>34398</v>
      </c>
      <c r="B575">
        <v>134.63</v>
      </c>
      <c r="C575">
        <v>-105.63</v>
      </c>
      <c r="D575">
        <v>-107.04</v>
      </c>
    </row>
    <row r="576" spans="1:4" x14ac:dyDescent="0.3">
      <c r="A576" s="2">
        <v>34403</v>
      </c>
      <c r="B576">
        <v>134.13999999999899</v>
      </c>
      <c r="C576">
        <v>-105.14</v>
      </c>
      <c r="D576">
        <v>-106.55</v>
      </c>
    </row>
    <row r="577" spans="1:4" x14ac:dyDescent="0.3">
      <c r="A577" s="2">
        <v>34408</v>
      </c>
      <c r="B577">
        <v>133.32</v>
      </c>
      <c r="C577">
        <v>-104.32</v>
      </c>
      <c r="D577">
        <v>-105.73</v>
      </c>
    </row>
    <row r="578" spans="1:4" x14ac:dyDescent="0.3">
      <c r="A578" s="2">
        <v>34413</v>
      </c>
      <c r="B578">
        <v>133</v>
      </c>
      <c r="C578">
        <v>-104</v>
      </c>
      <c r="D578">
        <v>-105.41</v>
      </c>
    </row>
    <row r="579" spans="1:4" x14ac:dyDescent="0.3">
      <c r="A579" s="2">
        <v>34418</v>
      </c>
      <c r="B579">
        <v>132.26</v>
      </c>
      <c r="C579">
        <v>-103.26</v>
      </c>
      <c r="D579">
        <v>-104.67</v>
      </c>
    </row>
    <row r="580" spans="1:4" x14ac:dyDescent="0.3">
      <c r="A580" s="2">
        <v>34424</v>
      </c>
      <c r="B580">
        <v>131.61000000000001</v>
      </c>
      <c r="C580">
        <v>-102.61</v>
      </c>
      <c r="D580">
        <v>-104.02</v>
      </c>
    </row>
    <row r="581" spans="1:4" x14ac:dyDescent="0.3">
      <c r="A581" s="2">
        <v>34429</v>
      </c>
      <c r="B581">
        <v>131.1</v>
      </c>
      <c r="C581">
        <v>-102.1</v>
      </c>
      <c r="D581">
        <v>-103.51</v>
      </c>
    </row>
    <row r="582" spans="1:4" x14ac:dyDescent="0.3">
      <c r="A582" s="2">
        <v>34434</v>
      </c>
      <c r="B582">
        <v>130.75</v>
      </c>
      <c r="C582">
        <v>-101.75</v>
      </c>
      <c r="D582">
        <v>-103.16</v>
      </c>
    </row>
    <row r="583" spans="1:4" x14ac:dyDescent="0.3">
      <c r="A583" s="2">
        <v>34439</v>
      </c>
      <c r="B583">
        <v>132.479999999999</v>
      </c>
      <c r="C583">
        <v>-103.48</v>
      </c>
      <c r="D583">
        <v>-104.89</v>
      </c>
    </row>
    <row r="584" spans="1:4" x14ac:dyDescent="0.3">
      <c r="A584" s="2">
        <v>34442</v>
      </c>
      <c r="B584">
        <v>130.82</v>
      </c>
      <c r="C584">
        <v>-101.82</v>
      </c>
      <c r="D584">
        <v>-103.23</v>
      </c>
    </row>
    <row r="585" spans="1:4" x14ac:dyDescent="0.3">
      <c r="A585" s="2">
        <v>34444</v>
      </c>
      <c r="B585">
        <v>130.69999999999899</v>
      </c>
      <c r="C585">
        <v>-101.7</v>
      </c>
      <c r="D585">
        <v>-103.11</v>
      </c>
    </row>
    <row r="586" spans="1:4" x14ac:dyDescent="0.3">
      <c r="A586" s="2">
        <v>34449</v>
      </c>
      <c r="B586">
        <v>130</v>
      </c>
      <c r="C586">
        <v>-101</v>
      </c>
      <c r="D586">
        <v>-102.41</v>
      </c>
    </row>
    <row r="587" spans="1:4" x14ac:dyDescent="0.3">
      <c r="A587" s="2">
        <v>34454</v>
      </c>
      <c r="B587">
        <v>129.77000000000001</v>
      </c>
      <c r="C587">
        <v>-100.77</v>
      </c>
      <c r="D587">
        <v>-102.18</v>
      </c>
    </row>
    <row r="588" spans="1:4" x14ac:dyDescent="0.3">
      <c r="A588" s="2">
        <v>34459</v>
      </c>
      <c r="B588">
        <v>129.35</v>
      </c>
      <c r="C588">
        <v>-100.35</v>
      </c>
      <c r="D588">
        <v>-101.76</v>
      </c>
    </row>
    <row r="589" spans="1:4" x14ac:dyDescent="0.3">
      <c r="A589" s="2">
        <v>34464</v>
      </c>
      <c r="B589">
        <v>128.94</v>
      </c>
      <c r="C589">
        <v>-99.94</v>
      </c>
      <c r="D589">
        <v>-101.35</v>
      </c>
    </row>
    <row r="590" spans="1:4" x14ac:dyDescent="0.3">
      <c r="A590" s="2">
        <v>34469</v>
      </c>
      <c r="B590">
        <v>128.83000000000001</v>
      </c>
      <c r="C590">
        <v>-99.83</v>
      </c>
      <c r="D590">
        <v>-101.24</v>
      </c>
    </row>
    <row r="591" spans="1:4" x14ac:dyDescent="0.3">
      <c r="A591" s="2">
        <v>34474</v>
      </c>
      <c r="B591">
        <v>128.56</v>
      </c>
      <c r="C591">
        <v>-99.56</v>
      </c>
      <c r="D591">
        <v>-100.97</v>
      </c>
    </row>
    <row r="592" spans="1:4" x14ac:dyDescent="0.3">
      <c r="A592" s="2">
        <v>34479</v>
      </c>
      <c r="B592">
        <v>143.27000000000001</v>
      </c>
      <c r="C592">
        <v>-114.27</v>
      </c>
      <c r="D592">
        <v>-115.68</v>
      </c>
    </row>
    <row r="593" spans="1:4" x14ac:dyDescent="0.3">
      <c r="A593" s="2">
        <v>34485</v>
      </c>
      <c r="B593">
        <v>129.229999999999</v>
      </c>
      <c r="C593">
        <v>-100.23</v>
      </c>
      <c r="D593">
        <v>-101.64</v>
      </c>
    </row>
    <row r="594" spans="1:4" x14ac:dyDescent="0.3">
      <c r="A594" s="2">
        <v>34490</v>
      </c>
      <c r="B594">
        <v>128.84</v>
      </c>
      <c r="C594">
        <v>-99.84</v>
      </c>
      <c r="D594">
        <v>-101.25</v>
      </c>
    </row>
    <row r="595" spans="1:4" x14ac:dyDescent="0.3">
      <c r="A595" s="2">
        <v>34495</v>
      </c>
      <c r="B595">
        <v>128.47</v>
      </c>
      <c r="C595">
        <v>-99.47</v>
      </c>
      <c r="D595">
        <v>-100.88</v>
      </c>
    </row>
    <row r="596" spans="1:4" x14ac:dyDescent="0.3">
      <c r="A596" s="2">
        <v>34500</v>
      </c>
      <c r="B596">
        <v>128.35</v>
      </c>
      <c r="C596">
        <v>-99.35</v>
      </c>
      <c r="D596">
        <v>-100.76</v>
      </c>
    </row>
    <row r="597" spans="1:4" x14ac:dyDescent="0.3">
      <c r="A597" s="2">
        <v>34505</v>
      </c>
      <c r="B597">
        <v>128.32</v>
      </c>
      <c r="C597">
        <v>-99.32</v>
      </c>
      <c r="D597">
        <v>-100.73</v>
      </c>
    </row>
    <row r="598" spans="1:4" x14ac:dyDescent="0.3">
      <c r="A598" s="2">
        <v>34510</v>
      </c>
      <c r="B598">
        <v>129.97</v>
      </c>
      <c r="C598">
        <v>-100.97</v>
      </c>
      <c r="D598">
        <v>-102.38</v>
      </c>
    </row>
    <row r="599" spans="1:4" x14ac:dyDescent="0.3">
      <c r="A599" s="2">
        <v>34512</v>
      </c>
      <c r="B599">
        <v>129.16</v>
      </c>
      <c r="C599">
        <v>-100.16</v>
      </c>
      <c r="D599">
        <v>-101.57</v>
      </c>
    </row>
    <row r="600" spans="1:4" x14ac:dyDescent="0.3">
      <c r="A600" s="2">
        <v>34515</v>
      </c>
      <c r="B600">
        <v>128.94</v>
      </c>
      <c r="C600">
        <v>-99.94</v>
      </c>
      <c r="D600">
        <v>-101.35</v>
      </c>
    </row>
    <row r="601" spans="1:4" x14ac:dyDescent="0.3">
      <c r="A601" s="2">
        <v>34520</v>
      </c>
      <c r="B601">
        <v>128.63</v>
      </c>
      <c r="C601">
        <v>-99.63</v>
      </c>
      <c r="D601">
        <v>-101.04</v>
      </c>
    </row>
    <row r="602" spans="1:4" x14ac:dyDescent="0.3">
      <c r="A602" s="2">
        <v>34525</v>
      </c>
      <c r="B602">
        <v>128.55000000000001</v>
      </c>
      <c r="C602">
        <v>-99.55</v>
      </c>
      <c r="D602">
        <v>-100.96</v>
      </c>
    </row>
    <row r="603" spans="1:4" x14ac:dyDescent="0.3">
      <c r="A603" s="2">
        <v>34530</v>
      </c>
      <c r="B603">
        <v>128.5</v>
      </c>
      <c r="C603">
        <v>-99.5</v>
      </c>
      <c r="D603">
        <v>-100.91</v>
      </c>
    </row>
    <row r="604" spans="1:4" x14ac:dyDescent="0.3">
      <c r="A604" s="2">
        <v>34535</v>
      </c>
      <c r="B604">
        <v>142.68</v>
      </c>
      <c r="C604">
        <v>-113.68</v>
      </c>
      <c r="D604">
        <v>-115.09</v>
      </c>
    </row>
    <row r="605" spans="1:4" x14ac:dyDescent="0.3">
      <c r="A605" s="2">
        <v>34540</v>
      </c>
      <c r="B605">
        <v>128.77000000000001</v>
      </c>
      <c r="C605">
        <v>-99.77</v>
      </c>
      <c r="D605">
        <v>-101.18</v>
      </c>
    </row>
    <row r="606" spans="1:4" x14ac:dyDescent="0.3">
      <c r="A606" s="2">
        <v>34546</v>
      </c>
      <c r="B606">
        <v>128.25</v>
      </c>
      <c r="C606">
        <v>-99.25</v>
      </c>
      <c r="D606">
        <v>-100.66</v>
      </c>
    </row>
    <row r="607" spans="1:4" x14ac:dyDescent="0.3">
      <c r="A607" s="2">
        <v>34551</v>
      </c>
      <c r="B607">
        <v>128</v>
      </c>
      <c r="C607">
        <v>-99</v>
      </c>
      <c r="D607">
        <v>-100.41</v>
      </c>
    </row>
    <row r="608" spans="1:4" x14ac:dyDescent="0.3">
      <c r="A608" s="2">
        <v>34556</v>
      </c>
      <c r="B608">
        <v>127.83</v>
      </c>
      <c r="C608">
        <v>-98.83</v>
      </c>
      <c r="D608">
        <v>-100.24</v>
      </c>
    </row>
    <row r="609" spans="1:4" x14ac:dyDescent="0.3">
      <c r="A609" s="2">
        <v>34561</v>
      </c>
      <c r="B609">
        <v>127.73</v>
      </c>
      <c r="C609">
        <v>-98.73</v>
      </c>
      <c r="D609">
        <v>-100.14</v>
      </c>
    </row>
    <row r="610" spans="1:4" x14ac:dyDescent="0.3">
      <c r="A610" s="2">
        <v>34564</v>
      </c>
      <c r="B610">
        <v>127.62</v>
      </c>
      <c r="C610">
        <v>-98.62</v>
      </c>
      <c r="D610">
        <v>-100.03</v>
      </c>
    </row>
    <row r="611" spans="1:4" x14ac:dyDescent="0.3">
      <c r="A611" s="2">
        <v>34566</v>
      </c>
      <c r="B611">
        <v>127.61</v>
      </c>
      <c r="C611">
        <v>-98.61</v>
      </c>
      <c r="D611">
        <v>-100.02</v>
      </c>
    </row>
    <row r="612" spans="1:4" x14ac:dyDescent="0.3">
      <c r="A612" s="2">
        <v>34571</v>
      </c>
      <c r="B612">
        <v>130.19999999999899</v>
      </c>
      <c r="C612">
        <v>-101.2</v>
      </c>
      <c r="D612">
        <v>-102.61</v>
      </c>
    </row>
    <row r="613" spans="1:4" x14ac:dyDescent="0.3">
      <c r="A613" s="2">
        <v>34577</v>
      </c>
      <c r="B613">
        <v>128.18</v>
      </c>
      <c r="C613">
        <v>-99.18</v>
      </c>
      <c r="D613">
        <v>-100.59</v>
      </c>
    </row>
    <row r="614" spans="1:4" x14ac:dyDescent="0.3">
      <c r="A614" s="2">
        <v>34582</v>
      </c>
      <c r="B614">
        <v>127.8</v>
      </c>
      <c r="C614">
        <v>-98.8</v>
      </c>
      <c r="D614">
        <v>-100.21</v>
      </c>
    </row>
    <row r="615" spans="1:4" x14ac:dyDescent="0.3">
      <c r="A615" s="2">
        <v>34587</v>
      </c>
      <c r="B615">
        <v>127.6</v>
      </c>
      <c r="C615">
        <v>-98.6</v>
      </c>
      <c r="D615">
        <v>-100.01</v>
      </c>
    </row>
    <row r="616" spans="1:4" x14ac:dyDescent="0.3">
      <c r="A616" s="2">
        <v>34592</v>
      </c>
      <c r="B616">
        <v>127.38</v>
      </c>
      <c r="C616">
        <v>-98.38</v>
      </c>
      <c r="D616">
        <v>-99.79</v>
      </c>
    </row>
    <row r="617" spans="1:4" x14ac:dyDescent="0.3">
      <c r="A617" s="2">
        <v>34597</v>
      </c>
      <c r="B617">
        <v>127.31</v>
      </c>
      <c r="C617">
        <v>-98.31</v>
      </c>
      <c r="D617">
        <v>-99.72</v>
      </c>
    </row>
    <row r="618" spans="1:4" x14ac:dyDescent="0.3">
      <c r="A618" s="2">
        <v>34602</v>
      </c>
      <c r="B618">
        <v>127.06</v>
      </c>
      <c r="C618">
        <v>-98.06</v>
      </c>
      <c r="D618">
        <v>-99.47</v>
      </c>
    </row>
    <row r="619" spans="1:4" x14ac:dyDescent="0.3">
      <c r="A619" s="2">
        <v>34607</v>
      </c>
      <c r="B619">
        <v>128.77000000000001</v>
      </c>
      <c r="C619">
        <v>-99.77</v>
      </c>
      <c r="D619">
        <v>-101.18</v>
      </c>
    </row>
    <row r="620" spans="1:4" x14ac:dyDescent="0.3">
      <c r="A620" s="2">
        <v>34612</v>
      </c>
      <c r="B620">
        <v>127.56</v>
      </c>
      <c r="C620">
        <v>-98.56</v>
      </c>
      <c r="D620">
        <v>-99.97</v>
      </c>
    </row>
    <row r="621" spans="1:4" x14ac:dyDescent="0.3">
      <c r="A621" s="2">
        <v>34617</v>
      </c>
      <c r="B621">
        <v>127.24</v>
      </c>
      <c r="C621">
        <v>-98.24</v>
      </c>
      <c r="D621">
        <v>-99.65</v>
      </c>
    </row>
    <row r="622" spans="1:4" x14ac:dyDescent="0.3">
      <c r="A622" s="2">
        <v>34619</v>
      </c>
      <c r="B622">
        <v>127.19</v>
      </c>
      <c r="C622">
        <v>-98.19</v>
      </c>
      <c r="D622">
        <v>-99.6</v>
      </c>
    </row>
    <row r="623" spans="1:4" x14ac:dyDescent="0.3">
      <c r="A623" s="2">
        <v>34622</v>
      </c>
      <c r="B623">
        <v>126.73</v>
      </c>
      <c r="C623">
        <v>-97.73</v>
      </c>
      <c r="D623">
        <v>-99.14</v>
      </c>
    </row>
    <row r="624" spans="1:4" x14ac:dyDescent="0.3">
      <c r="A624" s="2">
        <v>34627</v>
      </c>
      <c r="B624">
        <v>126.73</v>
      </c>
      <c r="C624">
        <v>-97.73</v>
      </c>
      <c r="D624">
        <v>-99.14</v>
      </c>
    </row>
    <row r="625" spans="1:4" x14ac:dyDescent="0.3">
      <c r="A625" s="2">
        <v>34632</v>
      </c>
      <c r="B625">
        <v>140.16999999999899</v>
      </c>
      <c r="C625">
        <v>-111.17</v>
      </c>
      <c r="D625">
        <v>-112.58</v>
      </c>
    </row>
    <row r="626" spans="1:4" x14ac:dyDescent="0.3">
      <c r="A626" s="2">
        <v>34638</v>
      </c>
      <c r="B626">
        <v>127.44</v>
      </c>
      <c r="C626">
        <v>-98.44</v>
      </c>
      <c r="D626">
        <v>-99.85</v>
      </c>
    </row>
    <row r="627" spans="1:4" x14ac:dyDescent="0.3">
      <c r="A627" s="2">
        <v>34643</v>
      </c>
      <c r="B627">
        <v>126.92</v>
      </c>
      <c r="C627">
        <v>-97.92</v>
      </c>
      <c r="D627">
        <v>-99.33</v>
      </c>
    </row>
    <row r="628" spans="1:4" x14ac:dyDescent="0.3">
      <c r="A628" s="2">
        <v>34648</v>
      </c>
      <c r="B628">
        <v>126.7</v>
      </c>
      <c r="C628">
        <v>-97.7</v>
      </c>
      <c r="D628">
        <v>-99.11</v>
      </c>
    </row>
    <row r="629" spans="1:4" x14ac:dyDescent="0.3">
      <c r="A629" s="2">
        <v>34653</v>
      </c>
      <c r="B629">
        <v>138.69999999999899</v>
      </c>
      <c r="C629">
        <v>-109.7</v>
      </c>
      <c r="D629">
        <v>-111.11</v>
      </c>
    </row>
    <row r="630" spans="1:4" x14ac:dyDescent="0.3">
      <c r="A630" s="2">
        <v>34658</v>
      </c>
      <c r="B630">
        <v>125.39</v>
      </c>
      <c r="C630">
        <v>-96.39</v>
      </c>
      <c r="D630">
        <v>-97.8</v>
      </c>
    </row>
    <row r="631" spans="1:4" x14ac:dyDescent="0.3">
      <c r="A631" s="2">
        <v>34663</v>
      </c>
      <c r="B631">
        <v>123.92</v>
      </c>
      <c r="C631">
        <v>-94.92</v>
      </c>
      <c r="D631">
        <v>-96.33</v>
      </c>
    </row>
    <row r="632" spans="1:4" x14ac:dyDescent="0.3">
      <c r="A632" s="2">
        <v>34668</v>
      </c>
      <c r="B632">
        <v>122.78</v>
      </c>
      <c r="C632">
        <v>-93.78</v>
      </c>
      <c r="D632">
        <v>-95.19</v>
      </c>
    </row>
    <row r="633" spans="1:4" x14ac:dyDescent="0.3">
      <c r="A633" s="2">
        <v>34673</v>
      </c>
      <c r="B633">
        <v>122.2</v>
      </c>
      <c r="C633">
        <v>-93.2</v>
      </c>
      <c r="D633">
        <v>-94.61</v>
      </c>
    </row>
    <row r="634" spans="1:4" x14ac:dyDescent="0.3">
      <c r="A634" s="2">
        <v>34678</v>
      </c>
      <c r="B634">
        <v>121.71</v>
      </c>
      <c r="C634">
        <v>-92.71</v>
      </c>
      <c r="D634">
        <v>-94.12</v>
      </c>
    </row>
    <row r="635" spans="1:4" x14ac:dyDescent="0.3">
      <c r="A635" s="2">
        <v>34683</v>
      </c>
      <c r="B635">
        <v>121.4</v>
      </c>
      <c r="C635">
        <v>-92.4</v>
      </c>
      <c r="D635">
        <v>-93.81</v>
      </c>
    </row>
    <row r="636" spans="1:4" x14ac:dyDescent="0.3">
      <c r="A636" s="2">
        <v>34688</v>
      </c>
      <c r="B636">
        <v>121.17</v>
      </c>
      <c r="C636">
        <v>-92.17</v>
      </c>
      <c r="D636">
        <v>-93.58</v>
      </c>
    </row>
    <row r="637" spans="1:4" x14ac:dyDescent="0.3">
      <c r="A637" s="2">
        <v>34693</v>
      </c>
      <c r="B637">
        <v>120.83</v>
      </c>
      <c r="C637">
        <v>-91.83</v>
      </c>
      <c r="D637">
        <v>-93.24</v>
      </c>
    </row>
    <row r="638" spans="1:4" x14ac:dyDescent="0.3">
      <c r="A638" s="2">
        <v>34699</v>
      </c>
      <c r="B638">
        <v>122.32</v>
      </c>
      <c r="C638">
        <v>-93.32</v>
      </c>
      <c r="D638">
        <v>-94.73</v>
      </c>
    </row>
    <row r="639" spans="1:4" x14ac:dyDescent="0.3">
      <c r="A639" s="2">
        <v>34704</v>
      </c>
      <c r="B639">
        <v>121.2</v>
      </c>
      <c r="C639">
        <v>-92.2</v>
      </c>
      <c r="D639">
        <v>-93.61</v>
      </c>
    </row>
    <row r="640" spans="1:4" x14ac:dyDescent="0.3">
      <c r="A640" s="2">
        <v>34709</v>
      </c>
      <c r="B640">
        <v>120.84</v>
      </c>
      <c r="C640">
        <v>-91.84</v>
      </c>
      <c r="D640">
        <v>-93.25</v>
      </c>
    </row>
    <row r="641" spans="1:4" x14ac:dyDescent="0.3">
      <c r="A641" s="2">
        <v>34710</v>
      </c>
      <c r="B641">
        <v>120.72</v>
      </c>
      <c r="C641">
        <v>-91.72</v>
      </c>
      <c r="D641">
        <v>-93.13</v>
      </c>
    </row>
    <row r="642" spans="1:4" x14ac:dyDescent="0.3">
      <c r="A642" s="2">
        <v>34714</v>
      </c>
      <c r="B642">
        <v>120.55</v>
      </c>
      <c r="C642">
        <v>-91.55</v>
      </c>
      <c r="D642">
        <v>-92.96</v>
      </c>
    </row>
    <row r="643" spans="1:4" x14ac:dyDescent="0.3">
      <c r="A643" s="2">
        <v>34719</v>
      </c>
      <c r="B643">
        <v>120.23</v>
      </c>
      <c r="C643">
        <v>-91.23</v>
      </c>
      <c r="D643">
        <v>-92.64</v>
      </c>
    </row>
    <row r="644" spans="1:4" x14ac:dyDescent="0.3">
      <c r="A644" s="2">
        <v>34724</v>
      </c>
      <c r="B644">
        <v>133.75</v>
      </c>
      <c r="C644">
        <v>-104.75</v>
      </c>
      <c r="D644">
        <v>-106.16</v>
      </c>
    </row>
    <row r="645" spans="1:4" x14ac:dyDescent="0.3">
      <c r="A645" s="2">
        <v>34730</v>
      </c>
      <c r="B645">
        <v>120.96</v>
      </c>
      <c r="C645">
        <v>-91.96</v>
      </c>
      <c r="D645">
        <v>-93.37</v>
      </c>
    </row>
    <row r="646" spans="1:4" x14ac:dyDescent="0.3">
      <c r="A646" s="2">
        <v>34735</v>
      </c>
      <c r="B646">
        <v>120.32</v>
      </c>
      <c r="C646">
        <v>-91.32</v>
      </c>
      <c r="D646">
        <v>-92.73</v>
      </c>
    </row>
    <row r="647" spans="1:4" x14ac:dyDescent="0.3">
      <c r="A647" s="2">
        <v>34740</v>
      </c>
      <c r="B647">
        <v>120.23</v>
      </c>
      <c r="C647">
        <v>-91.23</v>
      </c>
      <c r="D647">
        <v>-92.64</v>
      </c>
    </row>
    <row r="648" spans="1:4" x14ac:dyDescent="0.3">
      <c r="A648" s="2">
        <v>34745</v>
      </c>
      <c r="B648">
        <v>120.18</v>
      </c>
      <c r="C648">
        <v>-91.18</v>
      </c>
      <c r="D648">
        <v>-92.59</v>
      </c>
    </row>
    <row r="649" spans="1:4" x14ac:dyDescent="0.3">
      <c r="A649" s="2">
        <v>34750</v>
      </c>
      <c r="B649">
        <v>119.85</v>
      </c>
      <c r="C649">
        <v>-90.85</v>
      </c>
      <c r="D649">
        <v>-92.26</v>
      </c>
    </row>
    <row r="650" spans="1:4" x14ac:dyDescent="0.3">
      <c r="A650" s="2">
        <v>34755</v>
      </c>
      <c r="B650">
        <v>121.35</v>
      </c>
      <c r="C650">
        <v>-92.35</v>
      </c>
      <c r="D650">
        <v>-93.76</v>
      </c>
    </row>
    <row r="651" spans="1:4" x14ac:dyDescent="0.3">
      <c r="A651" s="2">
        <v>34758</v>
      </c>
      <c r="B651">
        <v>120.55</v>
      </c>
      <c r="C651">
        <v>-91.55</v>
      </c>
      <c r="D651">
        <v>-92.96</v>
      </c>
    </row>
    <row r="652" spans="1:4" x14ac:dyDescent="0.3">
      <c r="A652" s="2">
        <v>34763</v>
      </c>
      <c r="B652">
        <v>120.06</v>
      </c>
      <c r="C652">
        <v>-91.06</v>
      </c>
      <c r="D652">
        <v>-92.47</v>
      </c>
    </row>
    <row r="653" spans="1:4" x14ac:dyDescent="0.3">
      <c r="A653" s="2">
        <v>34768</v>
      </c>
      <c r="B653">
        <v>119.8</v>
      </c>
      <c r="C653">
        <v>-90.8</v>
      </c>
      <c r="D653">
        <v>-92.21</v>
      </c>
    </row>
    <row r="654" spans="1:4" x14ac:dyDescent="0.3">
      <c r="A654" s="2">
        <v>34773</v>
      </c>
      <c r="B654">
        <v>119.72</v>
      </c>
      <c r="C654">
        <v>-90.72</v>
      </c>
      <c r="D654">
        <v>-92.13</v>
      </c>
    </row>
    <row r="655" spans="1:4" x14ac:dyDescent="0.3">
      <c r="A655" s="2">
        <v>34774</v>
      </c>
      <c r="B655">
        <v>119.65</v>
      </c>
      <c r="C655">
        <v>-90.65</v>
      </c>
      <c r="D655">
        <v>-92.06</v>
      </c>
    </row>
    <row r="656" spans="1:4" x14ac:dyDescent="0.3">
      <c r="A656" s="2">
        <v>34778</v>
      </c>
      <c r="B656">
        <v>119.6</v>
      </c>
      <c r="C656">
        <v>-90.6</v>
      </c>
      <c r="D656">
        <v>-92.01</v>
      </c>
    </row>
    <row r="657" spans="1:4" x14ac:dyDescent="0.3">
      <c r="A657" s="2">
        <v>34783</v>
      </c>
      <c r="B657">
        <v>119.42</v>
      </c>
      <c r="C657">
        <v>-90.42</v>
      </c>
      <c r="D657">
        <v>-91.83</v>
      </c>
    </row>
    <row r="658" spans="1:4" x14ac:dyDescent="0.3">
      <c r="A658" s="2">
        <v>34789</v>
      </c>
      <c r="B658">
        <v>135.49</v>
      </c>
      <c r="C658">
        <v>-106.49</v>
      </c>
      <c r="D658">
        <v>-107.9</v>
      </c>
    </row>
    <row r="659" spans="1:4" x14ac:dyDescent="0.3">
      <c r="A659" s="2">
        <v>34794</v>
      </c>
      <c r="B659">
        <v>120.1</v>
      </c>
      <c r="C659">
        <v>-91.1</v>
      </c>
      <c r="D659">
        <v>-92.51</v>
      </c>
    </row>
    <row r="660" spans="1:4" x14ac:dyDescent="0.3">
      <c r="A660" s="2">
        <v>34799</v>
      </c>
      <c r="B660">
        <v>120.06</v>
      </c>
      <c r="C660">
        <v>-91.06</v>
      </c>
      <c r="D660">
        <v>-92.47</v>
      </c>
    </row>
    <row r="661" spans="1:4" x14ac:dyDescent="0.3">
      <c r="A661" s="2">
        <v>34804</v>
      </c>
      <c r="B661">
        <v>120.63</v>
      </c>
      <c r="C661">
        <v>-91.63</v>
      </c>
      <c r="D661">
        <v>-93.04</v>
      </c>
    </row>
    <row r="662" spans="1:4" x14ac:dyDescent="0.3">
      <c r="A662" s="2">
        <v>34809</v>
      </c>
      <c r="B662">
        <v>120.71</v>
      </c>
      <c r="C662">
        <v>-91.71</v>
      </c>
      <c r="D662">
        <v>-93.12</v>
      </c>
    </row>
    <row r="663" spans="1:4" x14ac:dyDescent="0.3">
      <c r="A663" s="2">
        <v>34814</v>
      </c>
      <c r="B663">
        <v>134.6</v>
      </c>
      <c r="C663">
        <v>-105.6</v>
      </c>
      <c r="D663">
        <v>-107.01</v>
      </c>
    </row>
    <row r="664" spans="1:4" x14ac:dyDescent="0.3">
      <c r="A664" s="2">
        <v>34819</v>
      </c>
      <c r="B664">
        <v>122.44</v>
      </c>
      <c r="C664">
        <v>-93.44</v>
      </c>
      <c r="D664">
        <v>-94.85</v>
      </c>
    </row>
    <row r="665" spans="1:4" x14ac:dyDescent="0.3">
      <c r="A665" s="2">
        <v>34824</v>
      </c>
      <c r="B665">
        <v>122.4</v>
      </c>
      <c r="C665">
        <v>-93.4</v>
      </c>
      <c r="D665">
        <v>-94.81</v>
      </c>
    </row>
    <row r="666" spans="1:4" x14ac:dyDescent="0.3">
      <c r="A666" s="2">
        <v>34827</v>
      </c>
      <c r="B666">
        <v>122.23</v>
      </c>
      <c r="C666">
        <v>-93.23</v>
      </c>
      <c r="D666">
        <v>-94.64</v>
      </c>
    </row>
    <row r="667" spans="1:4" x14ac:dyDescent="0.3">
      <c r="A667" s="2">
        <v>34829</v>
      </c>
      <c r="B667">
        <v>121.88</v>
      </c>
      <c r="C667">
        <v>-92.88</v>
      </c>
      <c r="D667">
        <v>-94.29</v>
      </c>
    </row>
    <row r="668" spans="1:4" x14ac:dyDescent="0.3">
      <c r="A668" s="2">
        <v>34834</v>
      </c>
      <c r="B668">
        <v>122.09</v>
      </c>
      <c r="C668">
        <v>-93.09</v>
      </c>
      <c r="D668">
        <v>-94.5</v>
      </c>
    </row>
    <row r="669" spans="1:4" x14ac:dyDescent="0.3">
      <c r="A669" s="2">
        <v>34839</v>
      </c>
      <c r="B669">
        <v>121.6</v>
      </c>
      <c r="C669">
        <v>-92.6</v>
      </c>
      <c r="D669">
        <v>-94.01</v>
      </c>
    </row>
    <row r="670" spans="1:4" x14ac:dyDescent="0.3">
      <c r="A670" s="2">
        <v>34844</v>
      </c>
      <c r="B670">
        <v>122.8</v>
      </c>
      <c r="C670">
        <v>-93.8</v>
      </c>
      <c r="D670">
        <v>-95.21</v>
      </c>
    </row>
    <row r="671" spans="1:4" x14ac:dyDescent="0.3">
      <c r="A671" s="2">
        <v>34850</v>
      </c>
      <c r="B671">
        <v>137.71</v>
      </c>
      <c r="C671">
        <v>-108.71</v>
      </c>
      <c r="D671">
        <v>-110.12</v>
      </c>
    </row>
    <row r="672" spans="1:4" x14ac:dyDescent="0.3">
      <c r="A672" s="2">
        <v>34855</v>
      </c>
      <c r="B672">
        <v>123.78</v>
      </c>
      <c r="C672">
        <v>-94.78</v>
      </c>
      <c r="D672">
        <v>-96.19</v>
      </c>
    </row>
    <row r="673" spans="1:4" x14ac:dyDescent="0.3">
      <c r="A673" s="2">
        <v>34860</v>
      </c>
      <c r="B673">
        <v>123.8</v>
      </c>
      <c r="C673">
        <v>-94.8</v>
      </c>
      <c r="D673">
        <v>-96.21</v>
      </c>
    </row>
    <row r="674" spans="1:4" x14ac:dyDescent="0.3">
      <c r="A674" s="2">
        <v>34865</v>
      </c>
      <c r="B674">
        <v>123.47</v>
      </c>
      <c r="C674">
        <v>-94.47</v>
      </c>
      <c r="D674">
        <v>-95.88</v>
      </c>
    </row>
    <row r="675" spans="1:4" x14ac:dyDescent="0.3">
      <c r="A675" s="2">
        <v>34870</v>
      </c>
      <c r="B675">
        <v>136.44999999999899</v>
      </c>
      <c r="C675">
        <v>-107.45</v>
      </c>
      <c r="D675">
        <v>-108.86</v>
      </c>
    </row>
    <row r="676" spans="1:4" x14ac:dyDescent="0.3">
      <c r="A676" s="2">
        <v>34875</v>
      </c>
      <c r="B676">
        <v>123.37</v>
      </c>
      <c r="C676">
        <v>-94.37</v>
      </c>
      <c r="D676">
        <v>-95.78</v>
      </c>
    </row>
    <row r="677" spans="1:4" x14ac:dyDescent="0.3">
      <c r="A677" s="2">
        <v>34880</v>
      </c>
      <c r="B677">
        <v>122.7</v>
      </c>
      <c r="C677">
        <v>-93.7</v>
      </c>
      <c r="D677">
        <v>-95.11</v>
      </c>
    </row>
    <row r="678" spans="1:4" x14ac:dyDescent="0.3">
      <c r="A678" s="2">
        <v>34885</v>
      </c>
      <c r="B678">
        <v>123.29</v>
      </c>
      <c r="C678">
        <v>-94.29</v>
      </c>
      <c r="D678">
        <v>-95.7</v>
      </c>
    </row>
    <row r="679" spans="1:4" x14ac:dyDescent="0.3">
      <c r="A679" s="2">
        <v>34890</v>
      </c>
      <c r="B679">
        <v>123.2</v>
      </c>
      <c r="C679">
        <v>-94.2</v>
      </c>
      <c r="D679">
        <v>-95.61</v>
      </c>
    </row>
    <row r="680" spans="1:4" x14ac:dyDescent="0.3">
      <c r="A680" s="2">
        <v>34895</v>
      </c>
      <c r="B680">
        <v>123.9</v>
      </c>
      <c r="C680">
        <v>-94.9</v>
      </c>
      <c r="D680">
        <v>-96.31</v>
      </c>
    </row>
    <row r="681" spans="1:4" x14ac:dyDescent="0.3">
      <c r="A681" s="2">
        <v>34899</v>
      </c>
      <c r="B681">
        <v>124.04</v>
      </c>
      <c r="C681">
        <v>-95.04</v>
      </c>
      <c r="D681">
        <v>-96.45</v>
      </c>
    </row>
    <row r="682" spans="1:4" x14ac:dyDescent="0.3">
      <c r="A682" s="2">
        <v>34900</v>
      </c>
      <c r="B682">
        <v>124.38</v>
      </c>
      <c r="C682">
        <v>-95.38</v>
      </c>
      <c r="D682">
        <v>-96.79</v>
      </c>
    </row>
    <row r="683" spans="1:4" x14ac:dyDescent="0.3">
      <c r="A683" s="2">
        <v>34905</v>
      </c>
      <c r="B683">
        <v>138.66999999999899</v>
      </c>
      <c r="C683">
        <v>-109.67</v>
      </c>
      <c r="D683">
        <v>-111.08</v>
      </c>
    </row>
    <row r="684" spans="1:4" x14ac:dyDescent="0.3">
      <c r="A684" s="2">
        <v>34911</v>
      </c>
      <c r="B684">
        <v>126.26</v>
      </c>
      <c r="C684">
        <v>-97.26</v>
      </c>
      <c r="D684">
        <v>-98.67</v>
      </c>
    </row>
    <row r="685" spans="1:4" x14ac:dyDescent="0.3">
      <c r="A685" s="2">
        <v>34916</v>
      </c>
      <c r="B685">
        <v>126.24</v>
      </c>
      <c r="C685">
        <v>-97.24</v>
      </c>
      <c r="D685">
        <v>-98.65</v>
      </c>
    </row>
    <row r="686" spans="1:4" x14ac:dyDescent="0.3">
      <c r="A686" s="2">
        <v>34921</v>
      </c>
      <c r="B686">
        <v>126.03</v>
      </c>
      <c r="C686">
        <v>-97.03</v>
      </c>
      <c r="D686">
        <v>-98.44</v>
      </c>
    </row>
    <row r="687" spans="1:4" x14ac:dyDescent="0.3">
      <c r="A687" s="2">
        <v>34926</v>
      </c>
      <c r="B687">
        <v>126.29</v>
      </c>
      <c r="C687">
        <v>-97.29</v>
      </c>
      <c r="D687">
        <v>-98.7</v>
      </c>
    </row>
    <row r="688" spans="1:4" x14ac:dyDescent="0.3">
      <c r="A688" s="2">
        <v>34931</v>
      </c>
      <c r="B688">
        <v>126.52</v>
      </c>
      <c r="C688">
        <v>-97.52</v>
      </c>
      <c r="D688">
        <v>-98.93</v>
      </c>
    </row>
    <row r="689" spans="1:4" x14ac:dyDescent="0.3">
      <c r="A689" s="2">
        <v>34936</v>
      </c>
      <c r="B689">
        <v>130.33000000000001</v>
      </c>
      <c r="C689">
        <v>-101.33</v>
      </c>
      <c r="D689">
        <v>-102.74</v>
      </c>
    </row>
    <row r="690" spans="1:4" x14ac:dyDescent="0.3">
      <c r="A690" s="2">
        <v>34942</v>
      </c>
      <c r="B690">
        <v>131.59</v>
      </c>
      <c r="C690">
        <v>-102.59</v>
      </c>
      <c r="D690">
        <v>-104</v>
      </c>
    </row>
    <row r="691" spans="1:4" x14ac:dyDescent="0.3">
      <c r="A691" s="2">
        <v>34947</v>
      </c>
      <c r="B691">
        <v>132.6</v>
      </c>
      <c r="C691">
        <v>-103.6</v>
      </c>
      <c r="D691">
        <v>-105.01</v>
      </c>
    </row>
    <row r="692" spans="1:4" x14ac:dyDescent="0.3">
      <c r="A692" s="2">
        <v>34952</v>
      </c>
      <c r="B692">
        <v>132.80000000000001</v>
      </c>
      <c r="C692">
        <v>-103.8</v>
      </c>
      <c r="D692">
        <v>-105.21</v>
      </c>
    </row>
    <row r="693" spans="1:4" x14ac:dyDescent="0.3">
      <c r="A693" s="2">
        <v>34957</v>
      </c>
      <c r="B693">
        <v>146.66999999999899</v>
      </c>
      <c r="C693">
        <v>-117.67</v>
      </c>
      <c r="D693">
        <v>-119.08</v>
      </c>
    </row>
    <row r="694" spans="1:4" x14ac:dyDescent="0.3">
      <c r="A694" s="2">
        <v>34962</v>
      </c>
      <c r="B694">
        <v>147.6</v>
      </c>
      <c r="C694">
        <v>-118.6</v>
      </c>
      <c r="D694">
        <v>-120.01</v>
      </c>
    </row>
    <row r="695" spans="1:4" x14ac:dyDescent="0.3">
      <c r="A695" s="2">
        <v>34967</v>
      </c>
      <c r="B695">
        <v>147.57</v>
      </c>
      <c r="C695">
        <v>-118.57</v>
      </c>
      <c r="D695">
        <v>-119.98</v>
      </c>
    </row>
    <row r="696" spans="1:4" x14ac:dyDescent="0.3">
      <c r="A696" s="2">
        <v>34972</v>
      </c>
      <c r="B696">
        <v>135.11000000000001</v>
      </c>
      <c r="C696">
        <v>-106.11</v>
      </c>
      <c r="D696">
        <v>-107.52</v>
      </c>
    </row>
    <row r="697" spans="1:4" x14ac:dyDescent="0.3">
      <c r="A697" s="2">
        <v>34977</v>
      </c>
      <c r="B697">
        <v>134.56</v>
      </c>
      <c r="C697">
        <v>-105.56</v>
      </c>
      <c r="D697">
        <v>-106.97</v>
      </c>
    </row>
    <row r="698" spans="1:4" x14ac:dyDescent="0.3">
      <c r="A698" s="2">
        <v>34982</v>
      </c>
      <c r="B698">
        <v>134.78</v>
      </c>
      <c r="C698">
        <v>-105.78</v>
      </c>
      <c r="D698">
        <v>-107.19</v>
      </c>
    </row>
    <row r="699" spans="1:4" x14ac:dyDescent="0.3">
      <c r="A699" s="2">
        <v>34983</v>
      </c>
      <c r="B699">
        <v>134.85</v>
      </c>
      <c r="C699">
        <v>-105.85</v>
      </c>
      <c r="D699">
        <v>-107.26</v>
      </c>
    </row>
    <row r="700" spans="1:4" x14ac:dyDescent="0.3">
      <c r="A700" s="2">
        <v>34987</v>
      </c>
      <c r="B700">
        <v>134.75</v>
      </c>
      <c r="C700">
        <v>-105.75</v>
      </c>
      <c r="D700">
        <v>-107.16</v>
      </c>
    </row>
    <row r="701" spans="1:4" x14ac:dyDescent="0.3">
      <c r="A701" s="2">
        <v>34992</v>
      </c>
      <c r="B701">
        <v>148.87</v>
      </c>
      <c r="C701">
        <v>-119.87</v>
      </c>
      <c r="D701">
        <v>-121.28</v>
      </c>
    </row>
    <row r="702" spans="1:4" x14ac:dyDescent="0.3">
      <c r="A702" s="2">
        <v>34997</v>
      </c>
      <c r="B702">
        <v>149.26</v>
      </c>
      <c r="C702">
        <v>-120.26</v>
      </c>
      <c r="D702">
        <v>-121.67</v>
      </c>
    </row>
    <row r="703" spans="1:4" x14ac:dyDescent="0.3">
      <c r="A703" s="2">
        <v>35003</v>
      </c>
      <c r="B703">
        <v>149.15</v>
      </c>
      <c r="C703">
        <v>-120.15</v>
      </c>
      <c r="D703">
        <v>-121.56</v>
      </c>
    </row>
    <row r="704" spans="1:4" x14ac:dyDescent="0.3">
      <c r="A704" s="2">
        <v>35008</v>
      </c>
      <c r="B704">
        <v>148.69</v>
      </c>
      <c r="C704">
        <v>-119.69</v>
      </c>
      <c r="D704">
        <v>-121.1</v>
      </c>
    </row>
    <row r="705" spans="1:4" x14ac:dyDescent="0.3">
      <c r="A705" s="2">
        <v>35013</v>
      </c>
      <c r="B705">
        <v>135.38</v>
      </c>
      <c r="C705">
        <v>-106.38</v>
      </c>
      <c r="D705">
        <v>-107.79</v>
      </c>
    </row>
    <row r="706" spans="1:4" x14ac:dyDescent="0.3">
      <c r="A706" s="2">
        <v>35018</v>
      </c>
      <c r="B706">
        <v>132.25</v>
      </c>
      <c r="C706">
        <v>-103.25</v>
      </c>
      <c r="D706">
        <v>-104.66</v>
      </c>
    </row>
    <row r="707" spans="1:4" x14ac:dyDescent="0.3">
      <c r="A707" s="2">
        <v>35023</v>
      </c>
      <c r="B707">
        <v>130.32</v>
      </c>
      <c r="C707">
        <v>-101.32</v>
      </c>
      <c r="D707">
        <v>-102.73</v>
      </c>
    </row>
    <row r="708" spans="1:4" x14ac:dyDescent="0.3">
      <c r="A708" s="2">
        <v>35028</v>
      </c>
      <c r="B708">
        <v>129.55000000000001</v>
      </c>
      <c r="C708">
        <v>-100.55</v>
      </c>
      <c r="D708">
        <v>-101.96</v>
      </c>
    </row>
    <row r="709" spans="1:4" x14ac:dyDescent="0.3">
      <c r="A709" s="2">
        <v>35033</v>
      </c>
      <c r="B709">
        <v>129.35</v>
      </c>
      <c r="C709">
        <v>-100.35</v>
      </c>
      <c r="D709">
        <v>-101.76</v>
      </c>
    </row>
    <row r="710" spans="1:4" x14ac:dyDescent="0.3">
      <c r="A710" s="2">
        <v>35038</v>
      </c>
      <c r="B710">
        <v>128.6</v>
      </c>
      <c r="C710">
        <v>-99.6</v>
      </c>
      <c r="D710">
        <v>-101.01</v>
      </c>
    </row>
    <row r="711" spans="1:4" x14ac:dyDescent="0.3">
      <c r="A711" s="2">
        <v>35043</v>
      </c>
      <c r="B711">
        <v>128.05000000000001</v>
      </c>
      <c r="C711">
        <v>-99.05</v>
      </c>
      <c r="D711">
        <v>-100.46</v>
      </c>
    </row>
    <row r="712" spans="1:4" x14ac:dyDescent="0.3">
      <c r="A712" s="2">
        <v>35048</v>
      </c>
      <c r="B712">
        <v>128.37</v>
      </c>
      <c r="C712">
        <v>-99.37</v>
      </c>
      <c r="D712">
        <v>-100.78</v>
      </c>
    </row>
    <row r="713" spans="1:4" x14ac:dyDescent="0.3">
      <c r="A713" s="2">
        <v>35053</v>
      </c>
      <c r="B713">
        <v>131.12</v>
      </c>
      <c r="C713">
        <v>-102.12</v>
      </c>
      <c r="D713">
        <v>-103.53</v>
      </c>
    </row>
    <row r="714" spans="1:4" x14ac:dyDescent="0.3">
      <c r="A714" s="2">
        <v>35058</v>
      </c>
      <c r="B714">
        <v>132.69999999999899</v>
      </c>
      <c r="C714">
        <v>-103.7</v>
      </c>
      <c r="D714">
        <v>-105.11</v>
      </c>
    </row>
    <row r="715" spans="1:4" x14ac:dyDescent="0.3">
      <c r="A715" s="2">
        <v>35064</v>
      </c>
      <c r="B715">
        <v>146.87</v>
      </c>
      <c r="C715">
        <v>-117.87</v>
      </c>
      <c r="D715">
        <v>-119.28</v>
      </c>
    </row>
    <row r="716" spans="1:4" x14ac:dyDescent="0.3">
      <c r="A716" s="2">
        <v>35069</v>
      </c>
      <c r="B716">
        <v>147.38</v>
      </c>
      <c r="C716">
        <v>-118.38</v>
      </c>
      <c r="D716">
        <v>-119.79</v>
      </c>
    </row>
    <row r="717" spans="1:4" x14ac:dyDescent="0.3">
      <c r="A717" s="2">
        <v>35074</v>
      </c>
      <c r="B717">
        <v>147.44999999999899</v>
      </c>
      <c r="C717">
        <v>-118.45</v>
      </c>
      <c r="D717">
        <v>-119.86</v>
      </c>
    </row>
    <row r="718" spans="1:4" x14ac:dyDescent="0.3">
      <c r="A718" s="2">
        <v>35080</v>
      </c>
      <c r="B718">
        <v>130.85</v>
      </c>
      <c r="C718">
        <v>-101.85</v>
      </c>
      <c r="D718">
        <v>-103.26</v>
      </c>
    </row>
    <row r="719" spans="1:4" x14ac:dyDescent="0.3">
      <c r="A719" s="2">
        <v>35089</v>
      </c>
      <c r="B719">
        <v>128</v>
      </c>
      <c r="C719">
        <v>-99</v>
      </c>
      <c r="D719">
        <v>-100.41</v>
      </c>
    </row>
    <row r="720" spans="1:4" x14ac:dyDescent="0.3">
      <c r="A720" s="2">
        <v>35095</v>
      </c>
      <c r="B720">
        <v>126.48</v>
      </c>
      <c r="C720">
        <v>-97.48</v>
      </c>
      <c r="D720">
        <v>-98.89</v>
      </c>
    </row>
    <row r="721" spans="1:4" x14ac:dyDescent="0.3">
      <c r="A721" s="2">
        <v>35100</v>
      </c>
      <c r="B721">
        <v>125.97</v>
      </c>
      <c r="C721">
        <v>-96.97</v>
      </c>
      <c r="D721">
        <v>-98.38</v>
      </c>
    </row>
    <row r="722" spans="1:4" x14ac:dyDescent="0.3">
      <c r="A722" s="2">
        <v>35105</v>
      </c>
      <c r="B722">
        <v>126.48</v>
      </c>
      <c r="C722">
        <v>-97.48</v>
      </c>
      <c r="D722">
        <v>-98.89</v>
      </c>
    </row>
    <row r="723" spans="1:4" x14ac:dyDescent="0.3">
      <c r="A723" s="2">
        <v>35110</v>
      </c>
      <c r="B723">
        <v>126.3</v>
      </c>
      <c r="C723">
        <v>-97.3</v>
      </c>
      <c r="D723">
        <v>-98.71</v>
      </c>
    </row>
    <row r="724" spans="1:4" x14ac:dyDescent="0.3">
      <c r="A724" s="2">
        <v>35115</v>
      </c>
      <c r="B724">
        <v>126.7</v>
      </c>
      <c r="C724">
        <v>-97.7</v>
      </c>
      <c r="D724">
        <v>-99.11</v>
      </c>
    </row>
    <row r="725" spans="1:4" x14ac:dyDescent="0.3">
      <c r="A725" s="2">
        <v>35120</v>
      </c>
      <c r="B725">
        <v>125.72</v>
      </c>
      <c r="C725">
        <v>-96.72</v>
      </c>
      <c r="D725">
        <v>-98.13</v>
      </c>
    </row>
    <row r="726" spans="1:4" x14ac:dyDescent="0.3">
      <c r="A726" s="2">
        <v>35124</v>
      </c>
      <c r="B726">
        <v>125.62</v>
      </c>
      <c r="C726">
        <v>-96.62</v>
      </c>
      <c r="D726">
        <v>-98.03</v>
      </c>
    </row>
    <row r="727" spans="1:4" x14ac:dyDescent="0.3">
      <c r="A727" s="2">
        <v>35129</v>
      </c>
      <c r="B727">
        <v>125.1</v>
      </c>
      <c r="C727">
        <v>-96.1</v>
      </c>
      <c r="D727">
        <v>-97.51</v>
      </c>
    </row>
    <row r="728" spans="1:4" x14ac:dyDescent="0.3">
      <c r="A728" s="2">
        <v>35134</v>
      </c>
      <c r="B728">
        <v>124.88</v>
      </c>
      <c r="C728">
        <v>-95.88</v>
      </c>
      <c r="D728">
        <v>-97.29</v>
      </c>
    </row>
    <row r="729" spans="1:4" x14ac:dyDescent="0.3">
      <c r="A729" s="2">
        <v>35139</v>
      </c>
      <c r="B729">
        <v>124.14</v>
      </c>
      <c r="C729">
        <v>-95.14</v>
      </c>
      <c r="D729">
        <v>-96.55</v>
      </c>
    </row>
    <row r="730" spans="1:4" x14ac:dyDescent="0.3">
      <c r="A730" s="2">
        <v>35144</v>
      </c>
      <c r="B730">
        <v>123.91</v>
      </c>
      <c r="C730">
        <v>-94.91</v>
      </c>
      <c r="D730">
        <v>-96.32</v>
      </c>
    </row>
    <row r="731" spans="1:4" x14ac:dyDescent="0.3">
      <c r="A731" s="2">
        <v>35149</v>
      </c>
      <c r="B731">
        <v>123.74</v>
      </c>
      <c r="C731">
        <v>-94.74</v>
      </c>
      <c r="D731">
        <v>-96.15</v>
      </c>
    </row>
    <row r="732" spans="1:4" x14ac:dyDescent="0.3">
      <c r="A732" s="2">
        <v>35160</v>
      </c>
      <c r="B732">
        <v>123.96</v>
      </c>
      <c r="C732">
        <v>-94.96</v>
      </c>
      <c r="D732">
        <v>-96.37</v>
      </c>
    </row>
    <row r="733" spans="1:4" x14ac:dyDescent="0.3">
      <c r="A733" s="2">
        <v>35164</v>
      </c>
      <c r="B733">
        <v>123.12</v>
      </c>
      <c r="C733">
        <v>-94.12</v>
      </c>
      <c r="D733">
        <v>-95.53</v>
      </c>
    </row>
    <row r="734" spans="1:4" x14ac:dyDescent="0.3">
      <c r="A734" s="2">
        <v>35165</v>
      </c>
      <c r="B734">
        <v>123.47</v>
      </c>
      <c r="C734">
        <v>-94.47</v>
      </c>
      <c r="D734">
        <v>-95.88</v>
      </c>
    </row>
    <row r="735" spans="1:4" x14ac:dyDescent="0.3">
      <c r="A735" s="2">
        <v>35170</v>
      </c>
      <c r="B735">
        <v>123.05</v>
      </c>
      <c r="C735">
        <v>-94.05</v>
      </c>
      <c r="D735">
        <v>-95.46</v>
      </c>
    </row>
    <row r="736" spans="1:4" x14ac:dyDescent="0.3">
      <c r="A736" s="2">
        <v>35175</v>
      </c>
      <c r="B736">
        <v>123.32</v>
      </c>
      <c r="C736">
        <v>-94.32</v>
      </c>
      <c r="D736">
        <v>-95.73</v>
      </c>
    </row>
    <row r="737" spans="1:4" x14ac:dyDescent="0.3">
      <c r="A737" s="2">
        <v>35180</v>
      </c>
      <c r="B737">
        <v>123.58</v>
      </c>
      <c r="C737">
        <v>-94.58</v>
      </c>
      <c r="D737">
        <v>-95.99</v>
      </c>
    </row>
    <row r="738" spans="1:4" x14ac:dyDescent="0.3">
      <c r="A738" s="2">
        <v>35185</v>
      </c>
      <c r="B738">
        <v>123.53</v>
      </c>
      <c r="C738">
        <v>-94.53</v>
      </c>
      <c r="D738">
        <v>-95.94</v>
      </c>
    </row>
    <row r="739" spans="1:4" x14ac:dyDescent="0.3">
      <c r="A739" s="2">
        <v>35190</v>
      </c>
      <c r="B739">
        <v>124.11</v>
      </c>
      <c r="C739">
        <v>-95.11</v>
      </c>
      <c r="D739">
        <v>-96.52</v>
      </c>
    </row>
    <row r="740" spans="1:4" x14ac:dyDescent="0.3">
      <c r="A740" s="2">
        <v>35195</v>
      </c>
      <c r="B740">
        <v>123.68</v>
      </c>
      <c r="C740">
        <v>-94.68</v>
      </c>
      <c r="D740">
        <v>-96.09</v>
      </c>
    </row>
    <row r="741" spans="1:4" x14ac:dyDescent="0.3">
      <c r="A741" s="2">
        <v>35200</v>
      </c>
      <c r="B741">
        <v>123.91</v>
      </c>
      <c r="C741">
        <v>-94.91</v>
      </c>
      <c r="D741">
        <v>-96.32</v>
      </c>
    </row>
    <row r="742" spans="1:4" x14ac:dyDescent="0.3">
      <c r="A742" s="2">
        <v>35205</v>
      </c>
      <c r="B742">
        <v>123.77</v>
      </c>
      <c r="C742">
        <v>-94.77</v>
      </c>
      <c r="D742">
        <v>-96.18</v>
      </c>
    </row>
    <row r="743" spans="1:4" x14ac:dyDescent="0.3">
      <c r="A743" s="2">
        <v>35210</v>
      </c>
      <c r="B743">
        <v>124.97</v>
      </c>
      <c r="C743">
        <v>-95.97</v>
      </c>
      <c r="D743">
        <v>-97.38</v>
      </c>
    </row>
    <row r="744" spans="1:4" x14ac:dyDescent="0.3">
      <c r="A744" s="2">
        <v>35216</v>
      </c>
      <c r="B744">
        <v>124.16</v>
      </c>
      <c r="C744">
        <v>-95.16</v>
      </c>
      <c r="D744">
        <v>-96.57</v>
      </c>
    </row>
    <row r="745" spans="1:4" x14ac:dyDescent="0.3">
      <c r="A745" s="2">
        <v>35221</v>
      </c>
      <c r="B745">
        <v>124.31</v>
      </c>
      <c r="C745">
        <v>-95.31</v>
      </c>
      <c r="D745">
        <v>-96.72</v>
      </c>
    </row>
    <row r="746" spans="1:4" x14ac:dyDescent="0.3">
      <c r="A746" s="2">
        <v>35226</v>
      </c>
      <c r="B746">
        <v>124.77</v>
      </c>
      <c r="C746">
        <v>-95.77</v>
      </c>
      <c r="D746">
        <v>-97.18</v>
      </c>
    </row>
    <row r="747" spans="1:4" x14ac:dyDescent="0.3">
      <c r="A747" s="2">
        <v>35231</v>
      </c>
      <c r="B747">
        <v>124.6</v>
      </c>
      <c r="C747">
        <v>-95.6</v>
      </c>
      <c r="D747">
        <v>-97.01</v>
      </c>
    </row>
    <row r="748" spans="1:4" x14ac:dyDescent="0.3">
      <c r="A748" s="2">
        <v>35236</v>
      </c>
      <c r="B748">
        <v>124.9</v>
      </c>
      <c r="C748">
        <v>-95.9</v>
      </c>
      <c r="D748">
        <v>-97.31</v>
      </c>
    </row>
    <row r="749" spans="1:4" x14ac:dyDescent="0.3">
      <c r="A749" s="2">
        <v>35241</v>
      </c>
      <c r="B749">
        <v>124.6</v>
      </c>
      <c r="C749">
        <v>-95.6</v>
      </c>
      <c r="D749">
        <v>-97.01</v>
      </c>
    </row>
    <row r="750" spans="1:4" x14ac:dyDescent="0.3">
      <c r="A750" s="2">
        <v>35246</v>
      </c>
      <c r="B750">
        <v>124.42</v>
      </c>
      <c r="C750">
        <v>-95.42</v>
      </c>
      <c r="D750">
        <v>-96.83</v>
      </c>
    </row>
    <row r="751" spans="1:4" x14ac:dyDescent="0.3">
      <c r="A751" s="2">
        <v>35251</v>
      </c>
      <c r="B751">
        <v>124.42</v>
      </c>
      <c r="C751">
        <v>-95.42</v>
      </c>
      <c r="D751">
        <v>-96.83</v>
      </c>
    </row>
    <row r="752" spans="1:4" x14ac:dyDescent="0.3">
      <c r="A752" s="2">
        <v>35256</v>
      </c>
      <c r="B752">
        <v>125.56</v>
      </c>
      <c r="C752">
        <v>-96.56</v>
      </c>
      <c r="D752">
        <v>-97.97</v>
      </c>
    </row>
    <row r="753" spans="1:4" x14ac:dyDescent="0.3">
      <c r="A753" s="2">
        <v>35257</v>
      </c>
      <c r="B753">
        <v>125.27</v>
      </c>
      <c r="C753">
        <v>-96.27</v>
      </c>
      <c r="D753">
        <v>-97.68</v>
      </c>
    </row>
    <row r="754" spans="1:4" x14ac:dyDescent="0.3">
      <c r="A754" s="2">
        <v>35261</v>
      </c>
      <c r="B754">
        <v>125</v>
      </c>
      <c r="C754">
        <v>-96</v>
      </c>
      <c r="D754">
        <v>-97.41</v>
      </c>
    </row>
    <row r="755" spans="1:4" x14ac:dyDescent="0.3">
      <c r="A755" s="2">
        <v>35266</v>
      </c>
      <c r="B755">
        <v>124.64</v>
      </c>
      <c r="C755">
        <v>-95.64</v>
      </c>
      <c r="D755">
        <v>-97.05</v>
      </c>
    </row>
    <row r="756" spans="1:4" x14ac:dyDescent="0.3">
      <c r="A756" s="2">
        <v>35271</v>
      </c>
      <c r="B756">
        <v>124.28</v>
      </c>
      <c r="C756">
        <v>-95.28</v>
      </c>
      <c r="D756">
        <v>-96.69</v>
      </c>
    </row>
    <row r="757" spans="1:4" x14ac:dyDescent="0.3">
      <c r="A757" s="2">
        <v>35277</v>
      </c>
      <c r="B757">
        <v>124.6</v>
      </c>
      <c r="C757">
        <v>-95.6</v>
      </c>
      <c r="D757">
        <v>-97.01</v>
      </c>
    </row>
    <row r="758" spans="1:4" x14ac:dyDescent="0.3">
      <c r="A758" s="2">
        <v>35282</v>
      </c>
      <c r="B758">
        <v>124.31</v>
      </c>
      <c r="C758">
        <v>-95.31</v>
      </c>
      <c r="D758">
        <v>-96.72</v>
      </c>
    </row>
    <row r="759" spans="1:4" x14ac:dyDescent="0.3">
      <c r="A759" s="2">
        <v>35287</v>
      </c>
      <c r="B759">
        <v>124.77</v>
      </c>
      <c r="C759">
        <v>-95.77</v>
      </c>
      <c r="D759">
        <v>-97.18</v>
      </c>
    </row>
    <row r="760" spans="1:4" x14ac:dyDescent="0.3">
      <c r="A760" s="2">
        <v>35292</v>
      </c>
      <c r="B760">
        <v>124.78</v>
      </c>
      <c r="C760">
        <v>-95.78</v>
      </c>
      <c r="D760">
        <v>-97.19</v>
      </c>
    </row>
    <row r="761" spans="1:4" x14ac:dyDescent="0.3">
      <c r="A761" s="2">
        <v>35297</v>
      </c>
      <c r="B761">
        <v>124.93</v>
      </c>
      <c r="C761">
        <v>-95.93</v>
      </c>
      <c r="D761">
        <v>-97.34</v>
      </c>
    </row>
    <row r="762" spans="1:4" x14ac:dyDescent="0.3">
      <c r="A762" s="2">
        <v>35302</v>
      </c>
      <c r="B762">
        <v>124.8</v>
      </c>
      <c r="C762">
        <v>-95.8</v>
      </c>
      <c r="D762">
        <v>-97.21</v>
      </c>
    </row>
    <row r="763" spans="1:4" x14ac:dyDescent="0.3">
      <c r="A763" s="2">
        <v>35308</v>
      </c>
      <c r="B763">
        <v>123.68</v>
      </c>
      <c r="C763">
        <v>-94.68</v>
      </c>
      <c r="D763">
        <v>-96.09</v>
      </c>
    </row>
    <row r="764" spans="1:4" x14ac:dyDescent="0.3">
      <c r="A764" s="2">
        <v>35313</v>
      </c>
      <c r="B764">
        <v>123.38</v>
      </c>
      <c r="C764">
        <v>-94.38</v>
      </c>
      <c r="D764">
        <v>-95.79</v>
      </c>
    </row>
    <row r="765" spans="1:4" x14ac:dyDescent="0.3">
      <c r="A765" s="2">
        <v>35318</v>
      </c>
      <c r="B765">
        <v>123.91</v>
      </c>
      <c r="C765">
        <v>-94.91</v>
      </c>
      <c r="D765">
        <v>-96.32</v>
      </c>
    </row>
    <row r="766" spans="1:4" x14ac:dyDescent="0.3">
      <c r="A766" s="2">
        <v>35323</v>
      </c>
      <c r="B766">
        <v>124.65</v>
      </c>
      <c r="C766">
        <v>-95.65</v>
      </c>
      <c r="D766">
        <v>-97.06</v>
      </c>
    </row>
    <row r="767" spans="1:4" x14ac:dyDescent="0.3">
      <c r="A767" s="2">
        <v>35328</v>
      </c>
      <c r="B767">
        <v>124.6</v>
      </c>
      <c r="C767">
        <v>-95.6</v>
      </c>
      <c r="D767">
        <v>-97.01</v>
      </c>
    </row>
    <row r="768" spans="1:4" x14ac:dyDescent="0.3">
      <c r="A768" s="2">
        <v>35333</v>
      </c>
      <c r="B768">
        <v>123.68</v>
      </c>
      <c r="C768">
        <v>-94.68</v>
      </c>
      <c r="D768">
        <v>-96.09</v>
      </c>
    </row>
    <row r="769" spans="1:4" x14ac:dyDescent="0.3">
      <c r="A769" s="2">
        <v>35338</v>
      </c>
      <c r="B769">
        <v>123.87</v>
      </c>
      <c r="C769">
        <v>-94.87</v>
      </c>
      <c r="D769">
        <v>-96.28</v>
      </c>
    </row>
    <row r="770" spans="1:4" x14ac:dyDescent="0.3">
      <c r="A770" s="2">
        <v>35343</v>
      </c>
      <c r="B770">
        <v>124.05</v>
      </c>
      <c r="C770">
        <v>-95.05</v>
      </c>
      <c r="D770">
        <v>-96.46</v>
      </c>
    </row>
    <row r="771" spans="1:4" x14ac:dyDescent="0.3">
      <c r="A771" s="2">
        <v>35348</v>
      </c>
      <c r="B771">
        <v>123.59</v>
      </c>
      <c r="C771">
        <v>-94.59</v>
      </c>
      <c r="D771">
        <v>-96</v>
      </c>
    </row>
    <row r="772" spans="1:4" x14ac:dyDescent="0.3">
      <c r="A772" s="2">
        <v>35353</v>
      </c>
      <c r="B772">
        <v>123.58</v>
      </c>
      <c r="C772">
        <v>-94.58</v>
      </c>
      <c r="D772">
        <v>-95.99</v>
      </c>
    </row>
    <row r="773" spans="1:4" x14ac:dyDescent="0.3">
      <c r="A773" s="2">
        <v>35358</v>
      </c>
      <c r="B773">
        <v>123.76</v>
      </c>
      <c r="C773">
        <v>-94.76</v>
      </c>
      <c r="D773">
        <v>-96.17</v>
      </c>
    </row>
    <row r="774" spans="1:4" x14ac:dyDescent="0.3">
      <c r="A774" s="2">
        <v>35362</v>
      </c>
      <c r="B774">
        <v>123.03</v>
      </c>
      <c r="C774">
        <v>-94.03</v>
      </c>
      <c r="D774">
        <v>-95.44</v>
      </c>
    </row>
    <row r="775" spans="1:4" x14ac:dyDescent="0.3">
      <c r="A775" s="2">
        <v>35363</v>
      </c>
      <c r="B775">
        <v>122.95</v>
      </c>
      <c r="C775">
        <v>-93.95</v>
      </c>
      <c r="D775">
        <v>-95.36</v>
      </c>
    </row>
    <row r="776" spans="1:4" x14ac:dyDescent="0.3">
      <c r="A776" s="2">
        <v>35369</v>
      </c>
      <c r="B776">
        <v>122.95</v>
      </c>
      <c r="C776">
        <v>-93.95</v>
      </c>
      <c r="D776">
        <v>-95.36</v>
      </c>
    </row>
    <row r="777" spans="1:4" x14ac:dyDescent="0.3">
      <c r="A777" s="2">
        <v>35374</v>
      </c>
      <c r="B777">
        <v>123.24</v>
      </c>
      <c r="C777">
        <v>-94.24</v>
      </c>
      <c r="D777">
        <v>-95.65</v>
      </c>
    </row>
    <row r="778" spans="1:4" x14ac:dyDescent="0.3">
      <c r="A778" s="2">
        <v>35379</v>
      </c>
      <c r="B778">
        <v>122.82</v>
      </c>
      <c r="C778">
        <v>-93.82</v>
      </c>
      <c r="D778">
        <v>-95.23</v>
      </c>
    </row>
    <row r="779" spans="1:4" x14ac:dyDescent="0.3">
      <c r="A779" s="2">
        <v>35384</v>
      </c>
      <c r="B779">
        <v>123.55</v>
      </c>
      <c r="C779">
        <v>-94.55</v>
      </c>
      <c r="D779">
        <v>-95.96</v>
      </c>
    </row>
    <row r="780" spans="1:4" x14ac:dyDescent="0.3">
      <c r="A780" s="2">
        <v>35389</v>
      </c>
      <c r="B780">
        <v>123.17</v>
      </c>
      <c r="C780">
        <v>-94.17</v>
      </c>
      <c r="D780">
        <v>-95.58</v>
      </c>
    </row>
    <row r="781" spans="1:4" x14ac:dyDescent="0.3">
      <c r="A781" s="2">
        <v>35394</v>
      </c>
      <c r="B781">
        <v>122.75</v>
      </c>
      <c r="C781">
        <v>-93.75</v>
      </c>
      <c r="D781">
        <v>-95.16</v>
      </c>
    </row>
    <row r="782" spans="1:4" x14ac:dyDescent="0.3">
      <c r="A782" s="2">
        <v>35399</v>
      </c>
      <c r="B782">
        <v>123.13</v>
      </c>
      <c r="C782">
        <v>-94.13</v>
      </c>
      <c r="D782">
        <v>-95.54</v>
      </c>
    </row>
    <row r="783" spans="1:4" x14ac:dyDescent="0.3">
      <c r="A783" s="2">
        <v>35404</v>
      </c>
      <c r="B783">
        <v>122.61</v>
      </c>
      <c r="C783">
        <v>-93.61</v>
      </c>
      <c r="D783">
        <v>-95.02</v>
      </c>
    </row>
    <row r="784" spans="1:4" x14ac:dyDescent="0.3">
      <c r="A784" s="2">
        <v>35409</v>
      </c>
      <c r="B784">
        <v>122.71</v>
      </c>
      <c r="C784">
        <v>-93.71</v>
      </c>
      <c r="D784">
        <v>-95.12</v>
      </c>
    </row>
    <row r="785" spans="1:4" x14ac:dyDescent="0.3">
      <c r="A785" s="2">
        <v>35414</v>
      </c>
      <c r="B785">
        <v>122.48</v>
      </c>
      <c r="C785">
        <v>-93.48</v>
      </c>
      <c r="D785">
        <v>-94.89</v>
      </c>
    </row>
    <row r="786" spans="1:4" x14ac:dyDescent="0.3">
      <c r="A786" s="2">
        <v>35419</v>
      </c>
      <c r="B786">
        <v>122.15</v>
      </c>
      <c r="C786">
        <v>-93.15</v>
      </c>
      <c r="D786">
        <v>-94.56</v>
      </c>
    </row>
    <row r="787" spans="1:4" x14ac:dyDescent="0.3">
      <c r="A787" s="2">
        <v>35424</v>
      </c>
      <c r="B787">
        <v>121.88</v>
      </c>
      <c r="C787">
        <v>-92.88</v>
      </c>
      <c r="D787">
        <v>-94.29</v>
      </c>
    </row>
    <row r="788" spans="1:4" x14ac:dyDescent="0.3">
      <c r="A788" s="2">
        <v>35430</v>
      </c>
      <c r="B788">
        <v>121.72</v>
      </c>
      <c r="C788">
        <v>-92.72</v>
      </c>
      <c r="D788">
        <v>-94.13</v>
      </c>
    </row>
    <row r="789" spans="1:4" x14ac:dyDescent="0.3">
      <c r="A789" s="2">
        <v>35435</v>
      </c>
      <c r="B789">
        <v>121.53</v>
      </c>
      <c r="C789">
        <v>-92.53</v>
      </c>
      <c r="D789">
        <v>-93.94</v>
      </c>
    </row>
    <row r="790" spans="1:4" x14ac:dyDescent="0.3">
      <c r="A790" s="2">
        <v>35440</v>
      </c>
      <c r="B790">
        <v>119.5</v>
      </c>
      <c r="C790">
        <v>-90.5</v>
      </c>
      <c r="D790">
        <v>-91.91</v>
      </c>
    </row>
    <row r="791" spans="1:4" x14ac:dyDescent="0.3">
      <c r="A791" s="2">
        <v>35445</v>
      </c>
      <c r="B791">
        <v>117.75</v>
      </c>
      <c r="C791">
        <v>-88.75</v>
      </c>
      <c r="D791">
        <v>-90.16</v>
      </c>
    </row>
    <row r="792" spans="1:4" x14ac:dyDescent="0.3">
      <c r="A792" s="2">
        <v>35450</v>
      </c>
      <c r="B792">
        <v>119.99</v>
      </c>
      <c r="C792">
        <v>-90.99</v>
      </c>
      <c r="D792">
        <v>-92.4</v>
      </c>
    </row>
    <row r="793" spans="1:4" x14ac:dyDescent="0.3">
      <c r="A793" s="2">
        <v>35455</v>
      </c>
      <c r="B793">
        <v>120.72</v>
      </c>
      <c r="C793">
        <v>-91.72</v>
      </c>
      <c r="D793">
        <v>-93.13</v>
      </c>
    </row>
    <row r="794" spans="1:4" x14ac:dyDescent="0.3">
      <c r="A794" s="2">
        <v>35744</v>
      </c>
      <c r="B794">
        <v>129.02000000000001</v>
      </c>
      <c r="C794">
        <v>-100.02</v>
      </c>
      <c r="D794">
        <v>-101.43</v>
      </c>
    </row>
    <row r="795" spans="1:4" x14ac:dyDescent="0.3">
      <c r="A795" s="2">
        <v>35879</v>
      </c>
      <c r="B795">
        <v>125.23</v>
      </c>
      <c r="C795">
        <v>-96.23</v>
      </c>
      <c r="D795">
        <v>-97.64</v>
      </c>
    </row>
    <row r="796" spans="1:4" x14ac:dyDescent="0.3">
      <c r="A796" s="2">
        <v>36083</v>
      </c>
      <c r="B796">
        <v>129.19999999999899</v>
      </c>
      <c r="C796">
        <v>-100.2</v>
      </c>
      <c r="D796">
        <v>-101.61</v>
      </c>
    </row>
    <row r="797" spans="1:4" x14ac:dyDescent="0.3">
      <c r="A797" s="2">
        <v>36451</v>
      </c>
      <c r="B797">
        <v>125.83</v>
      </c>
      <c r="C797">
        <v>-96.83</v>
      </c>
      <c r="D797">
        <v>-98.24</v>
      </c>
    </row>
    <row r="798" spans="1:4" x14ac:dyDescent="0.3">
      <c r="A798" s="2">
        <v>36838</v>
      </c>
      <c r="B798">
        <v>124.86</v>
      </c>
      <c r="C798">
        <v>-95.86</v>
      </c>
      <c r="D798">
        <v>-97.27</v>
      </c>
    </row>
    <row r="799" spans="1:4" x14ac:dyDescent="0.3">
      <c r="A799" s="2">
        <v>37186</v>
      </c>
      <c r="B799">
        <v>149.6</v>
      </c>
      <c r="C799">
        <v>-120.6</v>
      </c>
      <c r="D799">
        <v>-122.01</v>
      </c>
    </row>
    <row r="800" spans="1:4" x14ac:dyDescent="0.3">
      <c r="A800" s="2">
        <v>37566</v>
      </c>
      <c r="B800">
        <v>163.02000000000001</v>
      </c>
      <c r="C800">
        <v>-134.02000000000001</v>
      </c>
      <c r="D800">
        <v>-135.43</v>
      </c>
    </row>
    <row r="801" spans="1:4" x14ac:dyDescent="0.3">
      <c r="A801" s="2">
        <v>37938</v>
      </c>
      <c r="B801">
        <v>127.49</v>
      </c>
      <c r="C801">
        <v>-98.49</v>
      </c>
      <c r="D801">
        <v>-99.9</v>
      </c>
    </row>
    <row r="802" spans="1:4" x14ac:dyDescent="0.3">
      <c r="A802" s="2">
        <v>38362</v>
      </c>
      <c r="B802">
        <v>132.85</v>
      </c>
      <c r="C802">
        <v>-103.85</v>
      </c>
      <c r="D802">
        <v>-105.26</v>
      </c>
    </row>
    <row r="803" spans="1:4" x14ac:dyDescent="0.3">
      <c r="A803" s="2">
        <v>38656</v>
      </c>
      <c r="B803">
        <v>135.25</v>
      </c>
      <c r="C803">
        <v>-106.25</v>
      </c>
      <c r="D803">
        <v>-107.66</v>
      </c>
    </row>
    <row r="804" spans="1:4" x14ac:dyDescent="0.3">
      <c r="A804" s="2">
        <v>39030</v>
      </c>
      <c r="B804">
        <v>133.6</v>
      </c>
      <c r="C804">
        <v>-104.6</v>
      </c>
      <c r="D804">
        <v>-106.01</v>
      </c>
    </row>
    <row r="805" spans="1:4" x14ac:dyDescent="0.3">
      <c r="A805" s="2">
        <v>39387</v>
      </c>
      <c r="B805">
        <v>145.85</v>
      </c>
      <c r="C805">
        <v>-116.85</v>
      </c>
      <c r="D805">
        <v>-118.26</v>
      </c>
    </row>
    <row r="806" spans="1:4" x14ac:dyDescent="0.3">
      <c r="A806" s="2">
        <v>40135</v>
      </c>
      <c r="B806">
        <v>134.9</v>
      </c>
      <c r="C806">
        <v>-105.9</v>
      </c>
      <c r="D806">
        <v>-107.31</v>
      </c>
    </row>
    <row r="807" spans="1:4" x14ac:dyDescent="0.3">
      <c r="A807" s="2">
        <v>40490</v>
      </c>
      <c r="B807">
        <v>133.19</v>
      </c>
      <c r="C807">
        <v>-104.19</v>
      </c>
      <c r="D807">
        <v>-105.6</v>
      </c>
    </row>
    <row r="808" spans="1:4" x14ac:dyDescent="0.3">
      <c r="A808" s="2">
        <v>40841</v>
      </c>
      <c r="B808">
        <v>126.87</v>
      </c>
      <c r="C808">
        <v>-97.87</v>
      </c>
      <c r="D808">
        <v>-99.28</v>
      </c>
    </row>
    <row r="809" spans="1:4" x14ac:dyDescent="0.3">
      <c r="A809" s="2">
        <v>41219</v>
      </c>
      <c r="B809">
        <v>122.38</v>
      </c>
      <c r="C809">
        <v>-93.38</v>
      </c>
      <c r="D809">
        <v>-94.79</v>
      </c>
    </row>
    <row r="810" spans="1:4" x14ac:dyDescent="0.3">
      <c r="A810" s="2">
        <v>41584</v>
      </c>
      <c r="B810">
        <v>120.58</v>
      </c>
      <c r="C810">
        <v>-91.58</v>
      </c>
      <c r="D810">
        <v>-92.99</v>
      </c>
    </row>
    <row r="811" spans="1:4" x14ac:dyDescent="0.3">
      <c r="A811" s="2">
        <v>41946</v>
      </c>
      <c r="B811">
        <v>120.15</v>
      </c>
      <c r="C811">
        <v>-91.15</v>
      </c>
      <c r="D811">
        <v>-92.56</v>
      </c>
    </row>
    <row r="812" spans="1:4" x14ac:dyDescent="0.3">
      <c r="A812" s="2">
        <v>42403</v>
      </c>
      <c r="B812">
        <v>117.25</v>
      </c>
      <c r="C812">
        <v>-88.25</v>
      </c>
      <c r="D812">
        <v>-89.66</v>
      </c>
    </row>
    <row r="813" spans="1:4" x14ac:dyDescent="0.3">
      <c r="A813" s="2">
        <v>42804</v>
      </c>
      <c r="B813">
        <v>116.33</v>
      </c>
      <c r="C813">
        <v>-87.33</v>
      </c>
      <c r="D813">
        <v>-88.74</v>
      </c>
    </row>
    <row r="814" spans="1:4" x14ac:dyDescent="0.3">
      <c r="A814" s="2">
        <v>43201</v>
      </c>
      <c r="B814">
        <v>115.38</v>
      </c>
      <c r="C814">
        <v>-86.38</v>
      </c>
      <c r="D814">
        <v>-87.79</v>
      </c>
    </row>
    <row r="815" spans="1:4" x14ac:dyDescent="0.3">
      <c r="A815" s="2">
        <v>43515</v>
      </c>
      <c r="B815">
        <v>115.4</v>
      </c>
      <c r="C815">
        <v>-86.4</v>
      </c>
      <c r="D815">
        <v>-87.81</v>
      </c>
    </row>
    <row r="816" spans="1:4" x14ac:dyDescent="0.3">
      <c r="A816" s="2">
        <v>43892</v>
      </c>
      <c r="B816">
        <v>115.03</v>
      </c>
      <c r="C816">
        <v>-86.03</v>
      </c>
      <c r="D816">
        <v>-87.44</v>
      </c>
    </row>
    <row r="817" spans="1:4" x14ac:dyDescent="0.3">
      <c r="A817" s="2">
        <v>44267</v>
      </c>
      <c r="B817">
        <v>113.17</v>
      </c>
      <c r="C817">
        <v>-84.17</v>
      </c>
      <c r="D817">
        <v>-85.58</v>
      </c>
    </row>
    <row r="818" spans="1:4" x14ac:dyDescent="0.3">
      <c r="A818" s="2">
        <v>44588</v>
      </c>
      <c r="B818">
        <v>115.68</v>
      </c>
      <c r="C818">
        <v>-86.68</v>
      </c>
      <c r="D818">
        <v>-88.09</v>
      </c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2CE8B5-9D90-4783-841E-BC5C73DAA35C}">
  <dimension ref="A1:O173"/>
  <sheetViews>
    <sheetView topLeftCell="J1" workbookViewId="0">
      <selection activeCell="M6" sqref="M6"/>
    </sheetView>
  </sheetViews>
  <sheetFormatPr defaultRowHeight="14.4" x14ac:dyDescent="0.3"/>
  <cols>
    <col min="1" max="1" width="10.5546875" bestFit="1" customWidth="1"/>
  </cols>
  <sheetData>
    <row r="1" spans="1:15" s="1" customFormat="1" x14ac:dyDescent="0.3">
      <c r="A1" s="1" t="s">
        <v>0</v>
      </c>
      <c r="B1" s="1" t="s">
        <v>1</v>
      </c>
      <c r="C1" s="1" t="s">
        <v>2</v>
      </c>
      <c r="D1" s="1" t="s">
        <v>3</v>
      </c>
    </row>
    <row r="2" spans="1:15" x14ac:dyDescent="0.3">
      <c r="A2" s="2">
        <v>30468</v>
      </c>
      <c r="B2">
        <v>35.33</v>
      </c>
      <c r="C2">
        <v>-0.33</v>
      </c>
      <c r="D2">
        <v>-1.74</v>
      </c>
      <c r="F2">
        <v>3288</v>
      </c>
      <c r="G2">
        <v>32.963531494141002</v>
      </c>
      <c r="H2" s="2">
        <v>1</v>
      </c>
      <c r="I2">
        <f>IFERROR(VLOOKUP(H2,$A$2:$D$542,4,FALSE),IFERROR(VLOOKUP(H2,$A$2:$D$542,4),0))</f>
        <v>0</v>
      </c>
      <c r="K2">
        <f>MAX(D:D)</f>
        <v>-1.74</v>
      </c>
    </row>
    <row r="3" spans="1:15" x14ac:dyDescent="0.3">
      <c r="A3" s="2">
        <v>31236</v>
      </c>
      <c r="B3">
        <v>43.06</v>
      </c>
      <c r="C3">
        <v>-8.06</v>
      </c>
      <c r="D3">
        <v>-9.4700000000000006</v>
      </c>
      <c r="F3">
        <v>10958</v>
      </c>
      <c r="G3">
        <v>31.927877426146999</v>
      </c>
      <c r="H3" s="2">
        <f>$H$2+F3-$F$2+1</f>
        <v>7672</v>
      </c>
      <c r="I3">
        <f>IFERROR(VLOOKUP(H3,A:D,4,FALSE),IFERROR(VLOOKUP(H3,A:D,4),0))</f>
        <v>0</v>
      </c>
      <c r="K3">
        <f>MIN(D:D)</f>
        <v>-37.4</v>
      </c>
    </row>
    <row r="4" spans="1:15" x14ac:dyDescent="0.3">
      <c r="A4" s="2">
        <v>31279</v>
      </c>
      <c r="B4">
        <v>43.62</v>
      </c>
      <c r="C4">
        <v>-8.6199999999999903</v>
      </c>
      <c r="D4">
        <v>-10.0299999999999</v>
      </c>
      <c r="F4">
        <v>17897</v>
      </c>
      <c r="G4">
        <v>30.709192276001001</v>
      </c>
      <c r="H4" s="2">
        <f t="shared" ref="H4:H67" si="0">$H$2+F4-$F$2+1</f>
        <v>14611</v>
      </c>
      <c r="I4">
        <f t="shared" ref="I4:I67" si="1">IFERROR(VLOOKUP(H4,A:D,4,FALSE),IFERROR(VLOOKUP(H4,A:D,4),0))</f>
        <v>0</v>
      </c>
      <c r="L4" t="s">
        <v>9</v>
      </c>
      <c r="M4" t="s">
        <v>10</v>
      </c>
      <c r="N4" t="s">
        <v>11</v>
      </c>
      <c r="O4" t="s">
        <v>12</v>
      </c>
    </row>
    <row r="5" spans="1:15" x14ac:dyDescent="0.3">
      <c r="A5" s="2">
        <v>31328</v>
      </c>
      <c r="B5">
        <v>43.3</v>
      </c>
      <c r="C5">
        <v>-8.3000000000000007</v>
      </c>
      <c r="D5">
        <v>-9.7100000000000009</v>
      </c>
      <c r="F5">
        <v>20089</v>
      </c>
      <c r="G5">
        <v>30.171983718871999</v>
      </c>
      <c r="H5" s="2">
        <f t="shared" si="0"/>
        <v>16803</v>
      </c>
      <c r="I5">
        <f t="shared" si="1"/>
        <v>0</v>
      </c>
      <c r="K5">
        <f>CORREL(G14:G51,I14:I51)^2</f>
        <v>0.91996858241277346</v>
      </c>
      <c r="L5">
        <f>1-(SUM(J10:J51)/SUM(K10:K51))</f>
        <v>-2.4414682906798268</v>
      </c>
      <c r="M5">
        <f>SUM(L10:L51)*100/SUM(I10:I51)</f>
        <v>69.799954910349115</v>
      </c>
      <c r="N5">
        <f>SQRT(SUM(J10:J51))/COUNT(J10:J51)</f>
        <v>3.1170019582733235</v>
      </c>
      <c r="O5">
        <f>N5/_xlfn.STDEV.S(I14:I51)</f>
        <v>0.29695398082522134</v>
      </c>
    </row>
    <row r="6" spans="1:15" x14ac:dyDescent="0.3">
      <c r="A6" s="2">
        <v>31370</v>
      </c>
      <c r="B6">
        <v>43.41</v>
      </c>
      <c r="C6">
        <v>-8.41</v>
      </c>
      <c r="D6">
        <v>-9.82</v>
      </c>
      <c r="F6">
        <v>22646</v>
      </c>
      <c r="G6">
        <v>29.045436859131001</v>
      </c>
      <c r="H6" s="2">
        <f t="shared" si="0"/>
        <v>19360</v>
      </c>
      <c r="I6">
        <f t="shared" si="1"/>
        <v>0</v>
      </c>
    </row>
    <row r="7" spans="1:15" x14ac:dyDescent="0.3">
      <c r="A7" s="2">
        <v>31420</v>
      </c>
      <c r="B7">
        <v>43.45</v>
      </c>
      <c r="C7">
        <v>-8.4499999999999904</v>
      </c>
      <c r="D7">
        <v>-9.86</v>
      </c>
      <c r="F7">
        <v>24472</v>
      </c>
      <c r="G7">
        <v>27.857969284058001</v>
      </c>
      <c r="H7" s="2">
        <f t="shared" si="0"/>
        <v>21186</v>
      </c>
      <c r="I7">
        <f t="shared" si="1"/>
        <v>0</v>
      </c>
    </row>
    <row r="8" spans="1:15" x14ac:dyDescent="0.3">
      <c r="A8" s="2">
        <v>31468</v>
      </c>
      <c r="B8">
        <v>43.5</v>
      </c>
      <c r="C8">
        <v>-8.5</v>
      </c>
      <c r="D8">
        <v>-9.91</v>
      </c>
      <c r="F8">
        <v>27029</v>
      </c>
      <c r="G8">
        <v>25.23950958252</v>
      </c>
      <c r="H8" s="2">
        <f t="shared" si="0"/>
        <v>23743</v>
      </c>
      <c r="I8">
        <f t="shared" si="1"/>
        <v>0</v>
      </c>
    </row>
    <row r="9" spans="1:15" x14ac:dyDescent="0.3">
      <c r="A9" s="2">
        <v>31616</v>
      </c>
      <c r="B9">
        <v>44.72</v>
      </c>
      <c r="C9">
        <v>-9.7200000000000006</v>
      </c>
      <c r="D9">
        <v>-11.13</v>
      </c>
      <c r="F9">
        <v>28124</v>
      </c>
      <c r="G9">
        <v>23.741996765136999</v>
      </c>
      <c r="H9" s="2">
        <f t="shared" si="0"/>
        <v>24838</v>
      </c>
      <c r="I9">
        <f t="shared" si="1"/>
        <v>0</v>
      </c>
    </row>
    <row r="10" spans="1:15" x14ac:dyDescent="0.3">
      <c r="A10" s="2">
        <v>31636</v>
      </c>
      <c r="B10">
        <v>44.78</v>
      </c>
      <c r="C10">
        <v>-9.7799999999999905</v>
      </c>
      <c r="D10">
        <v>-11.19</v>
      </c>
      <c r="F10">
        <v>29951</v>
      </c>
      <c r="G10">
        <v>20.546653747558999</v>
      </c>
      <c r="H10" s="2">
        <f t="shared" si="0"/>
        <v>26665</v>
      </c>
      <c r="I10">
        <f t="shared" si="1"/>
        <v>0</v>
      </c>
    </row>
    <row r="11" spans="1:15" x14ac:dyDescent="0.3">
      <c r="A11" s="2">
        <v>31685</v>
      </c>
      <c r="B11">
        <v>45.11</v>
      </c>
      <c r="C11">
        <v>-10.11</v>
      </c>
      <c r="D11">
        <v>-11.52</v>
      </c>
      <c r="F11">
        <v>31777</v>
      </c>
      <c r="G11">
        <v>16.37873840332</v>
      </c>
      <c r="H11" s="2">
        <f t="shared" si="0"/>
        <v>28491</v>
      </c>
      <c r="I11">
        <f t="shared" si="1"/>
        <v>0</v>
      </c>
    </row>
    <row r="12" spans="1:15" x14ac:dyDescent="0.3">
      <c r="A12" s="2">
        <v>31712</v>
      </c>
      <c r="B12">
        <v>44.62</v>
      </c>
      <c r="C12">
        <v>-9.6199999999999903</v>
      </c>
      <c r="D12">
        <v>-11.03</v>
      </c>
      <c r="F12">
        <v>33238</v>
      </c>
      <c r="G12">
        <v>12.448059082031</v>
      </c>
      <c r="H12" s="2">
        <f t="shared" si="0"/>
        <v>29952</v>
      </c>
      <c r="I12">
        <f t="shared" si="1"/>
        <v>0</v>
      </c>
    </row>
    <row r="13" spans="1:15" x14ac:dyDescent="0.3">
      <c r="A13" s="2">
        <v>31733</v>
      </c>
      <c r="B13">
        <v>45.57</v>
      </c>
      <c r="C13">
        <v>-10.57</v>
      </c>
      <c r="D13">
        <v>-11.98</v>
      </c>
      <c r="F13">
        <v>33603</v>
      </c>
      <c r="G13">
        <v>11.41090297699</v>
      </c>
      <c r="H13" s="2">
        <f t="shared" si="0"/>
        <v>30317</v>
      </c>
      <c r="I13">
        <f t="shared" si="1"/>
        <v>0</v>
      </c>
    </row>
    <row r="14" spans="1:15" x14ac:dyDescent="0.3">
      <c r="A14" s="2">
        <v>31789</v>
      </c>
      <c r="B14">
        <v>46.05</v>
      </c>
      <c r="C14">
        <v>-11.05</v>
      </c>
      <c r="D14">
        <v>-12.46</v>
      </c>
      <c r="F14">
        <v>33968</v>
      </c>
      <c r="G14">
        <v>10.355591773986999</v>
      </c>
      <c r="H14" s="2">
        <f t="shared" si="0"/>
        <v>30682</v>
      </c>
      <c r="I14">
        <f t="shared" si="1"/>
        <v>-1.74</v>
      </c>
      <c r="J14">
        <f>(I14-G14)^2</f>
        <v>146.30334036294198</v>
      </c>
      <c r="K14">
        <f>(I14-AVERAGE($I$14:I$51))^2</f>
        <v>648.27860173130159</v>
      </c>
      <c r="L14">
        <f>(I14-G14)</f>
        <v>-12.095591773987</v>
      </c>
    </row>
    <row r="15" spans="1:15" x14ac:dyDescent="0.3">
      <c r="A15" s="2">
        <v>31832</v>
      </c>
      <c r="B15">
        <v>45.52</v>
      </c>
      <c r="C15">
        <v>-10.52</v>
      </c>
      <c r="D15">
        <v>-11.93</v>
      </c>
      <c r="F15">
        <v>34334</v>
      </c>
      <c r="G15">
        <v>9.2822704315186009</v>
      </c>
      <c r="H15" s="2">
        <f t="shared" si="0"/>
        <v>31048</v>
      </c>
      <c r="I15">
        <f t="shared" si="1"/>
        <v>-1.74</v>
      </c>
      <c r="J15">
        <f t="shared" ref="J15:J78" si="2">(I15-G15)^2</f>
        <v>121.49044546552925</v>
      </c>
      <c r="K15">
        <f>(I15-AVERAGE($I$14:I$51))^2</f>
        <v>648.27860173130159</v>
      </c>
      <c r="L15">
        <f t="shared" ref="L15:L78" si="3">(I15-G15)</f>
        <v>-11.022270431518601</v>
      </c>
    </row>
    <row r="16" spans="1:15" x14ac:dyDescent="0.3">
      <c r="A16" s="2">
        <v>31903</v>
      </c>
      <c r="B16">
        <v>45.76</v>
      </c>
      <c r="C16">
        <v>-10.76</v>
      </c>
      <c r="D16">
        <v>-12.17</v>
      </c>
      <c r="F16">
        <v>34699</v>
      </c>
      <c r="G16">
        <v>8.2010726928711009</v>
      </c>
      <c r="H16" s="2">
        <f t="shared" si="0"/>
        <v>31413</v>
      </c>
      <c r="I16">
        <f t="shared" si="1"/>
        <v>-9.82</v>
      </c>
      <c r="J16">
        <f t="shared" si="2"/>
        <v>324.7590610017445</v>
      </c>
      <c r="K16">
        <f>(I16-AVERAGE($I$14:I$51))^2</f>
        <v>302.11013857340686</v>
      </c>
      <c r="L16">
        <f t="shared" si="3"/>
        <v>-18.021072692871101</v>
      </c>
    </row>
    <row r="17" spans="1:12" x14ac:dyDescent="0.3">
      <c r="A17" s="2">
        <v>31950</v>
      </c>
      <c r="B17">
        <v>46.12</v>
      </c>
      <c r="C17">
        <v>-11.12</v>
      </c>
      <c r="D17">
        <v>-12.53</v>
      </c>
      <c r="F17">
        <v>35064</v>
      </c>
      <c r="G17">
        <v>7.1130561828612997</v>
      </c>
      <c r="H17" s="2">
        <f t="shared" si="0"/>
        <v>31778</v>
      </c>
      <c r="I17">
        <f t="shared" si="1"/>
        <v>-11.98</v>
      </c>
      <c r="J17">
        <f t="shared" si="2"/>
        <v>364.54479440189812</v>
      </c>
      <c r="K17">
        <f>(I17-AVERAGE($I$14:I$51))^2</f>
        <v>231.68845436288061</v>
      </c>
      <c r="L17">
        <f t="shared" si="3"/>
        <v>-19.0930561828613</v>
      </c>
    </row>
    <row r="18" spans="1:12" x14ac:dyDescent="0.3">
      <c r="A18" s="2">
        <v>31993</v>
      </c>
      <c r="B18">
        <v>46.96</v>
      </c>
      <c r="C18">
        <v>-11.96</v>
      </c>
      <c r="D18">
        <v>-13.37</v>
      </c>
      <c r="F18">
        <v>35429</v>
      </c>
      <c r="G18">
        <v>6.0201220512390003</v>
      </c>
      <c r="H18" s="2">
        <f t="shared" si="0"/>
        <v>32143</v>
      </c>
      <c r="I18">
        <f t="shared" si="1"/>
        <v>-13.24</v>
      </c>
      <c r="J18">
        <f t="shared" si="2"/>
        <v>370.95230142862283</v>
      </c>
      <c r="K18">
        <f>(I18-AVERAGE($I$14:I$51))^2</f>
        <v>194.91833857340694</v>
      </c>
      <c r="L18">
        <f t="shared" si="3"/>
        <v>-19.260122051239001</v>
      </c>
    </row>
    <row r="19" spans="1:12" x14ac:dyDescent="0.3">
      <c r="A19" s="2">
        <v>32042</v>
      </c>
      <c r="B19">
        <v>46.44</v>
      </c>
      <c r="C19">
        <v>-11.44</v>
      </c>
      <c r="D19">
        <v>-12.85</v>
      </c>
      <c r="F19">
        <v>35795</v>
      </c>
      <c r="G19">
        <v>4.9209613800048997</v>
      </c>
      <c r="H19" s="2">
        <f t="shared" si="0"/>
        <v>32509</v>
      </c>
      <c r="I19">
        <f t="shared" si="1"/>
        <v>-14.31</v>
      </c>
      <c r="J19">
        <f t="shared" si="2"/>
        <v>369.82987559923993</v>
      </c>
      <c r="K19">
        <f>(I19-AVERAGE($I$14:I$51))^2</f>
        <v>166.18602278393325</v>
      </c>
      <c r="L19">
        <f t="shared" si="3"/>
        <v>-19.230961380004899</v>
      </c>
    </row>
    <row r="20" spans="1:12" x14ac:dyDescent="0.3">
      <c r="A20" s="2">
        <v>32097</v>
      </c>
      <c r="B20">
        <v>46.83</v>
      </c>
      <c r="C20">
        <v>-11.83</v>
      </c>
      <c r="D20">
        <v>-13.24</v>
      </c>
      <c r="F20">
        <v>36160</v>
      </c>
      <c r="G20">
        <v>3.8246717453003001</v>
      </c>
      <c r="H20" s="2">
        <f t="shared" si="0"/>
        <v>32874</v>
      </c>
      <c r="I20">
        <f t="shared" si="1"/>
        <v>-15.37</v>
      </c>
      <c r="J20">
        <f t="shared" si="2"/>
        <v>368.43542340982958</v>
      </c>
      <c r="K20">
        <f>(I20-AVERAGE($I$14:I$51))^2</f>
        <v>139.9800333102491</v>
      </c>
      <c r="L20">
        <f t="shared" si="3"/>
        <v>-19.194671745300298</v>
      </c>
    </row>
    <row r="21" spans="1:12" x14ac:dyDescent="0.3">
      <c r="A21" s="2">
        <v>32154</v>
      </c>
      <c r="B21">
        <v>46.72</v>
      </c>
      <c r="C21">
        <v>-11.72</v>
      </c>
      <c r="D21">
        <v>-13.13</v>
      </c>
      <c r="F21">
        <v>36525</v>
      </c>
      <c r="G21">
        <v>2.7325916290282999</v>
      </c>
      <c r="H21" s="2">
        <f t="shared" si="0"/>
        <v>33239</v>
      </c>
      <c r="I21">
        <f t="shared" si="1"/>
        <v>-17.010000000000002</v>
      </c>
      <c r="J21">
        <f t="shared" si="2"/>
        <v>389.76992423057834</v>
      </c>
      <c r="K21">
        <f>(I21-AVERAGE($I$14:I$51))^2</f>
        <v>103.8629175207754</v>
      </c>
      <c r="L21">
        <f t="shared" si="3"/>
        <v>-19.742591629028301</v>
      </c>
    </row>
    <row r="22" spans="1:12" x14ac:dyDescent="0.3">
      <c r="A22" s="2">
        <v>32218</v>
      </c>
      <c r="B22">
        <v>46.98</v>
      </c>
      <c r="C22">
        <v>-11.98</v>
      </c>
      <c r="D22">
        <v>-13.39</v>
      </c>
      <c r="F22">
        <v>36890</v>
      </c>
      <c r="G22">
        <v>1.6486662626266</v>
      </c>
      <c r="H22" s="2">
        <f t="shared" si="0"/>
        <v>33604</v>
      </c>
      <c r="I22">
        <f t="shared" si="1"/>
        <v>-17.98</v>
      </c>
      <c r="J22">
        <f t="shared" si="2"/>
        <v>385.2845392495758</v>
      </c>
      <c r="K22">
        <f>(I22-AVERAGE($I$14:I$51))^2</f>
        <v>85.032664889196496</v>
      </c>
      <c r="L22">
        <f t="shared" si="3"/>
        <v>-19.628666262626602</v>
      </c>
    </row>
    <row r="23" spans="1:12" x14ac:dyDescent="0.3">
      <c r="A23" s="2">
        <v>32266</v>
      </c>
      <c r="B23">
        <v>47.1</v>
      </c>
      <c r="C23">
        <v>-12.1</v>
      </c>
      <c r="D23">
        <v>-13.51</v>
      </c>
      <c r="F23">
        <v>37256</v>
      </c>
      <c r="G23">
        <v>0.57145774364470003</v>
      </c>
      <c r="H23" s="2">
        <f t="shared" si="0"/>
        <v>33970</v>
      </c>
      <c r="I23">
        <f t="shared" si="1"/>
        <v>-19.36</v>
      </c>
      <c r="J23">
        <f t="shared" si="2"/>
        <v>397.26300778669423</v>
      </c>
      <c r="K23">
        <f>(I23-AVERAGE($I$14:I$51))^2</f>
        <v>61.486233310249169</v>
      </c>
      <c r="L23">
        <f t="shared" si="3"/>
        <v>-19.9314577436447</v>
      </c>
    </row>
    <row r="24" spans="1:12" x14ac:dyDescent="0.3">
      <c r="A24" s="2">
        <v>32324</v>
      </c>
      <c r="B24">
        <v>47.5</v>
      </c>
      <c r="C24">
        <v>-12.5</v>
      </c>
      <c r="D24">
        <v>-13.91</v>
      </c>
      <c r="F24">
        <v>37621</v>
      </c>
      <c r="G24">
        <v>-0.49280950427100001</v>
      </c>
      <c r="H24" s="2">
        <f t="shared" si="0"/>
        <v>34335</v>
      </c>
      <c r="I24">
        <f t="shared" si="1"/>
        <v>-22.08</v>
      </c>
      <c r="J24">
        <f t="shared" si="2"/>
        <v>466.00679349889236</v>
      </c>
      <c r="K24">
        <f>(I24-AVERAGE($I$14:I$51))^2</f>
        <v>26.22787541551239</v>
      </c>
      <c r="L24">
        <f t="shared" si="3"/>
        <v>-21.587190495728997</v>
      </c>
    </row>
    <row r="25" spans="1:12" x14ac:dyDescent="0.3">
      <c r="A25" s="2">
        <v>32365</v>
      </c>
      <c r="B25">
        <v>47.8</v>
      </c>
      <c r="C25">
        <v>-12.8</v>
      </c>
      <c r="D25">
        <v>-14.21</v>
      </c>
      <c r="F25">
        <v>37986</v>
      </c>
      <c r="G25">
        <v>-1.5465747117999999</v>
      </c>
      <c r="H25" s="2">
        <f t="shared" si="0"/>
        <v>34700</v>
      </c>
      <c r="I25">
        <f t="shared" si="1"/>
        <v>-22.68</v>
      </c>
      <c r="J25">
        <f t="shared" si="2"/>
        <v>446.62166441193131</v>
      </c>
      <c r="K25">
        <f>(I25-AVERAGE($I$14:I$51))^2</f>
        <v>20.442296468143965</v>
      </c>
      <c r="L25">
        <f t="shared" si="3"/>
        <v>-21.133425288200002</v>
      </c>
    </row>
    <row r="26" spans="1:12" x14ac:dyDescent="0.3">
      <c r="A26" s="2">
        <v>32434</v>
      </c>
      <c r="B26">
        <v>48.1</v>
      </c>
      <c r="C26">
        <v>-13.1</v>
      </c>
      <c r="D26">
        <v>-14.51</v>
      </c>
      <c r="F26">
        <v>38351</v>
      </c>
      <c r="G26">
        <v>-2.5896489620210001</v>
      </c>
      <c r="H26" s="2">
        <f t="shared" si="0"/>
        <v>35065</v>
      </c>
      <c r="I26">
        <f t="shared" si="1"/>
        <v>-25.11</v>
      </c>
      <c r="J26">
        <f t="shared" si="2"/>
        <v>507.16621087380173</v>
      </c>
      <c r="K26">
        <f>(I26-AVERAGE($I$14:I$51))^2</f>
        <v>4.3736017313019033</v>
      </c>
      <c r="L26">
        <f t="shared" si="3"/>
        <v>-22.520351037978998</v>
      </c>
    </row>
    <row r="27" spans="1:12" x14ac:dyDescent="0.3">
      <c r="A27" s="2">
        <v>32469</v>
      </c>
      <c r="B27">
        <v>47.9</v>
      </c>
      <c r="C27">
        <v>-12.9</v>
      </c>
      <c r="D27">
        <v>-14.31</v>
      </c>
      <c r="F27">
        <v>38717</v>
      </c>
      <c r="G27">
        <v>-3.624583482742</v>
      </c>
      <c r="H27" s="2">
        <f t="shared" si="0"/>
        <v>35431</v>
      </c>
      <c r="I27">
        <f t="shared" si="1"/>
        <v>-24.71</v>
      </c>
      <c r="J27">
        <f t="shared" si="2"/>
        <v>444.59478970625651</v>
      </c>
      <c r="K27">
        <f>(I27-AVERAGE($I$14:I$51))^2</f>
        <v>6.2066543628808359</v>
      </c>
      <c r="L27">
        <f t="shared" si="3"/>
        <v>-21.085416517258</v>
      </c>
    </row>
    <row r="28" spans="1:12" x14ac:dyDescent="0.3">
      <c r="A28" s="2">
        <v>32526</v>
      </c>
      <c r="B28">
        <v>48.1</v>
      </c>
      <c r="C28">
        <v>-13.1</v>
      </c>
      <c r="D28">
        <v>-14.51</v>
      </c>
      <c r="F28">
        <v>39082</v>
      </c>
      <c r="G28">
        <v>-4.6447620391850002</v>
      </c>
      <c r="H28" s="2">
        <f t="shared" si="0"/>
        <v>35796</v>
      </c>
      <c r="I28">
        <f t="shared" si="1"/>
        <v>-26.02</v>
      </c>
      <c r="J28">
        <f t="shared" si="2"/>
        <v>456.90079788146659</v>
      </c>
      <c r="K28">
        <f>(I28-AVERAGE($I$14:I$51))^2</f>
        <v>1.3955069944598131</v>
      </c>
      <c r="L28">
        <f t="shared" si="3"/>
        <v>-21.375237960814999</v>
      </c>
    </row>
    <row r="29" spans="1:12" x14ac:dyDescent="0.3">
      <c r="A29" s="2">
        <v>32582</v>
      </c>
      <c r="B29">
        <v>48</v>
      </c>
      <c r="C29">
        <v>-13</v>
      </c>
      <c r="D29">
        <v>-14.41</v>
      </c>
      <c r="F29">
        <v>39447</v>
      </c>
      <c r="G29">
        <v>-5.6518192291259997</v>
      </c>
      <c r="H29" s="2">
        <f t="shared" si="0"/>
        <v>36161</v>
      </c>
      <c r="I29">
        <f t="shared" si="1"/>
        <v>-26.83</v>
      </c>
      <c r="J29">
        <f t="shared" si="2"/>
        <v>448.51534076381728</v>
      </c>
      <c r="K29">
        <f>(I29-AVERAGE($I$14:I$51))^2</f>
        <v>0.1378754155124598</v>
      </c>
      <c r="L29">
        <f t="shared" si="3"/>
        <v>-21.178180770874</v>
      </c>
    </row>
    <row r="30" spans="1:12" x14ac:dyDescent="0.3">
      <c r="A30" s="2">
        <v>32622</v>
      </c>
      <c r="B30">
        <v>48.1</v>
      </c>
      <c r="C30">
        <v>-13.1</v>
      </c>
      <c r="D30">
        <v>-14.51</v>
      </c>
      <c r="F30">
        <v>39812</v>
      </c>
      <c r="G30">
        <v>-6.6437416076659996</v>
      </c>
      <c r="H30" s="2">
        <f t="shared" si="0"/>
        <v>36526</v>
      </c>
      <c r="I30">
        <f t="shared" si="1"/>
        <v>-27.65</v>
      </c>
      <c r="J30">
        <f t="shared" si="2"/>
        <v>441.26289164550246</v>
      </c>
      <c r="K30">
        <f>(I30-AVERAGE($I$14:I$51))^2</f>
        <v>0.20131752077563025</v>
      </c>
      <c r="L30">
        <f t="shared" si="3"/>
        <v>-21.006258392333997</v>
      </c>
    </row>
    <row r="31" spans="1:12" x14ac:dyDescent="0.3">
      <c r="A31" s="2">
        <v>32672</v>
      </c>
      <c r="B31">
        <v>48.5</v>
      </c>
      <c r="C31">
        <v>-13.5</v>
      </c>
      <c r="D31">
        <v>-14.91</v>
      </c>
      <c r="F31">
        <v>40178</v>
      </c>
      <c r="G31">
        <v>-7.6206974983220004</v>
      </c>
      <c r="H31" s="2">
        <f t="shared" si="0"/>
        <v>36892</v>
      </c>
      <c r="I31">
        <f t="shared" si="1"/>
        <v>-28.92</v>
      </c>
      <c r="J31">
        <f t="shared" si="2"/>
        <v>453.66028705798669</v>
      </c>
      <c r="K31">
        <f>(I31-AVERAGE($I$14:I$51))^2</f>
        <v>2.9538754155125027</v>
      </c>
      <c r="L31">
        <f t="shared" si="3"/>
        <v>-21.299302501678</v>
      </c>
    </row>
    <row r="32" spans="1:12" x14ac:dyDescent="0.3">
      <c r="A32" s="2">
        <v>32730</v>
      </c>
      <c r="B32">
        <v>48.7</v>
      </c>
      <c r="C32">
        <v>-13.7</v>
      </c>
      <c r="D32">
        <v>-15.11</v>
      </c>
      <c r="F32">
        <v>40543</v>
      </c>
      <c r="G32">
        <v>-8.5762224197390005</v>
      </c>
      <c r="H32" s="2">
        <f t="shared" si="0"/>
        <v>37257</v>
      </c>
      <c r="I32">
        <f t="shared" si="1"/>
        <v>-29.95</v>
      </c>
      <c r="J32">
        <f t="shared" si="2"/>
        <v>456.83836805046769</v>
      </c>
      <c r="K32">
        <f>(I32-AVERAGE($I$14:I$51))^2</f>
        <v>7.5552648891967227</v>
      </c>
      <c r="L32">
        <f t="shared" si="3"/>
        <v>-21.373777580260999</v>
      </c>
    </row>
    <row r="33" spans="1:12" x14ac:dyDescent="0.3">
      <c r="A33" s="2">
        <v>32784</v>
      </c>
      <c r="B33">
        <v>48.8</v>
      </c>
      <c r="C33">
        <v>-13.8</v>
      </c>
      <c r="D33">
        <v>-15.21</v>
      </c>
      <c r="F33">
        <v>40908</v>
      </c>
      <c r="G33">
        <v>-9.5144443511959995</v>
      </c>
      <c r="H33" s="2">
        <f t="shared" si="0"/>
        <v>37622</v>
      </c>
      <c r="I33">
        <f t="shared" si="1"/>
        <v>-32.46</v>
      </c>
      <c r="J33">
        <f t="shared" si="2"/>
        <v>526.49852403236127</v>
      </c>
      <c r="K33">
        <f>(I33-AVERAGE($I$14:I$51))^2</f>
        <v>27.653759626038887</v>
      </c>
      <c r="L33">
        <f t="shared" si="3"/>
        <v>-22.945555648804003</v>
      </c>
    </row>
    <row r="34" spans="1:12" x14ac:dyDescent="0.3">
      <c r="A34" s="2">
        <v>32828</v>
      </c>
      <c r="B34">
        <v>48.96</v>
      </c>
      <c r="C34">
        <v>-13.96</v>
      </c>
      <c r="D34">
        <v>-15.37</v>
      </c>
      <c r="F34">
        <v>41273</v>
      </c>
      <c r="G34">
        <v>-10.43842029572</v>
      </c>
      <c r="H34" s="2">
        <f t="shared" si="0"/>
        <v>37987</v>
      </c>
      <c r="I34">
        <f t="shared" si="1"/>
        <v>-31.67</v>
      </c>
      <c r="J34">
        <f t="shared" si="2"/>
        <v>450.77997673919447</v>
      </c>
      <c r="K34">
        <f>(I34-AVERAGE($I$14:I$51))^2</f>
        <v>19.969138573407299</v>
      </c>
      <c r="L34">
        <f t="shared" si="3"/>
        <v>-21.231579704280001</v>
      </c>
    </row>
    <row r="35" spans="1:12" x14ac:dyDescent="0.3">
      <c r="A35" s="2">
        <v>32883</v>
      </c>
      <c r="B35">
        <v>48.9</v>
      </c>
      <c r="C35">
        <v>-13.9</v>
      </c>
      <c r="D35">
        <v>-15.31</v>
      </c>
      <c r="F35">
        <v>41639</v>
      </c>
      <c r="G35">
        <v>-11.352185249330001</v>
      </c>
      <c r="H35" s="2">
        <f t="shared" si="0"/>
        <v>38353</v>
      </c>
      <c r="I35">
        <f t="shared" si="1"/>
        <v>-31.66</v>
      </c>
      <c r="J35">
        <f t="shared" si="2"/>
        <v>412.40733994752992</v>
      </c>
      <c r="K35">
        <f>(I35-AVERAGE($I$14:I$51))^2</f>
        <v>19.87986488919676</v>
      </c>
      <c r="L35">
        <f t="shared" si="3"/>
        <v>-20.307814750669998</v>
      </c>
    </row>
    <row r="36" spans="1:12" x14ac:dyDescent="0.3">
      <c r="A36" s="2">
        <v>32939</v>
      </c>
      <c r="B36">
        <v>49.13</v>
      </c>
      <c r="C36">
        <v>-14.13</v>
      </c>
      <c r="D36">
        <v>-15.54</v>
      </c>
      <c r="F36">
        <v>42004</v>
      </c>
      <c r="G36">
        <v>-12.251139640810001</v>
      </c>
      <c r="H36" s="2">
        <f t="shared" si="0"/>
        <v>38718</v>
      </c>
      <c r="I36">
        <f t="shared" si="1"/>
        <v>-33.229999999999897</v>
      </c>
      <c r="J36">
        <f t="shared" si="2"/>
        <v>440.11258197038916</v>
      </c>
      <c r="K36">
        <f>(I36-AVERAGE($I$14:I$51))^2</f>
        <v>36.345033310248184</v>
      </c>
      <c r="L36">
        <f t="shared" si="3"/>
        <v>-20.978860359189895</v>
      </c>
    </row>
    <row r="37" spans="1:12" x14ac:dyDescent="0.3">
      <c r="A37" s="2">
        <v>32995</v>
      </c>
      <c r="B37">
        <v>49.4</v>
      </c>
      <c r="C37">
        <v>-14.4</v>
      </c>
      <c r="D37">
        <v>-15.81</v>
      </c>
      <c r="F37">
        <v>42369</v>
      </c>
      <c r="G37">
        <v>-13.138780593870001</v>
      </c>
      <c r="H37" s="2">
        <f t="shared" si="0"/>
        <v>39083</v>
      </c>
      <c r="I37">
        <f t="shared" si="1"/>
        <v>-33.68</v>
      </c>
      <c r="J37">
        <f t="shared" si="2"/>
        <v>421.94169469077161</v>
      </c>
      <c r="K37">
        <f>(I37-AVERAGE($I$14:I$51))^2</f>
        <v>41.973349099723109</v>
      </c>
      <c r="L37">
        <f t="shared" si="3"/>
        <v>-20.541219406129997</v>
      </c>
    </row>
    <row r="38" spans="1:12" x14ac:dyDescent="0.3">
      <c r="A38" s="2">
        <v>33049</v>
      </c>
      <c r="B38">
        <v>49.76</v>
      </c>
      <c r="C38">
        <v>-14.76</v>
      </c>
      <c r="D38">
        <v>-16.170000000000002</v>
      </c>
      <c r="F38">
        <v>42734</v>
      </c>
      <c r="G38">
        <v>-14.01632976532</v>
      </c>
      <c r="H38" s="2">
        <f t="shared" si="0"/>
        <v>39448</v>
      </c>
      <c r="I38">
        <f t="shared" si="1"/>
        <v>-35.450000000000003</v>
      </c>
      <c r="J38">
        <f t="shared" si="2"/>
        <v>459.40221972900747</v>
      </c>
      <c r="K38">
        <f>(I38-AVERAGE($I$14:I$51))^2</f>
        <v>68.040791204986348</v>
      </c>
      <c r="L38">
        <f t="shared" si="3"/>
        <v>-21.433670234680001</v>
      </c>
    </row>
    <row r="39" spans="1:12" x14ac:dyDescent="0.3">
      <c r="A39" s="2">
        <v>33100</v>
      </c>
      <c r="B39">
        <v>50.25</v>
      </c>
      <c r="C39">
        <v>-15.25</v>
      </c>
      <c r="D39">
        <v>-16.66</v>
      </c>
      <c r="F39">
        <v>43100</v>
      </c>
      <c r="G39">
        <v>-14.88842964172</v>
      </c>
      <c r="H39" s="2">
        <f t="shared" si="0"/>
        <v>39814</v>
      </c>
      <c r="I39">
        <f t="shared" si="1"/>
        <v>-36.06</v>
      </c>
      <c r="J39">
        <f t="shared" si="2"/>
        <v>448.23539143560032</v>
      </c>
      <c r="K39">
        <f>(I39-AVERAGE($I$14:I$51))^2</f>
        <v>78.476285941828465</v>
      </c>
      <c r="L39">
        <f t="shared" si="3"/>
        <v>-21.17157035828</v>
      </c>
    </row>
    <row r="40" spans="1:12" x14ac:dyDescent="0.3">
      <c r="A40" s="2">
        <v>33155</v>
      </c>
      <c r="B40">
        <v>50.4</v>
      </c>
      <c r="C40">
        <v>-15.4</v>
      </c>
      <c r="D40">
        <v>-16.809999999999899</v>
      </c>
      <c r="F40">
        <v>43465</v>
      </c>
      <c r="G40">
        <v>-15.75237369537</v>
      </c>
      <c r="H40" s="2">
        <f t="shared" si="0"/>
        <v>40179</v>
      </c>
      <c r="I40">
        <f t="shared" si="1"/>
        <v>-36.229999999999897</v>
      </c>
      <c r="J40">
        <f t="shared" si="2"/>
        <v>419.33317907207032</v>
      </c>
      <c r="K40">
        <f>(I40-AVERAGE($I$14:I$51))^2</f>
        <v>81.517138573405518</v>
      </c>
      <c r="L40">
        <f t="shared" si="3"/>
        <v>-20.477626304629897</v>
      </c>
    </row>
    <row r="41" spans="1:12" x14ac:dyDescent="0.3">
      <c r="A41" s="2">
        <v>33205</v>
      </c>
      <c r="B41">
        <v>50.6</v>
      </c>
      <c r="C41">
        <v>-15.6</v>
      </c>
      <c r="D41">
        <v>-17.010000000000002</v>
      </c>
      <c r="F41">
        <v>43830</v>
      </c>
      <c r="G41">
        <v>-16.610103607180001</v>
      </c>
      <c r="H41" s="2">
        <f t="shared" si="0"/>
        <v>40544</v>
      </c>
      <c r="I41">
        <f t="shared" si="1"/>
        <v>-36.99</v>
      </c>
      <c r="J41">
        <f t="shared" si="2"/>
        <v>415.34017698207771</v>
      </c>
      <c r="K41">
        <f>(I41-AVERAGE($I$14:I$51))^2</f>
        <v>95.818338573407416</v>
      </c>
      <c r="L41">
        <f t="shared" si="3"/>
        <v>-20.379896392820001</v>
      </c>
    </row>
    <row r="42" spans="1:12" x14ac:dyDescent="0.3">
      <c r="A42" s="2">
        <v>33268</v>
      </c>
      <c r="B42">
        <v>50.47</v>
      </c>
      <c r="C42">
        <v>-15.47</v>
      </c>
      <c r="D42">
        <v>-16.88</v>
      </c>
      <c r="F42">
        <v>44195</v>
      </c>
      <c r="G42">
        <v>-17.457374572749998</v>
      </c>
      <c r="H42" s="2">
        <f t="shared" si="0"/>
        <v>40909</v>
      </c>
      <c r="I42">
        <f t="shared" si="1"/>
        <v>-37.369999999999898</v>
      </c>
      <c r="J42">
        <f t="shared" si="2"/>
        <v>396.51265140595928</v>
      </c>
      <c r="K42">
        <f>(I42-AVERAGE($I$14:I$51))^2</f>
        <v>103.40213857340531</v>
      </c>
      <c r="L42">
        <f t="shared" si="3"/>
        <v>-19.9126254272499</v>
      </c>
    </row>
    <row r="43" spans="1:12" x14ac:dyDescent="0.3">
      <c r="A43" s="2">
        <v>33294</v>
      </c>
      <c r="B43">
        <v>50.7</v>
      </c>
      <c r="C43">
        <v>-15.7</v>
      </c>
      <c r="D43">
        <v>-17.11</v>
      </c>
      <c r="F43">
        <v>44561</v>
      </c>
      <c r="G43">
        <v>-18.287979125980002</v>
      </c>
      <c r="H43" s="2">
        <f t="shared" si="0"/>
        <v>41275</v>
      </c>
      <c r="I43">
        <f t="shared" si="1"/>
        <v>-36.97</v>
      </c>
      <c r="J43">
        <f t="shared" si="2"/>
        <v>349.01790393731892</v>
      </c>
      <c r="K43">
        <f>(I43-AVERAGE($I$14:I$51))^2</f>
        <v>95.4271912049863</v>
      </c>
      <c r="L43">
        <f t="shared" si="3"/>
        <v>-18.682020874019997</v>
      </c>
    </row>
    <row r="44" spans="1:12" x14ac:dyDescent="0.3">
      <c r="A44" s="2">
        <v>33322</v>
      </c>
      <c r="B44">
        <v>50.74</v>
      </c>
      <c r="C44">
        <v>-15.74</v>
      </c>
      <c r="D44">
        <v>-17.149999999999899</v>
      </c>
      <c r="F44">
        <v>44926</v>
      </c>
      <c r="G44">
        <v>-19.087739944460001</v>
      </c>
      <c r="H44" s="2">
        <f t="shared" si="0"/>
        <v>41640</v>
      </c>
      <c r="I44">
        <f t="shared" si="1"/>
        <v>-37.049999999999898</v>
      </c>
      <c r="J44">
        <f t="shared" si="2"/>
        <v>322.64278630284412</v>
      </c>
      <c r="K44">
        <f>(I44-AVERAGE($I$14:I$51))^2</f>
        <v>96.996580678668522</v>
      </c>
      <c r="L44">
        <f t="shared" si="3"/>
        <v>-17.962260055539897</v>
      </c>
    </row>
    <row r="45" spans="1:12" x14ac:dyDescent="0.3">
      <c r="A45" s="2">
        <v>33350</v>
      </c>
      <c r="B45">
        <v>50.6</v>
      </c>
      <c r="C45">
        <v>-15.6</v>
      </c>
      <c r="D45">
        <v>-17.010000000000002</v>
      </c>
      <c r="F45">
        <v>45291</v>
      </c>
      <c r="G45">
        <v>-19.851419448849999</v>
      </c>
      <c r="H45" s="2">
        <f t="shared" si="0"/>
        <v>42005</v>
      </c>
      <c r="I45">
        <f t="shared" si="1"/>
        <v>-37.08</v>
      </c>
      <c r="J45">
        <f t="shared" si="2"/>
        <v>296.82398780746399</v>
      </c>
      <c r="K45">
        <f>(I45-AVERAGE($I$14:I$51))^2</f>
        <v>97.588401731302085</v>
      </c>
      <c r="L45">
        <f t="shared" si="3"/>
        <v>-17.228580551149999</v>
      </c>
    </row>
    <row r="46" spans="1:12" x14ac:dyDescent="0.3">
      <c r="A46" s="2">
        <v>33360</v>
      </c>
      <c r="B46">
        <v>50.73</v>
      </c>
      <c r="C46">
        <v>-15.73</v>
      </c>
      <c r="D46">
        <v>-17.14</v>
      </c>
      <c r="F46">
        <v>45656</v>
      </c>
      <c r="G46">
        <v>-20.574577331539999</v>
      </c>
      <c r="H46" s="2">
        <f t="shared" si="0"/>
        <v>42370</v>
      </c>
      <c r="I46">
        <f t="shared" si="1"/>
        <v>-36.729999999999897</v>
      </c>
      <c r="J46">
        <f t="shared" si="2"/>
        <v>260.99768159658794</v>
      </c>
      <c r="K46">
        <f>(I46-AVERAGE($I$14:I$51))^2</f>
        <v>90.79582278393174</v>
      </c>
      <c r="L46">
        <f t="shared" si="3"/>
        <v>-16.155422668459899</v>
      </c>
    </row>
    <row r="47" spans="1:12" x14ac:dyDescent="0.3">
      <c r="A47" s="2">
        <v>33375</v>
      </c>
      <c r="B47">
        <v>50.93</v>
      </c>
      <c r="C47">
        <v>-15.93</v>
      </c>
      <c r="D47">
        <v>-17.34</v>
      </c>
      <c r="F47">
        <v>46022</v>
      </c>
      <c r="G47">
        <v>-21.256896972660002</v>
      </c>
      <c r="H47" s="2">
        <f t="shared" si="0"/>
        <v>42736</v>
      </c>
      <c r="I47">
        <f t="shared" si="1"/>
        <v>-36.39</v>
      </c>
      <c r="J47">
        <f t="shared" si="2"/>
        <v>229.01080723608703</v>
      </c>
      <c r="K47">
        <f>(I47-AVERAGE($I$14:I$51))^2</f>
        <v>84.431917520775798</v>
      </c>
      <c r="L47">
        <f t="shared" si="3"/>
        <v>-15.133103027339999</v>
      </c>
    </row>
    <row r="48" spans="1:12" x14ac:dyDescent="0.3">
      <c r="A48" s="2">
        <v>33428</v>
      </c>
      <c r="B48">
        <v>51.25</v>
      </c>
      <c r="C48">
        <v>-16.25</v>
      </c>
      <c r="D48">
        <v>-17.66</v>
      </c>
      <c r="F48">
        <v>46387</v>
      </c>
      <c r="G48">
        <v>-21.893617630000001</v>
      </c>
      <c r="H48" s="2">
        <f t="shared" si="0"/>
        <v>43101</v>
      </c>
      <c r="I48">
        <f t="shared" si="1"/>
        <v>-37.4</v>
      </c>
      <c r="J48">
        <f t="shared" si="2"/>
        <v>240.44789420464673</v>
      </c>
      <c r="K48">
        <f>(I48-AVERAGE($I$14:I$51))^2</f>
        <v>104.01315962603894</v>
      </c>
      <c r="L48">
        <f t="shared" si="3"/>
        <v>-15.506382369999997</v>
      </c>
    </row>
    <row r="49" spans="1:12" x14ac:dyDescent="0.3">
      <c r="A49" s="2">
        <v>33484</v>
      </c>
      <c r="B49">
        <v>51.45</v>
      </c>
      <c r="C49">
        <v>-16.45</v>
      </c>
      <c r="D49">
        <v>-17.86</v>
      </c>
      <c r="F49">
        <v>46752</v>
      </c>
      <c r="G49">
        <v>-22.486530303959999</v>
      </c>
      <c r="H49" s="2">
        <f t="shared" si="0"/>
        <v>43466</v>
      </c>
      <c r="I49">
        <f t="shared" si="1"/>
        <v>-37.25</v>
      </c>
      <c r="J49">
        <f t="shared" si="2"/>
        <v>217.96003746589145</v>
      </c>
      <c r="K49">
        <f>(I49-AVERAGE($I$14:I$51))^2</f>
        <v>100.97605436288107</v>
      </c>
      <c r="L49">
        <f t="shared" si="3"/>
        <v>-14.763469696040001</v>
      </c>
    </row>
    <row r="50" spans="1:12" x14ac:dyDescent="0.3">
      <c r="A50" s="2">
        <v>33512</v>
      </c>
      <c r="B50">
        <v>51.58</v>
      </c>
      <c r="C50">
        <v>-16.579999999999899</v>
      </c>
      <c r="D50">
        <v>-17.989999999999899</v>
      </c>
      <c r="F50">
        <v>47117</v>
      </c>
      <c r="G50">
        <v>-23.036266326900002</v>
      </c>
      <c r="H50" s="2">
        <f t="shared" si="0"/>
        <v>43831</v>
      </c>
      <c r="I50">
        <f t="shared" si="1"/>
        <v>-36.72</v>
      </c>
      <c r="J50">
        <f t="shared" si="2"/>
        <v>187.24456723633074</v>
      </c>
      <c r="K50">
        <f>(I50-AVERAGE($I$14:I$51))^2</f>
        <v>90.605349099723142</v>
      </c>
      <c r="L50">
        <f t="shared" si="3"/>
        <v>-13.683733673099997</v>
      </c>
    </row>
    <row r="51" spans="1:12" x14ac:dyDescent="0.3">
      <c r="A51" s="2">
        <v>33562</v>
      </c>
      <c r="B51">
        <v>51.57</v>
      </c>
      <c r="C51">
        <v>-16.57</v>
      </c>
      <c r="D51">
        <v>-17.98</v>
      </c>
      <c r="F51">
        <v>47483</v>
      </c>
      <c r="G51">
        <v>-23.547760009769998</v>
      </c>
      <c r="H51" s="2">
        <f t="shared" si="0"/>
        <v>44197</v>
      </c>
      <c r="I51">
        <f t="shared" si="1"/>
        <v>-36.76</v>
      </c>
      <c r="J51">
        <f t="shared" si="2"/>
        <v>174.56328555943281</v>
      </c>
      <c r="K51">
        <f>(I51-AVERAGE($I$14:I$51))^2</f>
        <v>91.368443836565234</v>
      </c>
      <c r="L51">
        <f t="shared" si="3"/>
        <v>-13.21223999023</v>
      </c>
    </row>
    <row r="52" spans="1:12" x14ac:dyDescent="0.3">
      <c r="A52" s="2">
        <v>33616</v>
      </c>
      <c r="B52">
        <v>51.87</v>
      </c>
      <c r="C52">
        <v>-16.87</v>
      </c>
      <c r="D52">
        <v>-18.28</v>
      </c>
      <c r="F52">
        <v>47848</v>
      </c>
      <c r="G52">
        <v>-24.029487609859999</v>
      </c>
      <c r="H52" s="2">
        <f t="shared" si="0"/>
        <v>44562</v>
      </c>
      <c r="I52">
        <f t="shared" si="1"/>
        <v>-36.409999999999897</v>
      </c>
      <c r="J52">
        <f t="shared" si="2"/>
        <v>153.27708704240754</v>
      </c>
      <c r="K52">
        <f>(I52-AVERAGE($I$14:I$51))^2</f>
        <v>84.79986488919495</v>
      </c>
      <c r="L52">
        <f t="shared" si="3"/>
        <v>-12.380512390139899</v>
      </c>
    </row>
    <row r="53" spans="1:12" x14ac:dyDescent="0.3">
      <c r="A53" s="2">
        <v>33669</v>
      </c>
      <c r="B53">
        <v>52.05</v>
      </c>
      <c r="C53">
        <v>-17.05</v>
      </c>
      <c r="D53">
        <v>-18.46</v>
      </c>
      <c r="F53">
        <v>48213</v>
      </c>
      <c r="G53">
        <v>-24.495775222780001</v>
      </c>
      <c r="H53" s="2">
        <f t="shared" si="0"/>
        <v>44927</v>
      </c>
      <c r="I53">
        <f t="shared" si="1"/>
        <v>-36.770000000000003</v>
      </c>
      <c r="J53">
        <f t="shared" si="2"/>
        <v>150.65659388172142</v>
      </c>
      <c r="K53">
        <f>(I53-AVERAGE($I$14:I$51))^2</f>
        <v>91.559717520775862</v>
      </c>
      <c r="L53">
        <f t="shared" si="3"/>
        <v>-12.274224777220002</v>
      </c>
    </row>
    <row r="54" spans="1:12" x14ac:dyDescent="0.3">
      <c r="A54" s="2">
        <v>33722</v>
      </c>
      <c r="B54">
        <v>52.24</v>
      </c>
      <c r="C54">
        <v>-17.239999999999899</v>
      </c>
      <c r="D54">
        <v>-18.649999999999899</v>
      </c>
      <c r="F54">
        <v>48578</v>
      </c>
      <c r="G54">
        <v>-24.958477020259998</v>
      </c>
      <c r="H54" s="2">
        <f t="shared" si="0"/>
        <v>45292</v>
      </c>
      <c r="I54">
        <f t="shared" si="1"/>
        <v>-36.770000000000003</v>
      </c>
      <c r="J54">
        <f t="shared" si="2"/>
        <v>139.51207510092621</v>
      </c>
      <c r="K54">
        <f>(I54-AVERAGE($I$14:I$51))^2</f>
        <v>91.559717520775862</v>
      </c>
      <c r="L54">
        <f t="shared" si="3"/>
        <v>-11.811522979740005</v>
      </c>
    </row>
    <row r="55" spans="1:12" x14ac:dyDescent="0.3">
      <c r="A55" s="2">
        <v>33787</v>
      </c>
      <c r="B55">
        <v>52.69</v>
      </c>
      <c r="C55">
        <v>-17.690000000000001</v>
      </c>
      <c r="D55">
        <v>-19.100000000000001</v>
      </c>
      <c r="F55">
        <v>48944</v>
      </c>
      <c r="G55">
        <v>-25.428657531740001</v>
      </c>
      <c r="H55" s="2">
        <f t="shared" si="0"/>
        <v>45658</v>
      </c>
      <c r="I55">
        <f t="shared" si="1"/>
        <v>-36.770000000000003</v>
      </c>
      <c r="J55">
        <f t="shared" si="2"/>
        <v>128.62604898235787</v>
      </c>
      <c r="K55">
        <f>(I55-AVERAGE($I$14:I$51))^2</f>
        <v>91.559717520775862</v>
      </c>
      <c r="L55">
        <f t="shared" si="3"/>
        <v>-11.341342468260002</v>
      </c>
    </row>
    <row r="56" spans="1:12" x14ac:dyDescent="0.3">
      <c r="A56" s="2">
        <v>33848</v>
      </c>
      <c r="B56">
        <v>52.54</v>
      </c>
      <c r="C56">
        <v>-17.54</v>
      </c>
      <c r="D56">
        <v>-18.95</v>
      </c>
      <c r="F56">
        <v>49309</v>
      </c>
      <c r="G56">
        <v>-25.911031723019999</v>
      </c>
      <c r="H56" s="2">
        <f t="shared" si="0"/>
        <v>46023</v>
      </c>
      <c r="I56">
        <f t="shared" si="1"/>
        <v>-36.770000000000003</v>
      </c>
      <c r="J56">
        <f t="shared" si="2"/>
        <v>117.91719204045808</v>
      </c>
      <c r="K56">
        <f>(I56-AVERAGE($I$14:I$51))^2</f>
        <v>91.559717520775862</v>
      </c>
      <c r="L56">
        <f t="shared" si="3"/>
        <v>-10.858968276980004</v>
      </c>
    </row>
    <row r="57" spans="1:12" x14ac:dyDescent="0.3">
      <c r="A57" s="2">
        <v>33903</v>
      </c>
      <c r="B57">
        <v>52.95</v>
      </c>
      <c r="C57">
        <v>-17.95</v>
      </c>
      <c r="D57">
        <v>-19.36</v>
      </c>
      <c r="F57">
        <v>49674</v>
      </c>
      <c r="G57">
        <v>-26.41199684143</v>
      </c>
      <c r="H57" s="2">
        <f t="shared" si="0"/>
        <v>46388</v>
      </c>
      <c r="I57">
        <f t="shared" si="1"/>
        <v>-36.770000000000003</v>
      </c>
      <c r="J57">
        <f t="shared" si="2"/>
        <v>107.28822943294617</v>
      </c>
      <c r="K57">
        <f>(I57-AVERAGE($I$14:I$51))^2</f>
        <v>91.559717520775862</v>
      </c>
      <c r="L57">
        <f t="shared" si="3"/>
        <v>-10.358003158570003</v>
      </c>
    </row>
    <row r="58" spans="1:12" x14ac:dyDescent="0.3">
      <c r="A58" s="2">
        <v>33981</v>
      </c>
      <c r="B58">
        <v>52.58</v>
      </c>
      <c r="C58">
        <v>-17.579999999999899</v>
      </c>
      <c r="D58">
        <v>-18.989999999999899</v>
      </c>
      <c r="F58">
        <v>50039</v>
      </c>
      <c r="G58">
        <v>-26.934595108029999</v>
      </c>
      <c r="H58" s="2">
        <f t="shared" si="0"/>
        <v>46753</v>
      </c>
      <c r="I58">
        <f t="shared" si="1"/>
        <v>-36.770000000000003</v>
      </c>
      <c r="J58">
        <f t="shared" si="2"/>
        <v>96.735189388987493</v>
      </c>
      <c r="K58">
        <f>(I58-AVERAGE($I$14:I$51))^2</f>
        <v>91.559717520775862</v>
      </c>
      <c r="L58">
        <f t="shared" si="3"/>
        <v>-9.8354048919700041</v>
      </c>
    </row>
    <row r="59" spans="1:12" x14ac:dyDescent="0.3">
      <c r="A59" s="2">
        <v>34017</v>
      </c>
      <c r="B59">
        <v>53.28</v>
      </c>
      <c r="C59">
        <v>-18.28</v>
      </c>
      <c r="D59">
        <v>-19.690000000000001</v>
      </c>
      <c r="F59">
        <v>50405</v>
      </c>
      <c r="G59">
        <v>-27.481506347660002</v>
      </c>
      <c r="H59" s="2">
        <f t="shared" si="0"/>
        <v>47119</v>
      </c>
      <c r="I59">
        <f t="shared" si="1"/>
        <v>-36.770000000000003</v>
      </c>
      <c r="J59">
        <f t="shared" si="2"/>
        <v>86.2761143295605</v>
      </c>
      <c r="K59">
        <f>(I59-AVERAGE($I$14:I$51))^2</f>
        <v>91.559717520775862</v>
      </c>
      <c r="L59">
        <f t="shared" si="3"/>
        <v>-9.2884936523400015</v>
      </c>
    </row>
    <row r="60" spans="1:12" x14ac:dyDescent="0.3">
      <c r="A60" s="2">
        <v>34086</v>
      </c>
      <c r="B60">
        <v>53.3</v>
      </c>
      <c r="C60">
        <v>-18.3</v>
      </c>
      <c r="D60">
        <v>-19.71</v>
      </c>
      <c r="F60">
        <v>50770</v>
      </c>
      <c r="G60">
        <v>-28.049440383909999</v>
      </c>
      <c r="H60" s="2">
        <f t="shared" si="0"/>
        <v>47484</v>
      </c>
      <c r="I60">
        <f t="shared" si="1"/>
        <v>-36.770000000000003</v>
      </c>
      <c r="J60">
        <f t="shared" si="2"/>
        <v>76.048160017779836</v>
      </c>
      <c r="K60">
        <f>(I60-AVERAGE($I$14:I$51))^2</f>
        <v>91.559717520775862</v>
      </c>
      <c r="L60">
        <f t="shared" si="3"/>
        <v>-8.7205596160900036</v>
      </c>
    </row>
    <row r="61" spans="1:12" x14ac:dyDescent="0.3">
      <c r="A61" s="2">
        <v>34150</v>
      </c>
      <c r="B61">
        <v>53.82</v>
      </c>
      <c r="C61">
        <v>-18.82</v>
      </c>
      <c r="D61">
        <v>-20.23</v>
      </c>
      <c r="F61">
        <v>51135</v>
      </c>
      <c r="G61">
        <v>-28.638444900509999</v>
      </c>
      <c r="H61" s="2">
        <f t="shared" si="0"/>
        <v>47849</v>
      </c>
      <c r="I61">
        <f t="shared" si="1"/>
        <v>-36.770000000000003</v>
      </c>
      <c r="J61">
        <f t="shared" si="2"/>
        <v>66.122188336041887</v>
      </c>
      <c r="K61">
        <f>(I61-AVERAGE($I$14:I$51))^2</f>
        <v>91.559717520775862</v>
      </c>
      <c r="L61">
        <f t="shared" si="3"/>
        <v>-8.1315550994900043</v>
      </c>
    </row>
    <row r="62" spans="1:12" x14ac:dyDescent="0.3">
      <c r="A62" s="2">
        <v>34207</v>
      </c>
      <c r="B62">
        <v>54.28</v>
      </c>
      <c r="C62">
        <v>-19.28</v>
      </c>
      <c r="D62">
        <v>-20.69</v>
      </c>
      <c r="F62">
        <v>51500</v>
      </c>
      <c r="G62">
        <v>-29.24641418457</v>
      </c>
      <c r="H62" s="2">
        <f t="shared" si="0"/>
        <v>48214</v>
      </c>
      <c r="I62">
        <f t="shared" si="1"/>
        <v>-36.770000000000003</v>
      </c>
      <c r="J62">
        <f t="shared" si="2"/>
        <v>56.604343522139544</v>
      </c>
      <c r="K62">
        <f>(I62-AVERAGE($I$14:I$51))^2</f>
        <v>91.559717520775862</v>
      </c>
      <c r="L62">
        <f t="shared" si="3"/>
        <v>-7.5235858154300033</v>
      </c>
    </row>
    <row r="63" spans="1:12" x14ac:dyDescent="0.3">
      <c r="A63" s="2">
        <v>34257</v>
      </c>
      <c r="B63">
        <v>55.67</v>
      </c>
      <c r="C63">
        <v>-20.67</v>
      </c>
      <c r="D63">
        <v>-22.08</v>
      </c>
      <c r="F63">
        <v>51866</v>
      </c>
      <c r="G63">
        <v>-29.872539520259998</v>
      </c>
      <c r="H63" s="2">
        <f t="shared" si="0"/>
        <v>48580</v>
      </c>
      <c r="I63">
        <f t="shared" si="1"/>
        <v>-36.770000000000003</v>
      </c>
      <c r="J63">
        <f t="shared" si="2"/>
        <v>47.574961069575217</v>
      </c>
      <c r="K63">
        <f>(I63-AVERAGE($I$14:I$51))^2</f>
        <v>91.559717520775862</v>
      </c>
      <c r="L63">
        <f t="shared" si="3"/>
        <v>-6.8974604797400048</v>
      </c>
    </row>
    <row r="64" spans="1:12" x14ac:dyDescent="0.3">
      <c r="A64" s="2">
        <v>34345</v>
      </c>
      <c r="B64">
        <v>56.06</v>
      </c>
      <c r="C64">
        <v>-21.06</v>
      </c>
      <c r="D64">
        <v>-22.47</v>
      </c>
      <c r="F64">
        <v>52231</v>
      </c>
      <c r="G64">
        <v>-30.509441375729999</v>
      </c>
      <c r="H64" s="2">
        <f t="shared" si="0"/>
        <v>48945</v>
      </c>
      <c r="I64">
        <f t="shared" si="1"/>
        <v>-36.770000000000003</v>
      </c>
      <c r="J64">
        <f t="shared" si="2"/>
        <v>39.194594287921525</v>
      </c>
      <c r="K64">
        <f>(I64-AVERAGE($I$14:I$51))^2</f>
        <v>91.559717520775862</v>
      </c>
      <c r="L64">
        <f t="shared" si="3"/>
        <v>-6.2605586242700042</v>
      </c>
    </row>
    <row r="65" spans="1:12" x14ac:dyDescent="0.3">
      <c r="A65" s="2">
        <v>34390</v>
      </c>
      <c r="B65">
        <v>55.53</v>
      </c>
      <c r="C65">
        <v>-20.53</v>
      </c>
      <c r="D65">
        <v>-21.94</v>
      </c>
      <c r="F65">
        <v>52596</v>
      </c>
      <c r="G65">
        <v>-31.153987884519999</v>
      </c>
      <c r="H65" s="2">
        <f t="shared" si="0"/>
        <v>49310</v>
      </c>
      <c r="I65">
        <f t="shared" si="1"/>
        <v>-36.770000000000003</v>
      </c>
      <c r="J65">
        <f t="shared" si="2"/>
        <v>31.539592081218188</v>
      </c>
      <c r="K65">
        <f>(I65-AVERAGE($I$14:I$51))^2</f>
        <v>91.559717520775862</v>
      </c>
      <c r="L65">
        <f t="shared" si="3"/>
        <v>-5.6160121154800038</v>
      </c>
    </row>
    <row r="66" spans="1:12" x14ac:dyDescent="0.3">
      <c r="A66" s="2">
        <v>34442</v>
      </c>
      <c r="B66">
        <v>55.34</v>
      </c>
      <c r="C66">
        <v>-20.34</v>
      </c>
      <c r="D66">
        <v>-21.75</v>
      </c>
      <c r="F66">
        <v>52961</v>
      </c>
      <c r="G66">
        <v>-31.801153182979998</v>
      </c>
      <c r="H66" s="2">
        <f t="shared" si="0"/>
        <v>49675</v>
      </c>
      <c r="I66">
        <f t="shared" si="1"/>
        <v>-36.770000000000003</v>
      </c>
      <c r="J66">
        <f t="shared" si="2"/>
        <v>24.68943869100983</v>
      </c>
      <c r="K66">
        <f>(I66-AVERAGE($I$14:I$51))^2</f>
        <v>91.559717520775862</v>
      </c>
      <c r="L66">
        <f t="shared" si="3"/>
        <v>-4.9688468170200046</v>
      </c>
    </row>
    <row r="67" spans="1:12" x14ac:dyDescent="0.3">
      <c r="A67" s="2">
        <v>34512</v>
      </c>
      <c r="B67">
        <v>55.64</v>
      </c>
      <c r="C67">
        <v>-20.64</v>
      </c>
      <c r="D67">
        <v>-22.05</v>
      </c>
      <c r="F67">
        <v>53327</v>
      </c>
      <c r="G67">
        <v>-32.448162078860001</v>
      </c>
      <c r="H67" s="2">
        <f t="shared" si="0"/>
        <v>50041</v>
      </c>
      <c r="I67">
        <f t="shared" si="1"/>
        <v>-36.770000000000003</v>
      </c>
      <c r="J67">
        <f t="shared" si="2"/>
        <v>18.678283016603736</v>
      </c>
      <c r="K67">
        <f>(I67-AVERAGE($I$14:I$51))^2</f>
        <v>91.559717520775862</v>
      </c>
      <c r="L67">
        <f t="shared" si="3"/>
        <v>-4.321837921140002</v>
      </c>
    </row>
    <row r="68" spans="1:12" x14ac:dyDescent="0.3">
      <c r="A68" s="2">
        <v>34564</v>
      </c>
      <c r="B68">
        <v>55.72</v>
      </c>
      <c r="C68">
        <v>-20.72</v>
      </c>
      <c r="D68">
        <v>-22.13</v>
      </c>
      <c r="F68">
        <v>53692</v>
      </c>
      <c r="G68">
        <v>-33.087730407709998</v>
      </c>
      <c r="H68" s="2">
        <f t="shared" ref="H68:H82" si="4">$H$2+F68-$F$2+1</f>
        <v>50406</v>
      </c>
      <c r="I68">
        <f t="shared" ref="I68:I82" si="5">IFERROR(VLOOKUP(H68,A:D,4,FALSE),IFERROR(VLOOKUP(H68,A:D,4),0))</f>
        <v>-36.770000000000003</v>
      </c>
      <c r="J68">
        <f t="shared" si="2"/>
        <v>13.559109350303602</v>
      </c>
      <c r="K68">
        <f>(I68-AVERAGE($I$14:I$51))^2</f>
        <v>91.559717520775862</v>
      </c>
      <c r="L68">
        <f t="shared" si="3"/>
        <v>-3.6822695922900053</v>
      </c>
    </row>
    <row r="69" spans="1:12" x14ac:dyDescent="0.3">
      <c r="A69" s="2">
        <v>34619</v>
      </c>
      <c r="B69">
        <v>56.27</v>
      </c>
      <c r="C69">
        <v>-21.27</v>
      </c>
      <c r="D69">
        <v>-22.68</v>
      </c>
      <c r="F69">
        <v>54057</v>
      </c>
      <c r="G69">
        <v>-33.718753814700001</v>
      </c>
      <c r="H69" s="2">
        <f t="shared" si="4"/>
        <v>50771</v>
      </c>
      <c r="I69">
        <f t="shared" si="5"/>
        <v>-36.770000000000003</v>
      </c>
      <c r="J69">
        <f t="shared" si="2"/>
        <v>9.3101032833078143</v>
      </c>
      <c r="K69">
        <f>(I69-AVERAGE($I$14:I$51))^2</f>
        <v>91.559717520775862</v>
      </c>
      <c r="L69">
        <f t="shared" si="3"/>
        <v>-3.0512461853000019</v>
      </c>
    </row>
    <row r="70" spans="1:12" x14ac:dyDescent="0.3">
      <c r="A70" s="2">
        <v>34710</v>
      </c>
      <c r="B70">
        <v>56.27</v>
      </c>
      <c r="C70">
        <v>-21.27</v>
      </c>
      <c r="D70">
        <v>-22.68</v>
      </c>
      <c r="F70">
        <v>54422</v>
      </c>
      <c r="G70">
        <v>-34.33892440796</v>
      </c>
      <c r="H70" s="2">
        <f t="shared" si="4"/>
        <v>51136</v>
      </c>
      <c r="I70">
        <f t="shared" si="5"/>
        <v>-36.770000000000003</v>
      </c>
      <c r="J70">
        <f t="shared" si="2"/>
        <v>5.9101285342126495</v>
      </c>
      <c r="K70">
        <f>(I70-AVERAGE($I$14:I$51))^2</f>
        <v>91.559717520775862</v>
      </c>
      <c r="L70">
        <f t="shared" si="3"/>
        <v>-2.4310755920400027</v>
      </c>
    </row>
    <row r="71" spans="1:12" x14ac:dyDescent="0.3">
      <c r="A71" s="2">
        <v>34774</v>
      </c>
      <c r="B71">
        <v>56.17</v>
      </c>
      <c r="C71">
        <v>-21.17</v>
      </c>
      <c r="D71">
        <v>-22.58</v>
      </c>
      <c r="F71">
        <v>54788</v>
      </c>
      <c r="G71">
        <v>-34.94825744629</v>
      </c>
      <c r="H71" s="2">
        <f t="shared" si="4"/>
        <v>51502</v>
      </c>
      <c r="I71">
        <f t="shared" si="5"/>
        <v>-36.770000000000003</v>
      </c>
      <c r="J71">
        <f t="shared" si="2"/>
        <v>3.3187459319978423</v>
      </c>
      <c r="K71">
        <f>(I71-AVERAGE($I$14:I$51))^2</f>
        <v>91.559717520775862</v>
      </c>
      <c r="L71">
        <f t="shared" si="3"/>
        <v>-1.8217425537100027</v>
      </c>
    </row>
    <row r="72" spans="1:12" x14ac:dyDescent="0.3">
      <c r="A72" s="2">
        <v>34827</v>
      </c>
      <c r="B72">
        <v>56.48</v>
      </c>
      <c r="C72">
        <v>-21.48</v>
      </c>
      <c r="D72">
        <v>-22.89</v>
      </c>
      <c r="F72">
        <v>55153</v>
      </c>
      <c r="G72">
        <v>-35.54236984253</v>
      </c>
      <c r="H72" s="2">
        <f t="shared" si="4"/>
        <v>51867</v>
      </c>
      <c r="I72">
        <f t="shared" si="5"/>
        <v>-36.770000000000003</v>
      </c>
      <c r="J72">
        <f t="shared" si="2"/>
        <v>1.507075803529824</v>
      </c>
      <c r="K72">
        <f>(I72-AVERAGE($I$14:I$51))^2</f>
        <v>91.559717520775862</v>
      </c>
      <c r="L72">
        <f t="shared" si="3"/>
        <v>-1.2276301574700028</v>
      </c>
    </row>
    <row r="73" spans="1:12" x14ac:dyDescent="0.3">
      <c r="A73" s="2">
        <v>34899</v>
      </c>
      <c r="B73">
        <v>57.06</v>
      </c>
      <c r="C73">
        <v>-22.06</v>
      </c>
      <c r="D73">
        <v>-23.47</v>
      </c>
      <c r="F73">
        <v>55518</v>
      </c>
      <c r="G73">
        <v>-36.122272491460002</v>
      </c>
      <c r="H73" s="2">
        <f t="shared" si="4"/>
        <v>52232</v>
      </c>
      <c r="I73">
        <f t="shared" si="5"/>
        <v>-36.770000000000003</v>
      </c>
      <c r="J73">
        <f t="shared" si="2"/>
        <v>0.419550925319437</v>
      </c>
      <c r="K73">
        <f>(I73-AVERAGE($I$14:I$51))^2</f>
        <v>91.559717520775862</v>
      </c>
      <c r="L73">
        <f t="shared" si="3"/>
        <v>-0.64772750854000094</v>
      </c>
    </row>
    <row r="74" spans="1:12" x14ac:dyDescent="0.3">
      <c r="A74" s="2">
        <v>34983</v>
      </c>
      <c r="B74">
        <v>58.7</v>
      </c>
      <c r="C74">
        <v>-23.7</v>
      </c>
      <c r="D74">
        <v>-25.11</v>
      </c>
      <c r="F74">
        <v>55883</v>
      </c>
      <c r="G74">
        <v>-36.68762588501</v>
      </c>
      <c r="H74" s="2">
        <f t="shared" si="4"/>
        <v>52597</v>
      </c>
      <c r="I74">
        <f t="shared" si="5"/>
        <v>-36.770000000000003</v>
      </c>
      <c r="J74">
        <f t="shared" si="2"/>
        <v>6.7854948203862403E-3</v>
      </c>
      <c r="K74">
        <f>(I74-AVERAGE($I$14:I$51))^2</f>
        <v>91.559717520775862</v>
      </c>
      <c r="L74">
        <f t="shared" si="3"/>
        <v>-8.2374114990003022E-2</v>
      </c>
    </row>
    <row r="75" spans="1:12" x14ac:dyDescent="0.3">
      <c r="A75" s="2">
        <v>35080</v>
      </c>
      <c r="B75">
        <v>58.3</v>
      </c>
      <c r="C75">
        <v>-23.3</v>
      </c>
      <c r="D75">
        <v>-24.71</v>
      </c>
      <c r="F75">
        <v>56249</v>
      </c>
      <c r="G75">
        <v>-37.239902496340001</v>
      </c>
      <c r="H75" s="2">
        <f t="shared" si="4"/>
        <v>52963</v>
      </c>
      <c r="I75">
        <f t="shared" si="5"/>
        <v>-36.770000000000003</v>
      </c>
      <c r="J75">
        <f t="shared" si="2"/>
        <v>0.22080835606656166</v>
      </c>
      <c r="K75">
        <f>(I75-AVERAGE($I$14:I$51))^2</f>
        <v>91.559717520775862</v>
      </c>
      <c r="L75">
        <f t="shared" si="3"/>
        <v>0.46990249633999781</v>
      </c>
    </row>
    <row r="76" spans="1:12" x14ac:dyDescent="0.3">
      <c r="A76" s="2">
        <v>35164</v>
      </c>
      <c r="B76">
        <v>57.95</v>
      </c>
      <c r="C76">
        <v>-22.95</v>
      </c>
      <c r="D76">
        <v>-24.36</v>
      </c>
      <c r="F76">
        <v>56614</v>
      </c>
      <c r="G76">
        <v>-37.77621459961</v>
      </c>
      <c r="H76" s="2">
        <f t="shared" si="4"/>
        <v>53328</v>
      </c>
      <c r="I76">
        <f t="shared" si="5"/>
        <v>-36.770000000000003</v>
      </c>
      <c r="J76">
        <f t="shared" si="2"/>
        <v>1.0124678204683069</v>
      </c>
      <c r="K76">
        <f>(I76-AVERAGE($I$14:I$51))^2</f>
        <v>91.559717520775862</v>
      </c>
      <c r="L76">
        <f t="shared" si="3"/>
        <v>1.0062145996099972</v>
      </c>
    </row>
    <row r="77" spans="1:12" x14ac:dyDescent="0.3">
      <c r="A77" s="2">
        <v>35257</v>
      </c>
      <c r="B77">
        <v>58.18</v>
      </c>
      <c r="C77">
        <v>-23.18</v>
      </c>
      <c r="D77">
        <v>-24.59</v>
      </c>
      <c r="F77">
        <v>56979</v>
      </c>
      <c r="G77">
        <v>-38.298362731929998</v>
      </c>
      <c r="H77" s="2">
        <f t="shared" si="4"/>
        <v>53693</v>
      </c>
      <c r="I77">
        <f t="shared" si="5"/>
        <v>-36.770000000000003</v>
      </c>
      <c r="J77">
        <f t="shared" si="2"/>
        <v>2.3358926403525184</v>
      </c>
      <c r="K77">
        <f>(I77-AVERAGE($I$14:I$51))^2</f>
        <v>91.559717520775862</v>
      </c>
      <c r="L77">
        <f t="shared" si="3"/>
        <v>1.5283627319299953</v>
      </c>
    </row>
    <row r="78" spans="1:12" x14ac:dyDescent="0.3">
      <c r="A78" s="2">
        <v>35362</v>
      </c>
      <c r="B78">
        <v>58.3</v>
      </c>
      <c r="C78">
        <v>-23.3</v>
      </c>
      <c r="D78">
        <v>-24.71</v>
      </c>
      <c r="F78">
        <v>57344</v>
      </c>
      <c r="G78">
        <v>-38.806716918950002</v>
      </c>
      <c r="H78" s="2">
        <f t="shared" si="4"/>
        <v>54058</v>
      </c>
      <c r="I78">
        <f t="shared" si="5"/>
        <v>-36.770000000000003</v>
      </c>
      <c r="J78">
        <f t="shared" si="2"/>
        <v>4.1482158079371763</v>
      </c>
      <c r="K78">
        <f>(I78-AVERAGE($I$14:I$51))^2</f>
        <v>91.559717520775862</v>
      </c>
      <c r="L78">
        <f t="shared" si="3"/>
        <v>2.036716918949999</v>
      </c>
    </row>
    <row r="79" spans="1:12" x14ac:dyDescent="0.3">
      <c r="A79" s="2">
        <v>35457</v>
      </c>
      <c r="B79">
        <v>58.45</v>
      </c>
      <c r="C79">
        <v>-23.45</v>
      </c>
      <c r="D79">
        <v>-24.86</v>
      </c>
      <c r="F79">
        <v>57710</v>
      </c>
      <c r="G79">
        <v>-39.303047180180002</v>
      </c>
      <c r="H79" s="2">
        <f t="shared" si="4"/>
        <v>54424</v>
      </c>
      <c r="I79">
        <f t="shared" si="5"/>
        <v>-36.770000000000003</v>
      </c>
      <c r="J79">
        <f t="shared" ref="J79:J82" si="6">(I79-G79)^2</f>
        <v>6.4163280170178432</v>
      </c>
      <c r="K79">
        <f>(I79-AVERAGE($I$14:I$51))^2</f>
        <v>91.559717520775862</v>
      </c>
      <c r="L79">
        <f t="shared" ref="L79:L82" si="7">(I79-G79)</f>
        <v>2.5330471801799987</v>
      </c>
    </row>
    <row r="80" spans="1:12" x14ac:dyDescent="0.3">
      <c r="A80" s="2">
        <v>35550</v>
      </c>
      <c r="B80">
        <v>58.69</v>
      </c>
      <c r="C80">
        <v>-23.69</v>
      </c>
      <c r="D80">
        <v>-25.1</v>
      </c>
      <c r="F80">
        <v>58075</v>
      </c>
      <c r="G80">
        <v>-39.785125732419999</v>
      </c>
      <c r="H80" s="2">
        <f t="shared" si="4"/>
        <v>54789</v>
      </c>
      <c r="I80">
        <f t="shared" si="5"/>
        <v>-36.770000000000003</v>
      </c>
      <c r="J80">
        <f t="shared" si="6"/>
        <v>9.0909831823012173</v>
      </c>
      <c r="K80">
        <f>(I80-AVERAGE($I$14:I$51))^2</f>
        <v>91.559717520775862</v>
      </c>
      <c r="L80">
        <f t="shared" si="7"/>
        <v>3.015125732419996</v>
      </c>
    </row>
    <row r="81" spans="1:12" x14ac:dyDescent="0.3">
      <c r="A81" s="2">
        <v>35634</v>
      </c>
      <c r="B81">
        <v>60.19</v>
      </c>
      <c r="C81">
        <v>-25.19</v>
      </c>
      <c r="D81">
        <v>-26.6</v>
      </c>
      <c r="F81">
        <v>61727</v>
      </c>
      <c r="G81">
        <v>-44.005672454829998</v>
      </c>
      <c r="H81" s="2">
        <f t="shared" si="4"/>
        <v>58441</v>
      </c>
      <c r="I81">
        <f t="shared" si="5"/>
        <v>-36.770000000000003</v>
      </c>
      <c r="J81">
        <f t="shared" si="6"/>
        <v>52.354955873585524</v>
      </c>
      <c r="K81">
        <f>(I81-AVERAGE($I$14:I$51))^2</f>
        <v>91.559717520775862</v>
      </c>
      <c r="L81">
        <f t="shared" si="7"/>
        <v>7.2356724548299951</v>
      </c>
    </row>
    <row r="82" spans="1:12" x14ac:dyDescent="0.3">
      <c r="A82" s="2">
        <v>35744</v>
      </c>
      <c r="B82">
        <v>59.61</v>
      </c>
      <c r="C82">
        <v>-24.61</v>
      </c>
      <c r="D82">
        <v>-26.02</v>
      </c>
      <c r="F82">
        <v>65380</v>
      </c>
      <c r="G82">
        <v>-47.40658569336</v>
      </c>
      <c r="H82" s="2">
        <f t="shared" si="4"/>
        <v>62094</v>
      </c>
      <c r="I82">
        <f t="shared" si="5"/>
        <v>-36.770000000000003</v>
      </c>
      <c r="J82">
        <f t="shared" si="6"/>
        <v>113.13695521219057</v>
      </c>
      <c r="K82">
        <f>(I82-AVERAGE($I$14:I$51))^2</f>
        <v>91.559717520775862</v>
      </c>
      <c r="L82">
        <f t="shared" si="7"/>
        <v>10.636585693359997</v>
      </c>
    </row>
    <row r="83" spans="1:12" x14ac:dyDescent="0.3">
      <c r="A83" s="2">
        <v>35816</v>
      </c>
      <c r="B83">
        <v>59.54</v>
      </c>
      <c r="C83">
        <v>-24.54</v>
      </c>
      <c r="D83">
        <v>-25.95</v>
      </c>
    </row>
    <row r="84" spans="1:12" x14ac:dyDescent="0.3">
      <c r="A84" s="2">
        <v>35908</v>
      </c>
      <c r="B84">
        <v>63.08</v>
      </c>
      <c r="C84">
        <v>-28.08</v>
      </c>
      <c r="D84">
        <v>-29.49</v>
      </c>
    </row>
    <row r="85" spans="1:12" x14ac:dyDescent="0.3">
      <c r="A85" s="2">
        <v>35985</v>
      </c>
      <c r="B85">
        <v>60.82</v>
      </c>
      <c r="C85">
        <v>-25.82</v>
      </c>
      <c r="D85">
        <v>-27.23</v>
      </c>
    </row>
    <row r="86" spans="1:12" x14ac:dyDescent="0.3">
      <c r="A86" s="2">
        <v>36083</v>
      </c>
      <c r="B86">
        <v>60.42</v>
      </c>
      <c r="C86">
        <v>-25.42</v>
      </c>
      <c r="D86">
        <v>-26.83</v>
      </c>
    </row>
    <row r="87" spans="1:12" x14ac:dyDescent="0.3">
      <c r="A87" s="2">
        <v>36174</v>
      </c>
      <c r="B87">
        <v>60.7</v>
      </c>
      <c r="C87">
        <v>-25.7</v>
      </c>
      <c r="D87">
        <v>-27.11</v>
      </c>
    </row>
    <row r="88" spans="1:12" x14ac:dyDescent="0.3">
      <c r="A88" s="2">
        <v>36264</v>
      </c>
      <c r="B88">
        <v>60.83</v>
      </c>
      <c r="C88">
        <v>-25.83</v>
      </c>
      <c r="D88">
        <v>-27.24</v>
      </c>
    </row>
    <row r="89" spans="1:12" x14ac:dyDescent="0.3">
      <c r="A89" s="2">
        <v>36356</v>
      </c>
      <c r="B89">
        <v>61.16</v>
      </c>
      <c r="C89">
        <v>-26.16</v>
      </c>
      <c r="D89">
        <v>-27.57</v>
      </c>
    </row>
    <row r="90" spans="1:12" x14ac:dyDescent="0.3">
      <c r="A90" s="2">
        <v>36451</v>
      </c>
      <c r="B90">
        <v>61.24</v>
      </c>
      <c r="C90">
        <v>-26.24</v>
      </c>
      <c r="D90">
        <v>-27.65</v>
      </c>
    </row>
    <row r="91" spans="1:12" x14ac:dyDescent="0.3">
      <c r="A91" s="2">
        <v>36531</v>
      </c>
      <c r="B91">
        <v>61.28</v>
      </c>
      <c r="C91">
        <v>-26.28</v>
      </c>
      <c r="D91">
        <v>-27.69</v>
      </c>
    </row>
    <row r="92" spans="1:12" x14ac:dyDescent="0.3">
      <c r="A92" s="2">
        <v>36655</v>
      </c>
      <c r="B92">
        <v>63.76</v>
      </c>
      <c r="C92">
        <v>-28.76</v>
      </c>
      <c r="D92">
        <v>-30.17</v>
      </c>
    </row>
    <row r="93" spans="1:12" x14ac:dyDescent="0.3">
      <c r="A93" s="2">
        <v>36732</v>
      </c>
      <c r="B93">
        <v>61.83</v>
      </c>
      <c r="C93">
        <v>-26.83</v>
      </c>
      <c r="D93">
        <v>-28.24</v>
      </c>
    </row>
    <row r="94" spans="1:12" x14ac:dyDescent="0.3">
      <c r="A94" s="2">
        <v>36838</v>
      </c>
      <c r="B94">
        <v>62.51</v>
      </c>
      <c r="C94">
        <v>-27.51</v>
      </c>
      <c r="D94">
        <v>-28.92</v>
      </c>
    </row>
    <row r="95" spans="1:12" x14ac:dyDescent="0.3">
      <c r="A95" s="2">
        <v>36942</v>
      </c>
      <c r="B95">
        <v>62.8</v>
      </c>
      <c r="C95">
        <v>-27.8</v>
      </c>
      <c r="D95">
        <v>-29.21</v>
      </c>
    </row>
    <row r="96" spans="1:12" x14ac:dyDescent="0.3">
      <c r="A96" s="2">
        <v>37000</v>
      </c>
      <c r="B96">
        <v>62.6</v>
      </c>
      <c r="C96">
        <v>-27.6</v>
      </c>
      <c r="D96">
        <v>-29.01</v>
      </c>
    </row>
    <row r="97" spans="1:4" x14ac:dyDescent="0.3">
      <c r="A97" s="2">
        <v>37090</v>
      </c>
      <c r="B97">
        <v>62.8</v>
      </c>
      <c r="C97">
        <v>-27.8</v>
      </c>
      <c r="D97">
        <v>-29.21</v>
      </c>
    </row>
    <row r="98" spans="1:4" x14ac:dyDescent="0.3">
      <c r="A98" s="2">
        <v>37186</v>
      </c>
      <c r="B98">
        <v>63.54</v>
      </c>
      <c r="C98">
        <v>-28.54</v>
      </c>
      <c r="D98">
        <v>-29.95</v>
      </c>
    </row>
    <row r="99" spans="1:4" x14ac:dyDescent="0.3">
      <c r="A99" s="2">
        <v>37286</v>
      </c>
      <c r="B99">
        <v>64.7</v>
      </c>
      <c r="C99">
        <v>-29.7</v>
      </c>
      <c r="D99">
        <v>-31.11</v>
      </c>
    </row>
    <row r="100" spans="1:4" x14ac:dyDescent="0.3">
      <c r="A100" s="2">
        <v>37375</v>
      </c>
      <c r="B100">
        <v>64.319999999999894</v>
      </c>
      <c r="C100">
        <v>-29.32</v>
      </c>
      <c r="D100">
        <v>-30.73</v>
      </c>
    </row>
    <row r="101" spans="1:4" x14ac:dyDescent="0.3">
      <c r="A101" s="2">
        <v>37459</v>
      </c>
      <c r="B101">
        <v>64.790000000000006</v>
      </c>
      <c r="C101">
        <v>-29.79</v>
      </c>
      <c r="D101">
        <v>-31.2</v>
      </c>
    </row>
    <row r="102" spans="1:4" x14ac:dyDescent="0.3">
      <c r="A102" s="2">
        <v>37524</v>
      </c>
      <c r="B102">
        <v>65.319999999999894</v>
      </c>
      <c r="C102">
        <v>-30.32</v>
      </c>
      <c r="D102">
        <v>-31.73</v>
      </c>
    </row>
    <row r="103" spans="1:4" x14ac:dyDescent="0.3">
      <c r="A103" s="2">
        <v>37566</v>
      </c>
      <c r="B103">
        <v>66.05</v>
      </c>
      <c r="C103">
        <v>-31.05</v>
      </c>
      <c r="D103">
        <v>-32.46</v>
      </c>
    </row>
    <row r="104" spans="1:4" x14ac:dyDescent="0.3">
      <c r="A104" s="2">
        <v>37648</v>
      </c>
      <c r="B104">
        <v>65.959999999999894</v>
      </c>
      <c r="C104">
        <v>-30.96</v>
      </c>
      <c r="D104">
        <v>-32.369999999999898</v>
      </c>
    </row>
    <row r="105" spans="1:4" x14ac:dyDescent="0.3">
      <c r="A105" s="2">
        <v>37740</v>
      </c>
      <c r="B105">
        <v>65.23</v>
      </c>
      <c r="C105">
        <v>-30.23</v>
      </c>
      <c r="D105">
        <v>-31.64</v>
      </c>
    </row>
    <row r="106" spans="1:4" x14ac:dyDescent="0.3">
      <c r="A106" s="2">
        <v>37819</v>
      </c>
      <c r="B106">
        <v>64.91</v>
      </c>
      <c r="C106">
        <v>-29.91</v>
      </c>
      <c r="D106">
        <v>-31.32</v>
      </c>
    </row>
    <row r="107" spans="1:4" x14ac:dyDescent="0.3">
      <c r="A107" s="2">
        <v>37938</v>
      </c>
      <c r="B107">
        <v>65.260000000000005</v>
      </c>
      <c r="C107">
        <v>-30.26</v>
      </c>
      <c r="D107">
        <v>-31.67</v>
      </c>
    </row>
    <row r="108" spans="1:4" x14ac:dyDescent="0.3">
      <c r="A108" s="2">
        <v>38008</v>
      </c>
      <c r="B108">
        <v>65.27</v>
      </c>
      <c r="C108">
        <v>-30.27</v>
      </c>
      <c r="D108">
        <v>-31.68</v>
      </c>
    </row>
    <row r="109" spans="1:4" x14ac:dyDescent="0.3">
      <c r="A109" s="2">
        <v>38106</v>
      </c>
      <c r="B109">
        <v>65.28</v>
      </c>
      <c r="C109">
        <v>-30.28</v>
      </c>
      <c r="D109">
        <v>-31.69</v>
      </c>
    </row>
    <row r="110" spans="1:4" x14ac:dyDescent="0.3">
      <c r="A110" s="2">
        <v>38190</v>
      </c>
      <c r="B110">
        <v>65.25</v>
      </c>
      <c r="C110">
        <v>-30.25</v>
      </c>
      <c r="D110">
        <v>-31.66</v>
      </c>
    </row>
    <row r="111" spans="1:4" x14ac:dyDescent="0.3">
      <c r="A111" s="2">
        <v>38362</v>
      </c>
      <c r="B111">
        <v>66.08</v>
      </c>
      <c r="C111">
        <v>-31.08</v>
      </c>
      <c r="D111">
        <v>-32.49</v>
      </c>
    </row>
    <row r="112" spans="1:4" x14ac:dyDescent="0.3">
      <c r="A112" s="2">
        <v>38413</v>
      </c>
      <c r="B112">
        <v>66.12</v>
      </c>
      <c r="C112">
        <v>-31.12</v>
      </c>
      <c r="D112">
        <v>-32.53</v>
      </c>
    </row>
    <row r="113" spans="1:4" x14ac:dyDescent="0.3">
      <c r="A113" s="2">
        <v>38469</v>
      </c>
      <c r="B113">
        <v>66.239999999999895</v>
      </c>
      <c r="C113">
        <v>-31.24</v>
      </c>
      <c r="D113">
        <v>-32.65</v>
      </c>
    </row>
    <row r="114" spans="1:4" x14ac:dyDescent="0.3">
      <c r="A114" s="2">
        <v>38547</v>
      </c>
      <c r="B114">
        <v>66.47</v>
      </c>
      <c r="C114">
        <v>-31.47</v>
      </c>
      <c r="D114">
        <v>-32.880000000000003</v>
      </c>
    </row>
    <row r="115" spans="1:4" x14ac:dyDescent="0.3">
      <c r="A115" s="2">
        <v>38656</v>
      </c>
      <c r="B115">
        <v>66.819999999999894</v>
      </c>
      <c r="C115">
        <v>-31.82</v>
      </c>
      <c r="D115">
        <v>-33.229999999999897</v>
      </c>
    </row>
    <row r="116" spans="1:4" x14ac:dyDescent="0.3">
      <c r="A116" s="2">
        <v>38729</v>
      </c>
      <c r="B116">
        <v>66.91</v>
      </c>
      <c r="C116">
        <v>-31.91</v>
      </c>
      <c r="D116">
        <v>-33.32</v>
      </c>
    </row>
    <row r="117" spans="1:4" x14ac:dyDescent="0.3">
      <c r="A117" s="2">
        <v>38834</v>
      </c>
      <c r="B117">
        <v>67.11</v>
      </c>
      <c r="C117">
        <v>-32.11</v>
      </c>
      <c r="D117">
        <v>-33.520000000000003</v>
      </c>
    </row>
    <row r="118" spans="1:4" x14ac:dyDescent="0.3">
      <c r="A118" s="2">
        <v>38916</v>
      </c>
      <c r="B118">
        <v>67.040000000000006</v>
      </c>
      <c r="C118">
        <v>-32.04</v>
      </c>
      <c r="D118">
        <v>-33.450000000000003</v>
      </c>
    </row>
    <row r="119" spans="1:4" x14ac:dyDescent="0.3">
      <c r="A119" s="2">
        <v>39030</v>
      </c>
      <c r="B119">
        <v>67.27</v>
      </c>
      <c r="C119">
        <v>-32.270000000000003</v>
      </c>
      <c r="D119">
        <v>-33.68</v>
      </c>
    </row>
    <row r="120" spans="1:4" x14ac:dyDescent="0.3">
      <c r="A120" s="2">
        <v>39142</v>
      </c>
      <c r="B120">
        <v>67.63</v>
      </c>
      <c r="C120">
        <v>-32.630000000000003</v>
      </c>
      <c r="D120">
        <v>-34.04</v>
      </c>
    </row>
    <row r="121" spans="1:4" x14ac:dyDescent="0.3">
      <c r="A121" s="2">
        <v>39237</v>
      </c>
      <c r="B121">
        <v>67.849999999999895</v>
      </c>
      <c r="C121">
        <v>-32.85</v>
      </c>
      <c r="D121">
        <v>-34.26</v>
      </c>
    </row>
    <row r="122" spans="1:4" x14ac:dyDescent="0.3">
      <c r="A122" s="2">
        <v>39317</v>
      </c>
      <c r="B122">
        <v>68.33</v>
      </c>
      <c r="C122">
        <v>-33.33</v>
      </c>
      <c r="D122">
        <v>-34.74</v>
      </c>
    </row>
    <row r="123" spans="1:4" x14ac:dyDescent="0.3">
      <c r="A123" s="2">
        <v>39387</v>
      </c>
      <c r="B123">
        <v>69.040000000000006</v>
      </c>
      <c r="C123">
        <v>-34.04</v>
      </c>
      <c r="D123">
        <v>-35.450000000000003</v>
      </c>
    </row>
    <row r="124" spans="1:4" x14ac:dyDescent="0.3">
      <c r="A124" s="2">
        <v>39510</v>
      </c>
      <c r="B124">
        <v>69.2</v>
      </c>
      <c r="C124">
        <v>-34.200000000000003</v>
      </c>
      <c r="D124">
        <v>-35.61</v>
      </c>
    </row>
    <row r="125" spans="1:4" x14ac:dyDescent="0.3">
      <c r="A125" s="2">
        <v>39583</v>
      </c>
      <c r="B125">
        <v>68.92</v>
      </c>
      <c r="C125">
        <v>-33.92</v>
      </c>
      <c r="D125">
        <v>-35.33</v>
      </c>
    </row>
    <row r="126" spans="1:4" x14ac:dyDescent="0.3">
      <c r="A126" s="2">
        <v>39660</v>
      </c>
      <c r="B126">
        <v>68.930000000000007</v>
      </c>
      <c r="C126">
        <v>-33.93</v>
      </c>
      <c r="D126">
        <v>-35.340000000000003</v>
      </c>
    </row>
    <row r="127" spans="1:4" x14ac:dyDescent="0.3">
      <c r="A127" s="2">
        <v>39770</v>
      </c>
      <c r="B127">
        <v>69.650000000000006</v>
      </c>
      <c r="C127">
        <v>-34.65</v>
      </c>
      <c r="D127">
        <v>-36.06</v>
      </c>
    </row>
    <row r="128" spans="1:4" x14ac:dyDescent="0.3">
      <c r="A128" s="2">
        <v>39868</v>
      </c>
      <c r="B128">
        <v>69.7</v>
      </c>
      <c r="C128">
        <v>-34.700000000000003</v>
      </c>
      <c r="D128">
        <v>-36.11</v>
      </c>
    </row>
    <row r="129" spans="1:4" x14ac:dyDescent="0.3">
      <c r="A129" s="2">
        <v>39940</v>
      </c>
      <c r="B129">
        <v>69.489999999999895</v>
      </c>
      <c r="C129">
        <v>-34.49</v>
      </c>
      <c r="D129">
        <v>-35.9</v>
      </c>
    </row>
    <row r="130" spans="1:4" x14ac:dyDescent="0.3">
      <c r="A130" s="2">
        <v>40050</v>
      </c>
      <c r="B130">
        <v>69.489999999999895</v>
      </c>
      <c r="C130">
        <v>-34.49</v>
      </c>
      <c r="D130">
        <v>-35.9</v>
      </c>
    </row>
    <row r="131" spans="1:4" x14ac:dyDescent="0.3">
      <c r="A131" s="2">
        <v>40135</v>
      </c>
      <c r="B131">
        <v>69.819999999999894</v>
      </c>
      <c r="C131">
        <v>-34.82</v>
      </c>
      <c r="D131">
        <v>-36.229999999999897</v>
      </c>
    </row>
    <row r="132" spans="1:4" x14ac:dyDescent="0.3">
      <c r="A132" s="2">
        <v>40220</v>
      </c>
      <c r="B132">
        <v>69.84</v>
      </c>
      <c r="C132">
        <v>-34.840000000000003</v>
      </c>
      <c r="D132">
        <v>-36.25</v>
      </c>
    </row>
    <row r="133" spans="1:4" x14ac:dyDescent="0.3">
      <c r="A133" s="2">
        <v>40296</v>
      </c>
      <c r="B133">
        <v>69.95</v>
      </c>
      <c r="C133">
        <v>-34.950000000000003</v>
      </c>
      <c r="D133">
        <v>-36.36</v>
      </c>
    </row>
    <row r="134" spans="1:4" x14ac:dyDescent="0.3">
      <c r="A134" s="2">
        <v>40385</v>
      </c>
      <c r="B134">
        <v>70.36</v>
      </c>
      <c r="C134">
        <v>-35.36</v>
      </c>
      <c r="D134">
        <v>-36.770000000000003</v>
      </c>
    </row>
    <row r="135" spans="1:4" x14ac:dyDescent="0.3">
      <c r="A135" s="2">
        <v>40490</v>
      </c>
      <c r="B135">
        <v>70.58</v>
      </c>
      <c r="C135">
        <v>-35.58</v>
      </c>
      <c r="D135">
        <v>-36.99</v>
      </c>
    </row>
    <row r="136" spans="1:4" x14ac:dyDescent="0.3">
      <c r="A136" s="2">
        <v>40568</v>
      </c>
      <c r="B136">
        <v>70.69</v>
      </c>
      <c r="C136">
        <v>-35.69</v>
      </c>
      <c r="D136">
        <v>-37.1</v>
      </c>
    </row>
    <row r="137" spans="1:4" x14ac:dyDescent="0.3">
      <c r="A137" s="2">
        <v>40651</v>
      </c>
      <c r="B137">
        <v>70.62</v>
      </c>
      <c r="C137">
        <v>-35.619999999999898</v>
      </c>
      <c r="D137">
        <v>-37.03</v>
      </c>
    </row>
    <row r="138" spans="1:4" x14ac:dyDescent="0.3">
      <c r="A138" s="2">
        <v>40743</v>
      </c>
      <c r="B138">
        <v>70.75</v>
      </c>
      <c r="C138">
        <v>-35.75</v>
      </c>
      <c r="D138">
        <v>-37.159999999999897</v>
      </c>
    </row>
    <row r="139" spans="1:4" x14ac:dyDescent="0.3">
      <c r="A139" s="2">
        <v>40841</v>
      </c>
      <c r="B139">
        <v>70.959999999999894</v>
      </c>
      <c r="C139">
        <v>-35.96</v>
      </c>
      <c r="D139">
        <v>-37.369999999999898</v>
      </c>
    </row>
    <row r="140" spans="1:4" x14ac:dyDescent="0.3">
      <c r="A140" s="2">
        <v>40938</v>
      </c>
      <c r="B140">
        <v>70.87</v>
      </c>
      <c r="C140">
        <v>-35.869999999999898</v>
      </c>
      <c r="D140">
        <v>-37.28</v>
      </c>
    </row>
    <row r="141" spans="1:4" x14ac:dyDescent="0.3">
      <c r="A141" s="2">
        <v>41031</v>
      </c>
      <c r="B141">
        <v>70.680000000000007</v>
      </c>
      <c r="C141">
        <v>-35.68</v>
      </c>
      <c r="D141">
        <v>-37.090000000000003</v>
      </c>
    </row>
    <row r="142" spans="1:4" x14ac:dyDescent="0.3">
      <c r="A142" s="2">
        <v>41122</v>
      </c>
      <c r="B142">
        <v>70.42</v>
      </c>
      <c r="C142">
        <v>-35.42</v>
      </c>
      <c r="D142">
        <v>-36.83</v>
      </c>
    </row>
    <row r="143" spans="1:4" x14ac:dyDescent="0.3">
      <c r="A143" s="2">
        <v>41219</v>
      </c>
      <c r="B143">
        <v>70.56</v>
      </c>
      <c r="C143">
        <v>-35.56</v>
      </c>
      <c r="D143">
        <v>-36.97</v>
      </c>
    </row>
    <row r="144" spans="1:4" x14ac:dyDescent="0.3">
      <c r="A144" s="2">
        <v>41337</v>
      </c>
      <c r="B144">
        <v>70.58</v>
      </c>
      <c r="C144">
        <v>-35.58</v>
      </c>
      <c r="D144">
        <v>-36.99</v>
      </c>
    </row>
    <row r="145" spans="1:4" x14ac:dyDescent="0.3">
      <c r="A145" s="2">
        <v>41409</v>
      </c>
      <c r="B145">
        <v>70.55</v>
      </c>
      <c r="C145">
        <v>-35.549999999999898</v>
      </c>
      <c r="D145">
        <v>-36.96</v>
      </c>
    </row>
    <row r="146" spans="1:4" x14ac:dyDescent="0.3">
      <c r="A146" s="2">
        <v>41507</v>
      </c>
      <c r="B146">
        <v>70.41</v>
      </c>
      <c r="C146">
        <v>-35.409999999999897</v>
      </c>
      <c r="D146">
        <v>-36.82</v>
      </c>
    </row>
    <row r="147" spans="1:4" x14ac:dyDescent="0.3">
      <c r="A147" s="2">
        <v>41585</v>
      </c>
      <c r="B147">
        <v>70.64</v>
      </c>
      <c r="C147">
        <v>-35.64</v>
      </c>
      <c r="D147">
        <v>-37.049999999999898</v>
      </c>
    </row>
    <row r="148" spans="1:4" x14ac:dyDescent="0.3">
      <c r="A148" s="2">
        <v>41689</v>
      </c>
      <c r="B148">
        <v>70.42</v>
      </c>
      <c r="C148">
        <v>-35.42</v>
      </c>
      <c r="D148">
        <v>-36.83</v>
      </c>
    </row>
    <row r="149" spans="1:4" x14ac:dyDescent="0.3">
      <c r="A149" s="2">
        <v>41780</v>
      </c>
      <c r="B149">
        <v>69.78</v>
      </c>
      <c r="C149">
        <v>-34.78</v>
      </c>
      <c r="D149">
        <v>-36.19</v>
      </c>
    </row>
    <row r="150" spans="1:4" x14ac:dyDescent="0.3">
      <c r="A150" s="2">
        <v>41863</v>
      </c>
      <c r="B150">
        <v>70.28</v>
      </c>
      <c r="C150">
        <v>-35.28</v>
      </c>
      <c r="D150">
        <v>-36.69</v>
      </c>
    </row>
    <row r="151" spans="1:4" x14ac:dyDescent="0.3">
      <c r="A151" s="2">
        <v>41946</v>
      </c>
      <c r="B151">
        <v>70.67</v>
      </c>
      <c r="C151">
        <v>-35.67</v>
      </c>
      <c r="D151">
        <v>-37.08</v>
      </c>
    </row>
    <row r="152" spans="1:4" x14ac:dyDescent="0.3">
      <c r="A152" s="2">
        <v>42034</v>
      </c>
      <c r="B152">
        <v>70.23</v>
      </c>
      <c r="C152">
        <v>-35.229999999999897</v>
      </c>
      <c r="D152">
        <v>-36.64</v>
      </c>
    </row>
    <row r="153" spans="1:4" x14ac:dyDescent="0.3">
      <c r="A153" s="2">
        <v>42138</v>
      </c>
      <c r="B153">
        <v>70.61</v>
      </c>
      <c r="C153">
        <v>-35.61</v>
      </c>
      <c r="D153">
        <v>-37.020000000000003</v>
      </c>
    </row>
    <row r="154" spans="1:4" x14ac:dyDescent="0.3">
      <c r="A154" s="2">
        <v>42200</v>
      </c>
      <c r="B154">
        <v>70.319999999999894</v>
      </c>
      <c r="C154">
        <v>-35.32</v>
      </c>
      <c r="D154">
        <v>-36.729999999999897</v>
      </c>
    </row>
    <row r="155" spans="1:4" x14ac:dyDescent="0.3">
      <c r="A155" s="2">
        <v>42403</v>
      </c>
      <c r="B155">
        <v>70.55</v>
      </c>
      <c r="C155">
        <v>-35.549999999999898</v>
      </c>
      <c r="D155">
        <v>-36.96</v>
      </c>
    </row>
    <row r="156" spans="1:4" x14ac:dyDescent="0.3">
      <c r="A156" s="2">
        <v>42506</v>
      </c>
      <c r="B156">
        <v>70.3</v>
      </c>
      <c r="C156">
        <v>-35.299999999999898</v>
      </c>
      <c r="D156">
        <v>-36.71</v>
      </c>
    </row>
    <row r="157" spans="1:4" x14ac:dyDescent="0.3">
      <c r="A157" s="2">
        <v>42611</v>
      </c>
      <c r="B157">
        <v>70.31</v>
      </c>
      <c r="C157">
        <v>-35.31</v>
      </c>
      <c r="D157">
        <v>-36.72</v>
      </c>
    </row>
    <row r="158" spans="1:4" x14ac:dyDescent="0.3">
      <c r="A158" s="2">
        <v>42684</v>
      </c>
      <c r="B158">
        <v>69.98</v>
      </c>
      <c r="C158">
        <v>-34.979999999999897</v>
      </c>
      <c r="D158">
        <v>-36.39</v>
      </c>
    </row>
    <row r="159" spans="1:4" x14ac:dyDescent="0.3">
      <c r="A159" s="2">
        <v>42804</v>
      </c>
      <c r="B159">
        <v>70.650000000000006</v>
      </c>
      <c r="C159">
        <v>-35.65</v>
      </c>
      <c r="D159">
        <v>-37.06</v>
      </c>
    </row>
    <row r="160" spans="1:4" x14ac:dyDescent="0.3">
      <c r="A160" s="2">
        <v>42866</v>
      </c>
      <c r="B160">
        <v>70.540000000000006</v>
      </c>
      <c r="C160">
        <v>-35.54</v>
      </c>
      <c r="D160">
        <v>-36.950000000000003</v>
      </c>
    </row>
    <row r="161" spans="1:4" x14ac:dyDescent="0.3">
      <c r="A161" s="2">
        <v>42996</v>
      </c>
      <c r="B161">
        <v>70.430000000000007</v>
      </c>
      <c r="C161">
        <v>-35.43</v>
      </c>
      <c r="D161">
        <v>-36.840000000000003</v>
      </c>
    </row>
    <row r="162" spans="1:4" x14ac:dyDescent="0.3">
      <c r="A162" s="2">
        <v>43056</v>
      </c>
      <c r="B162">
        <v>70.989999999999895</v>
      </c>
      <c r="C162">
        <v>-35.99</v>
      </c>
      <c r="D162">
        <v>-37.4</v>
      </c>
    </row>
    <row r="163" spans="1:4" x14ac:dyDescent="0.3">
      <c r="A163" s="2">
        <v>43201</v>
      </c>
      <c r="B163">
        <v>70.61</v>
      </c>
      <c r="C163">
        <v>-35.61</v>
      </c>
      <c r="D163">
        <v>-37.020000000000003</v>
      </c>
    </row>
    <row r="164" spans="1:4" x14ac:dyDescent="0.3">
      <c r="A164" s="2">
        <v>43361</v>
      </c>
      <c r="B164">
        <v>70.36</v>
      </c>
      <c r="C164">
        <v>-35.36</v>
      </c>
      <c r="D164">
        <v>-36.770000000000003</v>
      </c>
    </row>
    <row r="165" spans="1:4" x14ac:dyDescent="0.3">
      <c r="A165" s="2">
        <v>43412</v>
      </c>
      <c r="B165">
        <v>70.84</v>
      </c>
      <c r="C165">
        <v>-35.840000000000003</v>
      </c>
      <c r="D165">
        <v>-37.25</v>
      </c>
    </row>
    <row r="166" spans="1:4" x14ac:dyDescent="0.3">
      <c r="A166" s="2">
        <v>43515</v>
      </c>
      <c r="B166">
        <v>70.41</v>
      </c>
      <c r="C166">
        <v>-35.409999999999897</v>
      </c>
      <c r="D166">
        <v>-36.82</v>
      </c>
    </row>
    <row r="167" spans="1:4" x14ac:dyDescent="0.3">
      <c r="A167" s="2">
        <v>43606</v>
      </c>
      <c r="B167">
        <v>70.28</v>
      </c>
      <c r="C167">
        <v>-35.28</v>
      </c>
      <c r="D167">
        <v>-36.69</v>
      </c>
    </row>
    <row r="168" spans="1:4" x14ac:dyDescent="0.3">
      <c r="A168" s="2">
        <v>43692</v>
      </c>
      <c r="B168">
        <v>70.31</v>
      </c>
      <c r="C168">
        <v>-35.31</v>
      </c>
      <c r="D168">
        <v>-36.72</v>
      </c>
    </row>
    <row r="169" spans="1:4" x14ac:dyDescent="0.3">
      <c r="A169" s="2">
        <v>43892</v>
      </c>
      <c r="B169">
        <v>70.47</v>
      </c>
      <c r="C169">
        <v>-35.47</v>
      </c>
      <c r="D169">
        <v>-36.880000000000003</v>
      </c>
    </row>
    <row r="170" spans="1:4" x14ac:dyDescent="0.3">
      <c r="A170" s="2">
        <v>44036</v>
      </c>
      <c r="B170">
        <v>70.349999999999895</v>
      </c>
      <c r="C170">
        <v>-35.35</v>
      </c>
      <c r="D170">
        <v>-36.76</v>
      </c>
    </row>
    <row r="171" spans="1:4" x14ac:dyDescent="0.3">
      <c r="A171" s="2">
        <v>44267</v>
      </c>
      <c r="B171">
        <v>69.87</v>
      </c>
      <c r="C171">
        <v>-34.869999999999898</v>
      </c>
      <c r="D171">
        <v>-36.28</v>
      </c>
    </row>
    <row r="172" spans="1:4" x14ac:dyDescent="0.3">
      <c r="A172" s="2">
        <v>44392</v>
      </c>
      <c r="B172">
        <v>70</v>
      </c>
      <c r="C172">
        <v>-35</v>
      </c>
      <c r="D172">
        <v>-36.409999999999897</v>
      </c>
    </row>
    <row r="173" spans="1:4" x14ac:dyDescent="0.3">
      <c r="A173" s="2">
        <v>44588</v>
      </c>
      <c r="B173">
        <v>70.36</v>
      </c>
      <c r="C173">
        <v>-35.36</v>
      </c>
      <c r="D173">
        <v>-36.770000000000003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D5E4C9-B949-4CCB-B433-81B065041708}">
  <dimension ref="A1:O194"/>
  <sheetViews>
    <sheetView topLeftCell="H2" workbookViewId="0">
      <selection activeCell="M6" sqref="M6"/>
    </sheetView>
  </sheetViews>
  <sheetFormatPr defaultRowHeight="14.4" x14ac:dyDescent="0.3"/>
  <cols>
    <col min="1" max="1" width="10.5546875" bestFit="1" customWidth="1"/>
  </cols>
  <sheetData>
    <row r="1" spans="1:15" s="1" customFormat="1" x14ac:dyDescent="0.3">
      <c r="A1" s="1" t="s">
        <v>0</v>
      </c>
      <c r="B1" s="1" t="s">
        <v>1</v>
      </c>
      <c r="C1" s="1" t="s">
        <v>2</v>
      </c>
      <c r="D1" s="1" t="s">
        <v>3</v>
      </c>
    </row>
    <row r="2" spans="1:15" x14ac:dyDescent="0.3">
      <c r="A2" s="2">
        <v>28291</v>
      </c>
      <c r="B2">
        <v>105</v>
      </c>
      <c r="C2">
        <v>-60</v>
      </c>
      <c r="D2">
        <v>-61.39</v>
      </c>
      <c r="F2">
        <v>3288</v>
      </c>
      <c r="G2">
        <v>38.366550445557003</v>
      </c>
      <c r="H2" s="2">
        <v>1</v>
      </c>
      <c r="I2">
        <f>IFERROR(VLOOKUP(H2,A:D,4,FALSE),IFERROR(VLOOKUP(H2,A:D,4),0))</f>
        <v>0</v>
      </c>
      <c r="K2">
        <f>MAX(D:D)</f>
        <v>-61.09</v>
      </c>
    </row>
    <row r="3" spans="1:15" x14ac:dyDescent="0.3">
      <c r="A3" s="2">
        <v>28292</v>
      </c>
      <c r="B3">
        <v>105</v>
      </c>
      <c r="C3">
        <v>-60</v>
      </c>
      <c r="D3">
        <v>-61.39</v>
      </c>
      <c r="F3">
        <v>10958</v>
      </c>
      <c r="G3">
        <v>36.297798156737997</v>
      </c>
      <c r="H3" s="2">
        <f>$H$2+F3-$F$2+1</f>
        <v>7672</v>
      </c>
      <c r="I3">
        <f t="shared" ref="I3:I51" si="0">IFERROR(VLOOKUP(H3,A:D,4,FALSE),IFERROR(VLOOKUP(H3,A:D,4),0))</f>
        <v>0</v>
      </c>
      <c r="K3">
        <f>MIN(D:D)</f>
        <v>-103.95</v>
      </c>
    </row>
    <row r="4" spans="1:15" x14ac:dyDescent="0.3">
      <c r="A4" s="2">
        <v>28494</v>
      </c>
      <c r="B4">
        <v>106.5</v>
      </c>
      <c r="C4">
        <v>-61.5</v>
      </c>
      <c r="D4">
        <v>-62.89</v>
      </c>
      <c r="F4">
        <v>17897</v>
      </c>
      <c r="G4">
        <v>32.488803863525</v>
      </c>
      <c r="H4" s="2">
        <f t="shared" ref="H4:H51" si="1">$H$2+F4-$F$2+1</f>
        <v>14611</v>
      </c>
      <c r="I4">
        <f t="shared" si="0"/>
        <v>0</v>
      </c>
      <c r="L4" t="s">
        <v>9</v>
      </c>
      <c r="M4" t="s">
        <v>10</v>
      </c>
      <c r="N4" t="s">
        <v>11</v>
      </c>
      <c r="O4" t="s">
        <v>12</v>
      </c>
    </row>
    <row r="5" spans="1:15" x14ac:dyDescent="0.3">
      <c r="A5" s="2">
        <v>28530</v>
      </c>
      <c r="B5">
        <v>106.45</v>
      </c>
      <c r="C5">
        <v>-61.45</v>
      </c>
      <c r="D5">
        <v>-62.84</v>
      </c>
      <c r="F5">
        <v>20089</v>
      </c>
      <c r="G5">
        <v>24.390348434448001</v>
      </c>
      <c r="H5" s="2">
        <f t="shared" si="1"/>
        <v>16803</v>
      </c>
      <c r="I5">
        <f t="shared" si="0"/>
        <v>0</v>
      </c>
      <c r="K5">
        <f>CORREL(G11:G51,I11:I51)^2</f>
        <v>0.89207570775015865</v>
      </c>
      <c r="L5">
        <f>1-(SUM(J11:J51)/SUM(K11:K51))</f>
        <v>0.8125029840312189</v>
      </c>
      <c r="M5">
        <f>SUM(L11:L51)*100/SUM(I11:I51)</f>
        <v>1.4149416901894372</v>
      </c>
      <c r="N5">
        <f>SQRT(SUM(J11:J51))/COUNT(J11:J51)</f>
        <v>0.52155714685293775</v>
      </c>
      <c r="O5">
        <f>N5/_xlfn.STDEV.S(I11:I51)</f>
        <v>6.6794902320885682E-2</v>
      </c>
    </row>
    <row r="6" spans="1:15" x14ac:dyDescent="0.3">
      <c r="A6" s="2">
        <v>28602</v>
      </c>
      <c r="B6">
        <v>106.35</v>
      </c>
      <c r="C6">
        <v>-61.35</v>
      </c>
      <c r="D6">
        <v>-62.74</v>
      </c>
      <c r="F6">
        <v>22646</v>
      </c>
      <c r="G6">
        <v>17.959012985228998</v>
      </c>
      <c r="H6" s="2">
        <f t="shared" si="1"/>
        <v>19360</v>
      </c>
      <c r="I6">
        <f t="shared" si="0"/>
        <v>0</v>
      </c>
    </row>
    <row r="7" spans="1:15" x14ac:dyDescent="0.3">
      <c r="A7" s="2">
        <v>28612</v>
      </c>
      <c r="B7">
        <v>106.94</v>
      </c>
      <c r="C7">
        <v>-61.94</v>
      </c>
      <c r="D7">
        <v>-63.33</v>
      </c>
      <c r="F7">
        <v>24472</v>
      </c>
      <c r="G7">
        <v>4.0743908882140998</v>
      </c>
      <c r="H7" s="2">
        <f t="shared" si="1"/>
        <v>21186</v>
      </c>
      <c r="I7">
        <f t="shared" si="0"/>
        <v>0</v>
      </c>
    </row>
    <row r="8" spans="1:15" x14ac:dyDescent="0.3">
      <c r="A8" s="2">
        <v>28656</v>
      </c>
      <c r="B8">
        <v>107.57</v>
      </c>
      <c r="C8">
        <v>-62.57</v>
      </c>
      <c r="D8">
        <v>-63.96</v>
      </c>
      <c r="F8">
        <v>27029</v>
      </c>
      <c r="G8">
        <v>-14.502159118650001</v>
      </c>
      <c r="H8" s="2">
        <f t="shared" si="1"/>
        <v>23743</v>
      </c>
      <c r="I8">
        <f t="shared" si="0"/>
        <v>0</v>
      </c>
    </row>
    <row r="9" spans="1:15" x14ac:dyDescent="0.3">
      <c r="A9" s="2">
        <v>28691</v>
      </c>
      <c r="B9">
        <v>108.32</v>
      </c>
      <c r="C9">
        <v>-63.32</v>
      </c>
      <c r="D9">
        <v>-64.709999999999894</v>
      </c>
      <c r="F9">
        <v>28124</v>
      </c>
      <c r="G9">
        <v>-26.164869308469999</v>
      </c>
      <c r="H9" s="2">
        <f t="shared" si="1"/>
        <v>24838</v>
      </c>
      <c r="I9">
        <f t="shared" si="0"/>
        <v>0</v>
      </c>
    </row>
    <row r="10" spans="1:15" x14ac:dyDescent="0.3">
      <c r="A10" s="2">
        <v>28766</v>
      </c>
      <c r="B10">
        <v>108.79</v>
      </c>
      <c r="C10">
        <v>-63.79</v>
      </c>
      <c r="D10">
        <v>-65.180000000000007</v>
      </c>
      <c r="F10">
        <v>29951</v>
      </c>
      <c r="G10">
        <v>-48.325931549069999</v>
      </c>
      <c r="H10" s="2">
        <f t="shared" si="1"/>
        <v>26665</v>
      </c>
      <c r="I10">
        <f t="shared" si="0"/>
        <v>0</v>
      </c>
    </row>
    <row r="11" spans="1:15" x14ac:dyDescent="0.3">
      <c r="A11" s="2">
        <v>28796</v>
      </c>
      <c r="B11">
        <v>109.1</v>
      </c>
      <c r="C11">
        <v>-64.099999999999895</v>
      </c>
      <c r="D11">
        <v>-65.489999999999895</v>
      </c>
      <c r="F11">
        <v>31777</v>
      </c>
      <c r="G11">
        <v>-62.85544204712</v>
      </c>
      <c r="H11" s="2">
        <f t="shared" si="1"/>
        <v>28491</v>
      </c>
      <c r="I11">
        <f t="shared" si="0"/>
        <v>-61.39</v>
      </c>
      <c r="J11">
        <f>(I11-G11)^2</f>
        <v>2.1475203934672558</v>
      </c>
      <c r="K11">
        <f>(I11-AVERAGE($I$11:I$51))^2</f>
        <v>530.43707221891793</v>
      </c>
      <c r="L11">
        <f>(I11-G11)</f>
        <v>1.4654420471199998</v>
      </c>
    </row>
    <row r="12" spans="1:15" x14ac:dyDescent="0.3">
      <c r="A12" s="2">
        <v>28830</v>
      </c>
      <c r="B12">
        <v>108.91</v>
      </c>
      <c r="C12">
        <v>-63.91</v>
      </c>
      <c r="D12">
        <v>-65.3</v>
      </c>
      <c r="F12">
        <v>33238</v>
      </c>
      <c r="G12">
        <v>-70.978073120120001</v>
      </c>
      <c r="H12" s="2">
        <f t="shared" si="1"/>
        <v>29952</v>
      </c>
      <c r="I12">
        <f t="shared" si="0"/>
        <v>-79.59</v>
      </c>
      <c r="J12">
        <f t="shared" ref="J12:J51" si="2">(I12-G12)^2</f>
        <v>74.165284584399714</v>
      </c>
      <c r="K12">
        <f>(I12-AVERAGE($I$11:I$51))^2</f>
        <v>23.340681975014981</v>
      </c>
      <c r="L12">
        <f t="shared" ref="L12:L51" si="3">(I12-G12)</f>
        <v>-8.6119268798800022</v>
      </c>
    </row>
    <row r="13" spans="1:15" x14ac:dyDescent="0.3">
      <c r="A13" s="2">
        <v>28863</v>
      </c>
      <c r="B13">
        <v>108.7</v>
      </c>
      <c r="C13">
        <v>-63.7</v>
      </c>
      <c r="D13">
        <v>-65.09</v>
      </c>
      <c r="F13">
        <v>33603</v>
      </c>
      <c r="G13">
        <v>-72.009704589839998</v>
      </c>
      <c r="H13" s="2">
        <f t="shared" si="1"/>
        <v>30317</v>
      </c>
      <c r="I13">
        <f t="shared" si="0"/>
        <v>-80.56</v>
      </c>
      <c r="J13">
        <f t="shared" si="2"/>
        <v>73.107551601003223</v>
      </c>
      <c r="K13">
        <f>(I13-AVERAGE($I$11:I$51))^2</f>
        <v>14.909016121356432</v>
      </c>
      <c r="L13">
        <f t="shared" si="3"/>
        <v>-8.5502954101600039</v>
      </c>
    </row>
    <row r="14" spans="1:15" x14ac:dyDescent="0.3">
      <c r="A14" s="2">
        <v>28891</v>
      </c>
      <c r="B14">
        <v>108.9</v>
      </c>
      <c r="C14">
        <v>-63.9</v>
      </c>
      <c r="D14">
        <v>-65.290000000000006</v>
      </c>
      <c r="F14">
        <v>33968</v>
      </c>
      <c r="G14">
        <v>-73.118125915530001</v>
      </c>
      <c r="H14" s="2">
        <f t="shared" si="1"/>
        <v>30682</v>
      </c>
      <c r="I14">
        <f t="shared" si="0"/>
        <v>-78.78</v>
      </c>
      <c r="J14">
        <f t="shared" si="2"/>
        <v>32.056818148392999</v>
      </c>
      <c r="K14">
        <f>(I14-AVERAGE($I$11:I$51))^2</f>
        <v>31.823357584771124</v>
      </c>
      <c r="L14">
        <f t="shared" si="3"/>
        <v>-5.66187408447</v>
      </c>
    </row>
    <row r="15" spans="1:15" x14ac:dyDescent="0.3">
      <c r="A15" s="2">
        <v>28919</v>
      </c>
      <c r="B15">
        <v>108.9</v>
      </c>
      <c r="C15">
        <v>-63.9</v>
      </c>
      <c r="D15">
        <v>-65.290000000000006</v>
      </c>
      <c r="F15">
        <v>34334</v>
      </c>
      <c r="G15">
        <v>-74.091438293460001</v>
      </c>
      <c r="H15" s="2">
        <f t="shared" si="1"/>
        <v>31048</v>
      </c>
      <c r="I15">
        <f t="shared" si="0"/>
        <v>-79.67</v>
      </c>
      <c r="J15">
        <f t="shared" si="2"/>
        <v>31.12035071367448</v>
      </c>
      <c r="K15">
        <f>(I15-AVERAGE($I$11:I$51))^2</f>
        <v>22.574086853063775</v>
      </c>
      <c r="L15">
        <f t="shared" si="3"/>
        <v>-5.5785617065400004</v>
      </c>
    </row>
    <row r="16" spans="1:15" x14ac:dyDescent="0.3">
      <c r="A16" s="2">
        <v>28947</v>
      </c>
      <c r="B16">
        <v>108.97</v>
      </c>
      <c r="C16">
        <v>-63.97</v>
      </c>
      <c r="D16">
        <v>-65.36</v>
      </c>
      <c r="F16">
        <v>34699</v>
      </c>
      <c r="G16">
        <v>-75.47551727295</v>
      </c>
      <c r="H16" s="2">
        <f t="shared" si="1"/>
        <v>31413</v>
      </c>
      <c r="I16">
        <f t="shared" si="0"/>
        <v>-74.77</v>
      </c>
      <c r="J16">
        <f t="shared" si="2"/>
        <v>0.49775462243081092</v>
      </c>
      <c r="K16">
        <f>(I16-AVERAGE($I$11:I$51))^2</f>
        <v>93.146038072576204</v>
      </c>
      <c r="L16">
        <f t="shared" si="3"/>
        <v>0.70551727295000433</v>
      </c>
    </row>
    <row r="17" spans="1:12" x14ac:dyDescent="0.3">
      <c r="A17" s="2">
        <v>28977</v>
      </c>
      <c r="B17">
        <v>109.29</v>
      </c>
      <c r="C17">
        <v>-64.290000000000006</v>
      </c>
      <c r="D17">
        <v>-65.680000000000007</v>
      </c>
      <c r="F17">
        <v>35064</v>
      </c>
      <c r="G17">
        <v>-78.216751098629999</v>
      </c>
      <c r="H17" s="2">
        <f t="shared" si="1"/>
        <v>31778</v>
      </c>
      <c r="I17">
        <f t="shared" si="0"/>
        <v>-76.040000000000006</v>
      </c>
      <c r="J17">
        <f t="shared" si="2"/>
        <v>4.7382453453868791</v>
      </c>
      <c r="K17">
        <f>(I17-AVERAGE($I$11:I$51))^2</f>
        <v>70.244840511600387</v>
      </c>
      <c r="L17">
        <f t="shared" si="3"/>
        <v>2.1767510986299925</v>
      </c>
    </row>
    <row r="18" spans="1:12" x14ac:dyDescent="0.3">
      <c r="A18" s="2">
        <v>29014</v>
      </c>
      <c r="B18">
        <v>109.48</v>
      </c>
      <c r="C18">
        <v>-64.48</v>
      </c>
      <c r="D18">
        <v>-65.87</v>
      </c>
      <c r="F18">
        <v>35429</v>
      </c>
      <c r="G18">
        <v>-79.982803344730002</v>
      </c>
      <c r="H18" s="2">
        <f t="shared" si="1"/>
        <v>32143</v>
      </c>
      <c r="I18">
        <f t="shared" si="0"/>
        <v>-78.59</v>
      </c>
      <c r="J18">
        <f t="shared" si="2"/>
        <v>1.93990115709107</v>
      </c>
      <c r="K18">
        <f>(I18-AVERAGE($I$11:I$51))^2</f>
        <v>34.003120999405247</v>
      </c>
      <c r="L18">
        <f t="shared" si="3"/>
        <v>1.3928033447299981</v>
      </c>
    </row>
    <row r="19" spans="1:12" x14ac:dyDescent="0.3">
      <c r="A19" s="2">
        <v>29076</v>
      </c>
      <c r="B19">
        <v>110.13</v>
      </c>
      <c r="C19">
        <v>-65.13</v>
      </c>
      <c r="D19">
        <v>-66.52</v>
      </c>
      <c r="F19">
        <v>35795</v>
      </c>
      <c r="G19">
        <v>-81.390029907230002</v>
      </c>
      <c r="H19" s="2">
        <f t="shared" si="1"/>
        <v>32509</v>
      </c>
      <c r="I19">
        <f t="shared" si="0"/>
        <v>-80.27</v>
      </c>
      <c r="J19">
        <f t="shared" si="2"/>
        <v>1.2544669930896548</v>
      </c>
      <c r="K19">
        <f>(I19-AVERAGE($I$11:I$51))^2</f>
        <v>17.232623438429663</v>
      </c>
      <c r="L19">
        <f t="shared" si="3"/>
        <v>1.1200299072300055</v>
      </c>
    </row>
    <row r="20" spans="1:12" x14ac:dyDescent="0.3">
      <c r="A20" s="2">
        <v>29269</v>
      </c>
      <c r="B20">
        <v>107.1</v>
      </c>
      <c r="C20">
        <v>-62.1</v>
      </c>
      <c r="D20">
        <v>-63.49</v>
      </c>
      <c r="F20">
        <v>36160</v>
      </c>
      <c r="G20">
        <v>-81.283401489260001</v>
      </c>
      <c r="H20" s="2">
        <f t="shared" si="1"/>
        <v>32874</v>
      </c>
      <c r="I20">
        <f t="shared" si="0"/>
        <v>-80.87</v>
      </c>
      <c r="J20">
        <f t="shared" si="2"/>
        <v>0.17090079132238295</v>
      </c>
      <c r="K20">
        <f>(I20-AVERAGE($I$11:I$51))^2</f>
        <v>12.611160023795433</v>
      </c>
      <c r="L20">
        <f t="shared" si="3"/>
        <v>0.41340148925999642</v>
      </c>
    </row>
    <row r="21" spans="1:12" x14ac:dyDescent="0.3">
      <c r="A21" s="2">
        <v>29335</v>
      </c>
      <c r="B21">
        <v>111</v>
      </c>
      <c r="C21">
        <v>-66</v>
      </c>
      <c r="D21">
        <v>-67.39</v>
      </c>
      <c r="F21">
        <v>36525</v>
      </c>
      <c r="G21">
        <v>-81.139808654790002</v>
      </c>
      <c r="H21" s="2">
        <f t="shared" si="1"/>
        <v>33239</v>
      </c>
      <c r="I21">
        <f t="shared" si="0"/>
        <v>-82.48</v>
      </c>
      <c r="J21">
        <f t="shared" si="2"/>
        <v>1.7961128417757943</v>
      </c>
      <c r="K21">
        <f>(I21-AVERAGE($I$11:I$51))^2</f>
        <v>3.7683331945271092</v>
      </c>
      <c r="L21">
        <f t="shared" si="3"/>
        <v>-1.3401913452100018</v>
      </c>
    </row>
    <row r="22" spans="1:12" x14ac:dyDescent="0.3">
      <c r="A22" s="2">
        <v>29370</v>
      </c>
      <c r="B22">
        <v>111.4</v>
      </c>
      <c r="C22">
        <v>-66.400000000000006</v>
      </c>
      <c r="D22">
        <v>-67.790000000000006</v>
      </c>
      <c r="F22">
        <v>36890</v>
      </c>
      <c r="G22">
        <v>-82.126892089839998</v>
      </c>
      <c r="H22" s="2">
        <f t="shared" si="1"/>
        <v>33604</v>
      </c>
      <c r="I22">
        <f t="shared" si="0"/>
        <v>-83.52</v>
      </c>
      <c r="J22">
        <f t="shared" si="2"/>
        <v>1.9407496493503562</v>
      </c>
      <c r="K22">
        <f>(I22-AVERAGE($I$11:I$51))^2</f>
        <v>0.81219660916124747</v>
      </c>
      <c r="L22">
        <f t="shared" si="3"/>
        <v>-1.3931079101599977</v>
      </c>
    </row>
    <row r="23" spans="1:12" x14ac:dyDescent="0.3">
      <c r="A23" s="2">
        <v>29402</v>
      </c>
      <c r="B23">
        <v>104.7</v>
      </c>
      <c r="C23">
        <v>-59.7</v>
      </c>
      <c r="D23">
        <v>-61.09</v>
      </c>
      <c r="F23">
        <v>37256</v>
      </c>
      <c r="G23">
        <v>-84.382682800289999</v>
      </c>
      <c r="H23" s="2">
        <f t="shared" si="1"/>
        <v>33970</v>
      </c>
      <c r="I23">
        <f t="shared" si="0"/>
        <v>-85.72</v>
      </c>
      <c r="J23">
        <f t="shared" si="2"/>
        <v>1.7884172926401964</v>
      </c>
      <c r="K23">
        <f>(I23-AVERAGE($I$11:I$51))^2</f>
        <v>1.6868307555026356</v>
      </c>
      <c r="L23">
        <f t="shared" si="3"/>
        <v>-1.3373171997100002</v>
      </c>
    </row>
    <row r="24" spans="1:12" x14ac:dyDescent="0.3">
      <c r="A24" s="2">
        <v>29620</v>
      </c>
      <c r="B24">
        <v>123.2</v>
      </c>
      <c r="C24">
        <v>-78.2</v>
      </c>
      <c r="D24">
        <v>-79.59</v>
      </c>
      <c r="F24">
        <v>37621</v>
      </c>
      <c r="G24">
        <v>-84.743705749509999</v>
      </c>
      <c r="H24" s="2">
        <f t="shared" si="1"/>
        <v>34335</v>
      </c>
      <c r="I24">
        <f t="shared" si="0"/>
        <v>-86.87</v>
      </c>
      <c r="J24">
        <f t="shared" si="2"/>
        <v>4.5211272396668534</v>
      </c>
      <c r="K24">
        <f>(I24-AVERAGE($I$11:I$51))^2</f>
        <v>5.9965258774538466</v>
      </c>
      <c r="L24">
        <f t="shared" si="3"/>
        <v>-2.1262942504900053</v>
      </c>
    </row>
    <row r="25" spans="1:12" x14ac:dyDescent="0.3">
      <c r="A25" s="2">
        <v>29985</v>
      </c>
      <c r="B25">
        <v>124.17</v>
      </c>
      <c r="C25">
        <v>-79.17</v>
      </c>
      <c r="D25">
        <v>-80.56</v>
      </c>
      <c r="F25">
        <v>37986</v>
      </c>
      <c r="G25">
        <v>-86.64786529541</v>
      </c>
      <c r="H25" s="2">
        <f t="shared" si="1"/>
        <v>34700</v>
      </c>
      <c r="I25">
        <f t="shared" si="0"/>
        <v>-88.52</v>
      </c>
      <c r="J25">
        <f t="shared" si="2"/>
        <v>3.5048883521302718</v>
      </c>
      <c r="K25">
        <f>(I25-AVERAGE($I$11:I$51))^2</f>
        <v>16.80000148720984</v>
      </c>
      <c r="L25">
        <f t="shared" si="3"/>
        <v>-1.8721347045899961</v>
      </c>
    </row>
    <row r="26" spans="1:12" x14ac:dyDescent="0.3">
      <c r="A26" s="2">
        <v>30357</v>
      </c>
      <c r="B26">
        <v>122.39</v>
      </c>
      <c r="C26">
        <v>-77.39</v>
      </c>
      <c r="D26">
        <v>-78.78</v>
      </c>
      <c r="F26">
        <v>38351</v>
      </c>
      <c r="G26">
        <v>-88.025756835940001</v>
      </c>
      <c r="H26" s="2">
        <f t="shared" si="1"/>
        <v>35065</v>
      </c>
      <c r="I26">
        <f t="shared" si="0"/>
        <v>-89.11</v>
      </c>
      <c r="J26">
        <f t="shared" si="2"/>
        <v>1.1755832388108365</v>
      </c>
      <c r="K26">
        <f>(I26-AVERAGE($I$11:I$51))^2</f>
        <v>21.984662462819607</v>
      </c>
      <c r="L26">
        <f t="shared" si="3"/>
        <v>-1.0842431640599983</v>
      </c>
    </row>
    <row r="27" spans="1:12" x14ac:dyDescent="0.3">
      <c r="A27" s="2">
        <v>30715</v>
      </c>
      <c r="B27">
        <v>123.28</v>
      </c>
      <c r="C27">
        <v>-78.28</v>
      </c>
      <c r="D27">
        <v>-79.67</v>
      </c>
      <c r="F27">
        <v>38717</v>
      </c>
      <c r="G27">
        <v>-89.178833007809999</v>
      </c>
      <c r="H27" s="2">
        <f t="shared" si="1"/>
        <v>35431</v>
      </c>
      <c r="I27">
        <f t="shared" si="0"/>
        <v>-88.95</v>
      </c>
      <c r="J27">
        <f t="shared" si="2"/>
        <v>5.2364545463369709E-2</v>
      </c>
      <c r="K27">
        <f>(I27-AVERAGE($I$11:I$51))^2</f>
        <v>20.509852706722082</v>
      </c>
      <c r="L27">
        <f t="shared" si="3"/>
        <v>0.22883300780999605</v>
      </c>
    </row>
    <row r="28" spans="1:12" x14ac:dyDescent="0.3">
      <c r="A28" s="2">
        <v>31055</v>
      </c>
      <c r="B28">
        <v>118.65</v>
      </c>
      <c r="C28">
        <v>-73.650000000000006</v>
      </c>
      <c r="D28">
        <v>-75.040000000000006</v>
      </c>
      <c r="F28">
        <v>39082</v>
      </c>
      <c r="G28">
        <v>-89.63784790039</v>
      </c>
      <c r="H28" s="2">
        <f t="shared" si="1"/>
        <v>35796</v>
      </c>
      <c r="I28">
        <f t="shared" si="0"/>
        <v>-89.25</v>
      </c>
      <c r="J28">
        <f t="shared" si="2"/>
        <v>0.15042599383693114</v>
      </c>
      <c r="K28">
        <f>(I28-AVERAGE($I$11:I$51))^2</f>
        <v>23.317120999404974</v>
      </c>
      <c r="L28">
        <f t="shared" si="3"/>
        <v>0.38784790038999972</v>
      </c>
    </row>
    <row r="29" spans="1:12" x14ac:dyDescent="0.3">
      <c r="A29" s="2">
        <v>31125</v>
      </c>
      <c r="B29">
        <v>124.19</v>
      </c>
      <c r="C29">
        <v>-79.19</v>
      </c>
      <c r="D29">
        <v>-80.58</v>
      </c>
      <c r="F29">
        <v>39447</v>
      </c>
      <c r="G29">
        <v>-89.11100769043</v>
      </c>
      <c r="H29" s="2">
        <f t="shared" si="1"/>
        <v>36161</v>
      </c>
      <c r="I29">
        <f t="shared" si="0"/>
        <v>-89.57</v>
      </c>
      <c r="J29">
        <f t="shared" si="2"/>
        <v>0.21067394024439631</v>
      </c>
      <c r="K29">
        <f>(I29-AVERAGE($I$11:I$51))^2</f>
        <v>26.509940511600014</v>
      </c>
      <c r="L29">
        <f t="shared" si="3"/>
        <v>-0.45899230956999304</v>
      </c>
    </row>
    <row r="30" spans="1:12" x14ac:dyDescent="0.3">
      <c r="A30" s="2">
        <v>31132</v>
      </c>
      <c r="B30">
        <v>116.67</v>
      </c>
      <c r="C30">
        <v>-71.67</v>
      </c>
      <c r="D30">
        <v>-73.06</v>
      </c>
      <c r="F30">
        <v>39812</v>
      </c>
      <c r="G30">
        <v>-87.9185256958</v>
      </c>
      <c r="H30" s="2">
        <f t="shared" si="1"/>
        <v>36526</v>
      </c>
      <c r="I30">
        <f t="shared" si="0"/>
        <v>-89.15</v>
      </c>
      <c r="J30">
        <f t="shared" si="2"/>
        <v>1.516528961904889</v>
      </c>
      <c r="K30">
        <f>(I30-AVERAGE($I$11:I$51))^2</f>
        <v>22.361364901844055</v>
      </c>
      <c r="L30">
        <f t="shared" si="3"/>
        <v>-1.231474304200006</v>
      </c>
    </row>
    <row r="31" spans="1:12" x14ac:dyDescent="0.3">
      <c r="A31" s="2">
        <v>31210</v>
      </c>
      <c r="B31">
        <v>117.14</v>
      </c>
      <c r="C31">
        <v>-72.14</v>
      </c>
      <c r="D31">
        <v>-73.53</v>
      </c>
      <c r="F31">
        <v>40178</v>
      </c>
      <c r="G31">
        <v>-88.507019042970001</v>
      </c>
      <c r="H31" s="2">
        <f t="shared" si="1"/>
        <v>36892</v>
      </c>
      <c r="I31">
        <f t="shared" si="0"/>
        <v>-88.91</v>
      </c>
      <c r="J31">
        <f t="shared" si="2"/>
        <v>0.16239365172881151</v>
      </c>
      <c r="K31">
        <f>(I31-AVERAGE($I$11:I$51))^2</f>
        <v>20.149150267697635</v>
      </c>
      <c r="L31">
        <f t="shared" si="3"/>
        <v>-0.40298095702999603</v>
      </c>
    </row>
    <row r="32" spans="1:12" x14ac:dyDescent="0.3">
      <c r="A32" s="2">
        <v>31218</v>
      </c>
      <c r="B32">
        <v>117.32</v>
      </c>
      <c r="C32">
        <v>-72.319999999999894</v>
      </c>
      <c r="D32">
        <v>-73.709999999999894</v>
      </c>
      <c r="F32">
        <v>40543</v>
      </c>
      <c r="G32">
        <v>-90.776336669919999</v>
      </c>
      <c r="H32" s="2">
        <f t="shared" si="1"/>
        <v>37257</v>
      </c>
      <c r="I32">
        <f t="shared" si="0"/>
        <v>-89.91</v>
      </c>
      <c r="J32">
        <f t="shared" si="2"/>
        <v>0.75053922564807951</v>
      </c>
      <c r="K32">
        <f>(I32-AVERAGE($I$11:I$51))^2</f>
        <v>30.126711243307355</v>
      </c>
      <c r="L32">
        <f t="shared" si="3"/>
        <v>0.86633666992000258</v>
      </c>
    </row>
    <row r="33" spans="1:12" x14ac:dyDescent="0.3">
      <c r="A33" s="2">
        <v>31239</v>
      </c>
      <c r="B33">
        <v>117.38</v>
      </c>
      <c r="C33">
        <v>-72.38</v>
      </c>
      <c r="D33">
        <v>-73.77</v>
      </c>
      <c r="F33">
        <v>40908</v>
      </c>
      <c r="G33">
        <v>-93.379486083979998</v>
      </c>
      <c r="H33" s="2">
        <f t="shared" si="1"/>
        <v>37622</v>
      </c>
      <c r="I33">
        <f t="shared" si="0"/>
        <v>-92.04</v>
      </c>
      <c r="J33">
        <f t="shared" si="2"/>
        <v>1.7942229691760536</v>
      </c>
      <c r="K33">
        <f>(I33-AVERAGE($I$11:I$51))^2</f>
        <v>58.045816121356204</v>
      </c>
      <c r="L33">
        <f t="shared" si="3"/>
        <v>1.3394860839799918</v>
      </c>
    </row>
    <row r="34" spans="1:12" x14ac:dyDescent="0.3">
      <c r="A34" s="2">
        <v>31279</v>
      </c>
      <c r="B34">
        <v>117.86</v>
      </c>
      <c r="C34">
        <v>-72.86</v>
      </c>
      <c r="D34">
        <v>-74.25</v>
      </c>
      <c r="F34">
        <v>41273</v>
      </c>
      <c r="G34">
        <v>-93.313957214360002</v>
      </c>
      <c r="H34" s="2">
        <f t="shared" si="1"/>
        <v>37987</v>
      </c>
      <c r="I34">
        <f t="shared" si="0"/>
        <v>-92.87</v>
      </c>
      <c r="J34">
        <f t="shared" si="2"/>
        <v>0.19709800818228873</v>
      </c>
      <c r="K34">
        <f>(I34-AVERAGE($I$11:I$51))^2</f>
        <v>71.381891731112262</v>
      </c>
      <c r="L34">
        <f t="shared" si="3"/>
        <v>0.44395721435999747</v>
      </c>
    </row>
    <row r="35" spans="1:12" x14ac:dyDescent="0.3">
      <c r="A35" s="2">
        <v>31307</v>
      </c>
      <c r="B35">
        <v>118.41</v>
      </c>
      <c r="C35">
        <v>-73.41</v>
      </c>
      <c r="D35">
        <v>-74.8</v>
      </c>
      <c r="F35">
        <v>41639</v>
      </c>
      <c r="G35">
        <v>-94.620544433589998</v>
      </c>
      <c r="H35" s="2">
        <f t="shared" si="1"/>
        <v>38353</v>
      </c>
      <c r="I35">
        <f t="shared" si="0"/>
        <v>-93.09</v>
      </c>
      <c r="J35">
        <f t="shared" si="2"/>
        <v>2.3425662631933184</v>
      </c>
      <c r="K35">
        <f>(I35-AVERAGE($I$11:I$51))^2</f>
        <v>75.147755145746387</v>
      </c>
      <c r="L35">
        <f t="shared" si="3"/>
        <v>1.5305444335899949</v>
      </c>
    </row>
    <row r="36" spans="1:12" x14ac:dyDescent="0.3">
      <c r="A36" s="2">
        <v>31328</v>
      </c>
      <c r="B36">
        <v>118.26</v>
      </c>
      <c r="C36">
        <v>-73.260000000000005</v>
      </c>
      <c r="D36">
        <v>-74.650000000000006</v>
      </c>
      <c r="F36">
        <v>42004</v>
      </c>
      <c r="G36">
        <v>-95.812034606929998</v>
      </c>
      <c r="H36" s="2">
        <f t="shared" si="1"/>
        <v>38718</v>
      </c>
      <c r="I36">
        <f t="shared" si="0"/>
        <v>-93.5</v>
      </c>
      <c r="J36">
        <f t="shared" si="2"/>
        <v>5.3455040236419524</v>
      </c>
      <c r="K36">
        <f>(I36-AVERAGE($I$11:I$51))^2</f>
        <v>82.424255145746315</v>
      </c>
      <c r="L36">
        <f t="shared" si="3"/>
        <v>2.3120346069299984</v>
      </c>
    </row>
    <row r="37" spans="1:12" x14ac:dyDescent="0.3">
      <c r="A37" s="2">
        <v>31370</v>
      </c>
      <c r="B37">
        <v>117.69</v>
      </c>
      <c r="C37">
        <v>-72.69</v>
      </c>
      <c r="D37">
        <v>-74.08</v>
      </c>
      <c r="F37">
        <v>42369</v>
      </c>
      <c r="G37">
        <v>-96.793533325200002</v>
      </c>
      <c r="H37" s="2">
        <f t="shared" si="1"/>
        <v>39083</v>
      </c>
      <c r="I37">
        <f t="shared" si="0"/>
        <v>-93.53</v>
      </c>
      <c r="J37">
        <f t="shared" si="2"/>
        <v>10.650649764690975</v>
      </c>
      <c r="K37">
        <f>(I37-AVERAGE($I$11:I$51))^2</f>
        <v>82.96988197501463</v>
      </c>
      <c r="L37">
        <f t="shared" si="3"/>
        <v>3.2635333252000009</v>
      </c>
    </row>
    <row r="38" spans="1:12" x14ac:dyDescent="0.3">
      <c r="A38" s="2">
        <v>31397</v>
      </c>
      <c r="B38">
        <v>118.38</v>
      </c>
      <c r="C38">
        <v>-73.38</v>
      </c>
      <c r="D38">
        <v>-74.77</v>
      </c>
      <c r="F38">
        <v>42734</v>
      </c>
      <c r="G38">
        <v>-99.40951538086</v>
      </c>
      <c r="H38" s="2">
        <f t="shared" si="1"/>
        <v>39448</v>
      </c>
      <c r="I38">
        <f t="shared" si="0"/>
        <v>-95.47</v>
      </c>
      <c r="J38">
        <f t="shared" si="2"/>
        <v>15.519781436032522</v>
      </c>
      <c r="K38">
        <f>(I38-AVERAGE($I$11:I$51))^2</f>
        <v>122.07555026769745</v>
      </c>
      <c r="L38">
        <f t="shared" si="3"/>
        <v>3.9395153808600014</v>
      </c>
    </row>
    <row r="39" spans="1:12" x14ac:dyDescent="0.3">
      <c r="A39" s="2">
        <v>31420</v>
      </c>
      <c r="B39">
        <v>118.65</v>
      </c>
      <c r="C39">
        <v>-73.650000000000006</v>
      </c>
      <c r="D39">
        <v>-75.040000000000006</v>
      </c>
      <c r="F39">
        <v>43100</v>
      </c>
      <c r="G39">
        <v>-100.5218582153</v>
      </c>
      <c r="H39" s="2">
        <f t="shared" si="1"/>
        <v>39814</v>
      </c>
      <c r="I39">
        <f t="shared" si="0"/>
        <v>-97.45</v>
      </c>
      <c r="J39">
        <f t="shared" si="2"/>
        <v>9.4363128949060844</v>
      </c>
      <c r="K39">
        <f>(I39-AVERAGE($I$11:I$51))^2</f>
        <v>169.74912099940479</v>
      </c>
      <c r="L39">
        <f t="shared" si="3"/>
        <v>3.0718582152999971</v>
      </c>
    </row>
    <row r="40" spans="1:12" x14ac:dyDescent="0.3">
      <c r="A40" s="2">
        <v>31467</v>
      </c>
      <c r="B40">
        <v>118.49</v>
      </c>
      <c r="C40">
        <v>-73.489999999999895</v>
      </c>
      <c r="D40">
        <v>-74.88</v>
      </c>
      <c r="F40">
        <v>43465</v>
      </c>
      <c r="G40">
        <v>-98.811561584469999</v>
      </c>
      <c r="H40" s="2">
        <f t="shared" si="1"/>
        <v>40179</v>
      </c>
      <c r="I40">
        <f t="shared" si="0"/>
        <v>-96.9</v>
      </c>
      <c r="J40">
        <f t="shared" si="2"/>
        <v>3.6540676912214307</v>
      </c>
      <c r="K40">
        <f>(I40-AVERAGE($I$11:I$51))^2</f>
        <v>155.71996246281952</v>
      </c>
      <c r="L40">
        <f t="shared" si="3"/>
        <v>1.9115615844699931</v>
      </c>
    </row>
    <row r="41" spans="1:12" x14ac:dyDescent="0.3">
      <c r="A41" s="2">
        <v>31489</v>
      </c>
      <c r="B41">
        <v>118.82</v>
      </c>
      <c r="C41">
        <v>-73.819999999999894</v>
      </c>
      <c r="D41">
        <v>-75.209999999999894</v>
      </c>
      <c r="F41">
        <v>43830</v>
      </c>
      <c r="G41">
        <v>-89.912033081049998</v>
      </c>
      <c r="H41" s="2">
        <f t="shared" si="1"/>
        <v>40544</v>
      </c>
      <c r="I41">
        <f t="shared" si="0"/>
        <v>-95.21</v>
      </c>
      <c r="J41">
        <f t="shared" si="2"/>
        <v>28.068453474288511</v>
      </c>
      <c r="K41">
        <f>(I41-AVERAGE($I$11:I$51))^2</f>
        <v>116.39778441403881</v>
      </c>
      <c r="L41">
        <f t="shared" si="3"/>
        <v>-5.2979669189499958</v>
      </c>
    </row>
    <row r="42" spans="1:12" x14ac:dyDescent="0.3">
      <c r="A42" s="2">
        <v>31587</v>
      </c>
      <c r="B42">
        <v>119.17</v>
      </c>
      <c r="C42">
        <v>-74.17</v>
      </c>
      <c r="D42">
        <v>-75.56</v>
      </c>
      <c r="F42">
        <v>44195</v>
      </c>
      <c r="G42">
        <v>-81.138732910160002</v>
      </c>
      <c r="H42" s="2">
        <f t="shared" si="1"/>
        <v>40909</v>
      </c>
      <c r="I42">
        <f t="shared" si="0"/>
        <v>-88.54</v>
      </c>
      <c r="J42">
        <f t="shared" si="2"/>
        <v>54.778754535148728</v>
      </c>
      <c r="K42">
        <f>(I42-AVERAGE($I$11:I$51))^2</f>
        <v>16.964352706722117</v>
      </c>
      <c r="L42">
        <f t="shared" si="3"/>
        <v>-7.4012670898400046</v>
      </c>
    </row>
    <row r="43" spans="1:12" x14ac:dyDescent="0.3">
      <c r="A43" s="2">
        <v>31616</v>
      </c>
      <c r="B43">
        <v>119.22</v>
      </c>
      <c r="C43">
        <v>-74.22</v>
      </c>
      <c r="D43">
        <v>-75.61</v>
      </c>
      <c r="F43">
        <v>44561</v>
      </c>
      <c r="G43">
        <v>-77.96573638916</v>
      </c>
      <c r="H43" s="2">
        <f t="shared" si="1"/>
        <v>41275</v>
      </c>
      <c r="I43">
        <f t="shared" si="0"/>
        <v>-82.38</v>
      </c>
      <c r="J43">
        <f t="shared" si="2"/>
        <v>19.485723225986156</v>
      </c>
      <c r="K43">
        <f>(I43-AVERAGE($I$11:I$51))^2</f>
        <v>4.1665770969661704</v>
      </c>
      <c r="L43">
        <f t="shared" si="3"/>
        <v>-4.4142636108399955</v>
      </c>
    </row>
    <row r="44" spans="1:12" x14ac:dyDescent="0.3">
      <c r="A44" s="2">
        <v>31635</v>
      </c>
      <c r="B44">
        <v>119.12</v>
      </c>
      <c r="C44">
        <v>-74.12</v>
      </c>
      <c r="D44">
        <v>-75.510000000000005</v>
      </c>
      <c r="F44">
        <v>44926</v>
      </c>
      <c r="G44">
        <v>-77.875534057620001</v>
      </c>
      <c r="H44" s="2">
        <f t="shared" si="1"/>
        <v>41640</v>
      </c>
      <c r="I44">
        <f t="shared" si="0"/>
        <v>-80.59</v>
      </c>
      <c r="J44">
        <f t="shared" si="2"/>
        <v>7.3683253523409533</v>
      </c>
      <c r="K44">
        <f>(I44-AVERAGE($I$11:I$51))^2</f>
        <v>14.678242950624716</v>
      </c>
      <c r="L44">
        <f t="shared" si="3"/>
        <v>-2.7144659423800022</v>
      </c>
    </row>
    <row r="45" spans="1:12" x14ac:dyDescent="0.3">
      <c r="A45" s="2">
        <v>31684</v>
      </c>
      <c r="B45">
        <v>118.65</v>
      </c>
      <c r="C45">
        <v>-73.650000000000006</v>
      </c>
      <c r="D45">
        <v>-75.040000000000006</v>
      </c>
      <c r="F45">
        <v>45291</v>
      </c>
      <c r="G45">
        <v>-77.47127532959</v>
      </c>
      <c r="H45" s="2">
        <f t="shared" si="1"/>
        <v>42005</v>
      </c>
      <c r="I45">
        <f t="shared" si="0"/>
        <v>-79.11</v>
      </c>
      <c r="J45">
        <f t="shared" si="2"/>
        <v>2.6854185454103612</v>
      </c>
      <c r="K45">
        <f>(I45-AVERAGE($I$11:I$51))^2</f>
        <v>28.209052706722353</v>
      </c>
      <c r="L45">
        <f t="shared" si="3"/>
        <v>-1.6387246704099994</v>
      </c>
    </row>
    <row r="46" spans="1:12" x14ac:dyDescent="0.3">
      <c r="A46" s="2">
        <v>31733</v>
      </c>
      <c r="B46">
        <v>119.47</v>
      </c>
      <c r="C46">
        <v>-74.47</v>
      </c>
      <c r="D46">
        <v>-75.86</v>
      </c>
      <c r="F46">
        <v>45656</v>
      </c>
      <c r="G46">
        <v>-76.120948791499998</v>
      </c>
      <c r="H46" s="2">
        <f t="shared" si="1"/>
        <v>42370</v>
      </c>
      <c r="I46">
        <f t="shared" si="0"/>
        <v>-77.8</v>
      </c>
      <c r="J46">
        <f t="shared" si="2"/>
        <v>2.8192129607653067</v>
      </c>
      <c r="K46">
        <f>(I46-AVERAGE($I$11:I$51))^2</f>
        <v>43.840547828673643</v>
      </c>
      <c r="L46">
        <f t="shared" si="3"/>
        <v>-1.6790512084999989</v>
      </c>
    </row>
    <row r="47" spans="1:12" x14ac:dyDescent="0.3">
      <c r="A47" s="2">
        <v>31764</v>
      </c>
      <c r="B47">
        <v>119.65</v>
      </c>
      <c r="C47">
        <v>-74.650000000000006</v>
      </c>
      <c r="D47">
        <v>-76.040000000000006</v>
      </c>
      <c r="F47">
        <v>46022</v>
      </c>
      <c r="G47">
        <v>-75.103729248050001</v>
      </c>
      <c r="H47" s="2">
        <f t="shared" si="1"/>
        <v>42736</v>
      </c>
      <c r="I47">
        <f t="shared" si="0"/>
        <v>-76.95</v>
      </c>
      <c r="J47">
        <f t="shared" si="2"/>
        <v>3.4087156895060238</v>
      </c>
      <c r="K47">
        <f>(I47-AVERAGE($I$11:I$51))^2</f>
        <v>55.819120999405293</v>
      </c>
      <c r="L47">
        <f t="shared" si="3"/>
        <v>-1.8462707519500015</v>
      </c>
    </row>
    <row r="48" spans="1:12" x14ac:dyDescent="0.3">
      <c r="A48" s="2">
        <v>31789</v>
      </c>
      <c r="B48">
        <v>119.64</v>
      </c>
      <c r="C48">
        <v>-74.64</v>
      </c>
      <c r="D48">
        <v>-76.03</v>
      </c>
      <c r="F48">
        <v>46387</v>
      </c>
      <c r="G48">
        <v>-72.49942779541</v>
      </c>
      <c r="H48" s="2">
        <f t="shared" si="1"/>
        <v>43101</v>
      </c>
      <c r="I48">
        <f t="shared" si="0"/>
        <v>-76.569999999999894</v>
      </c>
      <c r="J48">
        <f t="shared" si="2"/>
        <v>16.569558072779827</v>
      </c>
      <c r="K48">
        <f>(I48-AVERAGE($I$11:I$51))^2</f>
        <v>61.64164782867531</v>
      </c>
      <c r="L48">
        <f t="shared" si="3"/>
        <v>-4.0705722045898938</v>
      </c>
    </row>
    <row r="49" spans="1:12" x14ac:dyDescent="0.3">
      <c r="A49" s="2">
        <v>31832</v>
      </c>
      <c r="B49">
        <v>120.04</v>
      </c>
      <c r="C49">
        <v>-75.040000000000006</v>
      </c>
      <c r="D49">
        <v>-76.430000000000007</v>
      </c>
      <c r="F49">
        <v>46752</v>
      </c>
      <c r="G49">
        <v>-72.733940124509999</v>
      </c>
      <c r="H49" s="2">
        <f t="shared" si="1"/>
        <v>43466</v>
      </c>
      <c r="I49">
        <f t="shared" si="0"/>
        <v>-75.430000000000007</v>
      </c>
      <c r="J49">
        <f t="shared" si="2"/>
        <v>7.2687388522271954</v>
      </c>
      <c r="K49">
        <f>(I49-AVERAGE($I$11:I$51))^2</f>
        <v>80.842028316478434</v>
      </c>
      <c r="L49">
        <f t="shared" si="3"/>
        <v>-2.6960598754900076</v>
      </c>
    </row>
    <row r="50" spans="1:12" x14ac:dyDescent="0.3">
      <c r="A50" s="2">
        <v>31853</v>
      </c>
      <c r="B50">
        <v>120.42</v>
      </c>
      <c r="C50">
        <v>-75.42</v>
      </c>
      <c r="D50">
        <v>-76.81</v>
      </c>
      <c r="F50">
        <v>47117</v>
      </c>
      <c r="G50">
        <v>-71.396141052250002</v>
      </c>
      <c r="H50" s="2">
        <f t="shared" si="1"/>
        <v>43831</v>
      </c>
      <c r="I50">
        <f t="shared" si="0"/>
        <v>-76.510000000000005</v>
      </c>
      <c r="J50">
        <f t="shared" si="2"/>
        <v>26.15155333748277</v>
      </c>
      <c r="K50">
        <f>(I50-AVERAGE($I$11:I$51))^2</f>
        <v>62.587394170136974</v>
      </c>
      <c r="L50">
        <f t="shared" si="3"/>
        <v>-5.1138589477500034</v>
      </c>
    </row>
    <row r="51" spans="1:12" x14ac:dyDescent="0.3">
      <c r="A51" s="2">
        <v>31903</v>
      </c>
      <c r="B51">
        <v>120.79</v>
      </c>
      <c r="C51">
        <v>-75.790000000000006</v>
      </c>
      <c r="D51">
        <v>-77.180000000000007</v>
      </c>
      <c r="F51">
        <v>47483</v>
      </c>
      <c r="G51">
        <v>-75.817489624019998</v>
      </c>
      <c r="H51" s="2">
        <f t="shared" si="1"/>
        <v>44197</v>
      </c>
      <c r="I51">
        <f t="shared" si="0"/>
        <v>-74.84</v>
      </c>
      <c r="J51">
        <f t="shared" si="2"/>
        <v>0.95548596506675132</v>
      </c>
      <c r="K51">
        <f>(I51-AVERAGE($I$11:I$51))^2</f>
        <v>91.799767340868755</v>
      </c>
      <c r="L51">
        <f t="shared" si="3"/>
        <v>0.97748962401999506</v>
      </c>
    </row>
    <row r="52" spans="1:12" x14ac:dyDescent="0.3">
      <c r="A52" s="2">
        <v>31945</v>
      </c>
      <c r="B52">
        <v>121.41</v>
      </c>
      <c r="C52">
        <v>-76.41</v>
      </c>
      <c r="D52">
        <v>-77.8</v>
      </c>
      <c r="H52" s="2"/>
    </row>
    <row r="53" spans="1:12" x14ac:dyDescent="0.3">
      <c r="A53" s="2">
        <v>31950</v>
      </c>
      <c r="B53">
        <v>121.45</v>
      </c>
      <c r="C53">
        <v>-76.45</v>
      </c>
      <c r="D53">
        <v>-77.84</v>
      </c>
      <c r="H53" s="2"/>
    </row>
    <row r="54" spans="1:12" x14ac:dyDescent="0.3">
      <c r="A54" s="2">
        <v>31993</v>
      </c>
      <c r="B54">
        <v>121.8</v>
      </c>
      <c r="C54">
        <v>-76.8</v>
      </c>
      <c r="D54">
        <v>-78.19</v>
      </c>
      <c r="H54" s="2"/>
    </row>
    <row r="55" spans="1:12" x14ac:dyDescent="0.3">
      <c r="A55" s="2">
        <v>32021</v>
      </c>
      <c r="B55">
        <v>122.27</v>
      </c>
      <c r="C55">
        <v>-77.27</v>
      </c>
      <c r="D55">
        <v>-78.66</v>
      </c>
      <c r="H55" s="2"/>
    </row>
    <row r="56" spans="1:12" x14ac:dyDescent="0.3">
      <c r="A56" s="2">
        <v>32041</v>
      </c>
      <c r="B56">
        <v>121.88</v>
      </c>
      <c r="C56">
        <v>-76.88</v>
      </c>
      <c r="D56">
        <v>-78.27</v>
      </c>
      <c r="H56" s="2"/>
    </row>
    <row r="57" spans="1:12" x14ac:dyDescent="0.3">
      <c r="A57" s="2">
        <v>32083</v>
      </c>
      <c r="B57">
        <v>122.24</v>
      </c>
      <c r="C57">
        <v>-77.239999999999895</v>
      </c>
      <c r="D57">
        <v>-78.63</v>
      </c>
      <c r="H57" s="2"/>
    </row>
    <row r="58" spans="1:12" x14ac:dyDescent="0.3">
      <c r="A58" s="2">
        <v>32099</v>
      </c>
      <c r="B58">
        <v>122.2</v>
      </c>
      <c r="C58">
        <v>-77.2</v>
      </c>
      <c r="D58">
        <v>-78.59</v>
      </c>
      <c r="H58" s="2"/>
    </row>
    <row r="59" spans="1:12" x14ac:dyDescent="0.3">
      <c r="A59" s="2">
        <v>32154</v>
      </c>
      <c r="B59">
        <v>122.1</v>
      </c>
      <c r="C59">
        <v>-77.099999999999895</v>
      </c>
      <c r="D59">
        <v>-78.489999999999895</v>
      </c>
      <c r="H59" s="2"/>
    </row>
    <row r="60" spans="1:12" x14ac:dyDescent="0.3">
      <c r="A60" s="2">
        <v>32210</v>
      </c>
      <c r="B60">
        <v>122.46</v>
      </c>
      <c r="C60">
        <v>-77.459999999999894</v>
      </c>
      <c r="D60">
        <v>-78.849999999999895</v>
      </c>
      <c r="H60" s="2"/>
    </row>
    <row r="61" spans="1:12" x14ac:dyDescent="0.3">
      <c r="A61" s="2">
        <v>32216</v>
      </c>
      <c r="B61">
        <v>122.3</v>
      </c>
      <c r="C61">
        <v>-77.3</v>
      </c>
      <c r="D61">
        <v>-78.69</v>
      </c>
      <c r="H61" s="2"/>
    </row>
    <row r="62" spans="1:12" x14ac:dyDescent="0.3">
      <c r="A62" s="2">
        <v>32266</v>
      </c>
      <c r="B62">
        <v>122.9</v>
      </c>
      <c r="C62">
        <v>-77.900000000000006</v>
      </c>
      <c r="D62">
        <v>-79.290000000000006</v>
      </c>
      <c r="H62" s="2"/>
    </row>
    <row r="63" spans="1:12" x14ac:dyDescent="0.3">
      <c r="A63" s="2">
        <v>32324</v>
      </c>
      <c r="B63">
        <v>123.3</v>
      </c>
      <c r="C63">
        <v>-78.3</v>
      </c>
      <c r="D63">
        <v>-79.69</v>
      </c>
      <c r="H63" s="2"/>
    </row>
    <row r="64" spans="1:12" x14ac:dyDescent="0.3">
      <c r="A64" s="2">
        <v>32365</v>
      </c>
      <c r="B64">
        <v>123.55</v>
      </c>
      <c r="C64">
        <v>-78.55</v>
      </c>
      <c r="D64">
        <v>-79.94</v>
      </c>
      <c r="H64" s="2"/>
    </row>
    <row r="65" spans="1:8" x14ac:dyDescent="0.3">
      <c r="A65" s="2">
        <v>32428</v>
      </c>
      <c r="B65">
        <v>123.9</v>
      </c>
      <c r="C65">
        <v>-78.900000000000006</v>
      </c>
      <c r="D65">
        <v>-80.290000000000006</v>
      </c>
      <c r="H65" s="2"/>
    </row>
    <row r="66" spans="1:8" x14ac:dyDescent="0.3">
      <c r="A66" s="2">
        <v>32468</v>
      </c>
      <c r="B66">
        <v>123.9</v>
      </c>
      <c r="C66">
        <v>-78.900000000000006</v>
      </c>
      <c r="D66">
        <v>-80.290000000000006</v>
      </c>
      <c r="H66" s="2"/>
    </row>
    <row r="67" spans="1:8" x14ac:dyDescent="0.3">
      <c r="A67" s="2">
        <v>32490</v>
      </c>
      <c r="B67">
        <v>123.88</v>
      </c>
      <c r="C67">
        <v>-78.88</v>
      </c>
      <c r="D67">
        <v>-80.27</v>
      </c>
      <c r="H67" s="2"/>
    </row>
    <row r="68" spans="1:8" x14ac:dyDescent="0.3">
      <c r="A68" s="2">
        <v>32587</v>
      </c>
      <c r="B68">
        <v>123.95</v>
      </c>
      <c r="C68">
        <v>-78.95</v>
      </c>
      <c r="D68">
        <v>-80.34</v>
      </c>
      <c r="H68" s="2"/>
    </row>
    <row r="69" spans="1:8" x14ac:dyDescent="0.3">
      <c r="A69" s="2">
        <v>32678</v>
      </c>
      <c r="B69">
        <v>124.4</v>
      </c>
      <c r="C69">
        <v>-79.400000000000006</v>
      </c>
      <c r="D69">
        <v>-80.790000000000006</v>
      </c>
      <c r="H69" s="2"/>
    </row>
    <row r="70" spans="1:8" x14ac:dyDescent="0.3">
      <c r="A70" s="2">
        <v>32770</v>
      </c>
      <c r="B70">
        <v>124.34</v>
      </c>
      <c r="C70">
        <v>-79.34</v>
      </c>
      <c r="D70">
        <v>-80.73</v>
      </c>
      <c r="H70" s="2"/>
    </row>
    <row r="71" spans="1:8" x14ac:dyDescent="0.3">
      <c r="A71" s="2">
        <v>32846</v>
      </c>
      <c r="B71">
        <v>124.48</v>
      </c>
      <c r="C71">
        <v>-79.48</v>
      </c>
      <c r="D71">
        <v>-80.87</v>
      </c>
      <c r="H71" s="2"/>
    </row>
    <row r="72" spans="1:8" x14ac:dyDescent="0.3">
      <c r="A72" s="2">
        <v>32944</v>
      </c>
      <c r="B72">
        <v>124.9</v>
      </c>
      <c r="C72">
        <v>-79.900000000000006</v>
      </c>
      <c r="D72">
        <v>-81.290000000000006</v>
      </c>
      <c r="H72" s="2"/>
    </row>
    <row r="73" spans="1:8" x14ac:dyDescent="0.3">
      <c r="A73" s="2">
        <v>33129</v>
      </c>
      <c r="B73">
        <v>126.09</v>
      </c>
      <c r="C73">
        <v>-81.09</v>
      </c>
      <c r="D73">
        <v>-82.48</v>
      </c>
      <c r="H73" s="2"/>
    </row>
    <row r="74" spans="1:8" x14ac:dyDescent="0.3">
      <c r="A74" s="2">
        <v>33324</v>
      </c>
      <c r="B74">
        <v>126.3</v>
      </c>
      <c r="C74">
        <v>-81.3</v>
      </c>
      <c r="D74">
        <v>-82.69</v>
      </c>
      <c r="H74" s="2"/>
    </row>
    <row r="75" spans="1:8" x14ac:dyDescent="0.3">
      <c r="A75" s="2">
        <v>33521</v>
      </c>
      <c r="B75">
        <v>127.13</v>
      </c>
      <c r="C75">
        <v>-82.13</v>
      </c>
      <c r="D75">
        <v>-83.52</v>
      </c>
      <c r="H75" s="2"/>
    </row>
    <row r="76" spans="1:8" x14ac:dyDescent="0.3">
      <c r="A76" s="2">
        <v>33679</v>
      </c>
      <c r="B76">
        <v>128.06</v>
      </c>
      <c r="C76">
        <v>-83.06</v>
      </c>
      <c r="D76">
        <v>-84.45</v>
      </c>
      <c r="H76" s="2"/>
    </row>
    <row r="77" spans="1:8" x14ac:dyDescent="0.3">
      <c r="A77" s="2">
        <v>33869</v>
      </c>
      <c r="B77">
        <v>129.28</v>
      </c>
      <c r="C77">
        <v>-84.28</v>
      </c>
      <c r="D77">
        <v>-85.67</v>
      </c>
      <c r="H77" s="2"/>
    </row>
    <row r="78" spans="1:8" x14ac:dyDescent="0.3">
      <c r="A78" s="2">
        <v>33892</v>
      </c>
      <c r="B78">
        <v>129.33000000000001</v>
      </c>
      <c r="C78">
        <v>-84.33</v>
      </c>
      <c r="D78">
        <v>-85.72</v>
      </c>
      <c r="H78" s="2"/>
    </row>
    <row r="79" spans="1:8" x14ac:dyDescent="0.3">
      <c r="A79" s="2">
        <v>34023</v>
      </c>
      <c r="B79">
        <v>129.69999999999899</v>
      </c>
      <c r="C79">
        <v>-84.7</v>
      </c>
      <c r="D79">
        <v>-86.09</v>
      </c>
      <c r="H79" s="2"/>
    </row>
    <row r="80" spans="1:8" x14ac:dyDescent="0.3">
      <c r="A80" s="2">
        <v>34093</v>
      </c>
      <c r="B80">
        <v>130.02000000000001</v>
      </c>
      <c r="C80">
        <v>-85.02</v>
      </c>
      <c r="D80">
        <v>-86.41</v>
      </c>
      <c r="H80" s="2"/>
    </row>
    <row r="81" spans="1:8" x14ac:dyDescent="0.3">
      <c r="A81" s="2">
        <v>34150</v>
      </c>
      <c r="B81">
        <v>130.24</v>
      </c>
      <c r="C81">
        <v>-85.24</v>
      </c>
      <c r="D81">
        <v>-86.63</v>
      </c>
      <c r="H81" s="2"/>
    </row>
    <row r="82" spans="1:8" x14ac:dyDescent="0.3">
      <c r="A82" s="2">
        <v>34201</v>
      </c>
      <c r="B82">
        <v>130.479999999999</v>
      </c>
      <c r="C82">
        <v>-85.48</v>
      </c>
      <c r="D82">
        <v>-86.87</v>
      </c>
      <c r="H82" s="2"/>
    </row>
    <row r="83" spans="1:8" x14ac:dyDescent="0.3">
      <c r="A83" s="2">
        <v>34276</v>
      </c>
      <c r="B83">
        <v>130.6</v>
      </c>
      <c r="C83">
        <v>-85.6</v>
      </c>
      <c r="D83">
        <v>-86.99</v>
      </c>
    </row>
    <row r="84" spans="1:8" x14ac:dyDescent="0.3">
      <c r="A84" s="2">
        <v>34317</v>
      </c>
      <c r="B84">
        <v>130.479999999999</v>
      </c>
      <c r="C84">
        <v>-85.48</v>
      </c>
      <c r="D84">
        <v>-86.87</v>
      </c>
    </row>
    <row r="85" spans="1:8" x14ac:dyDescent="0.3">
      <c r="A85" s="2">
        <v>34376</v>
      </c>
      <c r="B85">
        <v>130.4</v>
      </c>
      <c r="C85">
        <v>-85.4</v>
      </c>
      <c r="D85">
        <v>-86.79</v>
      </c>
    </row>
    <row r="86" spans="1:8" x14ac:dyDescent="0.3">
      <c r="A86" s="2">
        <v>34437</v>
      </c>
      <c r="B86">
        <v>130.66999999999899</v>
      </c>
      <c r="C86">
        <v>-85.67</v>
      </c>
      <c r="D86">
        <v>-87.06</v>
      </c>
    </row>
    <row r="87" spans="1:8" x14ac:dyDescent="0.3">
      <c r="A87" s="2">
        <v>34505</v>
      </c>
      <c r="B87">
        <v>131.36000000000001</v>
      </c>
      <c r="C87">
        <v>-86.36</v>
      </c>
      <c r="D87">
        <v>-87.75</v>
      </c>
    </row>
    <row r="88" spans="1:8" x14ac:dyDescent="0.3">
      <c r="A88" s="2">
        <v>34558</v>
      </c>
      <c r="B88">
        <v>131.85</v>
      </c>
      <c r="C88">
        <v>-86.85</v>
      </c>
      <c r="D88">
        <v>-88.24</v>
      </c>
    </row>
    <row r="89" spans="1:8" x14ac:dyDescent="0.3">
      <c r="A89" s="2">
        <v>34652</v>
      </c>
      <c r="B89">
        <v>132.13</v>
      </c>
      <c r="C89">
        <v>-87.13</v>
      </c>
      <c r="D89">
        <v>-88.52</v>
      </c>
    </row>
    <row r="90" spans="1:8" x14ac:dyDescent="0.3">
      <c r="A90" s="2">
        <v>34710</v>
      </c>
      <c r="B90">
        <v>132</v>
      </c>
      <c r="C90">
        <v>-87</v>
      </c>
      <c r="D90">
        <v>-88.39</v>
      </c>
    </row>
    <row r="91" spans="1:8" x14ac:dyDescent="0.3">
      <c r="A91" s="2">
        <v>34772</v>
      </c>
      <c r="B91">
        <v>131.87</v>
      </c>
      <c r="C91">
        <v>-86.87</v>
      </c>
      <c r="D91">
        <v>-88.26</v>
      </c>
    </row>
    <row r="92" spans="1:8" x14ac:dyDescent="0.3">
      <c r="A92" s="2">
        <v>34824</v>
      </c>
      <c r="B92">
        <v>132.03</v>
      </c>
      <c r="C92">
        <v>-87.03</v>
      </c>
      <c r="D92">
        <v>-88.42</v>
      </c>
    </row>
    <row r="93" spans="1:8" x14ac:dyDescent="0.3">
      <c r="A93" s="2">
        <v>34899</v>
      </c>
      <c r="B93">
        <v>132.34</v>
      </c>
      <c r="C93">
        <v>-87.34</v>
      </c>
      <c r="D93">
        <v>-88.73</v>
      </c>
    </row>
    <row r="94" spans="1:8" x14ac:dyDescent="0.3">
      <c r="A94" s="2">
        <v>34983</v>
      </c>
      <c r="B94">
        <v>132.72</v>
      </c>
      <c r="C94">
        <v>-87.72</v>
      </c>
      <c r="D94">
        <v>-89.11</v>
      </c>
    </row>
    <row r="95" spans="1:8" x14ac:dyDescent="0.3">
      <c r="A95" s="2">
        <v>35074</v>
      </c>
      <c r="B95">
        <v>132.33000000000001</v>
      </c>
      <c r="C95">
        <v>-87.33</v>
      </c>
      <c r="D95">
        <v>-88.72</v>
      </c>
    </row>
    <row r="96" spans="1:8" x14ac:dyDescent="0.3">
      <c r="A96" s="2">
        <v>35164</v>
      </c>
      <c r="B96">
        <v>132.18</v>
      </c>
      <c r="C96">
        <v>-87.18</v>
      </c>
      <c r="D96">
        <v>-88.57</v>
      </c>
    </row>
    <row r="97" spans="1:4" x14ac:dyDescent="0.3">
      <c r="A97" s="2">
        <v>35257</v>
      </c>
      <c r="B97">
        <v>132.69999999999899</v>
      </c>
      <c r="C97">
        <v>-87.7</v>
      </c>
      <c r="D97">
        <v>-89.09</v>
      </c>
    </row>
    <row r="98" spans="1:4" x14ac:dyDescent="0.3">
      <c r="A98" s="2">
        <v>35356</v>
      </c>
      <c r="B98">
        <v>132.56</v>
      </c>
      <c r="C98">
        <v>-87.56</v>
      </c>
      <c r="D98">
        <v>-88.95</v>
      </c>
    </row>
    <row r="99" spans="1:4" x14ac:dyDescent="0.3">
      <c r="A99" s="2">
        <v>35457</v>
      </c>
      <c r="B99">
        <v>132.74</v>
      </c>
      <c r="C99">
        <v>-87.74</v>
      </c>
      <c r="D99">
        <v>-89.13</v>
      </c>
    </row>
    <row r="100" spans="1:4" x14ac:dyDescent="0.3">
      <c r="A100" s="2">
        <v>35550</v>
      </c>
      <c r="B100">
        <v>132.57</v>
      </c>
      <c r="C100">
        <v>-87.57</v>
      </c>
      <c r="D100">
        <v>-88.96</v>
      </c>
    </row>
    <row r="101" spans="1:4" x14ac:dyDescent="0.3">
      <c r="A101" s="2">
        <v>35634</v>
      </c>
      <c r="B101">
        <v>132.75</v>
      </c>
      <c r="C101">
        <v>-87.75</v>
      </c>
      <c r="D101">
        <v>-89.14</v>
      </c>
    </row>
    <row r="102" spans="1:4" x14ac:dyDescent="0.3">
      <c r="A102" s="2">
        <v>35740</v>
      </c>
      <c r="B102">
        <v>132.86000000000001</v>
      </c>
      <c r="C102">
        <v>-87.86</v>
      </c>
      <c r="D102">
        <v>-89.25</v>
      </c>
    </row>
    <row r="103" spans="1:4" x14ac:dyDescent="0.3">
      <c r="A103" s="2">
        <v>35816</v>
      </c>
      <c r="B103">
        <v>132.69</v>
      </c>
      <c r="C103">
        <v>-87.69</v>
      </c>
      <c r="D103">
        <v>-89.08</v>
      </c>
    </row>
    <row r="104" spans="1:4" x14ac:dyDescent="0.3">
      <c r="A104" s="2">
        <v>35920</v>
      </c>
      <c r="B104">
        <v>132.77000000000001</v>
      </c>
      <c r="C104">
        <v>-87.77</v>
      </c>
      <c r="D104">
        <v>-89.16</v>
      </c>
    </row>
    <row r="105" spans="1:4" x14ac:dyDescent="0.3">
      <c r="A105" s="2">
        <v>35990</v>
      </c>
      <c r="B105">
        <v>133.16999999999899</v>
      </c>
      <c r="C105">
        <v>-88.17</v>
      </c>
      <c r="D105">
        <v>-89.56</v>
      </c>
    </row>
    <row r="106" spans="1:4" x14ac:dyDescent="0.3">
      <c r="A106" s="2">
        <v>36097</v>
      </c>
      <c r="B106">
        <v>133.18</v>
      </c>
      <c r="C106">
        <v>-88.18</v>
      </c>
      <c r="D106">
        <v>-89.57</v>
      </c>
    </row>
    <row r="107" spans="1:4" x14ac:dyDescent="0.3">
      <c r="A107" s="2">
        <v>36165</v>
      </c>
      <c r="B107">
        <v>133.06</v>
      </c>
      <c r="C107">
        <v>-88.06</v>
      </c>
      <c r="D107">
        <v>-89.45</v>
      </c>
    </row>
    <row r="108" spans="1:4" x14ac:dyDescent="0.3">
      <c r="A108" s="2">
        <v>36264</v>
      </c>
      <c r="B108">
        <v>132.88</v>
      </c>
      <c r="C108">
        <v>-87.88</v>
      </c>
      <c r="D108">
        <v>-89.27</v>
      </c>
    </row>
    <row r="109" spans="1:4" x14ac:dyDescent="0.3">
      <c r="A109" s="2">
        <v>36348</v>
      </c>
      <c r="B109">
        <v>133.30000000000001</v>
      </c>
      <c r="C109">
        <v>-88.3</v>
      </c>
      <c r="D109">
        <v>-89.69</v>
      </c>
    </row>
    <row r="110" spans="1:4" x14ac:dyDescent="0.3">
      <c r="A110" s="2">
        <v>36494</v>
      </c>
      <c r="B110">
        <v>132.76</v>
      </c>
      <c r="C110">
        <v>-87.76</v>
      </c>
      <c r="D110">
        <v>-89.15</v>
      </c>
    </row>
    <row r="111" spans="1:4" x14ac:dyDescent="0.3">
      <c r="A111" s="2">
        <v>36536</v>
      </c>
      <c r="B111">
        <v>132.26</v>
      </c>
      <c r="C111">
        <v>-87.26</v>
      </c>
      <c r="D111">
        <v>-88.65</v>
      </c>
    </row>
    <row r="112" spans="1:4" x14ac:dyDescent="0.3">
      <c r="A112" s="2">
        <v>36636</v>
      </c>
      <c r="B112">
        <v>132.24</v>
      </c>
      <c r="C112">
        <v>-87.24</v>
      </c>
      <c r="D112">
        <v>-88.63</v>
      </c>
    </row>
    <row r="113" spans="1:4" x14ac:dyDescent="0.3">
      <c r="A113" s="2">
        <v>36720</v>
      </c>
      <c r="B113">
        <v>132.4</v>
      </c>
      <c r="C113">
        <v>-87.4</v>
      </c>
      <c r="D113">
        <v>-88.79</v>
      </c>
    </row>
    <row r="114" spans="1:4" x14ac:dyDescent="0.3">
      <c r="A114" s="2">
        <v>36832</v>
      </c>
      <c r="B114">
        <v>132.52000000000001</v>
      </c>
      <c r="C114">
        <v>-87.52</v>
      </c>
      <c r="D114">
        <v>-88.91</v>
      </c>
    </row>
    <row r="115" spans="1:4" x14ac:dyDescent="0.3">
      <c r="A115" s="2">
        <v>36948</v>
      </c>
      <c r="B115">
        <v>132.5</v>
      </c>
      <c r="C115">
        <v>-87.5</v>
      </c>
      <c r="D115">
        <v>-88.89</v>
      </c>
    </row>
    <row r="116" spans="1:4" x14ac:dyDescent="0.3">
      <c r="A116" s="2">
        <v>37007</v>
      </c>
      <c r="B116">
        <v>132.729999999999</v>
      </c>
      <c r="C116">
        <v>-87.73</v>
      </c>
      <c r="D116">
        <v>-89.12</v>
      </c>
    </row>
    <row r="117" spans="1:4" x14ac:dyDescent="0.3">
      <c r="A117" s="2">
        <v>37084</v>
      </c>
      <c r="B117">
        <v>132.91999999999899</v>
      </c>
      <c r="C117">
        <v>-87.92</v>
      </c>
      <c r="D117">
        <v>-89.31</v>
      </c>
    </row>
    <row r="118" spans="1:4" x14ac:dyDescent="0.3">
      <c r="A118" s="2">
        <v>37193</v>
      </c>
      <c r="B118">
        <v>133.52000000000001</v>
      </c>
      <c r="C118">
        <v>-88.52</v>
      </c>
      <c r="D118">
        <v>-89.91</v>
      </c>
    </row>
    <row r="119" spans="1:4" x14ac:dyDescent="0.3">
      <c r="A119" s="2">
        <v>37279</v>
      </c>
      <c r="B119">
        <v>133.44999999999899</v>
      </c>
      <c r="C119">
        <v>-88.45</v>
      </c>
      <c r="D119">
        <v>-89.84</v>
      </c>
    </row>
    <row r="120" spans="1:4" x14ac:dyDescent="0.3">
      <c r="A120" s="2">
        <v>37358</v>
      </c>
      <c r="B120">
        <v>134.09</v>
      </c>
      <c r="C120">
        <v>-89.09</v>
      </c>
      <c r="D120">
        <v>-90.48</v>
      </c>
    </row>
    <row r="121" spans="1:4" x14ac:dyDescent="0.3">
      <c r="A121" s="2">
        <v>37447</v>
      </c>
      <c r="B121">
        <v>134.99</v>
      </c>
      <c r="C121">
        <v>-89.99</v>
      </c>
      <c r="D121">
        <v>-91.38</v>
      </c>
    </row>
    <row r="122" spans="1:4" x14ac:dyDescent="0.3">
      <c r="A122" s="2">
        <v>37552</v>
      </c>
      <c r="B122">
        <v>135.65</v>
      </c>
      <c r="C122">
        <v>-90.65</v>
      </c>
      <c r="D122">
        <v>-92.04</v>
      </c>
    </row>
    <row r="123" spans="1:4" x14ac:dyDescent="0.3">
      <c r="A123" s="2">
        <v>37630</v>
      </c>
      <c r="B123">
        <v>135.56</v>
      </c>
      <c r="C123">
        <v>-90.56</v>
      </c>
      <c r="D123">
        <v>-91.95</v>
      </c>
    </row>
    <row r="124" spans="1:4" x14ac:dyDescent="0.3">
      <c r="A124" s="2">
        <v>37732</v>
      </c>
      <c r="B124">
        <v>136.21</v>
      </c>
      <c r="C124">
        <v>-91.21</v>
      </c>
      <c r="D124">
        <v>-92.6</v>
      </c>
    </row>
    <row r="125" spans="1:4" x14ac:dyDescent="0.3">
      <c r="A125" s="2">
        <v>37812</v>
      </c>
      <c r="B125">
        <v>136.52000000000001</v>
      </c>
      <c r="C125">
        <v>-91.52</v>
      </c>
      <c r="D125">
        <v>-92.91</v>
      </c>
    </row>
    <row r="126" spans="1:4" x14ac:dyDescent="0.3">
      <c r="A126" s="2">
        <v>37935</v>
      </c>
      <c r="B126">
        <v>136.479999999999</v>
      </c>
      <c r="C126">
        <v>-91.48</v>
      </c>
      <c r="D126">
        <v>-92.87</v>
      </c>
    </row>
    <row r="127" spans="1:4" x14ac:dyDescent="0.3">
      <c r="A127" s="2">
        <v>37998</v>
      </c>
      <c r="B127">
        <v>136.29</v>
      </c>
      <c r="C127">
        <v>-91.29</v>
      </c>
      <c r="D127">
        <v>-92.68</v>
      </c>
    </row>
    <row r="128" spans="1:4" x14ac:dyDescent="0.3">
      <c r="A128" s="2">
        <v>38096</v>
      </c>
      <c r="B128">
        <v>136.49</v>
      </c>
      <c r="C128">
        <v>-91.49</v>
      </c>
      <c r="D128">
        <v>-92.88</v>
      </c>
    </row>
    <row r="129" spans="1:4" x14ac:dyDescent="0.3">
      <c r="A129" s="2">
        <v>38204</v>
      </c>
      <c r="B129">
        <v>136.47</v>
      </c>
      <c r="C129">
        <v>-91.47</v>
      </c>
      <c r="D129">
        <v>-92.86</v>
      </c>
    </row>
    <row r="130" spans="1:4" x14ac:dyDescent="0.3">
      <c r="A130" s="2">
        <v>38309</v>
      </c>
      <c r="B130">
        <v>136.69999999999899</v>
      </c>
      <c r="C130">
        <v>-91.7</v>
      </c>
      <c r="D130">
        <v>-93.09</v>
      </c>
    </row>
    <row r="131" spans="1:4" x14ac:dyDescent="0.3">
      <c r="A131" s="2">
        <v>38373</v>
      </c>
      <c r="B131">
        <v>136.72</v>
      </c>
      <c r="C131">
        <v>-91.72</v>
      </c>
      <c r="D131">
        <v>-93.11</v>
      </c>
    </row>
    <row r="132" spans="1:4" x14ac:dyDescent="0.3">
      <c r="A132" s="2">
        <v>38457</v>
      </c>
      <c r="B132">
        <v>136.96</v>
      </c>
      <c r="C132">
        <v>-91.96</v>
      </c>
      <c r="D132">
        <v>-93.35</v>
      </c>
    </row>
    <row r="133" spans="1:4" x14ac:dyDescent="0.3">
      <c r="A133" s="2">
        <v>38545</v>
      </c>
      <c r="B133">
        <v>137.25</v>
      </c>
      <c r="C133">
        <v>-92.25</v>
      </c>
      <c r="D133">
        <v>-93.64</v>
      </c>
    </row>
    <row r="134" spans="1:4" x14ac:dyDescent="0.3">
      <c r="A134" s="2">
        <v>38650</v>
      </c>
      <c r="B134">
        <v>137.11000000000001</v>
      </c>
      <c r="C134">
        <v>-92.11</v>
      </c>
      <c r="D134">
        <v>-93.5</v>
      </c>
    </row>
    <row r="135" spans="1:4" x14ac:dyDescent="0.3">
      <c r="A135" s="2">
        <v>38727</v>
      </c>
      <c r="B135">
        <v>137.26</v>
      </c>
      <c r="C135">
        <v>-92.26</v>
      </c>
      <c r="D135">
        <v>-93.65</v>
      </c>
    </row>
    <row r="136" spans="1:4" x14ac:dyDescent="0.3">
      <c r="A136" s="2">
        <v>38831</v>
      </c>
      <c r="B136">
        <v>139.38</v>
      </c>
      <c r="C136">
        <v>-94.38</v>
      </c>
      <c r="D136">
        <v>-95.77</v>
      </c>
    </row>
    <row r="137" spans="1:4" x14ac:dyDescent="0.3">
      <c r="A137" s="2">
        <v>38908</v>
      </c>
      <c r="B137">
        <v>137.57</v>
      </c>
      <c r="C137">
        <v>-92.57</v>
      </c>
      <c r="D137">
        <v>-93.96</v>
      </c>
    </row>
    <row r="138" spans="1:4" x14ac:dyDescent="0.3">
      <c r="A138" s="2">
        <v>39030</v>
      </c>
      <c r="B138">
        <v>137.13999999999899</v>
      </c>
      <c r="C138">
        <v>-92.14</v>
      </c>
      <c r="D138">
        <v>-93.53</v>
      </c>
    </row>
    <row r="139" spans="1:4" x14ac:dyDescent="0.3">
      <c r="A139" s="2">
        <v>39091</v>
      </c>
      <c r="B139">
        <v>137.35</v>
      </c>
      <c r="C139">
        <v>-92.35</v>
      </c>
      <c r="D139">
        <v>-93.74</v>
      </c>
    </row>
    <row r="140" spans="1:4" x14ac:dyDescent="0.3">
      <c r="A140" s="2">
        <v>39211</v>
      </c>
      <c r="B140">
        <v>137.91999999999899</v>
      </c>
      <c r="C140">
        <v>-92.92</v>
      </c>
      <c r="D140">
        <v>-94.31</v>
      </c>
    </row>
    <row r="141" spans="1:4" x14ac:dyDescent="0.3">
      <c r="A141" s="2">
        <v>39286</v>
      </c>
      <c r="B141">
        <v>138.479999999999</v>
      </c>
      <c r="C141">
        <v>-93.48</v>
      </c>
      <c r="D141">
        <v>-94.87</v>
      </c>
    </row>
    <row r="142" spans="1:4" x14ac:dyDescent="0.3">
      <c r="A142" s="2">
        <v>39377</v>
      </c>
      <c r="B142">
        <v>139.08000000000001</v>
      </c>
      <c r="C142">
        <v>-94.08</v>
      </c>
      <c r="D142">
        <v>-95.47</v>
      </c>
    </row>
    <row r="143" spans="1:4" x14ac:dyDescent="0.3">
      <c r="A143" s="2">
        <v>39470</v>
      </c>
      <c r="B143">
        <v>139.09</v>
      </c>
      <c r="C143">
        <v>-94.09</v>
      </c>
      <c r="D143">
        <v>-95.48</v>
      </c>
    </row>
    <row r="144" spans="1:4" x14ac:dyDescent="0.3">
      <c r="A144" s="2">
        <v>39568</v>
      </c>
      <c r="B144">
        <v>139.65</v>
      </c>
      <c r="C144">
        <v>-94.65</v>
      </c>
      <c r="D144">
        <v>-96.04</v>
      </c>
    </row>
    <row r="145" spans="1:4" x14ac:dyDescent="0.3">
      <c r="A145" s="2">
        <v>39651</v>
      </c>
      <c r="B145">
        <v>140.35</v>
      </c>
      <c r="C145">
        <v>-95.35</v>
      </c>
      <c r="D145">
        <v>-96.74</v>
      </c>
    </row>
    <row r="146" spans="1:4" x14ac:dyDescent="0.3">
      <c r="A146" s="2">
        <v>39744</v>
      </c>
      <c r="B146">
        <v>141.06</v>
      </c>
      <c r="C146">
        <v>-96.06</v>
      </c>
      <c r="D146">
        <v>-97.45</v>
      </c>
    </row>
    <row r="147" spans="1:4" x14ac:dyDescent="0.3">
      <c r="A147" s="2">
        <v>39868</v>
      </c>
      <c r="B147">
        <v>141.13999999999899</v>
      </c>
      <c r="C147">
        <v>-96.14</v>
      </c>
      <c r="D147">
        <v>-97.53</v>
      </c>
    </row>
    <row r="148" spans="1:4" x14ac:dyDescent="0.3">
      <c r="A148" s="2">
        <v>39939</v>
      </c>
      <c r="B148">
        <v>141.08000000000001</v>
      </c>
      <c r="C148">
        <v>-96.08</v>
      </c>
      <c r="D148">
        <v>-97.47</v>
      </c>
    </row>
    <row r="149" spans="1:4" x14ac:dyDescent="0.3">
      <c r="A149" s="2">
        <v>40051</v>
      </c>
      <c r="B149">
        <v>141.04</v>
      </c>
      <c r="C149">
        <v>-96.04</v>
      </c>
      <c r="D149">
        <v>-97.43</v>
      </c>
    </row>
    <row r="150" spans="1:4" x14ac:dyDescent="0.3">
      <c r="A150" s="2">
        <v>40134</v>
      </c>
      <c r="B150">
        <v>140.51</v>
      </c>
      <c r="C150">
        <v>-95.51</v>
      </c>
      <c r="D150">
        <v>-96.9</v>
      </c>
    </row>
    <row r="151" spans="1:4" x14ac:dyDescent="0.3">
      <c r="A151" s="2">
        <v>40245</v>
      </c>
      <c r="B151">
        <v>140.38999999999899</v>
      </c>
      <c r="C151">
        <v>-95.39</v>
      </c>
      <c r="D151">
        <v>-96.78</v>
      </c>
    </row>
    <row r="152" spans="1:4" x14ac:dyDescent="0.3">
      <c r="A152" s="2">
        <v>40332</v>
      </c>
      <c r="B152">
        <v>140.27000000000001</v>
      </c>
      <c r="C152">
        <v>-95.27</v>
      </c>
      <c r="D152">
        <v>-96.66</v>
      </c>
    </row>
    <row r="153" spans="1:4" x14ac:dyDescent="0.3">
      <c r="A153" s="2">
        <v>40395</v>
      </c>
      <c r="B153">
        <v>147.56</v>
      </c>
      <c r="C153">
        <v>-102.56</v>
      </c>
      <c r="D153">
        <v>-103.95</v>
      </c>
    </row>
    <row r="154" spans="1:4" x14ac:dyDescent="0.3">
      <c r="A154" s="2">
        <v>40407</v>
      </c>
      <c r="B154">
        <v>140.51</v>
      </c>
      <c r="C154">
        <v>-95.51</v>
      </c>
      <c r="D154">
        <v>-96.9</v>
      </c>
    </row>
    <row r="155" spans="1:4" x14ac:dyDescent="0.3">
      <c r="A155" s="2">
        <v>40490</v>
      </c>
      <c r="B155">
        <v>138.82</v>
      </c>
      <c r="C155">
        <v>-93.82</v>
      </c>
      <c r="D155">
        <v>-95.21</v>
      </c>
    </row>
    <row r="156" spans="1:4" x14ac:dyDescent="0.3">
      <c r="A156" s="2">
        <v>40590</v>
      </c>
      <c r="B156">
        <v>137.1</v>
      </c>
      <c r="C156">
        <v>-92.1</v>
      </c>
      <c r="D156">
        <v>-93.49</v>
      </c>
    </row>
    <row r="157" spans="1:4" x14ac:dyDescent="0.3">
      <c r="A157" s="2">
        <v>40652</v>
      </c>
      <c r="B157">
        <v>135.83000000000001</v>
      </c>
      <c r="C157">
        <v>-90.83</v>
      </c>
      <c r="D157">
        <v>-92.22</v>
      </c>
    </row>
    <row r="158" spans="1:4" x14ac:dyDescent="0.3">
      <c r="A158" s="2">
        <v>40737</v>
      </c>
      <c r="B158">
        <v>134.41999999999899</v>
      </c>
      <c r="C158">
        <v>-89.42</v>
      </c>
      <c r="D158">
        <v>-90.81</v>
      </c>
    </row>
    <row r="159" spans="1:4" x14ac:dyDescent="0.3">
      <c r="A159" s="2">
        <v>40841</v>
      </c>
      <c r="B159">
        <v>132.15</v>
      </c>
      <c r="C159">
        <v>-87.15</v>
      </c>
      <c r="D159">
        <v>-88.54</v>
      </c>
    </row>
    <row r="160" spans="1:4" x14ac:dyDescent="0.3">
      <c r="A160" s="2">
        <v>40933</v>
      </c>
      <c r="B160">
        <v>130.55000000000001</v>
      </c>
      <c r="C160">
        <v>-85.55</v>
      </c>
      <c r="D160">
        <v>-86.94</v>
      </c>
    </row>
    <row r="161" spans="1:4" x14ac:dyDescent="0.3">
      <c r="A161" s="2">
        <v>41052</v>
      </c>
      <c r="B161">
        <v>128.25</v>
      </c>
      <c r="C161">
        <v>-83.25</v>
      </c>
      <c r="D161">
        <v>-84.64</v>
      </c>
    </row>
    <row r="162" spans="1:4" x14ac:dyDescent="0.3">
      <c r="A162" s="2">
        <v>41116</v>
      </c>
      <c r="B162">
        <v>127.27</v>
      </c>
      <c r="C162">
        <v>-82.27</v>
      </c>
      <c r="D162">
        <v>-83.66</v>
      </c>
    </row>
    <row r="163" spans="1:4" x14ac:dyDescent="0.3">
      <c r="A163" s="2">
        <v>41219</v>
      </c>
      <c r="B163">
        <v>125.99</v>
      </c>
      <c r="C163">
        <v>-80.989999999999895</v>
      </c>
      <c r="D163">
        <v>-82.38</v>
      </c>
    </row>
    <row r="164" spans="1:4" x14ac:dyDescent="0.3">
      <c r="A164" s="2">
        <v>41354</v>
      </c>
      <c r="B164">
        <v>124.87</v>
      </c>
      <c r="C164">
        <v>-79.87</v>
      </c>
      <c r="D164">
        <v>-81.260000000000005</v>
      </c>
    </row>
    <row r="165" spans="1:4" x14ac:dyDescent="0.3">
      <c r="A165" s="2">
        <v>41416</v>
      </c>
      <c r="B165">
        <v>124.72</v>
      </c>
      <c r="C165">
        <v>-79.72</v>
      </c>
      <c r="D165">
        <v>-81.11</v>
      </c>
    </row>
    <row r="166" spans="1:4" x14ac:dyDescent="0.3">
      <c r="A166" s="2">
        <v>41515</v>
      </c>
      <c r="B166">
        <v>124.51</v>
      </c>
      <c r="C166">
        <v>-79.510000000000005</v>
      </c>
      <c r="D166">
        <v>-80.900000000000006</v>
      </c>
    </row>
    <row r="167" spans="1:4" x14ac:dyDescent="0.3">
      <c r="A167" s="2">
        <v>41569</v>
      </c>
      <c r="B167">
        <v>124.2</v>
      </c>
      <c r="C167">
        <v>-79.2</v>
      </c>
      <c r="D167">
        <v>-80.59</v>
      </c>
    </row>
    <row r="168" spans="1:4" x14ac:dyDescent="0.3">
      <c r="A168" s="2">
        <v>41677</v>
      </c>
      <c r="B168">
        <v>123.41</v>
      </c>
      <c r="C168">
        <v>-78.41</v>
      </c>
      <c r="D168">
        <v>-79.8</v>
      </c>
    </row>
    <row r="169" spans="1:4" x14ac:dyDescent="0.3">
      <c r="A169" s="2">
        <v>41794</v>
      </c>
      <c r="B169">
        <v>123</v>
      </c>
      <c r="C169">
        <v>-78</v>
      </c>
      <c r="D169">
        <v>-79.39</v>
      </c>
    </row>
    <row r="170" spans="1:4" x14ac:dyDescent="0.3">
      <c r="A170" s="2">
        <v>41892</v>
      </c>
      <c r="B170">
        <v>122.63</v>
      </c>
      <c r="C170">
        <v>-77.63</v>
      </c>
      <c r="D170">
        <v>-79.02</v>
      </c>
    </row>
    <row r="171" spans="1:4" x14ac:dyDescent="0.3">
      <c r="A171" s="2">
        <v>41962</v>
      </c>
      <c r="B171">
        <v>122.72</v>
      </c>
      <c r="C171">
        <v>-77.72</v>
      </c>
      <c r="D171">
        <v>-79.11</v>
      </c>
    </row>
    <row r="172" spans="1:4" x14ac:dyDescent="0.3">
      <c r="A172" s="2">
        <v>42026</v>
      </c>
      <c r="B172">
        <v>122.14</v>
      </c>
      <c r="C172">
        <v>-77.14</v>
      </c>
      <c r="D172">
        <v>-78.53</v>
      </c>
    </row>
    <row r="173" spans="1:4" x14ac:dyDescent="0.3">
      <c r="A173" s="2">
        <v>42167</v>
      </c>
      <c r="B173">
        <v>121.94</v>
      </c>
      <c r="C173">
        <v>-76.94</v>
      </c>
      <c r="D173">
        <v>-78.33</v>
      </c>
    </row>
    <row r="174" spans="1:4" x14ac:dyDescent="0.3">
      <c r="A174" s="2">
        <v>42243</v>
      </c>
      <c r="B174">
        <v>121.96</v>
      </c>
      <c r="C174">
        <v>-76.959999999999894</v>
      </c>
      <c r="D174">
        <v>-78.349999999999895</v>
      </c>
    </row>
    <row r="175" spans="1:4" x14ac:dyDescent="0.3">
      <c r="A175" s="2">
        <v>42349</v>
      </c>
      <c r="B175">
        <v>121.41</v>
      </c>
      <c r="C175">
        <v>-76.41</v>
      </c>
      <c r="D175">
        <v>-77.8</v>
      </c>
    </row>
    <row r="176" spans="1:4" x14ac:dyDescent="0.3">
      <c r="A176" s="2">
        <v>42443</v>
      </c>
      <c r="B176">
        <v>121.11</v>
      </c>
      <c r="C176">
        <v>-76.11</v>
      </c>
      <c r="D176">
        <v>-77.5</v>
      </c>
    </row>
    <row r="177" spans="1:4" x14ac:dyDescent="0.3">
      <c r="A177" s="2">
        <v>42541</v>
      </c>
      <c r="B177">
        <v>121.07</v>
      </c>
      <c r="C177">
        <v>-76.069999999999894</v>
      </c>
      <c r="D177">
        <v>-77.459999999999894</v>
      </c>
    </row>
    <row r="178" spans="1:4" x14ac:dyDescent="0.3">
      <c r="A178" s="2">
        <v>42622</v>
      </c>
      <c r="B178">
        <v>120.79</v>
      </c>
      <c r="C178">
        <v>-75.790000000000006</v>
      </c>
      <c r="D178">
        <v>-77.180000000000007</v>
      </c>
    </row>
    <row r="179" spans="1:4" x14ac:dyDescent="0.3">
      <c r="A179" s="2">
        <v>42684</v>
      </c>
      <c r="B179">
        <v>120.56</v>
      </c>
      <c r="C179">
        <v>-75.56</v>
      </c>
      <c r="D179">
        <v>-76.95</v>
      </c>
    </row>
    <row r="180" spans="1:4" x14ac:dyDescent="0.3">
      <c r="A180" s="2">
        <v>42787</v>
      </c>
      <c r="B180">
        <v>123.38</v>
      </c>
      <c r="C180">
        <v>-78.38</v>
      </c>
      <c r="D180">
        <v>-79.77</v>
      </c>
    </row>
    <row r="181" spans="1:4" x14ac:dyDescent="0.3">
      <c r="A181" s="2">
        <v>42864</v>
      </c>
      <c r="B181">
        <v>120.09</v>
      </c>
      <c r="C181">
        <v>-75.09</v>
      </c>
      <c r="D181">
        <v>-76.48</v>
      </c>
    </row>
    <row r="182" spans="1:4" x14ac:dyDescent="0.3">
      <c r="A182" s="2">
        <v>42956</v>
      </c>
      <c r="B182">
        <v>120.14</v>
      </c>
      <c r="C182">
        <v>-75.14</v>
      </c>
      <c r="D182">
        <v>-76.53</v>
      </c>
    </row>
    <row r="183" spans="1:4" x14ac:dyDescent="0.3">
      <c r="A183" s="2">
        <v>43069</v>
      </c>
      <c r="B183">
        <v>120.18</v>
      </c>
      <c r="C183">
        <v>-75.180000000000007</v>
      </c>
      <c r="D183">
        <v>-76.569999999999894</v>
      </c>
    </row>
    <row r="184" spans="1:4" x14ac:dyDescent="0.3">
      <c r="A184" s="2">
        <v>43243</v>
      </c>
      <c r="B184">
        <v>119.39</v>
      </c>
      <c r="C184">
        <v>-74.39</v>
      </c>
      <c r="D184">
        <v>-75.78</v>
      </c>
    </row>
    <row r="185" spans="1:4" x14ac:dyDescent="0.3">
      <c r="A185" s="2">
        <v>43363</v>
      </c>
      <c r="B185">
        <v>119.28</v>
      </c>
      <c r="C185">
        <v>-74.28</v>
      </c>
      <c r="D185">
        <v>-75.67</v>
      </c>
    </row>
    <row r="186" spans="1:4" x14ac:dyDescent="0.3">
      <c r="A186" s="2">
        <v>43431</v>
      </c>
      <c r="B186">
        <v>119.04</v>
      </c>
      <c r="C186">
        <v>-74.040000000000006</v>
      </c>
      <c r="D186">
        <v>-75.430000000000007</v>
      </c>
    </row>
    <row r="187" spans="1:4" x14ac:dyDescent="0.3">
      <c r="A187" s="2">
        <v>43515</v>
      </c>
      <c r="B187">
        <v>120.14</v>
      </c>
      <c r="C187">
        <v>-75.14</v>
      </c>
      <c r="D187">
        <v>-76.53</v>
      </c>
    </row>
    <row r="188" spans="1:4" x14ac:dyDescent="0.3">
      <c r="A188" s="2">
        <v>43608</v>
      </c>
      <c r="B188">
        <v>119.2</v>
      </c>
      <c r="C188">
        <v>-74.2</v>
      </c>
      <c r="D188">
        <v>-75.59</v>
      </c>
    </row>
    <row r="189" spans="1:4" x14ac:dyDescent="0.3">
      <c r="A189" s="2">
        <v>43697</v>
      </c>
      <c r="B189">
        <v>120.12</v>
      </c>
      <c r="C189">
        <v>-75.12</v>
      </c>
      <c r="D189">
        <v>-76.510000000000005</v>
      </c>
    </row>
    <row r="190" spans="1:4" x14ac:dyDescent="0.3">
      <c r="A190" s="2">
        <v>43892</v>
      </c>
      <c r="B190">
        <v>118.54</v>
      </c>
      <c r="C190">
        <v>-73.540000000000006</v>
      </c>
      <c r="D190">
        <v>-74.930000000000007</v>
      </c>
    </row>
    <row r="191" spans="1:4" x14ac:dyDescent="0.3">
      <c r="A191" s="2">
        <v>44048</v>
      </c>
      <c r="B191">
        <v>118.45</v>
      </c>
      <c r="C191">
        <v>-73.45</v>
      </c>
      <c r="D191">
        <v>-74.84</v>
      </c>
    </row>
    <row r="192" spans="1:4" x14ac:dyDescent="0.3">
      <c r="A192" s="2">
        <v>44286</v>
      </c>
      <c r="B192">
        <v>117.99</v>
      </c>
      <c r="C192">
        <v>-72.989999999999895</v>
      </c>
      <c r="D192">
        <v>-74.38</v>
      </c>
    </row>
    <row r="193" spans="1:4" x14ac:dyDescent="0.3">
      <c r="A193" s="2">
        <v>44460</v>
      </c>
      <c r="B193">
        <v>118.02</v>
      </c>
      <c r="C193">
        <v>-73.02</v>
      </c>
      <c r="D193">
        <v>-74.41</v>
      </c>
    </row>
    <row r="194" spans="1:4" x14ac:dyDescent="0.3">
      <c r="A194" s="2">
        <v>44593</v>
      </c>
      <c r="B194">
        <v>117.98</v>
      </c>
      <c r="C194">
        <v>-72.98</v>
      </c>
      <c r="D194">
        <v>-74.37</v>
      </c>
    </row>
  </sheetData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2222E-6630-4B9E-A039-D755CF067861}">
  <dimension ref="A1:O174"/>
  <sheetViews>
    <sheetView topLeftCell="H1" workbookViewId="0">
      <selection activeCell="M6" sqref="M6"/>
    </sheetView>
  </sheetViews>
  <sheetFormatPr defaultRowHeight="14.4" x14ac:dyDescent="0.3"/>
  <cols>
    <col min="1" max="1" width="10.5546875" bestFit="1" customWidth="1"/>
  </cols>
  <sheetData>
    <row r="1" spans="1:15" s="1" customFormat="1" x14ac:dyDescent="0.3">
      <c r="A1" s="1" t="s">
        <v>0</v>
      </c>
      <c r="B1" s="1" t="s">
        <v>1</v>
      </c>
      <c r="C1" s="1" t="s">
        <v>2</v>
      </c>
      <c r="D1" s="1" t="s">
        <v>3</v>
      </c>
    </row>
    <row r="2" spans="1:15" x14ac:dyDescent="0.3">
      <c r="A2" s="2">
        <v>30468</v>
      </c>
      <c r="B2">
        <v>112.29</v>
      </c>
      <c r="C2">
        <v>-77.290000000000006</v>
      </c>
      <c r="D2">
        <v>-78.7</v>
      </c>
      <c r="F2">
        <v>3288</v>
      </c>
      <c r="G2">
        <v>37.449310302733998</v>
      </c>
      <c r="H2" s="2">
        <v>1</v>
      </c>
      <c r="I2">
        <f>IFERROR(VLOOKUP(H2,$A$2:$D$542,4,FALSE),IFERROR(VLOOKUP(H2,$A$2:$D$542,4),0))</f>
        <v>0</v>
      </c>
      <c r="K2">
        <f>MAX(D:D)</f>
        <v>-78.7</v>
      </c>
    </row>
    <row r="3" spans="1:15" x14ac:dyDescent="0.3">
      <c r="A3" s="2">
        <v>31236</v>
      </c>
      <c r="B3">
        <v>120.26</v>
      </c>
      <c r="C3">
        <v>-85.26</v>
      </c>
      <c r="D3">
        <v>-86.67</v>
      </c>
      <c r="F3">
        <v>10958</v>
      </c>
      <c r="G3">
        <v>35.289291381836001</v>
      </c>
      <c r="H3" s="2">
        <f>$H$2+F3-$F$2+1</f>
        <v>7672</v>
      </c>
      <c r="I3">
        <f>IFERROR(VLOOKUP(H3,A:D,4,FALSE),IFERROR(VLOOKUP(H3,A:D,4),0))</f>
        <v>0</v>
      </c>
      <c r="K3">
        <f>MIN(D:D)</f>
        <v>-136.4</v>
      </c>
    </row>
    <row r="4" spans="1:15" x14ac:dyDescent="0.3">
      <c r="A4" s="2">
        <v>31279</v>
      </c>
      <c r="B4">
        <v>114.99</v>
      </c>
      <c r="C4">
        <v>-79.989999999999895</v>
      </c>
      <c r="D4">
        <v>-81.400000000000006</v>
      </c>
      <c r="F4">
        <v>17897</v>
      </c>
      <c r="G4">
        <v>31.570520401001001</v>
      </c>
      <c r="H4" s="2">
        <f t="shared" ref="H4:H67" si="0">$H$2+F4-$F$2+1</f>
        <v>14611</v>
      </c>
      <c r="I4">
        <f t="shared" ref="I4:I67" si="1">IFERROR(VLOOKUP(H4,A:D,4,FALSE),IFERROR(VLOOKUP(H4,A:D,4),0))</f>
        <v>0</v>
      </c>
      <c r="L4" t="s">
        <v>9</v>
      </c>
      <c r="M4" t="s">
        <v>10</v>
      </c>
      <c r="N4" t="s">
        <v>11</v>
      </c>
      <c r="O4" t="s">
        <v>12</v>
      </c>
    </row>
    <row r="5" spans="1:15" x14ac:dyDescent="0.3">
      <c r="A5" s="2">
        <v>31328</v>
      </c>
      <c r="B5">
        <v>113.57</v>
      </c>
      <c r="C5">
        <v>-78.569999999999894</v>
      </c>
      <c r="D5">
        <v>-79.98</v>
      </c>
      <c r="F5">
        <v>20089</v>
      </c>
      <c r="G5">
        <v>22.88263130188</v>
      </c>
      <c r="H5" s="2">
        <f t="shared" si="0"/>
        <v>16803</v>
      </c>
      <c r="I5">
        <f t="shared" si="1"/>
        <v>0</v>
      </c>
      <c r="K5">
        <f>CORREL(G14:G51,I14:I51)^2</f>
        <v>0.54821296241396889</v>
      </c>
      <c r="L5">
        <f>1-(SUM(J10:J51)/SUM(K10:K51))</f>
        <v>0.54642037462669002</v>
      </c>
      <c r="M5">
        <f>SUM(L10:L51)*100/SUM(I10:I51)</f>
        <v>0.51333793882109857</v>
      </c>
      <c r="N5">
        <f>SQRT(SUM(J10:J51))/COUNT(J10:J51)</f>
        <v>1.2981296920006202</v>
      </c>
      <c r="O5">
        <f>N5/_xlfn.STDEV.S(I14:I51)</f>
        <v>0.10780627355078276</v>
      </c>
    </row>
    <row r="6" spans="1:15" x14ac:dyDescent="0.3">
      <c r="A6" s="2">
        <v>31370</v>
      </c>
      <c r="B6">
        <v>113.93</v>
      </c>
      <c r="C6">
        <v>-78.930000000000007</v>
      </c>
      <c r="D6">
        <v>-80.34</v>
      </c>
      <c r="F6">
        <v>22646</v>
      </c>
      <c r="G6">
        <v>16.493143081665</v>
      </c>
      <c r="H6" s="2">
        <f t="shared" si="0"/>
        <v>19360</v>
      </c>
      <c r="I6">
        <f t="shared" si="1"/>
        <v>0</v>
      </c>
    </row>
    <row r="7" spans="1:15" x14ac:dyDescent="0.3">
      <c r="A7" s="2">
        <v>31420</v>
      </c>
      <c r="B7">
        <v>113.35</v>
      </c>
      <c r="C7">
        <v>-78.349999999999895</v>
      </c>
      <c r="D7">
        <v>-79.760000000000005</v>
      </c>
      <c r="F7">
        <v>24472</v>
      </c>
      <c r="G7">
        <v>-2.3221771717070001</v>
      </c>
      <c r="H7" s="2">
        <f t="shared" si="0"/>
        <v>21186</v>
      </c>
      <c r="I7">
        <f t="shared" si="1"/>
        <v>0</v>
      </c>
    </row>
    <row r="8" spans="1:15" x14ac:dyDescent="0.3">
      <c r="A8" s="2">
        <v>31468</v>
      </c>
      <c r="B8">
        <v>112.59</v>
      </c>
      <c r="C8">
        <v>-77.59</v>
      </c>
      <c r="D8">
        <v>-79</v>
      </c>
      <c r="F8">
        <v>27029</v>
      </c>
      <c r="G8">
        <v>-20.574831008909999</v>
      </c>
      <c r="H8" s="2">
        <f t="shared" si="0"/>
        <v>23743</v>
      </c>
      <c r="I8">
        <f t="shared" si="1"/>
        <v>0</v>
      </c>
    </row>
    <row r="9" spans="1:15" x14ac:dyDescent="0.3">
      <c r="A9" s="2">
        <v>31616</v>
      </c>
      <c r="B9">
        <v>116.12</v>
      </c>
      <c r="C9">
        <v>-81.12</v>
      </c>
      <c r="D9">
        <v>-82.53</v>
      </c>
      <c r="F9">
        <v>28124</v>
      </c>
      <c r="G9">
        <v>-32.77791595459</v>
      </c>
      <c r="H9" s="2">
        <f t="shared" si="0"/>
        <v>24838</v>
      </c>
      <c r="I9">
        <f t="shared" si="1"/>
        <v>0</v>
      </c>
    </row>
    <row r="10" spans="1:15" x14ac:dyDescent="0.3">
      <c r="A10" s="2">
        <v>31636</v>
      </c>
      <c r="B10">
        <v>125.98</v>
      </c>
      <c r="C10">
        <v>-90.98</v>
      </c>
      <c r="D10">
        <v>-92.39</v>
      </c>
      <c r="F10">
        <v>29951</v>
      </c>
      <c r="G10">
        <v>-53.4094581604</v>
      </c>
      <c r="H10" s="2">
        <f t="shared" si="0"/>
        <v>26665</v>
      </c>
      <c r="I10">
        <f t="shared" si="1"/>
        <v>0</v>
      </c>
    </row>
    <row r="11" spans="1:15" x14ac:dyDescent="0.3">
      <c r="A11" s="2">
        <v>31685</v>
      </c>
      <c r="B11">
        <v>128.4</v>
      </c>
      <c r="C11">
        <v>-93.4</v>
      </c>
      <c r="D11">
        <v>-94.81</v>
      </c>
      <c r="F11">
        <v>31777</v>
      </c>
      <c r="G11">
        <v>-73.974838256840002</v>
      </c>
      <c r="H11" s="2">
        <f t="shared" si="0"/>
        <v>28491</v>
      </c>
      <c r="I11">
        <f t="shared" si="1"/>
        <v>0</v>
      </c>
    </row>
    <row r="12" spans="1:15" x14ac:dyDescent="0.3">
      <c r="A12" s="2">
        <v>31712</v>
      </c>
      <c r="B12">
        <v>129.58000000000001</v>
      </c>
      <c r="C12">
        <v>-94.58</v>
      </c>
      <c r="D12">
        <v>-95.99</v>
      </c>
      <c r="F12">
        <v>33238</v>
      </c>
      <c r="G12">
        <v>-84.610107421880002</v>
      </c>
      <c r="H12" s="2">
        <f t="shared" si="0"/>
        <v>29952</v>
      </c>
      <c r="I12">
        <f t="shared" si="1"/>
        <v>0</v>
      </c>
    </row>
    <row r="13" spans="1:15" x14ac:dyDescent="0.3">
      <c r="A13" s="2">
        <v>31733</v>
      </c>
      <c r="B13">
        <v>130.1</v>
      </c>
      <c r="C13">
        <v>-95.1</v>
      </c>
      <c r="D13">
        <v>-96.51</v>
      </c>
      <c r="F13">
        <v>33603</v>
      </c>
      <c r="G13">
        <v>-82.10930633545</v>
      </c>
      <c r="H13" s="2">
        <f t="shared" si="0"/>
        <v>30317</v>
      </c>
      <c r="I13">
        <f t="shared" si="1"/>
        <v>0</v>
      </c>
    </row>
    <row r="14" spans="1:15" x14ac:dyDescent="0.3">
      <c r="A14" s="2">
        <v>31789</v>
      </c>
      <c r="B14">
        <v>131.9</v>
      </c>
      <c r="C14">
        <v>-96.9</v>
      </c>
      <c r="D14">
        <v>-98.31</v>
      </c>
      <c r="F14">
        <v>33968</v>
      </c>
      <c r="G14">
        <v>-85.066268920900001</v>
      </c>
      <c r="H14" s="2">
        <f t="shared" si="0"/>
        <v>30682</v>
      </c>
      <c r="I14">
        <f t="shared" si="1"/>
        <v>-78.7</v>
      </c>
      <c r="J14">
        <f>(I14-G14)^2</f>
        <v>40.529379973217225</v>
      </c>
      <c r="K14">
        <f>(I14-AVERAGE($I$14:I$51))^2</f>
        <v>360.84001772853247</v>
      </c>
      <c r="L14">
        <f>(I14-G14)</f>
        <v>6.3662689208999979</v>
      </c>
    </row>
    <row r="15" spans="1:15" x14ac:dyDescent="0.3">
      <c r="A15" s="2">
        <v>31832</v>
      </c>
      <c r="B15">
        <v>127.64</v>
      </c>
      <c r="C15">
        <v>-92.64</v>
      </c>
      <c r="D15">
        <v>-94.05</v>
      </c>
      <c r="F15">
        <v>34334</v>
      </c>
      <c r="G15">
        <v>-82.34693145752</v>
      </c>
      <c r="H15" s="2">
        <f t="shared" si="0"/>
        <v>31048</v>
      </c>
      <c r="I15">
        <f t="shared" si="1"/>
        <v>-78.7</v>
      </c>
      <c r="J15">
        <f t="shared" ref="J15:J78" si="2">(I15-G15)^2</f>
        <v>13.300109055848932</v>
      </c>
      <c r="K15">
        <f>(I15-AVERAGE($I$14:I$51))^2</f>
        <v>360.84001772853247</v>
      </c>
      <c r="L15">
        <f t="shared" ref="L15:L78" si="3">(I15-G15)</f>
        <v>3.6469314575199974</v>
      </c>
    </row>
    <row r="16" spans="1:15" x14ac:dyDescent="0.3">
      <c r="A16" s="2">
        <v>31903</v>
      </c>
      <c r="B16">
        <v>124.61</v>
      </c>
      <c r="C16">
        <v>-89.61</v>
      </c>
      <c r="D16">
        <v>-91.02</v>
      </c>
      <c r="F16">
        <v>34699</v>
      </c>
      <c r="G16">
        <v>-86.763366699220001</v>
      </c>
      <c r="H16" s="2">
        <f t="shared" si="0"/>
        <v>31413</v>
      </c>
      <c r="I16">
        <f t="shared" si="1"/>
        <v>-80.34</v>
      </c>
      <c r="J16">
        <f t="shared" si="2"/>
        <v>41.259639752648404</v>
      </c>
      <c r="K16">
        <f>(I16-AVERAGE($I$14:I$51))^2</f>
        <v>301.22342825484816</v>
      </c>
      <c r="L16">
        <f t="shared" si="3"/>
        <v>6.4233666992199971</v>
      </c>
    </row>
    <row r="17" spans="1:12" x14ac:dyDescent="0.3">
      <c r="A17" s="2">
        <v>31950</v>
      </c>
      <c r="B17">
        <v>124.47</v>
      </c>
      <c r="C17">
        <v>-89.47</v>
      </c>
      <c r="D17">
        <v>-90.88</v>
      </c>
      <c r="F17">
        <v>35064</v>
      </c>
      <c r="G17">
        <v>-94.03929901123</v>
      </c>
      <c r="H17" s="2">
        <f t="shared" si="0"/>
        <v>31778</v>
      </c>
      <c r="I17">
        <f t="shared" si="1"/>
        <v>-96.51</v>
      </c>
      <c r="J17">
        <f t="shared" si="2"/>
        <v>6.1043633759090818</v>
      </c>
      <c r="K17">
        <f>(I17-AVERAGE($I$14:I$51))^2</f>
        <v>1.4060966759003091</v>
      </c>
      <c r="L17">
        <f t="shared" si="3"/>
        <v>-2.4707009887700053</v>
      </c>
    </row>
    <row r="18" spans="1:12" x14ac:dyDescent="0.3">
      <c r="A18" s="2">
        <v>31993</v>
      </c>
      <c r="B18">
        <v>124.62</v>
      </c>
      <c r="C18">
        <v>-89.62</v>
      </c>
      <c r="D18">
        <v>-91.03</v>
      </c>
      <c r="F18">
        <v>35429</v>
      </c>
      <c r="G18">
        <v>-93.728141784670001</v>
      </c>
      <c r="H18" s="2">
        <f t="shared" si="0"/>
        <v>32143</v>
      </c>
      <c r="I18">
        <f t="shared" si="1"/>
        <v>-93.26</v>
      </c>
      <c r="J18">
        <f t="shared" si="2"/>
        <v>0.21915673055400869</v>
      </c>
      <c r="K18">
        <f>(I18-AVERAGE($I$14:I$51))^2</f>
        <v>19.676228254847764</v>
      </c>
      <c r="L18">
        <f t="shared" si="3"/>
        <v>0.46814178466999579</v>
      </c>
    </row>
    <row r="19" spans="1:12" x14ac:dyDescent="0.3">
      <c r="A19" s="2">
        <v>32042</v>
      </c>
      <c r="B19">
        <v>123.98</v>
      </c>
      <c r="C19">
        <v>-88.98</v>
      </c>
      <c r="D19">
        <v>-90.39</v>
      </c>
      <c r="F19">
        <v>35795</v>
      </c>
      <c r="G19">
        <v>-92.003242492680002</v>
      </c>
      <c r="H19" s="2">
        <f t="shared" si="0"/>
        <v>32509</v>
      </c>
      <c r="I19">
        <f t="shared" si="1"/>
        <v>-90.31</v>
      </c>
      <c r="J19">
        <f t="shared" si="2"/>
        <v>2.8670701390171787</v>
      </c>
      <c r="K19">
        <f>(I19-AVERAGE($I$14:I$51))^2</f>
        <v>54.549886149584729</v>
      </c>
      <c r="L19">
        <f t="shared" si="3"/>
        <v>1.6932424926799996</v>
      </c>
    </row>
    <row r="20" spans="1:12" x14ac:dyDescent="0.3">
      <c r="A20" s="2">
        <v>32097</v>
      </c>
      <c r="B20">
        <v>126.85</v>
      </c>
      <c r="C20">
        <v>-91.85</v>
      </c>
      <c r="D20">
        <v>-93.26</v>
      </c>
      <c r="F20">
        <v>36160</v>
      </c>
      <c r="G20">
        <v>-90.217643737789999</v>
      </c>
      <c r="H20" s="2">
        <f t="shared" si="0"/>
        <v>32874</v>
      </c>
      <c r="I20">
        <f t="shared" si="1"/>
        <v>-90.64</v>
      </c>
      <c r="J20">
        <f t="shared" si="2"/>
        <v>0.17838481222800387</v>
      </c>
      <c r="K20">
        <f>(I20-AVERAGE($I$14:I$51))^2</f>
        <v>49.784165096953167</v>
      </c>
      <c r="L20">
        <f t="shared" si="3"/>
        <v>-0.42235626221000189</v>
      </c>
    </row>
    <row r="21" spans="1:12" x14ac:dyDescent="0.3">
      <c r="A21" s="2">
        <v>32154</v>
      </c>
      <c r="B21">
        <v>129</v>
      </c>
      <c r="C21">
        <v>-94</v>
      </c>
      <c r="D21">
        <v>-95.41</v>
      </c>
      <c r="F21">
        <v>36525</v>
      </c>
      <c r="G21">
        <v>-92.252502441410002</v>
      </c>
      <c r="H21" s="2">
        <f t="shared" si="0"/>
        <v>33239</v>
      </c>
      <c r="I21">
        <f t="shared" si="1"/>
        <v>-92.23</v>
      </c>
      <c r="J21">
        <f t="shared" si="2"/>
        <v>5.0635986941037871E-4</v>
      </c>
      <c r="K21">
        <f>(I21-AVERAGE($I$14:I$51))^2</f>
        <v>29.874854570637279</v>
      </c>
      <c r="L21">
        <f t="shared" si="3"/>
        <v>2.2502441409997687E-2</v>
      </c>
    </row>
    <row r="22" spans="1:12" x14ac:dyDescent="0.3">
      <c r="A22" s="2">
        <v>32218</v>
      </c>
      <c r="B22">
        <v>126.68</v>
      </c>
      <c r="C22">
        <v>-91.68</v>
      </c>
      <c r="D22">
        <v>-93.09</v>
      </c>
      <c r="F22">
        <v>36890</v>
      </c>
      <c r="G22">
        <v>-96.70719909668</v>
      </c>
      <c r="H22" s="2">
        <f t="shared" si="0"/>
        <v>33604</v>
      </c>
      <c r="I22">
        <f t="shared" si="1"/>
        <v>-103.21</v>
      </c>
      <c r="J22">
        <f t="shared" si="2"/>
        <v>42.286419588219324</v>
      </c>
      <c r="K22">
        <f>(I22-AVERAGE($I$14:I$51))^2</f>
        <v>30.406517728531583</v>
      </c>
      <c r="L22">
        <f t="shared" si="3"/>
        <v>-6.5028009033199936</v>
      </c>
    </row>
    <row r="23" spans="1:12" x14ac:dyDescent="0.3">
      <c r="A23" s="2">
        <v>32266</v>
      </c>
      <c r="B23">
        <v>126.68</v>
      </c>
      <c r="C23">
        <v>-91.68</v>
      </c>
      <c r="D23">
        <v>-93.09</v>
      </c>
      <c r="F23">
        <v>37256</v>
      </c>
      <c r="G23">
        <v>-98.543533325200002</v>
      </c>
      <c r="H23" s="2">
        <f t="shared" si="0"/>
        <v>33970</v>
      </c>
      <c r="I23">
        <f t="shared" si="1"/>
        <v>-108.52</v>
      </c>
      <c r="J23">
        <f t="shared" si="2"/>
        <v>99.529887313394852</v>
      </c>
      <c r="K23">
        <f>(I23-AVERAGE($I$14:I$51))^2</f>
        <v>117.16353351800505</v>
      </c>
      <c r="L23">
        <f t="shared" si="3"/>
        <v>-9.9764666747999939</v>
      </c>
    </row>
    <row r="24" spans="1:12" x14ac:dyDescent="0.3">
      <c r="A24" s="2">
        <v>32324</v>
      </c>
      <c r="B24">
        <v>124.8</v>
      </c>
      <c r="C24">
        <v>-89.8</v>
      </c>
      <c r="D24">
        <v>-91.21</v>
      </c>
      <c r="F24">
        <v>37621</v>
      </c>
      <c r="G24">
        <v>-88.396835327150001</v>
      </c>
      <c r="H24" s="2">
        <f t="shared" si="0"/>
        <v>34335</v>
      </c>
      <c r="I24">
        <f t="shared" si="1"/>
        <v>-112.62</v>
      </c>
      <c r="J24">
        <f t="shared" si="2"/>
        <v>586.76170676800848</v>
      </c>
      <c r="K24">
        <f>(I24-AVERAGE($I$14:I$51))^2</f>
        <v>222.73205983379458</v>
      </c>
      <c r="L24">
        <f t="shared" si="3"/>
        <v>-24.223164672850004</v>
      </c>
    </row>
    <row r="25" spans="1:12" x14ac:dyDescent="0.3">
      <c r="A25" s="2">
        <v>32365</v>
      </c>
      <c r="B25">
        <v>124.75</v>
      </c>
      <c r="C25">
        <v>-89.75</v>
      </c>
      <c r="D25">
        <v>-91.16</v>
      </c>
      <c r="F25">
        <v>37986</v>
      </c>
      <c r="G25">
        <v>-99.957069396969999</v>
      </c>
      <c r="H25" s="2">
        <f t="shared" si="0"/>
        <v>34700</v>
      </c>
      <c r="I25">
        <f t="shared" si="1"/>
        <v>-99.33</v>
      </c>
      <c r="J25">
        <f t="shared" si="2"/>
        <v>0.3932160286163201</v>
      </c>
      <c r="K25">
        <f>(I25-AVERAGE($I$14:I$51))^2</f>
        <v>2.6706440443212633</v>
      </c>
      <c r="L25">
        <f t="shared" si="3"/>
        <v>0.62706939697000053</v>
      </c>
    </row>
    <row r="26" spans="1:12" x14ac:dyDescent="0.3">
      <c r="A26" s="2">
        <v>32434</v>
      </c>
      <c r="B26">
        <v>124.4</v>
      </c>
      <c r="C26">
        <v>-89.4</v>
      </c>
      <c r="D26">
        <v>-90.81</v>
      </c>
      <c r="F26">
        <v>38351</v>
      </c>
      <c r="G26">
        <v>-99.92261505127</v>
      </c>
      <c r="H26" s="2">
        <f t="shared" si="0"/>
        <v>35065</v>
      </c>
      <c r="I26">
        <f t="shared" si="1"/>
        <v>-110.65</v>
      </c>
      <c r="J26">
        <f t="shared" si="2"/>
        <v>115.07678783823906</v>
      </c>
      <c r="K26">
        <f>(I26-AVERAGE($I$14:I$51))^2</f>
        <v>167.81157036011047</v>
      </c>
      <c r="L26">
        <f t="shared" si="3"/>
        <v>-10.727384948730005</v>
      </c>
    </row>
    <row r="27" spans="1:12" x14ac:dyDescent="0.3">
      <c r="A27" s="2">
        <v>32469</v>
      </c>
      <c r="B27">
        <v>123.9</v>
      </c>
      <c r="C27">
        <v>-88.9</v>
      </c>
      <c r="D27">
        <v>-90.31</v>
      </c>
      <c r="F27">
        <v>38717</v>
      </c>
      <c r="G27">
        <v>-97.876579284670001</v>
      </c>
      <c r="H27" s="2">
        <f t="shared" si="0"/>
        <v>35431</v>
      </c>
      <c r="I27">
        <f t="shared" si="1"/>
        <v>-93.96</v>
      </c>
      <c r="J27">
        <f t="shared" si="2"/>
        <v>15.339593293106224</v>
      </c>
      <c r="K27">
        <f>(I27-AVERAGE($I$14:I$51))^2</f>
        <v>13.956122991689936</v>
      </c>
      <c r="L27">
        <f t="shared" si="3"/>
        <v>3.9165792846700072</v>
      </c>
    </row>
    <row r="28" spans="1:12" x14ac:dyDescent="0.3">
      <c r="A28" s="2">
        <v>32526</v>
      </c>
      <c r="B28">
        <v>123.1</v>
      </c>
      <c r="C28">
        <v>-88.1</v>
      </c>
      <c r="D28">
        <v>-89.51</v>
      </c>
      <c r="F28">
        <v>39082</v>
      </c>
      <c r="G28">
        <v>-98.241157531740001</v>
      </c>
      <c r="H28" s="2">
        <f t="shared" si="0"/>
        <v>35796</v>
      </c>
      <c r="I28">
        <f t="shared" si="1"/>
        <v>-100.77</v>
      </c>
      <c r="J28">
        <f t="shared" si="2"/>
        <v>6.3950442292753049</v>
      </c>
      <c r="K28">
        <f>(I28-AVERAGE($I$14:I$51))^2</f>
        <v>9.4507703601106634</v>
      </c>
      <c r="L28">
        <f t="shared" si="3"/>
        <v>-2.5288424682599953</v>
      </c>
    </row>
    <row r="29" spans="1:12" x14ac:dyDescent="0.3">
      <c r="A29" s="2">
        <v>32582</v>
      </c>
      <c r="B29">
        <v>124.3</v>
      </c>
      <c r="C29">
        <v>-89.3</v>
      </c>
      <c r="D29">
        <v>-90.71</v>
      </c>
      <c r="F29">
        <v>39447</v>
      </c>
      <c r="G29">
        <v>-99.818893432620001</v>
      </c>
      <c r="H29" s="2">
        <f t="shared" si="0"/>
        <v>36161</v>
      </c>
      <c r="I29">
        <f t="shared" si="1"/>
        <v>-100.18</v>
      </c>
      <c r="J29">
        <f t="shared" si="2"/>
        <v>0.13039795300497051</v>
      </c>
      <c r="K29">
        <f>(I29-AVERAGE($I$14:I$51))^2</f>
        <v>6.1713019390581128</v>
      </c>
      <c r="L29">
        <f t="shared" si="3"/>
        <v>-0.36110656738000557</v>
      </c>
    </row>
    <row r="30" spans="1:12" x14ac:dyDescent="0.3">
      <c r="A30" s="2">
        <v>32622</v>
      </c>
      <c r="B30">
        <v>116.6</v>
      </c>
      <c r="C30">
        <v>-81.599999999999895</v>
      </c>
      <c r="D30">
        <v>-83.01</v>
      </c>
      <c r="F30">
        <v>39812</v>
      </c>
      <c r="G30">
        <v>-98.537567138669999</v>
      </c>
      <c r="H30" s="2">
        <f t="shared" si="0"/>
        <v>36526</v>
      </c>
      <c r="I30">
        <f t="shared" si="1"/>
        <v>-95.97</v>
      </c>
      <c r="J30">
        <f t="shared" si="2"/>
        <v>6.5924010115780529</v>
      </c>
      <c r="K30">
        <f>(I30-AVERAGE($I$14:I$51))^2</f>
        <v>2.9783493074792928</v>
      </c>
      <c r="L30">
        <f t="shared" si="3"/>
        <v>2.5675671386700003</v>
      </c>
    </row>
    <row r="31" spans="1:12" x14ac:dyDescent="0.3">
      <c r="A31" s="2">
        <v>32672</v>
      </c>
      <c r="B31">
        <v>116.2</v>
      </c>
      <c r="C31">
        <v>-81.2</v>
      </c>
      <c r="D31">
        <v>-82.61</v>
      </c>
      <c r="F31">
        <v>40178</v>
      </c>
      <c r="G31">
        <v>-98.30995941162</v>
      </c>
      <c r="H31" s="2">
        <f t="shared" si="0"/>
        <v>36892</v>
      </c>
      <c r="I31">
        <f t="shared" si="1"/>
        <v>-95.09</v>
      </c>
      <c r="J31">
        <f t="shared" si="2"/>
        <v>10.368138612480191</v>
      </c>
      <c r="K31">
        <f>(I31-AVERAGE($I$14:I$51))^2</f>
        <v>6.7901387811635141</v>
      </c>
      <c r="L31">
        <f t="shared" si="3"/>
        <v>3.2199594116199961</v>
      </c>
    </row>
    <row r="32" spans="1:12" x14ac:dyDescent="0.3">
      <c r="A32" s="2">
        <v>32730</v>
      </c>
      <c r="B32">
        <v>117.2</v>
      </c>
      <c r="C32">
        <v>-82.2</v>
      </c>
      <c r="D32">
        <v>-83.61</v>
      </c>
      <c r="F32">
        <v>40543</v>
      </c>
      <c r="G32">
        <v>-105.12449646</v>
      </c>
      <c r="H32" s="2">
        <f t="shared" si="0"/>
        <v>37257</v>
      </c>
      <c r="I32">
        <f t="shared" si="1"/>
        <v>-117.43</v>
      </c>
      <c r="J32">
        <f t="shared" si="2"/>
        <v>151.42541737295261</v>
      </c>
      <c r="K32">
        <f>(I32-AVERAGE($I$14:I$51))^2</f>
        <v>389.43906509695245</v>
      </c>
      <c r="L32">
        <f t="shared" si="3"/>
        <v>-12.305503540000004</v>
      </c>
    </row>
    <row r="33" spans="1:12" x14ac:dyDescent="0.3">
      <c r="A33" s="2">
        <v>32783</v>
      </c>
      <c r="B33">
        <v>123.8</v>
      </c>
      <c r="C33">
        <v>-88.8</v>
      </c>
      <c r="D33">
        <v>-90.21</v>
      </c>
      <c r="F33">
        <v>40908</v>
      </c>
      <c r="G33">
        <v>-111.3249664307</v>
      </c>
      <c r="H33" s="2">
        <f t="shared" si="0"/>
        <v>37622</v>
      </c>
      <c r="I33">
        <f t="shared" si="1"/>
        <v>-136.4</v>
      </c>
      <c r="J33">
        <f t="shared" si="2"/>
        <v>628.75730850152206</v>
      </c>
      <c r="K33">
        <f>(I33-AVERAGE($I$14:I$51))^2</f>
        <v>1498.015912465373</v>
      </c>
      <c r="L33">
        <f t="shared" si="3"/>
        <v>-25.075033569300004</v>
      </c>
    </row>
    <row r="34" spans="1:12" x14ac:dyDescent="0.3">
      <c r="A34" s="2">
        <v>32828</v>
      </c>
      <c r="B34">
        <v>124.23</v>
      </c>
      <c r="C34">
        <v>-89.23</v>
      </c>
      <c r="D34">
        <v>-90.64</v>
      </c>
      <c r="F34">
        <v>41273</v>
      </c>
      <c r="G34">
        <v>-103.4316940308</v>
      </c>
      <c r="H34" s="2">
        <f t="shared" si="0"/>
        <v>37987</v>
      </c>
      <c r="I34">
        <f t="shared" si="1"/>
        <v>-96.13</v>
      </c>
      <c r="J34">
        <f t="shared" si="2"/>
        <v>53.314735719420462</v>
      </c>
      <c r="K34">
        <f>(I34-AVERAGE($I$14:I$51))^2</f>
        <v>2.4516966759003496</v>
      </c>
      <c r="L34">
        <f t="shared" si="3"/>
        <v>7.3016940308000073</v>
      </c>
    </row>
    <row r="35" spans="1:12" x14ac:dyDescent="0.3">
      <c r="A35" s="2">
        <v>32883</v>
      </c>
      <c r="B35">
        <v>124.66</v>
      </c>
      <c r="C35">
        <v>-89.66</v>
      </c>
      <c r="D35">
        <v>-91.07</v>
      </c>
      <c r="F35">
        <v>41639</v>
      </c>
      <c r="G35">
        <v>-107.51537322999999</v>
      </c>
      <c r="H35" s="2">
        <f t="shared" si="0"/>
        <v>38353</v>
      </c>
      <c r="I35">
        <f t="shared" si="1"/>
        <v>-106.13</v>
      </c>
      <c r="J35">
        <f t="shared" si="2"/>
        <v>1.9192589864006302</v>
      </c>
      <c r="K35">
        <f>(I35-AVERAGE($I$14:I$51))^2</f>
        <v>71.135907202215677</v>
      </c>
      <c r="L35">
        <f t="shared" si="3"/>
        <v>1.385373229999999</v>
      </c>
    </row>
    <row r="36" spans="1:12" x14ac:dyDescent="0.3">
      <c r="A36" s="2">
        <v>32939</v>
      </c>
      <c r="B36">
        <v>124.88</v>
      </c>
      <c r="C36">
        <v>-89.88</v>
      </c>
      <c r="D36">
        <v>-91.29</v>
      </c>
      <c r="F36">
        <v>42004</v>
      </c>
      <c r="G36">
        <v>-108.46143341059999</v>
      </c>
      <c r="H36" s="2">
        <f t="shared" si="0"/>
        <v>38718</v>
      </c>
      <c r="I36">
        <f t="shared" si="1"/>
        <v>-107.22</v>
      </c>
      <c r="J36">
        <f t="shared" si="2"/>
        <v>1.5411569129539371</v>
      </c>
      <c r="K36">
        <f>(I36-AVERAGE($I$14:I$51))^2</f>
        <v>90.710586149584117</v>
      </c>
      <c r="L36">
        <f t="shared" si="3"/>
        <v>1.2414334105999956</v>
      </c>
    </row>
    <row r="37" spans="1:12" x14ac:dyDescent="0.3">
      <c r="A37" s="2">
        <v>32995</v>
      </c>
      <c r="B37">
        <v>124.82</v>
      </c>
      <c r="C37">
        <v>-89.82</v>
      </c>
      <c r="D37">
        <v>-91.23</v>
      </c>
      <c r="F37">
        <v>42369</v>
      </c>
      <c r="G37">
        <v>-108.7813491821</v>
      </c>
      <c r="H37" s="2">
        <f t="shared" si="0"/>
        <v>39083</v>
      </c>
      <c r="I37">
        <f t="shared" si="1"/>
        <v>-106.13</v>
      </c>
      <c r="J37">
        <f t="shared" si="2"/>
        <v>7.0296524854223703</v>
      </c>
      <c r="K37">
        <f>(I37-AVERAGE($I$14:I$51))^2</f>
        <v>71.135907202215677</v>
      </c>
      <c r="L37">
        <f t="shared" si="3"/>
        <v>2.6513491821000059</v>
      </c>
    </row>
    <row r="38" spans="1:12" x14ac:dyDescent="0.3">
      <c r="A38" s="2">
        <v>33049</v>
      </c>
      <c r="B38">
        <v>124.93</v>
      </c>
      <c r="C38">
        <v>-89.93</v>
      </c>
      <c r="D38">
        <v>-91.34</v>
      </c>
      <c r="F38">
        <v>42734</v>
      </c>
      <c r="G38">
        <v>-115.3554153442</v>
      </c>
      <c r="H38" s="2">
        <f t="shared" si="0"/>
        <v>39448</v>
      </c>
      <c r="I38">
        <f t="shared" si="1"/>
        <v>-115.96</v>
      </c>
      <c r="J38">
        <f t="shared" si="2"/>
        <v>0.36552260602880027</v>
      </c>
      <c r="K38">
        <f>(I38-AVERAGE($I$14:I$51))^2</f>
        <v>333.58138614958358</v>
      </c>
      <c r="L38">
        <f t="shared" si="3"/>
        <v>-0.60458465579999654</v>
      </c>
    </row>
    <row r="39" spans="1:12" x14ac:dyDescent="0.3">
      <c r="A39" s="2">
        <v>33100</v>
      </c>
      <c r="B39">
        <v>126.65</v>
      </c>
      <c r="C39">
        <v>-91.65</v>
      </c>
      <c r="D39">
        <v>-93.06</v>
      </c>
      <c r="F39">
        <v>43100</v>
      </c>
      <c r="G39">
        <v>-112.65241241459999</v>
      </c>
      <c r="H39" s="2">
        <f t="shared" si="0"/>
        <v>39814</v>
      </c>
      <c r="I39">
        <f t="shared" si="1"/>
        <v>-108.61</v>
      </c>
      <c r="J39">
        <f t="shared" si="2"/>
        <v>16.341098129712154</v>
      </c>
      <c r="K39">
        <f>(I39-AVERAGE($I$14:I$51))^2</f>
        <v>119.11999141274197</v>
      </c>
      <c r="L39">
        <f t="shared" si="3"/>
        <v>4.042412414599994</v>
      </c>
    </row>
    <row r="40" spans="1:12" x14ac:dyDescent="0.3">
      <c r="A40" s="2">
        <v>33155</v>
      </c>
      <c r="B40">
        <v>126.21</v>
      </c>
      <c r="C40">
        <v>-91.21</v>
      </c>
      <c r="D40">
        <v>-92.62</v>
      </c>
      <c r="F40">
        <v>43465</v>
      </c>
      <c r="G40">
        <v>-110.29936218260001</v>
      </c>
      <c r="H40" s="2">
        <f t="shared" si="0"/>
        <v>40179</v>
      </c>
      <c r="I40">
        <f t="shared" si="1"/>
        <v>-104.82</v>
      </c>
      <c r="J40">
        <f t="shared" si="2"/>
        <v>30.023409928107181</v>
      </c>
      <c r="K40">
        <f>(I40-AVERAGE($I$14:I$51))^2</f>
        <v>50.754375623268338</v>
      </c>
      <c r="L40">
        <f t="shared" si="3"/>
        <v>5.4793621826000134</v>
      </c>
    </row>
    <row r="41" spans="1:12" x14ac:dyDescent="0.3">
      <c r="A41" s="2">
        <v>33205</v>
      </c>
      <c r="B41">
        <v>125.82</v>
      </c>
      <c r="C41">
        <v>-90.82</v>
      </c>
      <c r="D41">
        <v>-92.23</v>
      </c>
      <c r="F41">
        <v>43830</v>
      </c>
      <c r="G41">
        <v>-104.7978820801</v>
      </c>
      <c r="H41" s="2">
        <f t="shared" si="0"/>
        <v>40544</v>
      </c>
      <c r="I41">
        <f t="shared" si="1"/>
        <v>-103.21</v>
      </c>
      <c r="J41">
        <f t="shared" si="2"/>
        <v>2.5213695003027086</v>
      </c>
      <c r="K41">
        <f>(I41-AVERAGE($I$14:I$51))^2</f>
        <v>30.406517728531583</v>
      </c>
      <c r="L41">
        <f t="shared" si="3"/>
        <v>1.5878820801000018</v>
      </c>
    </row>
    <row r="42" spans="1:12" x14ac:dyDescent="0.3">
      <c r="A42" s="2">
        <v>33268</v>
      </c>
      <c r="B42">
        <v>125.4</v>
      </c>
      <c r="C42">
        <v>-90.4</v>
      </c>
      <c r="D42">
        <v>-91.81</v>
      </c>
      <c r="F42">
        <v>44195</v>
      </c>
      <c r="G42">
        <v>-97.387336730960001</v>
      </c>
      <c r="H42" s="2">
        <f t="shared" si="0"/>
        <v>40909</v>
      </c>
      <c r="I42">
        <f t="shared" si="1"/>
        <v>-97.06</v>
      </c>
      <c r="J42">
        <f t="shared" si="2"/>
        <v>0.10714933543557879</v>
      </c>
      <c r="K42">
        <f>(I42-AVERAGE($I$14:I$51))^2</f>
        <v>0.40422825484766622</v>
      </c>
      <c r="L42">
        <f t="shared" si="3"/>
        <v>0.32733673095999904</v>
      </c>
    </row>
    <row r="43" spans="1:12" x14ac:dyDescent="0.3">
      <c r="A43" s="2">
        <v>33294</v>
      </c>
      <c r="B43">
        <v>125.5</v>
      </c>
      <c r="C43">
        <v>-90.5</v>
      </c>
      <c r="D43">
        <v>-91.91</v>
      </c>
      <c r="F43">
        <v>44561</v>
      </c>
      <c r="G43">
        <v>-92.201431274409998</v>
      </c>
      <c r="H43" s="2">
        <f t="shared" si="0"/>
        <v>41275</v>
      </c>
      <c r="I43">
        <f t="shared" si="1"/>
        <v>-93.12</v>
      </c>
      <c r="J43">
        <f t="shared" si="2"/>
        <v>0.84376850363204836</v>
      </c>
      <c r="K43">
        <f>(I43-AVERAGE($I$14:I$51))^2</f>
        <v>20.937849307479354</v>
      </c>
      <c r="L43">
        <f t="shared" si="3"/>
        <v>-0.91856872559000635</v>
      </c>
    </row>
    <row r="44" spans="1:12" x14ac:dyDescent="0.3">
      <c r="A44" s="2">
        <v>33322</v>
      </c>
      <c r="B44">
        <v>126.84</v>
      </c>
      <c r="C44">
        <v>-91.84</v>
      </c>
      <c r="D44">
        <v>-93.25</v>
      </c>
      <c r="F44">
        <v>44926</v>
      </c>
      <c r="G44">
        <v>-92.0620803833</v>
      </c>
      <c r="H44" s="2">
        <f t="shared" si="0"/>
        <v>41640</v>
      </c>
      <c r="I44">
        <f t="shared" si="1"/>
        <v>-90.9</v>
      </c>
      <c r="J44">
        <f t="shared" si="2"/>
        <v>1.3504308172506609</v>
      </c>
      <c r="K44">
        <f>(I44-AVERAGE($I$14:I$51))^2</f>
        <v>46.182754570637293</v>
      </c>
      <c r="L44">
        <f t="shared" si="3"/>
        <v>1.162080383299994</v>
      </c>
    </row>
    <row r="45" spans="1:12" x14ac:dyDescent="0.3">
      <c r="A45" s="2">
        <v>33350</v>
      </c>
      <c r="B45">
        <v>126.8</v>
      </c>
      <c r="C45">
        <v>-91.8</v>
      </c>
      <c r="D45">
        <v>-93.21</v>
      </c>
      <c r="F45">
        <v>45291</v>
      </c>
      <c r="G45">
        <v>-92.464752197270002</v>
      </c>
      <c r="H45" s="2">
        <f t="shared" si="0"/>
        <v>42005</v>
      </c>
      <c r="I45">
        <f t="shared" si="1"/>
        <v>-90.86</v>
      </c>
      <c r="J45">
        <f t="shared" si="2"/>
        <v>2.5752296146429012</v>
      </c>
      <c r="K45">
        <f>(I45-AVERAGE($I$14:I$51))^2</f>
        <v>46.728017728532116</v>
      </c>
      <c r="L45">
        <f t="shared" si="3"/>
        <v>1.6047521972700025</v>
      </c>
    </row>
    <row r="46" spans="1:12" x14ac:dyDescent="0.3">
      <c r="A46" s="2">
        <v>33360</v>
      </c>
      <c r="B46">
        <v>126.75</v>
      </c>
      <c r="C46">
        <v>-91.75</v>
      </c>
      <c r="D46">
        <v>-93.16</v>
      </c>
      <c r="F46">
        <v>45656</v>
      </c>
      <c r="G46">
        <v>-91.614463806149999</v>
      </c>
      <c r="H46" s="2">
        <f t="shared" si="0"/>
        <v>42370</v>
      </c>
      <c r="I46">
        <f t="shared" si="1"/>
        <v>-91.66</v>
      </c>
      <c r="J46">
        <f t="shared" si="2"/>
        <v>2.0735449503445618E-3</v>
      </c>
      <c r="K46">
        <f>(I46-AVERAGE($I$14:I$51))^2</f>
        <v>36.430754570637383</v>
      </c>
      <c r="L46">
        <f t="shared" si="3"/>
        <v>-4.553619384999763E-2</v>
      </c>
    </row>
    <row r="47" spans="1:12" x14ac:dyDescent="0.3">
      <c r="A47" s="2">
        <v>33375</v>
      </c>
      <c r="B47">
        <v>126.7</v>
      </c>
      <c r="C47">
        <v>-91.7</v>
      </c>
      <c r="D47">
        <v>-93.11</v>
      </c>
      <c r="F47">
        <v>46022</v>
      </c>
      <c r="G47">
        <v>-87.174011230470001</v>
      </c>
      <c r="H47" s="2">
        <f t="shared" si="0"/>
        <v>42736</v>
      </c>
      <c r="I47">
        <f t="shared" si="1"/>
        <v>-86.36</v>
      </c>
      <c r="J47">
        <f t="shared" si="2"/>
        <v>0.66261428333128525</v>
      </c>
      <c r="K47">
        <f>(I47-AVERAGE($I$14:I$51))^2</f>
        <v>128.50012299169018</v>
      </c>
      <c r="L47">
        <f t="shared" si="3"/>
        <v>0.81401123047000112</v>
      </c>
    </row>
    <row r="48" spans="1:12" x14ac:dyDescent="0.3">
      <c r="A48" s="2">
        <v>33428</v>
      </c>
      <c r="B48">
        <v>159</v>
      </c>
      <c r="C48">
        <v>-124</v>
      </c>
      <c r="D48">
        <v>-125.41</v>
      </c>
      <c r="F48">
        <v>46387</v>
      </c>
      <c r="G48">
        <v>-85.134384155269998</v>
      </c>
      <c r="H48" s="2">
        <f t="shared" si="0"/>
        <v>43101</v>
      </c>
      <c r="I48">
        <f t="shared" si="1"/>
        <v>-86.46</v>
      </c>
      <c r="J48">
        <f t="shared" si="2"/>
        <v>1.7572573677992189</v>
      </c>
      <c r="K48">
        <f>(I48-AVERAGE($I$14:I$51))^2</f>
        <v>126.24296509695347</v>
      </c>
      <c r="L48">
        <f t="shared" si="3"/>
        <v>-1.3256158447299953</v>
      </c>
    </row>
    <row r="49" spans="1:12" x14ac:dyDescent="0.3">
      <c r="A49" s="2">
        <v>33484</v>
      </c>
      <c r="B49">
        <v>129.69</v>
      </c>
      <c r="C49">
        <v>-94.69</v>
      </c>
      <c r="D49">
        <v>-96.1</v>
      </c>
      <c r="F49">
        <v>46752</v>
      </c>
      <c r="G49">
        <v>-84.617645263669999</v>
      </c>
      <c r="H49" s="2">
        <f t="shared" si="0"/>
        <v>43466</v>
      </c>
      <c r="I49">
        <f t="shared" si="1"/>
        <v>-86.62</v>
      </c>
      <c r="J49">
        <f t="shared" si="2"/>
        <v>4.0094244901032052</v>
      </c>
      <c r="K49">
        <f>(I49-AVERAGE($I$14:I$51))^2</f>
        <v>122.67311246537427</v>
      </c>
      <c r="L49">
        <f t="shared" si="3"/>
        <v>-2.0023547363300054</v>
      </c>
    </row>
    <row r="50" spans="1:12" x14ac:dyDescent="0.3">
      <c r="A50" s="2">
        <v>33512</v>
      </c>
      <c r="B50">
        <v>130.6</v>
      </c>
      <c r="C50">
        <v>-95.6</v>
      </c>
      <c r="D50">
        <v>-97.01</v>
      </c>
      <c r="F50">
        <v>47117</v>
      </c>
      <c r="G50">
        <v>-83.33228302002</v>
      </c>
      <c r="H50" s="2">
        <f t="shared" si="0"/>
        <v>43831</v>
      </c>
      <c r="I50">
        <f t="shared" si="1"/>
        <v>-82.71</v>
      </c>
      <c r="J50">
        <f t="shared" si="2"/>
        <v>0.38723615700521974</v>
      </c>
      <c r="K50">
        <f>(I50-AVERAGE($I$14:I$51))^2</f>
        <v>224.57388614958523</v>
      </c>
      <c r="L50">
        <f t="shared" si="3"/>
        <v>0.62228302002000646</v>
      </c>
    </row>
    <row r="51" spans="1:12" x14ac:dyDescent="0.3">
      <c r="A51" s="2">
        <v>33562</v>
      </c>
      <c r="B51">
        <v>136.80000000000001</v>
      </c>
      <c r="C51">
        <v>-101.8</v>
      </c>
      <c r="D51">
        <v>-103.21</v>
      </c>
      <c r="F51">
        <v>47483</v>
      </c>
      <c r="G51">
        <v>-106.92105865480001</v>
      </c>
      <c r="H51" s="2">
        <f t="shared" si="0"/>
        <v>44197</v>
      </c>
      <c r="I51">
        <f t="shared" si="1"/>
        <v>-83.66</v>
      </c>
      <c r="J51">
        <f t="shared" si="2"/>
        <v>541.07684974204642</v>
      </c>
      <c r="K51">
        <f>(I51-AVERAGE($I$14:I$51))^2</f>
        <v>197.00338614958511</v>
      </c>
      <c r="L51">
        <f t="shared" si="3"/>
        <v>23.26105865480001</v>
      </c>
    </row>
    <row r="52" spans="1:12" x14ac:dyDescent="0.3">
      <c r="A52" s="2">
        <v>33616</v>
      </c>
      <c r="B52">
        <v>130.26</v>
      </c>
      <c r="C52">
        <v>-95.26</v>
      </c>
      <c r="D52">
        <v>-96.67</v>
      </c>
      <c r="F52">
        <v>47848</v>
      </c>
      <c r="G52">
        <v>-113.2934951782</v>
      </c>
      <c r="H52" s="2">
        <f t="shared" si="0"/>
        <v>44562</v>
      </c>
      <c r="I52">
        <f t="shared" si="1"/>
        <v>-83.23</v>
      </c>
      <c r="J52">
        <f t="shared" si="2"/>
        <v>903.8137423296547</v>
      </c>
      <c r="K52">
        <f>(I52-AVERAGE($I$14:I$51))^2</f>
        <v>209.25906509695332</v>
      </c>
      <c r="L52">
        <f t="shared" si="3"/>
        <v>30.0634951782</v>
      </c>
    </row>
    <row r="53" spans="1:12" x14ac:dyDescent="0.3">
      <c r="A53" s="2">
        <v>33669</v>
      </c>
      <c r="B53">
        <v>130.12</v>
      </c>
      <c r="C53">
        <v>-95.12</v>
      </c>
      <c r="D53">
        <v>-96.53</v>
      </c>
      <c r="F53">
        <v>48213</v>
      </c>
      <c r="G53">
        <v>-117.69213104249999</v>
      </c>
      <c r="H53" s="2">
        <f t="shared" si="0"/>
        <v>44927</v>
      </c>
      <c r="I53">
        <f t="shared" si="1"/>
        <v>-84.6</v>
      </c>
      <c r="J53">
        <f t="shared" si="2"/>
        <v>1095.0891369339922</v>
      </c>
      <c r="K53">
        <f>(I53-AVERAGE($I$14:I$51))^2</f>
        <v>171.49970193905881</v>
      </c>
      <c r="L53">
        <f t="shared" si="3"/>
        <v>33.0921310425</v>
      </c>
    </row>
    <row r="54" spans="1:12" x14ac:dyDescent="0.3">
      <c r="A54" s="2">
        <v>33722</v>
      </c>
      <c r="B54">
        <v>133.13999999999899</v>
      </c>
      <c r="C54">
        <v>-98.14</v>
      </c>
      <c r="D54">
        <v>-99.55</v>
      </c>
      <c r="F54">
        <v>48578</v>
      </c>
      <c r="G54">
        <v>-120.5096130371</v>
      </c>
      <c r="H54" s="2">
        <f t="shared" si="0"/>
        <v>45292</v>
      </c>
      <c r="I54">
        <f t="shared" si="1"/>
        <v>-84.6</v>
      </c>
      <c r="J54">
        <f t="shared" si="2"/>
        <v>1289.5003084742623</v>
      </c>
      <c r="K54">
        <f>(I54-AVERAGE($I$14:I$51))^2</f>
        <v>171.49970193905881</v>
      </c>
      <c r="L54">
        <f t="shared" si="3"/>
        <v>35.909613037100002</v>
      </c>
    </row>
    <row r="55" spans="1:12" x14ac:dyDescent="0.3">
      <c r="A55" s="2">
        <v>33787</v>
      </c>
      <c r="B55">
        <v>132.93</v>
      </c>
      <c r="C55">
        <v>-97.93</v>
      </c>
      <c r="D55">
        <v>-99.34</v>
      </c>
      <c r="F55">
        <v>48944</v>
      </c>
      <c r="G55">
        <v>-122.9653625488</v>
      </c>
      <c r="H55" s="2">
        <f t="shared" si="0"/>
        <v>45658</v>
      </c>
      <c r="I55">
        <f t="shared" si="1"/>
        <v>-84.6</v>
      </c>
      <c r="J55">
        <f t="shared" si="2"/>
        <v>1471.9010435008663</v>
      </c>
      <c r="K55">
        <f>(I55-AVERAGE($I$14:I$51))^2</f>
        <v>171.49970193905881</v>
      </c>
      <c r="L55">
        <f t="shared" si="3"/>
        <v>38.365362548800007</v>
      </c>
    </row>
    <row r="56" spans="1:12" x14ac:dyDescent="0.3">
      <c r="A56" s="2">
        <v>33848</v>
      </c>
      <c r="B56">
        <v>132.33000000000001</v>
      </c>
      <c r="C56">
        <v>-97.33</v>
      </c>
      <c r="D56">
        <v>-98.74</v>
      </c>
      <c r="F56">
        <v>49309</v>
      </c>
      <c r="G56">
        <v>-125.68375396730001</v>
      </c>
      <c r="H56" s="2">
        <f t="shared" si="0"/>
        <v>46023</v>
      </c>
      <c r="I56">
        <f t="shared" si="1"/>
        <v>-84.6</v>
      </c>
      <c r="J56">
        <f t="shared" si="2"/>
        <v>1687.8748400456395</v>
      </c>
      <c r="K56">
        <f>(I56-AVERAGE($I$14:I$51))^2</f>
        <v>171.49970193905881</v>
      </c>
      <c r="L56">
        <f t="shared" si="3"/>
        <v>41.083753967300012</v>
      </c>
    </row>
    <row r="57" spans="1:12" x14ac:dyDescent="0.3">
      <c r="A57" s="2">
        <v>33903</v>
      </c>
      <c r="B57">
        <v>142.11000000000001</v>
      </c>
      <c r="C57">
        <v>-107.11</v>
      </c>
      <c r="D57">
        <v>-108.52</v>
      </c>
      <c r="F57">
        <v>49674</v>
      </c>
      <c r="G57">
        <v>-127.1377410889</v>
      </c>
      <c r="H57" s="2">
        <f t="shared" si="0"/>
        <v>46388</v>
      </c>
      <c r="I57">
        <f t="shared" si="1"/>
        <v>-84.6</v>
      </c>
      <c r="J57">
        <f t="shared" si="2"/>
        <v>1809.4594169462919</v>
      </c>
      <c r="K57">
        <f>(I57-AVERAGE($I$14:I$51))^2</f>
        <v>171.49970193905881</v>
      </c>
      <c r="L57">
        <f t="shared" si="3"/>
        <v>42.537741088900006</v>
      </c>
    </row>
    <row r="58" spans="1:12" x14ac:dyDescent="0.3">
      <c r="A58" s="2">
        <v>33981</v>
      </c>
      <c r="B58">
        <v>128.88</v>
      </c>
      <c r="C58">
        <v>-93.88</v>
      </c>
      <c r="D58">
        <v>-95.29</v>
      </c>
      <c r="F58">
        <v>50039</v>
      </c>
      <c r="G58">
        <v>-128.53273010250001</v>
      </c>
      <c r="H58" s="2">
        <f t="shared" si="0"/>
        <v>46753</v>
      </c>
      <c r="I58">
        <f t="shared" si="1"/>
        <v>-84.6</v>
      </c>
      <c r="J58">
        <f t="shared" si="2"/>
        <v>1930.0847742591111</v>
      </c>
      <c r="K58">
        <f>(I58-AVERAGE($I$14:I$51))^2</f>
        <v>171.49970193905881</v>
      </c>
      <c r="L58">
        <f t="shared" si="3"/>
        <v>43.932730102500017</v>
      </c>
    </row>
    <row r="59" spans="1:12" x14ac:dyDescent="0.3">
      <c r="A59" s="2">
        <v>34017</v>
      </c>
      <c r="B59">
        <v>128.38</v>
      </c>
      <c r="C59">
        <v>-93.38</v>
      </c>
      <c r="D59">
        <v>-94.79</v>
      </c>
      <c r="F59">
        <v>50405</v>
      </c>
      <c r="G59">
        <v>-129.53672790530001</v>
      </c>
      <c r="H59" s="2">
        <f t="shared" si="0"/>
        <v>47119</v>
      </c>
      <c r="I59">
        <f t="shared" si="1"/>
        <v>-84.6</v>
      </c>
      <c r="J59">
        <f t="shared" si="2"/>
        <v>2019.3095148349694</v>
      </c>
      <c r="K59">
        <f>(I59-AVERAGE($I$14:I$51))^2</f>
        <v>171.49970193905881</v>
      </c>
      <c r="L59">
        <f t="shared" si="3"/>
        <v>44.936727905300017</v>
      </c>
    </row>
    <row r="60" spans="1:12" x14ac:dyDescent="0.3">
      <c r="A60" s="2">
        <v>34086</v>
      </c>
      <c r="B60">
        <v>128.76</v>
      </c>
      <c r="C60">
        <v>-93.76</v>
      </c>
      <c r="D60">
        <v>-95.17</v>
      </c>
      <c r="F60">
        <v>50770</v>
      </c>
      <c r="G60">
        <v>-130.63999938960001</v>
      </c>
      <c r="H60" s="2">
        <f t="shared" si="0"/>
        <v>47484</v>
      </c>
      <c r="I60">
        <f t="shared" si="1"/>
        <v>-84.6</v>
      </c>
      <c r="J60">
        <f t="shared" si="2"/>
        <v>2119.6815437943696</v>
      </c>
      <c r="K60">
        <f>(I60-AVERAGE($I$14:I$51))^2</f>
        <v>171.49970193905881</v>
      </c>
      <c r="L60">
        <f t="shared" si="3"/>
        <v>46.039999389600013</v>
      </c>
    </row>
    <row r="61" spans="1:12" x14ac:dyDescent="0.3">
      <c r="A61" s="2">
        <v>34150</v>
      </c>
      <c r="B61">
        <v>129.38999999999899</v>
      </c>
      <c r="C61">
        <v>-94.39</v>
      </c>
      <c r="D61">
        <v>-95.8</v>
      </c>
      <c r="F61">
        <v>51135</v>
      </c>
      <c r="G61">
        <v>-131.6951751709</v>
      </c>
      <c r="H61" s="2">
        <f t="shared" si="0"/>
        <v>47849</v>
      </c>
      <c r="I61">
        <f t="shared" si="1"/>
        <v>-84.6</v>
      </c>
      <c r="J61">
        <f t="shared" si="2"/>
        <v>2217.9555243777563</v>
      </c>
      <c r="K61">
        <f>(I61-AVERAGE($I$14:I$51))^2</f>
        <v>171.49970193905881</v>
      </c>
      <c r="L61">
        <f t="shared" si="3"/>
        <v>47.095175170900006</v>
      </c>
    </row>
    <row r="62" spans="1:12" x14ac:dyDescent="0.3">
      <c r="A62" s="2">
        <v>34207</v>
      </c>
      <c r="B62">
        <v>130.78</v>
      </c>
      <c r="C62">
        <v>-95.78</v>
      </c>
      <c r="D62">
        <v>-97.19</v>
      </c>
      <c r="F62">
        <v>51500</v>
      </c>
      <c r="G62">
        <v>-132.69342041019999</v>
      </c>
      <c r="H62" s="2">
        <f t="shared" si="0"/>
        <v>48214</v>
      </c>
      <c r="I62">
        <f t="shared" si="1"/>
        <v>-84.6</v>
      </c>
      <c r="J62">
        <f t="shared" si="2"/>
        <v>2312.9770867522416</v>
      </c>
      <c r="K62">
        <f>(I62-AVERAGE($I$14:I$51))^2</f>
        <v>171.49970193905881</v>
      </c>
      <c r="L62">
        <f t="shared" si="3"/>
        <v>48.093420410199997</v>
      </c>
    </row>
    <row r="63" spans="1:12" x14ac:dyDescent="0.3">
      <c r="A63" s="2">
        <v>34257</v>
      </c>
      <c r="B63">
        <v>146.21</v>
      </c>
      <c r="C63">
        <v>-111.21</v>
      </c>
      <c r="D63">
        <v>-112.62</v>
      </c>
      <c r="F63">
        <v>51866</v>
      </c>
      <c r="G63">
        <v>-130.8165435791</v>
      </c>
      <c r="H63" s="2">
        <f t="shared" si="0"/>
        <v>48580</v>
      </c>
      <c r="I63">
        <f t="shared" si="1"/>
        <v>-84.6</v>
      </c>
      <c r="J63">
        <f t="shared" si="2"/>
        <v>2135.9689003988501</v>
      </c>
      <c r="K63">
        <f>(I63-AVERAGE($I$14:I$51))^2</f>
        <v>171.49970193905881</v>
      </c>
      <c r="L63">
        <f t="shared" si="3"/>
        <v>46.216543579100005</v>
      </c>
    </row>
    <row r="64" spans="1:12" x14ac:dyDescent="0.3">
      <c r="A64" s="2">
        <v>34345</v>
      </c>
      <c r="B64">
        <v>142.01</v>
      </c>
      <c r="C64">
        <v>-107.01</v>
      </c>
      <c r="D64">
        <v>-108.42</v>
      </c>
      <c r="F64">
        <v>52231</v>
      </c>
      <c r="G64">
        <v>-130.22882080080001</v>
      </c>
      <c r="H64" s="2">
        <f t="shared" si="0"/>
        <v>48945</v>
      </c>
      <c r="I64">
        <f t="shared" si="1"/>
        <v>-84.6</v>
      </c>
      <c r="J64">
        <f t="shared" si="2"/>
        <v>2081.9892876715198</v>
      </c>
      <c r="K64">
        <f>(I64-AVERAGE($I$14:I$51))^2</f>
        <v>171.49970193905881</v>
      </c>
      <c r="L64">
        <f t="shared" si="3"/>
        <v>45.628820800800014</v>
      </c>
    </row>
    <row r="65" spans="1:12" x14ac:dyDescent="0.3">
      <c r="A65" s="2">
        <v>34390</v>
      </c>
      <c r="B65">
        <v>141.47</v>
      </c>
      <c r="C65">
        <v>-106.47</v>
      </c>
      <c r="D65">
        <v>-107.88</v>
      </c>
      <c r="F65">
        <v>52596</v>
      </c>
      <c r="G65">
        <v>-129.8698272705</v>
      </c>
      <c r="H65" s="2">
        <f t="shared" si="0"/>
        <v>49310</v>
      </c>
      <c r="I65">
        <f t="shared" si="1"/>
        <v>-84.6</v>
      </c>
      <c r="J65">
        <f t="shared" si="2"/>
        <v>2049.3572611009058</v>
      </c>
      <c r="K65">
        <f>(I65-AVERAGE($I$14:I$51))^2</f>
        <v>171.49970193905881</v>
      </c>
      <c r="L65">
        <f t="shared" si="3"/>
        <v>45.269827270500002</v>
      </c>
    </row>
    <row r="66" spans="1:12" x14ac:dyDescent="0.3">
      <c r="A66" s="2">
        <v>34442</v>
      </c>
      <c r="B66">
        <v>136.85</v>
      </c>
      <c r="C66">
        <v>-101.85</v>
      </c>
      <c r="D66">
        <v>-103.26</v>
      </c>
      <c r="F66">
        <v>52961</v>
      </c>
      <c r="G66">
        <v>-129.63117980960001</v>
      </c>
      <c r="H66" s="2">
        <f t="shared" si="0"/>
        <v>49675</v>
      </c>
      <c r="I66">
        <f t="shared" si="1"/>
        <v>-84.6</v>
      </c>
      <c r="J66">
        <f t="shared" si="2"/>
        <v>2027.8071550445284</v>
      </c>
      <c r="K66">
        <f>(I66-AVERAGE($I$14:I$51))^2</f>
        <v>171.49970193905881</v>
      </c>
      <c r="L66">
        <f t="shared" si="3"/>
        <v>45.031179809600019</v>
      </c>
    </row>
    <row r="67" spans="1:12" x14ac:dyDescent="0.3">
      <c r="A67" s="2">
        <v>34512</v>
      </c>
      <c r="B67">
        <v>135.30000000000001</v>
      </c>
      <c r="C67">
        <v>-100.3</v>
      </c>
      <c r="D67">
        <v>-101.71</v>
      </c>
      <c r="F67">
        <v>53327</v>
      </c>
      <c r="G67">
        <v>-129.4739227295</v>
      </c>
      <c r="H67" s="2">
        <f t="shared" si="0"/>
        <v>50041</v>
      </c>
      <c r="I67">
        <f t="shared" si="1"/>
        <v>-84.6</v>
      </c>
      <c r="J67">
        <f t="shared" si="2"/>
        <v>2013.6689411331377</v>
      </c>
      <c r="K67">
        <f>(I67-AVERAGE($I$14:I$51))^2</f>
        <v>171.49970193905881</v>
      </c>
      <c r="L67">
        <f t="shared" si="3"/>
        <v>44.873922729500009</v>
      </c>
    </row>
    <row r="68" spans="1:12" x14ac:dyDescent="0.3">
      <c r="A68" s="2">
        <v>34564</v>
      </c>
      <c r="B68">
        <v>133.49</v>
      </c>
      <c r="C68">
        <v>-98.49</v>
      </c>
      <c r="D68">
        <v>-99.9</v>
      </c>
      <c r="F68">
        <v>53692</v>
      </c>
      <c r="G68">
        <v>-129.37805175779999</v>
      </c>
      <c r="H68" s="2">
        <f t="shared" ref="H68:H82" si="4">$H$2+F68-$F$2+1</f>
        <v>50406</v>
      </c>
      <c r="I68">
        <f t="shared" ref="I68:I82" si="5">IFERROR(VLOOKUP(H68,A:D,4,FALSE),IFERROR(VLOOKUP(H68,A:D,4),0))</f>
        <v>-84.6</v>
      </c>
      <c r="J68">
        <f t="shared" si="2"/>
        <v>2005.0739192242156</v>
      </c>
      <c r="K68">
        <f>(I68-AVERAGE($I$14:I$51))^2</f>
        <v>171.49970193905881</v>
      </c>
      <c r="L68">
        <f t="shared" si="3"/>
        <v>44.7780517578</v>
      </c>
    </row>
    <row r="69" spans="1:12" x14ac:dyDescent="0.3">
      <c r="A69" s="2">
        <v>34619</v>
      </c>
      <c r="B69">
        <v>132.91999999999899</v>
      </c>
      <c r="C69">
        <v>-97.92</v>
      </c>
      <c r="D69">
        <v>-99.33</v>
      </c>
      <c r="F69">
        <v>54057</v>
      </c>
      <c r="G69">
        <v>-129.33020019529999</v>
      </c>
      <c r="H69" s="2">
        <f t="shared" si="4"/>
        <v>50771</v>
      </c>
      <c r="I69">
        <f t="shared" si="5"/>
        <v>-84.6</v>
      </c>
      <c r="J69">
        <f t="shared" si="2"/>
        <v>2000.7908095116161</v>
      </c>
      <c r="K69">
        <f>(I69-AVERAGE($I$14:I$51))^2</f>
        <v>171.49970193905881</v>
      </c>
      <c r="L69">
        <f t="shared" si="3"/>
        <v>44.7302001953</v>
      </c>
    </row>
    <row r="70" spans="1:12" x14ac:dyDescent="0.3">
      <c r="A70" s="2">
        <v>34710</v>
      </c>
      <c r="B70">
        <v>123.27</v>
      </c>
      <c r="C70">
        <v>-88.27</v>
      </c>
      <c r="D70">
        <v>-89.68</v>
      </c>
      <c r="F70">
        <v>54422</v>
      </c>
      <c r="G70">
        <v>-129.32080078129999</v>
      </c>
      <c r="H70" s="2">
        <f t="shared" si="4"/>
        <v>51136</v>
      </c>
      <c r="I70">
        <f t="shared" si="5"/>
        <v>-84.6</v>
      </c>
      <c r="J70">
        <f t="shared" si="2"/>
        <v>1999.9500225207225</v>
      </c>
      <c r="K70">
        <f>(I70-AVERAGE($I$14:I$51))^2</f>
        <v>171.49970193905881</v>
      </c>
      <c r="L70">
        <f t="shared" si="3"/>
        <v>44.720800781299999</v>
      </c>
    </row>
    <row r="71" spans="1:12" x14ac:dyDescent="0.3">
      <c r="A71" s="2">
        <v>34774</v>
      </c>
      <c r="B71">
        <v>122.17</v>
      </c>
      <c r="C71">
        <v>-87.17</v>
      </c>
      <c r="D71">
        <v>-88.58</v>
      </c>
      <c r="F71">
        <v>54788</v>
      </c>
      <c r="G71">
        <v>-129.3429107666</v>
      </c>
      <c r="H71" s="2">
        <f t="shared" si="4"/>
        <v>51502</v>
      </c>
      <c r="I71">
        <f t="shared" si="5"/>
        <v>-84.6</v>
      </c>
      <c r="J71">
        <f t="shared" si="2"/>
        <v>2001.9280638679306</v>
      </c>
      <c r="K71">
        <f>(I71-AVERAGE($I$14:I$51))^2</f>
        <v>171.49970193905881</v>
      </c>
      <c r="L71">
        <f t="shared" si="3"/>
        <v>44.742910766600005</v>
      </c>
    </row>
    <row r="72" spans="1:12" x14ac:dyDescent="0.3">
      <c r="A72" s="2">
        <v>34827</v>
      </c>
      <c r="B72">
        <v>126.94</v>
      </c>
      <c r="C72">
        <v>-91.94</v>
      </c>
      <c r="D72">
        <v>-93.35</v>
      </c>
      <c r="F72">
        <v>55153</v>
      </c>
      <c r="G72">
        <v>-129.39093017580001</v>
      </c>
      <c r="H72" s="2">
        <f t="shared" si="4"/>
        <v>51867</v>
      </c>
      <c r="I72">
        <f t="shared" si="5"/>
        <v>-84.6</v>
      </c>
      <c r="J72">
        <f t="shared" si="2"/>
        <v>2006.2274260133922</v>
      </c>
      <c r="K72">
        <f>(I72-AVERAGE($I$14:I$51))^2</f>
        <v>171.49970193905881</v>
      </c>
      <c r="L72">
        <f t="shared" si="3"/>
        <v>44.790930175800014</v>
      </c>
    </row>
    <row r="73" spans="1:12" x14ac:dyDescent="0.3">
      <c r="A73" s="2">
        <v>34899</v>
      </c>
      <c r="B73">
        <v>129.55000000000001</v>
      </c>
      <c r="C73">
        <v>-94.55</v>
      </c>
      <c r="D73">
        <v>-95.96</v>
      </c>
      <c r="F73">
        <v>55518</v>
      </c>
      <c r="G73">
        <v>-129.46018981930001</v>
      </c>
      <c r="H73" s="2">
        <f t="shared" si="4"/>
        <v>52232</v>
      </c>
      <c r="I73">
        <f t="shared" si="5"/>
        <v>-84.6</v>
      </c>
      <c r="J73">
        <f t="shared" si="2"/>
        <v>2012.4366306236291</v>
      </c>
      <c r="K73">
        <f>(I73-AVERAGE($I$14:I$51))^2</f>
        <v>171.49970193905881</v>
      </c>
      <c r="L73">
        <f t="shared" si="3"/>
        <v>44.860189819300018</v>
      </c>
    </row>
    <row r="74" spans="1:12" x14ac:dyDescent="0.3">
      <c r="A74" s="2">
        <v>34983</v>
      </c>
      <c r="B74">
        <v>144.24</v>
      </c>
      <c r="C74">
        <v>-109.24</v>
      </c>
      <c r="D74">
        <v>-110.65</v>
      </c>
      <c r="F74">
        <v>55883</v>
      </c>
      <c r="G74">
        <v>-129.54765319820001</v>
      </c>
      <c r="H74" s="2">
        <f t="shared" si="4"/>
        <v>52597</v>
      </c>
      <c r="I74">
        <f t="shared" si="5"/>
        <v>-84.6</v>
      </c>
      <c r="J74">
        <f t="shared" si="2"/>
        <v>2020.29152802566</v>
      </c>
      <c r="K74">
        <f>(I74-AVERAGE($I$14:I$51))^2</f>
        <v>171.49970193905881</v>
      </c>
      <c r="L74">
        <f t="shared" si="3"/>
        <v>44.947653198200015</v>
      </c>
    </row>
    <row r="75" spans="1:12" x14ac:dyDescent="0.3">
      <c r="A75" s="2">
        <v>35080</v>
      </c>
      <c r="B75">
        <v>136.65</v>
      </c>
      <c r="C75">
        <v>-101.65</v>
      </c>
      <c r="D75">
        <v>-103.06</v>
      </c>
      <c r="F75">
        <v>56249</v>
      </c>
      <c r="G75">
        <v>-129.64988708499999</v>
      </c>
      <c r="H75" s="2">
        <f t="shared" si="4"/>
        <v>52963</v>
      </c>
      <c r="I75">
        <f t="shared" si="5"/>
        <v>-84.6</v>
      </c>
      <c r="J75">
        <f t="shared" si="2"/>
        <v>2029.4923263712494</v>
      </c>
      <c r="K75">
        <f>(I75-AVERAGE($I$14:I$51))^2</f>
        <v>171.49970193905881</v>
      </c>
      <c r="L75">
        <f t="shared" si="3"/>
        <v>45.049887084999995</v>
      </c>
    </row>
    <row r="76" spans="1:12" x14ac:dyDescent="0.3">
      <c r="A76" s="2">
        <v>35164</v>
      </c>
      <c r="B76">
        <v>127.46</v>
      </c>
      <c r="C76">
        <v>-92.46</v>
      </c>
      <c r="D76">
        <v>-93.87</v>
      </c>
      <c r="F76">
        <v>56614</v>
      </c>
      <c r="G76">
        <v>-129.76448059079999</v>
      </c>
      <c r="H76" s="2">
        <f t="shared" si="4"/>
        <v>53328</v>
      </c>
      <c r="I76">
        <f t="shared" si="5"/>
        <v>-84.6</v>
      </c>
      <c r="J76">
        <f t="shared" si="2"/>
        <v>2039.8303070367497</v>
      </c>
      <c r="K76">
        <f>(I76-AVERAGE($I$14:I$51))^2</f>
        <v>171.49970193905881</v>
      </c>
      <c r="L76">
        <f t="shared" si="3"/>
        <v>45.164480590799997</v>
      </c>
    </row>
    <row r="77" spans="1:12" x14ac:dyDescent="0.3">
      <c r="A77" s="2">
        <v>35257</v>
      </c>
      <c r="B77">
        <v>131.07</v>
      </c>
      <c r="C77">
        <v>-96.07</v>
      </c>
      <c r="D77">
        <v>-97.48</v>
      </c>
      <c r="F77">
        <v>56979</v>
      </c>
      <c r="G77">
        <v>-129.88943481449999</v>
      </c>
      <c r="H77" s="2">
        <f t="shared" si="4"/>
        <v>53693</v>
      </c>
      <c r="I77">
        <f t="shared" si="5"/>
        <v>-84.6</v>
      </c>
      <c r="J77">
        <f t="shared" si="2"/>
        <v>2051.1329058168444</v>
      </c>
      <c r="K77">
        <f>(I77-AVERAGE($I$14:I$51))^2</f>
        <v>171.49970193905881</v>
      </c>
      <c r="L77">
        <f t="shared" si="3"/>
        <v>45.289434814499998</v>
      </c>
    </row>
    <row r="78" spans="1:12" x14ac:dyDescent="0.3">
      <c r="A78" s="2">
        <v>35362</v>
      </c>
      <c r="B78">
        <v>127.55</v>
      </c>
      <c r="C78">
        <v>-92.55</v>
      </c>
      <c r="D78">
        <v>-93.96</v>
      </c>
      <c r="F78">
        <v>57344</v>
      </c>
      <c r="G78">
        <v>-130.02305603030001</v>
      </c>
      <c r="H78" s="2">
        <f t="shared" si="4"/>
        <v>54058</v>
      </c>
      <c r="I78">
        <f t="shared" si="5"/>
        <v>-84.6</v>
      </c>
      <c r="J78">
        <f t="shared" si="2"/>
        <v>2063.2540191317748</v>
      </c>
      <c r="K78">
        <f>(I78-AVERAGE($I$14:I$51))^2</f>
        <v>171.49970193905881</v>
      </c>
      <c r="L78">
        <f t="shared" si="3"/>
        <v>45.423056030300017</v>
      </c>
    </row>
    <row r="79" spans="1:12" x14ac:dyDescent="0.3">
      <c r="A79" s="2">
        <v>35457</v>
      </c>
      <c r="B79">
        <v>124.95</v>
      </c>
      <c r="C79">
        <v>-89.95</v>
      </c>
      <c r="D79">
        <v>-91.36</v>
      </c>
      <c r="F79">
        <v>57710</v>
      </c>
      <c r="G79">
        <v>-130.1643371582</v>
      </c>
      <c r="H79" s="2">
        <f t="shared" si="4"/>
        <v>54424</v>
      </c>
      <c r="I79">
        <f t="shared" si="5"/>
        <v>-84.6</v>
      </c>
      <c r="J79">
        <f t="shared" ref="J79:J82" si="6">(I79-G79)^2</f>
        <v>2076.1088206661257</v>
      </c>
      <c r="K79">
        <f>(I79-AVERAGE($I$14:I$51))^2</f>
        <v>171.49970193905881</v>
      </c>
      <c r="L79">
        <f t="shared" ref="L79:L82" si="7">(I79-G79)</f>
        <v>45.564337158200004</v>
      </c>
    </row>
    <row r="80" spans="1:12" x14ac:dyDescent="0.3">
      <c r="A80" s="2">
        <v>35550</v>
      </c>
      <c r="B80">
        <v>128.9</v>
      </c>
      <c r="C80">
        <v>-93.9</v>
      </c>
      <c r="D80">
        <v>-95.31</v>
      </c>
      <c r="F80">
        <v>58075</v>
      </c>
      <c r="G80">
        <v>-130.3112335205</v>
      </c>
      <c r="H80" s="2">
        <f t="shared" si="4"/>
        <v>54789</v>
      </c>
      <c r="I80">
        <f t="shared" si="5"/>
        <v>-84.6</v>
      </c>
      <c r="J80">
        <f t="shared" si="6"/>
        <v>2089.5168699656829</v>
      </c>
      <c r="K80">
        <f>(I80-AVERAGE($I$14:I$51))^2</f>
        <v>171.49970193905881</v>
      </c>
      <c r="L80">
        <f t="shared" si="7"/>
        <v>45.711233520500002</v>
      </c>
    </row>
    <row r="81" spans="1:12" x14ac:dyDescent="0.3">
      <c r="A81" s="2">
        <v>35634</v>
      </c>
      <c r="B81">
        <v>136.94999999999899</v>
      </c>
      <c r="C81">
        <v>-101.95</v>
      </c>
      <c r="D81">
        <v>-103.36</v>
      </c>
      <c r="F81">
        <v>61727</v>
      </c>
      <c r="G81">
        <v>-131.94366455080001</v>
      </c>
      <c r="H81" s="2">
        <f t="shared" si="4"/>
        <v>58441</v>
      </c>
      <c r="I81">
        <f t="shared" si="5"/>
        <v>-84.6</v>
      </c>
      <c r="J81">
        <f t="shared" si="6"/>
        <v>2241.4225730986777</v>
      </c>
      <c r="K81">
        <f>(I81-AVERAGE($I$14:I$51))^2</f>
        <v>171.49970193905881</v>
      </c>
      <c r="L81">
        <f t="shared" si="7"/>
        <v>47.343664550800014</v>
      </c>
    </row>
    <row r="82" spans="1:12" x14ac:dyDescent="0.3">
      <c r="A82" s="2">
        <v>35744</v>
      </c>
      <c r="B82">
        <v>134.36000000000001</v>
      </c>
      <c r="C82">
        <v>-99.36</v>
      </c>
      <c r="D82">
        <v>-100.77</v>
      </c>
      <c r="F82">
        <v>65380</v>
      </c>
      <c r="G82">
        <v>-133.61297607419999</v>
      </c>
      <c r="H82" s="2">
        <f t="shared" si="4"/>
        <v>62094</v>
      </c>
      <c r="I82">
        <f t="shared" si="5"/>
        <v>-84.6</v>
      </c>
      <c r="J82">
        <f t="shared" si="6"/>
        <v>2402.2718236501014</v>
      </c>
      <c r="K82">
        <f>(I82-AVERAGE($I$14:I$51))^2</f>
        <v>171.49970193905881</v>
      </c>
      <c r="L82">
        <f t="shared" si="7"/>
        <v>49.012976074199997</v>
      </c>
    </row>
    <row r="83" spans="1:12" x14ac:dyDescent="0.3">
      <c r="A83" s="2">
        <v>35816</v>
      </c>
      <c r="B83">
        <v>131.19</v>
      </c>
      <c r="C83">
        <v>-96.19</v>
      </c>
      <c r="D83">
        <v>-97.6</v>
      </c>
    </row>
    <row r="84" spans="1:12" x14ac:dyDescent="0.3">
      <c r="A84" s="2">
        <v>35878</v>
      </c>
      <c r="B84">
        <v>131.82</v>
      </c>
      <c r="C84">
        <v>-96.82</v>
      </c>
      <c r="D84">
        <v>-98.23</v>
      </c>
    </row>
    <row r="85" spans="1:12" x14ac:dyDescent="0.3">
      <c r="A85" s="2">
        <v>35908</v>
      </c>
      <c r="B85">
        <v>131.96</v>
      </c>
      <c r="C85">
        <v>-96.96</v>
      </c>
      <c r="D85">
        <v>-98.37</v>
      </c>
    </row>
    <row r="86" spans="1:12" x14ac:dyDescent="0.3">
      <c r="A86" s="2">
        <v>35985</v>
      </c>
      <c r="B86">
        <v>135.51</v>
      </c>
      <c r="C86">
        <v>-100.51</v>
      </c>
      <c r="D86">
        <v>-101.92</v>
      </c>
    </row>
    <row r="87" spans="1:12" x14ac:dyDescent="0.3">
      <c r="A87" s="2">
        <v>36083</v>
      </c>
      <c r="B87">
        <v>133.77000000000001</v>
      </c>
      <c r="C87">
        <v>-98.77</v>
      </c>
      <c r="D87">
        <v>-100.18</v>
      </c>
    </row>
    <row r="88" spans="1:12" x14ac:dyDescent="0.3">
      <c r="A88" s="2">
        <v>36174</v>
      </c>
      <c r="B88">
        <v>132</v>
      </c>
      <c r="C88">
        <v>-97</v>
      </c>
      <c r="D88">
        <v>-98.41</v>
      </c>
    </row>
    <row r="89" spans="1:12" x14ac:dyDescent="0.3">
      <c r="A89" s="2">
        <v>36264</v>
      </c>
      <c r="B89">
        <v>129.19</v>
      </c>
      <c r="C89">
        <v>-94.19</v>
      </c>
      <c r="D89">
        <v>-95.6</v>
      </c>
    </row>
    <row r="90" spans="1:12" x14ac:dyDescent="0.3">
      <c r="A90" s="2">
        <v>36356</v>
      </c>
      <c r="B90">
        <v>134.12</v>
      </c>
      <c r="C90">
        <v>-99.12</v>
      </c>
      <c r="D90">
        <v>-100.53</v>
      </c>
    </row>
    <row r="91" spans="1:12" x14ac:dyDescent="0.3">
      <c r="A91" s="2">
        <v>36451</v>
      </c>
      <c r="B91">
        <v>129.56</v>
      </c>
      <c r="C91">
        <v>-94.56</v>
      </c>
      <c r="D91">
        <v>-95.97</v>
      </c>
    </row>
    <row r="92" spans="1:12" x14ac:dyDescent="0.3">
      <c r="A92" s="2">
        <v>36531</v>
      </c>
      <c r="B92">
        <v>128.49</v>
      </c>
      <c r="C92">
        <v>-93.49</v>
      </c>
      <c r="D92">
        <v>-94.9</v>
      </c>
    </row>
    <row r="93" spans="1:12" x14ac:dyDescent="0.3">
      <c r="A93" s="2">
        <v>36655</v>
      </c>
      <c r="B93">
        <v>126.05</v>
      </c>
      <c r="C93">
        <v>-91.05</v>
      </c>
      <c r="D93">
        <v>-92.46</v>
      </c>
    </row>
    <row r="94" spans="1:12" x14ac:dyDescent="0.3">
      <c r="A94" s="2">
        <v>36732</v>
      </c>
      <c r="B94">
        <v>130.91999999999899</v>
      </c>
      <c r="C94">
        <v>-95.92</v>
      </c>
      <c r="D94">
        <v>-97.33</v>
      </c>
    </row>
    <row r="95" spans="1:12" x14ac:dyDescent="0.3">
      <c r="A95" s="2">
        <v>36838</v>
      </c>
      <c r="B95">
        <v>128.68</v>
      </c>
      <c r="C95">
        <v>-93.68</v>
      </c>
      <c r="D95">
        <v>-95.09</v>
      </c>
    </row>
    <row r="96" spans="1:12" x14ac:dyDescent="0.3">
      <c r="A96" s="2">
        <v>36942</v>
      </c>
      <c r="B96">
        <v>131.65</v>
      </c>
      <c r="C96">
        <v>-96.65</v>
      </c>
      <c r="D96">
        <v>-98.06</v>
      </c>
    </row>
    <row r="97" spans="1:4" x14ac:dyDescent="0.3">
      <c r="A97" s="2">
        <v>37000</v>
      </c>
      <c r="B97">
        <v>132.68</v>
      </c>
      <c r="C97">
        <v>-97.68</v>
      </c>
      <c r="D97">
        <v>-99.09</v>
      </c>
    </row>
    <row r="98" spans="1:4" x14ac:dyDescent="0.3">
      <c r="A98" s="2">
        <v>37090</v>
      </c>
      <c r="B98">
        <v>132.85</v>
      </c>
      <c r="C98">
        <v>-97.85</v>
      </c>
      <c r="D98">
        <v>-99.26</v>
      </c>
    </row>
    <row r="99" spans="1:4" x14ac:dyDescent="0.3">
      <c r="A99" s="2">
        <v>37186</v>
      </c>
      <c r="B99">
        <v>151.02000000000001</v>
      </c>
      <c r="C99">
        <v>-116.02</v>
      </c>
      <c r="D99">
        <v>-117.43</v>
      </c>
    </row>
    <row r="100" spans="1:4" x14ac:dyDescent="0.3">
      <c r="A100" s="2">
        <v>37286</v>
      </c>
      <c r="B100">
        <v>137.1</v>
      </c>
      <c r="C100">
        <v>-102.1</v>
      </c>
      <c r="D100">
        <v>-103.51</v>
      </c>
    </row>
    <row r="101" spans="1:4" x14ac:dyDescent="0.3">
      <c r="A101" s="2">
        <v>37375</v>
      </c>
      <c r="B101">
        <v>136.99</v>
      </c>
      <c r="C101">
        <v>-101.99</v>
      </c>
      <c r="D101">
        <v>-103.4</v>
      </c>
    </row>
    <row r="102" spans="1:4" x14ac:dyDescent="0.3">
      <c r="A102" s="2">
        <v>37459</v>
      </c>
      <c r="B102">
        <v>150.16</v>
      </c>
      <c r="C102">
        <v>-115.16</v>
      </c>
      <c r="D102">
        <v>-116.57</v>
      </c>
    </row>
    <row r="103" spans="1:4" x14ac:dyDescent="0.3">
      <c r="A103" s="2">
        <v>37524</v>
      </c>
      <c r="B103">
        <v>169.8</v>
      </c>
      <c r="C103">
        <v>-134.80000000000001</v>
      </c>
      <c r="D103">
        <v>-136.21</v>
      </c>
    </row>
    <row r="104" spans="1:4" x14ac:dyDescent="0.3">
      <c r="A104" s="2">
        <v>37566</v>
      </c>
      <c r="B104">
        <v>169.99</v>
      </c>
      <c r="C104">
        <v>-134.99</v>
      </c>
      <c r="D104">
        <v>-136.4</v>
      </c>
    </row>
    <row r="105" spans="1:4" x14ac:dyDescent="0.3">
      <c r="A105" s="2">
        <v>37648</v>
      </c>
      <c r="B105">
        <v>145.4</v>
      </c>
      <c r="C105">
        <v>-110.4</v>
      </c>
      <c r="D105">
        <v>-111.81</v>
      </c>
    </row>
    <row r="106" spans="1:4" x14ac:dyDescent="0.3">
      <c r="A106" s="2">
        <v>37740</v>
      </c>
      <c r="B106">
        <v>132.51</v>
      </c>
      <c r="C106">
        <v>-97.51</v>
      </c>
      <c r="D106">
        <v>-98.92</v>
      </c>
    </row>
    <row r="107" spans="1:4" x14ac:dyDescent="0.3">
      <c r="A107" s="2">
        <v>37819</v>
      </c>
      <c r="B107">
        <v>135.66999999999899</v>
      </c>
      <c r="C107">
        <v>-100.67</v>
      </c>
      <c r="D107">
        <v>-102.08</v>
      </c>
    </row>
    <row r="108" spans="1:4" x14ac:dyDescent="0.3">
      <c r="A108" s="2">
        <v>37938</v>
      </c>
      <c r="B108">
        <v>129.72</v>
      </c>
      <c r="C108">
        <v>-94.72</v>
      </c>
      <c r="D108">
        <v>-96.13</v>
      </c>
    </row>
    <row r="109" spans="1:4" x14ac:dyDescent="0.3">
      <c r="A109" s="2">
        <v>38008</v>
      </c>
      <c r="B109">
        <v>130.78</v>
      </c>
      <c r="C109">
        <v>-95.78</v>
      </c>
      <c r="D109">
        <v>-97.19</v>
      </c>
    </row>
    <row r="110" spans="1:4" x14ac:dyDescent="0.3">
      <c r="A110" s="2">
        <v>38106</v>
      </c>
      <c r="B110">
        <v>135.77000000000001</v>
      </c>
      <c r="C110">
        <v>-100.77</v>
      </c>
      <c r="D110">
        <v>-102.18</v>
      </c>
    </row>
    <row r="111" spans="1:4" x14ac:dyDescent="0.3">
      <c r="A111" s="2">
        <v>38190</v>
      </c>
      <c r="B111">
        <v>139.72</v>
      </c>
      <c r="C111">
        <v>-104.72</v>
      </c>
      <c r="D111">
        <v>-106.13</v>
      </c>
    </row>
    <row r="112" spans="1:4" x14ac:dyDescent="0.3">
      <c r="A112" s="2">
        <v>38362</v>
      </c>
      <c r="B112">
        <v>137.87</v>
      </c>
      <c r="C112">
        <v>-102.87</v>
      </c>
      <c r="D112">
        <v>-104.28</v>
      </c>
    </row>
    <row r="113" spans="1:4" x14ac:dyDescent="0.3">
      <c r="A113" s="2">
        <v>38413</v>
      </c>
      <c r="B113">
        <v>137.33000000000001</v>
      </c>
      <c r="C113">
        <v>-102.33</v>
      </c>
      <c r="D113">
        <v>-103.74</v>
      </c>
    </row>
    <row r="114" spans="1:4" x14ac:dyDescent="0.3">
      <c r="A114" s="2">
        <v>38469</v>
      </c>
      <c r="B114">
        <v>136.54</v>
      </c>
      <c r="C114">
        <v>-101.54</v>
      </c>
      <c r="D114">
        <v>-102.95</v>
      </c>
    </row>
    <row r="115" spans="1:4" x14ac:dyDescent="0.3">
      <c r="A115" s="2">
        <v>38547</v>
      </c>
      <c r="B115">
        <v>140.32</v>
      </c>
      <c r="C115">
        <v>-105.32</v>
      </c>
      <c r="D115">
        <v>-106.73</v>
      </c>
    </row>
    <row r="116" spans="1:4" x14ac:dyDescent="0.3">
      <c r="A116" s="2">
        <v>38656</v>
      </c>
      <c r="B116">
        <v>140.81</v>
      </c>
      <c r="C116">
        <v>-105.81</v>
      </c>
      <c r="D116">
        <v>-107.22</v>
      </c>
    </row>
    <row r="117" spans="1:4" x14ac:dyDescent="0.3">
      <c r="A117" s="2">
        <v>38729</v>
      </c>
      <c r="B117">
        <v>137.11000000000001</v>
      </c>
      <c r="C117">
        <v>-102.11</v>
      </c>
      <c r="D117">
        <v>-103.52</v>
      </c>
    </row>
    <row r="118" spans="1:4" x14ac:dyDescent="0.3">
      <c r="A118" s="2">
        <v>38834</v>
      </c>
      <c r="B118">
        <v>139.41999999999899</v>
      </c>
      <c r="C118">
        <v>-104.42</v>
      </c>
      <c r="D118">
        <v>-105.83</v>
      </c>
    </row>
    <row r="119" spans="1:4" x14ac:dyDescent="0.3">
      <c r="A119" s="2">
        <v>38916</v>
      </c>
      <c r="B119">
        <v>138.41</v>
      </c>
      <c r="C119">
        <v>-103.41</v>
      </c>
      <c r="D119">
        <v>-104.82</v>
      </c>
    </row>
    <row r="120" spans="1:4" x14ac:dyDescent="0.3">
      <c r="A120" s="2">
        <v>39030</v>
      </c>
      <c r="B120">
        <v>139.72</v>
      </c>
      <c r="C120">
        <v>-104.72</v>
      </c>
      <c r="D120">
        <v>-106.13</v>
      </c>
    </row>
    <row r="121" spans="1:4" x14ac:dyDescent="0.3">
      <c r="A121" s="2">
        <v>39142</v>
      </c>
      <c r="B121">
        <v>138.25</v>
      </c>
      <c r="C121">
        <v>-103.25</v>
      </c>
      <c r="D121">
        <v>-104.66</v>
      </c>
    </row>
    <row r="122" spans="1:4" x14ac:dyDescent="0.3">
      <c r="A122" s="2">
        <v>39237</v>
      </c>
      <c r="B122">
        <v>138.68</v>
      </c>
      <c r="C122">
        <v>-103.68</v>
      </c>
      <c r="D122">
        <v>-105.09</v>
      </c>
    </row>
    <row r="123" spans="1:4" x14ac:dyDescent="0.3">
      <c r="A123" s="2">
        <v>39317</v>
      </c>
      <c r="B123">
        <v>150</v>
      </c>
      <c r="C123">
        <v>-115</v>
      </c>
      <c r="D123">
        <v>-116.41</v>
      </c>
    </row>
    <row r="124" spans="1:4" x14ac:dyDescent="0.3">
      <c r="A124" s="2">
        <v>39387</v>
      </c>
      <c r="B124">
        <v>149.55000000000001</v>
      </c>
      <c r="C124">
        <v>-114.55</v>
      </c>
      <c r="D124">
        <v>-115.96</v>
      </c>
    </row>
    <row r="125" spans="1:4" x14ac:dyDescent="0.3">
      <c r="A125" s="2">
        <v>39510</v>
      </c>
      <c r="B125">
        <v>144</v>
      </c>
      <c r="C125">
        <v>-109</v>
      </c>
      <c r="D125">
        <v>-110.41</v>
      </c>
    </row>
    <row r="126" spans="1:4" x14ac:dyDescent="0.3">
      <c r="A126" s="2">
        <v>39583</v>
      </c>
      <c r="B126">
        <v>141.87</v>
      </c>
      <c r="C126">
        <v>-106.87</v>
      </c>
      <c r="D126">
        <v>-108.28</v>
      </c>
    </row>
    <row r="127" spans="1:4" x14ac:dyDescent="0.3">
      <c r="A127" s="2">
        <v>39660</v>
      </c>
      <c r="B127">
        <v>144.04</v>
      </c>
      <c r="C127">
        <v>-109.04</v>
      </c>
      <c r="D127">
        <v>-110.45</v>
      </c>
    </row>
    <row r="128" spans="1:4" x14ac:dyDescent="0.3">
      <c r="A128" s="2">
        <v>39770</v>
      </c>
      <c r="B128">
        <v>142.19999999999899</v>
      </c>
      <c r="C128">
        <v>-107.2</v>
      </c>
      <c r="D128">
        <v>-108.61</v>
      </c>
    </row>
    <row r="129" spans="1:4" x14ac:dyDescent="0.3">
      <c r="A129" s="2">
        <v>39868</v>
      </c>
      <c r="B129">
        <v>140.44999999999899</v>
      </c>
      <c r="C129">
        <v>-105.45</v>
      </c>
      <c r="D129">
        <v>-106.86</v>
      </c>
    </row>
    <row r="130" spans="1:4" x14ac:dyDescent="0.3">
      <c r="A130" s="2">
        <v>39940</v>
      </c>
      <c r="B130">
        <v>139.55000000000001</v>
      </c>
      <c r="C130">
        <v>-104.55</v>
      </c>
      <c r="D130">
        <v>-105.96</v>
      </c>
    </row>
    <row r="131" spans="1:4" x14ac:dyDescent="0.3">
      <c r="A131" s="2">
        <v>40050</v>
      </c>
      <c r="B131">
        <v>142.05000000000001</v>
      </c>
      <c r="C131">
        <v>-107.05</v>
      </c>
      <c r="D131">
        <v>-108.46</v>
      </c>
    </row>
    <row r="132" spans="1:4" x14ac:dyDescent="0.3">
      <c r="A132" s="2">
        <v>40135</v>
      </c>
      <c r="B132">
        <v>138.41</v>
      </c>
      <c r="C132">
        <v>-103.41</v>
      </c>
      <c r="D132">
        <v>-104.82</v>
      </c>
    </row>
    <row r="133" spans="1:4" x14ac:dyDescent="0.3">
      <c r="A133" s="2">
        <v>40220</v>
      </c>
      <c r="B133">
        <v>139.729999999999</v>
      </c>
      <c r="C133">
        <v>-104.73</v>
      </c>
      <c r="D133">
        <v>-106.14</v>
      </c>
    </row>
    <row r="134" spans="1:4" x14ac:dyDescent="0.3">
      <c r="A134" s="2">
        <v>40296</v>
      </c>
      <c r="B134">
        <v>137.9</v>
      </c>
      <c r="C134">
        <v>-102.9</v>
      </c>
      <c r="D134">
        <v>-104.31</v>
      </c>
    </row>
    <row r="135" spans="1:4" x14ac:dyDescent="0.3">
      <c r="A135" s="2">
        <v>40385</v>
      </c>
      <c r="B135">
        <v>143.12</v>
      </c>
      <c r="C135">
        <v>-108.12</v>
      </c>
      <c r="D135">
        <v>-109.53</v>
      </c>
    </row>
    <row r="136" spans="1:4" x14ac:dyDescent="0.3">
      <c r="A136" s="2">
        <v>40490</v>
      </c>
      <c r="B136">
        <v>136.80000000000001</v>
      </c>
      <c r="C136">
        <v>-101.8</v>
      </c>
      <c r="D136">
        <v>-103.21</v>
      </c>
    </row>
    <row r="137" spans="1:4" x14ac:dyDescent="0.3">
      <c r="A137" s="2">
        <v>40568</v>
      </c>
      <c r="B137">
        <v>134.9</v>
      </c>
      <c r="C137">
        <v>-99.9</v>
      </c>
      <c r="D137">
        <v>-101.31</v>
      </c>
    </row>
    <row r="138" spans="1:4" x14ac:dyDescent="0.3">
      <c r="A138" s="2">
        <v>40651</v>
      </c>
      <c r="B138">
        <v>128.47</v>
      </c>
      <c r="C138">
        <v>-93.47</v>
      </c>
      <c r="D138">
        <v>-94.88</v>
      </c>
    </row>
    <row r="139" spans="1:4" x14ac:dyDescent="0.3">
      <c r="A139" s="2">
        <v>40743</v>
      </c>
      <c r="B139">
        <v>133.93</v>
      </c>
      <c r="C139">
        <v>-98.93</v>
      </c>
      <c r="D139">
        <v>-100.34</v>
      </c>
    </row>
    <row r="140" spans="1:4" x14ac:dyDescent="0.3">
      <c r="A140" s="2">
        <v>40841</v>
      </c>
      <c r="B140">
        <v>130.65</v>
      </c>
      <c r="C140">
        <v>-95.65</v>
      </c>
      <c r="D140">
        <v>-97.06</v>
      </c>
    </row>
    <row r="141" spans="1:4" x14ac:dyDescent="0.3">
      <c r="A141" s="2">
        <v>40938</v>
      </c>
      <c r="B141">
        <v>129.27000000000001</v>
      </c>
      <c r="C141">
        <v>-94.27</v>
      </c>
      <c r="D141">
        <v>-95.68</v>
      </c>
    </row>
    <row r="142" spans="1:4" x14ac:dyDescent="0.3">
      <c r="A142" s="2">
        <v>41031</v>
      </c>
      <c r="B142">
        <v>126.18</v>
      </c>
      <c r="C142">
        <v>-91.18</v>
      </c>
      <c r="D142">
        <v>-92.59</v>
      </c>
    </row>
    <row r="143" spans="1:4" x14ac:dyDescent="0.3">
      <c r="A143" s="2">
        <v>41122</v>
      </c>
      <c r="B143">
        <v>122.41</v>
      </c>
      <c r="C143">
        <v>-87.41</v>
      </c>
      <c r="D143">
        <v>-88.82</v>
      </c>
    </row>
    <row r="144" spans="1:4" x14ac:dyDescent="0.3">
      <c r="A144" s="2">
        <v>41219</v>
      </c>
      <c r="B144">
        <v>126.71</v>
      </c>
      <c r="C144">
        <v>-91.71</v>
      </c>
      <c r="D144">
        <v>-93.12</v>
      </c>
    </row>
    <row r="145" spans="1:4" x14ac:dyDescent="0.3">
      <c r="A145" s="2">
        <v>41337</v>
      </c>
      <c r="B145">
        <v>126.36</v>
      </c>
      <c r="C145">
        <v>-91.36</v>
      </c>
      <c r="D145">
        <v>-92.77</v>
      </c>
    </row>
    <row r="146" spans="1:4" x14ac:dyDescent="0.3">
      <c r="A146" s="2">
        <v>41409</v>
      </c>
      <c r="B146">
        <v>124.96</v>
      </c>
      <c r="C146">
        <v>-89.96</v>
      </c>
      <c r="D146">
        <v>-91.37</v>
      </c>
    </row>
    <row r="147" spans="1:4" x14ac:dyDescent="0.3">
      <c r="A147" s="2">
        <v>41507</v>
      </c>
      <c r="B147">
        <v>126.72</v>
      </c>
      <c r="C147">
        <v>-91.72</v>
      </c>
      <c r="D147">
        <v>-93.13</v>
      </c>
    </row>
    <row r="148" spans="1:4" x14ac:dyDescent="0.3">
      <c r="A148" s="2">
        <v>41584</v>
      </c>
      <c r="B148">
        <v>124.49</v>
      </c>
      <c r="C148">
        <v>-89.49</v>
      </c>
      <c r="D148">
        <v>-90.9</v>
      </c>
    </row>
    <row r="149" spans="1:4" x14ac:dyDescent="0.3">
      <c r="A149" s="2">
        <v>41689</v>
      </c>
      <c r="B149">
        <v>125.62</v>
      </c>
      <c r="C149">
        <v>-90.62</v>
      </c>
      <c r="D149">
        <v>-92.03</v>
      </c>
    </row>
    <row r="150" spans="1:4" x14ac:dyDescent="0.3">
      <c r="A150" s="2">
        <v>41780</v>
      </c>
      <c r="B150">
        <v>126.29</v>
      </c>
      <c r="C150">
        <v>-91.29</v>
      </c>
      <c r="D150">
        <v>-92.7</v>
      </c>
    </row>
    <row r="151" spans="1:4" x14ac:dyDescent="0.3">
      <c r="A151" s="2">
        <v>41863</v>
      </c>
      <c r="B151">
        <v>125.9</v>
      </c>
      <c r="C151">
        <v>-90.9</v>
      </c>
      <c r="D151">
        <v>-92.31</v>
      </c>
    </row>
    <row r="152" spans="1:4" x14ac:dyDescent="0.3">
      <c r="A152" s="2">
        <v>41946</v>
      </c>
      <c r="B152">
        <v>124.45</v>
      </c>
      <c r="C152">
        <v>-89.45</v>
      </c>
      <c r="D152">
        <v>-90.86</v>
      </c>
    </row>
    <row r="153" spans="1:4" x14ac:dyDescent="0.3">
      <c r="A153" s="2">
        <v>42034</v>
      </c>
      <c r="B153">
        <v>126.79</v>
      </c>
      <c r="C153">
        <v>-91.79</v>
      </c>
      <c r="D153">
        <v>-93.2</v>
      </c>
    </row>
    <row r="154" spans="1:4" x14ac:dyDescent="0.3">
      <c r="A154" s="2">
        <v>42138</v>
      </c>
      <c r="B154">
        <v>125.83</v>
      </c>
      <c r="C154">
        <v>-90.83</v>
      </c>
      <c r="D154">
        <v>-92.24</v>
      </c>
    </row>
    <row r="155" spans="1:4" x14ac:dyDescent="0.3">
      <c r="A155" s="2">
        <v>42200</v>
      </c>
      <c r="B155">
        <v>125.25</v>
      </c>
      <c r="C155">
        <v>-90.25</v>
      </c>
      <c r="D155">
        <v>-91.66</v>
      </c>
    </row>
    <row r="156" spans="1:4" x14ac:dyDescent="0.3">
      <c r="A156" s="2">
        <v>42403</v>
      </c>
      <c r="B156">
        <v>119.79</v>
      </c>
      <c r="C156">
        <v>-84.79</v>
      </c>
      <c r="D156">
        <v>-86.2</v>
      </c>
    </row>
    <row r="157" spans="1:4" x14ac:dyDescent="0.3">
      <c r="A157" s="2">
        <v>42506</v>
      </c>
      <c r="B157">
        <v>120.29</v>
      </c>
      <c r="C157">
        <v>-85.29</v>
      </c>
      <c r="D157">
        <v>-86.7</v>
      </c>
    </row>
    <row r="158" spans="1:4" x14ac:dyDescent="0.3">
      <c r="A158" s="2">
        <v>42611</v>
      </c>
      <c r="B158">
        <v>123.71</v>
      </c>
      <c r="C158">
        <v>-88.71</v>
      </c>
      <c r="D158">
        <v>-90.12</v>
      </c>
    </row>
    <row r="159" spans="1:4" x14ac:dyDescent="0.3">
      <c r="A159" s="2">
        <v>42684</v>
      </c>
      <c r="B159">
        <v>119.95</v>
      </c>
      <c r="C159">
        <v>-84.95</v>
      </c>
      <c r="D159">
        <v>-86.36</v>
      </c>
    </row>
    <row r="160" spans="1:4" x14ac:dyDescent="0.3">
      <c r="A160" s="2">
        <v>42804</v>
      </c>
      <c r="B160">
        <v>120.3</v>
      </c>
      <c r="C160">
        <v>-85.3</v>
      </c>
      <c r="D160">
        <v>-86.71</v>
      </c>
    </row>
    <row r="161" spans="1:4" x14ac:dyDescent="0.3">
      <c r="A161" s="2">
        <v>42866</v>
      </c>
      <c r="B161">
        <v>119.48</v>
      </c>
      <c r="C161">
        <v>-84.48</v>
      </c>
      <c r="D161">
        <v>-85.89</v>
      </c>
    </row>
    <row r="162" spans="1:4" x14ac:dyDescent="0.3">
      <c r="A162" s="2">
        <v>42996</v>
      </c>
      <c r="B162">
        <v>120.39</v>
      </c>
      <c r="C162">
        <v>-85.39</v>
      </c>
      <c r="D162">
        <v>-86.8</v>
      </c>
    </row>
    <row r="163" spans="1:4" x14ac:dyDescent="0.3">
      <c r="A163" s="2">
        <v>43056</v>
      </c>
      <c r="B163">
        <v>120.05</v>
      </c>
      <c r="C163">
        <v>-85.05</v>
      </c>
      <c r="D163">
        <v>-86.46</v>
      </c>
    </row>
    <row r="164" spans="1:4" x14ac:dyDescent="0.3">
      <c r="A164" s="2">
        <v>43201</v>
      </c>
      <c r="B164">
        <v>117.83</v>
      </c>
      <c r="C164">
        <v>-82.83</v>
      </c>
      <c r="D164">
        <v>-84.24</v>
      </c>
    </row>
    <row r="165" spans="1:4" x14ac:dyDescent="0.3">
      <c r="A165" s="2">
        <v>43361</v>
      </c>
      <c r="B165">
        <v>120.03</v>
      </c>
      <c r="C165">
        <v>-85.03</v>
      </c>
      <c r="D165">
        <v>-86.44</v>
      </c>
    </row>
    <row r="166" spans="1:4" x14ac:dyDescent="0.3">
      <c r="A166" s="2">
        <v>43412</v>
      </c>
      <c r="B166">
        <v>120.21</v>
      </c>
      <c r="C166">
        <v>-85.21</v>
      </c>
      <c r="D166">
        <v>-86.62</v>
      </c>
    </row>
    <row r="167" spans="1:4" x14ac:dyDescent="0.3">
      <c r="A167" s="2">
        <v>43515</v>
      </c>
      <c r="B167">
        <v>119.05</v>
      </c>
      <c r="C167">
        <v>-84.05</v>
      </c>
      <c r="D167">
        <v>-85.46</v>
      </c>
    </row>
    <row r="168" spans="1:4" x14ac:dyDescent="0.3">
      <c r="A168" s="2">
        <v>43606</v>
      </c>
      <c r="B168">
        <v>116.18</v>
      </c>
      <c r="C168">
        <v>-81.180000000000007</v>
      </c>
      <c r="D168">
        <v>-82.59</v>
      </c>
    </row>
    <row r="169" spans="1:4" x14ac:dyDescent="0.3">
      <c r="A169" s="2">
        <v>43692</v>
      </c>
      <c r="B169">
        <v>116.3</v>
      </c>
      <c r="C169">
        <v>-81.3</v>
      </c>
      <c r="D169">
        <v>-82.71</v>
      </c>
    </row>
    <row r="170" spans="1:4" x14ac:dyDescent="0.3">
      <c r="A170" s="2">
        <v>43892</v>
      </c>
      <c r="B170">
        <v>117.46</v>
      </c>
      <c r="C170">
        <v>-82.46</v>
      </c>
      <c r="D170">
        <v>-83.87</v>
      </c>
    </row>
    <row r="171" spans="1:4" x14ac:dyDescent="0.3">
      <c r="A171" s="2">
        <v>44036</v>
      </c>
      <c r="B171">
        <v>117.25</v>
      </c>
      <c r="C171">
        <v>-82.25</v>
      </c>
      <c r="D171">
        <v>-83.66</v>
      </c>
    </row>
    <row r="172" spans="1:4" x14ac:dyDescent="0.3">
      <c r="A172" s="2">
        <v>44267</v>
      </c>
      <c r="B172">
        <v>115.67</v>
      </c>
      <c r="C172">
        <v>-80.67</v>
      </c>
      <c r="D172">
        <v>-82.08</v>
      </c>
    </row>
    <row r="173" spans="1:4" x14ac:dyDescent="0.3">
      <c r="A173" s="2">
        <v>44392</v>
      </c>
      <c r="B173">
        <v>116.82</v>
      </c>
      <c r="C173">
        <v>-81.819999999999894</v>
      </c>
      <c r="D173">
        <v>-83.23</v>
      </c>
    </row>
    <row r="174" spans="1:4" x14ac:dyDescent="0.3">
      <c r="A174" s="2">
        <v>44588</v>
      </c>
      <c r="B174">
        <v>118.19</v>
      </c>
      <c r="C174">
        <v>-83.19</v>
      </c>
      <c r="D174">
        <v>-84.6</v>
      </c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D359AE-3FE4-43E6-8988-A123B8483D34}">
  <dimension ref="A1:O572"/>
  <sheetViews>
    <sheetView topLeftCell="H1" workbookViewId="0">
      <selection activeCell="M6" sqref="M6"/>
    </sheetView>
  </sheetViews>
  <sheetFormatPr defaultRowHeight="14.4" x14ac:dyDescent="0.3"/>
  <cols>
    <col min="1" max="1" width="10.5546875" bestFit="1" customWidth="1"/>
  </cols>
  <sheetData>
    <row r="1" spans="1:15" s="1" customFormat="1" x14ac:dyDescent="0.3">
      <c r="A1" s="1" t="s">
        <v>0</v>
      </c>
      <c r="B1" s="1" t="s">
        <v>1</v>
      </c>
      <c r="C1" s="1" t="s">
        <v>2</v>
      </c>
      <c r="D1" s="1" t="s">
        <v>3</v>
      </c>
    </row>
    <row r="2" spans="1:15" x14ac:dyDescent="0.3">
      <c r="A2" s="2">
        <v>30461</v>
      </c>
      <c r="B2">
        <v>111</v>
      </c>
      <c r="C2">
        <v>-85</v>
      </c>
      <c r="D2">
        <v>-86.38</v>
      </c>
      <c r="F2">
        <v>3288</v>
      </c>
      <c r="G2">
        <v>37.311504364013999</v>
      </c>
      <c r="H2" s="2">
        <v>1</v>
      </c>
      <c r="I2">
        <f>IFERROR(VLOOKUP(H2,$A$2:$D$542,4,FALSE),IFERROR(VLOOKUP(H2,$A$2:$D$542,4),0))</f>
        <v>0</v>
      </c>
      <c r="K2">
        <f>MAX(D:D)</f>
        <v>-86.38</v>
      </c>
    </row>
    <row r="3" spans="1:15" x14ac:dyDescent="0.3">
      <c r="A3" s="2">
        <v>31236</v>
      </c>
      <c r="B3">
        <v>111.65</v>
      </c>
      <c r="C3">
        <v>-85.65</v>
      </c>
      <c r="D3">
        <v>-87.03</v>
      </c>
      <c r="F3">
        <v>10958</v>
      </c>
      <c r="G3">
        <v>35.148487091063998</v>
      </c>
      <c r="H3" s="2">
        <f>$H$2+F3-$F$2+1</f>
        <v>7672</v>
      </c>
      <c r="I3">
        <f>IFERROR(VLOOKUP(H3,A:D,4,FALSE),IFERROR(VLOOKUP(H3,A:D,4),0))</f>
        <v>0</v>
      </c>
      <c r="K3">
        <f>MIN(D:D)</f>
        <v>-155.81</v>
      </c>
    </row>
    <row r="4" spans="1:15" x14ac:dyDescent="0.3">
      <c r="A4" s="2">
        <v>31279</v>
      </c>
      <c r="B4">
        <v>111.62</v>
      </c>
      <c r="C4">
        <v>-85.62</v>
      </c>
      <c r="D4">
        <v>-87</v>
      </c>
      <c r="F4">
        <v>17897</v>
      </c>
      <c r="G4">
        <v>31.462217330933001</v>
      </c>
      <c r="H4" s="2">
        <f t="shared" ref="H4:H67" si="0">$H$2+F4-$F$2+1</f>
        <v>14611</v>
      </c>
      <c r="I4">
        <f t="shared" ref="I4:I67" si="1">IFERROR(VLOOKUP(H4,A:D,4,FALSE),IFERROR(VLOOKUP(H4,A:D,4),0))</f>
        <v>0</v>
      </c>
      <c r="L4" t="s">
        <v>9</v>
      </c>
      <c r="M4" t="s">
        <v>10</v>
      </c>
      <c r="N4" t="s">
        <v>11</v>
      </c>
      <c r="O4" t="s">
        <v>12</v>
      </c>
    </row>
    <row r="5" spans="1:15" x14ac:dyDescent="0.3">
      <c r="A5" s="2">
        <v>31328</v>
      </c>
      <c r="B5">
        <v>111.75</v>
      </c>
      <c r="C5">
        <v>-85.75</v>
      </c>
      <c r="D5">
        <v>-87.13</v>
      </c>
      <c r="F5">
        <v>20089</v>
      </c>
      <c r="G5">
        <v>22.854305267333999</v>
      </c>
      <c r="H5" s="2">
        <f t="shared" si="0"/>
        <v>16803</v>
      </c>
      <c r="I5">
        <f t="shared" si="1"/>
        <v>0</v>
      </c>
      <c r="K5">
        <f>CORREL(G14:G51,I14:I51)^2</f>
        <v>0.22914003001849786</v>
      </c>
      <c r="L5">
        <f>1-(SUM(J10:J51)/SUM(K10:K51))</f>
        <v>-0.34656808207656264</v>
      </c>
      <c r="M5">
        <f>SUM(L10:L51)*100/SUM(I10:I51)</f>
        <v>9.1655943276018359</v>
      </c>
      <c r="N5">
        <f>SQRT(SUM(J10:J51))/COUNT(J10:J51)</f>
        <v>2.6339895575245755</v>
      </c>
      <c r="O5">
        <f>N5/_xlfn.STDEV.S(I14:I51)</f>
        <v>0.18575111247925397</v>
      </c>
    </row>
    <row r="6" spans="1:15" x14ac:dyDescent="0.3">
      <c r="A6" s="2">
        <v>31370</v>
      </c>
      <c r="B6">
        <v>112.08</v>
      </c>
      <c r="C6">
        <v>-86.08</v>
      </c>
      <c r="D6">
        <v>-87.46</v>
      </c>
      <c r="F6">
        <v>22646</v>
      </c>
      <c r="G6">
        <v>16.635084152221999</v>
      </c>
      <c r="H6" s="2">
        <f t="shared" si="0"/>
        <v>19360</v>
      </c>
      <c r="I6">
        <f t="shared" si="1"/>
        <v>0</v>
      </c>
    </row>
    <row r="7" spans="1:15" x14ac:dyDescent="0.3">
      <c r="A7" s="2">
        <v>31420</v>
      </c>
      <c r="B7">
        <v>112.68</v>
      </c>
      <c r="C7">
        <v>-86.68</v>
      </c>
      <c r="D7">
        <v>-88.06</v>
      </c>
      <c r="F7">
        <v>24472</v>
      </c>
      <c r="G7">
        <v>-2.3241770267490001</v>
      </c>
      <c r="H7" s="2">
        <f t="shared" si="0"/>
        <v>21186</v>
      </c>
      <c r="I7">
        <f t="shared" si="1"/>
        <v>0</v>
      </c>
    </row>
    <row r="8" spans="1:15" x14ac:dyDescent="0.3">
      <c r="A8" s="2">
        <v>31468</v>
      </c>
      <c r="B8">
        <v>111.54</v>
      </c>
      <c r="C8">
        <v>-85.54</v>
      </c>
      <c r="D8">
        <v>-86.92</v>
      </c>
      <c r="F8">
        <v>27029</v>
      </c>
      <c r="G8">
        <v>-20.142093658450001</v>
      </c>
      <c r="H8" s="2">
        <f t="shared" si="0"/>
        <v>23743</v>
      </c>
      <c r="I8">
        <f t="shared" si="1"/>
        <v>0</v>
      </c>
    </row>
    <row r="9" spans="1:15" x14ac:dyDescent="0.3">
      <c r="A9" s="2">
        <v>31616</v>
      </c>
      <c r="B9">
        <v>126.55</v>
      </c>
      <c r="C9">
        <v>-100.55</v>
      </c>
      <c r="D9">
        <v>-101.93</v>
      </c>
      <c r="F9">
        <v>28124</v>
      </c>
      <c r="G9">
        <v>-32.244327545170002</v>
      </c>
      <c r="H9" s="2">
        <f t="shared" si="0"/>
        <v>24838</v>
      </c>
      <c r="I9">
        <f t="shared" si="1"/>
        <v>0</v>
      </c>
    </row>
    <row r="10" spans="1:15" x14ac:dyDescent="0.3">
      <c r="A10" s="2">
        <v>31636</v>
      </c>
      <c r="B10">
        <v>126.59</v>
      </c>
      <c r="C10">
        <v>-100.59</v>
      </c>
      <c r="D10">
        <v>-101.97</v>
      </c>
      <c r="F10">
        <v>29951</v>
      </c>
      <c r="G10">
        <v>-52.388622283940002</v>
      </c>
      <c r="H10" s="2">
        <f t="shared" si="0"/>
        <v>26665</v>
      </c>
      <c r="I10">
        <f t="shared" si="1"/>
        <v>0</v>
      </c>
    </row>
    <row r="11" spans="1:15" x14ac:dyDescent="0.3">
      <c r="A11" s="2">
        <v>31685</v>
      </c>
      <c r="B11">
        <v>131.41</v>
      </c>
      <c r="C11">
        <v>-105.41</v>
      </c>
      <c r="D11">
        <v>-106.79</v>
      </c>
      <c r="F11">
        <v>31777</v>
      </c>
      <c r="G11">
        <v>-73.533782958979998</v>
      </c>
      <c r="H11" s="2">
        <f t="shared" si="0"/>
        <v>28491</v>
      </c>
      <c r="I11">
        <f t="shared" si="1"/>
        <v>0</v>
      </c>
    </row>
    <row r="12" spans="1:15" x14ac:dyDescent="0.3">
      <c r="A12" s="2">
        <v>31712</v>
      </c>
      <c r="B12">
        <v>132.71</v>
      </c>
      <c r="C12">
        <v>-106.71</v>
      </c>
      <c r="D12">
        <v>-108.09</v>
      </c>
      <c r="F12">
        <v>33238</v>
      </c>
      <c r="G12">
        <v>-84.405464172359999</v>
      </c>
      <c r="H12" s="2">
        <f t="shared" si="0"/>
        <v>29952</v>
      </c>
      <c r="I12">
        <f t="shared" si="1"/>
        <v>0</v>
      </c>
    </row>
    <row r="13" spans="1:15" x14ac:dyDescent="0.3">
      <c r="A13" s="2">
        <v>31716</v>
      </c>
      <c r="B13">
        <v>133.22</v>
      </c>
      <c r="C13">
        <v>-107.22</v>
      </c>
      <c r="D13">
        <v>-108.6</v>
      </c>
      <c r="F13">
        <v>33603</v>
      </c>
      <c r="G13">
        <v>-79.508087158199999</v>
      </c>
      <c r="H13" s="2">
        <f t="shared" si="0"/>
        <v>30317</v>
      </c>
      <c r="I13">
        <f t="shared" si="1"/>
        <v>0</v>
      </c>
    </row>
    <row r="14" spans="1:15" x14ac:dyDescent="0.3">
      <c r="A14" s="2">
        <v>31721</v>
      </c>
      <c r="B14">
        <v>133.38</v>
      </c>
      <c r="C14">
        <v>-107.38</v>
      </c>
      <c r="D14">
        <v>-108.76</v>
      </c>
      <c r="F14">
        <v>33968</v>
      </c>
      <c r="G14">
        <v>-82.423377990719999</v>
      </c>
      <c r="H14" s="2">
        <f t="shared" si="0"/>
        <v>30682</v>
      </c>
      <c r="I14">
        <f t="shared" si="1"/>
        <v>-86.38</v>
      </c>
      <c r="J14">
        <f>(I14-G14)^2</f>
        <v>15.654857724318878</v>
      </c>
      <c r="K14">
        <f>(I14-AVERAGE($I$14:I$51))^2</f>
        <v>466.02583718836615</v>
      </c>
      <c r="L14">
        <f>(I14-G14)</f>
        <v>-3.9566220092799966</v>
      </c>
    </row>
    <row r="15" spans="1:15" x14ac:dyDescent="0.3">
      <c r="A15" s="2">
        <v>31726</v>
      </c>
      <c r="B15">
        <v>133.82</v>
      </c>
      <c r="C15">
        <v>-107.82</v>
      </c>
      <c r="D15">
        <v>-109.2</v>
      </c>
      <c r="F15">
        <v>34334</v>
      </c>
      <c r="G15">
        <v>-80.077026367190001</v>
      </c>
      <c r="H15" s="2">
        <f t="shared" si="0"/>
        <v>31048</v>
      </c>
      <c r="I15">
        <f t="shared" si="1"/>
        <v>-86.38</v>
      </c>
      <c r="J15">
        <f t="shared" ref="J15:J78" si="2">(I15-G15)^2</f>
        <v>39.72747661589802</v>
      </c>
      <c r="K15">
        <f>(I15-AVERAGE($I$14:I$51))^2</f>
        <v>466.02583718836615</v>
      </c>
      <c r="L15">
        <f t="shared" ref="L15:L78" si="3">(I15-G15)</f>
        <v>-6.3029736328099943</v>
      </c>
    </row>
    <row r="16" spans="1:15" x14ac:dyDescent="0.3">
      <c r="A16" s="2">
        <v>31731</v>
      </c>
      <c r="B16">
        <v>134</v>
      </c>
      <c r="C16">
        <v>-108</v>
      </c>
      <c r="D16">
        <v>-109.38</v>
      </c>
      <c r="F16">
        <v>34699</v>
      </c>
      <c r="G16">
        <v>-84.282356262210001</v>
      </c>
      <c r="H16" s="2">
        <f t="shared" si="0"/>
        <v>31413</v>
      </c>
      <c r="I16">
        <f t="shared" si="1"/>
        <v>-87.46</v>
      </c>
      <c r="J16">
        <f t="shared" si="2"/>
        <v>10.097419724315953</v>
      </c>
      <c r="K16">
        <f>(I16-AVERAGE($I$14:I$51))^2</f>
        <v>420.56295297783993</v>
      </c>
      <c r="L16">
        <f t="shared" si="3"/>
        <v>-3.1776437377899924</v>
      </c>
    </row>
    <row r="17" spans="1:12" x14ac:dyDescent="0.3">
      <c r="A17" s="2">
        <v>31733</v>
      </c>
      <c r="B17">
        <v>133.9</v>
      </c>
      <c r="C17">
        <v>-107.9</v>
      </c>
      <c r="D17">
        <v>-109.28</v>
      </c>
      <c r="F17">
        <v>35064</v>
      </c>
      <c r="G17">
        <v>-91.832145690920001</v>
      </c>
      <c r="H17" s="2">
        <f t="shared" si="0"/>
        <v>31778</v>
      </c>
      <c r="I17">
        <f t="shared" si="1"/>
        <v>-121.48</v>
      </c>
      <c r="J17">
        <f t="shared" si="2"/>
        <v>878.9952651324337</v>
      </c>
      <c r="K17">
        <f>(I17-AVERAGE($I$14:I$51))^2</f>
        <v>182.5841003462603</v>
      </c>
      <c r="L17">
        <f t="shared" si="3"/>
        <v>-29.647854309080003</v>
      </c>
    </row>
    <row r="18" spans="1:12" x14ac:dyDescent="0.3">
      <c r="A18" s="2">
        <v>31736</v>
      </c>
      <c r="B18">
        <v>134.11000000000001</v>
      </c>
      <c r="C18">
        <v>-108.11</v>
      </c>
      <c r="D18">
        <v>-109.49</v>
      </c>
      <c r="F18">
        <v>35429</v>
      </c>
      <c r="G18">
        <v>-90.694931030269998</v>
      </c>
      <c r="H18" s="2">
        <f t="shared" si="0"/>
        <v>32143</v>
      </c>
      <c r="I18">
        <f t="shared" si="1"/>
        <v>-108.23</v>
      </c>
      <c r="J18">
        <f t="shared" si="2"/>
        <v>307.47864377318814</v>
      </c>
      <c r="K18">
        <f>(I18-AVERAGE($I$14:I$51))^2</f>
        <v>6.8837188365648991E-2</v>
      </c>
      <c r="L18">
        <f t="shared" si="3"/>
        <v>-17.535068969730006</v>
      </c>
    </row>
    <row r="19" spans="1:12" x14ac:dyDescent="0.3">
      <c r="A19" s="2">
        <v>31741</v>
      </c>
      <c r="B19">
        <v>137.4</v>
      </c>
      <c r="C19">
        <v>-111.4</v>
      </c>
      <c r="D19">
        <v>-112.78</v>
      </c>
      <c r="F19">
        <v>35795</v>
      </c>
      <c r="G19">
        <v>-88.327590942379999</v>
      </c>
      <c r="H19" s="2">
        <f t="shared" si="0"/>
        <v>32509</v>
      </c>
      <c r="I19">
        <f t="shared" si="1"/>
        <v>-101.17</v>
      </c>
      <c r="J19">
        <f t="shared" si="2"/>
        <v>164.92747040324031</v>
      </c>
      <c r="K19">
        <f>(I19-AVERAGE($I$14:I$51))^2</f>
        <v>46.207795083102575</v>
      </c>
      <c r="L19">
        <f t="shared" si="3"/>
        <v>-12.842409057620003</v>
      </c>
    </row>
    <row r="20" spans="1:12" x14ac:dyDescent="0.3">
      <c r="A20" s="2">
        <v>31746</v>
      </c>
      <c r="B20">
        <v>142.32</v>
      </c>
      <c r="C20">
        <v>-116.32</v>
      </c>
      <c r="D20">
        <v>-117.7</v>
      </c>
      <c r="F20">
        <v>36160</v>
      </c>
      <c r="G20">
        <v>-86.515167236330001</v>
      </c>
      <c r="H20" s="2">
        <f t="shared" si="0"/>
        <v>32874</v>
      </c>
      <c r="I20">
        <f t="shared" si="1"/>
        <v>-102.43</v>
      </c>
      <c r="J20">
        <f t="shared" si="2"/>
        <v>253.28190189558427</v>
      </c>
      <c r="K20">
        <f>(I20-AVERAGE($I$14:I$51))^2</f>
        <v>30.665363504155135</v>
      </c>
      <c r="L20">
        <f t="shared" si="3"/>
        <v>-15.914832763670006</v>
      </c>
    </row>
    <row r="21" spans="1:12" x14ac:dyDescent="0.3">
      <c r="A21" s="2">
        <v>31751</v>
      </c>
      <c r="B21">
        <v>143.85</v>
      </c>
      <c r="C21">
        <v>-117.85</v>
      </c>
      <c r="D21">
        <v>-119.23</v>
      </c>
      <c r="F21">
        <v>36525</v>
      </c>
      <c r="G21">
        <v>-88.855514526370001</v>
      </c>
      <c r="H21" s="2">
        <f t="shared" si="0"/>
        <v>33239</v>
      </c>
      <c r="I21">
        <f t="shared" si="1"/>
        <v>-103.93</v>
      </c>
      <c r="J21">
        <f t="shared" si="2"/>
        <v>227.24011229468206</v>
      </c>
      <c r="K21">
        <f>(I21-AVERAGE($I$14:I$51))^2</f>
        <v>16.302468767313027</v>
      </c>
      <c r="L21">
        <f t="shared" si="3"/>
        <v>-15.074485473630006</v>
      </c>
    </row>
    <row r="22" spans="1:12" x14ac:dyDescent="0.3">
      <c r="A22" s="2">
        <v>31756</v>
      </c>
      <c r="B22">
        <v>144.62</v>
      </c>
      <c r="C22">
        <v>-118.62</v>
      </c>
      <c r="D22">
        <v>-120</v>
      </c>
      <c r="F22">
        <v>36890</v>
      </c>
      <c r="G22">
        <v>-94.389953613279999</v>
      </c>
      <c r="H22" s="2">
        <f t="shared" si="0"/>
        <v>33604</v>
      </c>
      <c r="I22">
        <f t="shared" si="1"/>
        <v>-107.73</v>
      </c>
      <c r="J22">
        <f t="shared" si="2"/>
        <v>177.95683759984144</v>
      </c>
      <c r="K22">
        <f>(I22-AVERAGE($I$14:I$51))^2</f>
        <v>5.6468767313021181E-2</v>
      </c>
      <c r="L22">
        <f t="shared" si="3"/>
        <v>-13.340046386720005</v>
      </c>
    </row>
    <row r="23" spans="1:12" x14ac:dyDescent="0.3">
      <c r="A23" s="2">
        <v>31761</v>
      </c>
      <c r="B23">
        <v>145.38999999999899</v>
      </c>
      <c r="C23">
        <v>-119.39</v>
      </c>
      <c r="D23">
        <v>-120.77</v>
      </c>
      <c r="F23">
        <v>37256</v>
      </c>
      <c r="G23">
        <v>-95.87156677246</v>
      </c>
      <c r="H23" s="2">
        <f t="shared" si="0"/>
        <v>33970</v>
      </c>
      <c r="I23">
        <f t="shared" si="1"/>
        <v>-107.7</v>
      </c>
      <c r="J23">
        <f t="shared" si="2"/>
        <v>139.91183261837242</v>
      </c>
      <c r="K23">
        <f>(I23-AVERAGE($I$14:I$51))^2</f>
        <v>7.162666204986412E-2</v>
      </c>
      <c r="L23">
        <f t="shared" si="3"/>
        <v>-11.828433227540003</v>
      </c>
    </row>
    <row r="24" spans="1:12" x14ac:dyDescent="0.3">
      <c r="A24" s="2">
        <v>31766</v>
      </c>
      <c r="B24">
        <v>145.88</v>
      </c>
      <c r="C24">
        <v>-119.88</v>
      </c>
      <c r="D24">
        <v>-121.26</v>
      </c>
      <c r="F24">
        <v>37621</v>
      </c>
      <c r="G24">
        <v>-87.010276794429998</v>
      </c>
      <c r="H24" s="2">
        <f t="shared" si="0"/>
        <v>34335</v>
      </c>
      <c r="I24">
        <f t="shared" si="1"/>
        <v>-138.37</v>
      </c>
      <c r="J24">
        <f t="shared" si="2"/>
        <v>2637.8211677527661</v>
      </c>
      <c r="K24">
        <f>(I24-AVERAGE($I$14:I$51))^2</f>
        <v>924.30400560941814</v>
      </c>
      <c r="L24">
        <f t="shared" si="3"/>
        <v>-51.359723205570006</v>
      </c>
    </row>
    <row r="25" spans="1:12" x14ac:dyDescent="0.3">
      <c r="A25" s="2">
        <v>31770</v>
      </c>
      <c r="B25">
        <v>146.11000000000001</v>
      </c>
      <c r="C25">
        <v>-120.11</v>
      </c>
      <c r="D25">
        <v>-121.49</v>
      </c>
      <c r="F25">
        <v>37986</v>
      </c>
      <c r="G25">
        <v>-97.271789550779999</v>
      </c>
      <c r="H25" s="2">
        <f t="shared" si="0"/>
        <v>34700</v>
      </c>
      <c r="I25">
        <f t="shared" si="1"/>
        <v>-109.52</v>
      </c>
      <c r="J25">
        <f t="shared" si="2"/>
        <v>150.01865920838191</v>
      </c>
      <c r="K25">
        <f>(I25-AVERAGE($I$14:I$51))^2</f>
        <v>2.4098477146814039</v>
      </c>
      <c r="L25">
        <f t="shared" si="3"/>
        <v>-12.248210449219997</v>
      </c>
    </row>
    <row r="26" spans="1:12" x14ac:dyDescent="0.3">
      <c r="A26" s="2">
        <v>31771</v>
      </c>
      <c r="B26">
        <v>146.1</v>
      </c>
      <c r="C26">
        <v>-120.1</v>
      </c>
      <c r="D26">
        <v>-121.48</v>
      </c>
      <c r="F26">
        <v>38351</v>
      </c>
      <c r="G26">
        <v>-97.453285217290002</v>
      </c>
      <c r="H26" s="2">
        <f t="shared" si="0"/>
        <v>35065</v>
      </c>
      <c r="I26">
        <f t="shared" si="1"/>
        <v>-135.68</v>
      </c>
      <c r="J26">
        <f t="shared" si="2"/>
        <v>1461.2817230786595</v>
      </c>
      <c r="K26">
        <f>(I26-AVERAGE($I$14:I$51))^2</f>
        <v>767.9753635041551</v>
      </c>
      <c r="L26">
        <f t="shared" si="3"/>
        <v>-38.226714782710005</v>
      </c>
    </row>
    <row r="27" spans="1:12" x14ac:dyDescent="0.3">
      <c r="A27" s="2">
        <v>31789</v>
      </c>
      <c r="B27">
        <v>135.28</v>
      </c>
      <c r="C27">
        <v>-109.28</v>
      </c>
      <c r="D27">
        <v>-110.66</v>
      </c>
      <c r="F27">
        <v>38717</v>
      </c>
      <c r="G27">
        <v>-95.550048828130002</v>
      </c>
      <c r="H27" s="2">
        <f t="shared" si="0"/>
        <v>35431</v>
      </c>
      <c r="I27">
        <f t="shared" si="1"/>
        <v>-101.71</v>
      </c>
      <c r="J27">
        <f t="shared" si="2"/>
        <v>37.944998439822484</v>
      </c>
      <c r="K27">
        <f>(I27-AVERAGE($I$14:I$51))^2</f>
        <v>39.157952977839507</v>
      </c>
      <c r="L27">
        <f t="shared" si="3"/>
        <v>-6.1599511718699915</v>
      </c>
    </row>
    <row r="28" spans="1:12" x14ac:dyDescent="0.3">
      <c r="A28" s="2">
        <v>31792</v>
      </c>
      <c r="B28">
        <v>135.229999999999</v>
      </c>
      <c r="C28">
        <v>-109.23</v>
      </c>
      <c r="D28">
        <v>-110.61</v>
      </c>
      <c r="F28">
        <v>39082</v>
      </c>
      <c r="G28">
        <v>-96.868293762210001</v>
      </c>
      <c r="H28" s="2">
        <f t="shared" si="0"/>
        <v>35796</v>
      </c>
      <c r="I28">
        <f t="shared" si="1"/>
        <v>-108.22</v>
      </c>
      <c r="J28">
        <f t="shared" si="2"/>
        <v>128.86123450908033</v>
      </c>
      <c r="K28">
        <f>(I28-AVERAGE($I$14:I$51))^2</f>
        <v>6.3689819944593856E-2</v>
      </c>
      <c r="L28">
        <f t="shared" si="3"/>
        <v>-11.351706237789998</v>
      </c>
    </row>
    <row r="29" spans="1:12" x14ac:dyDescent="0.3">
      <c r="A29" s="2">
        <v>31797</v>
      </c>
      <c r="B29">
        <v>134.72</v>
      </c>
      <c r="C29">
        <v>-108.72</v>
      </c>
      <c r="D29">
        <v>-110.1</v>
      </c>
      <c r="F29">
        <v>39447</v>
      </c>
      <c r="G29">
        <v>-97.117897033689999</v>
      </c>
      <c r="H29" s="2">
        <f t="shared" si="0"/>
        <v>36161</v>
      </c>
      <c r="I29">
        <f t="shared" si="1"/>
        <v>-111.16</v>
      </c>
      <c r="J29">
        <f t="shared" si="2"/>
        <v>197.18065571645201</v>
      </c>
      <c r="K29">
        <f>(I29-AVERAGE($I$14:I$51))^2</f>
        <v>10.191216135734001</v>
      </c>
      <c r="L29">
        <f t="shared" si="3"/>
        <v>-14.042102966309997</v>
      </c>
    </row>
    <row r="30" spans="1:12" x14ac:dyDescent="0.3">
      <c r="A30" s="2">
        <v>31802</v>
      </c>
      <c r="B30">
        <v>134.46</v>
      </c>
      <c r="C30">
        <v>-108.46</v>
      </c>
      <c r="D30">
        <v>-109.84</v>
      </c>
      <c r="F30">
        <v>39812</v>
      </c>
      <c r="G30">
        <v>-96.079940795900001</v>
      </c>
      <c r="H30" s="2">
        <f t="shared" si="0"/>
        <v>36526</v>
      </c>
      <c r="I30">
        <f t="shared" si="1"/>
        <v>-103.77</v>
      </c>
      <c r="J30">
        <f t="shared" si="2"/>
        <v>59.137010562563056</v>
      </c>
      <c r="K30">
        <f>(I30-AVERAGE($I$14:I$51))^2</f>
        <v>17.620110872576277</v>
      </c>
      <c r="L30">
        <f t="shared" si="3"/>
        <v>-7.6900592040999953</v>
      </c>
    </row>
    <row r="31" spans="1:12" x14ac:dyDescent="0.3">
      <c r="A31" s="2">
        <v>31808</v>
      </c>
      <c r="B31">
        <v>133.51</v>
      </c>
      <c r="C31">
        <v>-107.51</v>
      </c>
      <c r="D31">
        <v>-108.89</v>
      </c>
      <c r="F31">
        <v>40178</v>
      </c>
      <c r="G31">
        <v>-95.878379821780001</v>
      </c>
      <c r="H31" s="2">
        <f t="shared" si="0"/>
        <v>36892</v>
      </c>
      <c r="I31">
        <f t="shared" si="1"/>
        <v>-102.73</v>
      </c>
      <c r="J31">
        <f t="shared" si="2"/>
        <v>46.944699066591504</v>
      </c>
      <c r="K31">
        <f>(I31-AVERAGE($I$14:I$51))^2</f>
        <v>27.432784556786743</v>
      </c>
      <c r="L31">
        <f t="shared" si="3"/>
        <v>-6.8516201782200028</v>
      </c>
    </row>
    <row r="32" spans="1:12" x14ac:dyDescent="0.3">
      <c r="A32" s="2">
        <v>31813</v>
      </c>
      <c r="B32">
        <v>132.9</v>
      </c>
      <c r="C32">
        <v>-106.9</v>
      </c>
      <c r="D32">
        <v>-108.28</v>
      </c>
      <c r="F32">
        <v>40543</v>
      </c>
      <c r="G32">
        <v>-102.6486587524</v>
      </c>
      <c r="H32" s="2">
        <f t="shared" si="0"/>
        <v>37257</v>
      </c>
      <c r="I32">
        <f t="shared" si="1"/>
        <v>-121.6</v>
      </c>
      <c r="J32">
        <f t="shared" si="2"/>
        <v>359.15333508298505</v>
      </c>
      <c r="K32">
        <f>(I32-AVERAGE($I$14:I$51))^2</f>
        <v>185.84146876731265</v>
      </c>
      <c r="L32">
        <f t="shared" si="3"/>
        <v>-18.951341247599998</v>
      </c>
    </row>
    <row r="33" spans="1:12" x14ac:dyDescent="0.3">
      <c r="A33" s="2">
        <v>31818</v>
      </c>
      <c r="B33">
        <v>132.01</v>
      </c>
      <c r="C33">
        <v>-106.01</v>
      </c>
      <c r="D33">
        <v>-107.39</v>
      </c>
      <c r="F33">
        <v>40908</v>
      </c>
      <c r="G33">
        <v>-108.9123382568</v>
      </c>
      <c r="H33" s="2">
        <f t="shared" si="0"/>
        <v>37622</v>
      </c>
      <c r="I33">
        <f t="shared" si="1"/>
        <v>-153.1</v>
      </c>
      <c r="J33">
        <f t="shared" si="2"/>
        <v>1952.5494503314605</v>
      </c>
      <c r="K33">
        <f>(I33-AVERAGE($I$14:I$51))^2</f>
        <v>2036.9306792936277</v>
      </c>
      <c r="L33">
        <f t="shared" si="3"/>
        <v>-44.187661743199996</v>
      </c>
    </row>
    <row r="34" spans="1:12" x14ac:dyDescent="0.3">
      <c r="A34" s="2">
        <v>31823</v>
      </c>
      <c r="B34">
        <v>131.4</v>
      </c>
      <c r="C34">
        <v>-105.4</v>
      </c>
      <c r="D34">
        <v>-106.78</v>
      </c>
      <c r="F34">
        <v>41273</v>
      </c>
      <c r="G34">
        <v>-107.1169662476</v>
      </c>
      <c r="H34" s="2">
        <f t="shared" si="0"/>
        <v>37987</v>
      </c>
      <c r="I34">
        <f t="shared" si="1"/>
        <v>-105.71</v>
      </c>
      <c r="J34">
        <f t="shared" si="2"/>
        <v>1.9795540218856538</v>
      </c>
      <c r="K34">
        <f>(I34-AVERAGE($I$14:I$51))^2</f>
        <v>5.0969003462604512</v>
      </c>
      <c r="L34">
        <f t="shared" si="3"/>
        <v>1.4069662476000104</v>
      </c>
    </row>
    <row r="35" spans="1:12" x14ac:dyDescent="0.3">
      <c r="A35" s="2">
        <v>31828</v>
      </c>
      <c r="B35">
        <v>131.08000000000001</v>
      </c>
      <c r="C35">
        <v>-105.08</v>
      </c>
      <c r="D35">
        <v>-106.46</v>
      </c>
      <c r="F35">
        <v>41639</v>
      </c>
      <c r="G35">
        <v>-111.30307769780001</v>
      </c>
      <c r="H35" s="2">
        <f t="shared" si="0"/>
        <v>38353</v>
      </c>
      <c r="I35">
        <f t="shared" si="1"/>
        <v>-119.3</v>
      </c>
      <c r="J35">
        <f t="shared" si="2"/>
        <v>63.950766307423599</v>
      </c>
      <c r="K35">
        <f>(I35-AVERAGE($I$14:I$51))^2</f>
        <v>128.42257403047068</v>
      </c>
      <c r="L35">
        <f t="shared" si="3"/>
        <v>-7.9969223021999909</v>
      </c>
    </row>
    <row r="36" spans="1:12" x14ac:dyDescent="0.3">
      <c r="A36" s="2">
        <v>31832</v>
      </c>
      <c r="B36">
        <v>130.07</v>
      </c>
      <c r="C36">
        <v>-104.07</v>
      </c>
      <c r="D36">
        <v>-105.45</v>
      </c>
      <c r="F36">
        <v>42004</v>
      </c>
      <c r="G36">
        <v>-113.9359512329</v>
      </c>
      <c r="H36" s="2">
        <f t="shared" si="0"/>
        <v>38718</v>
      </c>
      <c r="I36">
        <f t="shared" si="1"/>
        <v>-117.95</v>
      </c>
      <c r="J36">
        <f t="shared" si="2"/>
        <v>16.112587504657089</v>
      </c>
      <c r="K36">
        <f>(I36-AVERAGE($I$14:I$51))^2</f>
        <v>99.647679293628713</v>
      </c>
      <c r="L36">
        <f t="shared" si="3"/>
        <v>-4.0140487671000074</v>
      </c>
    </row>
    <row r="37" spans="1:12" x14ac:dyDescent="0.3">
      <c r="A37" s="2">
        <v>31833</v>
      </c>
      <c r="B37">
        <v>130.56</v>
      </c>
      <c r="C37">
        <v>-104.56</v>
      </c>
      <c r="D37">
        <v>-105.94</v>
      </c>
      <c r="F37">
        <v>42369</v>
      </c>
      <c r="G37">
        <v>-114.390007019</v>
      </c>
      <c r="H37" s="2">
        <f t="shared" si="0"/>
        <v>39083</v>
      </c>
      <c r="I37">
        <f t="shared" si="1"/>
        <v>-115.12</v>
      </c>
      <c r="J37">
        <f t="shared" si="2"/>
        <v>0.53288975230928015</v>
      </c>
      <c r="K37">
        <f>(I37-AVERAGE($I$14:I$51))^2</f>
        <v>51.156374030470872</v>
      </c>
      <c r="L37">
        <f t="shared" si="3"/>
        <v>-0.72999298100000942</v>
      </c>
    </row>
    <row r="38" spans="1:12" x14ac:dyDescent="0.3">
      <c r="A38" s="2">
        <v>31836</v>
      </c>
      <c r="B38">
        <v>130.35</v>
      </c>
      <c r="C38">
        <v>-104.35</v>
      </c>
      <c r="D38">
        <v>-105.73</v>
      </c>
      <c r="F38">
        <v>42734</v>
      </c>
      <c r="G38">
        <v>-120.9054641724</v>
      </c>
      <c r="H38" s="2">
        <f t="shared" si="0"/>
        <v>39448</v>
      </c>
      <c r="I38">
        <f t="shared" si="1"/>
        <v>-125.1</v>
      </c>
      <c r="J38">
        <f t="shared" si="2"/>
        <v>17.594130809019951</v>
      </c>
      <c r="K38">
        <f>(I38-AVERAGE($I$14:I$51))^2</f>
        <v>293.51804771468096</v>
      </c>
      <c r="L38">
        <f t="shared" si="3"/>
        <v>-4.1945358275999922</v>
      </c>
    </row>
    <row r="39" spans="1:12" x14ac:dyDescent="0.3">
      <c r="A39" s="2">
        <v>31841</v>
      </c>
      <c r="B39">
        <v>129.94999999999899</v>
      </c>
      <c r="C39">
        <v>-103.95</v>
      </c>
      <c r="D39">
        <v>-105.33</v>
      </c>
      <c r="F39">
        <v>43100</v>
      </c>
      <c r="G39">
        <v>-117.7309799194</v>
      </c>
      <c r="H39" s="2">
        <f t="shared" si="0"/>
        <v>39814</v>
      </c>
      <c r="I39">
        <f t="shared" si="1"/>
        <v>-116.34</v>
      </c>
      <c r="J39">
        <f t="shared" si="2"/>
        <v>1.934825136174019</v>
      </c>
      <c r="K39">
        <f>(I39-AVERAGE($I$14:I$51))^2</f>
        <v>70.096552977839266</v>
      </c>
      <c r="L39">
        <f t="shared" si="3"/>
        <v>1.3909799193999959</v>
      </c>
    </row>
    <row r="40" spans="1:12" x14ac:dyDescent="0.3">
      <c r="A40" s="2">
        <v>31846</v>
      </c>
      <c r="B40">
        <v>129.41</v>
      </c>
      <c r="C40">
        <v>-103.41</v>
      </c>
      <c r="D40">
        <v>-104.79</v>
      </c>
      <c r="F40">
        <v>43465</v>
      </c>
      <c r="G40">
        <v>-115.24997711180001</v>
      </c>
      <c r="H40" s="2">
        <f t="shared" si="0"/>
        <v>40179</v>
      </c>
      <c r="I40">
        <f t="shared" si="1"/>
        <v>-112.67</v>
      </c>
      <c r="J40">
        <f t="shared" si="2"/>
        <v>6.6562818974118967</v>
      </c>
      <c r="K40">
        <f>(I40-AVERAGE($I$14:I$51))^2</f>
        <v>22.112268767312962</v>
      </c>
      <c r="L40">
        <f t="shared" si="3"/>
        <v>2.5799771118000052</v>
      </c>
    </row>
    <row r="41" spans="1:12" x14ac:dyDescent="0.3">
      <c r="A41" s="2">
        <v>31851</v>
      </c>
      <c r="B41">
        <v>129.22</v>
      </c>
      <c r="C41">
        <v>-103.22</v>
      </c>
      <c r="D41">
        <v>-104.6</v>
      </c>
      <c r="F41">
        <v>43830</v>
      </c>
      <c r="G41">
        <v>-109.93138122560001</v>
      </c>
      <c r="H41" s="2">
        <f t="shared" si="0"/>
        <v>40544</v>
      </c>
      <c r="I41">
        <f t="shared" si="1"/>
        <v>-111.29</v>
      </c>
      <c r="J41">
        <f t="shared" si="2"/>
        <v>1.8458449741521581</v>
      </c>
      <c r="K41">
        <f>(I41-AVERAGE($I$14:I$51))^2</f>
        <v>11.038131925207747</v>
      </c>
      <c r="L41">
        <f t="shared" si="3"/>
        <v>-1.3586187744</v>
      </c>
    </row>
    <row r="42" spans="1:12" x14ac:dyDescent="0.3">
      <c r="A42" s="2">
        <v>31856</v>
      </c>
      <c r="B42">
        <v>128.91999999999899</v>
      </c>
      <c r="C42">
        <v>-102.92</v>
      </c>
      <c r="D42">
        <v>-104.3</v>
      </c>
      <c r="F42">
        <v>44195</v>
      </c>
      <c r="G42">
        <v>-100.5706787109</v>
      </c>
      <c r="H42" s="2">
        <f t="shared" si="0"/>
        <v>40909</v>
      </c>
      <c r="I42">
        <f t="shared" si="1"/>
        <v>-105.08</v>
      </c>
      <c r="J42">
        <f t="shared" si="2"/>
        <v>20.333978488330491</v>
      </c>
      <c r="K42">
        <f>(I42-AVERAGE($I$14:I$51))^2</f>
        <v>8.3384161357341267</v>
      </c>
      <c r="L42">
        <f t="shared" si="3"/>
        <v>-4.5093212891000007</v>
      </c>
    </row>
    <row r="43" spans="1:12" x14ac:dyDescent="0.3">
      <c r="A43" s="2">
        <v>31861</v>
      </c>
      <c r="B43">
        <v>128.69999999999899</v>
      </c>
      <c r="C43">
        <v>-102.7</v>
      </c>
      <c r="D43">
        <v>-104.08</v>
      </c>
      <c r="F43">
        <v>44561</v>
      </c>
      <c r="G43">
        <v>-96.89582824707</v>
      </c>
      <c r="H43" s="2">
        <f t="shared" si="0"/>
        <v>41275</v>
      </c>
      <c r="I43">
        <f t="shared" si="1"/>
        <v>-101.23</v>
      </c>
      <c r="J43">
        <f t="shared" si="2"/>
        <v>18.785044783896346</v>
      </c>
      <c r="K43">
        <f>(I43-AVERAGE($I$14:I$51))^2</f>
        <v>45.395679293628859</v>
      </c>
      <c r="L43">
        <f t="shared" si="3"/>
        <v>-4.3341717529300041</v>
      </c>
    </row>
    <row r="44" spans="1:12" x14ac:dyDescent="0.3">
      <c r="A44" s="2">
        <v>31867</v>
      </c>
      <c r="B44">
        <v>128.18</v>
      </c>
      <c r="C44">
        <v>-102.18</v>
      </c>
      <c r="D44">
        <v>-103.56</v>
      </c>
      <c r="F44">
        <v>44926</v>
      </c>
      <c r="G44">
        <v>-97.830345153810001</v>
      </c>
      <c r="H44" s="2">
        <f t="shared" si="0"/>
        <v>41640</v>
      </c>
      <c r="I44">
        <f t="shared" si="1"/>
        <v>-98.92</v>
      </c>
      <c r="J44">
        <f t="shared" si="2"/>
        <v>1.1873476838253549</v>
      </c>
      <c r="K44">
        <f>(I44-AVERAGE($I$14:I$51))^2</f>
        <v>81.859637188365767</v>
      </c>
      <c r="L44">
        <f t="shared" si="3"/>
        <v>-1.0896548461900011</v>
      </c>
    </row>
    <row r="45" spans="1:12" x14ac:dyDescent="0.3">
      <c r="A45" s="2">
        <v>31872</v>
      </c>
      <c r="B45">
        <v>128.19999999999899</v>
      </c>
      <c r="C45">
        <v>-102.2</v>
      </c>
      <c r="D45">
        <v>-103.58</v>
      </c>
      <c r="F45">
        <v>45291</v>
      </c>
      <c r="G45">
        <v>-98.37606048584</v>
      </c>
      <c r="H45" s="2">
        <f t="shared" si="0"/>
        <v>42005</v>
      </c>
      <c r="I45">
        <f t="shared" si="1"/>
        <v>-99.08</v>
      </c>
      <c r="J45">
        <f t="shared" si="2"/>
        <v>0.49553083959581434</v>
      </c>
      <c r="K45">
        <f>(I45-AVERAGE($I$14:I$51))^2</f>
        <v>78.989995083102656</v>
      </c>
      <c r="L45">
        <f t="shared" si="3"/>
        <v>-0.70393951415999823</v>
      </c>
    </row>
    <row r="46" spans="1:12" x14ac:dyDescent="0.3">
      <c r="A46" s="2">
        <v>31877</v>
      </c>
      <c r="B46">
        <v>127.98</v>
      </c>
      <c r="C46">
        <v>-101.98</v>
      </c>
      <c r="D46">
        <v>-103.36</v>
      </c>
      <c r="F46">
        <v>45656</v>
      </c>
      <c r="G46">
        <v>-97.583320617680002</v>
      </c>
      <c r="H46" s="2">
        <f t="shared" si="0"/>
        <v>42370</v>
      </c>
      <c r="I46">
        <f t="shared" si="1"/>
        <v>-102.1</v>
      </c>
      <c r="J46">
        <f t="shared" si="2"/>
        <v>20.400392642674507</v>
      </c>
      <c r="K46">
        <f>(I46-AVERAGE($I$14:I$51))^2</f>
        <v>34.429100346260547</v>
      </c>
      <c r="L46">
        <f t="shared" si="3"/>
        <v>-4.5166793823199924</v>
      </c>
    </row>
    <row r="47" spans="1:12" x14ac:dyDescent="0.3">
      <c r="A47" s="2">
        <v>31882</v>
      </c>
      <c r="B47">
        <v>127.9</v>
      </c>
      <c r="C47">
        <v>-101.9</v>
      </c>
      <c r="D47">
        <v>-103.28</v>
      </c>
      <c r="F47">
        <v>46022</v>
      </c>
      <c r="G47">
        <v>-90.23715209961</v>
      </c>
      <c r="H47" s="2">
        <f t="shared" si="0"/>
        <v>42736</v>
      </c>
      <c r="I47">
        <f t="shared" si="1"/>
        <v>-94.77</v>
      </c>
      <c r="J47">
        <f t="shared" si="2"/>
        <v>20.546710088069993</v>
      </c>
      <c r="K47">
        <f>(I47-AVERAGE($I$14:I$51))^2</f>
        <v>174.17747929362912</v>
      </c>
      <c r="L47">
        <f t="shared" si="3"/>
        <v>-4.5328479003899957</v>
      </c>
    </row>
    <row r="48" spans="1:12" x14ac:dyDescent="0.3">
      <c r="A48" s="2">
        <v>31887</v>
      </c>
      <c r="B48">
        <v>127.7</v>
      </c>
      <c r="C48">
        <v>-101.7</v>
      </c>
      <c r="D48">
        <v>-103.08</v>
      </c>
      <c r="F48">
        <v>46387</v>
      </c>
      <c r="G48">
        <v>-88.396461486820002</v>
      </c>
      <c r="H48" s="2">
        <f t="shared" si="0"/>
        <v>43101</v>
      </c>
      <c r="I48">
        <f t="shared" si="1"/>
        <v>-95.74</v>
      </c>
      <c r="J48">
        <f t="shared" si="2"/>
        <v>53.927557894557829</v>
      </c>
      <c r="K48">
        <f>(I48-AVERAGE($I$14:I$51))^2</f>
        <v>149.51497403047122</v>
      </c>
      <c r="L48">
        <f t="shared" si="3"/>
        <v>-7.3435385131799933</v>
      </c>
    </row>
    <row r="49" spans="1:12" x14ac:dyDescent="0.3">
      <c r="A49" s="2">
        <v>31892</v>
      </c>
      <c r="B49">
        <v>127.55</v>
      </c>
      <c r="C49">
        <v>-101.55</v>
      </c>
      <c r="D49">
        <v>-102.93</v>
      </c>
      <c r="F49">
        <v>46752</v>
      </c>
      <c r="G49">
        <v>-87.621559143070002</v>
      </c>
      <c r="H49" s="2">
        <f t="shared" si="0"/>
        <v>43466</v>
      </c>
      <c r="I49">
        <f t="shared" si="1"/>
        <v>-96.31</v>
      </c>
      <c r="J49">
        <f t="shared" si="2"/>
        <v>75.489004524370529</v>
      </c>
      <c r="K49">
        <f>(I49-AVERAGE($I$14:I$51))^2</f>
        <v>135.90037403047103</v>
      </c>
      <c r="L49">
        <f t="shared" si="3"/>
        <v>-8.6884408569300007</v>
      </c>
    </row>
    <row r="50" spans="1:12" x14ac:dyDescent="0.3">
      <c r="A50" s="2">
        <v>31903</v>
      </c>
      <c r="B50">
        <v>127.68</v>
      </c>
      <c r="C50">
        <v>-101.68</v>
      </c>
      <c r="D50">
        <v>-103.06</v>
      </c>
      <c r="F50">
        <v>47117</v>
      </c>
      <c r="G50">
        <v>-86.873168945309999</v>
      </c>
      <c r="H50" s="2">
        <f t="shared" si="0"/>
        <v>43831</v>
      </c>
      <c r="I50">
        <f t="shared" si="1"/>
        <v>-93.69</v>
      </c>
      <c r="J50">
        <f t="shared" si="2"/>
        <v>46.469185628185961</v>
      </c>
      <c r="K50">
        <f>(I50-AVERAGE($I$14:I$51))^2</f>
        <v>203.85076350415542</v>
      </c>
      <c r="L50">
        <f t="shared" si="3"/>
        <v>-6.8168310546899988</v>
      </c>
    </row>
    <row r="51" spans="1:12" x14ac:dyDescent="0.3">
      <c r="A51" s="2">
        <v>31907</v>
      </c>
      <c r="B51">
        <v>127.3</v>
      </c>
      <c r="C51">
        <v>-101.3</v>
      </c>
      <c r="D51">
        <v>-102.68</v>
      </c>
      <c r="F51">
        <v>47483</v>
      </c>
      <c r="G51">
        <v>-113.7178268433</v>
      </c>
      <c r="H51" s="2">
        <f t="shared" si="0"/>
        <v>44197</v>
      </c>
      <c r="I51">
        <f t="shared" si="1"/>
        <v>-93.62</v>
      </c>
      <c r="J51">
        <f t="shared" si="2"/>
        <v>403.92264382326999</v>
      </c>
      <c r="K51">
        <f>(I51-AVERAGE($I$14:I$51))^2</f>
        <v>205.85453192520785</v>
      </c>
      <c r="L51">
        <f t="shared" si="3"/>
        <v>20.097826843299998</v>
      </c>
    </row>
    <row r="52" spans="1:12" x14ac:dyDescent="0.3">
      <c r="A52" s="2">
        <v>31912</v>
      </c>
      <c r="B52">
        <v>127.2</v>
      </c>
      <c r="C52">
        <v>-101.2</v>
      </c>
      <c r="D52">
        <v>-102.58</v>
      </c>
      <c r="F52">
        <v>47848</v>
      </c>
      <c r="G52">
        <v>-120.2466964722</v>
      </c>
      <c r="H52" s="2">
        <f t="shared" si="0"/>
        <v>44562</v>
      </c>
      <c r="I52">
        <f t="shared" si="1"/>
        <v>-93.19</v>
      </c>
      <c r="J52">
        <f t="shared" si="2"/>
        <v>732.06482398876005</v>
      </c>
      <c r="K52">
        <f>(I52-AVERAGE($I$14:I$51))^2</f>
        <v>218.37839508310279</v>
      </c>
      <c r="L52">
        <f t="shared" si="3"/>
        <v>27.056696472200002</v>
      </c>
    </row>
    <row r="53" spans="1:12" x14ac:dyDescent="0.3">
      <c r="A53" s="2">
        <v>31917</v>
      </c>
      <c r="B53">
        <v>127.14</v>
      </c>
      <c r="C53">
        <v>-101.14</v>
      </c>
      <c r="D53">
        <v>-102.52</v>
      </c>
      <c r="F53">
        <v>48213</v>
      </c>
      <c r="G53">
        <v>-124.69584655760001</v>
      </c>
      <c r="H53" s="2">
        <f t="shared" si="0"/>
        <v>44927</v>
      </c>
      <c r="I53">
        <f t="shared" si="1"/>
        <v>-94.66</v>
      </c>
      <c r="J53">
        <f t="shared" si="2"/>
        <v>902.15207843169242</v>
      </c>
      <c r="K53">
        <f>(I53-AVERAGE($I$14:I$51))^2</f>
        <v>177.09305824099752</v>
      </c>
      <c r="L53">
        <f t="shared" si="3"/>
        <v>30.03584655760001</v>
      </c>
    </row>
    <row r="54" spans="1:12" x14ac:dyDescent="0.3">
      <c r="A54" s="2">
        <v>31922</v>
      </c>
      <c r="B54">
        <v>127.05</v>
      </c>
      <c r="C54">
        <v>-101.05</v>
      </c>
      <c r="D54">
        <v>-102.43</v>
      </c>
      <c r="F54">
        <v>48578</v>
      </c>
      <c r="G54">
        <v>-127.491569519</v>
      </c>
      <c r="H54" s="2">
        <f t="shared" si="0"/>
        <v>45292</v>
      </c>
      <c r="I54">
        <f t="shared" si="1"/>
        <v>-94.66</v>
      </c>
      <c r="J54">
        <f t="shared" si="2"/>
        <v>1077.9119570809298</v>
      </c>
      <c r="K54">
        <f>(I54-AVERAGE($I$14:I$51))^2</f>
        <v>177.09305824099752</v>
      </c>
      <c r="L54">
        <f t="shared" si="3"/>
        <v>32.831569518999999</v>
      </c>
    </row>
    <row r="55" spans="1:12" x14ac:dyDescent="0.3">
      <c r="A55" s="2">
        <v>31928</v>
      </c>
      <c r="B55">
        <v>127.12</v>
      </c>
      <c r="C55">
        <v>-101.12</v>
      </c>
      <c r="D55">
        <v>-102.5</v>
      </c>
      <c r="F55">
        <v>48944</v>
      </c>
      <c r="G55">
        <v>-129.94981384280001</v>
      </c>
      <c r="H55" s="2">
        <f t="shared" si="0"/>
        <v>45658</v>
      </c>
      <c r="I55">
        <f t="shared" si="1"/>
        <v>-94.66</v>
      </c>
      <c r="J55">
        <f t="shared" si="2"/>
        <v>1245.3709610594797</v>
      </c>
      <c r="K55">
        <f>(I55-AVERAGE($I$14:I$51))^2</f>
        <v>177.09305824099752</v>
      </c>
      <c r="L55">
        <f t="shared" si="3"/>
        <v>35.289813842800015</v>
      </c>
    </row>
    <row r="56" spans="1:12" x14ac:dyDescent="0.3">
      <c r="A56" s="2">
        <v>31932</v>
      </c>
      <c r="B56">
        <v>123.69</v>
      </c>
      <c r="C56">
        <v>-97.69</v>
      </c>
      <c r="D56">
        <v>-99.07</v>
      </c>
      <c r="F56">
        <v>49309</v>
      </c>
      <c r="G56">
        <v>-132.72833251949999</v>
      </c>
      <c r="H56" s="2">
        <f t="shared" si="0"/>
        <v>46023</v>
      </c>
      <c r="I56">
        <f t="shared" si="1"/>
        <v>-94.66</v>
      </c>
      <c r="J56">
        <f t="shared" si="2"/>
        <v>1449.1979408152204</v>
      </c>
      <c r="K56">
        <f>(I56-AVERAGE($I$14:I$51))^2</f>
        <v>177.09305824099752</v>
      </c>
      <c r="L56">
        <f t="shared" si="3"/>
        <v>38.06833251949999</v>
      </c>
    </row>
    <row r="57" spans="1:12" x14ac:dyDescent="0.3">
      <c r="A57" s="2">
        <v>31933</v>
      </c>
      <c r="B57">
        <v>126.7</v>
      </c>
      <c r="C57">
        <v>-100.7</v>
      </c>
      <c r="D57">
        <v>-102.08</v>
      </c>
      <c r="F57">
        <v>49674</v>
      </c>
      <c r="G57">
        <v>-134.22486877439999</v>
      </c>
      <c r="H57" s="2">
        <f t="shared" si="0"/>
        <v>46388</v>
      </c>
      <c r="I57">
        <f t="shared" si="1"/>
        <v>-94.66</v>
      </c>
      <c r="J57">
        <f t="shared" si="2"/>
        <v>1565.3788411354919</v>
      </c>
      <c r="K57">
        <f>(I57-AVERAGE($I$14:I$51))^2</f>
        <v>177.09305824099752</v>
      </c>
      <c r="L57">
        <f t="shared" si="3"/>
        <v>39.564868774399997</v>
      </c>
    </row>
    <row r="58" spans="1:12" x14ac:dyDescent="0.3">
      <c r="A58" s="2">
        <v>31938</v>
      </c>
      <c r="B58">
        <v>126.82</v>
      </c>
      <c r="C58">
        <v>-100.82</v>
      </c>
      <c r="D58">
        <v>-102.2</v>
      </c>
      <c r="F58">
        <v>50039</v>
      </c>
      <c r="G58">
        <v>-135.62785339359999</v>
      </c>
      <c r="H58" s="2">
        <f t="shared" si="0"/>
        <v>46753</v>
      </c>
      <c r="I58">
        <f t="shared" si="1"/>
        <v>-94.66</v>
      </c>
      <c r="J58">
        <f t="shared" si="2"/>
        <v>1678.3650116795027</v>
      </c>
      <c r="K58">
        <f>(I58-AVERAGE($I$14:I$51))^2</f>
        <v>177.09305824099752</v>
      </c>
      <c r="L58">
        <f t="shared" si="3"/>
        <v>40.967853393599995</v>
      </c>
    </row>
    <row r="59" spans="1:12" x14ac:dyDescent="0.3">
      <c r="A59" s="2">
        <v>31943</v>
      </c>
      <c r="B59">
        <v>126.73</v>
      </c>
      <c r="C59">
        <v>-100.73</v>
      </c>
      <c r="D59">
        <v>-102.11</v>
      </c>
      <c r="F59">
        <v>50405</v>
      </c>
      <c r="G59">
        <v>-136.609085083</v>
      </c>
      <c r="H59" s="2">
        <f t="shared" si="0"/>
        <v>47119</v>
      </c>
      <c r="I59">
        <f t="shared" si="1"/>
        <v>-94.66</v>
      </c>
      <c r="J59">
        <f t="shared" si="2"/>
        <v>1759.7257393007731</v>
      </c>
      <c r="K59">
        <f>(I59-AVERAGE($I$14:I$51))^2</f>
        <v>177.09305824099752</v>
      </c>
      <c r="L59">
        <f t="shared" si="3"/>
        <v>41.949085083</v>
      </c>
    </row>
    <row r="60" spans="1:12" x14ac:dyDescent="0.3">
      <c r="A60" s="2">
        <v>31948</v>
      </c>
      <c r="B60">
        <v>126.9</v>
      </c>
      <c r="C60">
        <v>-100.9</v>
      </c>
      <c r="D60">
        <v>-102.28</v>
      </c>
      <c r="F60">
        <v>50770</v>
      </c>
      <c r="G60">
        <v>-137.71208190920001</v>
      </c>
      <c r="H60" s="2">
        <f t="shared" si="0"/>
        <v>47484</v>
      </c>
      <c r="I60">
        <f t="shared" si="1"/>
        <v>-94.66</v>
      </c>
      <c r="J60">
        <f t="shared" si="2"/>
        <v>1853.4817567164671</v>
      </c>
      <c r="K60">
        <f>(I60-AVERAGE($I$14:I$51))^2</f>
        <v>177.09305824099752</v>
      </c>
      <c r="L60">
        <f t="shared" si="3"/>
        <v>43.052081909200012</v>
      </c>
    </row>
    <row r="61" spans="1:12" x14ac:dyDescent="0.3">
      <c r="A61" s="2">
        <v>31950</v>
      </c>
      <c r="B61">
        <v>126.68</v>
      </c>
      <c r="C61">
        <v>-100.68</v>
      </c>
      <c r="D61">
        <v>-102.06</v>
      </c>
      <c r="F61">
        <v>51135</v>
      </c>
      <c r="G61">
        <v>-138.76696777340001</v>
      </c>
      <c r="H61" s="2">
        <f t="shared" si="0"/>
        <v>47849</v>
      </c>
      <c r="I61">
        <f t="shared" si="1"/>
        <v>-94.66</v>
      </c>
      <c r="J61">
        <f t="shared" si="2"/>
        <v>1945.4246061637475</v>
      </c>
      <c r="K61">
        <f>(I61-AVERAGE($I$14:I$51))^2</f>
        <v>177.09305824099752</v>
      </c>
      <c r="L61">
        <f t="shared" si="3"/>
        <v>44.106967773400015</v>
      </c>
    </row>
    <row r="62" spans="1:12" x14ac:dyDescent="0.3">
      <c r="A62" s="2">
        <v>31953</v>
      </c>
      <c r="B62">
        <v>126.79</v>
      </c>
      <c r="C62">
        <v>-100.79</v>
      </c>
      <c r="D62">
        <v>-102.17</v>
      </c>
      <c r="F62">
        <v>51500</v>
      </c>
      <c r="G62">
        <v>-139.76457214359999</v>
      </c>
      <c r="H62" s="2">
        <f t="shared" si="0"/>
        <v>48214</v>
      </c>
      <c r="I62">
        <f t="shared" si="1"/>
        <v>-94.66</v>
      </c>
      <c r="J62">
        <f t="shared" si="2"/>
        <v>2034.4224282572166</v>
      </c>
      <c r="K62">
        <f>(I62-AVERAGE($I$14:I$51))^2</f>
        <v>177.09305824099752</v>
      </c>
      <c r="L62">
        <f t="shared" si="3"/>
        <v>45.104572143599995</v>
      </c>
    </row>
    <row r="63" spans="1:12" x14ac:dyDescent="0.3">
      <c r="A63" s="2">
        <v>31958</v>
      </c>
      <c r="B63">
        <v>127</v>
      </c>
      <c r="C63">
        <v>-101</v>
      </c>
      <c r="D63">
        <v>-102.38</v>
      </c>
      <c r="F63">
        <v>51866</v>
      </c>
      <c r="G63">
        <v>-137.63078308109999</v>
      </c>
      <c r="H63" s="2">
        <f t="shared" si="0"/>
        <v>48580</v>
      </c>
      <c r="I63">
        <f t="shared" si="1"/>
        <v>-94.66</v>
      </c>
      <c r="J63">
        <f t="shared" si="2"/>
        <v>1846.4881986029495</v>
      </c>
      <c r="K63">
        <f>(I63-AVERAGE($I$14:I$51))^2</f>
        <v>177.09305824099752</v>
      </c>
      <c r="L63">
        <f t="shared" si="3"/>
        <v>42.970783081099995</v>
      </c>
    </row>
    <row r="64" spans="1:12" x14ac:dyDescent="0.3">
      <c r="A64" s="2">
        <v>31963</v>
      </c>
      <c r="B64">
        <v>126.9</v>
      </c>
      <c r="C64">
        <v>-100.9</v>
      </c>
      <c r="D64">
        <v>-102.28</v>
      </c>
      <c r="F64">
        <v>52231</v>
      </c>
      <c r="G64">
        <v>-137.00994873050001</v>
      </c>
      <c r="H64" s="2">
        <f t="shared" si="0"/>
        <v>48945</v>
      </c>
      <c r="I64">
        <f t="shared" si="1"/>
        <v>-94.66</v>
      </c>
      <c r="J64">
        <f t="shared" si="2"/>
        <v>1793.5181574759799</v>
      </c>
      <c r="K64">
        <f>(I64-AVERAGE($I$14:I$51))^2</f>
        <v>177.09305824099752</v>
      </c>
      <c r="L64">
        <f t="shared" si="3"/>
        <v>42.349948730500017</v>
      </c>
    </row>
    <row r="65" spans="1:12" x14ac:dyDescent="0.3">
      <c r="A65" s="2">
        <v>31968</v>
      </c>
      <c r="B65">
        <v>126.8</v>
      </c>
      <c r="C65">
        <v>-100.8</v>
      </c>
      <c r="D65">
        <v>-102.18</v>
      </c>
      <c r="F65">
        <v>52596</v>
      </c>
      <c r="G65">
        <v>-136.6298828125</v>
      </c>
      <c r="H65" s="2">
        <f t="shared" si="0"/>
        <v>49310</v>
      </c>
      <c r="I65">
        <f t="shared" si="1"/>
        <v>-94.66</v>
      </c>
      <c r="J65">
        <f t="shared" si="2"/>
        <v>1761.4710632949832</v>
      </c>
      <c r="K65">
        <f>(I65-AVERAGE($I$14:I$51))^2</f>
        <v>177.09305824099752</v>
      </c>
      <c r="L65">
        <f t="shared" si="3"/>
        <v>41.969882812500003</v>
      </c>
    </row>
    <row r="66" spans="1:12" x14ac:dyDescent="0.3">
      <c r="A66" s="2">
        <v>31973</v>
      </c>
      <c r="B66">
        <v>126.66</v>
      </c>
      <c r="C66">
        <v>-100.66</v>
      </c>
      <c r="D66">
        <v>-102.04</v>
      </c>
      <c r="F66">
        <v>52961</v>
      </c>
      <c r="G66">
        <v>-136.37573242190001</v>
      </c>
      <c r="H66" s="2">
        <f t="shared" si="0"/>
        <v>49675</v>
      </c>
      <c r="I66">
        <f t="shared" si="1"/>
        <v>-94.66</v>
      </c>
      <c r="J66">
        <f t="shared" si="2"/>
        <v>1740.20233149556</v>
      </c>
      <c r="K66">
        <f>(I66-AVERAGE($I$14:I$51))^2</f>
        <v>177.09305824099752</v>
      </c>
      <c r="L66">
        <f t="shared" si="3"/>
        <v>41.715732421900015</v>
      </c>
    </row>
    <row r="67" spans="1:12" x14ac:dyDescent="0.3">
      <c r="A67" s="2">
        <v>31978</v>
      </c>
      <c r="B67">
        <v>126.76</v>
      </c>
      <c r="C67">
        <v>-100.76</v>
      </c>
      <c r="D67">
        <v>-102.14</v>
      </c>
      <c r="F67">
        <v>53327</v>
      </c>
      <c r="G67">
        <v>-136.2063293457</v>
      </c>
      <c r="H67" s="2">
        <f t="shared" si="0"/>
        <v>50041</v>
      </c>
      <c r="I67">
        <f t="shared" si="1"/>
        <v>-94.66</v>
      </c>
      <c r="J67">
        <f t="shared" si="2"/>
        <v>1726.0974821013731</v>
      </c>
      <c r="K67">
        <f>(I67-AVERAGE($I$14:I$51))^2</f>
        <v>177.09305824099752</v>
      </c>
      <c r="L67">
        <f t="shared" si="3"/>
        <v>41.546329345700002</v>
      </c>
    </row>
    <row r="68" spans="1:12" x14ac:dyDescent="0.3">
      <c r="A68" s="2">
        <v>31983</v>
      </c>
      <c r="B68">
        <v>127.51</v>
      </c>
      <c r="C68">
        <v>-101.51</v>
      </c>
      <c r="D68">
        <v>-102.89</v>
      </c>
      <c r="F68">
        <v>53692</v>
      </c>
      <c r="G68">
        <v>-136.10083007809999</v>
      </c>
      <c r="H68" s="2">
        <f t="shared" ref="H68:H82" si="4">$H$2+F68-$F$2+1</f>
        <v>50406</v>
      </c>
      <c r="I68">
        <f t="shared" ref="I68:I82" si="5">IFERROR(VLOOKUP(H68,A:D,4,FALSE),IFERROR(VLOOKUP(H68,A:D,4),0))</f>
        <v>-94.66</v>
      </c>
      <c r="J68">
        <f t="shared" si="2"/>
        <v>1717.3423975619571</v>
      </c>
      <c r="K68">
        <f>(I68-AVERAGE($I$14:I$51))^2</f>
        <v>177.09305824099752</v>
      </c>
      <c r="L68">
        <f t="shared" si="3"/>
        <v>41.440830078099992</v>
      </c>
    </row>
    <row r="69" spans="1:12" x14ac:dyDescent="0.3">
      <c r="A69" s="2">
        <v>31989</v>
      </c>
      <c r="B69">
        <v>127.5</v>
      </c>
      <c r="C69">
        <v>-101.5</v>
      </c>
      <c r="D69">
        <v>-102.88</v>
      </c>
      <c r="F69">
        <v>54057</v>
      </c>
      <c r="G69">
        <v>-136.04479980470001</v>
      </c>
      <c r="H69" s="2">
        <f t="shared" si="4"/>
        <v>50771</v>
      </c>
      <c r="I69">
        <f t="shared" si="5"/>
        <v>-94.66</v>
      </c>
      <c r="J69">
        <f t="shared" si="2"/>
        <v>1712.7016548750978</v>
      </c>
      <c r="K69">
        <f>(I69-AVERAGE($I$14:I$51))^2</f>
        <v>177.09305824099752</v>
      </c>
      <c r="L69">
        <f t="shared" si="3"/>
        <v>41.384799804700009</v>
      </c>
    </row>
    <row r="70" spans="1:12" x14ac:dyDescent="0.3">
      <c r="A70" s="2">
        <v>31993</v>
      </c>
      <c r="B70">
        <v>127.25</v>
      </c>
      <c r="C70">
        <v>-101.25</v>
      </c>
      <c r="D70">
        <v>-102.63</v>
      </c>
      <c r="F70">
        <v>54422</v>
      </c>
      <c r="G70">
        <v>-136.0285949707</v>
      </c>
      <c r="H70" s="2">
        <f t="shared" si="4"/>
        <v>51136</v>
      </c>
      <c r="I70">
        <f t="shared" si="5"/>
        <v>-94.66</v>
      </c>
      <c r="J70">
        <f t="shared" si="2"/>
        <v>1711.3606498498254</v>
      </c>
      <c r="K70">
        <f>(I70-AVERAGE($I$14:I$51))^2</f>
        <v>177.09305824099752</v>
      </c>
      <c r="L70">
        <f t="shared" si="3"/>
        <v>41.368594970700002</v>
      </c>
    </row>
    <row r="71" spans="1:12" x14ac:dyDescent="0.3">
      <c r="A71" s="2">
        <v>31994</v>
      </c>
      <c r="B71">
        <v>127.18</v>
      </c>
      <c r="C71">
        <v>-101.18</v>
      </c>
      <c r="D71">
        <v>-102.56</v>
      </c>
      <c r="F71">
        <v>54788</v>
      </c>
      <c r="G71">
        <v>-136.04487609860001</v>
      </c>
      <c r="H71" s="2">
        <f t="shared" si="4"/>
        <v>51502</v>
      </c>
      <c r="I71">
        <f t="shared" si="5"/>
        <v>-94.66</v>
      </c>
      <c r="J71">
        <f t="shared" si="2"/>
        <v>1712.7079696964749</v>
      </c>
      <c r="K71">
        <f>(I71-AVERAGE($I$14:I$51))^2</f>
        <v>177.09305824099752</v>
      </c>
      <c r="L71">
        <f t="shared" si="3"/>
        <v>41.384876098600017</v>
      </c>
    </row>
    <row r="72" spans="1:12" x14ac:dyDescent="0.3">
      <c r="A72" s="2">
        <v>31999</v>
      </c>
      <c r="B72">
        <v>127.65</v>
      </c>
      <c r="C72">
        <v>-101.65</v>
      </c>
      <c r="D72">
        <v>-103.03</v>
      </c>
      <c r="F72">
        <v>55153</v>
      </c>
      <c r="G72">
        <v>-136.08784484860001</v>
      </c>
      <c r="H72" s="2">
        <f t="shared" si="4"/>
        <v>51867</v>
      </c>
      <c r="I72">
        <f t="shared" si="5"/>
        <v>-94.66</v>
      </c>
      <c r="J72">
        <f t="shared" si="2"/>
        <v>1716.266328799675</v>
      </c>
      <c r="K72">
        <f>(I72-AVERAGE($I$14:I$51))^2</f>
        <v>177.09305824099752</v>
      </c>
      <c r="L72">
        <f t="shared" si="3"/>
        <v>41.427844848600017</v>
      </c>
    </row>
    <row r="73" spans="1:12" x14ac:dyDescent="0.3">
      <c r="A73" s="2">
        <v>32004</v>
      </c>
      <c r="B73">
        <v>127.6</v>
      </c>
      <c r="C73">
        <v>-101.6</v>
      </c>
      <c r="D73">
        <v>-102.98</v>
      </c>
      <c r="F73">
        <v>55518</v>
      </c>
      <c r="G73">
        <v>-136.15284729000001</v>
      </c>
      <c r="H73" s="2">
        <f t="shared" si="4"/>
        <v>52232</v>
      </c>
      <c r="I73">
        <f t="shared" si="5"/>
        <v>-94.66</v>
      </c>
      <c r="J73">
        <f t="shared" si="2"/>
        <v>1721.6563762312614</v>
      </c>
      <c r="K73">
        <f>(I73-AVERAGE($I$14:I$51))^2</f>
        <v>177.09305824099752</v>
      </c>
      <c r="L73">
        <f t="shared" si="3"/>
        <v>41.492847290000014</v>
      </c>
    </row>
    <row r="74" spans="1:12" x14ac:dyDescent="0.3">
      <c r="A74" s="2">
        <v>32009</v>
      </c>
      <c r="B74">
        <v>127.22</v>
      </c>
      <c r="C74">
        <v>-101.22</v>
      </c>
      <c r="D74">
        <v>-102.6</v>
      </c>
      <c r="F74">
        <v>55883</v>
      </c>
      <c r="G74">
        <v>-136.23606872560001</v>
      </c>
      <c r="H74" s="2">
        <f t="shared" si="4"/>
        <v>52597</v>
      </c>
      <c r="I74">
        <f t="shared" si="5"/>
        <v>-94.66</v>
      </c>
      <c r="J74">
        <f t="shared" si="2"/>
        <v>1728.5694906758151</v>
      </c>
      <c r="K74">
        <f>(I74-AVERAGE($I$14:I$51))^2</f>
        <v>177.09305824099752</v>
      </c>
      <c r="L74">
        <f t="shared" si="3"/>
        <v>41.57606872560001</v>
      </c>
    </row>
    <row r="75" spans="1:12" x14ac:dyDescent="0.3">
      <c r="A75" s="2">
        <v>32014</v>
      </c>
      <c r="B75">
        <v>127.4</v>
      </c>
      <c r="C75">
        <v>-101.4</v>
      </c>
      <c r="D75">
        <v>-102.78</v>
      </c>
      <c r="F75">
        <v>56249</v>
      </c>
      <c r="G75">
        <v>-136.33503723140001</v>
      </c>
      <c r="H75" s="2">
        <f t="shared" si="4"/>
        <v>52963</v>
      </c>
      <c r="I75">
        <f t="shared" si="5"/>
        <v>-94.66</v>
      </c>
      <c r="J75">
        <f t="shared" si="2"/>
        <v>1736.8087282385773</v>
      </c>
      <c r="K75">
        <f>(I75-AVERAGE($I$14:I$51))^2</f>
        <v>177.09305824099752</v>
      </c>
      <c r="L75">
        <f t="shared" si="3"/>
        <v>41.675037231400012</v>
      </c>
    </row>
    <row r="76" spans="1:12" x14ac:dyDescent="0.3">
      <c r="A76" s="2">
        <v>32020</v>
      </c>
      <c r="B76">
        <v>127.4</v>
      </c>
      <c r="C76">
        <v>-101.4</v>
      </c>
      <c r="D76">
        <v>-102.78</v>
      </c>
      <c r="F76">
        <v>56614</v>
      </c>
      <c r="G76">
        <v>-136.44631958010001</v>
      </c>
      <c r="H76" s="2">
        <f t="shared" si="4"/>
        <v>53328</v>
      </c>
      <c r="I76">
        <f t="shared" si="5"/>
        <v>-94.66</v>
      </c>
      <c r="J76">
        <f t="shared" si="2"/>
        <v>1746.0965040502497</v>
      </c>
      <c r="K76">
        <f>(I76-AVERAGE($I$14:I$51))^2</f>
        <v>177.09305824099752</v>
      </c>
      <c r="L76">
        <f t="shared" si="3"/>
        <v>41.786319580100013</v>
      </c>
    </row>
    <row r="77" spans="1:12" x14ac:dyDescent="0.3">
      <c r="A77" s="2">
        <v>32025</v>
      </c>
      <c r="B77">
        <v>127.22</v>
      </c>
      <c r="C77">
        <v>-101.22</v>
      </c>
      <c r="D77">
        <v>-102.6</v>
      </c>
      <c r="F77">
        <v>56979</v>
      </c>
      <c r="G77">
        <v>-136.568359375</v>
      </c>
      <c r="H77" s="2">
        <f t="shared" si="4"/>
        <v>53693</v>
      </c>
      <c r="I77">
        <f t="shared" si="5"/>
        <v>-94.66</v>
      </c>
      <c r="J77">
        <f t="shared" si="2"/>
        <v>1756.3105855041506</v>
      </c>
      <c r="K77">
        <f>(I77-AVERAGE($I$14:I$51))^2</f>
        <v>177.09305824099752</v>
      </c>
      <c r="L77">
        <f t="shared" si="3"/>
        <v>41.908359375000003</v>
      </c>
    </row>
    <row r="78" spans="1:12" x14ac:dyDescent="0.3">
      <c r="A78" s="2">
        <v>32030</v>
      </c>
      <c r="B78">
        <v>127.2</v>
      </c>
      <c r="C78">
        <v>-101.2</v>
      </c>
      <c r="D78">
        <v>-102.58</v>
      </c>
      <c r="F78">
        <v>57344</v>
      </c>
      <c r="G78">
        <v>-136.69931030270001</v>
      </c>
      <c r="H78" s="2">
        <f t="shared" si="4"/>
        <v>54058</v>
      </c>
      <c r="I78">
        <f t="shared" si="5"/>
        <v>-94.66</v>
      </c>
      <c r="J78">
        <f t="shared" si="2"/>
        <v>1767.3036107266998</v>
      </c>
      <c r="K78">
        <f>(I78-AVERAGE($I$14:I$51))^2</f>
        <v>177.09305824099752</v>
      </c>
      <c r="L78">
        <f t="shared" si="3"/>
        <v>42.039310302700017</v>
      </c>
    </row>
    <row r="79" spans="1:12" x14ac:dyDescent="0.3">
      <c r="A79" s="2">
        <v>32035</v>
      </c>
      <c r="B79">
        <v>126.88</v>
      </c>
      <c r="C79">
        <v>-100.88</v>
      </c>
      <c r="D79">
        <v>-102.26</v>
      </c>
      <c r="F79">
        <v>57710</v>
      </c>
      <c r="G79">
        <v>-136.83811950680001</v>
      </c>
      <c r="H79" s="2">
        <f t="shared" si="4"/>
        <v>54424</v>
      </c>
      <c r="I79">
        <f t="shared" si="5"/>
        <v>-94.66</v>
      </c>
      <c r="J79">
        <f t="shared" ref="J79:J82" si="6">(I79-G79)^2</f>
        <v>1778.993765129904</v>
      </c>
      <c r="K79">
        <f>(I79-AVERAGE($I$14:I$51))^2</f>
        <v>177.09305824099752</v>
      </c>
      <c r="L79">
        <f t="shared" ref="L79:L82" si="7">(I79-G79)</f>
        <v>42.178119506800016</v>
      </c>
    </row>
    <row r="80" spans="1:12" x14ac:dyDescent="0.3">
      <c r="A80" s="2">
        <v>32040</v>
      </c>
      <c r="B80">
        <v>126.83</v>
      </c>
      <c r="C80">
        <v>-100.83</v>
      </c>
      <c r="D80">
        <v>-102.21</v>
      </c>
      <c r="F80">
        <v>58075</v>
      </c>
      <c r="G80">
        <v>-136.98266601559999</v>
      </c>
      <c r="H80" s="2">
        <f t="shared" si="4"/>
        <v>54789</v>
      </c>
      <c r="I80">
        <f t="shared" si="5"/>
        <v>-94.66</v>
      </c>
      <c r="J80">
        <f t="shared" si="6"/>
        <v>1791.2080586680224</v>
      </c>
      <c r="K80">
        <f>(I80-AVERAGE($I$14:I$51))^2</f>
        <v>177.09305824099752</v>
      </c>
      <c r="L80">
        <f t="shared" si="7"/>
        <v>42.322666015599992</v>
      </c>
    </row>
    <row r="81" spans="1:12" x14ac:dyDescent="0.3">
      <c r="A81" s="2">
        <v>32042</v>
      </c>
      <c r="B81">
        <v>126.05</v>
      </c>
      <c r="C81">
        <v>-100.05</v>
      </c>
      <c r="D81">
        <v>-101.43</v>
      </c>
      <c r="F81">
        <v>61727</v>
      </c>
      <c r="G81">
        <v>-138.59761047360001</v>
      </c>
      <c r="H81" s="2">
        <f t="shared" si="4"/>
        <v>58441</v>
      </c>
      <c r="I81">
        <f t="shared" si="5"/>
        <v>-94.66</v>
      </c>
      <c r="J81">
        <f t="shared" si="6"/>
        <v>1930.513614129806</v>
      </c>
      <c r="K81">
        <f>(I81-AVERAGE($I$14:I$51))^2</f>
        <v>177.09305824099752</v>
      </c>
      <c r="L81">
        <f t="shared" si="7"/>
        <v>43.937610473600017</v>
      </c>
    </row>
    <row r="82" spans="1:12" x14ac:dyDescent="0.3">
      <c r="A82" s="2">
        <v>32045</v>
      </c>
      <c r="B82">
        <v>126.72</v>
      </c>
      <c r="C82">
        <v>-100.72</v>
      </c>
      <c r="D82">
        <v>-102.1</v>
      </c>
      <c r="F82">
        <v>65380</v>
      </c>
      <c r="G82">
        <v>-140.25462341310001</v>
      </c>
      <c r="H82" s="2">
        <f t="shared" si="4"/>
        <v>62094</v>
      </c>
      <c r="I82">
        <f t="shared" si="5"/>
        <v>-94.66</v>
      </c>
      <c r="J82">
        <f t="shared" si="6"/>
        <v>2078.8696841824076</v>
      </c>
      <c r="K82">
        <f>(I82-AVERAGE($I$14:I$51))^2</f>
        <v>177.09305824099752</v>
      </c>
      <c r="L82">
        <f t="shared" si="7"/>
        <v>45.59462341310001</v>
      </c>
    </row>
    <row r="83" spans="1:12" x14ac:dyDescent="0.3">
      <c r="A83" s="2">
        <v>32050</v>
      </c>
      <c r="B83">
        <v>126.7</v>
      </c>
      <c r="C83">
        <v>-100.7</v>
      </c>
      <c r="D83">
        <v>-102.08</v>
      </c>
    </row>
    <row r="84" spans="1:12" x14ac:dyDescent="0.3">
      <c r="A84" s="2">
        <v>32055</v>
      </c>
      <c r="B84">
        <v>126.73</v>
      </c>
      <c r="C84">
        <v>-100.73</v>
      </c>
      <c r="D84">
        <v>-102.11</v>
      </c>
    </row>
    <row r="85" spans="1:12" x14ac:dyDescent="0.3">
      <c r="A85" s="2">
        <v>32060</v>
      </c>
      <c r="B85">
        <v>126.9</v>
      </c>
      <c r="C85">
        <v>-100.9</v>
      </c>
      <c r="D85">
        <v>-102.28</v>
      </c>
    </row>
    <row r="86" spans="1:12" x14ac:dyDescent="0.3">
      <c r="A86" s="2">
        <v>32065</v>
      </c>
      <c r="B86">
        <v>127.39</v>
      </c>
      <c r="C86">
        <v>-101.39</v>
      </c>
      <c r="D86">
        <v>-102.77</v>
      </c>
    </row>
    <row r="87" spans="1:12" x14ac:dyDescent="0.3">
      <c r="A87" s="2">
        <v>32070</v>
      </c>
      <c r="B87">
        <v>128.33000000000001</v>
      </c>
      <c r="C87">
        <v>-102.33</v>
      </c>
      <c r="D87">
        <v>-103.71</v>
      </c>
    </row>
    <row r="88" spans="1:12" x14ac:dyDescent="0.3">
      <c r="A88" s="2">
        <v>32097</v>
      </c>
      <c r="B88">
        <v>129.82</v>
      </c>
      <c r="C88">
        <v>-103.82</v>
      </c>
      <c r="D88">
        <v>-105.2</v>
      </c>
    </row>
    <row r="89" spans="1:12" x14ac:dyDescent="0.3">
      <c r="A89" s="2">
        <v>32101</v>
      </c>
      <c r="B89">
        <v>130.66999999999899</v>
      </c>
      <c r="C89">
        <v>-104.67</v>
      </c>
      <c r="D89">
        <v>-106.05</v>
      </c>
    </row>
    <row r="90" spans="1:12" x14ac:dyDescent="0.3">
      <c r="A90" s="2">
        <v>32106</v>
      </c>
      <c r="B90">
        <v>131.15</v>
      </c>
      <c r="C90">
        <v>-105.15</v>
      </c>
      <c r="D90">
        <v>-106.53</v>
      </c>
    </row>
    <row r="91" spans="1:12" x14ac:dyDescent="0.3">
      <c r="A91" s="2">
        <v>32111</v>
      </c>
      <c r="B91">
        <v>131.13</v>
      </c>
      <c r="C91">
        <v>-105.13</v>
      </c>
      <c r="D91">
        <v>-106.51</v>
      </c>
    </row>
    <row r="92" spans="1:12" x14ac:dyDescent="0.3">
      <c r="A92" s="2">
        <v>32116</v>
      </c>
      <c r="B92">
        <v>131.69999999999899</v>
      </c>
      <c r="C92">
        <v>-105.7</v>
      </c>
      <c r="D92">
        <v>-107.08</v>
      </c>
    </row>
    <row r="93" spans="1:12" x14ac:dyDescent="0.3">
      <c r="A93" s="2">
        <v>32121</v>
      </c>
      <c r="B93">
        <v>131.6</v>
      </c>
      <c r="C93">
        <v>-105.6</v>
      </c>
      <c r="D93">
        <v>-106.98</v>
      </c>
    </row>
    <row r="94" spans="1:12" x14ac:dyDescent="0.3">
      <c r="A94" s="2">
        <v>32126</v>
      </c>
      <c r="B94">
        <v>132.03</v>
      </c>
      <c r="C94">
        <v>-106.03</v>
      </c>
      <c r="D94">
        <v>-107.41</v>
      </c>
    </row>
    <row r="95" spans="1:12" x14ac:dyDescent="0.3">
      <c r="A95" s="2">
        <v>32131</v>
      </c>
      <c r="B95">
        <v>132.34</v>
      </c>
      <c r="C95">
        <v>-106.34</v>
      </c>
      <c r="D95">
        <v>-107.72</v>
      </c>
    </row>
    <row r="96" spans="1:12" x14ac:dyDescent="0.3">
      <c r="A96" s="2">
        <v>32136</v>
      </c>
      <c r="B96">
        <v>132.54</v>
      </c>
      <c r="C96">
        <v>-106.54</v>
      </c>
      <c r="D96">
        <v>-107.92</v>
      </c>
    </row>
    <row r="97" spans="1:4" x14ac:dyDescent="0.3">
      <c r="A97" s="2">
        <v>32142</v>
      </c>
      <c r="B97">
        <v>132.85</v>
      </c>
      <c r="C97">
        <v>-106.85</v>
      </c>
      <c r="D97">
        <v>-108.23</v>
      </c>
    </row>
    <row r="98" spans="1:4" x14ac:dyDescent="0.3">
      <c r="A98" s="2">
        <v>32147</v>
      </c>
      <c r="B98">
        <v>143.58000000000001</v>
      </c>
      <c r="C98">
        <v>-117.58</v>
      </c>
      <c r="D98">
        <v>-118.96</v>
      </c>
    </row>
    <row r="99" spans="1:4" x14ac:dyDescent="0.3">
      <c r="A99" s="2">
        <v>32152</v>
      </c>
      <c r="B99">
        <v>133.32</v>
      </c>
      <c r="C99">
        <v>-107.32</v>
      </c>
      <c r="D99">
        <v>-108.7</v>
      </c>
    </row>
    <row r="100" spans="1:4" x14ac:dyDescent="0.3">
      <c r="A100" s="2">
        <v>32154</v>
      </c>
      <c r="B100">
        <v>132.9</v>
      </c>
      <c r="C100">
        <v>-106.9</v>
      </c>
      <c r="D100">
        <v>-108.28</v>
      </c>
    </row>
    <row r="101" spans="1:4" x14ac:dyDescent="0.3">
      <c r="A101" s="2">
        <v>32157</v>
      </c>
      <c r="B101">
        <v>133.43</v>
      </c>
      <c r="C101">
        <v>-107.43</v>
      </c>
      <c r="D101">
        <v>-108.81</v>
      </c>
    </row>
    <row r="102" spans="1:4" x14ac:dyDescent="0.3">
      <c r="A102" s="2">
        <v>32162</v>
      </c>
      <c r="B102">
        <v>133.08000000000001</v>
      </c>
      <c r="C102">
        <v>-107.08</v>
      </c>
      <c r="D102">
        <v>-108.46</v>
      </c>
    </row>
    <row r="103" spans="1:4" x14ac:dyDescent="0.3">
      <c r="A103" s="2">
        <v>32167</v>
      </c>
      <c r="B103">
        <v>132.63999999999899</v>
      </c>
      <c r="C103">
        <v>-106.64</v>
      </c>
      <c r="D103">
        <v>-108.02</v>
      </c>
    </row>
    <row r="104" spans="1:4" x14ac:dyDescent="0.3">
      <c r="A104" s="2">
        <v>32173</v>
      </c>
      <c r="B104">
        <v>132.229999999999</v>
      </c>
      <c r="C104">
        <v>-106.23</v>
      </c>
      <c r="D104">
        <v>-107.61</v>
      </c>
    </row>
    <row r="105" spans="1:4" x14ac:dyDescent="0.3">
      <c r="A105" s="2">
        <v>32178</v>
      </c>
      <c r="B105">
        <v>131.59</v>
      </c>
      <c r="C105">
        <v>-105.59</v>
      </c>
      <c r="D105">
        <v>-106.97</v>
      </c>
    </row>
    <row r="106" spans="1:4" x14ac:dyDescent="0.3">
      <c r="A106" s="2">
        <v>32183</v>
      </c>
      <c r="B106">
        <v>131.28</v>
      </c>
      <c r="C106">
        <v>-105.28</v>
      </c>
      <c r="D106">
        <v>-106.66</v>
      </c>
    </row>
    <row r="107" spans="1:4" x14ac:dyDescent="0.3">
      <c r="A107" s="2">
        <v>32188</v>
      </c>
      <c r="B107">
        <v>130.82</v>
      </c>
      <c r="C107">
        <v>-104.82</v>
      </c>
      <c r="D107">
        <v>-106.2</v>
      </c>
    </row>
    <row r="108" spans="1:4" x14ac:dyDescent="0.3">
      <c r="A108" s="2">
        <v>32193</v>
      </c>
      <c r="B108">
        <v>130.41999999999899</v>
      </c>
      <c r="C108">
        <v>-104.42</v>
      </c>
      <c r="D108">
        <v>-105.8</v>
      </c>
    </row>
    <row r="109" spans="1:4" x14ac:dyDescent="0.3">
      <c r="A109" s="2">
        <v>32198</v>
      </c>
      <c r="B109">
        <v>130.30000000000001</v>
      </c>
      <c r="C109">
        <v>-104.3</v>
      </c>
      <c r="D109">
        <v>-105.68</v>
      </c>
    </row>
    <row r="110" spans="1:4" x14ac:dyDescent="0.3">
      <c r="A110" s="2">
        <v>32202</v>
      </c>
      <c r="B110">
        <v>130.1</v>
      </c>
      <c r="C110">
        <v>-104.1</v>
      </c>
      <c r="D110">
        <v>-105.48</v>
      </c>
    </row>
    <row r="111" spans="1:4" x14ac:dyDescent="0.3">
      <c r="A111" s="2">
        <v>32207</v>
      </c>
      <c r="B111">
        <v>129.77000000000001</v>
      </c>
      <c r="C111">
        <v>-103.77</v>
      </c>
      <c r="D111">
        <v>-105.15</v>
      </c>
    </row>
    <row r="112" spans="1:4" x14ac:dyDescent="0.3">
      <c r="A112" s="2">
        <v>32212</v>
      </c>
      <c r="B112">
        <v>129.41</v>
      </c>
      <c r="C112">
        <v>-103.41</v>
      </c>
      <c r="D112">
        <v>-104.79</v>
      </c>
    </row>
    <row r="113" spans="1:4" x14ac:dyDescent="0.3">
      <c r="A113" s="2">
        <v>32217</v>
      </c>
      <c r="B113">
        <v>129.27000000000001</v>
      </c>
      <c r="C113">
        <v>-103.27</v>
      </c>
      <c r="D113">
        <v>-104.65</v>
      </c>
    </row>
    <row r="114" spans="1:4" x14ac:dyDescent="0.3">
      <c r="A114" s="2">
        <v>32218</v>
      </c>
      <c r="B114">
        <v>128.82</v>
      </c>
      <c r="C114">
        <v>-102.82</v>
      </c>
      <c r="D114">
        <v>-104.2</v>
      </c>
    </row>
    <row r="115" spans="1:4" x14ac:dyDescent="0.3">
      <c r="A115" s="2">
        <v>32222</v>
      </c>
      <c r="B115">
        <v>129.19999999999899</v>
      </c>
      <c r="C115">
        <v>-103.2</v>
      </c>
      <c r="D115">
        <v>-104.58</v>
      </c>
    </row>
    <row r="116" spans="1:4" x14ac:dyDescent="0.3">
      <c r="A116" s="2">
        <v>32227</v>
      </c>
      <c r="B116">
        <v>129.1</v>
      </c>
      <c r="C116">
        <v>-103.1</v>
      </c>
      <c r="D116">
        <v>-104.48</v>
      </c>
    </row>
    <row r="117" spans="1:4" x14ac:dyDescent="0.3">
      <c r="A117" s="2">
        <v>32233</v>
      </c>
      <c r="B117">
        <v>128.85</v>
      </c>
      <c r="C117">
        <v>-102.85</v>
      </c>
      <c r="D117">
        <v>-104.23</v>
      </c>
    </row>
    <row r="118" spans="1:4" x14ac:dyDescent="0.3">
      <c r="A118" s="2">
        <v>32238</v>
      </c>
      <c r="B118">
        <v>129</v>
      </c>
      <c r="C118">
        <v>-103</v>
      </c>
      <c r="D118">
        <v>-104.38</v>
      </c>
    </row>
    <row r="119" spans="1:4" x14ac:dyDescent="0.3">
      <c r="A119" s="2">
        <v>32238</v>
      </c>
      <c r="B119">
        <v>122.87</v>
      </c>
      <c r="C119">
        <v>-96.87</v>
      </c>
      <c r="D119">
        <v>-98.25</v>
      </c>
    </row>
    <row r="120" spans="1:4" x14ac:dyDescent="0.3">
      <c r="A120" s="2">
        <v>32243</v>
      </c>
      <c r="B120">
        <v>127.7</v>
      </c>
      <c r="C120">
        <v>-101.7</v>
      </c>
      <c r="D120">
        <v>-103.08</v>
      </c>
    </row>
    <row r="121" spans="1:4" x14ac:dyDescent="0.3">
      <c r="A121" s="2">
        <v>32248</v>
      </c>
      <c r="B121">
        <v>127.9</v>
      </c>
      <c r="C121">
        <v>-101.9</v>
      </c>
      <c r="D121">
        <v>-103.28</v>
      </c>
    </row>
    <row r="122" spans="1:4" x14ac:dyDescent="0.3">
      <c r="A122" s="2">
        <v>32253</v>
      </c>
      <c r="B122">
        <v>127.9</v>
      </c>
      <c r="C122">
        <v>-101.9</v>
      </c>
      <c r="D122">
        <v>-103.28</v>
      </c>
    </row>
    <row r="123" spans="1:4" x14ac:dyDescent="0.3">
      <c r="A123" s="2">
        <v>32258</v>
      </c>
      <c r="B123">
        <v>127.98</v>
      </c>
      <c r="C123">
        <v>-101.98</v>
      </c>
      <c r="D123">
        <v>-103.36</v>
      </c>
    </row>
    <row r="124" spans="1:4" x14ac:dyDescent="0.3">
      <c r="A124" s="2">
        <v>32263</v>
      </c>
      <c r="B124">
        <v>127.9</v>
      </c>
      <c r="C124">
        <v>-101.9</v>
      </c>
      <c r="D124">
        <v>-103.28</v>
      </c>
    </row>
    <row r="125" spans="1:4" x14ac:dyDescent="0.3">
      <c r="A125" s="2">
        <v>32266</v>
      </c>
      <c r="B125">
        <v>127.35</v>
      </c>
      <c r="C125">
        <v>-101.35</v>
      </c>
      <c r="D125">
        <v>-102.73</v>
      </c>
    </row>
    <row r="126" spans="1:4" x14ac:dyDescent="0.3">
      <c r="A126" s="2">
        <v>32268</v>
      </c>
      <c r="B126">
        <v>127.5</v>
      </c>
      <c r="C126">
        <v>-101.5</v>
      </c>
      <c r="D126">
        <v>-102.88</v>
      </c>
    </row>
    <row r="127" spans="1:4" x14ac:dyDescent="0.3">
      <c r="A127" s="2">
        <v>32273</v>
      </c>
      <c r="B127">
        <v>127.6</v>
      </c>
      <c r="C127">
        <v>-101.6</v>
      </c>
      <c r="D127">
        <v>-102.98</v>
      </c>
    </row>
    <row r="128" spans="1:4" x14ac:dyDescent="0.3">
      <c r="A128" s="2">
        <v>32278</v>
      </c>
      <c r="B128">
        <v>127.53</v>
      </c>
      <c r="C128">
        <v>-101.53</v>
      </c>
      <c r="D128">
        <v>-102.91</v>
      </c>
    </row>
    <row r="129" spans="1:4" x14ac:dyDescent="0.3">
      <c r="A129" s="2">
        <v>32283</v>
      </c>
      <c r="B129">
        <v>127.23</v>
      </c>
      <c r="C129">
        <v>-101.23</v>
      </c>
      <c r="D129">
        <v>-102.61</v>
      </c>
    </row>
    <row r="130" spans="1:4" x14ac:dyDescent="0.3">
      <c r="A130" s="2">
        <v>32288</v>
      </c>
      <c r="B130">
        <v>127.29</v>
      </c>
      <c r="C130">
        <v>-101.29</v>
      </c>
      <c r="D130">
        <v>-102.67</v>
      </c>
    </row>
    <row r="131" spans="1:4" x14ac:dyDescent="0.3">
      <c r="A131" s="2">
        <v>32294</v>
      </c>
      <c r="B131">
        <v>127.26</v>
      </c>
      <c r="C131">
        <v>-101.26</v>
      </c>
      <c r="D131">
        <v>-102.64</v>
      </c>
    </row>
    <row r="132" spans="1:4" x14ac:dyDescent="0.3">
      <c r="A132" s="2">
        <v>32299</v>
      </c>
      <c r="B132">
        <v>127.07</v>
      </c>
      <c r="C132">
        <v>-101.07</v>
      </c>
      <c r="D132">
        <v>-102.45</v>
      </c>
    </row>
    <row r="133" spans="1:4" x14ac:dyDescent="0.3">
      <c r="A133" s="2">
        <v>32304</v>
      </c>
      <c r="B133">
        <v>127.12</v>
      </c>
      <c r="C133">
        <v>-101.12</v>
      </c>
      <c r="D133">
        <v>-102.5</v>
      </c>
    </row>
    <row r="134" spans="1:4" x14ac:dyDescent="0.3">
      <c r="A134" s="2">
        <v>32309</v>
      </c>
      <c r="B134">
        <v>127.11</v>
      </c>
      <c r="C134">
        <v>-101.11</v>
      </c>
      <c r="D134">
        <v>-102.49</v>
      </c>
    </row>
    <row r="135" spans="1:4" x14ac:dyDescent="0.3">
      <c r="A135" s="2">
        <v>32314</v>
      </c>
      <c r="B135">
        <v>127.12</v>
      </c>
      <c r="C135">
        <v>-101.12</v>
      </c>
      <c r="D135">
        <v>-102.5</v>
      </c>
    </row>
    <row r="136" spans="1:4" x14ac:dyDescent="0.3">
      <c r="A136" s="2">
        <v>32319</v>
      </c>
      <c r="B136">
        <v>127.83</v>
      </c>
      <c r="C136">
        <v>-101.83</v>
      </c>
      <c r="D136">
        <v>-103.21</v>
      </c>
    </row>
    <row r="137" spans="1:4" x14ac:dyDescent="0.3">
      <c r="A137" s="2">
        <v>32324</v>
      </c>
      <c r="B137">
        <v>127.15</v>
      </c>
      <c r="C137">
        <v>-101.15</v>
      </c>
      <c r="D137">
        <v>-102.53</v>
      </c>
    </row>
    <row r="138" spans="1:4" x14ac:dyDescent="0.3">
      <c r="A138" s="2">
        <v>32329</v>
      </c>
      <c r="B138">
        <v>127.59</v>
      </c>
      <c r="C138">
        <v>-101.59</v>
      </c>
      <c r="D138">
        <v>-102.97</v>
      </c>
    </row>
    <row r="139" spans="1:4" x14ac:dyDescent="0.3">
      <c r="A139" s="2">
        <v>32334</v>
      </c>
      <c r="B139">
        <v>127.63</v>
      </c>
      <c r="C139">
        <v>-101.63</v>
      </c>
      <c r="D139">
        <v>-103.01</v>
      </c>
    </row>
    <row r="140" spans="1:4" x14ac:dyDescent="0.3">
      <c r="A140" s="2">
        <v>32339</v>
      </c>
      <c r="B140">
        <v>127.38</v>
      </c>
      <c r="C140">
        <v>-101.38</v>
      </c>
      <c r="D140">
        <v>-102.76</v>
      </c>
    </row>
    <row r="141" spans="1:4" x14ac:dyDescent="0.3">
      <c r="A141" s="2">
        <v>32344</v>
      </c>
      <c r="B141">
        <v>127.04</v>
      </c>
      <c r="C141">
        <v>-101.04</v>
      </c>
      <c r="D141">
        <v>-102.42</v>
      </c>
    </row>
    <row r="142" spans="1:4" x14ac:dyDescent="0.3">
      <c r="A142" s="2">
        <v>32349</v>
      </c>
      <c r="B142">
        <v>127.12</v>
      </c>
      <c r="C142">
        <v>-101.12</v>
      </c>
      <c r="D142">
        <v>-102.5</v>
      </c>
    </row>
    <row r="143" spans="1:4" x14ac:dyDescent="0.3">
      <c r="A143" s="2">
        <v>32355</v>
      </c>
      <c r="B143">
        <v>127.12</v>
      </c>
      <c r="C143">
        <v>-101.12</v>
      </c>
      <c r="D143">
        <v>-102.5</v>
      </c>
    </row>
    <row r="144" spans="1:4" x14ac:dyDescent="0.3">
      <c r="A144" s="2">
        <v>32360</v>
      </c>
      <c r="B144">
        <v>127.19</v>
      </c>
      <c r="C144">
        <v>-101.19</v>
      </c>
      <c r="D144">
        <v>-102.57</v>
      </c>
    </row>
    <row r="145" spans="1:4" x14ac:dyDescent="0.3">
      <c r="A145" s="2">
        <v>32365</v>
      </c>
      <c r="B145">
        <v>127.2</v>
      </c>
      <c r="C145">
        <v>-101.2</v>
      </c>
      <c r="D145">
        <v>-102.58</v>
      </c>
    </row>
    <row r="146" spans="1:4" x14ac:dyDescent="0.3">
      <c r="A146" s="2">
        <v>32370</v>
      </c>
      <c r="B146">
        <v>127.22</v>
      </c>
      <c r="C146">
        <v>-101.22</v>
      </c>
      <c r="D146">
        <v>-102.6</v>
      </c>
    </row>
    <row r="147" spans="1:4" x14ac:dyDescent="0.3">
      <c r="A147" s="2">
        <v>32375</v>
      </c>
      <c r="B147">
        <v>126.73</v>
      </c>
      <c r="C147">
        <v>-100.73</v>
      </c>
      <c r="D147">
        <v>-102.11</v>
      </c>
    </row>
    <row r="148" spans="1:4" x14ac:dyDescent="0.3">
      <c r="A148" s="2">
        <v>32380</v>
      </c>
      <c r="B148">
        <v>127.12</v>
      </c>
      <c r="C148">
        <v>-101.12</v>
      </c>
      <c r="D148">
        <v>-102.5</v>
      </c>
    </row>
    <row r="149" spans="1:4" x14ac:dyDescent="0.3">
      <c r="A149" s="2">
        <v>32386</v>
      </c>
      <c r="B149">
        <v>127.24</v>
      </c>
      <c r="C149">
        <v>-101.24</v>
      </c>
      <c r="D149">
        <v>-102.62</v>
      </c>
    </row>
    <row r="150" spans="1:4" x14ac:dyDescent="0.3">
      <c r="A150" s="2">
        <v>32391</v>
      </c>
      <c r="B150">
        <v>127.15</v>
      </c>
      <c r="C150">
        <v>-101.15</v>
      </c>
      <c r="D150">
        <v>-102.53</v>
      </c>
    </row>
    <row r="151" spans="1:4" x14ac:dyDescent="0.3">
      <c r="A151" s="2">
        <v>32396</v>
      </c>
      <c r="B151">
        <v>127.14</v>
      </c>
      <c r="C151">
        <v>-101.14</v>
      </c>
      <c r="D151">
        <v>-102.52</v>
      </c>
    </row>
    <row r="152" spans="1:4" x14ac:dyDescent="0.3">
      <c r="A152" s="2">
        <v>32401</v>
      </c>
      <c r="B152">
        <v>127.19</v>
      </c>
      <c r="C152">
        <v>-101.19</v>
      </c>
      <c r="D152">
        <v>-102.57</v>
      </c>
    </row>
    <row r="153" spans="1:4" x14ac:dyDescent="0.3">
      <c r="A153" s="2">
        <v>32406</v>
      </c>
      <c r="B153">
        <v>127.6</v>
      </c>
      <c r="C153">
        <v>-101.6</v>
      </c>
      <c r="D153">
        <v>-102.98</v>
      </c>
    </row>
    <row r="154" spans="1:4" x14ac:dyDescent="0.3">
      <c r="A154" s="2">
        <v>32411</v>
      </c>
      <c r="B154">
        <v>127.03</v>
      </c>
      <c r="C154">
        <v>-101.03</v>
      </c>
      <c r="D154">
        <v>-102.41</v>
      </c>
    </row>
    <row r="155" spans="1:4" x14ac:dyDescent="0.3">
      <c r="A155" s="2">
        <v>32416</v>
      </c>
      <c r="B155">
        <v>127.1</v>
      </c>
      <c r="C155">
        <v>-101.1</v>
      </c>
      <c r="D155">
        <v>-102.48</v>
      </c>
    </row>
    <row r="156" spans="1:4" x14ac:dyDescent="0.3">
      <c r="A156" s="2">
        <v>32417</v>
      </c>
      <c r="B156">
        <v>127.1</v>
      </c>
      <c r="C156">
        <v>-101.1</v>
      </c>
      <c r="D156">
        <v>-102.48</v>
      </c>
    </row>
    <row r="157" spans="1:4" x14ac:dyDescent="0.3">
      <c r="A157" s="2">
        <v>32421</v>
      </c>
      <c r="B157">
        <v>126.9</v>
      </c>
      <c r="C157">
        <v>-100.9</v>
      </c>
      <c r="D157">
        <v>-102.28</v>
      </c>
    </row>
    <row r="158" spans="1:4" x14ac:dyDescent="0.3">
      <c r="A158" s="2">
        <v>32426</v>
      </c>
      <c r="B158">
        <v>126.88</v>
      </c>
      <c r="C158">
        <v>-100.88</v>
      </c>
      <c r="D158">
        <v>-102.26</v>
      </c>
    </row>
    <row r="159" spans="1:4" x14ac:dyDescent="0.3">
      <c r="A159" s="2">
        <v>32428</v>
      </c>
      <c r="B159">
        <v>126.16</v>
      </c>
      <c r="C159">
        <v>-100.16</v>
      </c>
      <c r="D159">
        <v>-101.54</v>
      </c>
    </row>
    <row r="160" spans="1:4" x14ac:dyDescent="0.3">
      <c r="A160" s="2">
        <v>32431</v>
      </c>
      <c r="B160">
        <v>126.95</v>
      </c>
      <c r="C160">
        <v>-100.95</v>
      </c>
      <c r="D160">
        <v>-102.33</v>
      </c>
    </row>
    <row r="161" spans="1:4" x14ac:dyDescent="0.3">
      <c r="A161" s="2">
        <v>32436</v>
      </c>
      <c r="B161">
        <v>126.9</v>
      </c>
      <c r="C161">
        <v>-100.9</v>
      </c>
      <c r="D161">
        <v>-102.28</v>
      </c>
    </row>
    <row r="162" spans="1:4" x14ac:dyDescent="0.3">
      <c r="A162" s="2">
        <v>32441</v>
      </c>
      <c r="B162">
        <v>126.81</v>
      </c>
      <c r="C162">
        <v>-100.81</v>
      </c>
      <c r="D162">
        <v>-102.19</v>
      </c>
    </row>
    <row r="163" spans="1:4" x14ac:dyDescent="0.3">
      <c r="A163" s="2">
        <v>32447</v>
      </c>
      <c r="B163">
        <v>126.81</v>
      </c>
      <c r="C163">
        <v>-100.81</v>
      </c>
      <c r="D163">
        <v>-102.19</v>
      </c>
    </row>
    <row r="164" spans="1:4" x14ac:dyDescent="0.3">
      <c r="A164" s="2">
        <v>32452</v>
      </c>
      <c r="B164">
        <v>126.6</v>
      </c>
      <c r="C164">
        <v>-100.6</v>
      </c>
      <c r="D164">
        <v>-101.98</v>
      </c>
    </row>
    <row r="165" spans="1:4" x14ac:dyDescent="0.3">
      <c r="A165" s="2">
        <v>32457</v>
      </c>
      <c r="B165">
        <v>126.68</v>
      </c>
      <c r="C165">
        <v>-100.68</v>
      </c>
      <c r="D165">
        <v>-102.06</v>
      </c>
    </row>
    <row r="166" spans="1:4" x14ac:dyDescent="0.3">
      <c r="A166" s="2">
        <v>32462</v>
      </c>
      <c r="B166">
        <v>127.01</v>
      </c>
      <c r="C166">
        <v>-101.01</v>
      </c>
      <c r="D166">
        <v>-102.39</v>
      </c>
    </row>
    <row r="167" spans="1:4" x14ac:dyDescent="0.3">
      <c r="A167" s="2">
        <v>32467</v>
      </c>
      <c r="B167">
        <v>126.45</v>
      </c>
      <c r="C167">
        <v>-100.45</v>
      </c>
      <c r="D167">
        <v>-101.83</v>
      </c>
    </row>
    <row r="168" spans="1:4" x14ac:dyDescent="0.3">
      <c r="A168" s="2">
        <v>32469</v>
      </c>
      <c r="B168">
        <v>125.8</v>
      </c>
      <c r="C168">
        <v>-99.8</v>
      </c>
      <c r="D168">
        <v>-101.18</v>
      </c>
    </row>
    <row r="169" spans="1:4" x14ac:dyDescent="0.3">
      <c r="A169" s="2">
        <v>32472</v>
      </c>
      <c r="B169">
        <v>126.5</v>
      </c>
      <c r="C169">
        <v>-100.5</v>
      </c>
      <c r="D169">
        <v>-101.88</v>
      </c>
    </row>
    <row r="170" spans="1:4" x14ac:dyDescent="0.3">
      <c r="A170" s="2">
        <v>32477</v>
      </c>
      <c r="B170">
        <v>126.5</v>
      </c>
      <c r="C170">
        <v>-100.5</v>
      </c>
      <c r="D170">
        <v>-101.88</v>
      </c>
    </row>
    <row r="171" spans="1:4" x14ac:dyDescent="0.3">
      <c r="A171" s="2">
        <v>32482</v>
      </c>
      <c r="B171">
        <v>126.51</v>
      </c>
      <c r="C171">
        <v>-100.51</v>
      </c>
      <c r="D171">
        <v>-101.89</v>
      </c>
    </row>
    <row r="172" spans="1:4" x14ac:dyDescent="0.3">
      <c r="A172" s="2">
        <v>32487</v>
      </c>
      <c r="B172">
        <v>126.39</v>
      </c>
      <c r="C172">
        <v>-100.39</v>
      </c>
      <c r="D172">
        <v>-101.77</v>
      </c>
    </row>
    <row r="173" spans="1:4" x14ac:dyDescent="0.3">
      <c r="A173" s="2">
        <v>32492</v>
      </c>
      <c r="B173">
        <v>126.42</v>
      </c>
      <c r="C173">
        <v>-100.42</v>
      </c>
      <c r="D173">
        <v>-101.8</v>
      </c>
    </row>
    <row r="174" spans="1:4" x14ac:dyDescent="0.3">
      <c r="A174" s="2">
        <v>32497</v>
      </c>
      <c r="B174">
        <v>126.5</v>
      </c>
      <c r="C174">
        <v>-100.5</v>
      </c>
      <c r="D174">
        <v>-101.88</v>
      </c>
    </row>
    <row r="175" spans="1:4" x14ac:dyDescent="0.3">
      <c r="A175" s="2">
        <v>32502</v>
      </c>
      <c r="B175">
        <v>126.39</v>
      </c>
      <c r="C175">
        <v>-100.39</v>
      </c>
      <c r="D175">
        <v>-101.77</v>
      </c>
    </row>
    <row r="176" spans="1:4" x14ac:dyDescent="0.3">
      <c r="A176" s="2">
        <v>32508</v>
      </c>
      <c r="B176">
        <v>125.79</v>
      </c>
      <c r="C176">
        <v>-99.79</v>
      </c>
      <c r="D176">
        <v>-101.17</v>
      </c>
    </row>
    <row r="177" spans="1:4" x14ac:dyDescent="0.3">
      <c r="A177" s="2">
        <v>32513</v>
      </c>
      <c r="B177">
        <v>125.71</v>
      </c>
      <c r="C177">
        <v>-99.71</v>
      </c>
      <c r="D177">
        <v>-101.09</v>
      </c>
    </row>
    <row r="178" spans="1:4" x14ac:dyDescent="0.3">
      <c r="A178" s="2">
        <v>32518</v>
      </c>
      <c r="B178">
        <v>125.86</v>
      </c>
      <c r="C178">
        <v>-99.86</v>
      </c>
      <c r="D178">
        <v>-101.24</v>
      </c>
    </row>
    <row r="179" spans="1:4" x14ac:dyDescent="0.3">
      <c r="A179" s="2">
        <v>32523</v>
      </c>
      <c r="B179">
        <v>125.81</v>
      </c>
      <c r="C179">
        <v>-99.81</v>
      </c>
      <c r="D179">
        <v>-101.19</v>
      </c>
    </row>
    <row r="180" spans="1:4" x14ac:dyDescent="0.3">
      <c r="A180" s="2">
        <v>32526</v>
      </c>
      <c r="B180">
        <v>125.8</v>
      </c>
      <c r="C180">
        <v>-99.8</v>
      </c>
      <c r="D180">
        <v>-101.18</v>
      </c>
    </row>
    <row r="181" spans="1:4" x14ac:dyDescent="0.3">
      <c r="A181" s="2">
        <v>32528</v>
      </c>
      <c r="B181">
        <v>125.73</v>
      </c>
      <c r="C181">
        <v>-99.73</v>
      </c>
      <c r="D181">
        <v>-101.11</v>
      </c>
    </row>
    <row r="182" spans="1:4" x14ac:dyDescent="0.3">
      <c r="A182" s="2">
        <v>32533</v>
      </c>
      <c r="B182">
        <v>125.92</v>
      </c>
      <c r="C182">
        <v>-99.92</v>
      </c>
      <c r="D182">
        <v>-101.3</v>
      </c>
    </row>
    <row r="183" spans="1:4" x14ac:dyDescent="0.3">
      <c r="A183" s="2">
        <v>32539</v>
      </c>
      <c r="B183">
        <v>125.95</v>
      </c>
      <c r="C183">
        <v>-99.95</v>
      </c>
      <c r="D183">
        <v>-101.33</v>
      </c>
    </row>
    <row r="184" spans="1:4" x14ac:dyDescent="0.3">
      <c r="A184" s="2">
        <v>32544</v>
      </c>
      <c r="B184">
        <v>126.23</v>
      </c>
      <c r="C184">
        <v>-100.23</v>
      </c>
      <c r="D184">
        <v>-101.61</v>
      </c>
    </row>
    <row r="185" spans="1:4" x14ac:dyDescent="0.3">
      <c r="A185" s="2">
        <v>32549</v>
      </c>
      <c r="B185">
        <v>126.1</v>
      </c>
      <c r="C185">
        <v>-100.1</v>
      </c>
      <c r="D185">
        <v>-101.48</v>
      </c>
    </row>
    <row r="186" spans="1:4" x14ac:dyDescent="0.3">
      <c r="A186" s="2">
        <v>32554</v>
      </c>
      <c r="B186">
        <v>126.15</v>
      </c>
      <c r="C186">
        <v>-100.15</v>
      </c>
      <c r="D186">
        <v>-101.53</v>
      </c>
    </row>
    <row r="187" spans="1:4" x14ac:dyDescent="0.3">
      <c r="A187" s="2">
        <v>32559</v>
      </c>
      <c r="B187">
        <v>126.2</v>
      </c>
      <c r="C187">
        <v>-100.2</v>
      </c>
      <c r="D187">
        <v>-101.58</v>
      </c>
    </row>
    <row r="188" spans="1:4" x14ac:dyDescent="0.3">
      <c r="A188" s="2">
        <v>32564</v>
      </c>
      <c r="B188">
        <v>126.22</v>
      </c>
      <c r="C188">
        <v>-100.22</v>
      </c>
      <c r="D188">
        <v>-101.6</v>
      </c>
    </row>
    <row r="189" spans="1:4" x14ac:dyDescent="0.3">
      <c r="A189" s="2">
        <v>32567</v>
      </c>
      <c r="B189">
        <v>126.22</v>
      </c>
      <c r="C189">
        <v>-100.22</v>
      </c>
      <c r="D189">
        <v>-101.6</v>
      </c>
    </row>
    <row r="190" spans="1:4" x14ac:dyDescent="0.3">
      <c r="A190" s="2">
        <v>32572</v>
      </c>
      <c r="B190">
        <v>126.25</v>
      </c>
      <c r="C190">
        <v>-100.25</v>
      </c>
      <c r="D190">
        <v>-101.63</v>
      </c>
    </row>
    <row r="191" spans="1:4" x14ac:dyDescent="0.3">
      <c r="A191" s="2">
        <v>32577</v>
      </c>
      <c r="B191">
        <v>126.24</v>
      </c>
      <c r="C191">
        <v>-100.24</v>
      </c>
      <c r="D191">
        <v>-101.62</v>
      </c>
    </row>
    <row r="192" spans="1:4" x14ac:dyDescent="0.3">
      <c r="A192" s="2">
        <v>32582</v>
      </c>
      <c r="B192">
        <v>126.14</v>
      </c>
      <c r="C192">
        <v>-100.14</v>
      </c>
      <c r="D192">
        <v>-101.52</v>
      </c>
    </row>
    <row r="193" spans="1:4" x14ac:dyDescent="0.3">
      <c r="A193" s="2">
        <v>32587</v>
      </c>
      <c r="B193">
        <v>126.2</v>
      </c>
      <c r="C193">
        <v>-100.2</v>
      </c>
      <c r="D193">
        <v>-101.58</v>
      </c>
    </row>
    <row r="194" spans="1:4" x14ac:dyDescent="0.3">
      <c r="A194" s="2">
        <v>32592</v>
      </c>
      <c r="B194">
        <v>120.28</v>
      </c>
      <c r="C194">
        <v>-94.28</v>
      </c>
      <c r="D194">
        <v>-95.66</v>
      </c>
    </row>
    <row r="195" spans="1:4" x14ac:dyDescent="0.3">
      <c r="A195" s="2">
        <v>32598</v>
      </c>
      <c r="B195">
        <v>119.15</v>
      </c>
      <c r="C195">
        <v>-93.15</v>
      </c>
      <c r="D195">
        <v>-94.53</v>
      </c>
    </row>
    <row r="196" spans="1:4" x14ac:dyDescent="0.3">
      <c r="A196" s="2">
        <v>32603</v>
      </c>
      <c r="B196">
        <v>118.7</v>
      </c>
      <c r="C196">
        <v>-92.7</v>
      </c>
      <c r="D196">
        <v>-94.08</v>
      </c>
    </row>
    <row r="197" spans="1:4" x14ac:dyDescent="0.3">
      <c r="A197" s="2">
        <v>32608</v>
      </c>
      <c r="B197">
        <v>118.31</v>
      </c>
      <c r="C197">
        <v>-92.31</v>
      </c>
      <c r="D197">
        <v>-93.69</v>
      </c>
    </row>
    <row r="198" spans="1:4" x14ac:dyDescent="0.3">
      <c r="A198" s="2">
        <v>32613</v>
      </c>
      <c r="B198">
        <v>118.2</v>
      </c>
      <c r="C198">
        <v>-92.2</v>
      </c>
      <c r="D198">
        <v>-93.58</v>
      </c>
    </row>
    <row r="199" spans="1:4" x14ac:dyDescent="0.3">
      <c r="A199" s="2">
        <v>32618</v>
      </c>
      <c r="B199">
        <v>117.91</v>
      </c>
      <c r="C199">
        <v>-91.91</v>
      </c>
      <c r="D199">
        <v>-93.29</v>
      </c>
    </row>
    <row r="200" spans="1:4" x14ac:dyDescent="0.3">
      <c r="A200" s="2">
        <v>32622</v>
      </c>
      <c r="B200">
        <v>117.85</v>
      </c>
      <c r="C200">
        <v>-91.85</v>
      </c>
      <c r="D200">
        <v>-93.23</v>
      </c>
    </row>
    <row r="201" spans="1:4" x14ac:dyDescent="0.3">
      <c r="A201" s="2">
        <v>32623</v>
      </c>
      <c r="B201">
        <v>117.84</v>
      </c>
      <c r="C201">
        <v>-91.84</v>
      </c>
      <c r="D201">
        <v>-93.22</v>
      </c>
    </row>
    <row r="202" spans="1:4" x14ac:dyDescent="0.3">
      <c r="A202" s="2">
        <v>32628</v>
      </c>
      <c r="B202">
        <v>117.7</v>
      </c>
      <c r="C202">
        <v>-91.7</v>
      </c>
      <c r="D202">
        <v>-93.08</v>
      </c>
    </row>
    <row r="203" spans="1:4" x14ac:dyDescent="0.3">
      <c r="A203" s="2">
        <v>32633</v>
      </c>
      <c r="B203">
        <v>117.67</v>
      </c>
      <c r="C203">
        <v>-91.67</v>
      </c>
      <c r="D203">
        <v>-93.05</v>
      </c>
    </row>
    <row r="204" spans="1:4" x14ac:dyDescent="0.3">
      <c r="A204" s="2">
        <v>32638</v>
      </c>
      <c r="B204">
        <v>117.48</v>
      </c>
      <c r="C204">
        <v>-91.48</v>
      </c>
      <c r="D204">
        <v>-92.86</v>
      </c>
    </row>
    <row r="205" spans="1:4" x14ac:dyDescent="0.3">
      <c r="A205" s="2">
        <v>32643</v>
      </c>
      <c r="B205">
        <v>117.35</v>
      </c>
      <c r="C205">
        <v>-91.35</v>
      </c>
      <c r="D205">
        <v>-92.73</v>
      </c>
    </row>
    <row r="206" spans="1:4" x14ac:dyDescent="0.3">
      <c r="A206" s="2">
        <v>32644</v>
      </c>
      <c r="B206">
        <v>116.03</v>
      </c>
      <c r="C206">
        <v>-90.03</v>
      </c>
      <c r="D206">
        <v>-91.41</v>
      </c>
    </row>
    <row r="207" spans="1:4" x14ac:dyDescent="0.3">
      <c r="A207" s="2">
        <v>32648</v>
      </c>
      <c r="B207">
        <v>117.4</v>
      </c>
      <c r="C207">
        <v>-91.4</v>
      </c>
      <c r="D207">
        <v>-92.78</v>
      </c>
    </row>
    <row r="208" spans="1:4" x14ac:dyDescent="0.3">
      <c r="A208" s="2">
        <v>32653</v>
      </c>
      <c r="B208">
        <v>117.29</v>
      </c>
      <c r="C208">
        <v>-91.29</v>
      </c>
      <c r="D208">
        <v>-92.67</v>
      </c>
    </row>
    <row r="209" spans="1:4" x14ac:dyDescent="0.3">
      <c r="A209" s="2">
        <v>32659</v>
      </c>
      <c r="B209">
        <v>117.5</v>
      </c>
      <c r="C209">
        <v>-91.5</v>
      </c>
      <c r="D209">
        <v>-92.88</v>
      </c>
    </row>
    <row r="210" spans="1:4" x14ac:dyDescent="0.3">
      <c r="A210" s="2">
        <v>32664</v>
      </c>
      <c r="B210">
        <v>117.6</v>
      </c>
      <c r="C210">
        <v>-91.6</v>
      </c>
      <c r="D210">
        <v>-92.98</v>
      </c>
    </row>
    <row r="211" spans="1:4" x14ac:dyDescent="0.3">
      <c r="A211" s="2">
        <v>32669</v>
      </c>
      <c r="B211">
        <v>117.43</v>
      </c>
      <c r="C211">
        <v>-91.43</v>
      </c>
      <c r="D211">
        <v>-92.81</v>
      </c>
    </row>
    <row r="212" spans="1:4" x14ac:dyDescent="0.3">
      <c r="A212" s="2">
        <v>32672</v>
      </c>
      <c r="B212">
        <v>117.4</v>
      </c>
      <c r="C212">
        <v>-91.4</v>
      </c>
      <c r="D212">
        <v>-92.78</v>
      </c>
    </row>
    <row r="213" spans="1:4" x14ac:dyDescent="0.3">
      <c r="A213" s="2">
        <v>32674</v>
      </c>
      <c r="B213">
        <v>117.39</v>
      </c>
      <c r="C213">
        <v>-91.39</v>
      </c>
      <c r="D213">
        <v>-92.77</v>
      </c>
    </row>
    <row r="214" spans="1:4" x14ac:dyDescent="0.3">
      <c r="A214" s="2">
        <v>32679</v>
      </c>
      <c r="B214">
        <v>117.38</v>
      </c>
      <c r="C214">
        <v>-91.38</v>
      </c>
      <c r="D214">
        <v>-92.76</v>
      </c>
    </row>
    <row r="215" spans="1:4" x14ac:dyDescent="0.3">
      <c r="A215" s="2">
        <v>32684</v>
      </c>
      <c r="B215">
        <v>117.19</v>
      </c>
      <c r="C215">
        <v>-91.19</v>
      </c>
      <c r="D215">
        <v>-92.57</v>
      </c>
    </row>
    <row r="216" spans="1:4" x14ac:dyDescent="0.3">
      <c r="A216" s="2">
        <v>32685</v>
      </c>
      <c r="B216">
        <v>117.2</v>
      </c>
      <c r="C216">
        <v>-91.2</v>
      </c>
      <c r="D216">
        <v>-92.58</v>
      </c>
    </row>
    <row r="217" spans="1:4" x14ac:dyDescent="0.3">
      <c r="A217" s="2">
        <v>32689</v>
      </c>
      <c r="B217">
        <v>117.18</v>
      </c>
      <c r="C217">
        <v>-91.18</v>
      </c>
      <c r="D217">
        <v>-92.56</v>
      </c>
    </row>
    <row r="218" spans="1:4" x14ac:dyDescent="0.3">
      <c r="A218" s="2">
        <v>32694</v>
      </c>
      <c r="B218">
        <v>117.18</v>
      </c>
      <c r="C218">
        <v>-91.18</v>
      </c>
      <c r="D218">
        <v>-92.56</v>
      </c>
    </row>
    <row r="219" spans="1:4" x14ac:dyDescent="0.3">
      <c r="A219" s="2">
        <v>32699</v>
      </c>
      <c r="B219">
        <v>117.2</v>
      </c>
      <c r="C219">
        <v>-91.2</v>
      </c>
      <c r="D219">
        <v>-92.58</v>
      </c>
    </row>
    <row r="220" spans="1:4" x14ac:dyDescent="0.3">
      <c r="A220" s="2">
        <v>32704</v>
      </c>
      <c r="B220">
        <v>117.19</v>
      </c>
      <c r="C220">
        <v>-91.19</v>
      </c>
      <c r="D220">
        <v>-92.57</v>
      </c>
    </row>
    <row r="221" spans="1:4" x14ac:dyDescent="0.3">
      <c r="A221" s="2">
        <v>32709</v>
      </c>
      <c r="B221">
        <v>117.18</v>
      </c>
      <c r="C221">
        <v>-91.18</v>
      </c>
      <c r="D221">
        <v>-92.56</v>
      </c>
    </row>
    <row r="222" spans="1:4" x14ac:dyDescent="0.3">
      <c r="A222" s="2">
        <v>32714</v>
      </c>
      <c r="B222">
        <v>117.19</v>
      </c>
      <c r="C222">
        <v>-91.19</v>
      </c>
      <c r="D222">
        <v>-92.57</v>
      </c>
    </row>
    <row r="223" spans="1:4" x14ac:dyDescent="0.3">
      <c r="A223" s="2">
        <v>32720</v>
      </c>
      <c r="B223">
        <v>117.61</v>
      </c>
      <c r="C223">
        <v>-91.61</v>
      </c>
      <c r="D223">
        <v>-92.99</v>
      </c>
    </row>
    <row r="224" spans="1:4" x14ac:dyDescent="0.3">
      <c r="A224" s="2">
        <v>32725</v>
      </c>
      <c r="B224">
        <v>117.65</v>
      </c>
      <c r="C224">
        <v>-91.65</v>
      </c>
      <c r="D224">
        <v>-93.03</v>
      </c>
    </row>
    <row r="225" spans="1:4" x14ac:dyDescent="0.3">
      <c r="A225" s="2">
        <v>32730</v>
      </c>
      <c r="B225">
        <v>122.25</v>
      </c>
      <c r="C225">
        <v>-96.25</v>
      </c>
      <c r="D225">
        <v>-97.63</v>
      </c>
    </row>
    <row r="226" spans="1:4" x14ac:dyDescent="0.3">
      <c r="A226" s="2">
        <v>32735</v>
      </c>
      <c r="B226">
        <v>124.09</v>
      </c>
      <c r="C226">
        <v>-98.09</v>
      </c>
      <c r="D226">
        <v>-99.47</v>
      </c>
    </row>
    <row r="227" spans="1:4" x14ac:dyDescent="0.3">
      <c r="A227" s="2">
        <v>32740</v>
      </c>
      <c r="B227">
        <v>124.8</v>
      </c>
      <c r="C227">
        <v>-98.8</v>
      </c>
      <c r="D227">
        <v>-100.18</v>
      </c>
    </row>
    <row r="228" spans="1:4" x14ac:dyDescent="0.3">
      <c r="A228" s="2">
        <v>32745</v>
      </c>
      <c r="B228">
        <v>125.12</v>
      </c>
      <c r="C228">
        <v>-99.12</v>
      </c>
      <c r="D228">
        <v>-100.5</v>
      </c>
    </row>
    <row r="229" spans="1:4" x14ac:dyDescent="0.3">
      <c r="A229" s="2">
        <v>32751</v>
      </c>
      <c r="B229">
        <v>125.54</v>
      </c>
      <c r="C229">
        <v>-99.54</v>
      </c>
      <c r="D229">
        <v>-100.92</v>
      </c>
    </row>
    <row r="230" spans="1:4" x14ac:dyDescent="0.3">
      <c r="A230" s="2">
        <v>32756</v>
      </c>
      <c r="B230">
        <v>125.89</v>
      </c>
      <c r="C230">
        <v>-99.89</v>
      </c>
      <c r="D230">
        <v>-101.27</v>
      </c>
    </row>
    <row r="231" spans="1:4" x14ac:dyDescent="0.3">
      <c r="A231" s="2">
        <v>32761</v>
      </c>
      <c r="B231">
        <v>126.11</v>
      </c>
      <c r="C231">
        <v>-100.11</v>
      </c>
      <c r="D231">
        <v>-101.49</v>
      </c>
    </row>
    <row r="232" spans="1:4" x14ac:dyDescent="0.3">
      <c r="A232" s="2">
        <v>32766</v>
      </c>
      <c r="B232">
        <v>126.26</v>
      </c>
      <c r="C232">
        <v>-100.26</v>
      </c>
      <c r="D232">
        <v>-101.64</v>
      </c>
    </row>
    <row r="233" spans="1:4" x14ac:dyDescent="0.3">
      <c r="A233" s="2">
        <v>32771</v>
      </c>
      <c r="B233">
        <v>126.15</v>
      </c>
      <c r="C233">
        <v>-100.15</v>
      </c>
      <c r="D233">
        <v>-101.53</v>
      </c>
    </row>
    <row r="234" spans="1:4" x14ac:dyDescent="0.3">
      <c r="A234" s="2">
        <v>32776</v>
      </c>
      <c r="B234">
        <v>126.22</v>
      </c>
      <c r="C234">
        <v>-100.22</v>
      </c>
      <c r="D234">
        <v>-101.6</v>
      </c>
    </row>
    <row r="235" spans="1:4" x14ac:dyDescent="0.3">
      <c r="A235" s="2">
        <v>32781</v>
      </c>
      <c r="B235">
        <v>126.39</v>
      </c>
      <c r="C235">
        <v>-100.39</v>
      </c>
      <c r="D235">
        <v>-101.77</v>
      </c>
    </row>
    <row r="236" spans="1:4" x14ac:dyDescent="0.3">
      <c r="A236" s="2">
        <v>32783</v>
      </c>
      <c r="B236">
        <v>125.15</v>
      </c>
      <c r="C236">
        <v>-99.15</v>
      </c>
      <c r="D236">
        <v>-100.53</v>
      </c>
    </row>
    <row r="237" spans="1:4" x14ac:dyDescent="0.3">
      <c r="A237" s="2">
        <v>32786</v>
      </c>
      <c r="B237">
        <v>126.24</v>
      </c>
      <c r="C237">
        <v>-100.24</v>
      </c>
      <c r="D237">
        <v>-101.62</v>
      </c>
    </row>
    <row r="238" spans="1:4" x14ac:dyDescent="0.3">
      <c r="A238" s="2">
        <v>32791</v>
      </c>
      <c r="B238">
        <v>126.3</v>
      </c>
      <c r="C238">
        <v>-100.3</v>
      </c>
      <c r="D238">
        <v>-101.68</v>
      </c>
    </row>
    <row r="239" spans="1:4" x14ac:dyDescent="0.3">
      <c r="A239" s="2">
        <v>32793</v>
      </c>
      <c r="B239">
        <v>136.51</v>
      </c>
      <c r="C239">
        <v>-110.51</v>
      </c>
      <c r="D239">
        <v>-111.89</v>
      </c>
    </row>
    <row r="240" spans="1:4" x14ac:dyDescent="0.3">
      <c r="A240" s="2">
        <v>32796</v>
      </c>
      <c r="B240">
        <v>126.45</v>
      </c>
      <c r="C240">
        <v>-100.45</v>
      </c>
      <c r="D240">
        <v>-101.83</v>
      </c>
    </row>
    <row r="241" spans="1:4" x14ac:dyDescent="0.3">
      <c r="A241" s="2">
        <v>32801</v>
      </c>
      <c r="B241">
        <v>126.4</v>
      </c>
      <c r="C241">
        <v>-100.4</v>
      </c>
      <c r="D241">
        <v>-101.78</v>
      </c>
    </row>
    <row r="242" spans="1:4" x14ac:dyDescent="0.3">
      <c r="A242" s="2">
        <v>32806</v>
      </c>
      <c r="B242">
        <v>126.58</v>
      </c>
      <c r="C242">
        <v>-100.58</v>
      </c>
      <c r="D242">
        <v>-101.96</v>
      </c>
    </row>
    <row r="243" spans="1:4" x14ac:dyDescent="0.3">
      <c r="A243" s="2">
        <v>32812</v>
      </c>
      <c r="B243">
        <v>126.54</v>
      </c>
      <c r="C243">
        <v>-100.54</v>
      </c>
      <c r="D243">
        <v>-101.92</v>
      </c>
    </row>
    <row r="244" spans="1:4" x14ac:dyDescent="0.3">
      <c r="A244" s="2">
        <v>32817</v>
      </c>
      <c r="B244">
        <v>126.6</v>
      </c>
      <c r="C244">
        <v>-100.6</v>
      </c>
      <c r="D244">
        <v>-101.98</v>
      </c>
    </row>
    <row r="245" spans="1:4" x14ac:dyDescent="0.3">
      <c r="A245" s="2">
        <v>32822</v>
      </c>
      <c r="B245">
        <v>126.56</v>
      </c>
      <c r="C245">
        <v>-100.56</v>
      </c>
      <c r="D245">
        <v>-101.94</v>
      </c>
    </row>
    <row r="246" spans="1:4" x14ac:dyDescent="0.3">
      <c r="A246" s="2">
        <v>32827</v>
      </c>
      <c r="B246">
        <v>126.38</v>
      </c>
      <c r="C246">
        <v>-100.38</v>
      </c>
      <c r="D246">
        <v>-101.76</v>
      </c>
    </row>
    <row r="247" spans="1:4" x14ac:dyDescent="0.3">
      <c r="A247" s="2">
        <v>32828</v>
      </c>
      <c r="B247">
        <v>125.31</v>
      </c>
      <c r="C247">
        <v>-99.31</v>
      </c>
      <c r="D247">
        <v>-100.69</v>
      </c>
    </row>
    <row r="248" spans="1:4" x14ac:dyDescent="0.3">
      <c r="A248" s="2">
        <v>32832</v>
      </c>
      <c r="B248">
        <v>126.6</v>
      </c>
      <c r="C248">
        <v>-100.6</v>
      </c>
      <c r="D248">
        <v>-101.98</v>
      </c>
    </row>
    <row r="249" spans="1:4" x14ac:dyDescent="0.3">
      <c r="A249" s="2">
        <v>32837</v>
      </c>
      <c r="B249">
        <v>126.61</v>
      </c>
      <c r="C249">
        <v>-100.61</v>
      </c>
      <c r="D249">
        <v>-101.99</v>
      </c>
    </row>
    <row r="250" spans="1:4" x14ac:dyDescent="0.3">
      <c r="A250" s="2">
        <v>32842</v>
      </c>
      <c r="B250">
        <v>126.67</v>
      </c>
      <c r="C250">
        <v>-100.67</v>
      </c>
      <c r="D250">
        <v>-102.05</v>
      </c>
    </row>
    <row r="251" spans="1:4" x14ac:dyDescent="0.3">
      <c r="A251" s="2">
        <v>32847</v>
      </c>
      <c r="B251">
        <v>126.7</v>
      </c>
      <c r="C251">
        <v>-100.7</v>
      </c>
      <c r="D251">
        <v>-102.08</v>
      </c>
    </row>
    <row r="252" spans="1:4" x14ac:dyDescent="0.3">
      <c r="A252" s="2">
        <v>32852</v>
      </c>
      <c r="B252">
        <v>122.37</v>
      </c>
      <c r="C252">
        <v>-96.37</v>
      </c>
      <c r="D252">
        <v>-97.75</v>
      </c>
    </row>
    <row r="253" spans="1:4" x14ac:dyDescent="0.3">
      <c r="A253" s="2">
        <v>32857</v>
      </c>
      <c r="B253">
        <v>126.38</v>
      </c>
      <c r="C253">
        <v>-100.38</v>
      </c>
      <c r="D253">
        <v>-101.76</v>
      </c>
    </row>
    <row r="254" spans="1:4" x14ac:dyDescent="0.3">
      <c r="A254" s="2">
        <v>32862</v>
      </c>
      <c r="B254">
        <v>126.73</v>
      </c>
      <c r="C254">
        <v>-100.73</v>
      </c>
      <c r="D254">
        <v>-102.11</v>
      </c>
    </row>
    <row r="255" spans="1:4" x14ac:dyDescent="0.3">
      <c r="A255" s="2">
        <v>32867</v>
      </c>
      <c r="B255">
        <v>126.9</v>
      </c>
      <c r="C255">
        <v>-100.9</v>
      </c>
      <c r="D255">
        <v>-102.28</v>
      </c>
    </row>
    <row r="256" spans="1:4" x14ac:dyDescent="0.3">
      <c r="A256" s="2">
        <v>32873</v>
      </c>
      <c r="B256">
        <v>127.05</v>
      </c>
      <c r="C256">
        <v>-101.05</v>
      </c>
      <c r="D256">
        <v>-102.43</v>
      </c>
    </row>
    <row r="257" spans="1:4" x14ac:dyDescent="0.3">
      <c r="A257" s="2">
        <v>32878</v>
      </c>
      <c r="B257">
        <v>127.15</v>
      </c>
      <c r="C257">
        <v>-101.15</v>
      </c>
      <c r="D257">
        <v>-102.53</v>
      </c>
    </row>
    <row r="258" spans="1:4" x14ac:dyDescent="0.3">
      <c r="A258" s="2">
        <v>32883</v>
      </c>
      <c r="B258">
        <v>127.18</v>
      </c>
      <c r="C258">
        <v>-101.18</v>
      </c>
      <c r="D258">
        <v>-102.56</v>
      </c>
    </row>
    <row r="259" spans="1:4" x14ac:dyDescent="0.3">
      <c r="A259" s="2">
        <v>32888</v>
      </c>
      <c r="B259">
        <v>127.29</v>
      </c>
      <c r="C259">
        <v>-101.29</v>
      </c>
      <c r="D259">
        <v>-102.67</v>
      </c>
    </row>
    <row r="260" spans="1:4" x14ac:dyDescent="0.3">
      <c r="A260" s="2">
        <v>32893</v>
      </c>
      <c r="B260">
        <v>127.28</v>
      </c>
      <c r="C260">
        <v>-101.28</v>
      </c>
      <c r="D260">
        <v>-102.66</v>
      </c>
    </row>
    <row r="261" spans="1:4" x14ac:dyDescent="0.3">
      <c r="A261" s="2">
        <v>32898</v>
      </c>
      <c r="B261">
        <v>127.22</v>
      </c>
      <c r="C261">
        <v>-101.22</v>
      </c>
      <c r="D261">
        <v>-102.6</v>
      </c>
    </row>
    <row r="262" spans="1:4" x14ac:dyDescent="0.3">
      <c r="A262" s="2">
        <v>32904</v>
      </c>
      <c r="B262">
        <v>127.23</v>
      </c>
      <c r="C262">
        <v>-101.23</v>
      </c>
      <c r="D262">
        <v>-102.61</v>
      </c>
    </row>
    <row r="263" spans="1:4" x14ac:dyDescent="0.3">
      <c r="A263" s="2">
        <v>32909</v>
      </c>
      <c r="B263">
        <v>127.17</v>
      </c>
      <c r="C263">
        <v>-101.17</v>
      </c>
      <c r="D263">
        <v>-102.55</v>
      </c>
    </row>
    <row r="264" spans="1:4" x14ac:dyDescent="0.3">
      <c r="A264" s="2">
        <v>32914</v>
      </c>
      <c r="B264">
        <v>127.02</v>
      </c>
      <c r="C264">
        <v>-101.02</v>
      </c>
      <c r="D264">
        <v>-102.4</v>
      </c>
    </row>
    <row r="265" spans="1:4" x14ac:dyDescent="0.3">
      <c r="A265" s="2">
        <v>32919</v>
      </c>
      <c r="B265">
        <v>127.05</v>
      </c>
      <c r="C265">
        <v>-101.05</v>
      </c>
      <c r="D265">
        <v>-102.43</v>
      </c>
    </row>
    <row r="266" spans="1:4" x14ac:dyDescent="0.3">
      <c r="A266" s="2">
        <v>32924</v>
      </c>
      <c r="B266">
        <v>127.2</v>
      </c>
      <c r="C266">
        <v>-101.2</v>
      </c>
      <c r="D266">
        <v>-102.58</v>
      </c>
    </row>
    <row r="267" spans="1:4" x14ac:dyDescent="0.3">
      <c r="A267" s="2">
        <v>32929</v>
      </c>
      <c r="B267">
        <v>127.29</v>
      </c>
      <c r="C267">
        <v>-101.29</v>
      </c>
      <c r="D267">
        <v>-102.67</v>
      </c>
    </row>
    <row r="268" spans="1:4" x14ac:dyDescent="0.3">
      <c r="A268" s="2">
        <v>32932</v>
      </c>
      <c r="B268">
        <v>127.19</v>
      </c>
      <c r="C268">
        <v>-101.19</v>
      </c>
      <c r="D268">
        <v>-102.57</v>
      </c>
    </row>
    <row r="269" spans="1:4" x14ac:dyDescent="0.3">
      <c r="A269" s="2">
        <v>32937</v>
      </c>
      <c r="B269">
        <v>127.17</v>
      </c>
      <c r="C269">
        <v>-101.17</v>
      </c>
      <c r="D269">
        <v>-102.55</v>
      </c>
    </row>
    <row r="270" spans="1:4" x14ac:dyDescent="0.3">
      <c r="A270" s="2">
        <v>32939</v>
      </c>
      <c r="B270">
        <v>127</v>
      </c>
      <c r="C270">
        <v>-101</v>
      </c>
      <c r="D270">
        <v>-102.38</v>
      </c>
    </row>
    <row r="271" spans="1:4" x14ac:dyDescent="0.3">
      <c r="A271" s="2">
        <v>32942</v>
      </c>
      <c r="B271">
        <v>127.26</v>
      </c>
      <c r="C271">
        <v>-101.26</v>
      </c>
      <c r="D271">
        <v>-102.64</v>
      </c>
    </row>
    <row r="272" spans="1:4" x14ac:dyDescent="0.3">
      <c r="A272" s="2">
        <v>32947</v>
      </c>
      <c r="B272">
        <v>127.27</v>
      </c>
      <c r="C272">
        <v>-101.27</v>
      </c>
      <c r="D272">
        <v>-102.65</v>
      </c>
    </row>
    <row r="273" spans="1:4" x14ac:dyDescent="0.3">
      <c r="A273" s="2">
        <v>32952</v>
      </c>
      <c r="B273">
        <v>127.21</v>
      </c>
      <c r="C273">
        <v>-101.21</v>
      </c>
      <c r="D273">
        <v>-102.59</v>
      </c>
    </row>
    <row r="274" spans="1:4" x14ac:dyDescent="0.3">
      <c r="A274" s="2">
        <v>32957</v>
      </c>
      <c r="B274">
        <v>127.24</v>
      </c>
      <c r="C274">
        <v>-101.24</v>
      </c>
      <c r="D274">
        <v>-102.62</v>
      </c>
    </row>
    <row r="275" spans="1:4" x14ac:dyDescent="0.3">
      <c r="A275" s="2">
        <v>32963</v>
      </c>
      <c r="B275">
        <v>127.19</v>
      </c>
      <c r="C275">
        <v>-101.19</v>
      </c>
      <c r="D275">
        <v>-102.57</v>
      </c>
    </row>
    <row r="276" spans="1:4" x14ac:dyDescent="0.3">
      <c r="A276" s="2">
        <v>32968</v>
      </c>
      <c r="B276">
        <v>127.1</v>
      </c>
      <c r="C276">
        <v>-101.1</v>
      </c>
      <c r="D276">
        <v>-102.48</v>
      </c>
    </row>
    <row r="277" spans="1:4" x14ac:dyDescent="0.3">
      <c r="A277" s="2">
        <v>32973</v>
      </c>
      <c r="B277">
        <v>127.07</v>
      </c>
      <c r="C277">
        <v>-101.07</v>
      </c>
      <c r="D277">
        <v>-102.45</v>
      </c>
    </row>
    <row r="278" spans="1:4" x14ac:dyDescent="0.3">
      <c r="A278" s="2">
        <v>32978</v>
      </c>
      <c r="B278">
        <v>127.06</v>
      </c>
      <c r="C278">
        <v>-101.06</v>
      </c>
      <c r="D278">
        <v>-102.44</v>
      </c>
    </row>
    <row r="279" spans="1:4" x14ac:dyDescent="0.3">
      <c r="A279" s="2">
        <v>32983</v>
      </c>
      <c r="B279">
        <v>127.19</v>
      </c>
      <c r="C279">
        <v>-101.19</v>
      </c>
      <c r="D279">
        <v>-102.57</v>
      </c>
    </row>
    <row r="280" spans="1:4" x14ac:dyDescent="0.3">
      <c r="A280" s="2">
        <v>32988</v>
      </c>
      <c r="B280">
        <v>127.11</v>
      </c>
      <c r="C280">
        <v>-101.11</v>
      </c>
      <c r="D280">
        <v>-102.49</v>
      </c>
    </row>
    <row r="281" spans="1:4" x14ac:dyDescent="0.3">
      <c r="A281" s="2">
        <v>32993</v>
      </c>
      <c r="B281">
        <v>127.11</v>
      </c>
      <c r="C281">
        <v>-101.11</v>
      </c>
      <c r="D281">
        <v>-102.49</v>
      </c>
    </row>
    <row r="282" spans="1:4" x14ac:dyDescent="0.3">
      <c r="A282" s="2">
        <v>32995</v>
      </c>
      <c r="B282">
        <v>126.54</v>
      </c>
      <c r="C282">
        <v>-100.54</v>
      </c>
      <c r="D282">
        <v>-101.92</v>
      </c>
    </row>
    <row r="283" spans="1:4" x14ac:dyDescent="0.3">
      <c r="A283" s="2">
        <v>32998</v>
      </c>
      <c r="B283">
        <v>127.18</v>
      </c>
      <c r="C283">
        <v>-101.18</v>
      </c>
      <c r="D283">
        <v>-102.56</v>
      </c>
    </row>
    <row r="284" spans="1:4" x14ac:dyDescent="0.3">
      <c r="A284" s="2">
        <v>33003</v>
      </c>
      <c r="B284">
        <v>127.12</v>
      </c>
      <c r="C284">
        <v>-101.12</v>
      </c>
      <c r="D284">
        <v>-102.5</v>
      </c>
    </row>
    <row r="285" spans="1:4" x14ac:dyDescent="0.3">
      <c r="A285" s="2">
        <v>33008</v>
      </c>
      <c r="B285">
        <v>127.17</v>
      </c>
      <c r="C285">
        <v>-101.17</v>
      </c>
      <c r="D285">
        <v>-102.55</v>
      </c>
    </row>
    <row r="286" spans="1:4" x14ac:dyDescent="0.3">
      <c r="A286" s="2">
        <v>33013</v>
      </c>
      <c r="B286">
        <v>127.3</v>
      </c>
      <c r="C286">
        <v>-101.3</v>
      </c>
      <c r="D286">
        <v>-102.68</v>
      </c>
    </row>
    <row r="287" spans="1:4" x14ac:dyDescent="0.3">
      <c r="A287" s="2">
        <v>33018</v>
      </c>
      <c r="B287">
        <v>127.74</v>
      </c>
      <c r="C287">
        <v>-101.74</v>
      </c>
      <c r="D287">
        <v>-103.12</v>
      </c>
    </row>
    <row r="288" spans="1:4" x14ac:dyDescent="0.3">
      <c r="A288" s="2">
        <v>33024</v>
      </c>
      <c r="B288">
        <v>127.95</v>
      </c>
      <c r="C288">
        <v>-101.95</v>
      </c>
      <c r="D288">
        <v>-103.33</v>
      </c>
    </row>
    <row r="289" spans="1:4" x14ac:dyDescent="0.3">
      <c r="A289" s="2">
        <v>33029</v>
      </c>
      <c r="B289">
        <v>127.95</v>
      </c>
      <c r="C289">
        <v>-101.95</v>
      </c>
      <c r="D289">
        <v>-103.33</v>
      </c>
    </row>
    <row r="290" spans="1:4" x14ac:dyDescent="0.3">
      <c r="A290" s="2">
        <v>33034</v>
      </c>
      <c r="B290">
        <v>127.99</v>
      </c>
      <c r="C290">
        <v>-101.99</v>
      </c>
      <c r="D290">
        <v>-103.37</v>
      </c>
    </row>
    <row r="291" spans="1:4" x14ac:dyDescent="0.3">
      <c r="A291" s="2">
        <v>33039</v>
      </c>
      <c r="B291">
        <v>128.03</v>
      </c>
      <c r="C291">
        <v>-102.03</v>
      </c>
      <c r="D291">
        <v>-103.41</v>
      </c>
    </row>
    <row r="292" spans="1:4" x14ac:dyDescent="0.3">
      <c r="A292" s="2">
        <v>33044</v>
      </c>
      <c r="B292">
        <v>128.15</v>
      </c>
      <c r="C292">
        <v>-102.15</v>
      </c>
      <c r="D292">
        <v>-103.53</v>
      </c>
    </row>
    <row r="293" spans="1:4" x14ac:dyDescent="0.3">
      <c r="A293" s="2">
        <v>33049</v>
      </c>
      <c r="B293">
        <v>128.07</v>
      </c>
      <c r="C293">
        <v>-102.07</v>
      </c>
      <c r="D293">
        <v>-103.45</v>
      </c>
    </row>
    <row r="294" spans="1:4" x14ac:dyDescent="0.3">
      <c r="A294" s="2">
        <v>33054</v>
      </c>
      <c r="B294">
        <v>128.82</v>
      </c>
      <c r="C294">
        <v>-102.82</v>
      </c>
      <c r="D294">
        <v>-104.2</v>
      </c>
    </row>
    <row r="295" spans="1:4" x14ac:dyDescent="0.3">
      <c r="A295" s="2">
        <v>33059</v>
      </c>
      <c r="B295">
        <v>129.05000000000001</v>
      </c>
      <c r="C295">
        <v>-103.05</v>
      </c>
      <c r="D295">
        <v>-104.43</v>
      </c>
    </row>
    <row r="296" spans="1:4" x14ac:dyDescent="0.3">
      <c r="A296" s="2">
        <v>33064</v>
      </c>
      <c r="B296">
        <v>129.1</v>
      </c>
      <c r="C296">
        <v>-103.1</v>
      </c>
      <c r="D296">
        <v>-104.48</v>
      </c>
    </row>
    <row r="297" spans="1:4" x14ac:dyDescent="0.3">
      <c r="A297" s="2">
        <v>33085</v>
      </c>
      <c r="B297">
        <v>129.12</v>
      </c>
      <c r="C297">
        <v>-103.12</v>
      </c>
      <c r="D297">
        <v>-104.5</v>
      </c>
    </row>
    <row r="298" spans="1:4" x14ac:dyDescent="0.3">
      <c r="A298" s="2">
        <v>33090</v>
      </c>
      <c r="B298">
        <v>129.26</v>
      </c>
      <c r="C298">
        <v>-103.26</v>
      </c>
      <c r="D298">
        <v>-104.64</v>
      </c>
    </row>
    <row r="299" spans="1:4" x14ac:dyDescent="0.3">
      <c r="A299" s="2">
        <v>33095</v>
      </c>
      <c r="B299">
        <v>129.13999999999899</v>
      </c>
      <c r="C299">
        <v>-103.14</v>
      </c>
      <c r="D299">
        <v>-104.52</v>
      </c>
    </row>
    <row r="300" spans="1:4" x14ac:dyDescent="0.3">
      <c r="A300" s="2">
        <v>33100</v>
      </c>
      <c r="B300">
        <v>129.04</v>
      </c>
      <c r="C300">
        <v>-103.04</v>
      </c>
      <c r="D300">
        <v>-104.42</v>
      </c>
    </row>
    <row r="301" spans="1:4" x14ac:dyDescent="0.3">
      <c r="A301" s="2">
        <v>33105</v>
      </c>
      <c r="B301">
        <v>128.76</v>
      </c>
      <c r="C301">
        <v>-102.76</v>
      </c>
      <c r="D301">
        <v>-104.14</v>
      </c>
    </row>
    <row r="302" spans="1:4" x14ac:dyDescent="0.3">
      <c r="A302" s="2">
        <v>33110</v>
      </c>
      <c r="B302">
        <v>128.66</v>
      </c>
      <c r="C302">
        <v>-102.66</v>
      </c>
      <c r="D302">
        <v>-104.04</v>
      </c>
    </row>
    <row r="303" spans="1:4" x14ac:dyDescent="0.3">
      <c r="A303" s="2">
        <v>33116</v>
      </c>
      <c r="B303">
        <v>128.69999999999899</v>
      </c>
      <c r="C303">
        <v>-102.7</v>
      </c>
      <c r="D303">
        <v>-104.08</v>
      </c>
    </row>
    <row r="304" spans="1:4" x14ac:dyDescent="0.3">
      <c r="A304" s="2">
        <v>33121</v>
      </c>
      <c r="B304">
        <v>128.69999999999899</v>
      </c>
      <c r="C304">
        <v>-102.7</v>
      </c>
      <c r="D304">
        <v>-104.08</v>
      </c>
    </row>
    <row r="305" spans="1:4" x14ac:dyDescent="0.3">
      <c r="A305" s="2">
        <v>33126</v>
      </c>
      <c r="B305">
        <v>128.75</v>
      </c>
      <c r="C305">
        <v>-102.75</v>
      </c>
      <c r="D305">
        <v>-104.13</v>
      </c>
    </row>
    <row r="306" spans="1:4" x14ac:dyDescent="0.3">
      <c r="A306" s="2">
        <v>33131</v>
      </c>
      <c r="B306">
        <v>128.55000000000001</v>
      </c>
      <c r="C306">
        <v>-102.55</v>
      </c>
      <c r="D306">
        <v>-103.93</v>
      </c>
    </row>
    <row r="307" spans="1:4" x14ac:dyDescent="0.3">
      <c r="A307" s="2">
        <v>33136</v>
      </c>
      <c r="B307">
        <v>128.69</v>
      </c>
      <c r="C307">
        <v>-102.69</v>
      </c>
      <c r="D307">
        <v>-104.07</v>
      </c>
    </row>
    <row r="308" spans="1:4" x14ac:dyDescent="0.3">
      <c r="A308" s="2">
        <v>33141</v>
      </c>
      <c r="B308">
        <v>128.65</v>
      </c>
      <c r="C308">
        <v>-102.65</v>
      </c>
      <c r="D308">
        <v>-104.03</v>
      </c>
    </row>
    <row r="309" spans="1:4" x14ac:dyDescent="0.3">
      <c r="A309" s="2">
        <v>33146</v>
      </c>
      <c r="B309">
        <v>128.69</v>
      </c>
      <c r="C309">
        <v>-102.69</v>
      </c>
      <c r="D309">
        <v>-104.07</v>
      </c>
    </row>
    <row r="310" spans="1:4" x14ac:dyDescent="0.3">
      <c r="A310" s="2">
        <v>33151</v>
      </c>
      <c r="B310">
        <v>128.729999999999</v>
      </c>
      <c r="C310">
        <v>-102.73</v>
      </c>
      <c r="D310">
        <v>-104.11</v>
      </c>
    </row>
    <row r="311" spans="1:4" x14ac:dyDescent="0.3">
      <c r="A311" s="2">
        <v>33155</v>
      </c>
      <c r="B311">
        <v>128.18</v>
      </c>
      <c r="C311">
        <v>-102.18</v>
      </c>
      <c r="D311">
        <v>-103.56</v>
      </c>
    </row>
    <row r="312" spans="1:4" x14ac:dyDescent="0.3">
      <c r="A312" s="2">
        <v>33156</v>
      </c>
      <c r="B312">
        <v>128.53</v>
      </c>
      <c r="C312">
        <v>-102.53</v>
      </c>
      <c r="D312">
        <v>-103.91</v>
      </c>
    </row>
    <row r="313" spans="1:4" x14ac:dyDescent="0.3">
      <c r="A313" s="2">
        <v>33161</v>
      </c>
      <c r="B313">
        <v>128.59</v>
      </c>
      <c r="C313">
        <v>-102.59</v>
      </c>
      <c r="D313">
        <v>-103.97</v>
      </c>
    </row>
    <row r="314" spans="1:4" x14ac:dyDescent="0.3">
      <c r="A314" s="2">
        <v>33166</v>
      </c>
      <c r="B314">
        <v>128.53</v>
      </c>
      <c r="C314">
        <v>-102.53</v>
      </c>
      <c r="D314">
        <v>-103.91</v>
      </c>
    </row>
    <row r="315" spans="1:4" x14ac:dyDescent="0.3">
      <c r="A315" s="2">
        <v>33171</v>
      </c>
      <c r="B315">
        <v>128.22</v>
      </c>
      <c r="C315">
        <v>-102.22</v>
      </c>
      <c r="D315">
        <v>-103.6</v>
      </c>
    </row>
    <row r="316" spans="1:4" x14ac:dyDescent="0.3">
      <c r="A316" s="2">
        <v>33177</v>
      </c>
      <c r="B316">
        <v>128.35</v>
      </c>
      <c r="C316">
        <v>-102.35</v>
      </c>
      <c r="D316">
        <v>-103.73</v>
      </c>
    </row>
    <row r="317" spans="1:4" x14ac:dyDescent="0.3">
      <c r="A317" s="2">
        <v>33182</v>
      </c>
      <c r="B317">
        <v>128.33000000000001</v>
      </c>
      <c r="C317">
        <v>-102.33</v>
      </c>
      <c r="D317">
        <v>-103.71</v>
      </c>
    </row>
    <row r="318" spans="1:4" x14ac:dyDescent="0.3">
      <c r="A318" s="2">
        <v>33187</v>
      </c>
      <c r="B318">
        <v>128.229999999999</v>
      </c>
      <c r="C318">
        <v>-102.23</v>
      </c>
      <c r="D318">
        <v>-103.61</v>
      </c>
    </row>
    <row r="319" spans="1:4" x14ac:dyDescent="0.3">
      <c r="A319" s="2">
        <v>33192</v>
      </c>
      <c r="B319">
        <v>128.38</v>
      </c>
      <c r="C319">
        <v>-102.38</v>
      </c>
      <c r="D319">
        <v>-103.76</v>
      </c>
    </row>
    <row r="320" spans="1:4" x14ac:dyDescent="0.3">
      <c r="A320" s="2">
        <v>33197</v>
      </c>
      <c r="B320">
        <v>128.27000000000001</v>
      </c>
      <c r="C320">
        <v>-102.27</v>
      </c>
      <c r="D320">
        <v>-103.65</v>
      </c>
    </row>
    <row r="321" spans="1:4" x14ac:dyDescent="0.3">
      <c r="A321" s="2">
        <v>33202</v>
      </c>
      <c r="B321">
        <v>128.21</v>
      </c>
      <c r="C321">
        <v>-102.21</v>
      </c>
      <c r="D321">
        <v>-103.59</v>
      </c>
    </row>
    <row r="322" spans="1:4" x14ac:dyDescent="0.3">
      <c r="A322" s="2">
        <v>33205</v>
      </c>
      <c r="B322">
        <v>127.57</v>
      </c>
      <c r="C322">
        <v>-101.57</v>
      </c>
      <c r="D322">
        <v>-102.95</v>
      </c>
    </row>
    <row r="323" spans="1:4" x14ac:dyDescent="0.3">
      <c r="A323" s="2">
        <v>33207</v>
      </c>
      <c r="B323">
        <v>128.66999999999899</v>
      </c>
      <c r="C323">
        <v>-102.67</v>
      </c>
      <c r="D323">
        <v>-104.05</v>
      </c>
    </row>
    <row r="324" spans="1:4" x14ac:dyDescent="0.3">
      <c r="A324" s="2">
        <v>33217</v>
      </c>
      <c r="B324">
        <v>128.59</v>
      </c>
      <c r="C324">
        <v>-102.59</v>
      </c>
      <c r="D324">
        <v>-103.97</v>
      </c>
    </row>
    <row r="325" spans="1:4" x14ac:dyDescent="0.3">
      <c r="A325" s="2">
        <v>33222</v>
      </c>
      <c r="B325">
        <v>128.63</v>
      </c>
      <c r="C325">
        <v>-102.63</v>
      </c>
      <c r="D325">
        <v>-104.01</v>
      </c>
    </row>
    <row r="326" spans="1:4" x14ac:dyDescent="0.3">
      <c r="A326" s="2">
        <v>33227</v>
      </c>
      <c r="B326">
        <v>128.58000000000001</v>
      </c>
      <c r="C326">
        <v>-102.58</v>
      </c>
      <c r="D326">
        <v>-103.96</v>
      </c>
    </row>
    <row r="327" spans="1:4" x14ac:dyDescent="0.3">
      <c r="A327" s="2">
        <v>33232</v>
      </c>
      <c r="B327">
        <v>128.57</v>
      </c>
      <c r="C327">
        <v>-102.57</v>
      </c>
      <c r="D327">
        <v>-103.95</v>
      </c>
    </row>
    <row r="328" spans="1:4" x14ac:dyDescent="0.3">
      <c r="A328" s="2">
        <v>33238</v>
      </c>
      <c r="B328">
        <v>128.55000000000001</v>
      </c>
      <c r="C328">
        <v>-102.55</v>
      </c>
      <c r="D328">
        <v>-103.93</v>
      </c>
    </row>
    <row r="329" spans="1:4" x14ac:dyDescent="0.3">
      <c r="A329" s="2">
        <v>33243</v>
      </c>
      <c r="B329">
        <v>128.5</v>
      </c>
      <c r="C329">
        <v>-102.5</v>
      </c>
      <c r="D329">
        <v>-103.88</v>
      </c>
    </row>
    <row r="330" spans="1:4" x14ac:dyDescent="0.3">
      <c r="A330" s="2">
        <v>33248</v>
      </c>
      <c r="B330">
        <v>128.38</v>
      </c>
      <c r="C330">
        <v>-102.38</v>
      </c>
      <c r="D330">
        <v>-103.76</v>
      </c>
    </row>
    <row r="331" spans="1:4" x14ac:dyDescent="0.3">
      <c r="A331" s="2">
        <v>33253</v>
      </c>
      <c r="B331">
        <v>128.30000000000001</v>
      </c>
      <c r="C331">
        <v>-102.3</v>
      </c>
      <c r="D331">
        <v>-103.68</v>
      </c>
    </row>
    <row r="332" spans="1:4" x14ac:dyDescent="0.3">
      <c r="A332" s="2">
        <v>33258</v>
      </c>
      <c r="B332">
        <v>128</v>
      </c>
      <c r="C332">
        <v>-102</v>
      </c>
      <c r="D332">
        <v>-103.38</v>
      </c>
    </row>
    <row r="333" spans="1:4" x14ac:dyDescent="0.3">
      <c r="A333" s="2">
        <v>33263</v>
      </c>
      <c r="B333">
        <v>128.27000000000001</v>
      </c>
      <c r="C333">
        <v>-102.27</v>
      </c>
      <c r="D333">
        <v>-103.65</v>
      </c>
    </row>
    <row r="334" spans="1:4" x14ac:dyDescent="0.3">
      <c r="A334" s="2">
        <v>33268</v>
      </c>
      <c r="B334">
        <v>127.25</v>
      </c>
      <c r="C334">
        <v>-101.25</v>
      </c>
      <c r="D334">
        <v>-102.63</v>
      </c>
    </row>
    <row r="335" spans="1:4" x14ac:dyDescent="0.3">
      <c r="A335" s="2">
        <v>33269</v>
      </c>
      <c r="B335">
        <v>127.93</v>
      </c>
      <c r="C335">
        <v>-101.93</v>
      </c>
      <c r="D335">
        <v>-103.31</v>
      </c>
    </row>
    <row r="336" spans="1:4" x14ac:dyDescent="0.3">
      <c r="A336" s="2">
        <v>33274</v>
      </c>
      <c r="B336">
        <v>132.94</v>
      </c>
      <c r="C336">
        <v>-106.94</v>
      </c>
      <c r="D336">
        <v>-108.32</v>
      </c>
    </row>
    <row r="337" spans="1:4" x14ac:dyDescent="0.3">
      <c r="A337" s="2">
        <v>33279</v>
      </c>
      <c r="B337">
        <v>127.78</v>
      </c>
      <c r="C337">
        <v>-101.78</v>
      </c>
      <c r="D337">
        <v>-103.16</v>
      </c>
    </row>
    <row r="338" spans="1:4" x14ac:dyDescent="0.3">
      <c r="A338" s="2">
        <v>33284</v>
      </c>
      <c r="B338">
        <v>127.8</v>
      </c>
      <c r="C338">
        <v>-101.8</v>
      </c>
      <c r="D338">
        <v>-103.18</v>
      </c>
    </row>
    <row r="339" spans="1:4" x14ac:dyDescent="0.3">
      <c r="A339" s="2">
        <v>33289</v>
      </c>
      <c r="B339">
        <v>127.88</v>
      </c>
      <c r="C339">
        <v>-101.88</v>
      </c>
      <c r="D339">
        <v>-103.26</v>
      </c>
    </row>
    <row r="340" spans="1:4" x14ac:dyDescent="0.3">
      <c r="A340" s="2">
        <v>33294</v>
      </c>
      <c r="B340">
        <v>127.85</v>
      </c>
      <c r="C340">
        <v>-101.85</v>
      </c>
      <c r="D340">
        <v>-103.23</v>
      </c>
    </row>
    <row r="341" spans="1:4" x14ac:dyDescent="0.3">
      <c r="A341" s="2">
        <v>33296</v>
      </c>
      <c r="B341">
        <v>127.2</v>
      </c>
      <c r="C341">
        <v>-101.2</v>
      </c>
      <c r="D341">
        <v>-102.58</v>
      </c>
    </row>
    <row r="342" spans="1:4" x14ac:dyDescent="0.3">
      <c r="A342" s="2">
        <v>33297</v>
      </c>
      <c r="B342">
        <v>128.1</v>
      </c>
      <c r="C342">
        <v>-102.1</v>
      </c>
      <c r="D342">
        <v>-103.48</v>
      </c>
    </row>
    <row r="343" spans="1:4" x14ac:dyDescent="0.3">
      <c r="A343" s="2">
        <v>33302</v>
      </c>
      <c r="B343">
        <v>134.34</v>
      </c>
      <c r="C343">
        <v>-108.34</v>
      </c>
      <c r="D343">
        <v>-109.72</v>
      </c>
    </row>
    <row r="344" spans="1:4" x14ac:dyDescent="0.3">
      <c r="A344" s="2">
        <v>33307</v>
      </c>
      <c r="B344">
        <v>128.74</v>
      </c>
      <c r="C344">
        <v>-102.74</v>
      </c>
      <c r="D344">
        <v>-104.12</v>
      </c>
    </row>
    <row r="345" spans="1:4" x14ac:dyDescent="0.3">
      <c r="A345" s="2">
        <v>33312</v>
      </c>
      <c r="B345">
        <v>129</v>
      </c>
      <c r="C345">
        <v>-103</v>
      </c>
      <c r="D345">
        <v>-104.38</v>
      </c>
    </row>
    <row r="346" spans="1:4" x14ac:dyDescent="0.3">
      <c r="A346" s="2">
        <v>33317</v>
      </c>
      <c r="B346">
        <v>129.16</v>
      </c>
      <c r="C346">
        <v>-103.16</v>
      </c>
      <c r="D346">
        <v>-104.54</v>
      </c>
    </row>
    <row r="347" spans="1:4" x14ac:dyDescent="0.3">
      <c r="A347" s="2">
        <v>33322</v>
      </c>
      <c r="B347">
        <v>129.52000000000001</v>
      </c>
      <c r="C347">
        <v>-103.52</v>
      </c>
      <c r="D347">
        <v>-104.9</v>
      </c>
    </row>
    <row r="348" spans="1:4" x14ac:dyDescent="0.3">
      <c r="A348" s="2">
        <v>33328</v>
      </c>
      <c r="B348">
        <v>129.72</v>
      </c>
      <c r="C348">
        <v>-103.72</v>
      </c>
      <c r="D348">
        <v>-105.1</v>
      </c>
    </row>
    <row r="349" spans="1:4" x14ac:dyDescent="0.3">
      <c r="A349" s="2">
        <v>33333</v>
      </c>
      <c r="B349">
        <v>129.88999999999899</v>
      </c>
      <c r="C349">
        <v>-103.89</v>
      </c>
      <c r="D349">
        <v>-105.27</v>
      </c>
    </row>
    <row r="350" spans="1:4" x14ac:dyDescent="0.3">
      <c r="A350" s="2">
        <v>33338</v>
      </c>
      <c r="B350">
        <v>129.88</v>
      </c>
      <c r="C350">
        <v>-103.88</v>
      </c>
      <c r="D350">
        <v>-105.26</v>
      </c>
    </row>
    <row r="351" spans="1:4" x14ac:dyDescent="0.3">
      <c r="A351" s="2">
        <v>33343</v>
      </c>
      <c r="B351">
        <v>129.75</v>
      </c>
      <c r="C351">
        <v>-103.75</v>
      </c>
      <c r="D351">
        <v>-105.13</v>
      </c>
    </row>
    <row r="352" spans="1:4" x14ac:dyDescent="0.3">
      <c r="A352" s="2">
        <v>33348</v>
      </c>
      <c r="B352">
        <v>129.6</v>
      </c>
      <c r="C352">
        <v>-103.6</v>
      </c>
      <c r="D352">
        <v>-104.98</v>
      </c>
    </row>
    <row r="353" spans="1:4" x14ac:dyDescent="0.3">
      <c r="A353" s="2">
        <v>33350</v>
      </c>
      <c r="B353">
        <v>128.57</v>
      </c>
      <c r="C353">
        <v>-102.57</v>
      </c>
      <c r="D353">
        <v>-103.95</v>
      </c>
    </row>
    <row r="354" spans="1:4" x14ac:dyDescent="0.3">
      <c r="A354" s="2">
        <v>33353</v>
      </c>
      <c r="B354">
        <v>129.30000000000001</v>
      </c>
      <c r="C354">
        <v>-103.3</v>
      </c>
      <c r="D354">
        <v>-104.68</v>
      </c>
    </row>
    <row r="355" spans="1:4" x14ac:dyDescent="0.3">
      <c r="A355" s="2">
        <v>33358</v>
      </c>
      <c r="B355">
        <v>129.16999999999899</v>
      </c>
      <c r="C355">
        <v>-103.17</v>
      </c>
      <c r="D355">
        <v>-104.55</v>
      </c>
    </row>
    <row r="356" spans="1:4" x14ac:dyDescent="0.3">
      <c r="A356" s="2">
        <v>33360</v>
      </c>
      <c r="B356">
        <v>128.69</v>
      </c>
      <c r="C356">
        <v>-102.69</v>
      </c>
      <c r="D356">
        <v>-104.07</v>
      </c>
    </row>
    <row r="357" spans="1:4" x14ac:dyDescent="0.3">
      <c r="A357" s="2">
        <v>33363</v>
      </c>
      <c r="B357">
        <v>129.09</v>
      </c>
      <c r="C357">
        <v>-103.09</v>
      </c>
      <c r="D357">
        <v>-104.47</v>
      </c>
    </row>
    <row r="358" spans="1:4" x14ac:dyDescent="0.3">
      <c r="A358" s="2">
        <v>33368</v>
      </c>
      <c r="B358">
        <v>129.15</v>
      </c>
      <c r="C358">
        <v>-103.15</v>
      </c>
      <c r="D358">
        <v>-104.53</v>
      </c>
    </row>
    <row r="359" spans="1:4" x14ac:dyDescent="0.3">
      <c r="A359" s="2">
        <v>33373</v>
      </c>
      <c r="B359">
        <v>129.06</v>
      </c>
      <c r="C359">
        <v>-103.06</v>
      </c>
      <c r="D359">
        <v>-104.44</v>
      </c>
    </row>
    <row r="360" spans="1:4" x14ac:dyDescent="0.3">
      <c r="A360" s="2">
        <v>33375</v>
      </c>
      <c r="B360">
        <v>128.53</v>
      </c>
      <c r="C360">
        <v>-102.53</v>
      </c>
      <c r="D360">
        <v>-103.91</v>
      </c>
    </row>
    <row r="361" spans="1:4" x14ac:dyDescent="0.3">
      <c r="A361" s="2">
        <v>33378</v>
      </c>
      <c r="B361">
        <v>129.06</v>
      </c>
      <c r="C361">
        <v>-103.06</v>
      </c>
      <c r="D361">
        <v>-104.44</v>
      </c>
    </row>
    <row r="362" spans="1:4" x14ac:dyDescent="0.3">
      <c r="A362" s="2">
        <v>33383</v>
      </c>
      <c r="B362">
        <v>129</v>
      </c>
      <c r="C362">
        <v>-103</v>
      </c>
      <c r="D362">
        <v>-104.38</v>
      </c>
    </row>
    <row r="363" spans="1:4" x14ac:dyDescent="0.3">
      <c r="A363" s="2">
        <v>33389</v>
      </c>
      <c r="B363">
        <v>128.99</v>
      </c>
      <c r="C363">
        <v>-102.99</v>
      </c>
      <c r="D363">
        <v>-104.37</v>
      </c>
    </row>
    <row r="364" spans="1:4" x14ac:dyDescent="0.3">
      <c r="A364" s="2">
        <v>33394</v>
      </c>
      <c r="B364">
        <v>134.66</v>
      </c>
      <c r="C364">
        <v>-108.66</v>
      </c>
      <c r="D364">
        <v>-110.04</v>
      </c>
    </row>
    <row r="365" spans="1:4" x14ac:dyDescent="0.3">
      <c r="A365" s="2">
        <v>33399</v>
      </c>
      <c r="B365">
        <v>129.34</v>
      </c>
      <c r="C365">
        <v>-103.34</v>
      </c>
      <c r="D365">
        <v>-104.72</v>
      </c>
    </row>
    <row r="366" spans="1:4" x14ac:dyDescent="0.3">
      <c r="A366" s="2">
        <v>33404</v>
      </c>
      <c r="B366">
        <v>129.43</v>
      </c>
      <c r="C366">
        <v>-103.43</v>
      </c>
      <c r="D366">
        <v>-104.81</v>
      </c>
    </row>
    <row r="367" spans="1:4" x14ac:dyDescent="0.3">
      <c r="A367" s="2">
        <v>33406</v>
      </c>
      <c r="B367">
        <v>129.05000000000001</v>
      </c>
      <c r="C367">
        <v>-103.05</v>
      </c>
      <c r="D367">
        <v>-104.43</v>
      </c>
    </row>
    <row r="368" spans="1:4" x14ac:dyDescent="0.3">
      <c r="A368" s="2">
        <v>33409</v>
      </c>
      <c r="B368">
        <v>129.26</v>
      </c>
      <c r="C368">
        <v>-103.26</v>
      </c>
      <c r="D368">
        <v>-104.64</v>
      </c>
    </row>
    <row r="369" spans="1:4" x14ac:dyDescent="0.3">
      <c r="A369" s="2">
        <v>33414</v>
      </c>
      <c r="B369">
        <v>130.25</v>
      </c>
      <c r="C369">
        <v>-104.25</v>
      </c>
      <c r="D369">
        <v>-105.63</v>
      </c>
    </row>
    <row r="370" spans="1:4" x14ac:dyDescent="0.3">
      <c r="A370" s="2">
        <v>33419</v>
      </c>
      <c r="B370">
        <v>130.99</v>
      </c>
      <c r="C370">
        <v>-104.99</v>
      </c>
      <c r="D370">
        <v>-106.37</v>
      </c>
    </row>
    <row r="371" spans="1:4" x14ac:dyDescent="0.3">
      <c r="A371" s="2">
        <v>33424</v>
      </c>
      <c r="B371">
        <v>131.41999999999899</v>
      </c>
      <c r="C371">
        <v>-105.42</v>
      </c>
      <c r="D371">
        <v>-106.8</v>
      </c>
    </row>
    <row r="372" spans="1:4" x14ac:dyDescent="0.3">
      <c r="A372" s="2">
        <v>33428</v>
      </c>
      <c r="B372">
        <v>131.04</v>
      </c>
      <c r="C372">
        <v>-105.04</v>
      </c>
      <c r="D372">
        <v>-106.42</v>
      </c>
    </row>
    <row r="373" spans="1:4" x14ac:dyDescent="0.3">
      <c r="A373" s="2">
        <v>33429</v>
      </c>
      <c r="B373">
        <v>132.24</v>
      </c>
      <c r="C373">
        <v>-106.24</v>
      </c>
      <c r="D373">
        <v>-107.62</v>
      </c>
    </row>
    <row r="374" spans="1:4" x14ac:dyDescent="0.3">
      <c r="A374" s="2">
        <v>33437</v>
      </c>
      <c r="B374">
        <v>111</v>
      </c>
      <c r="C374">
        <v>-85</v>
      </c>
      <c r="D374">
        <v>-86.38</v>
      </c>
    </row>
    <row r="375" spans="1:4" x14ac:dyDescent="0.3">
      <c r="A375" s="2">
        <v>33455</v>
      </c>
      <c r="B375">
        <v>132.87</v>
      </c>
      <c r="C375">
        <v>-106.87</v>
      </c>
      <c r="D375">
        <v>-108.25</v>
      </c>
    </row>
    <row r="376" spans="1:4" x14ac:dyDescent="0.3">
      <c r="A376" s="2">
        <v>33460</v>
      </c>
      <c r="B376">
        <v>136.6</v>
      </c>
      <c r="C376">
        <v>-110.6</v>
      </c>
      <c r="D376">
        <v>-111.98</v>
      </c>
    </row>
    <row r="377" spans="1:4" x14ac:dyDescent="0.3">
      <c r="A377" s="2">
        <v>33465</v>
      </c>
      <c r="B377">
        <v>136.87</v>
      </c>
      <c r="C377">
        <v>-110.87</v>
      </c>
      <c r="D377">
        <v>-112.25</v>
      </c>
    </row>
    <row r="378" spans="1:4" x14ac:dyDescent="0.3">
      <c r="A378" s="2">
        <v>33470</v>
      </c>
      <c r="B378">
        <v>136.69999999999899</v>
      </c>
      <c r="C378">
        <v>-110.7</v>
      </c>
      <c r="D378">
        <v>-112.08</v>
      </c>
    </row>
    <row r="379" spans="1:4" x14ac:dyDescent="0.3">
      <c r="A379" s="2">
        <v>33475</v>
      </c>
      <c r="B379">
        <v>135.91</v>
      </c>
      <c r="C379">
        <v>-109.91</v>
      </c>
      <c r="D379">
        <v>-111.29</v>
      </c>
    </row>
    <row r="380" spans="1:4" x14ac:dyDescent="0.3">
      <c r="A380" s="2">
        <v>33484</v>
      </c>
      <c r="B380">
        <v>132.01</v>
      </c>
      <c r="C380">
        <v>-106.01</v>
      </c>
      <c r="D380">
        <v>-107.39</v>
      </c>
    </row>
    <row r="381" spans="1:4" x14ac:dyDescent="0.3">
      <c r="A381" s="2">
        <v>33486</v>
      </c>
      <c r="B381">
        <v>132.19</v>
      </c>
      <c r="C381">
        <v>-106.19</v>
      </c>
      <c r="D381">
        <v>-107.57</v>
      </c>
    </row>
    <row r="382" spans="1:4" x14ac:dyDescent="0.3">
      <c r="A382" s="2">
        <v>33491</v>
      </c>
      <c r="B382">
        <v>135.88999999999899</v>
      </c>
      <c r="C382">
        <v>-109.89</v>
      </c>
      <c r="D382">
        <v>-111.27</v>
      </c>
    </row>
    <row r="383" spans="1:4" x14ac:dyDescent="0.3">
      <c r="A383" s="2">
        <v>33496</v>
      </c>
      <c r="B383">
        <v>133.51</v>
      </c>
      <c r="C383">
        <v>-107.51</v>
      </c>
      <c r="D383">
        <v>-108.89</v>
      </c>
    </row>
    <row r="384" spans="1:4" x14ac:dyDescent="0.3">
      <c r="A384" s="2">
        <v>33501</v>
      </c>
      <c r="B384">
        <v>133.56</v>
      </c>
      <c r="C384">
        <v>-107.56</v>
      </c>
      <c r="D384">
        <v>-108.94</v>
      </c>
    </row>
    <row r="385" spans="1:4" x14ac:dyDescent="0.3">
      <c r="A385" s="2">
        <v>33506</v>
      </c>
      <c r="B385">
        <v>133.34</v>
      </c>
      <c r="C385">
        <v>-107.34</v>
      </c>
      <c r="D385">
        <v>-108.72</v>
      </c>
    </row>
    <row r="386" spans="1:4" x14ac:dyDescent="0.3">
      <c r="A386" s="2">
        <v>33511</v>
      </c>
      <c r="B386">
        <v>133.71</v>
      </c>
      <c r="C386">
        <v>-107.71</v>
      </c>
      <c r="D386">
        <v>-109.09</v>
      </c>
    </row>
    <row r="387" spans="1:4" x14ac:dyDescent="0.3">
      <c r="A387" s="2">
        <v>33512</v>
      </c>
      <c r="B387">
        <v>133.13</v>
      </c>
      <c r="C387">
        <v>-107.13</v>
      </c>
      <c r="D387">
        <v>-108.51</v>
      </c>
    </row>
    <row r="388" spans="1:4" x14ac:dyDescent="0.3">
      <c r="A388" s="2">
        <v>33516</v>
      </c>
      <c r="B388">
        <v>133.4</v>
      </c>
      <c r="C388">
        <v>-107.4</v>
      </c>
      <c r="D388">
        <v>-108.78</v>
      </c>
    </row>
    <row r="389" spans="1:4" x14ac:dyDescent="0.3">
      <c r="A389" s="2">
        <v>33521</v>
      </c>
      <c r="B389">
        <v>133.55000000000001</v>
      </c>
      <c r="C389">
        <v>-107.55</v>
      </c>
      <c r="D389">
        <v>-108.93</v>
      </c>
    </row>
    <row r="390" spans="1:4" x14ac:dyDescent="0.3">
      <c r="A390" s="2">
        <v>33526</v>
      </c>
      <c r="B390">
        <v>133.47</v>
      </c>
      <c r="C390">
        <v>-107.47</v>
      </c>
      <c r="D390">
        <v>-108.85</v>
      </c>
    </row>
    <row r="391" spans="1:4" x14ac:dyDescent="0.3">
      <c r="A391" s="2">
        <v>33531</v>
      </c>
      <c r="B391">
        <v>133.88</v>
      </c>
      <c r="C391">
        <v>-107.88</v>
      </c>
      <c r="D391">
        <v>-109.26</v>
      </c>
    </row>
    <row r="392" spans="1:4" x14ac:dyDescent="0.3">
      <c r="A392" s="2">
        <v>33536</v>
      </c>
      <c r="B392">
        <v>133.56</v>
      </c>
      <c r="C392">
        <v>-107.56</v>
      </c>
      <c r="D392">
        <v>-108.94</v>
      </c>
    </row>
    <row r="393" spans="1:4" x14ac:dyDescent="0.3">
      <c r="A393" s="2">
        <v>33542</v>
      </c>
      <c r="B393">
        <v>131.979999999999</v>
      </c>
      <c r="C393">
        <v>-105.98</v>
      </c>
      <c r="D393">
        <v>-107.36</v>
      </c>
    </row>
    <row r="394" spans="1:4" x14ac:dyDescent="0.3">
      <c r="A394" s="2">
        <v>33547</v>
      </c>
      <c r="B394">
        <v>126.21</v>
      </c>
      <c r="C394">
        <v>-100.21</v>
      </c>
      <c r="D394">
        <v>-101.59</v>
      </c>
    </row>
    <row r="395" spans="1:4" x14ac:dyDescent="0.3">
      <c r="A395" s="2">
        <v>33552</v>
      </c>
      <c r="B395">
        <v>124.91</v>
      </c>
      <c r="C395">
        <v>-98.91</v>
      </c>
      <c r="D395">
        <v>-100.29</v>
      </c>
    </row>
    <row r="396" spans="1:4" x14ac:dyDescent="0.3">
      <c r="A396" s="2">
        <v>33557</v>
      </c>
      <c r="B396">
        <v>129.44999999999899</v>
      </c>
      <c r="C396">
        <v>-103.45</v>
      </c>
      <c r="D396">
        <v>-104.83</v>
      </c>
    </row>
    <row r="397" spans="1:4" x14ac:dyDescent="0.3">
      <c r="A397" s="2">
        <v>33562</v>
      </c>
      <c r="B397">
        <v>130.94</v>
      </c>
      <c r="C397">
        <v>-104.94</v>
      </c>
      <c r="D397">
        <v>-106.32</v>
      </c>
    </row>
    <row r="398" spans="1:4" x14ac:dyDescent="0.3">
      <c r="A398" s="2">
        <v>33572</v>
      </c>
      <c r="B398">
        <v>131.04</v>
      </c>
      <c r="C398">
        <v>-105.04</v>
      </c>
      <c r="D398">
        <v>-106.42</v>
      </c>
    </row>
    <row r="399" spans="1:4" x14ac:dyDescent="0.3">
      <c r="A399" s="2">
        <v>33577</v>
      </c>
      <c r="B399">
        <v>131.29</v>
      </c>
      <c r="C399">
        <v>-105.29</v>
      </c>
      <c r="D399">
        <v>-106.67</v>
      </c>
    </row>
    <row r="400" spans="1:4" x14ac:dyDescent="0.3">
      <c r="A400" s="2">
        <v>33582</v>
      </c>
      <c r="B400">
        <v>142.21</v>
      </c>
      <c r="C400">
        <v>-116.21</v>
      </c>
      <c r="D400">
        <v>-117.59</v>
      </c>
    </row>
    <row r="401" spans="1:4" x14ac:dyDescent="0.3">
      <c r="A401" s="2">
        <v>33587</v>
      </c>
      <c r="B401">
        <v>131.33000000000001</v>
      </c>
      <c r="C401">
        <v>-105.33</v>
      </c>
      <c r="D401">
        <v>-106.71</v>
      </c>
    </row>
    <row r="402" spans="1:4" x14ac:dyDescent="0.3">
      <c r="A402" s="2">
        <v>33592</v>
      </c>
      <c r="B402">
        <v>133.80000000000001</v>
      </c>
      <c r="C402">
        <v>-107.8</v>
      </c>
      <c r="D402">
        <v>-109.18</v>
      </c>
    </row>
    <row r="403" spans="1:4" x14ac:dyDescent="0.3">
      <c r="A403" s="2">
        <v>33597</v>
      </c>
      <c r="B403">
        <v>132.19999999999899</v>
      </c>
      <c r="C403">
        <v>-106.2</v>
      </c>
      <c r="D403">
        <v>-107.58</v>
      </c>
    </row>
    <row r="404" spans="1:4" x14ac:dyDescent="0.3">
      <c r="A404" s="2">
        <v>33603</v>
      </c>
      <c r="B404">
        <v>132.35</v>
      </c>
      <c r="C404">
        <v>-106.35</v>
      </c>
      <c r="D404">
        <v>-107.73</v>
      </c>
    </row>
    <row r="405" spans="1:4" x14ac:dyDescent="0.3">
      <c r="A405" s="2">
        <v>33608</v>
      </c>
      <c r="B405">
        <v>132.33000000000001</v>
      </c>
      <c r="C405">
        <v>-106.33</v>
      </c>
      <c r="D405">
        <v>-107.71</v>
      </c>
    </row>
    <row r="406" spans="1:4" x14ac:dyDescent="0.3">
      <c r="A406" s="2">
        <v>33613</v>
      </c>
      <c r="B406">
        <v>132.52000000000001</v>
      </c>
      <c r="C406">
        <v>-106.52</v>
      </c>
      <c r="D406">
        <v>-107.9</v>
      </c>
    </row>
    <row r="407" spans="1:4" x14ac:dyDescent="0.3">
      <c r="A407" s="2">
        <v>33616</v>
      </c>
      <c r="B407">
        <v>131.78</v>
      </c>
      <c r="C407">
        <v>-105.78</v>
      </c>
      <c r="D407">
        <v>-107.16</v>
      </c>
    </row>
    <row r="408" spans="1:4" x14ac:dyDescent="0.3">
      <c r="A408" s="2">
        <v>33618</v>
      </c>
      <c r="B408">
        <v>132.38</v>
      </c>
      <c r="C408">
        <v>-106.38</v>
      </c>
      <c r="D408">
        <v>-107.76</v>
      </c>
    </row>
    <row r="409" spans="1:4" x14ac:dyDescent="0.3">
      <c r="A409" s="2">
        <v>33623</v>
      </c>
      <c r="B409">
        <v>132.59</v>
      </c>
      <c r="C409">
        <v>-106.59</v>
      </c>
      <c r="D409">
        <v>-107.97</v>
      </c>
    </row>
    <row r="410" spans="1:4" x14ac:dyDescent="0.3">
      <c r="A410" s="2">
        <v>33634</v>
      </c>
      <c r="B410">
        <v>132.69999999999899</v>
      </c>
      <c r="C410">
        <v>-106.7</v>
      </c>
      <c r="D410">
        <v>-108.08</v>
      </c>
    </row>
    <row r="411" spans="1:4" x14ac:dyDescent="0.3">
      <c r="A411" s="2">
        <v>33639</v>
      </c>
      <c r="B411">
        <v>132.38999999999899</v>
      </c>
      <c r="C411">
        <v>-106.39</v>
      </c>
      <c r="D411">
        <v>-107.77</v>
      </c>
    </row>
    <row r="412" spans="1:4" x14ac:dyDescent="0.3">
      <c r="A412" s="2">
        <v>33644</v>
      </c>
      <c r="B412">
        <v>132.30000000000001</v>
      </c>
      <c r="C412">
        <v>-106.3</v>
      </c>
      <c r="D412">
        <v>-107.68</v>
      </c>
    </row>
    <row r="413" spans="1:4" x14ac:dyDescent="0.3">
      <c r="A413" s="2">
        <v>33669</v>
      </c>
      <c r="B413">
        <v>130.86000000000001</v>
      </c>
      <c r="C413">
        <v>-104.86</v>
      </c>
      <c r="D413">
        <v>-106.24</v>
      </c>
    </row>
    <row r="414" spans="1:4" x14ac:dyDescent="0.3">
      <c r="A414" s="2">
        <v>33673</v>
      </c>
      <c r="B414">
        <v>130.87</v>
      </c>
      <c r="C414">
        <v>-104.87</v>
      </c>
      <c r="D414">
        <v>-106.25</v>
      </c>
    </row>
    <row r="415" spans="1:4" x14ac:dyDescent="0.3">
      <c r="A415" s="2">
        <v>33678</v>
      </c>
      <c r="B415">
        <v>131.02000000000001</v>
      </c>
      <c r="C415">
        <v>-105.02</v>
      </c>
      <c r="D415">
        <v>-106.4</v>
      </c>
    </row>
    <row r="416" spans="1:4" x14ac:dyDescent="0.3">
      <c r="A416" s="2">
        <v>33683</v>
      </c>
      <c r="B416">
        <v>131.5</v>
      </c>
      <c r="C416">
        <v>-105.5</v>
      </c>
      <c r="D416">
        <v>-106.88</v>
      </c>
    </row>
    <row r="417" spans="1:4" x14ac:dyDescent="0.3">
      <c r="A417" s="2">
        <v>33688</v>
      </c>
      <c r="B417">
        <v>151.12</v>
      </c>
      <c r="C417">
        <v>-125.12</v>
      </c>
      <c r="D417">
        <v>-126.5</v>
      </c>
    </row>
    <row r="418" spans="1:4" x14ac:dyDescent="0.3">
      <c r="A418" s="2">
        <v>33704</v>
      </c>
      <c r="B418">
        <v>134.38</v>
      </c>
      <c r="C418">
        <v>-108.38</v>
      </c>
      <c r="D418">
        <v>-109.76</v>
      </c>
    </row>
    <row r="419" spans="1:4" x14ac:dyDescent="0.3">
      <c r="A419" s="2">
        <v>33709</v>
      </c>
      <c r="B419">
        <v>155.69</v>
      </c>
      <c r="C419">
        <v>-129.69</v>
      </c>
      <c r="D419">
        <v>-131.07</v>
      </c>
    </row>
    <row r="420" spans="1:4" x14ac:dyDescent="0.3">
      <c r="A420" s="2">
        <v>33714</v>
      </c>
      <c r="B420">
        <v>136.78</v>
      </c>
      <c r="C420">
        <v>-110.78</v>
      </c>
      <c r="D420">
        <v>-112.16</v>
      </c>
    </row>
    <row r="421" spans="1:4" x14ac:dyDescent="0.3">
      <c r="A421" s="2">
        <v>33719</v>
      </c>
      <c r="B421">
        <v>136.1</v>
      </c>
      <c r="C421">
        <v>-110.1</v>
      </c>
      <c r="D421">
        <v>-111.48</v>
      </c>
    </row>
    <row r="422" spans="1:4" x14ac:dyDescent="0.3">
      <c r="A422" s="2">
        <v>33722</v>
      </c>
      <c r="B422">
        <v>136.15</v>
      </c>
      <c r="C422">
        <v>-110.15</v>
      </c>
      <c r="D422">
        <v>-111.53</v>
      </c>
    </row>
    <row r="423" spans="1:4" x14ac:dyDescent="0.3">
      <c r="A423" s="2">
        <v>33724</v>
      </c>
      <c r="B423">
        <v>135.96</v>
      </c>
      <c r="C423">
        <v>-109.96</v>
      </c>
      <c r="D423">
        <v>-111.34</v>
      </c>
    </row>
    <row r="424" spans="1:4" x14ac:dyDescent="0.3">
      <c r="A424" s="2">
        <v>33729</v>
      </c>
      <c r="B424">
        <v>135.75</v>
      </c>
      <c r="C424">
        <v>-109.75</v>
      </c>
      <c r="D424">
        <v>-111.13</v>
      </c>
    </row>
    <row r="425" spans="1:4" x14ac:dyDescent="0.3">
      <c r="A425" s="2">
        <v>33734</v>
      </c>
      <c r="B425">
        <v>135.6</v>
      </c>
      <c r="C425">
        <v>-109.6</v>
      </c>
      <c r="D425">
        <v>-110.98</v>
      </c>
    </row>
    <row r="426" spans="1:4" x14ac:dyDescent="0.3">
      <c r="A426" s="2">
        <v>33739</v>
      </c>
      <c r="B426">
        <v>135.54</v>
      </c>
      <c r="C426">
        <v>-109.54</v>
      </c>
      <c r="D426">
        <v>-110.92</v>
      </c>
    </row>
    <row r="427" spans="1:4" x14ac:dyDescent="0.3">
      <c r="A427" s="2">
        <v>33744</v>
      </c>
      <c r="B427">
        <v>155.69999999999899</v>
      </c>
      <c r="C427">
        <v>-129.69999999999899</v>
      </c>
      <c r="D427">
        <v>-131.08000000000001</v>
      </c>
    </row>
    <row r="428" spans="1:4" x14ac:dyDescent="0.3">
      <c r="A428" s="2">
        <v>33749</v>
      </c>
      <c r="B428">
        <v>136.5</v>
      </c>
      <c r="C428">
        <v>-110.5</v>
      </c>
      <c r="D428">
        <v>-111.88</v>
      </c>
    </row>
    <row r="429" spans="1:4" x14ac:dyDescent="0.3">
      <c r="A429" s="2">
        <v>33755</v>
      </c>
      <c r="B429">
        <v>135.76</v>
      </c>
      <c r="C429">
        <v>-109.76</v>
      </c>
      <c r="D429">
        <v>-111.14</v>
      </c>
    </row>
    <row r="430" spans="1:4" x14ac:dyDescent="0.3">
      <c r="A430" s="2">
        <v>33760</v>
      </c>
      <c r="B430">
        <v>135.4</v>
      </c>
      <c r="C430">
        <v>-109.4</v>
      </c>
      <c r="D430">
        <v>-110.78</v>
      </c>
    </row>
    <row r="431" spans="1:4" x14ac:dyDescent="0.3">
      <c r="A431" s="2">
        <v>33765</v>
      </c>
      <c r="B431">
        <v>135.41999999999899</v>
      </c>
      <c r="C431">
        <v>-109.42</v>
      </c>
      <c r="D431">
        <v>-110.8</v>
      </c>
    </row>
    <row r="432" spans="1:4" x14ac:dyDescent="0.3">
      <c r="A432" s="2">
        <v>33770</v>
      </c>
      <c r="B432">
        <v>135.38</v>
      </c>
      <c r="C432">
        <v>-109.38</v>
      </c>
      <c r="D432">
        <v>-110.76</v>
      </c>
    </row>
    <row r="433" spans="1:4" x14ac:dyDescent="0.3">
      <c r="A433" s="2">
        <v>33775</v>
      </c>
      <c r="B433">
        <v>137.19999999999899</v>
      </c>
      <c r="C433">
        <v>-111.2</v>
      </c>
      <c r="D433">
        <v>-112.58</v>
      </c>
    </row>
    <row r="434" spans="1:4" x14ac:dyDescent="0.3">
      <c r="A434" s="2">
        <v>33780</v>
      </c>
      <c r="B434">
        <v>135.94999999999899</v>
      </c>
      <c r="C434">
        <v>-109.95</v>
      </c>
      <c r="D434">
        <v>-111.33</v>
      </c>
    </row>
    <row r="435" spans="1:4" x14ac:dyDescent="0.3">
      <c r="A435" s="2">
        <v>33785</v>
      </c>
      <c r="B435">
        <v>135.78</v>
      </c>
      <c r="C435">
        <v>-109.78</v>
      </c>
      <c r="D435">
        <v>-111.16</v>
      </c>
    </row>
    <row r="436" spans="1:4" x14ac:dyDescent="0.3">
      <c r="A436" s="2">
        <v>33787</v>
      </c>
      <c r="B436">
        <v>135.63</v>
      </c>
      <c r="C436">
        <v>-109.63</v>
      </c>
      <c r="D436">
        <v>-111.01</v>
      </c>
    </row>
    <row r="437" spans="1:4" x14ac:dyDescent="0.3">
      <c r="A437" s="2">
        <v>33790</v>
      </c>
      <c r="B437">
        <v>135.63</v>
      </c>
      <c r="C437">
        <v>-109.63</v>
      </c>
      <c r="D437">
        <v>-111.01</v>
      </c>
    </row>
    <row r="438" spans="1:4" x14ac:dyDescent="0.3">
      <c r="A438" s="2">
        <v>33795</v>
      </c>
      <c r="B438">
        <v>135.30000000000001</v>
      </c>
      <c r="C438">
        <v>-109.3</v>
      </c>
      <c r="D438">
        <v>-110.68</v>
      </c>
    </row>
    <row r="439" spans="1:4" x14ac:dyDescent="0.3">
      <c r="A439" s="2">
        <v>33800</v>
      </c>
      <c r="B439">
        <v>141.71</v>
      </c>
      <c r="C439">
        <v>-115.71</v>
      </c>
      <c r="D439">
        <v>-117.09</v>
      </c>
    </row>
    <row r="440" spans="1:4" x14ac:dyDescent="0.3">
      <c r="A440" s="2">
        <v>33805</v>
      </c>
      <c r="B440">
        <v>136.07</v>
      </c>
      <c r="C440">
        <v>-110.07</v>
      </c>
      <c r="D440">
        <v>-111.45</v>
      </c>
    </row>
    <row r="441" spans="1:4" x14ac:dyDescent="0.3">
      <c r="A441" s="2">
        <v>33810</v>
      </c>
      <c r="B441">
        <v>135.78</v>
      </c>
      <c r="C441">
        <v>-109.78</v>
      </c>
      <c r="D441">
        <v>-111.16</v>
      </c>
    </row>
    <row r="442" spans="1:4" x14ac:dyDescent="0.3">
      <c r="A442" s="2">
        <v>33816</v>
      </c>
      <c r="B442">
        <v>135.41</v>
      </c>
      <c r="C442">
        <v>-109.41</v>
      </c>
      <c r="D442">
        <v>-110.79</v>
      </c>
    </row>
    <row r="443" spans="1:4" x14ac:dyDescent="0.3">
      <c r="A443" s="2">
        <v>33821</v>
      </c>
      <c r="B443">
        <v>134.72</v>
      </c>
      <c r="C443">
        <v>-108.72</v>
      </c>
      <c r="D443">
        <v>-110.1</v>
      </c>
    </row>
    <row r="444" spans="1:4" x14ac:dyDescent="0.3">
      <c r="A444" s="2">
        <v>33826</v>
      </c>
      <c r="B444">
        <v>134.91999999999899</v>
      </c>
      <c r="C444">
        <v>-108.92</v>
      </c>
      <c r="D444">
        <v>-110.3</v>
      </c>
    </row>
    <row r="445" spans="1:4" x14ac:dyDescent="0.3">
      <c r="A445" s="2">
        <v>33831</v>
      </c>
      <c r="B445">
        <v>134.85</v>
      </c>
      <c r="C445">
        <v>-108.85</v>
      </c>
      <c r="D445">
        <v>-110.23</v>
      </c>
    </row>
    <row r="446" spans="1:4" x14ac:dyDescent="0.3">
      <c r="A446" s="2">
        <v>33836</v>
      </c>
      <c r="B446">
        <v>134.729999999999</v>
      </c>
      <c r="C446">
        <v>-108.73</v>
      </c>
      <c r="D446">
        <v>-110.11</v>
      </c>
    </row>
    <row r="447" spans="1:4" x14ac:dyDescent="0.3">
      <c r="A447" s="2">
        <v>33841</v>
      </c>
      <c r="B447">
        <v>134.729999999999</v>
      </c>
      <c r="C447">
        <v>-108.73</v>
      </c>
      <c r="D447">
        <v>-110.11</v>
      </c>
    </row>
    <row r="448" spans="1:4" x14ac:dyDescent="0.3">
      <c r="A448" s="2">
        <v>33847</v>
      </c>
      <c r="B448">
        <v>134.74</v>
      </c>
      <c r="C448">
        <v>-108.74</v>
      </c>
      <c r="D448">
        <v>-110.12</v>
      </c>
    </row>
    <row r="449" spans="1:4" x14ac:dyDescent="0.3">
      <c r="A449" s="2">
        <v>33848</v>
      </c>
      <c r="B449">
        <v>134.87</v>
      </c>
      <c r="C449">
        <v>-108.87</v>
      </c>
      <c r="D449">
        <v>-110.25</v>
      </c>
    </row>
    <row r="450" spans="1:4" x14ac:dyDescent="0.3">
      <c r="A450" s="2">
        <v>33903</v>
      </c>
      <c r="B450">
        <v>134.29</v>
      </c>
      <c r="C450">
        <v>-108.29</v>
      </c>
      <c r="D450">
        <v>-109.67</v>
      </c>
    </row>
    <row r="451" spans="1:4" x14ac:dyDescent="0.3">
      <c r="A451" s="2">
        <v>33908</v>
      </c>
      <c r="B451">
        <v>135.5</v>
      </c>
      <c r="C451">
        <v>-109.5</v>
      </c>
      <c r="D451">
        <v>-110.88</v>
      </c>
    </row>
    <row r="452" spans="1:4" x14ac:dyDescent="0.3">
      <c r="A452" s="2">
        <v>33913</v>
      </c>
      <c r="B452">
        <v>134.4</v>
      </c>
      <c r="C452">
        <v>-108.4</v>
      </c>
      <c r="D452">
        <v>-109.78</v>
      </c>
    </row>
    <row r="453" spans="1:4" x14ac:dyDescent="0.3">
      <c r="A453" s="2">
        <v>33918</v>
      </c>
      <c r="B453">
        <v>133.25</v>
      </c>
      <c r="C453">
        <v>-107.25</v>
      </c>
      <c r="D453">
        <v>-108.63</v>
      </c>
    </row>
    <row r="454" spans="1:4" x14ac:dyDescent="0.3">
      <c r="A454" s="2">
        <v>33923</v>
      </c>
      <c r="B454">
        <v>132.65</v>
      </c>
      <c r="C454">
        <v>-106.65</v>
      </c>
      <c r="D454">
        <v>-108.03</v>
      </c>
    </row>
    <row r="455" spans="1:4" x14ac:dyDescent="0.3">
      <c r="A455" s="2">
        <v>33928</v>
      </c>
      <c r="B455">
        <v>132.32</v>
      </c>
      <c r="C455">
        <v>-106.32</v>
      </c>
      <c r="D455">
        <v>-107.7</v>
      </c>
    </row>
    <row r="456" spans="1:4" x14ac:dyDescent="0.3">
      <c r="A456" s="2">
        <v>33981</v>
      </c>
      <c r="B456">
        <v>130.78</v>
      </c>
      <c r="C456">
        <v>-104.78</v>
      </c>
      <c r="D456">
        <v>-106.16</v>
      </c>
    </row>
    <row r="457" spans="1:4" x14ac:dyDescent="0.3">
      <c r="A457" s="2">
        <v>34017</v>
      </c>
      <c r="B457">
        <v>129.99</v>
      </c>
      <c r="C457">
        <v>-103.99</v>
      </c>
      <c r="D457">
        <v>-105.37</v>
      </c>
    </row>
    <row r="458" spans="1:4" x14ac:dyDescent="0.3">
      <c r="A458" s="2">
        <v>34086</v>
      </c>
      <c r="B458">
        <v>130.38999999999899</v>
      </c>
      <c r="C458">
        <v>-104.39</v>
      </c>
      <c r="D458">
        <v>-105.77</v>
      </c>
    </row>
    <row r="459" spans="1:4" x14ac:dyDescent="0.3">
      <c r="A459" s="2">
        <v>34150</v>
      </c>
      <c r="B459">
        <v>131.13999999999899</v>
      </c>
      <c r="C459">
        <v>-105.14</v>
      </c>
      <c r="D459">
        <v>-106.52</v>
      </c>
    </row>
    <row r="460" spans="1:4" x14ac:dyDescent="0.3">
      <c r="A460" s="2">
        <v>34207</v>
      </c>
      <c r="B460">
        <v>132.56</v>
      </c>
      <c r="C460">
        <v>-106.56</v>
      </c>
      <c r="D460">
        <v>-107.94</v>
      </c>
    </row>
    <row r="461" spans="1:4" x14ac:dyDescent="0.3">
      <c r="A461" s="2">
        <v>34257</v>
      </c>
      <c r="B461">
        <v>162.99</v>
      </c>
      <c r="C461">
        <v>-136.99</v>
      </c>
      <c r="D461">
        <v>-138.37</v>
      </c>
    </row>
    <row r="462" spans="1:4" x14ac:dyDescent="0.3">
      <c r="A462" s="2">
        <v>34345</v>
      </c>
      <c r="B462">
        <v>144.52000000000001</v>
      </c>
      <c r="C462">
        <v>-118.52</v>
      </c>
      <c r="D462">
        <v>-119.9</v>
      </c>
    </row>
    <row r="463" spans="1:4" x14ac:dyDescent="0.3">
      <c r="A463" s="2">
        <v>34390</v>
      </c>
      <c r="B463">
        <v>144.4</v>
      </c>
      <c r="C463">
        <v>-118.4</v>
      </c>
      <c r="D463">
        <v>-119.78</v>
      </c>
    </row>
    <row r="464" spans="1:4" x14ac:dyDescent="0.3">
      <c r="A464" s="2">
        <v>34442</v>
      </c>
      <c r="B464">
        <v>138.6</v>
      </c>
      <c r="C464">
        <v>-112.6</v>
      </c>
      <c r="D464">
        <v>-113.98</v>
      </c>
    </row>
    <row r="465" spans="1:4" x14ac:dyDescent="0.3">
      <c r="A465" s="2">
        <v>34512</v>
      </c>
      <c r="B465">
        <v>137.38</v>
      </c>
      <c r="C465">
        <v>-111.38</v>
      </c>
      <c r="D465">
        <v>-112.76</v>
      </c>
    </row>
    <row r="466" spans="1:4" x14ac:dyDescent="0.3">
      <c r="A466" s="2">
        <v>34564</v>
      </c>
      <c r="B466">
        <v>135.04</v>
      </c>
      <c r="C466">
        <v>-109.04</v>
      </c>
      <c r="D466">
        <v>-110.42</v>
      </c>
    </row>
    <row r="467" spans="1:4" x14ac:dyDescent="0.3">
      <c r="A467" s="2">
        <v>34619</v>
      </c>
      <c r="B467">
        <v>134.13999999999899</v>
      </c>
      <c r="C467">
        <v>-108.14</v>
      </c>
      <c r="D467">
        <v>-109.52</v>
      </c>
    </row>
    <row r="468" spans="1:4" x14ac:dyDescent="0.3">
      <c r="A468" s="2">
        <v>34710</v>
      </c>
      <c r="B468">
        <v>123.68</v>
      </c>
      <c r="C468">
        <v>-97.68</v>
      </c>
      <c r="D468">
        <v>-99.06</v>
      </c>
    </row>
    <row r="469" spans="1:4" x14ac:dyDescent="0.3">
      <c r="A469" s="2">
        <v>34774</v>
      </c>
      <c r="B469">
        <v>122.58</v>
      </c>
      <c r="C469">
        <v>-96.58</v>
      </c>
      <c r="D469">
        <v>-97.96</v>
      </c>
    </row>
    <row r="470" spans="1:4" x14ac:dyDescent="0.3">
      <c r="A470" s="2">
        <v>34827</v>
      </c>
      <c r="B470">
        <v>125.7</v>
      </c>
      <c r="C470">
        <v>-99.7</v>
      </c>
      <c r="D470">
        <v>-101.08</v>
      </c>
    </row>
    <row r="471" spans="1:4" x14ac:dyDescent="0.3">
      <c r="A471" s="2">
        <v>34899</v>
      </c>
      <c r="B471">
        <v>129.78</v>
      </c>
      <c r="C471">
        <v>-103.78</v>
      </c>
      <c r="D471">
        <v>-105.16</v>
      </c>
    </row>
    <row r="472" spans="1:4" x14ac:dyDescent="0.3">
      <c r="A472" s="2">
        <v>34983</v>
      </c>
      <c r="B472">
        <v>160.30000000000001</v>
      </c>
      <c r="C472">
        <v>-134.30000000000001</v>
      </c>
      <c r="D472">
        <v>-135.68</v>
      </c>
    </row>
    <row r="473" spans="1:4" x14ac:dyDescent="0.3">
      <c r="A473" s="2">
        <v>35080</v>
      </c>
      <c r="B473">
        <v>138.05000000000001</v>
      </c>
      <c r="C473">
        <v>-112.05</v>
      </c>
      <c r="D473">
        <v>-113.43</v>
      </c>
    </row>
    <row r="474" spans="1:4" x14ac:dyDescent="0.3">
      <c r="A474" s="2">
        <v>35164</v>
      </c>
      <c r="B474">
        <v>128.19999999999899</v>
      </c>
      <c r="C474">
        <v>-102.2</v>
      </c>
      <c r="D474">
        <v>-103.58</v>
      </c>
    </row>
    <row r="475" spans="1:4" x14ac:dyDescent="0.3">
      <c r="A475" s="2">
        <v>35257</v>
      </c>
      <c r="B475">
        <v>130.05000000000001</v>
      </c>
      <c r="C475">
        <v>-104.05</v>
      </c>
      <c r="D475">
        <v>-105.43</v>
      </c>
    </row>
    <row r="476" spans="1:4" x14ac:dyDescent="0.3">
      <c r="A476" s="2">
        <v>35362</v>
      </c>
      <c r="B476">
        <v>126.33</v>
      </c>
      <c r="C476">
        <v>-100.33</v>
      </c>
      <c r="D476">
        <v>-101.71</v>
      </c>
    </row>
    <row r="477" spans="1:4" x14ac:dyDescent="0.3">
      <c r="A477" s="2">
        <v>35457</v>
      </c>
      <c r="B477">
        <v>123.83</v>
      </c>
      <c r="C477">
        <v>-97.83</v>
      </c>
      <c r="D477">
        <v>-99.21</v>
      </c>
    </row>
    <row r="478" spans="1:4" x14ac:dyDescent="0.3">
      <c r="A478" s="2">
        <v>35550</v>
      </c>
      <c r="B478">
        <v>129.57</v>
      </c>
      <c r="C478">
        <v>-103.57</v>
      </c>
      <c r="D478">
        <v>-104.95</v>
      </c>
    </row>
    <row r="479" spans="1:4" x14ac:dyDescent="0.3">
      <c r="A479" s="2">
        <v>35634</v>
      </c>
      <c r="B479">
        <v>151.26</v>
      </c>
      <c r="C479">
        <v>-125.26</v>
      </c>
      <c r="D479">
        <v>-126.64</v>
      </c>
    </row>
    <row r="480" spans="1:4" x14ac:dyDescent="0.3">
      <c r="A480" s="2">
        <v>35744</v>
      </c>
      <c r="B480">
        <v>132.84</v>
      </c>
      <c r="C480">
        <v>-106.84</v>
      </c>
      <c r="D480">
        <v>-108.22</v>
      </c>
    </row>
    <row r="481" spans="1:4" x14ac:dyDescent="0.3">
      <c r="A481" s="2">
        <v>35816</v>
      </c>
      <c r="B481">
        <v>133.6</v>
      </c>
      <c r="C481">
        <v>-107.6</v>
      </c>
      <c r="D481">
        <v>-108.98</v>
      </c>
    </row>
    <row r="482" spans="1:4" x14ac:dyDescent="0.3">
      <c r="A482" s="2">
        <v>35878</v>
      </c>
      <c r="B482">
        <v>133.79</v>
      </c>
      <c r="C482">
        <v>-107.79</v>
      </c>
      <c r="D482">
        <v>-109.17</v>
      </c>
    </row>
    <row r="483" spans="1:4" x14ac:dyDescent="0.3">
      <c r="A483" s="2">
        <v>35908</v>
      </c>
      <c r="B483">
        <v>132.479999999999</v>
      </c>
      <c r="C483">
        <v>-106.48</v>
      </c>
      <c r="D483">
        <v>-107.86</v>
      </c>
    </row>
    <row r="484" spans="1:4" x14ac:dyDescent="0.3">
      <c r="A484" s="2">
        <v>35985</v>
      </c>
      <c r="B484">
        <v>137.61000000000001</v>
      </c>
      <c r="C484">
        <v>-111.61</v>
      </c>
      <c r="D484">
        <v>-112.99</v>
      </c>
    </row>
    <row r="485" spans="1:4" x14ac:dyDescent="0.3">
      <c r="A485" s="2">
        <v>36083</v>
      </c>
      <c r="B485">
        <v>135.78</v>
      </c>
      <c r="C485">
        <v>-109.78</v>
      </c>
      <c r="D485">
        <v>-111.16</v>
      </c>
    </row>
    <row r="486" spans="1:4" x14ac:dyDescent="0.3">
      <c r="A486" s="2">
        <v>36174</v>
      </c>
      <c r="B486">
        <v>132.69999999999899</v>
      </c>
      <c r="C486">
        <v>-106.7</v>
      </c>
      <c r="D486">
        <v>-108.08</v>
      </c>
    </row>
    <row r="487" spans="1:4" x14ac:dyDescent="0.3">
      <c r="A487" s="2">
        <v>36264</v>
      </c>
      <c r="B487">
        <v>130.5</v>
      </c>
      <c r="C487">
        <v>-104.5</v>
      </c>
      <c r="D487">
        <v>-105.88</v>
      </c>
    </row>
    <row r="488" spans="1:4" x14ac:dyDescent="0.3">
      <c r="A488" s="2">
        <v>36356</v>
      </c>
      <c r="B488">
        <v>136.25</v>
      </c>
      <c r="C488">
        <v>-110.25</v>
      </c>
      <c r="D488">
        <v>-111.63</v>
      </c>
    </row>
    <row r="489" spans="1:4" x14ac:dyDescent="0.3">
      <c r="A489" s="2">
        <v>36451</v>
      </c>
      <c r="B489">
        <v>128.38999999999899</v>
      </c>
      <c r="C489">
        <v>-102.39</v>
      </c>
      <c r="D489">
        <v>-103.77</v>
      </c>
    </row>
    <row r="490" spans="1:4" x14ac:dyDescent="0.3">
      <c r="A490" s="2">
        <v>36531</v>
      </c>
      <c r="B490">
        <v>127.38</v>
      </c>
      <c r="C490">
        <v>-101.38</v>
      </c>
      <c r="D490">
        <v>-102.76</v>
      </c>
    </row>
    <row r="491" spans="1:4" x14ac:dyDescent="0.3">
      <c r="A491" s="2">
        <v>36655</v>
      </c>
      <c r="B491">
        <v>124.8</v>
      </c>
      <c r="C491">
        <v>-98.8</v>
      </c>
      <c r="D491">
        <v>-100.18</v>
      </c>
    </row>
    <row r="492" spans="1:4" x14ac:dyDescent="0.3">
      <c r="A492" s="2">
        <v>36732</v>
      </c>
      <c r="B492">
        <v>129.69999999999899</v>
      </c>
      <c r="C492">
        <v>-103.7</v>
      </c>
      <c r="D492">
        <v>-105.08</v>
      </c>
    </row>
    <row r="493" spans="1:4" x14ac:dyDescent="0.3">
      <c r="A493" s="2">
        <v>36838</v>
      </c>
      <c r="B493">
        <v>127.35</v>
      </c>
      <c r="C493">
        <v>-101.35</v>
      </c>
      <c r="D493">
        <v>-102.73</v>
      </c>
    </row>
    <row r="494" spans="1:4" x14ac:dyDescent="0.3">
      <c r="A494" s="2">
        <v>36942</v>
      </c>
      <c r="B494">
        <v>133.36000000000001</v>
      </c>
      <c r="C494">
        <v>-107.36</v>
      </c>
      <c r="D494">
        <v>-108.74</v>
      </c>
    </row>
    <row r="495" spans="1:4" x14ac:dyDescent="0.3">
      <c r="A495" s="2">
        <v>37000</v>
      </c>
      <c r="B495">
        <v>131.83000000000001</v>
      </c>
      <c r="C495">
        <v>-105.83</v>
      </c>
      <c r="D495">
        <v>-107.21</v>
      </c>
    </row>
    <row r="496" spans="1:4" x14ac:dyDescent="0.3">
      <c r="A496" s="2">
        <v>37090</v>
      </c>
      <c r="B496">
        <v>134.78</v>
      </c>
      <c r="C496">
        <v>-108.78</v>
      </c>
      <c r="D496">
        <v>-110.16</v>
      </c>
    </row>
    <row r="497" spans="1:4" x14ac:dyDescent="0.3">
      <c r="A497" s="2">
        <v>37186</v>
      </c>
      <c r="B497">
        <v>146.22</v>
      </c>
      <c r="C497">
        <v>-120.22</v>
      </c>
      <c r="D497">
        <v>-121.6</v>
      </c>
    </row>
    <row r="498" spans="1:4" x14ac:dyDescent="0.3">
      <c r="A498" s="2">
        <v>37286</v>
      </c>
      <c r="B498">
        <v>140.13999999999899</v>
      </c>
      <c r="C498">
        <v>-114.14</v>
      </c>
      <c r="D498">
        <v>-115.52</v>
      </c>
    </row>
    <row r="499" spans="1:4" x14ac:dyDescent="0.3">
      <c r="A499" s="2">
        <v>37376</v>
      </c>
      <c r="B499">
        <v>137.99</v>
      </c>
      <c r="C499">
        <v>-111.99</v>
      </c>
      <c r="D499">
        <v>-113.37</v>
      </c>
    </row>
    <row r="500" spans="1:4" x14ac:dyDescent="0.3">
      <c r="A500" s="2">
        <v>37459</v>
      </c>
      <c r="B500">
        <v>137.99</v>
      </c>
      <c r="C500">
        <v>-111.99</v>
      </c>
      <c r="D500">
        <v>-113.37</v>
      </c>
    </row>
    <row r="501" spans="1:4" x14ac:dyDescent="0.3">
      <c r="A501" s="2">
        <v>37524</v>
      </c>
      <c r="B501">
        <v>180.43</v>
      </c>
      <c r="C501">
        <v>-154.43</v>
      </c>
      <c r="D501">
        <v>-155.81</v>
      </c>
    </row>
    <row r="502" spans="1:4" x14ac:dyDescent="0.3">
      <c r="A502" s="2">
        <v>37566</v>
      </c>
      <c r="B502">
        <v>177.72</v>
      </c>
      <c r="C502">
        <v>-151.72</v>
      </c>
      <c r="D502">
        <v>-153.1</v>
      </c>
    </row>
    <row r="503" spans="1:4" x14ac:dyDescent="0.3">
      <c r="A503" s="2">
        <v>37648</v>
      </c>
      <c r="B503">
        <v>141.09</v>
      </c>
      <c r="C503">
        <v>-115.09</v>
      </c>
      <c r="D503">
        <v>-116.47</v>
      </c>
    </row>
    <row r="504" spans="1:4" x14ac:dyDescent="0.3">
      <c r="A504" s="2">
        <v>37740</v>
      </c>
      <c r="B504">
        <v>131.19</v>
      </c>
      <c r="C504">
        <v>-105.19</v>
      </c>
      <c r="D504">
        <v>-106.57</v>
      </c>
    </row>
    <row r="505" spans="1:4" x14ac:dyDescent="0.3">
      <c r="A505" s="2">
        <v>37819</v>
      </c>
      <c r="B505">
        <v>137.53</v>
      </c>
      <c r="C505">
        <v>-111.53</v>
      </c>
      <c r="D505">
        <v>-112.91</v>
      </c>
    </row>
    <row r="506" spans="1:4" x14ac:dyDescent="0.3">
      <c r="A506" s="2">
        <v>37938</v>
      </c>
      <c r="B506">
        <v>130.33000000000001</v>
      </c>
      <c r="C506">
        <v>-104.33</v>
      </c>
      <c r="D506">
        <v>-105.71</v>
      </c>
    </row>
    <row r="507" spans="1:4" x14ac:dyDescent="0.3">
      <c r="A507" s="2">
        <v>38001</v>
      </c>
      <c r="B507">
        <v>130.32</v>
      </c>
      <c r="C507">
        <v>-104.32</v>
      </c>
      <c r="D507">
        <v>-105.7</v>
      </c>
    </row>
    <row r="508" spans="1:4" x14ac:dyDescent="0.3">
      <c r="A508" s="2">
        <v>38106</v>
      </c>
      <c r="B508">
        <v>137.03</v>
      </c>
      <c r="C508">
        <v>-111.03</v>
      </c>
      <c r="D508">
        <v>-112.41</v>
      </c>
    </row>
    <row r="509" spans="1:4" x14ac:dyDescent="0.3">
      <c r="A509" s="2">
        <v>38190</v>
      </c>
      <c r="B509">
        <v>143.91999999999899</v>
      </c>
      <c r="C509">
        <v>-117.92</v>
      </c>
      <c r="D509">
        <v>-119.3</v>
      </c>
    </row>
    <row r="510" spans="1:4" x14ac:dyDescent="0.3">
      <c r="A510" s="2">
        <v>38362</v>
      </c>
      <c r="B510">
        <v>139.47</v>
      </c>
      <c r="C510">
        <v>-113.47</v>
      </c>
      <c r="D510">
        <v>-114.85</v>
      </c>
    </row>
    <row r="511" spans="1:4" x14ac:dyDescent="0.3">
      <c r="A511" s="2">
        <v>38413</v>
      </c>
      <c r="B511">
        <v>139.13999999999899</v>
      </c>
      <c r="C511">
        <v>-113.14</v>
      </c>
      <c r="D511">
        <v>-114.52</v>
      </c>
    </row>
    <row r="512" spans="1:4" x14ac:dyDescent="0.3">
      <c r="A512" s="2">
        <v>38469</v>
      </c>
      <c r="B512">
        <v>139.13999999999899</v>
      </c>
      <c r="C512">
        <v>-113.14</v>
      </c>
      <c r="D512">
        <v>-114.52</v>
      </c>
    </row>
    <row r="513" spans="1:4" x14ac:dyDescent="0.3">
      <c r="A513" s="2">
        <v>38547</v>
      </c>
      <c r="B513">
        <v>142.85</v>
      </c>
      <c r="C513">
        <v>-116.85</v>
      </c>
      <c r="D513">
        <v>-118.23</v>
      </c>
    </row>
    <row r="514" spans="1:4" x14ac:dyDescent="0.3">
      <c r="A514" s="2">
        <v>38656</v>
      </c>
      <c r="B514">
        <v>142.57</v>
      </c>
      <c r="C514">
        <v>-116.57</v>
      </c>
      <c r="D514">
        <v>-117.95</v>
      </c>
    </row>
    <row r="515" spans="1:4" x14ac:dyDescent="0.3">
      <c r="A515" s="2">
        <v>38729</v>
      </c>
      <c r="B515">
        <v>138.44</v>
      </c>
      <c r="C515">
        <v>-112.44</v>
      </c>
      <c r="D515">
        <v>-113.82</v>
      </c>
    </row>
    <row r="516" spans="1:4" x14ac:dyDescent="0.3">
      <c r="A516" s="2">
        <v>38834</v>
      </c>
      <c r="B516">
        <v>138.25</v>
      </c>
      <c r="C516">
        <v>-112.25</v>
      </c>
      <c r="D516">
        <v>-113.63</v>
      </c>
    </row>
    <row r="517" spans="1:4" x14ac:dyDescent="0.3">
      <c r="A517" s="2">
        <v>38916</v>
      </c>
      <c r="B517">
        <v>140.31</v>
      </c>
      <c r="C517">
        <v>-114.31</v>
      </c>
      <c r="D517">
        <v>-115.69</v>
      </c>
    </row>
    <row r="518" spans="1:4" x14ac:dyDescent="0.3">
      <c r="A518" s="2">
        <v>39030</v>
      </c>
      <c r="B518">
        <v>139.74</v>
      </c>
      <c r="C518">
        <v>-113.74</v>
      </c>
      <c r="D518">
        <v>-115.12</v>
      </c>
    </row>
    <row r="519" spans="1:4" x14ac:dyDescent="0.3">
      <c r="A519" s="2">
        <v>39142</v>
      </c>
      <c r="B519">
        <v>137</v>
      </c>
      <c r="C519">
        <v>-111</v>
      </c>
      <c r="D519">
        <v>-112.38</v>
      </c>
    </row>
    <row r="520" spans="1:4" x14ac:dyDescent="0.3">
      <c r="A520" s="2">
        <v>39237</v>
      </c>
      <c r="B520">
        <v>140.1</v>
      </c>
      <c r="C520">
        <v>-114.1</v>
      </c>
      <c r="D520">
        <v>-115.48</v>
      </c>
    </row>
    <row r="521" spans="1:4" x14ac:dyDescent="0.3">
      <c r="A521" s="2">
        <v>39317</v>
      </c>
      <c r="B521">
        <v>157.30000000000001</v>
      </c>
      <c r="C521">
        <v>-131.30000000000001</v>
      </c>
      <c r="D521">
        <v>-132.68</v>
      </c>
    </row>
    <row r="522" spans="1:4" x14ac:dyDescent="0.3">
      <c r="A522" s="2">
        <v>39387</v>
      </c>
      <c r="B522">
        <v>149.72</v>
      </c>
      <c r="C522">
        <v>-123.72</v>
      </c>
      <c r="D522">
        <v>-125.1</v>
      </c>
    </row>
    <row r="523" spans="1:4" x14ac:dyDescent="0.3">
      <c r="A523" s="2">
        <v>39510</v>
      </c>
      <c r="B523">
        <v>144.25</v>
      </c>
      <c r="C523">
        <v>-118.25</v>
      </c>
      <c r="D523">
        <v>-119.63</v>
      </c>
    </row>
    <row r="524" spans="1:4" x14ac:dyDescent="0.3">
      <c r="A524" s="2">
        <v>39583</v>
      </c>
      <c r="B524">
        <v>140.76</v>
      </c>
      <c r="C524">
        <v>-114.76</v>
      </c>
      <c r="D524">
        <v>-116.14</v>
      </c>
    </row>
    <row r="525" spans="1:4" x14ac:dyDescent="0.3">
      <c r="A525" s="2">
        <v>39660</v>
      </c>
      <c r="B525">
        <v>145.94999999999899</v>
      </c>
      <c r="C525">
        <v>-119.95</v>
      </c>
      <c r="D525">
        <v>-121.33</v>
      </c>
    </row>
    <row r="526" spans="1:4" x14ac:dyDescent="0.3">
      <c r="A526" s="2">
        <v>39770</v>
      </c>
      <c r="B526">
        <v>140.96</v>
      </c>
      <c r="C526">
        <v>-114.96</v>
      </c>
      <c r="D526">
        <v>-116.34</v>
      </c>
    </row>
    <row r="527" spans="1:4" x14ac:dyDescent="0.3">
      <c r="A527" s="2">
        <v>39868</v>
      </c>
      <c r="B527">
        <v>139.729999999999</v>
      </c>
      <c r="C527">
        <v>-113.73</v>
      </c>
      <c r="D527">
        <v>-115.11</v>
      </c>
    </row>
    <row r="528" spans="1:4" x14ac:dyDescent="0.3">
      <c r="A528" s="2">
        <v>39940</v>
      </c>
      <c r="B528">
        <v>138.25</v>
      </c>
      <c r="C528">
        <v>-112.25</v>
      </c>
      <c r="D528">
        <v>-113.63</v>
      </c>
    </row>
    <row r="529" spans="1:4" x14ac:dyDescent="0.3">
      <c r="A529" s="2">
        <v>40050</v>
      </c>
      <c r="B529">
        <v>141.08000000000001</v>
      </c>
      <c r="C529">
        <v>-115.08</v>
      </c>
      <c r="D529">
        <v>-116.46</v>
      </c>
    </row>
    <row r="530" spans="1:4" x14ac:dyDescent="0.3">
      <c r="A530" s="2">
        <v>40135</v>
      </c>
      <c r="B530">
        <v>137.29</v>
      </c>
      <c r="C530">
        <v>-111.29</v>
      </c>
      <c r="D530">
        <v>-112.67</v>
      </c>
    </row>
    <row r="531" spans="1:4" x14ac:dyDescent="0.3">
      <c r="A531" s="2">
        <v>40210</v>
      </c>
      <c r="B531">
        <v>138.729999999999</v>
      </c>
      <c r="C531">
        <v>-112.73</v>
      </c>
      <c r="D531">
        <v>-114.11</v>
      </c>
    </row>
    <row r="532" spans="1:4" x14ac:dyDescent="0.3">
      <c r="A532" s="2">
        <v>40296</v>
      </c>
      <c r="B532">
        <v>136.03</v>
      </c>
      <c r="C532">
        <v>-110.03</v>
      </c>
      <c r="D532">
        <v>-111.41</v>
      </c>
    </row>
    <row r="533" spans="1:4" x14ac:dyDescent="0.3">
      <c r="A533" s="2">
        <v>40385</v>
      </c>
      <c r="B533">
        <v>144.5</v>
      </c>
      <c r="C533">
        <v>-118.5</v>
      </c>
      <c r="D533">
        <v>-119.88</v>
      </c>
    </row>
    <row r="534" spans="1:4" x14ac:dyDescent="0.3">
      <c r="A534" s="2">
        <v>40490</v>
      </c>
      <c r="B534">
        <v>135.91</v>
      </c>
      <c r="C534">
        <v>-109.91</v>
      </c>
      <c r="D534">
        <v>-111.29</v>
      </c>
    </row>
    <row r="535" spans="1:4" x14ac:dyDescent="0.3">
      <c r="A535" s="2">
        <v>40568</v>
      </c>
      <c r="B535">
        <v>134.05000000000001</v>
      </c>
      <c r="C535">
        <v>-108.05</v>
      </c>
      <c r="D535">
        <v>-109.43</v>
      </c>
    </row>
    <row r="536" spans="1:4" x14ac:dyDescent="0.3">
      <c r="A536" s="2">
        <v>40651</v>
      </c>
      <c r="B536">
        <v>133.88999999999899</v>
      </c>
      <c r="C536">
        <v>-107.89</v>
      </c>
      <c r="D536">
        <v>-109.27</v>
      </c>
    </row>
    <row r="537" spans="1:4" x14ac:dyDescent="0.3">
      <c r="A537" s="2">
        <v>40743</v>
      </c>
      <c r="B537">
        <v>136.62</v>
      </c>
      <c r="C537">
        <v>-110.62</v>
      </c>
      <c r="D537">
        <v>-112</v>
      </c>
    </row>
    <row r="538" spans="1:4" x14ac:dyDescent="0.3">
      <c r="A538" s="2">
        <v>40841</v>
      </c>
      <c r="B538">
        <v>129.69999999999899</v>
      </c>
      <c r="C538">
        <v>-103.7</v>
      </c>
      <c r="D538">
        <v>-105.08</v>
      </c>
    </row>
    <row r="539" spans="1:4" x14ac:dyDescent="0.3">
      <c r="A539" s="2">
        <v>40938</v>
      </c>
      <c r="B539">
        <v>128.69999999999899</v>
      </c>
      <c r="C539">
        <v>-102.7</v>
      </c>
      <c r="D539">
        <v>-104.08</v>
      </c>
    </row>
    <row r="540" spans="1:4" x14ac:dyDescent="0.3">
      <c r="A540" s="2">
        <v>41031</v>
      </c>
      <c r="B540">
        <v>126.08</v>
      </c>
      <c r="C540">
        <v>-100.08</v>
      </c>
      <c r="D540">
        <v>-101.46</v>
      </c>
    </row>
    <row r="541" spans="1:4" x14ac:dyDescent="0.3">
      <c r="A541" s="2">
        <v>41122</v>
      </c>
      <c r="B541">
        <v>123.62</v>
      </c>
      <c r="C541">
        <v>-97.62</v>
      </c>
      <c r="D541">
        <v>-99</v>
      </c>
    </row>
    <row r="542" spans="1:4" x14ac:dyDescent="0.3">
      <c r="A542" s="2">
        <v>41219</v>
      </c>
      <c r="B542">
        <v>125.85</v>
      </c>
      <c r="C542">
        <v>-99.85</v>
      </c>
      <c r="D542">
        <v>-101.23</v>
      </c>
    </row>
    <row r="543" spans="1:4" x14ac:dyDescent="0.3">
      <c r="A543" s="2">
        <v>41337</v>
      </c>
      <c r="B543">
        <v>125.89</v>
      </c>
      <c r="C543">
        <v>-99.89</v>
      </c>
      <c r="D543">
        <v>-101.27</v>
      </c>
    </row>
    <row r="544" spans="1:4" x14ac:dyDescent="0.3">
      <c r="A544" s="2">
        <v>41409</v>
      </c>
      <c r="B544">
        <v>126.7</v>
      </c>
      <c r="C544">
        <v>-100.7</v>
      </c>
      <c r="D544">
        <v>-102.08</v>
      </c>
    </row>
    <row r="545" spans="1:4" x14ac:dyDescent="0.3">
      <c r="A545" s="2">
        <v>41507</v>
      </c>
      <c r="B545">
        <v>127.13</v>
      </c>
      <c r="C545">
        <v>-101.13</v>
      </c>
      <c r="D545">
        <v>-102.51</v>
      </c>
    </row>
    <row r="546" spans="1:4" x14ac:dyDescent="0.3">
      <c r="A546" s="2">
        <v>41584</v>
      </c>
      <c r="B546">
        <v>123.54</v>
      </c>
      <c r="C546">
        <v>-97.54</v>
      </c>
      <c r="D546">
        <v>-98.92</v>
      </c>
    </row>
    <row r="547" spans="1:4" x14ac:dyDescent="0.3">
      <c r="A547" s="2">
        <v>41689</v>
      </c>
      <c r="B547">
        <v>127.09</v>
      </c>
      <c r="C547">
        <v>-101.09</v>
      </c>
      <c r="D547">
        <v>-102.47</v>
      </c>
    </row>
    <row r="548" spans="1:4" x14ac:dyDescent="0.3">
      <c r="A548" s="2">
        <v>41780</v>
      </c>
      <c r="B548">
        <v>128.43</v>
      </c>
      <c r="C548">
        <v>-102.43</v>
      </c>
      <c r="D548">
        <v>-103.81</v>
      </c>
    </row>
    <row r="549" spans="1:4" x14ac:dyDescent="0.3">
      <c r="A549" s="2">
        <v>41863</v>
      </c>
      <c r="B549">
        <v>125.77</v>
      </c>
      <c r="C549">
        <v>-99.77</v>
      </c>
      <c r="D549">
        <v>-101.15</v>
      </c>
    </row>
    <row r="550" spans="1:4" x14ac:dyDescent="0.3">
      <c r="A550" s="2">
        <v>41946</v>
      </c>
      <c r="B550">
        <v>123.7</v>
      </c>
      <c r="C550">
        <v>-97.7</v>
      </c>
      <c r="D550">
        <v>-99.08</v>
      </c>
    </row>
    <row r="551" spans="1:4" x14ac:dyDescent="0.3">
      <c r="A551" s="2">
        <v>42034</v>
      </c>
      <c r="B551">
        <v>126.78</v>
      </c>
      <c r="C551">
        <v>-100.78</v>
      </c>
      <c r="D551">
        <v>-102.16</v>
      </c>
    </row>
    <row r="552" spans="1:4" x14ac:dyDescent="0.3">
      <c r="A552" s="2">
        <v>42138</v>
      </c>
      <c r="B552">
        <v>125.6</v>
      </c>
      <c r="C552">
        <v>-99.6</v>
      </c>
      <c r="D552">
        <v>-100.98</v>
      </c>
    </row>
    <row r="553" spans="1:4" x14ac:dyDescent="0.3">
      <c r="A553" s="2">
        <v>42200</v>
      </c>
      <c r="B553">
        <v>126.72</v>
      </c>
      <c r="C553">
        <v>-100.72</v>
      </c>
      <c r="D553">
        <v>-102.1</v>
      </c>
    </row>
    <row r="554" spans="1:4" x14ac:dyDescent="0.3">
      <c r="A554" s="2">
        <v>42403</v>
      </c>
      <c r="B554">
        <v>120.65</v>
      </c>
      <c r="C554">
        <v>-94.65</v>
      </c>
      <c r="D554">
        <v>-96.03</v>
      </c>
    </row>
    <row r="555" spans="1:4" x14ac:dyDescent="0.3">
      <c r="A555" s="2">
        <v>42506</v>
      </c>
      <c r="B555">
        <v>139.34</v>
      </c>
      <c r="C555">
        <v>-113.34</v>
      </c>
      <c r="D555">
        <v>-114.72</v>
      </c>
    </row>
    <row r="556" spans="1:4" x14ac:dyDescent="0.3">
      <c r="A556" s="2">
        <v>42611</v>
      </c>
      <c r="B556">
        <v>126.03</v>
      </c>
      <c r="C556">
        <v>-100.03</v>
      </c>
      <c r="D556">
        <v>-101.41</v>
      </c>
    </row>
    <row r="557" spans="1:4" x14ac:dyDescent="0.3">
      <c r="A557" s="2">
        <v>42684</v>
      </c>
      <c r="B557">
        <v>119.39</v>
      </c>
      <c r="C557">
        <v>-93.39</v>
      </c>
      <c r="D557">
        <v>-94.77</v>
      </c>
    </row>
    <row r="558" spans="1:4" x14ac:dyDescent="0.3">
      <c r="A558" s="2">
        <v>42804</v>
      </c>
      <c r="B558">
        <v>122.04</v>
      </c>
      <c r="C558">
        <v>-96.04</v>
      </c>
      <c r="D558">
        <v>-97.42</v>
      </c>
    </row>
    <row r="559" spans="1:4" x14ac:dyDescent="0.3">
      <c r="A559" s="2">
        <v>42866</v>
      </c>
      <c r="B559">
        <v>118.61</v>
      </c>
      <c r="C559">
        <v>-92.61</v>
      </c>
      <c r="D559">
        <v>-93.99</v>
      </c>
    </row>
    <row r="560" spans="1:4" x14ac:dyDescent="0.3">
      <c r="A560" s="2">
        <v>42996</v>
      </c>
      <c r="B560">
        <v>119.56</v>
      </c>
      <c r="C560">
        <v>-93.56</v>
      </c>
      <c r="D560">
        <v>-94.94</v>
      </c>
    </row>
    <row r="561" spans="1:4" x14ac:dyDescent="0.3">
      <c r="A561" s="2">
        <v>43056</v>
      </c>
      <c r="B561">
        <v>120.36</v>
      </c>
      <c r="C561">
        <v>-94.36</v>
      </c>
      <c r="D561">
        <v>-95.74</v>
      </c>
    </row>
    <row r="562" spans="1:4" x14ac:dyDescent="0.3">
      <c r="A562" s="2">
        <v>43201</v>
      </c>
      <c r="B562">
        <v>118.84</v>
      </c>
      <c r="C562">
        <v>-92.84</v>
      </c>
      <c r="D562">
        <v>-94.22</v>
      </c>
    </row>
    <row r="563" spans="1:4" x14ac:dyDescent="0.3">
      <c r="A563" s="2">
        <v>43361</v>
      </c>
      <c r="B563">
        <v>120.84</v>
      </c>
      <c r="C563">
        <v>-94.84</v>
      </c>
      <c r="D563">
        <v>-96.22</v>
      </c>
    </row>
    <row r="564" spans="1:4" x14ac:dyDescent="0.3">
      <c r="A564" s="2">
        <v>43412</v>
      </c>
      <c r="B564">
        <v>120.93</v>
      </c>
      <c r="C564">
        <v>-94.93</v>
      </c>
      <c r="D564">
        <v>-96.31</v>
      </c>
    </row>
    <row r="565" spans="1:4" x14ac:dyDescent="0.3">
      <c r="A565" s="2">
        <v>43515</v>
      </c>
      <c r="B565">
        <v>118.14</v>
      </c>
      <c r="C565">
        <v>-92.14</v>
      </c>
      <c r="D565">
        <v>-93.52</v>
      </c>
    </row>
    <row r="566" spans="1:4" x14ac:dyDescent="0.3">
      <c r="A566" s="2">
        <v>43606</v>
      </c>
      <c r="B566">
        <v>118.2</v>
      </c>
      <c r="C566">
        <v>-92.2</v>
      </c>
      <c r="D566">
        <v>-93.58</v>
      </c>
    </row>
    <row r="567" spans="1:4" x14ac:dyDescent="0.3">
      <c r="A567" s="2">
        <v>43692</v>
      </c>
      <c r="B567">
        <v>118.31</v>
      </c>
      <c r="C567">
        <v>-92.31</v>
      </c>
      <c r="D567">
        <v>-93.69</v>
      </c>
    </row>
    <row r="568" spans="1:4" x14ac:dyDescent="0.3">
      <c r="A568" s="2">
        <v>43892</v>
      </c>
      <c r="B568">
        <v>118.52</v>
      </c>
      <c r="C568">
        <v>-92.52</v>
      </c>
      <c r="D568">
        <v>-93.9</v>
      </c>
    </row>
    <row r="569" spans="1:4" x14ac:dyDescent="0.3">
      <c r="A569" s="2">
        <v>44036</v>
      </c>
      <c r="B569">
        <v>118.24</v>
      </c>
      <c r="C569">
        <v>-92.24</v>
      </c>
      <c r="D569">
        <v>-93.62</v>
      </c>
    </row>
    <row r="570" spans="1:4" x14ac:dyDescent="0.3">
      <c r="A570" s="2">
        <v>44267</v>
      </c>
      <c r="B570">
        <v>116.55</v>
      </c>
      <c r="C570">
        <v>-90.55</v>
      </c>
      <c r="D570">
        <v>-91.93</v>
      </c>
    </row>
    <row r="571" spans="1:4" x14ac:dyDescent="0.3">
      <c r="A571" s="2">
        <v>44392</v>
      </c>
      <c r="B571">
        <v>117.81</v>
      </c>
      <c r="C571">
        <v>-91.81</v>
      </c>
      <c r="D571">
        <v>-93.19</v>
      </c>
    </row>
    <row r="572" spans="1:4" x14ac:dyDescent="0.3">
      <c r="A572" s="2">
        <v>44588</v>
      </c>
      <c r="B572">
        <v>119.28</v>
      </c>
      <c r="C572">
        <v>-93.28</v>
      </c>
      <c r="D572">
        <v>-94.66</v>
      </c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24C022-2E55-4BA9-9F10-CB1233A0A94A}">
  <dimension ref="A1:O960"/>
  <sheetViews>
    <sheetView topLeftCell="J1" workbookViewId="0">
      <selection activeCell="M6" sqref="M6"/>
    </sheetView>
  </sheetViews>
  <sheetFormatPr defaultRowHeight="14.4" x14ac:dyDescent="0.3"/>
  <cols>
    <col min="1" max="1" width="10.5546875" bestFit="1" customWidth="1"/>
  </cols>
  <sheetData>
    <row r="1" spans="1:15" s="1" customFormat="1" x14ac:dyDescent="0.3">
      <c r="A1" s="1" t="s">
        <v>0</v>
      </c>
      <c r="B1" s="1" t="s">
        <v>1</v>
      </c>
      <c r="C1" s="1" t="s">
        <v>2</v>
      </c>
      <c r="D1" s="1" t="s">
        <v>3</v>
      </c>
    </row>
    <row r="2" spans="1:15" x14ac:dyDescent="0.3">
      <c r="A2" s="2">
        <v>29870</v>
      </c>
      <c r="B2">
        <v>57</v>
      </c>
      <c r="C2">
        <v>-47</v>
      </c>
      <c r="D2">
        <v>-47.83</v>
      </c>
      <c r="F2">
        <v>3288</v>
      </c>
      <c r="G2">
        <v>35.38009262085</v>
      </c>
      <c r="H2" s="2">
        <v>1</v>
      </c>
      <c r="I2">
        <f>IFERROR(VLOOKUP(H2,$A$2:$D$542,4,FALSE),IFERROR(VLOOKUP(H2,$A$2:$D$542,4),0))</f>
        <v>0</v>
      </c>
      <c r="K2">
        <f>MAX(D:D)</f>
        <v>-46.05</v>
      </c>
    </row>
    <row r="3" spans="1:15" x14ac:dyDescent="0.3">
      <c r="A3" s="2">
        <v>30006</v>
      </c>
      <c r="B3">
        <v>56.44</v>
      </c>
      <c r="C3">
        <v>-46.44</v>
      </c>
      <c r="D3">
        <v>-47.27</v>
      </c>
      <c r="F3">
        <v>10958</v>
      </c>
      <c r="G3">
        <v>33.085227966308999</v>
      </c>
      <c r="H3" s="2">
        <f>$H$2+F3-$F$2+1</f>
        <v>7672</v>
      </c>
      <c r="I3">
        <f>IFERROR(VLOOKUP(H3,A:D,4,FALSE),IFERROR(VLOOKUP(H3,A:D,4),0))</f>
        <v>0</v>
      </c>
      <c r="K3">
        <f>MIN(D:D)</f>
        <v>-83.47</v>
      </c>
    </row>
    <row r="4" spans="1:15" x14ac:dyDescent="0.3">
      <c r="A4" s="2">
        <v>30035</v>
      </c>
      <c r="B4">
        <v>56.68</v>
      </c>
      <c r="C4">
        <v>-46.68</v>
      </c>
      <c r="D4">
        <v>-47.51</v>
      </c>
      <c r="F4">
        <v>17897</v>
      </c>
      <c r="G4">
        <v>29.882139205933001</v>
      </c>
      <c r="H4" s="2">
        <f t="shared" ref="H4:H67" si="0">$H$2+F4-$F$2+1</f>
        <v>14611</v>
      </c>
      <c r="I4">
        <f t="shared" ref="I4:I67" si="1">IFERROR(VLOOKUP(H4,A:D,4,FALSE),IFERROR(VLOOKUP(H4,A:D,4),0))</f>
        <v>0</v>
      </c>
      <c r="L4" t="s">
        <v>9</v>
      </c>
      <c r="M4" t="s">
        <v>10</v>
      </c>
      <c r="N4" t="s">
        <v>11</v>
      </c>
      <c r="O4" t="s">
        <v>12</v>
      </c>
    </row>
    <row r="5" spans="1:15" x14ac:dyDescent="0.3">
      <c r="A5" s="2">
        <v>30055</v>
      </c>
      <c r="B5">
        <v>56.71</v>
      </c>
      <c r="C5">
        <v>-46.71</v>
      </c>
      <c r="D5">
        <v>-47.54</v>
      </c>
      <c r="F5">
        <v>20089</v>
      </c>
      <c r="G5">
        <v>24.416494369506999</v>
      </c>
      <c r="H5" s="2">
        <f t="shared" si="0"/>
        <v>16803</v>
      </c>
      <c r="I5">
        <f t="shared" si="1"/>
        <v>0</v>
      </c>
      <c r="K5">
        <f>CORREL(G12:G51,I12:I51)^2</f>
        <v>0.98748234631758236</v>
      </c>
      <c r="L5">
        <f>1-(SUM(J10:J51)/SUM(K10:K51))</f>
        <v>0.96951439799288697</v>
      </c>
      <c r="M5">
        <f>SUM(L10:L51)*100/SUM(I10:I51)</f>
        <v>1.6911184560605717</v>
      </c>
      <c r="N5">
        <f>SQRT(SUM(J10:J51))/COUNT(J10:J51)</f>
        <v>0.29296976111085338</v>
      </c>
      <c r="O5">
        <f>N5/_xlfn.STDEV.S(I12:I51)</f>
        <v>2.7259613880673241E-2</v>
      </c>
    </row>
    <row r="6" spans="1:15" x14ac:dyDescent="0.3">
      <c r="A6" s="2">
        <v>30091</v>
      </c>
      <c r="B6">
        <v>56.92</v>
      </c>
      <c r="C6">
        <v>-46.92</v>
      </c>
      <c r="D6">
        <v>-47.75</v>
      </c>
      <c r="F6">
        <v>22646</v>
      </c>
      <c r="G6">
        <v>19.418109893798999</v>
      </c>
      <c r="H6" s="2">
        <f t="shared" si="0"/>
        <v>19360</v>
      </c>
      <c r="I6">
        <f t="shared" si="1"/>
        <v>0</v>
      </c>
    </row>
    <row r="7" spans="1:15" x14ac:dyDescent="0.3">
      <c r="A7" s="2">
        <v>30118</v>
      </c>
      <c r="B7">
        <v>56.75</v>
      </c>
      <c r="C7">
        <v>-46.75</v>
      </c>
      <c r="D7">
        <v>-47.58</v>
      </c>
      <c r="F7">
        <v>24472</v>
      </c>
      <c r="G7">
        <v>12.531155586243001</v>
      </c>
      <c r="H7" s="2">
        <f t="shared" si="0"/>
        <v>21186</v>
      </c>
      <c r="I7">
        <f t="shared" si="1"/>
        <v>0</v>
      </c>
    </row>
    <row r="8" spans="1:15" x14ac:dyDescent="0.3">
      <c r="A8" s="2">
        <v>30154</v>
      </c>
      <c r="B8">
        <v>56.35</v>
      </c>
      <c r="C8">
        <v>-46.35</v>
      </c>
      <c r="D8">
        <v>-47.18</v>
      </c>
      <c r="F8">
        <v>27029</v>
      </c>
      <c r="G8">
        <v>-1.1524811983109999</v>
      </c>
      <c r="H8" s="2">
        <f t="shared" si="0"/>
        <v>23743</v>
      </c>
      <c r="I8">
        <f t="shared" si="1"/>
        <v>0</v>
      </c>
    </row>
    <row r="9" spans="1:15" x14ac:dyDescent="0.3">
      <c r="A9" s="2">
        <v>30189</v>
      </c>
      <c r="B9">
        <v>56.46</v>
      </c>
      <c r="C9">
        <v>-46.46</v>
      </c>
      <c r="D9">
        <v>-47.29</v>
      </c>
      <c r="F9">
        <v>28124</v>
      </c>
      <c r="G9">
        <v>-8.5739994049069992</v>
      </c>
      <c r="H9" s="2">
        <f t="shared" si="0"/>
        <v>24838</v>
      </c>
      <c r="I9">
        <f t="shared" si="1"/>
        <v>0</v>
      </c>
    </row>
    <row r="10" spans="1:15" x14ac:dyDescent="0.3">
      <c r="A10" s="2">
        <v>30218</v>
      </c>
      <c r="B10">
        <v>56.28</v>
      </c>
      <c r="C10">
        <v>-46.28</v>
      </c>
      <c r="D10">
        <v>-47.11</v>
      </c>
      <c r="F10">
        <v>29951</v>
      </c>
      <c r="G10">
        <v>-24.572044372560001</v>
      </c>
      <c r="H10" s="2">
        <f t="shared" si="0"/>
        <v>26665</v>
      </c>
      <c r="I10">
        <f t="shared" si="1"/>
        <v>0</v>
      </c>
    </row>
    <row r="11" spans="1:15" x14ac:dyDescent="0.3">
      <c r="A11" s="2">
        <v>30243</v>
      </c>
      <c r="B11">
        <v>56</v>
      </c>
      <c r="C11">
        <v>-46</v>
      </c>
      <c r="D11">
        <v>-46.83</v>
      </c>
      <c r="F11">
        <v>31777</v>
      </c>
      <c r="G11">
        <v>-38.123291015630002</v>
      </c>
      <c r="H11" s="2">
        <f t="shared" si="0"/>
        <v>28491</v>
      </c>
      <c r="I11">
        <f t="shared" si="1"/>
        <v>0</v>
      </c>
    </row>
    <row r="12" spans="1:15" x14ac:dyDescent="0.3">
      <c r="A12" s="2">
        <v>30278</v>
      </c>
      <c r="B12">
        <v>55.78</v>
      </c>
      <c r="C12">
        <v>-45.78</v>
      </c>
      <c r="D12">
        <v>-46.61</v>
      </c>
      <c r="F12">
        <v>33238</v>
      </c>
      <c r="G12">
        <v>-46.499683380130001</v>
      </c>
      <c r="H12" s="2">
        <f t="shared" si="0"/>
        <v>29952</v>
      </c>
      <c r="I12">
        <f t="shared" si="1"/>
        <v>-47.83</v>
      </c>
      <c r="J12">
        <f>(I12-G12)^2</f>
        <v>1.7697423091023339</v>
      </c>
      <c r="K12">
        <f>(I12-AVERAGE($I$12:I$51))^2</f>
        <v>395.95030224999994</v>
      </c>
      <c r="L12">
        <f>(I12-G12)</f>
        <v>-1.3303166198699969</v>
      </c>
    </row>
    <row r="13" spans="1:15" x14ac:dyDescent="0.3">
      <c r="A13" s="2">
        <v>30280</v>
      </c>
      <c r="B13">
        <v>56.23</v>
      </c>
      <c r="C13">
        <v>-46.23</v>
      </c>
      <c r="D13">
        <v>-47.06</v>
      </c>
      <c r="F13">
        <v>33603</v>
      </c>
      <c r="G13">
        <v>-47.56634902954</v>
      </c>
      <c r="H13" s="2">
        <f t="shared" si="0"/>
        <v>30317</v>
      </c>
      <c r="I13">
        <f t="shared" si="1"/>
        <v>-46.73</v>
      </c>
      <c r="J13">
        <f t="shared" ref="J13:J76" si="2">(I13-G13)^2</f>
        <v>0.6994796992125043</v>
      </c>
      <c r="K13">
        <f>(I13-AVERAGE($I$12:I$51))^2</f>
        <v>440.93700224999998</v>
      </c>
      <c r="L13">
        <f t="shared" ref="L13:L76" si="3">(I13-G13)</f>
        <v>0.83634902954000268</v>
      </c>
    </row>
    <row r="14" spans="1:15" x14ac:dyDescent="0.3">
      <c r="A14" s="2">
        <v>30285</v>
      </c>
      <c r="B14">
        <v>56.12</v>
      </c>
      <c r="C14">
        <v>-46.12</v>
      </c>
      <c r="D14">
        <v>-46.95</v>
      </c>
      <c r="F14">
        <v>33968</v>
      </c>
      <c r="G14">
        <v>-49.225395202640001</v>
      </c>
      <c r="H14" s="2">
        <f t="shared" si="0"/>
        <v>30682</v>
      </c>
      <c r="I14">
        <f t="shared" si="1"/>
        <v>-47.65</v>
      </c>
      <c r="J14">
        <f t="shared" si="2"/>
        <v>2.4818700445011359</v>
      </c>
      <c r="K14">
        <f>(I14-AVERAGE($I$12:I$51))^2</f>
        <v>403.14616224999992</v>
      </c>
      <c r="L14">
        <f t="shared" si="3"/>
        <v>1.5753952026400029</v>
      </c>
    </row>
    <row r="15" spans="1:15" x14ac:dyDescent="0.3">
      <c r="A15" s="2">
        <v>30290</v>
      </c>
      <c r="B15">
        <v>56.12</v>
      </c>
      <c r="C15">
        <v>-46.12</v>
      </c>
      <c r="D15">
        <v>-46.95</v>
      </c>
      <c r="F15">
        <v>34334</v>
      </c>
      <c r="G15">
        <v>-50.178142547610001</v>
      </c>
      <c r="H15" s="2">
        <f t="shared" si="0"/>
        <v>31048</v>
      </c>
      <c r="I15">
        <f t="shared" si="1"/>
        <v>-47.98</v>
      </c>
      <c r="J15">
        <f t="shared" si="2"/>
        <v>4.8318306596133995</v>
      </c>
      <c r="K15">
        <f>(I15-AVERAGE($I$12:I$51))^2</f>
        <v>390.00325225</v>
      </c>
      <c r="L15">
        <f t="shared" si="3"/>
        <v>2.1981425476100043</v>
      </c>
    </row>
    <row r="16" spans="1:15" x14ac:dyDescent="0.3">
      <c r="A16" s="2">
        <v>30295</v>
      </c>
      <c r="B16">
        <v>56.05</v>
      </c>
      <c r="C16">
        <v>-46.05</v>
      </c>
      <c r="D16">
        <v>-46.88</v>
      </c>
      <c r="F16">
        <v>34699</v>
      </c>
      <c r="G16">
        <v>-51.708961486820002</v>
      </c>
      <c r="H16" s="2">
        <f t="shared" si="0"/>
        <v>31413</v>
      </c>
      <c r="I16">
        <f t="shared" si="1"/>
        <v>-50.53</v>
      </c>
      <c r="J16">
        <f t="shared" si="2"/>
        <v>1.3899501874048261</v>
      </c>
      <c r="K16">
        <f>(I16-AVERAGE($I$12:I$51))^2</f>
        <v>295.78840224999988</v>
      </c>
      <c r="L16">
        <f t="shared" si="3"/>
        <v>1.1789614868200005</v>
      </c>
    </row>
    <row r="17" spans="1:12" x14ac:dyDescent="0.3">
      <c r="A17" s="2">
        <v>30300</v>
      </c>
      <c r="B17">
        <v>56.2</v>
      </c>
      <c r="C17">
        <v>-46.2</v>
      </c>
      <c r="D17">
        <v>-47.03</v>
      </c>
      <c r="F17">
        <v>35064</v>
      </c>
      <c r="G17">
        <v>-54.120727539059999</v>
      </c>
      <c r="H17" s="2">
        <f t="shared" si="0"/>
        <v>31778</v>
      </c>
      <c r="I17">
        <f t="shared" si="1"/>
        <v>-53.48</v>
      </c>
      <c r="J17">
        <f t="shared" si="2"/>
        <v>0.41053177930988644</v>
      </c>
      <c r="K17">
        <f>(I17-AVERAGE($I$12:I$51))^2</f>
        <v>203.01975225000001</v>
      </c>
      <c r="L17">
        <f t="shared" si="3"/>
        <v>0.64072753906000202</v>
      </c>
    </row>
    <row r="18" spans="1:12" x14ac:dyDescent="0.3">
      <c r="A18" s="2">
        <v>30305</v>
      </c>
      <c r="B18">
        <v>55.9</v>
      </c>
      <c r="C18">
        <v>-45.9</v>
      </c>
      <c r="D18">
        <v>-46.73</v>
      </c>
      <c r="F18">
        <v>35429</v>
      </c>
      <c r="G18">
        <v>-55.355239868159998</v>
      </c>
      <c r="H18" s="2">
        <f t="shared" si="0"/>
        <v>32143</v>
      </c>
      <c r="I18">
        <f t="shared" si="1"/>
        <v>-55.46</v>
      </c>
      <c r="J18">
        <f t="shared" si="2"/>
        <v>1.0974685223134738E-2</v>
      </c>
      <c r="K18">
        <f>(I18-AVERAGE($I$12:I$51))^2</f>
        <v>150.5160922499999</v>
      </c>
      <c r="L18">
        <f t="shared" si="3"/>
        <v>-0.10476013184000266</v>
      </c>
    </row>
    <row r="19" spans="1:12" x14ac:dyDescent="0.3">
      <c r="A19" s="2">
        <v>30310</v>
      </c>
      <c r="B19">
        <v>56.05</v>
      </c>
      <c r="C19">
        <v>-46.05</v>
      </c>
      <c r="D19">
        <v>-46.88</v>
      </c>
      <c r="F19">
        <v>35795</v>
      </c>
      <c r="G19">
        <v>-56.406772613530002</v>
      </c>
      <c r="H19" s="2">
        <f t="shared" si="0"/>
        <v>32509</v>
      </c>
      <c r="I19">
        <f t="shared" si="1"/>
        <v>-56.76</v>
      </c>
      <c r="J19">
        <f t="shared" si="2"/>
        <v>0.12476958655242389</v>
      </c>
      <c r="K19">
        <f>(I19-AVERAGE($I$12:I$51))^2</f>
        <v>120.30799224999997</v>
      </c>
      <c r="L19">
        <f t="shared" si="3"/>
        <v>-0.35322738646999596</v>
      </c>
    </row>
    <row r="20" spans="1:12" x14ac:dyDescent="0.3">
      <c r="A20" s="2">
        <v>30316</v>
      </c>
      <c r="B20">
        <v>55.9</v>
      </c>
      <c r="C20">
        <v>-45.9</v>
      </c>
      <c r="D20">
        <v>-46.73</v>
      </c>
      <c r="F20">
        <v>36160</v>
      </c>
      <c r="G20">
        <v>-57.376609802250002</v>
      </c>
      <c r="H20" s="2">
        <f t="shared" si="0"/>
        <v>32874</v>
      </c>
      <c r="I20">
        <f t="shared" si="1"/>
        <v>-57.02</v>
      </c>
      <c r="J20">
        <f t="shared" si="2"/>
        <v>0.12717055106078312</v>
      </c>
      <c r="K20">
        <f>(I20-AVERAGE($I$12:I$51))^2</f>
        <v>114.67197224999987</v>
      </c>
      <c r="L20">
        <f t="shared" si="3"/>
        <v>0.35660980224999861</v>
      </c>
    </row>
    <row r="21" spans="1:12" x14ac:dyDescent="0.3">
      <c r="A21" s="2">
        <v>30321</v>
      </c>
      <c r="B21">
        <v>55.86</v>
      </c>
      <c r="C21">
        <v>-45.86</v>
      </c>
      <c r="D21">
        <v>-46.69</v>
      </c>
      <c r="F21">
        <v>36525</v>
      </c>
      <c r="G21">
        <v>-58.325439453130002</v>
      </c>
      <c r="H21" s="2">
        <f t="shared" si="0"/>
        <v>33239</v>
      </c>
      <c r="I21">
        <f t="shared" si="1"/>
        <v>-57.69</v>
      </c>
      <c r="J21">
        <f t="shared" si="2"/>
        <v>0.40378329859415918</v>
      </c>
      <c r="K21">
        <f>(I21-AVERAGE($I$12:I$51))^2</f>
        <v>100.77148224999998</v>
      </c>
      <c r="L21">
        <f t="shared" si="3"/>
        <v>0.63543945313000449</v>
      </c>
    </row>
    <row r="22" spans="1:12" x14ac:dyDescent="0.3">
      <c r="A22" s="2">
        <v>30326</v>
      </c>
      <c r="B22">
        <v>55.74</v>
      </c>
      <c r="C22">
        <v>-45.74</v>
      </c>
      <c r="D22">
        <v>-46.57</v>
      </c>
      <c r="F22">
        <v>36890</v>
      </c>
      <c r="G22">
        <v>-60.420669555659998</v>
      </c>
      <c r="H22" s="2">
        <f t="shared" si="0"/>
        <v>33604</v>
      </c>
      <c r="I22">
        <f t="shared" si="1"/>
        <v>-61.3</v>
      </c>
      <c r="J22">
        <f t="shared" si="2"/>
        <v>0.77322203034318004</v>
      </c>
      <c r="K22">
        <f>(I22-AVERAGE($I$12:I$51))^2</f>
        <v>41.325612249999999</v>
      </c>
      <c r="L22">
        <f t="shared" si="3"/>
        <v>-0.87933044433999896</v>
      </c>
    </row>
    <row r="23" spans="1:12" x14ac:dyDescent="0.3">
      <c r="A23" s="2">
        <v>30331</v>
      </c>
      <c r="B23">
        <v>55.88</v>
      </c>
      <c r="C23">
        <v>-45.88</v>
      </c>
      <c r="D23">
        <v>-46.71</v>
      </c>
      <c r="F23">
        <v>37256</v>
      </c>
      <c r="G23">
        <v>-61.378128051760001</v>
      </c>
      <c r="H23" s="2">
        <f t="shared" si="0"/>
        <v>33970</v>
      </c>
      <c r="I23">
        <f t="shared" si="1"/>
        <v>-61.2</v>
      </c>
      <c r="J23">
        <f t="shared" si="2"/>
        <v>3.1729602823812569E-2</v>
      </c>
      <c r="K23">
        <f>(I23-AVERAGE($I$12:I$51))^2</f>
        <v>42.621312249999924</v>
      </c>
      <c r="L23">
        <f t="shared" si="3"/>
        <v>0.17812805175999813</v>
      </c>
    </row>
    <row r="24" spans="1:12" x14ac:dyDescent="0.3">
      <c r="A24" s="2">
        <v>30336</v>
      </c>
      <c r="B24">
        <v>56</v>
      </c>
      <c r="C24">
        <v>-46</v>
      </c>
      <c r="D24">
        <v>-46.83</v>
      </c>
      <c r="F24">
        <v>37621</v>
      </c>
      <c r="G24">
        <v>-62.232860565190002</v>
      </c>
      <c r="H24" s="2">
        <f t="shared" si="0"/>
        <v>34335</v>
      </c>
      <c r="I24">
        <f t="shared" si="1"/>
        <v>-63.97</v>
      </c>
      <c r="J24">
        <f t="shared" si="2"/>
        <v>3.0176534159719952</v>
      </c>
      <c r="K24">
        <f>(I24-AVERAGE($I$12:I$51))^2</f>
        <v>14.126322249999985</v>
      </c>
      <c r="L24">
        <f t="shared" si="3"/>
        <v>-1.7371394348099969</v>
      </c>
    </row>
    <row r="25" spans="1:12" x14ac:dyDescent="0.3">
      <c r="A25" s="2">
        <v>30341</v>
      </c>
      <c r="B25">
        <v>55.9</v>
      </c>
      <c r="C25">
        <v>-45.9</v>
      </c>
      <c r="D25">
        <v>-46.73</v>
      </c>
      <c r="F25">
        <v>37986</v>
      </c>
      <c r="G25">
        <v>-63.952602386469998</v>
      </c>
      <c r="H25" s="2">
        <f t="shared" si="0"/>
        <v>34700</v>
      </c>
      <c r="I25">
        <f t="shared" si="1"/>
        <v>-65.55</v>
      </c>
      <c r="J25">
        <f t="shared" si="2"/>
        <v>2.5516791357113369</v>
      </c>
      <c r="K25">
        <f>(I25-AVERAGE($I$12:I$51))^2</f>
        <v>4.7458622499999983</v>
      </c>
      <c r="L25">
        <f t="shared" si="3"/>
        <v>-1.5973976135299992</v>
      </c>
    </row>
    <row r="26" spans="1:12" x14ac:dyDescent="0.3">
      <c r="A26" s="2">
        <v>30375</v>
      </c>
      <c r="B26">
        <v>55.39</v>
      </c>
      <c r="C26">
        <v>-45.39</v>
      </c>
      <c r="D26">
        <v>-46.22</v>
      </c>
      <c r="F26">
        <v>38351</v>
      </c>
      <c r="G26">
        <v>-65.902061462399999</v>
      </c>
      <c r="H26" s="2">
        <f t="shared" si="0"/>
        <v>35065</v>
      </c>
      <c r="I26">
        <f t="shared" si="1"/>
        <v>-67.92</v>
      </c>
      <c r="J26">
        <f t="shared" si="2"/>
        <v>4.0720759415312378</v>
      </c>
      <c r="K26">
        <f>(I26-AVERAGE($I$12:I$51))^2</f>
        <v>3.667225000000187E-2</v>
      </c>
      <c r="L26">
        <f t="shared" si="3"/>
        <v>-2.0179385376000027</v>
      </c>
    </row>
    <row r="27" spans="1:12" x14ac:dyDescent="0.3">
      <c r="A27" s="2">
        <v>30380</v>
      </c>
      <c r="B27">
        <v>55.5</v>
      </c>
      <c r="C27">
        <v>-45.5</v>
      </c>
      <c r="D27">
        <v>-46.33</v>
      </c>
      <c r="F27">
        <v>38717</v>
      </c>
      <c r="G27">
        <v>-66.150398254389998</v>
      </c>
      <c r="H27" s="2">
        <f t="shared" si="0"/>
        <v>35431</v>
      </c>
      <c r="I27">
        <f t="shared" si="1"/>
        <v>-66.459999999999894</v>
      </c>
      <c r="J27">
        <f t="shared" si="2"/>
        <v>9.5853240884694935E-2</v>
      </c>
      <c r="K27">
        <f>(I27-AVERAGE($I$12:I$51))^2</f>
        <v>1.6090922500002602</v>
      </c>
      <c r="L27">
        <f t="shared" si="3"/>
        <v>-0.30960174560989628</v>
      </c>
    </row>
    <row r="28" spans="1:12" x14ac:dyDescent="0.3">
      <c r="A28" s="2">
        <v>30385</v>
      </c>
      <c r="B28">
        <v>56.26</v>
      </c>
      <c r="C28">
        <v>-46.26</v>
      </c>
      <c r="D28">
        <v>-47.09</v>
      </c>
      <c r="F28">
        <v>39082</v>
      </c>
      <c r="G28">
        <v>-67.085960388179998</v>
      </c>
      <c r="H28" s="2">
        <f t="shared" si="0"/>
        <v>35796</v>
      </c>
      <c r="I28">
        <f t="shared" si="1"/>
        <v>-68</v>
      </c>
      <c r="J28">
        <f t="shared" si="2"/>
        <v>0.83546841197605926</v>
      </c>
      <c r="K28">
        <f>(I28-AVERAGE($I$12:I$51))^2</f>
        <v>7.3712250000001728E-2</v>
      </c>
      <c r="L28">
        <f t="shared" si="3"/>
        <v>-0.9140396118200016</v>
      </c>
    </row>
    <row r="29" spans="1:12" x14ac:dyDescent="0.3">
      <c r="A29" s="2">
        <v>30390</v>
      </c>
      <c r="B29">
        <v>55.22</v>
      </c>
      <c r="C29">
        <v>-45.22</v>
      </c>
      <c r="D29">
        <v>-46.05</v>
      </c>
      <c r="F29">
        <v>39447</v>
      </c>
      <c r="G29">
        <v>-66.698432922359999</v>
      </c>
      <c r="H29" s="2">
        <f t="shared" si="0"/>
        <v>36161</v>
      </c>
      <c r="I29">
        <f t="shared" si="1"/>
        <v>-68.31</v>
      </c>
      <c r="J29">
        <f t="shared" si="2"/>
        <v>2.5971484457331417</v>
      </c>
      <c r="K29">
        <f>(I29-AVERAGE($I$12:I$51))^2</f>
        <v>0.33814225000000636</v>
      </c>
      <c r="L29">
        <f t="shared" si="3"/>
        <v>-1.6115670776400037</v>
      </c>
    </row>
    <row r="30" spans="1:12" x14ac:dyDescent="0.3">
      <c r="A30" s="2">
        <v>30395</v>
      </c>
      <c r="B30">
        <v>55.32</v>
      </c>
      <c r="C30">
        <v>-45.32</v>
      </c>
      <c r="D30">
        <v>-46.15</v>
      </c>
      <c r="F30">
        <v>39812</v>
      </c>
      <c r="G30">
        <v>-67.777061462399999</v>
      </c>
      <c r="H30" s="2">
        <f t="shared" si="0"/>
        <v>36526</v>
      </c>
      <c r="I30">
        <f t="shared" si="1"/>
        <v>-69.489999999999895</v>
      </c>
      <c r="J30">
        <f t="shared" si="2"/>
        <v>2.9341584335948721</v>
      </c>
      <c r="K30">
        <f>(I30-AVERAGE($I$12:I$51))^2</f>
        <v>3.1028822499996429</v>
      </c>
      <c r="L30">
        <f t="shared" si="3"/>
        <v>-1.7129385375998964</v>
      </c>
    </row>
    <row r="31" spans="1:12" x14ac:dyDescent="0.3">
      <c r="A31" s="2">
        <v>30400</v>
      </c>
      <c r="B31">
        <v>55.23</v>
      </c>
      <c r="C31">
        <v>-45.23</v>
      </c>
      <c r="D31">
        <v>-46.06</v>
      </c>
      <c r="F31">
        <v>40178</v>
      </c>
      <c r="G31">
        <v>-69.077919006350001</v>
      </c>
      <c r="H31" s="2">
        <f t="shared" si="0"/>
        <v>36892</v>
      </c>
      <c r="I31">
        <f t="shared" si="1"/>
        <v>-70.31</v>
      </c>
      <c r="J31">
        <f t="shared" si="2"/>
        <v>1.5180235749135744</v>
      </c>
      <c r="K31">
        <f>(I31-AVERAGE($I$12:I$51))^2</f>
        <v>6.6641422500000278</v>
      </c>
      <c r="L31">
        <f t="shared" si="3"/>
        <v>-1.2320809936500012</v>
      </c>
    </row>
    <row r="32" spans="1:12" x14ac:dyDescent="0.3">
      <c r="A32" s="2">
        <v>30411</v>
      </c>
      <c r="B32">
        <v>55.45</v>
      </c>
      <c r="C32">
        <v>-45.45</v>
      </c>
      <c r="D32">
        <v>-46.28</v>
      </c>
      <c r="F32">
        <v>40543</v>
      </c>
      <c r="G32">
        <v>-71.222938537600001</v>
      </c>
      <c r="H32" s="2">
        <f t="shared" si="0"/>
        <v>37257</v>
      </c>
      <c r="I32">
        <f t="shared" si="1"/>
        <v>-72.73</v>
      </c>
      <c r="J32">
        <f t="shared" si="2"/>
        <v>2.2712342514512356</v>
      </c>
      <c r="K32">
        <f>(I32-AVERAGE($I$12:I$51))^2</f>
        <v>25.015002250000073</v>
      </c>
      <c r="L32">
        <f t="shared" si="3"/>
        <v>-1.5070614624000029</v>
      </c>
    </row>
    <row r="33" spans="1:12" x14ac:dyDescent="0.3">
      <c r="A33" s="2">
        <v>30416</v>
      </c>
      <c r="B33">
        <v>55.41</v>
      </c>
      <c r="C33">
        <v>-45.41</v>
      </c>
      <c r="D33">
        <v>-46.24</v>
      </c>
      <c r="F33">
        <v>40908</v>
      </c>
      <c r="G33">
        <v>-73.210746765140001</v>
      </c>
      <c r="H33" s="2">
        <f t="shared" si="0"/>
        <v>37622</v>
      </c>
      <c r="I33">
        <f t="shared" si="1"/>
        <v>-76.349999999999895</v>
      </c>
      <c r="J33">
        <f t="shared" si="2"/>
        <v>9.854910872578305</v>
      </c>
      <c r="K33">
        <f>(I33-AVERAGE($I$12:I$51))^2</f>
        <v>74.330262249998242</v>
      </c>
      <c r="L33">
        <f t="shared" si="3"/>
        <v>-3.1392532348598934</v>
      </c>
    </row>
    <row r="34" spans="1:12" x14ac:dyDescent="0.3">
      <c r="A34" s="2">
        <v>30436</v>
      </c>
      <c r="B34">
        <v>55.45</v>
      </c>
      <c r="C34">
        <v>-45.45</v>
      </c>
      <c r="D34">
        <v>-46.28</v>
      </c>
      <c r="F34">
        <v>41273</v>
      </c>
      <c r="G34">
        <v>-74.500755310060001</v>
      </c>
      <c r="H34" s="2">
        <f t="shared" si="0"/>
        <v>37987</v>
      </c>
      <c r="I34">
        <f t="shared" si="1"/>
        <v>-76.510000000000005</v>
      </c>
      <c r="J34">
        <f t="shared" si="2"/>
        <v>4.0370642240521049</v>
      </c>
      <c r="K34">
        <f>(I34-AVERAGE($I$12:I$51))^2</f>
        <v>77.114742250000148</v>
      </c>
      <c r="L34">
        <f t="shared" si="3"/>
        <v>-2.0092446899400045</v>
      </c>
    </row>
    <row r="35" spans="1:12" x14ac:dyDescent="0.3">
      <c r="A35" s="2">
        <v>30441</v>
      </c>
      <c r="B35">
        <v>55.4</v>
      </c>
      <c r="C35">
        <v>-45.4</v>
      </c>
      <c r="D35">
        <v>-46.23</v>
      </c>
      <c r="F35">
        <v>41639</v>
      </c>
      <c r="G35">
        <v>-75.283638000490001</v>
      </c>
      <c r="H35" s="2">
        <f t="shared" si="0"/>
        <v>38353</v>
      </c>
      <c r="I35">
        <f t="shared" si="1"/>
        <v>-76.69</v>
      </c>
      <c r="J35">
        <f t="shared" si="2"/>
        <v>1.9778540736657566</v>
      </c>
      <c r="K35">
        <f>(I35-AVERAGE($I$12:I$51))^2</f>
        <v>80.308482250000012</v>
      </c>
      <c r="L35">
        <f t="shared" si="3"/>
        <v>-1.406361999509997</v>
      </c>
    </row>
    <row r="36" spans="1:12" x14ac:dyDescent="0.3">
      <c r="A36" s="2">
        <v>30446</v>
      </c>
      <c r="B36">
        <v>55.52</v>
      </c>
      <c r="C36">
        <v>-45.52</v>
      </c>
      <c r="D36">
        <v>-46.35</v>
      </c>
      <c r="F36">
        <v>42004</v>
      </c>
      <c r="G36">
        <v>-76.2738571167</v>
      </c>
      <c r="H36" s="2">
        <f t="shared" si="0"/>
        <v>38718</v>
      </c>
      <c r="I36">
        <f t="shared" si="1"/>
        <v>-78.09</v>
      </c>
      <c r="J36">
        <f t="shared" si="2"/>
        <v>3.2983749725612483</v>
      </c>
      <c r="K36">
        <f>(I36-AVERAGE($I$12:I$51))^2</f>
        <v>107.36068225000014</v>
      </c>
      <c r="L36">
        <f t="shared" si="3"/>
        <v>-1.8161428833000031</v>
      </c>
    </row>
    <row r="37" spans="1:12" x14ac:dyDescent="0.3">
      <c r="A37" s="2">
        <v>30451</v>
      </c>
      <c r="B37">
        <v>55.4</v>
      </c>
      <c r="C37">
        <v>-45.4</v>
      </c>
      <c r="D37">
        <v>-46.23</v>
      </c>
      <c r="F37">
        <v>42369</v>
      </c>
      <c r="G37">
        <v>-77.68300628662</v>
      </c>
      <c r="H37" s="2">
        <f t="shared" si="0"/>
        <v>39083</v>
      </c>
      <c r="I37">
        <f t="shared" si="1"/>
        <v>-78.39</v>
      </c>
      <c r="J37">
        <f t="shared" si="2"/>
        <v>0.4998401107588431</v>
      </c>
      <c r="K37">
        <f>(I37-AVERAGE($I$12:I$51))^2</f>
        <v>113.66758225000008</v>
      </c>
      <c r="L37">
        <f t="shared" si="3"/>
        <v>-0.70699371338000105</v>
      </c>
    </row>
    <row r="38" spans="1:12" x14ac:dyDescent="0.3">
      <c r="A38" s="2">
        <v>30456</v>
      </c>
      <c r="B38">
        <v>55.56</v>
      </c>
      <c r="C38">
        <v>-45.56</v>
      </c>
      <c r="D38">
        <v>-46.39</v>
      </c>
      <c r="F38">
        <v>42734</v>
      </c>
      <c r="G38">
        <v>-80.015350341800001</v>
      </c>
      <c r="H38" s="2">
        <f t="shared" si="0"/>
        <v>39448</v>
      </c>
      <c r="I38">
        <f t="shared" si="1"/>
        <v>-82.27</v>
      </c>
      <c r="J38">
        <f t="shared" si="2"/>
        <v>5.0834450812213525</v>
      </c>
      <c r="K38">
        <f>(I38-AVERAGE($I$12:I$51))^2</f>
        <v>211.45522224999996</v>
      </c>
      <c r="L38">
        <f t="shared" si="3"/>
        <v>-2.2546496581999946</v>
      </c>
    </row>
    <row r="39" spans="1:12" x14ac:dyDescent="0.3">
      <c r="A39" s="2">
        <v>30461</v>
      </c>
      <c r="B39">
        <v>55.42</v>
      </c>
      <c r="C39">
        <v>-45.42</v>
      </c>
      <c r="D39">
        <v>-46.25</v>
      </c>
      <c r="F39">
        <v>43100</v>
      </c>
      <c r="G39">
        <v>-81.502731323239999</v>
      </c>
      <c r="H39" s="2">
        <f t="shared" si="0"/>
        <v>39814</v>
      </c>
      <c r="I39">
        <f t="shared" si="1"/>
        <v>-83.02</v>
      </c>
      <c r="J39">
        <f t="shared" si="2"/>
        <v>2.3021042374770322</v>
      </c>
      <c r="K39">
        <f>(I39-AVERAGE($I$12:I$51))^2</f>
        <v>233.82997224999997</v>
      </c>
      <c r="L39">
        <f t="shared" si="3"/>
        <v>-1.517268676759997</v>
      </c>
    </row>
    <row r="40" spans="1:12" x14ac:dyDescent="0.3">
      <c r="A40" s="2">
        <v>30466</v>
      </c>
      <c r="B40">
        <v>55.73</v>
      </c>
      <c r="C40">
        <v>-45.73</v>
      </c>
      <c r="D40">
        <v>-46.56</v>
      </c>
      <c r="F40">
        <v>43465</v>
      </c>
      <c r="G40">
        <v>-81.013221740719999</v>
      </c>
      <c r="H40" s="2">
        <f t="shared" si="0"/>
        <v>40179</v>
      </c>
      <c r="I40">
        <f t="shared" si="1"/>
        <v>-81.150000000000006</v>
      </c>
      <c r="J40">
        <f t="shared" si="2"/>
        <v>1.8708292211668785E-2</v>
      </c>
      <c r="K40">
        <f>(I40-AVERAGE($I$12:I$51))^2</f>
        <v>180.13666225000023</v>
      </c>
      <c r="L40">
        <f t="shared" si="3"/>
        <v>-0.13677825928000686</v>
      </c>
    </row>
    <row r="41" spans="1:12" x14ac:dyDescent="0.3">
      <c r="A41" s="2">
        <v>30497</v>
      </c>
      <c r="B41">
        <v>55.61</v>
      </c>
      <c r="C41">
        <v>-45.61</v>
      </c>
      <c r="D41">
        <v>-46.44</v>
      </c>
      <c r="F41">
        <v>43830</v>
      </c>
      <c r="G41">
        <v>-80.562850952150001</v>
      </c>
      <c r="H41" s="2">
        <f t="shared" si="0"/>
        <v>40544</v>
      </c>
      <c r="I41">
        <f t="shared" si="1"/>
        <v>-82.62</v>
      </c>
      <c r="J41">
        <f t="shared" si="2"/>
        <v>4.2318622050701773</v>
      </c>
      <c r="K41">
        <f>(I41-AVERAGE($I$12:I$51))^2</f>
        <v>221.75677225000024</v>
      </c>
      <c r="L41">
        <f t="shared" si="3"/>
        <v>-2.0571490478500039</v>
      </c>
    </row>
    <row r="42" spans="1:12" x14ac:dyDescent="0.3">
      <c r="A42" s="2">
        <v>30502</v>
      </c>
      <c r="B42">
        <v>55.56</v>
      </c>
      <c r="C42">
        <v>-45.56</v>
      </c>
      <c r="D42">
        <v>-46.39</v>
      </c>
      <c r="F42">
        <v>44195</v>
      </c>
      <c r="G42">
        <v>-78.045219421390001</v>
      </c>
      <c r="H42" s="2">
        <f t="shared" si="0"/>
        <v>40909</v>
      </c>
      <c r="I42">
        <f t="shared" si="1"/>
        <v>-80.400000000000006</v>
      </c>
      <c r="J42">
        <f t="shared" si="2"/>
        <v>5.5449915733988666</v>
      </c>
      <c r="K42">
        <f>(I42-AVERAGE($I$12:I$51))^2</f>
        <v>160.56691225000023</v>
      </c>
      <c r="L42">
        <f t="shared" si="3"/>
        <v>-2.3547805786100042</v>
      </c>
    </row>
    <row r="43" spans="1:12" x14ac:dyDescent="0.3">
      <c r="A43" s="2">
        <v>30507</v>
      </c>
      <c r="B43">
        <v>55.65</v>
      </c>
      <c r="C43">
        <v>-45.65</v>
      </c>
      <c r="D43">
        <v>-46.48</v>
      </c>
      <c r="F43">
        <v>44561</v>
      </c>
      <c r="G43">
        <v>-75.17244720459</v>
      </c>
      <c r="H43" s="2">
        <f t="shared" si="0"/>
        <v>41275</v>
      </c>
      <c r="I43">
        <f t="shared" si="1"/>
        <v>-76.709999999999894</v>
      </c>
      <c r="J43">
        <f t="shared" si="2"/>
        <v>2.3640685986727799</v>
      </c>
      <c r="K43">
        <f>(I43-AVERAGE($I$12:I$51))^2</f>
        <v>80.667342249998157</v>
      </c>
      <c r="L43">
        <f t="shared" si="3"/>
        <v>-1.5375527954098942</v>
      </c>
    </row>
    <row r="44" spans="1:12" x14ac:dyDescent="0.3">
      <c r="A44" s="2">
        <v>30512</v>
      </c>
      <c r="B44">
        <v>55.74</v>
      </c>
      <c r="C44">
        <v>-45.74</v>
      </c>
      <c r="D44">
        <v>-46.57</v>
      </c>
      <c r="F44">
        <v>44926</v>
      </c>
      <c r="G44">
        <v>-73.392951965329999</v>
      </c>
      <c r="H44" s="2">
        <f t="shared" si="0"/>
        <v>41640</v>
      </c>
      <c r="I44">
        <f t="shared" si="1"/>
        <v>-74.63</v>
      </c>
      <c r="J44">
        <f t="shared" si="2"/>
        <v>1.5302878400809006</v>
      </c>
      <c r="K44">
        <f>(I44-AVERAGE($I$12:I$51))^2</f>
        <v>47.630702249999985</v>
      </c>
      <c r="L44">
        <f t="shared" si="3"/>
        <v>-1.2370480346699964</v>
      </c>
    </row>
    <row r="45" spans="1:12" x14ac:dyDescent="0.3">
      <c r="A45" s="2">
        <v>30517</v>
      </c>
      <c r="B45">
        <v>55.8</v>
      </c>
      <c r="C45">
        <v>-45.8</v>
      </c>
      <c r="D45">
        <v>-46.63</v>
      </c>
      <c r="F45">
        <v>45291</v>
      </c>
      <c r="G45">
        <v>-72.48941040039</v>
      </c>
      <c r="H45" s="2">
        <f t="shared" si="0"/>
        <v>42005</v>
      </c>
      <c r="I45">
        <f t="shared" si="1"/>
        <v>-73.58</v>
      </c>
      <c r="J45">
        <f t="shared" si="2"/>
        <v>1.1893856747774969</v>
      </c>
      <c r="K45">
        <f>(I45-AVERAGE($I$12:I$51))^2</f>
        <v>34.240052250000019</v>
      </c>
      <c r="L45">
        <f t="shared" si="3"/>
        <v>-1.0905895996099986</v>
      </c>
    </row>
    <row r="46" spans="1:12" x14ac:dyDescent="0.3">
      <c r="A46" s="2">
        <v>30522</v>
      </c>
      <c r="B46">
        <v>55.65</v>
      </c>
      <c r="C46">
        <v>-45.65</v>
      </c>
      <c r="D46">
        <v>-46.48</v>
      </c>
      <c r="F46">
        <v>45656</v>
      </c>
      <c r="G46">
        <v>-71.529014587399999</v>
      </c>
      <c r="H46" s="2">
        <f t="shared" si="0"/>
        <v>42370</v>
      </c>
      <c r="I46">
        <f t="shared" si="1"/>
        <v>-73.349999999999895</v>
      </c>
      <c r="J46">
        <f t="shared" si="2"/>
        <v>3.315987872901613</v>
      </c>
      <c r="K46">
        <f>(I46-AVERAGE($I$12:I$51))^2</f>
        <v>31.601262249998854</v>
      </c>
      <c r="L46">
        <f t="shared" si="3"/>
        <v>-1.8209854125998959</v>
      </c>
    </row>
    <row r="47" spans="1:12" x14ac:dyDescent="0.3">
      <c r="A47" s="2">
        <v>30527</v>
      </c>
      <c r="B47">
        <v>55.83</v>
      </c>
      <c r="C47">
        <v>-45.83</v>
      </c>
      <c r="D47">
        <v>-46.66</v>
      </c>
      <c r="F47">
        <v>46022</v>
      </c>
      <c r="G47">
        <v>-70.10157775879</v>
      </c>
      <c r="H47" s="2">
        <f t="shared" si="0"/>
        <v>42736</v>
      </c>
      <c r="I47">
        <f t="shared" si="1"/>
        <v>-72.02</v>
      </c>
      <c r="J47">
        <f t="shared" si="2"/>
        <v>3.6803438955691825</v>
      </c>
      <c r="K47">
        <f>(I47-AVERAGE($I$12:I$51))^2</f>
        <v>18.416972249999993</v>
      </c>
      <c r="L47">
        <f t="shared" si="3"/>
        <v>-1.9184222412099956</v>
      </c>
    </row>
    <row r="48" spans="1:12" x14ac:dyDescent="0.3">
      <c r="A48" s="2">
        <v>30538</v>
      </c>
      <c r="B48">
        <v>55.91</v>
      </c>
      <c r="C48">
        <v>-45.91</v>
      </c>
      <c r="D48">
        <v>-46.74</v>
      </c>
      <c r="F48">
        <v>46387</v>
      </c>
      <c r="G48">
        <v>-69.024520874019998</v>
      </c>
      <c r="H48" s="2">
        <f t="shared" si="0"/>
        <v>43101</v>
      </c>
      <c r="I48">
        <f t="shared" si="1"/>
        <v>-74.61</v>
      </c>
      <c r="J48">
        <f t="shared" si="2"/>
        <v>31.197577066758317</v>
      </c>
      <c r="K48">
        <f>(I48-AVERAGE($I$12:I$51))^2</f>
        <v>47.355042250000039</v>
      </c>
      <c r="L48">
        <f t="shared" si="3"/>
        <v>-5.585479125980001</v>
      </c>
    </row>
    <row r="49" spans="1:12" x14ac:dyDescent="0.3">
      <c r="A49" s="2">
        <v>30564</v>
      </c>
      <c r="B49">
        <v>55.73</v>
      </c>
      <c r="C49">
        <v>-45.73</v>
      </c>
      <c r="D49">
        <v>-46.56</v>
      </c>
      <c r="F49">
        <v>46752</v>
      </c>
      <c r="G49">
        <v>-67.787162780759999</v>
      </c>
      <c r="H49" s="2">
        <f t="shared" si="0"/>
        <v>43466</v>
      </c>
      <c r="I49">
        <f t="shared" si="1"/>
        <v>-71.61</v>
      </c>
      <c r="J49">
        <f t="shared" si="2"/>
        <v>14.614084404806617</v>
      </c>
      <c r="K49">
        <f>(I49-AVERAGE($I$12:I$51))^2</f>
        <v>15.06604225000002</v>
      </c>
      <c r="L49">
        <f t="shared" si="3"/>
        <v>-3.8228372192400002</v>
      </c>
    </row>
    <row r="50" spans="1:12" x14ac:dyDescent="0.3">
      <c r="A50" s="2">
        <v>30569</v>
      </c>
      <c r="B50">
        <v>55.65</v>
      </c>
      <c r="C50">
        <v>-45.65</v>
      </c>
      <c r="D50">
        <v>-46.48</v>
      </c>
      <c r="F50">
        <v>47117</v>
      </c>
      <c r="G50">
        <v>-66.926429748540002</v>
      </c>
      <c r="H50" s="2">
        <f t="shared" si="0"/>
        <v>43831</v>
      </c>
      <c r="I50">
        <f t="shared" si="1"/>
        <v>-69.959999999999894</v>
      </c>
      <c r="J50">
        <f t="shared" si="2"/>
        <v>9.2025484705424336</v>
      </c>
      <c r="K50">
        <f>(I50-AVERAGE($I$12:I$51))^2</f>
        <v>4.9795922499995422</v>
      </c>
      <c r="L50">
        <f t="shared" si="3"/>
        <v>-3.0335702514598921</v>
      </c>
    </row>
    <row r="51" spans="1:12" x14ac:dyDescent="0.3">
      <c r="A51" s="2">
        <v>30584</v>
      </c>
      <c r="B51">
        <v>55.57</v>
      </c>
      <c r="C51">
        <v>-45.57</v>
      </c>
      <c r="D51">
        <v>-46.4</v>
      </c>
      <c r="F51">
        <v>47483</v>
      </c>
      <c r="G51">
        <v>-70.147987365719999</v>
      </c>
      <c r="H51" s="2">
        <f t="shared" si="0"/>
        <v>44197</v>
      </c>
      <c r="I51">
        <f t="shared" si="1"/>
        <v>-70.81</v>
      </c>
      <c r="J51">
        <f t="shared" si="2"/>
        <v>0.43826072794634963</v>
      </c>
      <c r="K51">
        <f>(I51-AVERAGE($I$12:I$51))^2</f>
        <v>9.4956422500000333</v>
      </c>
      <c r="L51">
        <f t="shared" si="3"/>
        <v>-0.66201263428000345</v>
      </c>
    </row>
    <row r="52" spans="1:12" x14ac:dyDescent="0.3">
      <c r="A52" s="2">
        <v>30588</v>
      </c>
      <c r="B52">
        <v>55.58</v>
      </c>
      <c r="C52">
        <v>-45.58</v>
      </c>
      <c r="D52">
        <v>-46.41</v>
      </c>
      <c r="F52">
        <v>47848</v>
      </c>
      <c r="G52">
        <v>-73.443367004389998</v>
      </c>
      <c r="H52" s="2">
        <f t="shared" si="0"/>
        <v>44562</v>
      </c>
      <c r="I52">
        <f t="shared" si="1"/>
        <v>-70.989999999999895</v>
      </c>
      <c r="J52">
        <f t="shared" si="2"/>
        <v>6.0190096582300656</v>
      </c>
      <c r="K52">
        <f>(I52-AVERAGE($I$12:I$51))^2</f>
        <v>10.637382249999339</v>
      </c>
      <c r="L52">
        <f t="shared" si="3"/>
        <v>2.4533670043901026</v>
      </c>
    </row>
    <row r="53" spans="1:12" x14ac:dyDescent="0.3">
      <c r="A53" s="2">
        <v>30594</v>
      </c>
      <c r="B53">
        <v>55.49</v>
      </c>
      <c r="C53">
        <v>-45.49</v>
      </c>
      <c r="D53">
        <v>-46.32</v>
      </c>
      <c r="F53">
        <v>48213</v>
      </c>
      <c r="G53">
        <v>-77.118980407709998</v>
      </c>
      <c r="H53" s="2">
        <f t="shared" si="0"/>
        <v>44927</v>
      </c>
      <c r="I53">
        <f t="shared" si="1"/>
        <v>-71.430000000000007</v>
      </c>
      <c r="J53">
        <f t="shared" si="2"/>
        <v>32.364498079308134</v>
      </c>
      <c r="K53">
        <f>(I53-AVERAGE($I$12:I$51))^2</f>
        <v>13.701102250000075</v>
      </c>
      <c r="L53">
        <f t="shared" si="3"/>
        <v>5.688980407709991</v>
      </c>
    </row>
    <row r="54" spans="1:12" x14ac:dyDescent="0.3">
      <c r="A54" s="2">
        <v>30599</v>
      </c>
      <c r="B54">
        <v>55.7</v>
      </c>
      <c r="C54">
        <v>-45.7</v>
      </c>
      <c r="D54">
        <v>-46.53</v>
      </c>
      <c r="F54">
        <v>48578</v>
      </c>
      <c r="G54">
        <v>-79.556510925289999</v>
      </c>
      <c r="H54" s="2">
        <f t="shared" si="0"/>
        <v>45292</v>
      </c>
      <c r="I54">
        <f t="shared" si="1"/>
        <v>-71.430000000000007</v>
      </c>
      <c r="J54">
        <f t="shared" si="2"/>
        <v>66.040179818857595</v>
      </c>
      <c r="K54">
        <f>(I54-AVERAGE($I$12:I$51))^2</f>
        <v>13.701102250000075</v>
      </c>
      <c r="L54">
        <f t="shared" si="3"/>
        <v>8.1265109252899919</v>
      </c>
    </row>
    <row r="55" spans="1:12" x14ac:dyDescent="0.3">
      <c r="A55" s="2">
        <v>30604</v>
      </c>
      <c r="B55">
        <v>55.9</v>
      </c>
      <c r="C55">
        <v>-45.9</v>
      </c>
      <c r="D55">
        <v>-46.73</v>
      </c>
      <c r="F55">
        <v>48944</v>
      </c>
      <c r="G55">
        <v>-81.785636901860002</v>
      </c>
      <c r="H55" s="2">
        <f t="shared" si="0"/>
        <v>45658</v>
      </c>
      <c r="I55">
        <f t="shared" si="1"/>
        <v>-71.430000000000007</v>
      </c>
      <c r="J55">
        <f t="shared" si="2"/>
        <v>107.23921564316448</v>
      </c>
      <c r="K55">
        <f>(I55-AVERAGE($I$12:I$51))^2</f>
        <v>13.701102250000075</v>
      </c>
      <c r="L55">
        <f t="shared" si="3"/>
        <v>10.355636901859995</v>
      </c>
    </row>
    <row r="56" spans="1:12" x14ac:dyDescent="0.3">
      <c r="A56" s="2">
        <v>30609</v>
      </c>
      <c r="B56">
        <v>55.73</v>
      </c>
      <c r="C56">
        <v>-45.73</v>
      </c>
      <c r="D56">
        <v>-46.56</v>
      </c>
      <c r="F56">
        <v>49309</v>
      </c>
      <c r="G56">
        <v>-84.03712463379</v>
      </c>
      <c r="H56" s="2">
        <f t="shared" si="0"/>
        <v>46023</v>
      </c>
      <c r="I56">
        <f t="shared" si="1"/>
        <v>-71.430000000000007</v>
      </c>
      <c r="J56">
        <f t="shared" si="2"/>
        <v>158.93959153191449</v>
      </c>
      <c r="K56">
        <f>(I56-AVERAGE($I$12:I$51))^2</f>
        <v>13.701102250000075</v>
      </c>
      <c r="L56">
        <f t="shared" si="3"/>
        <v>12.607124633789994</v>
      </c>
    </row>
    <row r="57" spans="1:12" x14ac:dyDescent="0.3">
      <c r="A57" s="2">
        <v>30665</v>
      </c>
      <c r="B57">
        <v>56.63</v>
      </c>
      <c r="C57">
        <v>-46.63</v>
      </c>
      <c r="D57">
        <v>-47.46</v>
      </c>
      <c r="F57">
        <v>49674</v>
      </c>
      <c r="G57">
        <v>-85.964935302729998</v>
      </c>
      <c r="H57" s="2">
        <f t="shared" si="0"/>
        <v>46388</v>
      </c>
      <c r="I57">
        <f t="shared" si="1"/>
        <v>-71.430000000000007</v>
      </c>
      <c r="J57">
        <f t="shared" si="2"/>
        <v>211.26434425454659</v>
      </c>
      <c r="K57">
        <f>(I57-AVERAGE($I$12:I$51))^2</f>
        <v>13.701102250000075</v>
      </c>
      <c r="L57">
        <f t="shared" si="3"/>
        <v>14.534935302729991</v>
      </c>
    </row>
    <row r="58" spans="1:12" x14ac:dyDescent="0.3">
      <c r="A58" s="2">
        <v>30670</v>
      </c>
      <c r="B58">
        <v>56.5</v>
      </c>
      <c r="C58">
        <v>-46.5</v>
      </c>
      <c r="D58">
        <v>-47.33</v>
      </c>
      <c r="F58">
        <v>50039</v>
      </c>
      <c r="G58">
        <v>-87.52710723877</v>
      </c>
      <c r="H58" s="2">
        <f t="shared" si="0"/>
        <v>46753</v>
      </c>
      <c r="I58">
        <f t="shared" si="1"/>
        <v>-71.430000000000007</v>
      </c>
      <c r="J58">
        <f t="shared" si="2"/>
        <v>259.11686145646132</v>
      </c>
      <c r="K58">
        <f>(I58-AVERAGE($I$12:I$51))^2</f>
        <v>13.701102250000075</v>
      </c>
      <c r="L58">
        <f t="shared" si="3"/>
        <v>16.097107238769993</v>
      </c>
    </row>
    <row r="59" spans="1:12" x14ac:dyDescent="0.3">
      <c r="A59" s="2">
        <v>30675</v>
      </c>
      <c r="B59">
        <v>56.7</v>
      </c>
      <c r="C59">
        <v>-46.7</v>
      </c>
      <c r="D59">
        <v>-47.53</v>
      </c>
      <c r="F59">
        <v>50405</v>
      </c>
      <c r="G59">
        <v>-88.536758422849999</v>
      </c>
      <c r="H59" s="2">
        <f t="shared" si="0"/>
        <v>47119</v>
      </c>
      <c r="I59">
        <f t="shared" si="1"/>
        <v>-71.430000000000007</v>
      </c>
      <c r="J59">
        <f t="shared" si="2"/>
        <v>292.64118373774915</v>
      </c>
      <c r="K59">
        <f>(I59-AVERAGE($I$12:I$51))^2</f>
        <v>13.701102250000075</v>
      </c>
      <c r="L59">
        <f t="shared" si="3"/>
        <v>17.106758422849992</v>
      </c>
    </row>
    <row r="60" spans="1:12" x14ac:dyDescent="0.3">
      <c r="A60" s="2">
        <v>30681</v>
      </c>
      <c r="B60">
        <v>56.82</v>
      </c>
      <c r="C60">
        <v>-46.82</v>
      </c>
      <c r="D60">
        <v>-47.65</v>
      </c>
      <c r="F60">
        <v>50770</v>
      </c>
      <c r="G60">
        <v>-89.636993408199999</v>
      </c>
      <c r="H60" s="2">
        <f t="shared" si="0"/>
        <v>47484</v>
      </c>
      <c r="I60">
        <f t="shared" si="1"/>
        <v>-71.430000000000007</v>
      </c>
      <c r="J60">
        <f t="shared" si="2"/>
        <v>331.49460896623793</v>
      </c>
      <c r="K60">
        <f>(I60-AVERAGE($I$12:I$51))^2</f>
        <v>13.701102250000075</v>
      </c>
      <c r="L60">
        <f t="shared" si="3"/>
        <v>18.206993408199992</v>
      </c>
    </row>
    <row r="61" spans="1:12" x14ac:dyDescent="0.3">
      <c r="A61" s="2">
        <v>30696</v>
      </c>
      <c r="B61">
        <v>57.11</v>
      </c>
      <c r="C61">
        <v>-47.11</v>
      </c>
      <c r="D61">
        <v>-47.94</v>
      </c>
      <c r="F61">
        <v>51135</v>
      </c>
      <c r="G61">
        <v>-90.70612335205</v>
      </c>
      <c r="H61" s="2">
        <f t="shared" si="0"/>
        <v>47849</v>
      </c>
      <c r="I61">
        <f t="shared" si="1"/>
        <v>-71.430000000000007</v>
      </c>
      <c r="J61">
        <f t="shared" si="2"/>
        <v>371.56893148344705</v>
      </c>
      <c r="K61">
        <f>(I61-AVERAGE($I$12:I$51))^2</f>
        <v>13.701102250000075</v>
      </c>
      <c r="L61">
        <f t="shared" si="3"/>
        <v>19.276123352049993</v>
      </c>
    </row>
    <row r="62" spans="1:12" x14ac:dyDescent="0.3">
      <c r="A62" s="2">
        <v>30701</v>
      </c>
      <c r="B62">
        <v>57.25</v>
      </c>
      <c r="C62">
        <v>-47.25</v>
      </c>
      <c r="D62">
        <v>-48.08</v>
      </c>
      <c r="F62">
        <v>51500</v>
      </c>
      <c r="G62">
        <v>-91.728233337399999</v>
      </c>
      <c r="H62" s="2">
        <f t="shared" si="0"/>
        <v>48214</v>
      </c>
      <c r="I62">
        <f t="shared" si="1"/>
        <v>-71.430000000000007</v>
      </c>
      <c r="J62">
        <f t="shared" si="2"/>
        <v>412.01827661953644</v>
      </c>
      <c r="K62">
        <f>(I62-AVERAGE($I$12:I$51))^2</f>
        <v>13.701102250000075</v>
      </c>
      <c r="L62">
        <f t="shared" si="3"/>
        <v>20.298233337399992</v>
      </c>
    </row>
    <row r="63" spans="1:12" x14ac:dyDescent="0.3">
      <c r="A63" s="2">
        <v>30706</v>
      </c>
      <c r="B63">
        <v>57.33</v>
      </c>
      <c r="C63">
        <v>-47.33</v>
      </c>
      <c r="D63">
        <v>-48.16</v>
      </c>
      <c r="F63">
        <v>51866</v>
      </c>
      <c r="G63">
        <v>-90.924697875980002</v>
      </c>
      <c r="H63" s="2">
        <f t="shared" si="0"/>
        <v>48580</v>
      </c>
      <c r="I63">
        <f t="shared" si="1"/>
        <v>-71.430000000000007</v>
      </c>
      <c r="J63">
        <f t="shared" si="2"/>
        <v>380.04324527573891</v>
      </c>
      <c r="K63">
        <f>(I63-AVERAGE($I$12:I$51))^2</f>
        <v>13.701102250000075</v>
      </c>
      <c r="L63">
        <f t="shared" si="3"/>
        <v>19.494697875979995</v>
      </c>
    </row>
    <row r="64" spans="1:12" x14ac:dyDescent="0.3">
      <c r="A64" s="2">
        <v>30712</v>
      </c>
      <c r="B64">
        <v>57.21</v>
      </c>
      <c r="C64">
        <v>-47.21</v>
      </c>
      <c r="D64">
        <v>-48.04</v>
      </c>
      <c r="F64">
        <v>52231</v>
      </c>
      <c r="G64">
        <v>-90.496704101559999</v>
      </c>
      <c r="H64" s="2">
        <f t="shared" si="0"/>
        <v>48945</v>
      </c>
      <c r="I64">
        <f t="shared" si="1"/>
        <v>-71.430000000000007</v>
      </c>
      <c r="J64">
        <f t="shared" si="2"/>
        <v>363.53920529644461</v>
      </c>
      <c r="K64">
        <f>(I64-AVERAGE($I$12:I$51))^2</f>
        <v>13.701102250000075</v>
      </c>
      <c r="L64">
        <f t="shared" si="3"/>
        <v>19.066704101559992</v>
      </c>
    </row>
    <row r="65" spans="1:12" x14ac:dyDescent="0.3">
      <c r="A65" s="2">
        <v>30722</v>
      </c>
      <c r="B65">
        <v>57.5</v>
      </c>
      <c r="C65">
        <v>-47.5</v>
      </c>
      <c r="D65">
        <v>-48.33</v>
      </c>
      <c r="F65">
        <v>52596</v>
      </c>
      <c r="G65">
        <v>-90.239692687990001</v>
      </c>
      <c r="H65" s="2">
        <f t="shared" si="0"/>
        <v>49310</v>
      </c>
      <c r="I65">
        <f t="shared" si="1"/>
        <v>-71.430000000000007</v>
      </c>
      <c r="J65">
        <f t="shared" si="2"/>
        <v>353.80453901662423</v>
      </c>
      <c r="K65">
        <f>(I65-AVERAGE($I$12:I$51))^2</f>
        <v>13.701102250000075</v>
      </c>
      <c r="L65">
        <f t="shared" si="3"/>
        <v>18.809692687989994</v>
      </c>
    </row>
    <row r="66" spans="1:12" x14ac:dyDescent="0.3">
      <c r="A66" s="2">
        <v>30741</v>
      </c>
      <c r="B66">
        <v>57.38</v>
      </c>
      <c r="C66">
        <v>-47.38</v>
      </c>
      <c r="D66">
        <v>-48.21</v>
      </c>
      <c r="F66">
        <v>52961</v>
      </c>
      <c r="G66">
        <v>-90.081367492680002</v>
      </c>
      <c r="H66" s="2">
        <f t="shared" si="0"/>
        <v>49675</v>
      </c>
      <c r="I66">
        <f t="shared" si="1"/>
        <v>-71.430000000000007</v>
      </c>
      <c r="J66">
        <f t="shared" si="2"/>
        <v>347.87350934700004</v>
      </c>
      <c r="K66">
        <f>(I66-AVERAGE($I$12:I$51))^2</f>
        <v>13.701102250000075</v>
      </c>
      <c r="L66">
        <f t="shared" si="3"/>
        <v>18.651367492679995</v>
      </c>
    </row>
    <row r="67" spans="1:12" x14ac:dyDescent="0.3">
      <c r="A67" s="2">
        <v>30766</v>
      </c>
      <c r="B67">
        <v>57.5</v>
      </c>
      <c r="C67">
        <v>-47.5</v>
      </c>
      <c r="D67">
        <v>-48.33</v>
      </c>
      <c r="F67">
        <v>53327</v>
      </c>
      <c r="G67">
        <v>-89.990158081049998</v>
      </c>
      <c r="H67" s="2">
        <f t="shared" si="0"/>
        <v>50041</v>
      </c>
      <c r="I67">
        <f t="shared" si="1"/>
        <v>-71.430000000000007</v>
      </c>
      <c r="J67">
        <f t="shared" si="2"/>
        <v>344.47946799356527</v>
      </c>
      <c r="K67">
        <f>(I67-AVERAGE($I$12:I$51))^2</f>
        <v>13.701102250000075</v>
      </c>
      <c r="L67">
        <f t="shared" si="3"/>
        <v>18.560158081049991</v>
      </c>
    </row>
    <row r="68" spans="1:12" x14ac:dyDescent="0.3">
      <c r="A68" s="2">
        <v>30772</v>
      </c>
      <c r="B68">
        <v>57.14</v>
      </c>
      <c r="C68">
        <v>-47.14</v>
      </c>
      <c r="D68">
        <v>-47.97</v>
      </c>
      <c r="F68">
        <v>53692</v>
      </c>
      <c r="G68">
        <v>-89.94955444336</v>
      </c>
      <c r="H68" s="2">
        <f t="shared" ref="H68:H82" si="4">$H$2+F68-$F$2+1</f>
        <v>50406</v>
      </c>
      <c r="I68">
        <f t="shared" ref="I68:I82" si="5">IFERROR(VLOOKUP(H68,A:D,4,FALSE),IFERROR(VLOOKUP(H68,A:D,4),0))</f>
        <v>-71.430000000000007</v>
      </c>
      <c r="J68">
        <f t="shared" si="2"/>
        <v>342.97389678057488</v>
      </c>
      <c r="K68">
        <f>(I68-AVERAGE($I$12:I$51))^2</f>
        <v>13.701102250000075</v>
      </c>
      <c r="L68">
        <f t="shared" si="3"/>
        <v>18.519554443359993</v>
      </c>
    </row>
    <row r="69" spans="1:12" x14ac:dyDescent="0.3">
      <c r="A69" s="2">
        <v>30792</v>
      </c>
      <c r="B69">
        <v>57.2</v>
      </c>
      <c r="C69">
        <v>-47.2</v>
      </c>
      <c r="D69">
        <v>-48.03</v>
      </c>
      <c r="F69">
        <v>54057</v>
      </c>
      <c r="G69">
        <v>-89.948768615719999</v>
      </c>
      <c r="H69" s="2">
        <f t="shared" si="4"/>
        <v>50771</v>
      </c>
      <c r="I69">
        <f t="shared" si="5"/>
        <v>-71.430000000000007</v>
      </c>
      <c r="J69">
        <f t="shared" si="2"/>
        <v>342.94479104257573</v>
      </c>
      <c r="K69">
        <f>(I69-AVERAGE($I$12:I$51))^2</f>
        <v>13.701102250000075</v>
      </c>
      <c r="L69">
        <f t="shared" si="3"/>
        <v>18.518768615719992</v>
      </c>
    </row>
    <row r="70" spans="1:12" x14ac:dyDescent="0.3">
      <c r="A70" s="2">
        <v>30802</v>
      </c>
      <c r="B70">
        <v>57.1</v>
      </c>
      <c r="C70">
        <v>-47.1</v>
      </c>
      <c r="D70">
        <v>-47.93</v>
      </c>
      <c r="F70">
        <v>54422</v>
      </c>
      <c r="G70">
        <v>-89.98013305664</v>
      </c>
      <c r="H70" s="2">
        <f t="shared" si="4"/>
        <v>51136</v>
      </c>
      <c r="I70">
        <f t="shared" si="5"/>
        <v>-71.430000000000007</v>
      </c>
      <c r="J70">
        <f t="shared" si="2"/>
        <v>344.10743641904781</v>
      </c>
      <c r="K70">
        <f>(I70-AVERAGE($I$12:I$51))^2</f>
        <v>13.701102250000075</v>
      </c>
      <c r="L70">
        <f t="shared" si="3"/>
        <v>18.550133056639993</v>
      </c>
    </row>
    <row r="71" spans="1:12" x14ac:dyDescent="0.3">
      <c r="A71" s="2">
        <v>30807</v>
      </c>
      <c r="B71">
        <v>57.1</v>
      </c>
      <c r="C71">
        <v>-47.1</v>
      </c>
      <c r="D71">
        <v>-47.93</v>
      </c>
      <c r="F71">
        <v>54788</v>
      </c>
      <c r="G71">
        <v>-90.038269042970001</v>
      </c>
      <c r="H71" s="2">
        <f t="shared" si="4"/>
        <v>51502</v>
      </c>
      <c r="I71">
        <f t="shared" si="5"/>
        <v>-71.430000000000007</v>
      </c>
      <c r="J71">
        <f t="shared" si="2"/>
        <v>346.2676767755554</v>
      </c>
      <c r="K71">
        <f>(I71-AVERAGE($I$12:I$51))^2</f>
        <v>13.701102250000075</v>
      </c>
      <c r="L71">
        <f t="shared" si="3"/>
        <v>18.608269042969994</v>
      </c>
    </row>
    <row r="72" spans="1:12" x14ac:dyDescent="0.3">
      <c r="A72" s="2">
        <v>30812</v>
      </c>
      <c r="B72">
        <v>57.12</v>
      </c>
      <c r="C72">
        <v>-47.12</v>
      </c>
      <c r="D72">
        <v>-47.95</v>
      </c>
      <c r="F72">
        <v>55153</v>
      </c>
      <c r="G72">
        <v>-90.118492126459998</v>
      </c>
      <c r="H72" s="2">
        <f t="shared" si="4"/>
        <v>51867</v>
      </c>
      <c r="I72">
        <f t="shared" si="5"/>
        <v>-71.430000000000007</v>
      </c>
      <c r="J72">
        <f t="shared" si="2"/>
        <v>349.25973796075709</v>
      </c>
      <c r="K72">
        <f>(I72-AVERAGE($I$12:I$51))^2</f>
        <v>13.701102250000075</v>
      </c>
      <c r="L72">
        <f t="shared" si="3"/>
        <v>18.688492126459991</v>
      </c>
    </row>
    <row r="73" spans="1:12" x14ac:dyDescent="0.3">
      <c r="A73" s="2">
        <v>30822</v>
      </c>
      <c r="B73">
        <v>57.3</v>
      </c>
      <c r="C73">
        <v>-47.3</v>
      </c>
      <c r="D73">
        <v>-48.13</v>
      </c>
      <c r="F73">
        <v>55518</v>
      </c>
      <c r="G73">
        <v>-90.217277526860002</v>
      </c>
      <c r="H73" s="2">
        <f t="shared" si="4"/>
        <v>52232</v>
      </c>
      <c r="I73">
        <f t="shared" si="5"/>
        <v>-71.430000000000007</v>
      </c>
      <c r="J73">
        <f t="shared" si="2"/>
        <v>352.96179687125863</v>
      </c>
      <c r="K73">
        <f>(I73-AVERAGE($I$12:I$51))^2</f>
        <v>13.701102250000075</v>
      </c>
      <c r="L73">
        <f t="shared" si="3"/>
        <v>18.787277526859995</v>
      </c>
    </row>
    <row r="74" spans="1:12" x14ac:dyDescent="0.3">
      <c r="A74" s="2">
        <v>30853</v>
      </c>
      <c r="B74">
        <v>57.36</v>
      </c>
      <c r="C74">
        <v>-47.36</v>
      </c>
      <c r="D74">
        <v>-48.19</v>
      </c>
      <c r="F74">
        <v>55883</v>
      </c>
      <c r="G74">
        <v>-90.331726074220001</v>
      </c>
      <c r="H74" s="2">
        <f t="shared" si="4"/>
        <v>52597</v>
      </c>
      <c r="I74">
        <f t="shared" si="5"/>
        <v>-71.430000000000007</v>
      </c>
      <c r="J74">
        <f t="shared" si="2"/>
        <v>357.27524858484799</v>
      </c>
      <c r="K74">
        <f>(I74-AVERAGE($I$12:I$51))^2</f>
        <v>13.701102250000075</v>
      </c>
      <c r="L74">
        <f t="shared" si="3"/>
        <v>18.901726074219994</v>
      </c>
    </row>
    <row r="75" spans="1:12" x14ac:dyDescent="0.3">
      <c r="A75" s="2">
        <v>30887</v>
      </c>
      <c r="B75">
        <v>57.45</v>
      </c>
      <c r="C75">
        <v>-47.45</v>
      </c>
      <c r="D75">
        <v>-48.28</v>
      </c>
      <c r="F75">
        <v>56249</v>
      </c>
      <c r="G75">
        <v>-90.459907531740001</v>
      </c>
      <c r="H75" s="2">
        <f t="shared" si="4"/>
        <v>52963</v>
      </c>
      <c r="I75">
        <f t="shared" si="5"/>
        <v>-71.430000000000007</v>
      </c>
      <c r="J75">
        <f t="shared" si="2"/>
        <v>362.13738066657453</v>
      </c>
      <c r="K75">
        <f>(I75-AVERAGE($I$12:I$51))^2</f>
        <v>13.701102250000075</v>
      </c>
      <c r="L75">
        <f t="shared" si="3"/>
        <v>19.029907531739994</v>
      </c>
    </row>
    <row r="76" spans="1:12" x14ac:dyDescent="0.3">
      <c r="A76" s="2">
        <v>30925</v>
      </c>
      <c r="B76">
        <v>57.08</v>
      </c>
      <c r="C76">
        <v>-47.08</v>
      </c>
      <c r="D76">
        <v>-47.91</v>
      </c>
      <c r="F76">
        <v>56614</v>
      </c>
      <c r="G76">
        <v>-90.59895324707</v>
      </c>
      <c r="H76" s="2">
        <f t="shared" si="4"/>
        <v>53328</v>
      </c>
      <c r="I76">
        <f t="shared" si="5"/>
        <v>-71.430000000000007</v>
      </c>
      <c r="J76">
        <f t="shared" si="2"/>
        <v>367.44876858835522</v>
      </c>
      <c r="K76">
        <f>(I76-AVERAGE($I$12:I$51))^2</f>
        <v>13.701102250000075</v>
      </c>
      <c r="L76">
        <f t="shared" si="3"/>
        <v>19.168953247069993</v>
      </c>
    </row>
    <row r="77" spans="1:12" x14ac:dyDescent="0.3">
      <c r="A77" s="2">
        <v>30952</v>
      </c>
      <c r="B77">
        <v>56.95</v>
      </c>
      <c r="C77">
        <v>-46.95</v>
      </c>
      <c r="D77">
        <v>-47.78</v>
      </c>
      <c r="F77">
        <v>56979</v>
      </c>
      <c r="G77">
        <v>-90.747497558589998</v>
      </c>
      <c r="H77" s="2">
        <f t="shared" si="4"/>
        <v>53693</v>
      </c>
      <c r="I77">
        <f t="shared" si="5"/>
        <v>-71.430000000000007</v>
      </c>
      <c r="J77">
        <f t="shared" ref="J77:J82" si="6">(I77-G77)^2</f>
        <v>373.16571192613026</v>
      </c>
      <c r="K77">
        <f>(I77-AVERAGE($I$12:I$51))^2</f>
        <v>13.701102250000075</v>
      </c>
      <c r="L77">
        <f t="shared" ref="L77:L82" si="7">(I77-G77)</f>
        <v>19.317497558589992</v>
      </c>
    </row>
    <row r="78" spans="1:12" x14ac:dyDescent="0.3">
      <c r="A78" s="2">
        <v>30979</v>
      </c>
      <c r="B78">
        <v>57.3</v>
      </c>
      <c r="C78">
        <v>-47.3</v>
      </c>
      <c r="D78">
        <v>-48.13</v>
      </c>
      <c r="F78">
        <v>57344</v>
      </c>
      <c r="G78">
        <v>-90.904075622560001</v>
      </c>
      <c r="H78" s="2">
        <f t="shared" si="4"/>
        <v>54058</v>
      </c>
      <c r="I78">
        <f t="shared" si="5"/>
        <v>-71.430000000000007</v>
      </c>
      <c r="J78">
        <f t="shared" si="6"/>
        <v>379.23962135318538</v>
      </c>
      <c r="K78">
        <f>(I78-AVERAGE($I$12:I$51))^2</f>
        <v>13.701102250000075</v>
      </c>
      <c r="L78">
        <f t="shared" si="7"/>
        <v>19.474075622559994</v>
      </c>
    </row>
    <row r="79" spans="1:12" x14ac:dyDescent="0.3">
      <c r="A79" s="2">
        <v>31001</v>
      </c>
      <c r="B79">
        <v>57.15</v>
      </c>
      <c r="C79">
        <v>-47.15</v>
      </c>
      <c r="D79">
        <v>-47.98</v>
      </c>
      <c r="F79">
        <v>57710</v>
      </c>
      <c r="G79">
        <v>-91.067893981929998</v>
      </c>
      <c r="H79" s="2">
        <f t="shared" si="4"/>
        <v>54424</v>
      </c>
      <c r="I79">
        <f t="shared" si="5"/>
        <v>-71.430000000000007</v>
      </c>
      <c r="J79">
        <f t="shared" si="6"/>
        <v>385.64688004552215</v>
      </c>
      <c r="K79">
        <f>(I79-AVERAGE($I$12:I$51))^2</f>
        <v>13.701102250000075</v>
      </c>
      <c r="L79">
        <f t="shared" si="7"/>
        <v>19.637893981929992</v>
      </c>
    </row>
    <row r="80" spans="1:12" x14ac:dyDescent="0.3">
      <c r="A80" s="2">
        <v>31085</v>
      </c>
      <c r="B80">
        <v>56.25</v>
      </c>
      <c r="C80">
        <v>-46.25</v>
      </c>
      <c r="D80">
        <v>-47.08</v>
      </c>
      <c r="F80">
        <v>58075</v>
      </c>
      <c r="G80">
        <v>-91.236907958979998</v>
      </c>
      <c r="H80" s="2">
        <f t="shared" si="4"/>
        <v>54789</v>
      </c>
      <c r="I80">
        <f t="shared" si="5"/>
        <v>-71.430000000000007</v>
      </c>
      <c r="J80">
        <f t="shared" si="6"/>
        <v>392.31360289550491</v>
      </c>
      <c r="K80">
        <f>(I80-AVERAGE($I$12:I$51))^2</f>
        <v>13.701102250000075</v>
      </c>
      <c r="L80">
        <f t="shared" si="7"/>
        <v>19.806907958979991</v>
      </c>
    </row>
    <row r="81" spans="1:12" x14ac:dyDescent="0.3">
      <c r="A81" s="2">
        <v>31120</v>
      </c>
      <c r="B81">
        <v>58.25</v>
      </c>
      <c r="C81">
        <v>-48.25</v>
      </c>
      <c r="D81">
        <v>-49.08</v>
      </c>
      <c r="F81">
        <v>61727</v>
      </c>
      <c r="G81">
        <v>-93.083694458010001</v>
      </c>
      <c r="H81" s="2">
        <f t="shared" si="4"/>
        <v>58441</v>
      </c>
      <c r="I81">
        <f t="shared" si="5"/>
        <v>-71.430000000000007</v>
      </c>
      <c r="J81">
        <f t="shared" si="6"/>
        <v>468.88248368085272</v>
      </c>
      <c r="K81">
        <f>(I81-AVERAGE($I$12:I$51))^2</f>
        <v>13.701102250000075</v>
      </c>
      <c r="L81">
        <f t="shared" si="7"/>
        <v>21.653694458009994</v>
      </c>
    </row>
    <row r="82" spans="1:12" x14ac:dyDescent="0.3">
      <c r="A82" s="2">
        <v>31155</v>
      </c>
      <c r="B82">
        <v>58.65</v>
      </c>
      <c r="C82">
        <v>-48.65</v>
      </c>
      <c r="D82">
        <v>-49.48</v>
      </c>
      <c r="F82">
        <v>65380</v>
      </c>
      <c r="G82">
        <v>-94.964714050289999</v>
      </c>
      <c r="H82" s="2">
        <f t="shared" si="4"/>
        <v>62094</v>
      </c>
      <c r="I82">
        <f t="shared" si="5"/>
        <v>-71.430000000000007</v>
      </c>
      <c r="J82">
        <f t="shared" si="6"/>
        <v>553.8827654289172</v>
      </c>
      <c r="K82">
        <f>(I82-AVERAGE($I$12:I$51))^2</f>
        <v>13.701102250000075</v>
      </c>
      <c r="L82">
        <f t="shared" si="7"/>
        <v>23.534714050289992</v>
      </c>
    </row>
    <row r="83" spans="1:12" x14ac:dyDescent="0.3">
      <c r="A83" s="2">
        <v>31169</v>
      </c>
      <c r="B83">
        <v>58.85</v>
      </c>
      <c r="C83">
        <v>-48.85</v>
      </c>
      <c r="D83">
        <v>-49.68</v>
      </c>
    </row>
    <row r="84" spans="1:12" x14ac:dyDescent="0.3">
      <c r="A84" s="2">
        <v>31204</v>
      </c>
      <c r="B84">
        <v>60.05</v>
      </c>
      <c r="C84">
        <v>-50.05</v>
      </c>
      <c r="D84">
        <v>-50.88</v>
      </c>
    </row>
    <row r="85" spans="1:12" x14ac:dyDescent="0.3">
      <c r="A85" s="2">
        <v>31237</v>
      </c>
      <c r="B85">
        <v>59.83</v>
      </c>
      <c r="C85">
        <v>-49.83</v>
      </c>
      <c r="D85">
        <v>-50.66</v>
      </c>
    </row>
    <row r="86" spans="1:12" x14ac:dyDescent="0.3">
      <c r="A86" s="2">
        <v>31238</v>
      </c>
      <c r="B86">
        <v>59.92</v>
      </c>
      <c r="C86">
        <v>-49.92</v>
      </c>
      <c r="D86">
        <v>-50.75</v>
      </c>
    </row>
    <row r="87" spans="1:12" x14ac:dyDescent="0.3">
      <c r="A87" s="2">
        <v>31243</v>
      </c>
      <c r="B87">
        <v>60.02</v>
      </c>
      <c r="C87">
        <v>-50.02</v>
      </c>
      <c r="D87">
        <v>-50.85</v>
      </c>
    </row>
    <row r="88" spans="1:12" x14ac:dyDescent="0.3">
      <c r="A88" s="2">
        <v>31248</v>
      </c>
      <c r="B88">
        <v>60.2</v>
      </c>
      <c r="C88">
        <v>-50.2</v>
      </c>
      <c r="D88">
        <v>-51.03</v>
      </c>
    </row>
    <row r="89" spans="1:12" x14ac:dyDescent="0.3">
      <c r="A89" s="2">
        <v>31253</v>
      </c>
      <c r="B89">
        <v>60.37</v>
      </c>
      <c r="C89">
        <v>-50.37</v>
      </c>
      <c r="D89">
        <v>-51.2</v>
      </c>
    </row>
    <row r="90" spans="1:12" x14ac:dyDescent="0.3">
      <c r="A90" s="2">
        <v>31274</v>
      </c>
      <c r="B90">
        <v>60.48</v>
      </c>
      <c r="C90">
        <v>-50.48</v>
      </c>
      <c r="D90">
        <v>-51.31</v>
      </c>
    </row>
    <row r="91" spans="1:12" x14ac:dyDescent="0.3">
      <c r="A91" s="2">
        <v>31279</v>
      </c>
      <c r="B91">
        <v>60.4</v>
      </c>
      <c r="C91">
        <v>-50.4</v>
      </c>
      <c r="D91">
        <v>-51.23</v>
      </c>
    </row>
    <row r="92" spans="1:12" x14ac:dyDescent="0.3">
      <c r="A92" s="2">
        <v>31280</v>
      </c>
      <c r="B92">
        <v>59.9</v>
      </c>
      <c r="C92">
        <v>-49.9</v>
      </c>
      <c r="D92">
        <v>-50.73</v>
      </c>
    </row>
    <row r="93" spans="1:12" x14ac:dyDescent="0.3">
      <c r="A93" s="2">
        <v>31284</v>
      </c>
      <c r="B93">
        <v>60.42</v>
      </c>
      <c r="C93">
        <v>-50.42</v>
      </c>
      <c r="D93">
        <v>-51.25</v>
      </c>
    </row>
    <row r="94" spans="1:12" x14ac:dyDescent="0.3">
      <c r="A94" s="2">
        <v>31290</v>
      </c>
      <c r="B94">
        <v>60.34</v>
      </c>
      <c r="C94">
        <v>-50.34</v>
      </c>
      <c r="D94">
        <v>-51.17</v>
      </c>
    </row>
    <row r="95" spans="1:12" x14ac:dyDescent="0.3">
      <c r="A95" s="2">
        <v>31295</v>
      </c>
      <c r="B95">
        <v>60.4</v>
      </c>
      <c r="C95">
        <v>-50.4</v>
      </c>
      <c r="D95">
        <v>-51.23</v>
      </c>
    </row>
    <row r="96" spans="1:12" x14ac:dyDescent="0.3">
      <c r="A96" s="2">
        <v>31300</v>
      </c>
      <c r="B96">
        <v>60.32</v>
      </c>
      <c r="C96">
        <v>-50.32</v>
      </c>
      <c r="D96">
        <v>-51.15</v>
      </c>
    </row>
    <row r="97" spans="1:4" x14ac:dyDescent="0.3">
      <c r="A97" s="2">
        <v>31305</v>
      </c>
      <c r="B97">
        <v>60.62</v>
      </c>
      <c r="C97">
        <v>-50.62</v>
      </c>
      <c r="D97">
        <v>-51.45</v>
      </c>
    </row>
    <row r="98" spans="1:4" x14ac:dyDescent="0.3">
      <c r="A98" s="2">
        <v>31310</v>
      </c>
      <c r="B98">
        <v>60.6</v>
      </c>
      <c r="C98">
        <v>-50.6</v>
      </c>
      <c r="D98">
        <v>-51.43</v>
      </c>
    </row>
    <row r="99" spans="1:4" x14ac:dyDescent="0.3">
      <c r="A99" s="2">
        <v>31315</v>
      </c>
      <c r="B99">
        <v>60.33</v>
      </c>
      <c r="C99">
        <v>-50.33</v>
      </c>
      <c r="D99">
        <v>-51.16</v>
      </c>
    </row>
    <row r="100" spans="1:4" x14ac:dyDescent="0.3">
      <c r="A100" s="2">
        <v>31320</v>
      </c>
      <c r="B100">
        <v>60.18</v>
      </c>
      <c r="C100">
        <v>-50.18</v>
      </c>
      <c r="D100">
        <v>-51.01</v>
      </c>
    </row>
    <row r="101" spans="1:4" x14ac:dyDescent="0.3">
      <c r="A101" s="2">
        <v>31325</v>
      </c>
      <c r="B101">
        <v>59.89</v>
      </c>
      <c r="C101">
        <v>-49.89</v>
      </c>
      <c r="D101">
        <v>-50.72</v>
      </c>
    </row>
    <row r="102" spans="1:4" x14ac:dyDescent="0.3">
      <c r="A102" s="2">
        <v>31329</v>
      </c>
      <c r="B102">
        <v>60.06</v>
      </c>
      <c r="C102">
        <v>-50.06</v>
      </c>
      <c r="D102">
        <v>-50.89</v>
      </c>
    </row>
    <row r="103" spans="1:4" x14ac:dyDescent="0.3">
      <c r="A103" s="2">
        <v>31345</v>
      </c>
      <c r="B103">
        <v>59.88</v>
      </c>
      <c r="C103">
        <v>-49.88</v>
      </c>
      <c r="D103">
        <v>-50.71</v>
      </c>
    </row>
    <row r="104" spans="1:4" x14ac:dyDescent="0.3">
      <c r="A104" s="2">
        <v>31351</v>
      </c>
      <c r="B104">
        <v>59.67</v>
      </c>
      <c r="C104">
        <v>-49.67</v>
      </c>
      <c r="D104">
        <v>-50.5</v>
      </c>
    </row>
    <row r="105" spans="1:4" x14ac:dyDescent="0.3">
      <c r="A105" s="2">
        <v>31356</v>
      </c>
      <c r="B105">
        <v>59.53</v>
      </c>
      <c r="C105">
        <v>-49.53</v>
      </c>
      <c r="D105">
        <v>-50.36</v>
      </c>
    </row>
    <row r="106" spans="1:4" x14ac:dyDescent="0.3">
      <c r="A106" s="2">
        <v>31361</v>
      </c>
      <c r="B106">
        <v>59.85</v>
      </c>
      <c r="C106">
        <v>-49.85</v>
      </c>
      <c r="D106">
        <v>-50.68</v>
      </c>
    </row>
    <row r="107" spans="1:4" x14ac:dyDescent="0.3">
      <c r="A107" s="2">
        <v>31365</v>
      </c>
      <c r="B107">
        <v>59.79</v>
      </c>
      <c r="C107">
        <v>-49.79</v>
      </c>
      <c r="D107">
        <v>-50.62</v>
      </c>
    </row>
    <row r="108" spans="1:4" x14ac:dyDescent="0.3">
      <c r="A108" s="2">
        <v>31366</v>
      </c>
      <c r="B108">
        <v>59.82</v>
      </c>
      <c r="C108">
        <v>-49.82</v>
      </c>
      <c r="D108">
        <v>-50.65</v>
      </c>
    </row>
    <row r="109" spans="1:4" x14ac:dyDescent="0.3">
      <c r="A109" s="2">
        <v>31371</v>
      </c>
      <c r="B109">
        <v>59.74</v>
      </c>
      <c r="C109">
        <v>-49.74</v>
      </c>
      <c r="D109">
        <v>-50.57</v>
      </c>
    </row>
    <row r="110" spans="1:4" x14ac:dyDescent="0.3">
      <c r="A110" s="2">
        <v>31376</v>
      </c>
      <c r="B110">
        <v>59.7</v>
      </c>
      <c r="C110">
        <v>-49.7</v>
      </c>
      <c r="D110">
        <v>-50.53</v>
      </c>
    </row>
    <row r="111" spans="1:4" x14ac:dyDescent="0.3">
      <c r="A111" s="2">
        <v>31381</v>
      </c>
      <c r="B111">
        <v>59.46</v>
      </c>
      <c r="C111">
        <v>-49.46</v>
      </c>
      <c r="D111">
        <v>-50.29</v>
      </c>
    </row>
    <row r="112" spans="1:4" x14ac:dyDescent="0.3">
      <c r="A112" s="2">
        <v>31386</v>
      </c>
      <c r="B112">
        <v>59.56</v>
      </c>
      <c r="C112">
        <v>-49.56</v>
      </c>
      <c r="D112">
        <v>-50.39</v>
      </c>
    </row>
    <row r="113" spans="1:4" x14ac:dyDescent="0.3">
      <c r="A113" s="2">
        <v>31391</v>
      </c>
      <c r="B113">
        <v>59.67</v>
      </c>
      <c r="C113">
        <v>-49.67</v>
      </c>
      <c r="D113">
        <v>-50.5</v>
      </c>
    </row>
    <row r="114" spans="1:4" x14ac:dyDescent="0.3">
      <c r="A114" s="2">
        <v>31394</v>
      </c>
      <c r="B114">
        <v>58.78</v>
      </c>
      <c r="C114">
        <v>-48.78</v>
      </c>
      <c r="D114">
        <v>-49.61</v>
      </c>
    </row>
    <row r="115" spans="1:4" x14ac:dyDescent="0.3">
      <c r="A115" s="2">
        <v>31396</v>
      </c>
      <c r="B115">
        <v>59.7</v>
      </c>
      <c r="C115">
        <v>-49.7</v>
      </c>
      <c r="D115">
        <v>-50.53</v>
      </c>
    </row>
    <row r="116" spans="1:4" x14ac:dyDescent="0.3">
      <c r="A116" s="2">
        <v>31399</v>
      </c>
      <c r="B116">
        <v>59.23</v>
      </c>
      <c r="C116">
        <v>-49.23</v>
      </c>
      <c r="D116">
        <v>-50.06</v>
      </c>
    </row>
    <row r="117" spans="1:4" x14ac:dyDescent="0.3">
      <c r="A117" s="2">
        <v>31401</v>
      </c>
      <c r="B117">
        <v>59.63</v>
      </c>
      <c r="C117">
        <v>-49.63</v>
      </c>
      <c r="D117">
        <v>-50.46</v>
      </c>
    </row>
    <row r="118" spans="1:4" x14ac:dyDescent="0.3">
      <c r="A118" s="2">
        <v>31406</v>
      </c>
      <c r="B118">
        <v>59.45</v>
      </c>
      <c r="C118">
        <v>-49.45</v>
      </c>
      <c r="D118">
        <v>-50.28</v>
      </c>
    </row>
    <row r="119" spans="1:4" x14ac:dyDescent="0.3">
      <c r="A119" s="2">
        <v>31412</v>
      </c>
      <c r="B119">
        <v>59.7</v>
      </c>
      <c r="C119">
        <v>-49.7</v>
      </c>
      <c r="D119">
        <v>-50.53</v>
      </c>
    </row>
    <row r="120" spans="1:4" x14ac:dyDescent="0.3">
      <c r="A120" s="2">
        <v>31417</v>
      </c>
      <c r="B120">
        <v>59.65</v>
      </c>
      <c r="C120">
        <v>-49.65</v>
      </c>
      <c r="D120">
        <v>-50.48</v>
      </c>
    </row>
    <row r="121" spans="1:4" x14ac:dyDescent="0.3">
      <c r="A121" s="2">
        <v>31419</v>
      </c>
      <c r="B121">
        <v>59.58</v>
      </c>
      <c r="C121">
        <v>-49.58</v>
      </c>
      <c r="D121">
        <v>-50.41</v>
      </c>
    </row>
    <row r="122" spans="1:4" x14ac:dyDescent="0.3">
      <c r="A122" s="2">
        <v>31422</v>
      </c>
      <c r="B122">
        <v>59.77</v>
      </c>
      <c r="C122">
        <v>-49.77</v>
      </c>
      <c r="D122">
        <v>-50.6</v>
      </c>
    </row>
    <row r="123" spans="1:4" x14ac:dyDescent="0.3">
      <c r="A123" s="2">
        <v>31427</v>
      </c>
      <c r="B123">
        <v>59.74</v>
      </c>
      <c r="C123">
        <v>-49.74</v>
      </c>
      <c r="D123">
        <v>-50.57</v>
      </c>
    </row>
    <row r="124" spans="1:4" x14ac:dyDescent="0.3">
      <c r="A124" s="2">
        <v>31432</v>
      </c>
      <c r="B124">
        <v>59.55</v>
      </c>
      <c r="C124">
        <v>-49.55</v>
      </c>
      <c r="D124">
        <v>-50.38</v>
      </c>
    </row>
    <row r="125" spans="1:4" x14ac:dyDescent="0.3">
      <c r="A125" s="2">
        <v>31437</v>
      </c>
      <c r="B125">
        <v>59.66</v>
      </c>
      <c r="C125">
        <v>-49.66</v>
      </c>
      <c r="D125">
        <v>-50.49</v>
      </c>
    </row>
    <row r="126" spans="1:4" x14ac:dyDescent="0.3">
      <c r="A126" s="2">
        <v>31443</v>
      </c>
      <c r="B126">
        <v>59.71</v>
      </c>
      <c r="C126">
        <v>-49.71</v>
      </c>
      <c r="D126">
        <v>-50.54</v>
      </c>
    </row>
    <row r="127" spans="1:4" x14ac:dyDescent="0.3">
      <c r="A127" s="2">
        <v>31448</v>
      </c>
      <c r="B127">
        <v>59.6</v>
      </c>
      <c r="C127">
        <v>-49.6</v>
      </c>
      <c r="D127">
        <v>-50.43</v>
      </c>
    </row>
    <row r="128" spans="1:4" x14ac:dyDescent="0.3">
      <c r="A128" s="2">
        <v>31453</v>
      </c>
      <c r="B128">
        <v>59.65</v>
      </c>
      <c r="C128">
        <v>-49.65</v>
      </c>
      <c r="D128">
        <v>-50.48</v>
      </c>
    </row>
    <row r="129" spans="1:4" x14ac:dyDescent="0.3">
      <c r="A129" s="2">
        <v>31458</v>
      </c>
      <c r="B129">
        <v>59.59</v>
      </c>
      <c r="C129">
        <v>-49.59</v>
      </c>
      <c r="D129">
        <v>-50.42</v>
      </c>
    </row>
    <row r="130" spans="1:4" x14ac:dyDescent="0.3">
      <c r="A130" s="2">
        <v>31463</v>
      </c>
      <c r="B130">
        <v>59.89</v>
      </c>
      <c r="C130">
        <v>-49.89</v>
      </c>
      <c r="D130">
        <v>-50.72</v>
      </c>
    </row>
    <row r="131" spans="1:4" x14ac:dyDescent="0.3">
      <c r="A131" s="2">
        <v>31468</v>
      </c>
      <c r="B131">
        <v>59.67</v>
      </c>
      <c r="C131">
        <v>-49.67</v>
      </c>
      <c r="D131">
        <v>-50.5</v>
      </c>
    </row>
    <row r="132" spans="1:4" x14ac:dyDescent="0.3">
      <c r="A132" s="2">
        <v>31469</v>
      </c>
      <c r="B132">
        <v>59.35</v>
      </c>
      <c r="C132">
        <v>-49.35</v>
      </c>
      <c r="D132">
        <v>-50.18</v>
      </c>
    </row>
    <row r="133" spans="1:4" x14ac:dyDescent="0.3">
      <c r="A133" s="2">
        <v>31471</v>
      </c>
      <c r="B133">
        <v>59.85</v>
      </c>
      <c r="C133">
        <v>-49.85</v>
      </c>
      <c r="D133">
        <v>-50.68</v>
      </c>
    </row>
    <row r="134" spans="1:4" x14ac:dyDescent="0.3">
      <c r="A134" s="2">
        <v>31476</v>
      </c>
      <c r="B134">
        <v>59.76</v>
      </c>
      <c r="C134">
        <v>-49.76</v>
      </c>
      <c r="D134">
        <v>-50.59</v>
      </c>
    </row>
    <row r="135" spans="1:4" x14ac:dyDescent="0.3">
      <c r="A135" s="2">
        <v>31481</v>
      </c>
      <c r="B135">
        <v>59.87</v>
      </c>
      <c r="C135">
        <v>-49.87</v>
      </c>
      <c r="D135">
        <v>-50.7</v>
      </c>
    </row>
    <row r="136" spans="1:4" x14ac:dyDescent="0.3">
      <c r="A136" s="2">
        <v>31486</v>
      </c>
      <c r="B136">
        <v>59.7</v>
      </c>
      <c r="C136">
        <v>-49.7</v>
      </c>
      <c r="D136">
        <v>-50.53</v>
      </c>
    </row>
    <row r="137" spans="1:4" x14ac:dyDescent="0.3">
      <c r="A137" s="2">
        <v>31491</v>
      </c>
      <c r="B137">
        <v>59.7</v>
      </c>
      <c r="C137">
        <v>-49.7</v>
      </c>
      <c r="D137">
        <v>-50.53</v>
      </c>
    </row>
    <row r="138" spans="1:4" x14ac:dyDescent="0.3">
      <c r="A138" s="2">
        <v>31496</v>
      </c>
      <c r="B138">
        <v>59.98</v>
      </c>
      <c r="C138">
        <v>-49.98</v>
      </c>
      <c r="D138">
        <v>-50.81</v>
      </c>
    </row>
    <row r="139" spans="1:4" x14ac:dyDescent="0.3">
      <c r="A139" s="2">
        <v>31502</v>
      </c>
      <c r="B139">
        <v>59.72</v>
      </c>
      <c r="C139">
        <v>-49.72</v>
      </c>
      <c r="D139">
        <v>-50.55</v>
      </c>
    </row>
    <row r="140" spans="1:4" x14ac:dyDescent="0.3">
      <c r="A140" s="2">
        <v>31507</v>
      </c>
      <c r="B140">
        <v>59.74</v>
      </c>
      <c r="C140">
        <v>-49.74</v>
      </c>
      <c r="D140">
        <v>-50.57</v>
      </c>
    </row>
    <row r="141" spans="1:4" x14ac:dyDescent="0.3">
      <c r="A141" s="2">
        <v>31512</v>
      </c>
      <c r="B141">
        <v>59.6</v>
      </c>
      <c r="C141">
        <v>-49.6</v>
      </c>
      <c r="D141">
        <v>-50.43</v>
      </c>
    </row>
    <row r="142" spans="1:4" x14ac:dyDescent="0.3">
      <c r="A142" s="2">
        <v>31517</v>
      </c>
      <c r="B142">
        <v>59.6</v>
      </c>
      <c r="C142">
        <v>-49.6</v>
      </c>
      <c r="D142">
        <v>-50.43</v>
      </c>
    </row>
    <row r="143" spans="1:4" x14ac:dyDescent="0.3">
      <c r="A143" s="2">
        <v>31522</v>
      </c>
      <c r="B143">
        <v>59.57</v>
      </c>
      <c r="C143">
        <v>-49.57</v>
      </c>
      <c r="D143">
        <v>-50.4</v>
      </c>
    </row>
    <row r="144" spans="1:4" x14ac:dyDescent="0.3">
      <c r="A144" s="2">
        <v>31527</v>
      </c>
      <c r="B144">
        <v>59.7</v>
      </c>
      <c r="C144">
        <v>-49.7</v>
      </c>
      <c r="D144">
        <v>-50.53</v>
      </c>
    </row>
    <row r="145" spans="1:4" x14ac:dyDescent="0.3">
      <c r="A145" s="2">
        <v>31532</v>
      </c>
      <c r="B145">
        <v>59.63</v>
      </c>
      <c r="C145">
        <v>-49.63</v>
      </c>
      <c r="D145">
        <v>-50.46</v>
      </c>
    </row>
    <row r="146" spans="1:4" x14ac:dyDescent="0.3">
      <c r="A146" s="2">
        <v>31537</v>
      </c>
      <c r="B146">
        <v>59.73</v>
      </c>
      <c r="C146">
        <v>-49.73</v>
      </c>
      <c r="D146">
        <v>-50.56</v>
      </c>
    </row>
    <row r="147" spans="1:4" x14ac:dyDescent="0.3">
      <c r="A147" s="2">
        <v>31542</v>
      </c>
      <c r="B147">
        <v>59.56</v>
      </c>
      <c r="C147">
        <v>-49.56</v>
      </c>
      <c r="D147">
        <v>-50.39</v>
      </c>
    </row>
    <row r="148" spans="1:4" x14ac:dyDescent="0.3">
      <c r="A148" s="2">
        <v>31547</v>
      </c>
      <c r="B148">
        <v>59.66</v>
      </c>
      <c r="C148">
        <v>-49.66</v>
      </c>
      <c r="D148">
        <v>-50.49</v>
      </c>
    </row>
    <row r="149" spans="1:4" x14ac:dyDescent="0.3">
      <c r="A149" s="2">
        <v>31552</v>
      </c>
      <c r="B149">
        <v>59.67</v>
      </c>
      <c r="C149">
        <v>-49.67</v>
      </c>
      <c r="D149">
        <v>-50.5</v>
      </c>
    </row>
    <row r="150" spans="1:4" x14ac:dyDescent="0.3">
      <c r="A150" s="2">
        <v>31557</v>
      </c>
      <c r="B150">
        <v>59.78</v>
      </c>
      <c r="C150">
        <v>-49.78</v>
      </c>
      <c r="D150">
        <v>-50.61</v>
      </c>
    </row>
    <row r="151" spans="1:4" x14ac:dyDescent="0.3">
      <c r="A151" s="2">
        <v>31563</v>
      </c>
      <c r="B151">
        <v>59.78</v>
      </c>
      <c r="C151">
        <v>-49.78</v>
      </c>
      <c r="D151">
        <v>-50.61</v>
      </c>
    </row>
    <row r="152" spans="1:4" x14ac:dyDescent="0.3">
      <c r="A152" s="2">
        <v>31568</v>
      </c>
      <c r="B152">
        <v>60</v>
      </c>
      <c r="C152">
        <v>-50</v>
      </c>
      <c r="D152">
        <v>-50.83</v>
      </c>
    </row>
    <row r="153" spans="1:4" x14ac:dyDescent="0.3">
      <c r="A153" s="2">
        <v>31573</v>
      </c>
      <c r="B153">
        <v>60.02</v>
      </c>
      <c r="C153">
        <v>-50.02</v>
      </c>
      <c r="D153">
        <v>-50.85</v>
      </c>
    </row>
    <row r="154" spans="1:4" x14ac:dyDescent="0.3">
      <c r="A154" s="2">
        <v>31578</v>
      </c>
      <c r="B154">
        <v>60.03</v>
      </c>
      <c r="C154">
        <v>-50.03</v>
      </c>
      <c r="D154">
        <v>-50.86</v>
      </c>
    </row>
    <row r="155" spans="1:4" x14ac:dyDescent="0.3">
      <c r="A155" s="2">
        <v>31581</v>
      </c>
      <c r="B155">
        <v>59.68</v>
      </c>
      <c r="C155">
        <v>-49.68</v>
      </c>
      <c r="D155">
        <v>-50.51</v>
      </c>
    </row>
    <row r="156" spans="1:4" x14ac:dyDescent="0.3">
      <c r="A156" s="2">
        <v>31583</v>
      </c>
      <c r="B156">
        <v>60.1</v>
      </c>
      <c r="C156">
        <v>-50.1</v>
      </c>
      <c r="D156">
        <v>-50.93</v>
      </c>
    </row>
    <row r="157" spans="1:4" x14ac:dyDescent="0.3">
      <c r="A157" s="2">
        <v>31588</v>
      </c>
      <c r="B157">
        <v>60.04</v>
      </c>
      <c r="C157">
        <v>-50.04</v>
      </c>
      <c r="D157">
        <v>-50.87</v>
      </c>
    </row>
    <row r="158" spans="1:4" x14ac:dyDescent="0.3">
      <c r="A158" s="2">
        <v>31593</v>
      </c>
      <c r="B158">
        <v>59.92</v>
      </c>
      <c r="C158">
        <v>-49.92</v>
      </c>
      <c r="D158">
        <v>-50.75</v>
      </c>
    </row>
    <row r="159" spans="1:4" x14ac:dyDescent="0.3">
      <c r="A159" s="2">
        <v>31598</v>
      </c>
      <c r="B159">
        <v>60.08</v>
      </c>
      <c r="C159">
        <v>-50.08</v>
      </c>
      <c r="D159">
        <v>-50.91</v>
      </c>
    </row>
    <row r="160" spans="1:4" x14ac:dyDescent="0.3">
      <c r="A160" s="2">
        <v>31603</v>
      </c>
      <c r="B160">
        <v>60.1</v>
      </c>
      <c r="C160">
        <v>-50.1</v>
      </c>
      <c r="D160">
        <v>-50.93</v>
      </c>
    </row>
    <row r="161" spans="1:4" x14ac:dyDescent="0.3">
      <c r="A161" s="2">
        <v>31608</v>
      </c>
      <c r="B161">
        <v>60.2</v>
      </c>
      <c r="C161">
        <v>-50.2</v>
      </c>
      <c r="D161">
        <v>-51.03</v>
      </c>
    </row>
    <row r="162" spans="1:4" x14ac:dyDescent="0.3">
      <c r="A162" s="2">
        <v>31611</v>
      </c>
      <c r="B162">
        <v>60.25</v>
      </c>
      <c r="C162">
        <v>-50.25</v>
      </c>
      <c r="D162">
        <v>-51.08</v>
      </c>
    </row>
    <row r="163" spans="1:4" x14ac:dyDescent="0.3">
      <c r="A163" s="2">
        <v>31613</v>
      </c>
      <c r="B163">
        <v>60.48</v>
      </c>
      <c r="C163">
        <v>-50.48</v>
      </c>
      <c r="D163">
        <v>-51.31</v>
      </c>
    </row>
    <row r="164" spans="1:4" x14ac:dyDescent="0.3">
      <c r="A164" s="2">
        <v>31618</v>
      </c>
      <c r="B164">
        <v>60.54</v>
      </c>
      <c r="C164">
        <v>-50.54</v>
      </c>
      <c r="D164">
        <v>-51.37</v>
      </c>
    </row>
    <row r="165" spans="1:4" x14ac:dyDescent="0.3">
      <c r="A165" s="2">
        <v>31624</v>
      </c>
      <c r="B165">
        <v>60.34</v>
      </c>
      <c r="C165">
        <v>-50.34</v>
      </c>
      <c r="D165">
        <v>-51.17</v>
      </c>
    </row>
    <row r="166" spans="1:4" x14ac:dyDescent="0.3">
      <c r="A166" s="2">
        <v>31629</v>
      </c>
      <c r="B166">
        <v>60.57</v>
      </c>
      <c r="C166">
        <v>-50.57</v>
      </c>
      <c r="D166">
        <v>-51.4</v>
      </c>
    </row>
    <row r="167" spans="1:4" x14ac:dyDescent="0.3">
      <c r="A167" s="2">
        <v>31631</v>
      </c>
      <c r="B167">
        <v>60.45</v>
      </c>
      <c r="C167">
        <v>-50.45</v>
      </c>
      <c r="D167">
        <v>-51.28</v>
      </c>
    </row>
    <row r="168" spans="1:4" x14ac:dyDescent="0.3">
      <c r="A168" s="2">
        <v>31634</v>
      </c>
      <c r="B168">
        <v>60.68</v>
      </c>
      <c r="C168">
        <v>-50.68</v>
      </c>
      <c r="D168">
        <v>-51.51</v>
      </c>
    </row>
    <row r="169" spans="1:4" x14ac:dyDescent="0.3">
      <c r="A169" s="2">
        <v>31639</v>
      </c>
      <c r="B169">
        <v>60.58</v>
      </c>
      <c r="C169">
        <v>-50.58</v>
      </c>
      <c r="D169">
        <v>-51.41</v>
      </c>
    </row>
    <row r="170" spans="1:4" x14ac:dyDescent="0.3">
      <c r="A170" s="2">
        <v>31644</v>
      </c>
      <c r="B170">
        <v>60.62</v>
      </c>
      <c r="C170">
        <v>-50.62</v>
      </c>
      <c r="D170">
        <v>-51.45</v>
      </c>
    </row>
    <row r="171" spans="1:4" x14ac:dyDescent="0.3">
      <c r="A171" s="2">
        <v>31649</v>
      </c>
      <c r="B171">
        <v>60.71</v>
      </c>
      <c r="C171">
        <v>-50.71</v>
      </c>
      <c r="D171">
        <v>-51.54</v>
      </c>
    </row>
    <row r="172" spans="1:4" x14ac:dyDescent="0.3">
      <c r="A172" s="2">
        <v>31655</v>
      </c>
      <c r="B172">
        <v>60.73</v>
      </c>
      <c r="C172">
        <v>-50.73</v>
      </c>
      <c r="D172">
        <v>-51.56</v>
      </c>
    </row>
    <row r="173" spans="1:4" x14ac:dyDescent="0.3">
      <c r="A173" s="2">
        <v>31660</v>
      </c>
      <c r="B173">
        <v>60.8</v>
      </c>
      <c r="C173">
        <v>-50.8</v>
      </c>
      <c r="D173">
        <v>-51.63</v>
      </c>
    </row>
    <row r="174" spans="1:4" x14ac:dyDescent="0.3">
      <c r="A174" s="2">
        <v>31665</v>
      </c>
      <c r="B174">
        <v>61.01</v>
      </c>
      <c r="C174">
        <v>-51.01</v>
      </c>
      <c r="D174">
        <v>-51.84</v>
      </c>
    </row>
    <row r="175" spans="1:4" x14ac:dyDescent="0.3">
      <c r="A175" s="2">
        <v>31670</v>
      </c>
      <c r="B175">
        <v>61.1</v>
      </c>
      <c r="C175">
        <v>-51.1</v>
      </c>
      <c r="D175">
        <v>-51.93</v>
      </c>
    </row>
    <row r="176" spans="1:4" x14ac:dyDescent="0.3">
      <c r="A176" s="2">
        <v>31675</v>
      </c>
      <c r="B176">
        <v>61.19</v>
      </c>
      <c r="C176">
        <v>-51.19</v>
      </c>
      <c r="D176">
        <v>-52.02</v>
      </c>
    </row>
    <row r="177" spans="1:4" x14ac:dyDescent="0.3">
      <c r="A177" s="2">
        <v>31679</v>
      </c>
      <c r="B177">
        <v>60.99</v>
      </c>
      <c r="C177">
        <v>-50.99</v>
      </c>
      <c r="D177">
        <v>-51.82</v>
      </c>
    </row>
    <row r="178" spans="1:4" x14ac:dyDescent="0.3">
      <c r="A178" s="2">
        <v>31680</v>
      </c>
      <c r="B178">
        <v>61.33</v>
      </c>
      <c r="C178">
        <v>-51.33</v>
      </c>
      <c r="D178">
        <v>-52.16</v>
      </c>
    </row>
    <row r="179" spans="1:4" x14ac:dyDescent="0.3">
      <c r="A179" s="2">
        <v>31685</v>
      </c>
      <c r="B179">
        <v>61.53</v>
      </c>
      <c r="C179">
        <v>-51.53</v>
      </c>
      <c r="D179">
        <v>-52.36</v>
      </c>
    </row>
    <row r="180" spans="1:4" x14ac:dyDescent="0.3">
      <c r="A180" s="2">
        <v>31690</v>
      </c>
      <c r="B180">
        <v>61.57</v>
      </c>
      <c r="C180">
        <v>-51.57</v>
      </c>
      <c r="D180">
        <v>-52.4</v>
      </c>
    </row>
    <row r="181" spans="1:4" x14ac:dyDescent="0.3">
      <c r="A181" s="2">
        <v>31690</v>
      </c>
      <c r="B181">
        <v>61.06</v>
      </c>
      <c r="C181">
        <v>-51.06</v>
      </c>
      <c r="D181">
        <v>-51.89</v>
      </c>
    </row>
    <row r="182" spans="1:4" x14ac:dyDescent="0.3">
      <c r="A182" s="2">
        <v>31695</v>
      </c>
      <c r="B182">
        <v>61.6</v>
      </c>
      <c r="C182">
        <v>-51.6</v>
      </c>
      <c r="D182">
        <v>-52.43</v>
      </c>
    </row>
    <row r="183" spans="1:4" x14ac:dyDescent="0.3">
      <c r="A183" s="2">
        <v>31700</v>
      </c>
      <c r="B183">
        <v>61.77</v>
      </c>
      <c r="C183">
        <v>-51.77</v>
      </c>
      <c r="D183">
        <v>-52.6</v>
      </c>
    </row>
    <row r="184" spans="1:4" x14ac:dyDescent="0.3">
      <c r="A184" s="2">
        <v>31705</v>
      </c>
      <c r="B184">
        <v>61.85</v>
      </c>
      <c r="C184">
        <v>-51.85</v>
      </c>
      <c r="D184">
        <v>-52.68</v>
      </c>
    </row>
    <row r="185" spans="1:4" x14ac:dyDescent="0.3">
      <c r="A185" s="2">
        <v>31710</v>
      </c>
      <c r="B185">
        <v>61.85</v>
      </c>
      <c r="C185">
        <v>-51.85</v>
      </c>
      <c r="D185">
        <v>-52.68</v>
      </c>
    </row>
    <row r="186" spans="1:4" x14ac:dyDescent="0.3">
      <c r="A186" s="2">
        <v>31716</v>
      </c>
      <c r="B186">
        <v>62.1</v>
      </c>
      <c r="C186">
        <v>-52.1</v>
      </c>
      <c r="D186">
        <v>-52.93</v>
      </c>
    </row>
    <row r="187" spans="1:4" x14ac:dyDescent="0.3">
      <c r="A187" s="2">
        <v>31721</v>
      </c>
      <c r="B187">
        <v>62.1</v>
      </c>
      <c r="C187">
        <v>-52.1</v>
      </c>
      <c r="D187">
        <v>-52.93</v>
      </c>
    </row>
    <row r="188" spans="1:4" x14ac:dyDescent="0.3">
      <c r="A188" s="2">
        <v>31726</v>
      </c>
      <c r="B188">
        <v>62.23</v>
      </c>
      <c r="C188">
        <v>-52.23</v>
      </c>
      <c r="D188">
        <v>-53.06</v>
      </c>
    </row>
    <row r="189" spans="1:4" x14ac:dyDescent="0.3">
      <c r="A189" s="2">
        <v>31728</v>
      </c>
      <c r="B189">
        <v>61.98</v>
      </c>
      <c r="C189">
        <v>-51.98</v>
      </c>
      <c r="D189">
        <v>-52.81</v>
      </c>
    </row>
    <row r="190" spans="1:4" x14ac:dyDescent="0.3">
      <c r="A190" s="2">
        <v>31731</v>
      </c>
      <c r="B190">
        <v>62.28</v>
      </c>
      <c r="C190">
        <v>-52.28</v>
      </c>
      <c r="D190">
        <v>-53.11</v>
      </c>
    </row>
    <row r="191" spans="1:4" x14ac:dyDescent="0.3">
      <c r="A191" s="2">
        <v>31736</v>
      </c>
      <c r="B191">
        <v>62.16</v>
      </c>
      <c r="C191">
        <v>-52.16</v>
      </c>
      <c r="D191">
        <v>-52.99</v>
      </c>
    </row>
    <row r="192" spans="1:4" x14ac:dyDescent="0.3">
      <c r="A192" s="2">
        <v>31741</v>
      </c>
      <c r="B192">
        <v>62.3</v>
      </c>
      <c r="C192">
        <v>-52.3</v>
      </c>
      <c r="D192">
        <v>-53.13</v>
      </c>
    </row>
    <row r="193" spans="1:4" x14ac:dyDescent="0.3">
      <c r="A193" s="2">
        <v>31746</v>
      </c>
      <c r="B193">
        <v>62.3</v>
      </c>
      <c r="C193">
        <v>-52.3</v>
      </c>
      <c r="D193">
        <v>-53.13</v>
      </c>
    </row>
    <row r="194" spans="1:4" x14ac:dyDescent="0.3">
      <c r="A194" s="2">
        <v>31751</v>
      </c>
      <c r="B194">
        <v>62.49</v>
      </c>
      <c r="C194">
        <v>-52.49</v>
      </c>
      <c r="D194">
        <v>-53.32</v>
      </c>
    </row>
    <row r="195" spans="1:4" x14ac:dyDescent="0.3">
      <c r="A195" s="2">
        <v>31756</v>
      </c>
      <c r="B195">
        <v>62.31</v>
      </c>
      <c r="C195">
        <v>-52.31</v>
      </c>
      <c r="D195">
        <v>-53.14</v>
      </c>
    </row>
    <row r="196" spans="1:4" x14ac:dyDescent="0.3">
      <c r="A196" s="2">
        <v>31761</v>
      </c>
      <c r="B196">
        <v>62.51</v>
      </c>
      <c r="C196">
        <v>-52.51</v>
      </c>
      <c r="D196">
        <v>-53.34</v>
      </c>
    </row>
    <row r="197" spans="1:4" x14ac:dyDescent="0.3">
      <c r="A197" s="2">
        <v>31766</v>
      </c>
      <c r="B197">
        <v>62.51</v>
      </c>
      <c r="C197">
        <v>-52.51</v>
      </c>
      <c r="D197">
        <v>-53.34</v>
      </c>
    </row>
    <row r="198" spans="1:4" x14ac:dyDescent="0.3">
      <c r="A198" s="2">
        <v>31771</v>
      </c>
      <c r="B198">
        <v>62.47</v>
      </c>
      <c r="C198">
        <v>-52.47</v>
      </c>
      <c r="D198">
        <v>-53.3</v>
      </c>
    </row>
    <row r="199" spans="1:4" x14ac:dyDescent="0.3">
      <c r="A199" s="2">
        <v>31777</v>
      </c>
      <c r="B199">
        <v>62.65</v>
      </c>
      <c r="C199">
        <v>-52.65</v>
      </c>
      <c r="D199">
        <v>-53.48</v>
      </c>
    </row>
    <row r="200" spans="1:4" x14ac:dyDescent="0.3">
      <c r="A200" s="2">
        <v>31782</v>
      </c>
      <c r="B200">
        <v>62.52</v>
      </c>
      <c r="C200">
        <v>-52.52</v>
      </c>
      <c r="D200">
        <v>-53.35</v>
      </c>
    </row>
    <row r="201" spans="1:4" x14ac:dyDescent="0.3">
      <c r="A201" s="2">
        <v>31784</v>
      </c>
      <c r="B201">
        <v>62.37</v>
      </c>
      <c r="C201">
        <v>-52.37</v>
      </c>
      <c r="D201">
        <v>-53.2</v>
      </c>
    </row>
    <row r="202" spans="1:4" x14ac:dyDescent="0.3">
      <c r="A202" s="2">
        <v>31787</v>
      </c>
      <c r="B202">
        <v>62.69</v>
      </c>
      <c r="C202">
        <v>-52.69</v>
      </c>
      <c r="D202">
        <v>-53.52</v>
      </c>
    </row>
    <row r="203" spans="1:4" x14ac:dyDescent="0.3">
      <c r="A203" s="2">
        <v>31792</v>
      </c>
      <c r="B203">
        <v>62.81</v>
      </c>
      <c r="C203">
        <v>-52.81</v>
      </c>
      <c r="D203">
        <v>-53.64</v>
      </c>
    </row>
    <row r="204" spans="1:4" x14ac:dyDescent="0.3">
      <c r="A204" s="2">
        <v>31797</v>
      </c>
      <c r="B204">
        <v>62.68</v>
      </c>
      <c r="C204">
        <v>-52.68</v>
      </c>
      <c r="D204">
        <v>-53.51</v>
      </c>
    </row>
    <row r="205" spans="1:4" x14ac:dyDescent="0.3">
      <c r="A205" s="2">
        <v>31802</v>
      </c>
      <c r="B205">
        <v>62.87</v>
      </c>
      <c r="C205">
        <v>-52.87</v>
      </c>
      <c r="D205">
        <v>-53.7</v>
      </c>
    </row>
    <row r="206" spans="1:4" x14ac:dyDescent="0.3">
      <c r="A206" s="2">
        <v>31808</v>
      </c>
      <c r="B206">
        <v>62.7</v>
      </c>
      <c r="C206">
        <v>-52.7</v>
      </c>
      <c r="D206">
        <v>-53.53</v>
      </c>
    </row>
    <row r="207" spans="1:4" x14ac:dyDescent="0.3">
      <c r="A207" s="2">
        <v>31813</v>
      </c>
      <c r="B207">
        <v>63.12</v>
      </c>
      <c r="C207">
        <v>-53.12</v>
      </c>
      <c r="D207">
        <v>-53.95</v>
      </c>
    </row>
    <row r="208" spans="1:4" x14ac:dyDescent="0.3">
      <c r="A208" s="2">
        <v>31818</v>
      </c>
      <c r="B208">
        <v>63.1</v>
      </c>
      <c r="C208">
        <v>-53.1</v>
      </c>
      <c r="D208">
        <v>-53.93</v>
      </c>
    </row>
    <row r="209" spans="1:4" x14ac:dyDescent="0.3">
      <c r="A209" s="2">
        <v>31823</v>
      </c>
      <c r="B209">
        <v>63.1</v>
      </c>
      <c r="C209">
        <v>-53.1</v>
      </c>
      <c r="D209">
        <v>-53.93</v>
      </c>
    </row>
    <row r="210" spans="1:4" x14ac:dyDescent="0.3">
      <c r="A210" s="2">
        <v>31828</v>
      </c>
      <c r="B210">
        <v>63.32</v>
      </c>
      <c r="C210">
        <v>-53.32</v>
      </c>
      <c r="D210">
        <v>-54.15</v>
      </c>
    </row>
    <row r="211" spans="1:4" x14ac:dyDescent="0.3">
      <c r="A211" s="2">
        <v>31833</v>
      </c>
      <c r="B211">
        <v>63.35</v>
      </c>
      <c r="C211">
        <v>-53.35</v>
      </c>
      <c r="D211">
        <v>-54.18</v>
      </c>
    </row>
    <row r="212" spans="1:4" x14ac:dyDescent="0.3">
      <c r="A212" s="2">
        <v>31836</v>
      </c>
      <c r="B212">
        <v>63.3</v>
      </c>
      <c r="C212">
        <v>-53.3</v>
      </c>
      <c r="D212">
        <v>-54.13</v>
      </c>
    </row>
    <row r="213" spans="1:4" x14ac:dyDescent="0.3">
      <c r="A213" s="2">
        <v>31841</v>
      </c>
      <c r="B213">
        <v>63.3</v>
      </c>
      <c r="C213">
        <v>-53.3</v>
      </c>
      <c r="D213">
        <v>-54.13</v>
      </c>
    </row>
    <row r="214" spans="1:4" x14ac:dyDescent="0.3">
      <c r="A214" s="2">
        <v>31846</v>
      </c>
      <c r="B214">
        <v>63.1</v>
      </c>
      <c r="C214">
        <v>-53.1</v>
      </c>
      <c r="D214">
        <v>-53.93</v>
      </c>
    </row>
    <row r="215" spans="1:4" x14ac:dyDescent="0.3">
      <c r="A215" s="2">
        <v>31851</v>
      </c>
      <c r="B215">
        <v>63.3</v>
      </c>
      <c r="C215">
        <v>-53.3</v>
      </c>
      <c r="D215">
        <v>-54.13</v>
      </c>
    </row>
    <row r="216" spans="1:4" x14ac:dyDescent="0.3">
      <c r="A216" s="2">
        <v>31856</v>
      </c>
      <c r="B216">
        <v>63.21</v>
      </c>
      <c r="C216">
        <v>-53.21</v>
      </c>
      <c r="D216">
        <v>-54.04</v>
      </c>
    </row>
    <row r="217" spans="1:4" x14ac:dyDescent="0.3">
      <c r="A217" s="2">
        <v>31861</v>
      </c>
      <c r="B217">
        <v>63.3</v>
      </c>
      <c r="C217">
        <v>-53.3</v>
      </c>
      <c r="D217">
        <v>-54.13</v>
      </c>
    </row>
    <row r="218" spans="1:4" x14ac:dyDescent="0.3">
      <c r="A218" s="2">
        <v>31867</v>
      </c>
      <c r="B218">
        <v>63.1</v>
      </c>
      <c r="C218">
        <v>-53.1</v>
      </c>
      <c r="D218">
        <v>-53.93</v>
      </c>
    </row>
    <row r="219" spans="1:4" x14ac:dyDescent="0.3">
      <c r="A219" s="2">
        <v>31872</v>
      </c>
      <c r="B219">
        <v>62.99</v>
      </c>
      <c r="C219">
        <v>-52.99</v>
      </c>
      <c r="D219">
        <v>-53.82</v>
      </c>
    </row>
    <row r="220" spans="1:4" x14ac:dyDescent="0.3">
      <c r="A220" s="2">
        <v>31877</v>
      </c>
      <c r="B220">
        <v>63.13</v>
      </c>
      <c r="C220">
        <v>-53.13</v>
      </c>
      <c r="D220">
        <v>-53.96</v>
      </c>
    </row>
    <row r="221" spans="1:4" x14ac:dyDescent="0.3">
      <c r="A221" s="2">
        <v>31882</v>
      </c>
      <c r="B221">
        <v>63.17</v>
      </c>
      <c r="C221">
        <v>-53.17</v>
      </c>
      <c r="D221">
        <v>-54</v>
      </c>
    </row>
    <row r="222" spans="1:4" x14ac:dyDescent="0.3">
      <c r="A222" s="2">
        <v>31887</v>
      </c>
      <c r="B222">
        <v>62.99</v>
      </c>
      <c r="C222">
        <v>-52.99</v>
      </c>
      <c r="D222">
        <v>-53.82</v>
      </c>
    </row>
    <row r="223" spans="1:4" x14ac:dyDescent="0.3">
      <c r="A223" s="2">
        <v>31892</v>
      </c>
      <c r="B223">
        <v>62.95</v>
      </c>
      <c r="C223">
        <v>-52.95</v>
      </c>
      <c r="D223">
        <v>-53.78</v>
      </c>
    </row>
    <row r="224" spans="1:4" x14ac:dyDescent="0.3">
      <c r="A224" s="2">
        <v>31896</v>
      </c>
      <c r="B224">
        <v>62.73</v>
      </c>
      <c r="C224">
        <v>-52.73</v>
      </c>
      <c r="D224">
        <v>-53.56</v>
      </c>
    </row>
    <row r="225" spans="1:4" x14ac:dyDescent="0.3">
      <c r="A225" s="2">
        <v>31897</v>
      </c>
      <c r="B225">
        <v>63.02</v>
      </c>
      <c r="C225">
        <v>-53.02</v>
      </c>
      <c r="D225">
        <v>-53.85</v>
      </c>
    </row>
    <row r="226" spans="1:4" x14ac:dyDescent="0.3">
      <c r="A226" s="2">
        <v>31902</v>
      </c>
      <c r="B226">
        <v>63</v>
      </c>
      <c r="C226">
        <v>-53</v>
      </c>
      <c r="D226">
        <v>-53.83</v>
      </c>
    </row>
    <row r="227" spans="1:4" x14ac:dyDescent="0.3">
      <c r="A227" s="2">
        <v>31907</v>
      </c>
      <c r="B227">
        <v>63.11</v>
      </c>
      <c r="C227">
        <v>-53.11</v>
      </c>
      <c r="D227">
        <v>-53.94</v>
      </c>
    </row>
    <row r="228" spans="1:4" x14ac:dyDescent="0.3">
      <c r="A228" s="2">
        <v>31912</v>
      </c>
      <c r="B228">
        <v>63.23</v>
      </c>
      <c r="C228">
        <v>-53.23</v>
      </c>
      <c r="D228">
        <v>-54.06</v>
      </c>
    </row>
    <row r="229" spans="1:4" x14ac:dyDescent="0.3">
      <c r="A229" s="2">
        <v>31917</v>
      </c>
      <c r="B229">
        <v>63.09</v>
      </c>
      <c r="C229">
        <v>-53.09</v>
      </c>
      <c r="D229">
        <v>-53.92</v>
      </c>
    </row>
    <row r="230" spans="1:4" x14ac:dyDescent="0.3">
      <c r="A230" s="2">
        <v>31922</v>
      </c>
      <c r="B230">
        <v>63.09</v>
      </c>
      <c r="C230">
        <v>-53.09</v>
      </c>
      <c r="D230">
        <v>-53.92</v>
      </c>
    </row>
    <row r="231" spans="1:4" x14ac:dyDescent="0.3">
      <c r="A231" s="2">
        <v>31928</v>
      </c>
      <c r="B231">
        <v>63.07</v>
      </c>
      <c r="C231">
        <v>-53.07</v>
      </c>
      <c r="D231">
        <v>-53.9</v>
      </c>
    </row>
    <row r="232" spans="1:4" x14ac:dyDescent="0.3">
      <c r="A232" s="2">
        <v>31933</v>
      </c>
      <c r="B232">
        <v>63.14</v>
      </c>
      <c r="C232">
        <v>-53.14</v>
      </c>
      <c r="D232">
        <v>-53.97</v>
      </c>
    </row>
    <row r="233" spans="1:4" x14ac:dyDescent="0.3">
      <c r="A233" s="2">
        <v>31938</v>
      </c>
      <c r="B233">
        <v>63.19</v>
      </c>
      <c r="C233">
        <v>-53.19</v>
      </c>
      <c r="D233">
        <v>-54.02</v>
      </c>
    </row>
    <row r="234" spans="1:4" x14ac:dyDescent="0.3">
      <c r="A234" s="2">
        <v>31943</v>
      </c>
      <c r="B234">
        <v>63.17</v>
      </c>
      <c r="C234">
        <v>-53.17</v>
      </c>
      <c r="D234">
        <v>-54</v>
      </c>
    </row>
    <row r="235" spans="1:4" x14ac:dyDescent="0.3">
      <c r="A235" s="2">
        <v>31945</v>
      </c>
      <c r="B235">
        <v>62.8</v>
      </c>
      <c r="C235">
        <v>-52.8</v>
      </c>
      <c r="D235">
        <v>-53.63</v>
      </c>
    </row>
    <row r="236" spans="1:4" x14ac:dyDescent="0.3">
      <c r="A236" s="2">
        <v>31948</v>
      </c>
      <c r="B236">
        <v>63.21</v>
      </c>
      <c r="C236">
        <v>-53.21</v>
      </c>
      <c r="D236">
        <v>-54.04</v>
      </c>
    </row>
    <row r="237" spans="1:4" x14ac:dyDescent="0.3">
      <c r="A237" s="2">
        <v>31953</v>
      </c>
      <c r="B237">
        <v>63.2</v>
      </c>
      <c r="C237">
        <v>-53.2</v>
      </c>
      <c r="D237">
        <v>-54.03</v>
      </c>
    </row>
    <row r="238" spans="1:4" x14ac:dyDescent="0.3">
      <c r="A238" s="2">
        <v>31958</v>
      </c>
      <c r="B238">
        <v>63.33</v>
      </c>
      <c r="C238">
        <v>-53.33</v>
      </c>
      <c r="D238">
        <v>-54.16</v>
      </c>
    </row>
    <row r="239" spans="1:4" x14ac:dyDescent="0.3">
      <c r="A239" s="2">
        <v>31963</v>
      </c>
      <c r="B239">
        <v>63.3</v>
      </c>
      <c r="C239">
        <v>-53.3</v>
      </c>
      <c r="D239">
        <v>-54.13</v>
      </c>
    </row>
    <row r="240" spans="1:4" x14ac:dyDescent="0.3">
      <c r="A240" s="2">
        <v>31968</v>
      </c>
      <c r="B240">
        <v>63.5</v>
      </c>
      <c r="C240">
        <v>-53.5</v>
      </c>
      <c r="D240">
        <v>-54.33</v>
      </c>
    </row>
    <row r="241" spans="1:4" x14ac:dyDescent="0.3">
      <c r="A241" s="2">
        <v>31973</v>
      </c>
      <c r="B241">
        <v>64.06</v>
      </c>
      <c r="C241">
        <v>-54.06</v>
      </c>
      <c r="D241">
        <v>-54.89</v>
      </c>
    </row>
    <row r="242" spans="1:4" x14ac:dyDescent="0.3">
      <c r="A242" s="2">
        <v>31978</v>
      </c>
      <c r="B242">
        <v>64</v>
      </c>
      <c r="C242">
        <v>-54</v>
      </c>
      <c r="D242">
        <v>-54.83</v>
      </c>
    </row>
    <row r="243" spans="1:4" x14ac:dyDescent="0.3">
      <c r="A243" s="2">
        <v>31983</v>
      </c>
      <c r="B243">
        <v>64.11</v>
      </c>
      <c r="C243">
        <v>-54.11</v>
      </c>
      <c r="D243">
        <v>-54.94</v>
      </c>
    </row>
    <row r="244" spans="1:4" x14ac:dyDescent="0.3">
      <c r="A244" s="2">
        <v>31989</v>
      </c>
      <c r="B244">
        <v>64.16</v>
      </c>
      <c r="C244">
        <v>-54.16</v>
      </c>
      <c r="D244">
        <v>-54.99</v>
      </c>
    </row>
    <row r="245" spans="1:4" x14ac:dyDescent="0.3">
      <c r="A245" s="2">
        <v>31994</v>
      </c>
      <c r="B245">
        <v>64.069999999999894</v>
      </c>
      <c r="C245">
        <v>-54.07</v>
      </c>
      <c r="D245">
        <v>-54.9</v>
      </c>
    </row>
    <row r="246" spans="1:4" x14ac:dyDescent="0.3">
      <c r="A246" s="2">
        <v>31999</v>
      </c>
      <c r="B246">
        <v>64.39</v>
      </c>
      <c r="C246">
        <v>-54.39</v>
      </c>
      <c r="D246">
        <v>-55.22</v>
      </c>
    </row>
    <row r="247" spans="1:4" x14ac:dyDescent="0.3">
      <c r="A247" s="2">
        <v>32000</v>
      </c>
      <c r="B247">
        <v>64.400000000000006</v>
      </c>
      <c r="C247">
        <v>-54.4</v>
      </c>
      <c r="D247">
        <v>-55.23</v>
      </c>
    </row>
    <row r="248" spans="1:4" x14ac:dyDescent="0.3">
      <c r="A248" s="2">
        <v>32001</v>
      </c>
      <c r="B248">
        <v>63.99</v>
      </c>
      <c r="C248">
        <v>-53.99</v>
      </c>
      <c r="D248">
        <v>-54.82</v>
      </c>
    </row>
    <row r="249" spans="1:4" x14ac:dyDescent="0.3">
      <c r="A249" s="2">
        <v>32004</v>
      </c>
      <c r="B249">
        <v>64.38</v>
      </c>
      <c r="C249">
        <v>-54.38</v>
      </c>
      <c r="D249">
        <v>-55.21</v>
      </c>
    </row>
    <row r="250" spans="1:4" x14ac:dyDescent="0.3">
      <c r="A250" s="2">
        <v>32009</v>
      </c>
      <c r="B250">
        <v>64.290000000000006</v>
      </c>
      <c r="C250">
        <v>-54.29</v>
      </c>
      <c r="D250">
        <v>-55.12</v>
      </c>
    </row>
    <row r="251" spans="1:4" x14ac:dyDescent="0.3">
      <c r="A251" s="2">
        <v>32014</v>
      </c>
      <c r="B251">
        <v>64.38</v>
      </c>
      <c r="C251">
        <v>-54.38</v>
      </c>
      <c r="D251">
        <v>-55.21</v>
      </c>
    </row>
    <row r="252" spans="1:4" x14ac:dyDescent="0.3">
      <c r="A252" s="2">
        <v>32020</v>
      </c>
      <c r="B252">
        <v>64.3</v>
      </c>
      <c r="C252">
        <v>-54.3</v>
      </c>
      <c r="D252">
        <v>-55.13</v>
      </c>
    </row>
    <row r="253" spans="1:4" x14ac:dyDescent="0.3">
      <c r="A253" s="2">
        <v>32025</v>
      </c>
      <c r="B253">
        <v>64.239999999999895</v>
      </c>
      <c r="C253">
        <v>-54.24</v>
      </c>
      <c r="D253">
        <v>-55.07</v>
      </c>
    </row>
    <row r="254" spans="1:4" x14ac:dyDescent="0.3">
      <c r="A254" s="2">
        <v>32030</v>
      </c>
      <c r="B254">
        <v>64.14</v>
      </c>
      <c r="C254">
        <v>-54.14</v>
      </c>
      <c r="D254">
        <v>-54.97</v>
      </c>
    </row>
    <row r="255" spans="1:4" x14ac:dyDescent="0.3">
      <c r="A255" s="2">
        <v>32035</v>
      </c>
      <c r="B255">
        <v>63.99</v>
      </c>
      <c r="C255">
        <v>-53.99</v>
      </c>
      <c r="D255">
        <v>-54.82</v>
      </c>
    </row>
    <row r="256" spans="1:4" x14ac:dyDescent="0.3">
      <c r="A256" s="2">
        <v>32040</v>
      </c>
      <c r="B256">
        <v>63.83</v>
      </c>
      <c r="C256">
        <v>-53.83</v>
      </c>
      <c r="D256">
        <v>-54.66</v>
      </c>
    </row>
    <row r="257" spans="1:4" x14ac:dyDescent="0.3">
      <c r="A257" s="2">
        <v>32042</v>
      </c>
      <c r="B257">
        <v>63.82</v>
      </c>
      <c r="C257">
        <v>-53.82</v>
      </c>
      <c r="D257">
        <v>-54.65</v>
      </c>
    </row>
    <row r="258" spans="1:4" x14ac:dyDescent="0.3">
      <c r="A258" s="2">
        <v>32045</v>
      </c>
      <c r="B258">
        <v>64.040000000000006</v>
      </c>
      <c r="C258">
        <v>-54.04</v>
      </c>
      <c r="D258">
        <v>-54.87</v>
      </c>
    </row>
    <row r="259" spans="1:4" x14ac:dyDescent="0.3">
      <c r="A259" s="2">
        <v>32099</v>
      </c>
      <c r="B259">
        <v>64.180000000000007</v>
      </c>
      <c r="C259">
        <v>-54.18</v>
      </c>
      <c r="D259">
        <v>-55.01</v>
      </c>
    </row>
    <row r="260" spans="1:4" x14ac:dyDescent="0.3">
      <c r="A260" s="2">
        <v>32101</v>
      </c>
      <c r="B260">
        <v>64.25</v>
      </c>
      <c r="C260">
        <v>-54.25</v>
      </c>
      <c r="D260">
        <v>-55.08</v>
      </c>
    </row>
    <row r="261" spans="1:4" x14ac:dyDescent="0.3">
      <c r="A261" s="2">
        <v>32106</v>
      </c>
      <c r="B261">
        <v>64.52</v>
      </c>
      <c r="C261">
        <v>-54.52</v>
      </c>
      <c r="D261">
        <v>-55.35</v>
      </c>
    </row>
    <row r="262" spans="1:4" x14ac:dyDescent="0.3">
      <c r="A262" s="2">
        <v>32111</v>
      </c>
      <c r="B262">
        <v>63.63</v>
      </c>
      <c r="C262">
        <v>-53.63</v>
      </c>
      <c r="D262">
        <v>-54.46</v>
      </c>
    </row>
    <row r="263" spans="1:4" x14ac:dyDescent="0.3">
      <c r="A263" s="2">
        <v>32112</v>
      </c>
      <c r="B263">
        <v>64.099999999999895</v>
      </c>
      <c r="C263">
        <v>-54.1</v>
      </c>
      <c r="D263">
        <v>-54.93</v>
      </c>
    </row>
    <row r="264" spans="1:4" x14ac:dyDescent="0.3">
      <c r="A264" s="2">
        <v>32116</v>
      </c>
      <c r="B264">
        <v>64.27</v>
      </c>
      <c r="C264">
        <v>-54.27</v>
      </c>
      <c r="D264">
        <v>-55.1</v>
      </c>
    </row>
    <row r="265" spans="1:4" x14ac:dyDescent="0.3">
      <c r="A265" s="2">
        <v>32121</v>
      </c>
      <c r="B265">
        <v>64.3</v>
      </c>
      <c r="C265">
        <v>-54.3</v>
      </c>
      <c r="D265">
        <v>-55.13</v>
      </c>
    </row>
    <row r="266" spans="1:4" x14ac:dyDescent="0.3">
      <c r="A266" s="2">
        <v>32126</v>
      </c>
      <c r="B266">
        <v>64.37</v>
      </c>
      <c r="C266">
        <v>-54.37</v>
      </c>
      <c r="D266">
        <v>-55.2</v>
      </c>
    </row>
    <row r="267" spans="1:4" x14ac:dyDescent="0.3">
      <c r="A267" s="2">
        <v>32131</v>
      </c>
      <c r="B267">
        <v>64.58</v>
      </c>
      <c r="C267">
        <v>-54.58</v>
      </c>
      <c r="D267">
        <v>-55.41</v>
      </c>
    </row>
    <row r="268" spans="1:4" x14ac:dyDescent="0.3">
      <c r="A268" s="2">
        <v>32136</v>
      </c>
      <c r="B268">
        <v>64.599999999999895</v>
      </c>
      <c r="C268">
        <v>-54.6</v>
      </c>
      <c r="D268">
        <v>-55.43</v>
      </c>
    </row>
    <row r="269" spans="1:4" x14ac:dyDescent="0.3">
      <c r="A269" s="2">
        <v>32142</v>
      </c>
      <c r="B269">
        <v>64.63</v>
      </c>
      <c r="C269">
        <v>-54.63</v>
      </c>
      <c r="D269">
        <v>-55.46</v>
      </c>
    </row>
    <row r="270" spans="1:4" x14ac:dyDescent="0.3">
      <c r="A270" s="2">
        <v>32147</v>
      </c>
      <c r="B270">
        <v>64.73</v>
      </c>
      <c r="C270">
        <v>-54.73</v>
      </c>
      <c r="D270">
        <v>-55.56</v>
      </c>
    </row>
    <row r="271" spans="1:4" x14ac:dyDescent="0.3">
      <c r="A271" s="2">
        <v>32152</v>
      </c>
      <c r="B271">
        <v>64.7</v>
      </c>
      <c r="C271">
        <v>-54.7</v>
      </c>
      <c r="D271">
        <v>-55.53</v>
      </c>
    </row>
    <row r="272" spans="1:4" x14ac:dyDescent="0.3">
      <c r="A272" s="2">
        <v>32154</v>
      </c>
      <c r="B272">
        <v>64.48</v>
      </c>
      <c r="C272">
        <v>-54.48</v>
      </c>
      <c r="D272">
        <v>-55.31</v>
      </c>
    </row>
    <row r="273" spans="1:4" x14ac:dyDescent="0.3">
      <c r="A273" s="2">
        <v>32157</v>
      </c>
      <c r="B273">
        <v>64.98</v>
      </c>
      <c r="C273">
        <v>-54.98</v>
      </c>
      <c r="D273">
        <v>-55.81</v>
      </c>
    </row>
    <row r="274" spans="1:4" x14ac:dyDescent="0.3">
      <c r="A274" s="2">
        <v>32162</v>
      </c>
      <c r="B274">
        <v>64.819999999999894</v>
      </c>
      <c r="C274">
        <v>-54.82</v>
      </c>
      <c r="D274">
        <v>-55.65</v>
      </c>
    </row>
    <row r="275" spans="1:4" x14ac:dyDescent="0.3">
      <c r="A275" s="2">
        <v>32167</v>
      </c>
      <c r="B275">
        <v>64.709999999999894</v>
      </c>
      <c r="C275">
        <v>-54.71</v>
      </c>
      <c r="D275">
        <v>-55.54</v>
      </c>
    </row>
    <row r="276" spans="1:4" x14ac:dyDescent="0.3">
      <c r="A276" s="2">
        <v>32173</v>
      </c>
      <c r="B276">
        <v>65.11</v>
      </c>
      <c r="C276">
        <v>-55.11</v>
      </c>
      <c r="D276">
        <v>-55.94</v>
      </c>
    </row>
    <row r="277" spans="1:4" x14ac:dyDescent="0.3">
      <c r="A277" s="2">
        <v>32178</v>
      </c>
      <c r="B277">
        <v>65.010000000000005</v>
      </c>
      <c r="C277">
        <v>-55.01</v>
      </c>
      <c r="D277">
        <v>-55.84</v>
      </c>
    </row>
    <row r="278" spans="1:4" x14ac:dyDescent="0.3">
      <c r="A278" s="2">
        <v>32183</v>
      </c>
      <c r="B278">
        <v>65.099999999999895</v>
      </c>
      <c r="C278">
        <v>-55.1</v>
      </c>
      <c r="D278">
        <v>-55.93</v>
      </c>
    </row>
    <row r="279" spans="1:4" x14ac:dyDescent="0.3">
      <c r="A279" s="2">
        <v>32188</v>
      </c>
      <c r="B279">
        <v>65.2</v>
      </c>
      <c r="C279">
        <v>-55.2</v>
      </c>
      <c r="D279">
        <v>-56.03</v>
      </c>
    </row>
    <row r="280" spans="1:4" x14ac:dyDescent="0.3">
      <c r="A280" s="2">
        <v>32193</v>
      </c>
      <c r="B280">
        <v>64.89</v>
      </c>
      <c r="C280">
        <v>-54.89</v>
      </c>
      <c r="D280">
        <v>-55.72</v>
      </c>
    </row>
    <row r="281" spans="1:4" x14ac:dyDescent="0.3">
      <c r="A281" s="2">
        <v>32198</v>
      </c>
      <c r="B281">
        <v>64.900000000000006</v>
      </c>
      <c r="C281">
        <v>-54.9</v>
      </c>
      <c r="D281">
        <v>-55.73</v>
      </c>
    </row>
    <row r="282" spans="1:4" x14ac:dyDescent="0.3">
      <c r="A282" s="2">
        <v>32202</v>
      </c>
      <c r="B282">
        <v>64.91</v>
      </c>
      <c r="C282">
        <v>-54.91</v>
      </c>
      <c r="D282">
        <v>-55.74</v>
      </c>
    </row>
    <row r="283" spans="1:4" x14ac:dyDescent="0.3">
      <c r="A283" s="2">
        <v>32207</v>
      </c>
      <c r="B283">
        <v>65.09</v>
      </c>
      <c r="C283">
        <v>-55.09</v>
      </c>
      <c r="D283">
        <v>-55.92</v>
      </c>
    </row>
    <row r="284" spans="1:4" x14ac:dyDescent="0.3">
      <c r="A284" s="2">
        <v>32212</v>
      </c>
      <c r="B284">
        <v>64.709999999999894</v>
      </c>
      <c r="C284">
        <v>-54.71</v>
      </c>
      <c r="D284">
        <v>-55.54</v>
      </c>
    </row>
    <row r="285" spans="1:4" x14ac:dyDescent="0.3">
      <c r="A285" s="2">
        <v>32217</v>
      </c>
      <c r="B285">
        <v>65</v>
      </c>
      <c r="C285">
        <v>-55</v>
      </c>
      <c r="D285">
        <v>-55.83</v>
      </c>
    </row>
    <row r="286" spans="1:4" x14ac:dyDescent="0.3">
      <c r="A286" s="2">
        <v>32222</v>
      </c>
      <c r="B286">
        <v>65.02</v>
      </c>
      <c r="C286">
        <v>-55.02</v>
      </c>
      <c r="D286">
        <v>-55.85</v>
      </c>
    </row>
    <row r="287" spans="1:4" x14ac:dyDescent="0.3">
      <c r="A287" s="2">
        <v>32227</v>
      </c>
      <c r="B287">
        <v>65.02</v>
      </c>
      <c r="C287">
        <v>-55.02</v>
      </c>
      <c r="D287">
        <v>-55.85</v>
      </c>
    </row>
    <row r="288" spans="1:4" x14ac:dyDescent="0.3">
      <c r="A288" s="2">
        <v>32233</v>
      </c>
      <c r="B288">
        <v>64.89</v>
      </c>
      <c r="C288">
        <v>-54.89</v>
      </c>
      <c r="D288">
        <v>-55.72</v>
      </c>
    </row>
    <row r="289" spans="1:4" x14ac:dyDescent="0.3">
      <c r="A289" s="2">
        <v>32238</v>
      </c>
      <c r="B289">
        <v>64.8</v>
      </c>
      <c r="C289">
        <v>-54.8</v>
      </c>
      <c r="D289">
        <v>-55.63</v>
      </c>
    </row>
    <row r="290" spans="1:4" x14ac:dyDescent="0.3">
      <c r="A290" s="2">
        <v>32243</v>
      </c>
      <c r="B290">
        <v>64.73</v>
      </c>
      <c r="C290">
        <v>-54.73</v>
      </c>
      <c r="D290">
        <v>-55.56</v>
      </c>
    </row>
    <row r="291" spans="1:4" x14ac:dyDescent="0.3">
      <c r="A291" s="2">
        <v>32248</v>
      </c>
      <c r="B291">
        <v>64.849999999999895</v>
      </c>
      <c r="C291">
        <v>-54.85</v>
      </c>
      <c r="D291">
        <v>-55.68</v>
      </c>
    </row>
    <row r="292" spans="1:4" x14ac:dyDescent="0.3">
      <c r="A292" s="2">
        <v>32253</v>
      </c>
      <c r="B292">
        <v>64.680000000000007</v>
      </c>
      <c r="C292">
        <v>-54.68</v>
      </c>
      <c r="D292">
        <v>-55.51</v>
      </c>
    </row>
    <row r="293" spans="1:4" x14ac:dyDescent="0.3">
      <c r="A293" s="2">
        <v>32258</v>
      </c>
      <c r="B293">
        <v>64.66</v>
      </c>
      <c r="C293">
        <v>-54.66</v>
      </c>
      <c r="D293">
        <v>-55.49</v>
      </c>
    </row>
    <row r="294" spans="1:4" x14ac:dyDescent="0.3">
      <c r="A294" s="2">
        <v>32263</v>
      </c>
      <c r="B294">
        <v>64.67</v>
      </c>
      <c r="C294">
        <v>-54.67</v>
      </c>
      <c r="D294">
        <v>-55.5</v>
      </c>
    </row>
    <row r="295" spans="1:4" x14ac:dyDescent="0.3">
      <c r="A295" s="2">
        <v>32268</v>
      </c>
      <c r="B295">
        <v>64.66</v>
      </c>
      <c r="C295">
        <v>-54.66</v>
      </c>
      <c r="D295">
        <v>-55.49</v>
      </c>
    </row>
    <row r="296" spans="1:4" x14ac:dyDescent="0.3">
      <c r="A296" s="2">
        <v>32273</v>
      </c>
      <c r="B296">
        <v>64.62</v>
      </c>
      <c r="C296">
        <v>-54.62</v>
      </c>
      <c r="D296">
        <v>-55.45</v>
      </c>
    </row>
    <row r="297" spans="1:4" x14ac:dyDescent="0.3">
      <c r="A297" s="2">
        <v>32278</v>
      </c>
      <c r="B297">
        <v>64.650000000000006</v>
      </c>
      <c r="C297">
        <v>-54.65</v>
      </c>
      <c r="D297">
        <v>-55.48</v>
      </c>
    </row>
    <row r="298" spans="1:4" x14ac:dyDescent="0.3">
      <c r="A298" s="2">
        <v>32283</v>
      </c>
      <c r="B298">
        <v>64.5</v>
      </c>
      <c r="C298">
        <v>-54.5</v>
      </c>
      <c r="D298">
        <v>-55.33</v>
      </c>
    </row>
    <row r="299" spans="1:4" x14ac:dyDescent="0.3">
      <c r="A299" s="2">
        <v>32288</v>
      </c>
      <c r="B299">
        <v>64.56</v>
      </c>
      <c r="C299">
        <v>-54.56</v>
      </c>
      <c r="D299">
        <v>-55.39</v>
      </c>
    </row>
    <row r="300" spans="1:4" x14ac:dyDescent="0.3">
      <c r="A300" s="2">
        <v>32294</v>
      </c>
      <c r="B300">
        <v>64.650000000000006</v>
      </c>
      <c r="C300">
        <v>-54.65</v>
      </c>
      <c r="D300">
        <v>-55.48</v>
      </c>
    </row>
    <row r="301" spans="1:4" x14ac:dyDescent="0.3">
      <c r="A301" s="2">
        <v>32299</v>
      </c>
      <c r="B301">
        <v>64.75</v>
      </c>
      <c r="C301">
        <v>-54.75</v>
      </c>
      <c r="D301">
        <v>-55.58</v>
      </c>
    </row>
    <row r="302" spans="1:4" x14ac:dyDescent="0.3">
      <c r="A302" s="2">
        <v>32304</v>
      </c>
      <c r="B302">
        <v>64.7</v>
      </c>
      <c r="C302">
        <v>-54.7</v>
      </c>
      <c r="D302">
        <v>-55.53</v>
      </c>
    </row>
    <row r="303" spans="1:4" x14ac:dyDescent="0.3">
      <c r="A303" s="2">
        <v>32309</v>
      </c>
      <c r="B303">
        <v>64.83</v>
      </c>
      <c r="C303">
        <v>-54.83</v>
      </c>
      <c r="D303">
        <v>-55.66</v>
      </c>
    </row>
    <row r="304" spans="1:4" x14ac:dyDescent="0.3">
      <c r="A304" s="2">
        <v>32314</v>
      </c>
      <c r="B304">
        <v>64.86</v>
      </c>
      <c r="C304">
        <v>-54.86</v>
      </c>
      <c r="D304">
        <v>-55.69</v>
      </c>
    </row>
    <row r="305" spans="1:4" x14ac:dyDescent="0.3">
      <c r="A305" s="2">
        <v>32315</v>
      </c>
      <c r="B305">
        <v>64.75</v>
      </c>
      <c r="C305">
        <v>-54.75</v>
      </c>
      <c r="D305">
        <v>-55.58</v>
      </c>
    </row>
    <row r="306" spans="1:4" x14ac:dyDescent="0.3">
      <c r="A306" s="2">
        <v>32319</v>
      </c>
      <c r="B306">
        <v>64.900000000000006</v>
      </c>
      <c r="C306">
        <v>-54.9</v>
      </c>
      <c r="D306">
        <v>-55.73</v>
      </c>
    </row>
    <row r="307" spans="1:4" x14ac:dyDescent="0.3">
      <c r="A307" s="2">
        <v>32324</v>
      </c>
      <c r="B307">
        <v>64.91</v>
      </c>
      <c r="C307">
        <v>-54.91</v>
      </c>
      <c r="D307">
        <v>-55.74</v>
      </c>
    </row>
    <row r="308" spans="1:4" x14ac:dyDescent="0.3">
      <c r="A308" s="2">
        <v>32329</v>
      </c>
      <c r="B308">
        <v>65.2</v>
      </c>
      <c r="C308">
        <v>-55.2</v>
      </c>
      <c r="D308">
        <v>-56.03</v>
      </c>
    </row>
    <row r="309" spans="1:4" x14ac:dyDescent="0.3">
      <c r="A309" s="2">
        <v>32334</v>
      </c>
      <c r="B309">
        <v>65.16</v>
      </c>
      <c r="C309">
        <v>-55.16</v>
      </c>
      <c r="D309">
        <v>-55.99</v>
      </c>
    </row>
    <row r="310" spans="1:4" x14ac:dyDescent="0.3">
      <c r="A310" s="2">
        <v>32339</v>
      </c>
      <c r="B310">
        <v>65.180000000000007</v>
      </c>
      <c r="C310">
        <v>-55.18</v>
      </c>
      <c r="D310">
        <v>-56.01</v>
      </c>
    </row>
    <row r="311" spans="1:4" x14ac:dyDescent="0.3">
      <c r="A311" s="2">
        <v>32344</v>
      </c>
      <c r="B311">
        <v>65.290000000000006</v>
      </c>
      <c r="C311">
        <v>-55.29</v>
      </c>
      <c r="D311">
        <v>-56.12</v>
      </c>
    </row>
    <row r="312" spans="1:4" x14ac:dyDescent="0.3">
      <c r="A312" s="2">
        <v>32349</v>
      </c>
      <c r="B312">
        <v>65.27</v>
      </c>
      <c r="C312">
        <v>-55.27</v>
      </c>
      <c r="D312">
        <v>-56.1</v>
      </c>
    </row>
    <row r="313" spans="1:4" x14ac:dyDescent="0.3">
      <c r="A313" s="2">
        <v>32355</v>
      </c>
      <c r="B313">
        <v>65.41</v>
      </c>
      <c r="C313">
        <v>-55.41</v>
      </c>
      <c r="D313">
        <v>-56.24</v>
      </c>
    </row>
    <row r="314" spans="1:4" x14ac:dyDescent="0.3">
      <c r="A314" s="2">
        <v>32358</v>
      </c>
      <c r="B314">
        <v>65.03</v>
      </c>
      <c r="C314">
        <v>-55.03</v>
      </c>
      <c r="D314">
        <v>-55.86</v>
      </c>
    </row>
    <row r="315" spans="1:4" x14ac:dyDescent="0.3">
      <c r="A315" s="2">
        <v>32360</v>
      </c>
      <c r="B315">
        <v>65.44</v>
      </c>
      <c r="C315">
        <v>-55.44</v>
      </c>
      <c r="D315">
        <v>-56.27</v>
      </c>
    </row>
    <row r="316" spans="1:4" x14ac:dyDescent="0.3">
      <c r="A316" s="2">
        <v>32365</v>
      </c>
      <c r="B316">
        <v>65.430000000000007</v>
      </c>
      <c r="C316">
        <v>-55.43</v>
      </c>
      <c r="D316">
        <v>-56.26</v>
      </c>
    </row>
    <row r="317" spans="1:4" x14ac:dyDescent="0.3">
      <c r="A317" s="2">
        <v>32370</v>
      </c>
      <c r="B317">
        <v>65.58</v>
      </c>
      <c r="C317">
        <v>-55.58</v>
      </c>
      <c r="D317">
        <v>-56.41</v>
      </c>
    </row>
    <row r="318" spans="1:4" x14ac:dyDescent="0.3">
      <c r="A318" s="2">
        <v>32375</v>
      </c>
      <c r="B318">
        <v>65.430000000000007</v>
      </c>
      <c r="C318">
        <v>-55.43</v>
      </c>
      <c r="D318">
        <v>-56.26</v>
      </c>
    </row>
    <row r="319" spans="1:4" x14ac:dyDescent="0.3">
      <c r="A319" s="2">
        <v>32380</v>
      </c>
      <c r="B319">
        <v>65.569999999999894</v>
      </c>
      <c r="C319">
        <v>-55.57</v>
      </c>
      <c r="D319">
        <v>-56.4</v>
      </c>
    </row>
    <row r="320" spans="1:4" x14ac:dyDescent="0.3">
      <c r="A320" s="2">
        <v>32386</v>
      </c>
      <c r="B320">
        <v>65.650000000000006</v>
      </c>
      <c r="C320">
        <v>-55.65</v>
      </c>
      <c r="D320">
        <v>-56.48</v>
      </c>
    </row>
    <row r="321" spans="1:4" x14ac:dyDescent="0.3">
      <c r="A321" s="2">
        <v>32391</v>
      </c>
      <c r="B321">
        <v>65.56</v>
      </c>
      <c r="C321">
        <v>-55.56</v>
      </c>
      <c r="D321">
        <v>-56.39</v>
      </c>
    </row>
    <row r="322" spans="1:4" x14ac:dyDescent="0.3">
      <c r="A322" s="2">
        <v>32396</v>
      </c>
      <c r="B322">
        <v>65.680000000000007</v>
      </c>
      <c r="C322">
        <v>-55.68</v>
      </c>
      <c r="D322">
        <v>-56.51</v>
      </c>
    </row>
    <row r="323" spans="1:4" x14ac:dyDescent="0.3">
      <c r="A323" s="2">
        <v>32401</v>
      </c>
      <c r="B323">
        <v>65.73</v>
      </c>
      <c r="C323">
        <v>-55.73</v>
      </c>
      <c r="D323">
        <v>-56.56</v>
      </c>
    </row>
    <row r="324" spans="1:4" x14ac:dyDescent="0.3">
      <c r="A324" s="2">
        <v>32406</v>
      </c>
      <c r="B324">
        <v>65.75</v>
      </c>
      <c r="C324">
        <v>-55.75</v>
      </c>
      <c r="D324">
        <v>-56.58</v>
      </c>
    </row>
    <row r="325" spans="1:4" x14ac:dyDescent="0.3">
      <c r="A325" s="2">
        <v>32411</v>
      </c>
      <c r="B325">
        <v>65.819999999999894</v>
      </c>
      <c r="C325">
        <v>-55.82</v>
      </c>
      <c r="D325">
        <v>-56.65</v>
      </c>
    </row>
    <row r="326" spans="1:4" x14ac:dyDescent="0.3">
      <c r="A326" s="2">
        <v>32416</v>
      </c>
      <c r="B326">
        <v>65.91</v>
      </c>
      <c r="C326">
        <v>-55.91</v>
      </c>
      <c r="D326">
        <v>-56.74</v>
      </c>
    </row>
    <row r="327" spans="1:4" x14ac:dyDescent="0.3">
      <c r="A327" s="2">
        <v>32421</v>
      </c>
      <c r="B327">
        <v>65.760000000000005</v>
      </c>
      <c r="C327">
        <v>-55.76</v>
      </c>
      <c r="D327">
        <v>-56.59</v>
      </c>
    </row>
    <row r="328" spans="1:4" x14ac:dyDescent="0.3">
      <c r="A328" s="2">
        <v>32426</v>
      </c>
      <c r="B328">
        <v>65.849999999999895</v>
      </c>
      <c r="C328">
        <v>-55.85</v>
      </c>
      <c r="D328">
        <v>-56.68</v>
      </c>
    </row>
    <row r="329" spans="1:4" x14ac:dyDescent="0.3">
      <c r="A329" s="2">
        <v>32431</v>
      </c>
      <c r="B329">
        <v>65.94</v>
      </c>
      <c r="C329">
        <v>-55.94</v>
      </c>
      <c r="D329">
        <v>-56.77</v>
      </c>
    </row>
    <row r="330" spans="1:4" x14ac:dyDescent="0.3">
      <c r="A330" s="2">
        <v>32434</v>
      </c>
      <c r="B330">
        <v>65.849999999999895</v>
      </c>
      <c r="C330">
        <v>-55.85</v>
      </c>
      <c r="D330">
        <v>-56.68</v>
      </c>
    </row>
    <row r="331" spans="1:4" x14ac:dyDescent="0.3">
      <c r="A331" s="2">
        <v>32436</v>
      </c>
      <c r="B331">
        <v>65.89</v>
      </c>
      <c r="C331">
        <v>-55.89</v>
      </c>
      <c r="D331">
        <v>-56.72</v>
      </c>
    </row>
    <row r="332" spans="1:4" x14ac:dyDescent="0.3">
      <c r="A332" s="2">
        <v>32441</v>
      </c>
      <c r="B332">
        <v>65.790000000000006</v>
      </c>
      <c r="C332">
        <v>-55.79</v>
      </c>
      <c r="D332">
        <v>-56.62</v>
      </c>
    </row>
    <row r="333" spans="1:4" x14ac:dyDescent="0.3">
      <c r="A333" s="2">
        <v>32447</v>
      </c>
      <c r="B333">
        <v>65.8</v>
      </c>
      <c r="C333">
        <v>-55.8</v>
      </c>
      <c r="D333">
        <v>-56.63</v>
      </c>
    </row>
    <row r="334" spans="1:4" x14ac:dyDescent="0.3">
      <c r="A334" s="2">
        <v>32452</v>
      </c>
      <c r="B334">
        <v>65.599999999999895</v>
      </c>
      <c r="C334">
        <v>-55.6</v>
      </c>
      <c r="D334">
        <v>-56.43</v>
      </c>
    </row>
    <row r="335" spans="1:4" x14ac:dyDescent="0.3">
      <c r="A335" s="2">
        <v>32457</v>
      </c>
      <c r="B335">
        <v>65.790000000000006</v>
      </c>
      <c r="C335">
        <v>-55.79</v>
      </c>
      <c r="D335">
        <v>-56.62</v>
      </c>
    </row>
    <row r="336" spans="1:4" x14ac:dyDescent="0.3">
      <c r="A336" s="2">
        <v>32462</v>
      </c>
      <c r="B336">
        <v>65.8</v>
      </c>
      <c r="C336">
        <v>-55.8</v>
      </c>
      <c r="D336">
        <v>-56.63</v>
      </c>
    </row>
    <row r="337" spans="1:4" x14ac:dyDescent="0.3">
      <c r="A337" s="2">
        <v>32463</v>
      </c>
      <c r="B337">
        <v>65.52</v>
      </c>
      <c r="C337">
        <v>-55.52</v>
      </c>
      <c r="D337">
        <v>-56.35</v>
      </c>
    </row>
    <row r="338" spans="1:4" x14ac:dyDescent="0.3">
      <c r="A338" s="2">
        <v>32467</v>
      </c>
      <c r="B338">
        <v>65.75</v>
      </c>
      <c r="C338">
        <v>-55.75</v>
      </c>
      <c r="D338">
        <v>-56.58</v>
      </c>
    </row>
    <row r="339" spans="1:4" x14ac:dyDescent="0.3">
      <c r="A339" s="2">
        <v>32471</v>
      </c>
      <c r="B339">
        <v>65.05</v>
      </c>
      <c r="C339">
        <v>-55.05</v>
      </c>
      <c r="D339">
        <v>-55.88</v>
      </c>
    </row>
    <row r="340" spans="1:4" x14ac:dyDescent="0.3">
      <c r="A340" s="2">
        <v>32472</v>
      </c>
      <c r="B340">
        <v>65.760000000000005</v>
      </c>
      <c r="C340">
        <v>-55.76</v>
      </c>
      <c r="D340">
        <v>-56.59</v>
      </c>
    </row>
    <row r="341" spans="1:4" x14ac:dyDescent="0.3">
      <c r="A341" s="2">
        <v>32477</v>
      </c>
      <c r="B341">
        <v>65.72</v>
      </c>
      <c r="C341">
        <v>-55.72</v>
      </c>
      <c r="D341">
        <v>-56.55</v>
      </c>
    </row>
    <row r="342" spans="1:4" x14ac:dyDescent="0.3">
      <c r="A342" s="2">
        <v>32482</v>
      </c>
      <c r="B342">
        <v>65.8</v>
      </c>
      <c r="C342">
        <v>-55.8</v>
      </c>
      <c r="D342">
        <v>-56.63</v>
      </c>
    </row>
    <row r="343" spans="1:4" x14ac:dyDescent="0.3">
      <c r="A343" s="2">
        <v>32487</v>
      </c>
      <c r="B343">
        <v>65.77</v>
      </c>
      <c r="C343">
        <v>-55.77</v>
      </c>
      <c r="D343">
        <v>-56.6</v>
      </c>
    </row>
    <row r="344" spans="1:4" x14ac:dyDescent="0.3">
      <c r="A344" s="2">
        <v>32492</v>
      </c>
      <c r="B344">
        <v>65.86</v>
      </c>
      <c r="C344">
        <v>-55.86</v>
      </c>
      <c r="D344">
        <v>-56.69</v>
      </c>
    </row>
    <row r="345" spans="1:4" x14ac:dyDescent="0.3">
      <c r="A345" s="2">
        <v>32497</v>
      </c>
      <c r="B345">
        <v>66.13</v>
      </c>
      <c r="C345">
        <v>-56.13</v>
      </c>
      <c r="D345">
        <v>-56.96</v>
      </c>
    </row>
    <row r="346" spans="1:4" x14ac:dyDescent="0.3">
      <c r="A346" s="2">
        <v>32502</v>
      </c>
      <c r="B346">
        <v>66.010000000000005</v>
      </c>
      <c r="C346">
        <v>-56.01</v>
      </c>
      <c r="D346">
        <v>-56.84</v>
      </c>
    </row>
    <row r="347" spans="1:4" x14ac:dyDescent="0.3">
      <c r="A347" s="2">
        <v>32508</v>
      </c>
      <c r="B347">
        <v>65.930000000000007</v>
      </c>
      <c r="C347">
        <v>-55.93</v>
      </c>
      <c r="D347">
        <v>-56.76</v>
      </c>
    </row>
    <row r="348" spans="1:4" x14ac:dyDescent="0.3">
      <c r="A348" s="2">
        <v>32513</v>
      </c>
      <c r="B348">
        <v>65.930000000000007</v>
      </c>
      <c r="C348">
        <v>-55.93</v>
      </c>
      <c r="D348">
        <v>-56.76</v>
      </c>
    </row>
    <row r="349" spans="1:4" x14ac:dyDescent="0.3">
      <c r="A349" s="2">
        <v>32518</v>
      </c>
      <c r="B349">
        <v>66.08</v>
      </c>
      <c r="C349">
        <v>-56.08</v>
      </c>
      <c r="D349">
        <v>-56.91</v>
      </c>
    </row>
    <row r="350" spans="1:4" x14ac:dyDescent="0.3">
      <c r="A350" s="2">
        <v>32523</v>
      </c>
      <c r="B350">
        <v>65.8</v>
      </c>
      <c r="C350">
        <v>-55.8</v>
      </c>
      <c r="D350">
        <v>-56.63</v>
      </c>
    </row>
    <row r="351" spans="1:4" x14ac:dyDescent="0.3">
      <c r="A351" s="2">
        <v>32525</v>
      </c>
      <c r="B351">
        <v>65.900000000000006</v>
      </c>
      <c r="C351">
        <v>-55.9</v>
      </c>
      <c r="D351">
        <v>-56.73</v>
      </c>
    </row>
    <row r="352" spans="1:4" x14ac:dyDescent="0.3">
      <c r="A352" s="2">
        <v>32581</v>
      </c>
      <c r="B352">
        <v>65.599999999999895</v>
      </c>
      <c r="C352">
        <v>-55.6</v>
      </c>
      <c r="D352">
        <v>-56.43</v>
      </c>
    </row>
    <row r="353" spans="1:4" x14ac:dyDescent="0.3">
      <c r="A353" s="2">
        <v>32582</v>
      </c>
      <c r="B353">
        <v>65.680000000000007</v>
      </c>
      <c r="C353">
        <v>-55.68</v>
      </c>
      <c r="D353">
        <v>-56.51</v>
      </c>
    </row>
    <row r="354" spans="1:4" x14ac:dyDescent="0.3">
      <c r="A354" s="2">
        <v>32587</v>
      </c>
      <c r="B354">
        <v>65.760000000000005</v>
      </c>
      <c r="C354">
        <v>-55.76</v>
      </c>
      <c r="D354">
        <v>-56.59</v>
      </c>
    </row>
    <row r="355" spans="1:4" x14ac:dyDescent="0.3">
      <c r="A355" s="2">
        <v>32592</v>
      </c>
      <c r="B355">
        <v>65.62</v>
      </c>
      <c r="C355">
        <v>-55.62</v>
      </c>
      <c r="D355">
        <v>-56.45</v>
      </c>
    </row>
    <row r="356" spans="1:4" x14ac:dyDescent="0.3">
      <c r="A356" s="2">
        <v>32598</v>
      </c>
      <c r="B356">
        <v>65.47</v>
      </c>
      <c r="C356">
        <v>-55.47</v>
      </c>
      <c r="D356">
        <v>-56.3</v>
      </c>
    </row>
    <row r="357" spans="1:4" x14ac:dyDescent="0.3">
      <c r="A357" s="2">
        <v>32603</v>
      </c>
      <c r="B357">
        <v>65.75</v>
      </c>
      <c r="C357">
        <v>-55.75</v>
      </c>
      <c r="D357">
        <v>-56.58</v>
      </c>
    </row>
    <row r="358" spans="1:4" x14ac:dyDescent="0.3">
      <c r="A358" s="2">
        <v>32608</v>
      </c>
      <c r="B358">
        <v>65.66</v>
      </c>
      <c r="C358">
        <v>-55.66</v>
      </c>
      <c r="D358">
        <v>-56.49</v>
      </c>
    </row>
    <row r="359" spans="1:4" x14ac:dyDescent="0.3">
      <c r="A359" s="2">
        <v>32613</v>
      </c>
      <c r="B359">
        <v>65.650000000000006</v>
      </c>
      <c r="C359">
        <v>-55.65</v>
      </c>
      <c r="D359">
        <v>-56.48</v>
      </c>
    </row>
    <row r="360" spans="1:4" x14ac:dyDescent="0.3">
      <c r="A360" s="2">
        <v>32618</v>
      </c>
      <c r="B360">
        <v>65.680000000000007</v>
      </c>
      <c r="C360">
        <v>-55.68</v>
      </c>
      <c r="D360">
        <v>-56.51</v>
      </c>
    </row>
    <row r="361" spans="1:4" x14ac:dyDescent="0.3">
      <c r="A361" s="2">
        <v>32623</v>
      </c>
      <c r="B361">
        <v>65.680000000000007</v>
      </c>
      <c r="C361">
        <v>-55.68</v>
      </c>
      <c r="D361">
        <v>-56.51</v>
      </c>
    </row>
    <row r="362" spans="1:4" x14ac:dyDescent="0.3">
      <c r="A362" s="2">
        <v>32628</v>
      </c>
      <c r="B362">
        <v>65.73</v>
      </c>
      <c r="C362">
        <v>-55.73</v>
      </c>
      <c r="D362">
        <v>-56.56</v>
      </c>
    </row>
    <row r="363" spans="1:4" x14ac:dyDescent="0.3">
      <c r="A363" s="2">
        <v>32633</v>
      </c>
      <c r="B363">
        <v>65.77</v>
      </c>
      <c r="C363">
        <v>-55.77</v>
      </c>
      <c r="D363">
        <v>-56.6</v>
      </c>
    </row>
    <row r="364" spans="1:4" x14ac:dyDescent="0.3">
      <c r="A364" s="2">
        <v>32638</v>
      </c>
      <c r="B364">
        <v>65.41</v>
      </c>
      <c r="C364">
        <v>-55.41</v>
      </c>
      <c r="D364">
        <v>-56.24</v>
      </c>
    </row>
    <row r="365" spans="1:4" x14ac:dyDescent="0.3">
      <c r="A365" s="2">
        <v>32643</v>
      </c>
      <c r="B365">
        <v>65.63</v>
      </c>
      <c r="C365">
        <v>-55.63</v>
      </c>
      <c r="D365">
        <v>-56.46</v>
      </c>
    </row>
    <row r="366" spans="1:4" x14ac:dyDescent="0.3">
      <c r="A366" s="2">
        <v>32648</v>
      </c>
      <c r="B366">
        <v>65.7</v>
      </c>
      <c r="C366">
        <v>-55.7</v>
      </c>
      <c r="D366">
        <v>-56.53</v>
      </c>
    </row>
    <row r="367" spans="1:4" x14ac:dyDescent="0.3">
      <c r="A367" s="2">
        <v>32653</v>
      </c>
      <c r="B367">
        <v>65.7</v>
      </c>
      <c r="C367">
        <v>-55.7</v>
      </c>
      <c r="D367">
        <v>-56.53</v>
      </c>
    </row>
    <row r="368" spans="1:4" x14ac:dyDescent="0.3">
      <c r="A368" s="2">
        <v>32659</v>
      </c>
      <c r="B368">
        <v>65.900000000000006</v>
      </c>
      <c r="C368">
        <v>-55.9</v>
      </c>
      <c r="D368">
        <v>-56.73</v>
      </c>
    </row>
    <row r="369" spans="1:4" x14ac:dyDescent="0.3">
      <c r="A369" s="2">
        <v>32664</v>
      </c>
      <c r="B369">
        <v>65.849999999999895</v>
      </c>
      <c r="C369">
        <v>-55.85</v>
      </c>
      <c r="D369">
        <v>-56.68</v>
      </c>
    </row>
    <row r="370" spans="1:4" x14ac:dyDescent="0.3">
      <c r="A370" s="2">
        <v>32669</v>
      </c>
      <c r="B370">
        <v>65.7</v>
      </c>
      <c r="C370">
        <v>-55.7</v>
      </c>
      <c r="D370">
        <v>-56.53</v>
      </c>
    </row>
    <row r="371" spans="1:4" x14ac:dyDescent="0.3">
      <c r="A371" s="2">
        <v>32674</v>
      </c>
      <c r="B371">
        <v>65.73</v>
      </c>
      <c r="C371">
        <v>-55.73</v>
      </c>
      <c r="D371">
        <v>-56.56</v>
      </c>
    </row>
    <row r="372" spans="1:4" x14ac:dyDescent="0.3">
      <c r="A372" s="2">
        <v>32679</v>
      </c>
      <c r="B372">
        <v>65.900000000000006</v>
      </c>
      <c r="C372">
        <v>-55.9</v>
      </c>
      <c r="D372">
        <v>-56.73</v>
      </c>
    </row>
    <row r="373" spans="1:4" x14ac:dyDescent="0.3">
      <c r="A373" s="2">
        <v>32680</v>
      </c>
      <c r="B373">
        <v>65.599999999999895</v>
      </c>
      <c r="C373">
        <v>-55.6</v>
      </c>
      <c r="D373">
        <v>-56.43</v>
      </c>
    </row>
    <row r="374" spans="1:4" x14ac:dyDescent="0.3">
      <c r="A374" s="2">
        <v>32684</v>
      </c>
      <c r="B374">
        <v>65.88</v>
      </c>
      <c r="C374">
        <v>-55.88</v>
      </c>
      <c r="D374">
        <v>-56.71</v>
      </c>
    </row>
    <row r="375" spans="1:4" x14ac:dyDescent="0.3">
      <c r="A375" s="2">
        <v>32689</v>
      </c>
      <c r="B375">
        <v>65.92</v>
      </c>
      <c r="C375">
        <v>-55.92</v>
      </c>
      <c r="D375">
        <v>-56.75</v>
      </c>
    </row>
    <row r="376" spans="1:4" x14ac:dyDescent="0.3">
      <c r="A376" s="2">
        <v>32694</v>
      </c>
      <c r="B376">
        <v>65.89</v>
      </c>
      <c r="C376">
        <v>-55.89</v>
      </c>
      <c r="D376">
        <v>-56.72</v>
      </c>
    </row>
    <row r="377" spans="1:4" x14ac:dyDescent="0.3">
      <c r="A377" s="2">
        <v>32699</v>
      </c>
      <c r="B377">
        <v>65.89</v>
      </c>
      <c r="C377">
        <v>-55.89</v>
      </c>
      <c r="D377">
        <v>-56.72</v>
      </c>
    </row>
    <row r="378" spans="1:4" x14ac:dyDescent="0.3">
      <c r="A378" s="2">
        <v>32704</v>
      </c>
      <c r="B378">
        <v>65.89</v>
      </c>
      <c r="C378">
        <v>-55.89</v>
      </c>
      <c r="D378">
        <v>-56.72</v>
      </c>
    </row>
    <row r="379" spans="1:4" x14ac:dyDescent="0.3">
      <c r="A379" s="2">
        <v>32709</v>
      </c>
      <c r="B379">
        <v>65.88</v>
      </c>
      <c r="C379">
        <v>-55.88</v>
      </c>
      <c r="D379">
        <v>-56.71</v>
      </c>
    </row>
    <row r="380" spans="1:4" x14ac:dyDescent="0.3">
      <c r="A380" s="2">
        <v>32714</v>
      </c>
      <c r="B380">
        <v>66</v>
      </c>
      <c r="C380">
        <v>-56</v>
      </c>
      <c r="D380">
        <v>-56.83</v>
      </c>
    </row>
    <row r="381" spans="1:4" x14ac:dyDescent="0.3">
      <c r="A381" s="2">
        <v>32720</v>
      </c>
      <c r="B381">
        <v>66.040000000000006</v>
      </c>
      <c r="C381">
        <v>-56.04</v>
      </c>
      <c r="D381">
        <v>-56.87</v>
      </c>
    </row>
    <row r="382" spans="1:4" x14ac:dyDescent="0.3">
      <c r="A382" s="2">
        <v>32725</v>
      </c>
      <c r="B382">
        <v>65.930000000000007</v>
      </c>
      <c r="C382">
        <v>-55.93</v>
      </c>
      <c r="D382">
        <v>-56.76</v>
      </c>
    </row>
    <row r="383" spans="1:4" x14ac:dyDescent="0.3">
      <c r="A383" s="2">
        <v>32730</v>
      </c>
      <c r="B383">
        <v>66.069999999999894</v>
      </c>
      <c r="C383">
        <v>-56.07</v>
      </c>
      <c r="D383">
        <v>-56.9</v>
      </c>
    </row>
    <row r="384" spans="1:4" x14ac:dyDescent="0.3">
      <c r="A384" s="2">
        <v>32735</v>
      </c>
      <c r="B384">
        <v>65.819999999999894</v>
      </c>
      <c r="C384">
        <v>-55.82</v>
      </c>
      <c r="D384">
        <v>-56.65</v>
      </c>
    </row>
    <row r="385" spans="1:4" x14ac:dyDescent="0.3">
      <c r="A385" s="2">
        <v>32740</v>
      </c>
      <c r="B385">
        <v>65.88</v>
      </c>
      <c r="C385">
        <v>-55.88</v>
      </c>
      <c r="D385">
        <v>-56.71</v>
      </c>
    </row>
    <row r="386" spans="1:4" x14ac:dyDescent="0.3">
      <c r="A386" s="2">
        <v>32745</v>
      </c>
      <c r="B386">
        <v>65.83</v>
      </c>
      <c r="C386">
        <v>-55.83</v>
      </c>
      <c r="D386">
        <v>-56.66</v>
      </c>
    </row>
    <row r="387" spans="1:4" x14ac:dyDescent="0.3">
      <c r="A387" s="2">
        <v>32751</v>
      </c>
      <c r="B387">
        <v>66</v>
      </c>
      <c r="C387">
        <v>-56</v>
      </c>
      <c r="D387">
        <v>-56.83</v>
      </c>
    </row>
    <row r="388" spans="1:4" x14ac:dyDescent="0.3">
      <c r="A388" s="2">
        <v>32756</v>
      </c>
      <c r="B388">
        <v>65.95</v>
      </c>
      <c r="C388">
        <v>-55.95</v>
      </c>
      <c r="D388">
        <v>-56.78</v>
      </c>
    </row>
    <row r="389" spans="1:4" x14ac:dyDescent="0.3">
      <c r="A389" s="2">
        <v>32761</v>
      </c>
      <c r="B389">
        <v>65.989999999999895</v>
      </c>
      <c r="C389">
        <v>-55.99</v>
      </c>
      <c r="D389">
        <v>-56.82</v>
      </c>
    </row>
    <row r="390" spans="1:4" x14ac:dyDescent="0.3">
      <c r="A390" s="2">
        <v>32766</v>
      </c>
      <c r="B390">
        <v>66.19</v>
      </c>
      <c r="C390">
        <v>-56.19</v>
      </c>
      <c r="D390">
        <v>-57.02</v>
      </c>
    </row>
    <row r="391" spans="1:4" x14ac:dyDescent="0.3">
      <c r="A391" s="2">
        <v>32771</v>
      </c>
      <c r="B391">
        <v>66</v>
      </c>
      <c r="C391">
        <v>-56</v>
      </c>
      <c r="D391">
        <v>-56.83</v>
      </c>
    </row>
    <row r="392" spans="1:4" x14ac:dyDescent="0.3">
      <c r="A392" s="2">
        <v>32776</v>
      </c>
      <c r="B392">
        <v>66.099999999999895</v>
      </c>
      <c r="C392">
        <v>-56.1</v>
      </c>
      <c r="D392">
        <v>-56.93</v>
      </c>
    </row>
    <row r="393" spans="1:4" x14ac:dyDescent="0.3">
      <c r="A393" s="2">
        <v>32781</v>
      </c>
      <c r="B393">
        <v>66.09</v>
      </c>
      <c r="C393">
        <v>-56.09</v>
      </c>
      <c r="D393">
        <v>-56.92</v>
      </c>
    </row>
    <row r="394" spans="1:4" x14ac:dyDescent="0.3">
      <c r="A394" s="2">
        <v>32784</v>
      </c>
      <c r="B394">
        <v>65.5</v>
      </c>
      <c r="C394">
        <v>-55.5</v>
      </c>
      <c r="D394">
        <v>-56.33</v>
      </c>
    </row>
    <row r="395" spans="1:4" x14ac:dyDescent="0.3">
      <c r="A395" s="2">
        <v>32786</v>
      </c>
      <c r="B395">
        <v>66.12</v>
      </c>
      <c r="C395">
        <v>-56.12</v>
      </c>
      <c r="D395">
        <v>-56.95</v>
      </c>
    </row>
    <row r="396" spans="1:4" x14ac:dyDescent="0.3">
      <c r="A396" s="2">
        <v>32791</v>
      </c>
      <c r="B396">
        <v>66.150000000000006</v>
      </c>
      <c r="C396">
        <v>-56.15</v>
      </c>
      <c r="D396">
        <v>-56.98</v>
      </c>
    </row>
    <row r="397" spans="1:4" x14ac:dyDescent="0.3">
      <c r="A397" s="2">
        <v>32796</v>
      </c>
      <c r="B397">
        <v>66.2</v>
      </c>
      <c r="C397">
        <v>-56.2</v>
      </c>
      <c r="D397">
        <v>-57.03</v>
      </c>
    </row>
    <row r="398" spans="1:4" x14ac:dyDescent="0.3">
      <c r="A398" s="2">
        <v>32801</v>
      </c>
      <c r="B398">
        <v>66</v>
      </c>
      <c r="C398">
        <v>-56</v>
      </c>
      <c r="D398">
        <v>-56.83</v>
      </c>
    </row>
    <row r="399" spans="1:4" x14ac:dyDescent="0.3">
      <c r="A399" s="2">
        <v>32806</v>
      </c>
      <c r="B399">
        <v>66.17</v>
      </c>
      <c r="C399">
        <v>-56.17</v>
      </c>
      <c r="D399">
        <v>-57</v>
      </c>
    </row>
    <row r="400" spans="1:4" x14ac:dyDescent="0.3">
      <c r="A400" s="2">
        <v>32812</v>
      </c>
      <c r="B400">
        <v>65.95</v>
      </c>
      <c r="C400">
        <v>-55.95</v>
      </c>
      <c r="D400">
        <v>-56.78</v>
      </c>
    </row>
    <row r="401" spans="1:4" x14ac:dyDescent="0.3">
      <c r="A401" s="2">
        <v>32817</v>
      </c>
      <c r="B401">
        <v>66.06</v>
      </c>
      <c r="C401">
        <v>-56.06</v>
      </c>
      <c r="D401">
        <v>-56.89</v>
      </c>
    </row>
    <row r="402" spans="1:4" x14ac:dyDescent="0.3">
      <c r="A402" s="2">
        <v>32822</v>
      </c>
      <c r="B402">
        <v>66.06</v>
      </c>
      <c r="C402">
        <v>-56.06</v>
      </c>
      <c r="D402">
        <v>-56.89</v>
      </c>
    </row>
    <row r="403" spans="1:4" x14ac:dyDescent="0.3">
      <c r="A403" s="2">
        <v>32827</v>
      </c>
      <c r="B403">
        <v>66.12</v>
      </c>
      <c r="C403">
        <v>-56.12</v>
      </c>
      <c r="D403">
        <v>-56.95</v>
      </c>
    </row>
    <row r="404" spans="1:4" x14ac:dyDescent="0.3">
      <c r="A404" s="2">
        <v>32832</v>
      </c>
      <c r="B404">
        <v>66.09</v>
      </c>
      <c r="C404">
        <v>-56.09</v>
      </c>
      <c r="D404">
        <v>-56.92</v>
      </c>
    </row>
    <row r="405" spans="1:4" x14ac:dyDescent="0.3">
      <c r="A405" s="2">
        <v>32837</v>
      </c>
      <c r="B405">
        <v>66.06</v>
      </c>
      <c r="C405">
        <v>-56.06</v>
      </c>
      <c r="D405">
        <v>-56.89</v>
      </c>
    </row>
    <row r="406" spans="1:4" x14ac:dyDescent="0.3">
      <c r="A406" s="2">
        <v>32840</v>
      </c>
      <c r="B406">
        <v>65.680000000000007</v>
      </c>
      <c r="C406">
        <v>-55.68</v>
      </c>
      <c r="D406">
        <v>-56.51</v>
      </c>
    </row>
    <row r="407" spans="1:4" x14ac:dyDescent="0.3">
      <c r="A407" s="2">
        <v>32842</v>
      </c>
      <c r="B407">
        <v>66.099999999999895</v>
      </c>
      <c r="C407">
        <v>-56.1</v>
      </c>
      <c r="D407">
        <v>-56.93</v>
      </c>
    </row>
    <row r="408" spans="1:4" x14ac:dyDescent="0.3">
      <c r="A408" s="2">
        <v>32847</v>
      </c>
      <c r="B408">
        <v>65.97</v>
      </c>
      <c r="C408">
        <v>-55.97</v>
      </c>
      <c r="D408">
        <v>-56.8</v>
      </c>
    </row>
    <row r="409" spans="1:4" x14ac:dyDescent="0.3">
      <c r="A409" s="2">
        <v>32852</v>
      </c>
      <c r="B409">
        <v>66.069999999999894</v>
      </c>
      <c r="C409">
        <v>-56.07</v>
      </c>
      <c r="D409">
        <v>-56.9</v>
      </c>
    </row>
    <row r="410" spans="1:4" x14ac:dyDescent="0.3">
      <c r="A410" s="2">
        <v>32857</v>
      </c>
      <c r="B410">
        <v>66.17</v>
      </c>
      <c r="C410">
        <v>-56.17</v>
      </c>
      <c r="D410">
        <v>-57</v>
      </c>
    </row>
    <row r="411" spans="1:4" x14ac:dyDescent="0.3">
      <c r="A411" s="2">
        <v>32862</v>
      </c>
      <c r="B411">
        <v>66.180000000000007</v>
      </c>
      <c r="C411">
        <v>-56.18</v>
      </c>
      <c r="D411">
        <v>-57.01</v>
      </c>
    </row>
    <row r="412" spans="1:4" x14ac:dyDescent="0.3">
      <c r="A412" s="2">
        <v>32867</v>
      </c>
      <c r="B412">
        <v>66.150000000000006</v>
      </c>
      <c r="C412">
        <v>-56.15</v>
      </c>
      <c r="D412">
        <v>-56.98</v>
      </c>
    </row>
    <row r="413" spans="1:4" x14ac:dyDescent="0.3">
      <c r="A413" s="2">
        <v>32873</v>
      </c>
      <c r="B413">
        <v>66.19</v>
      </c>
      <c r="C413">
        <v>-56.19</v>
      </c>
      <c r="D413">
        <v>-57.02</v>
      </c>
    </row>
    <row r="414" spans="1:4" x14ac:dyDescent="0.3">
      <c r="A414" s="2">
        <v>32878</v>
      </c>
      <c r="B414">
        <v>66.25</v>
      </c>
      <c r="C414">
        <v>-56.25</v>
      </c>
      <c r="D414">
        <v>-57.08</v>
      </c>
    </row>
    <row r="415" spans="1:4" x14ac:dyDescent="0.3">
      <c r="A415" s="2">
        <v>32883</v>
      </c>
      <c r="B415">
        <v>66.11</v>
      </c>
      <c r="C415">
        <v>-56.11</v>
      </c>
      <c r="D415">
        <v>-56.94</v>
      </c>
    </row>
    <row r="416" spans="1:4" x14ac:dyDescent="0.3">
      <c r="A416" s="2">
        <v>32888</v>
      </c>
      <c r="B416">
        <v>66.25</v>
      </c>
      <c r="C416">
        <v>-56.25</v>
      </c>
      <c r="D416">
        <v>-57.08</v>
      </c>
    </row>
    <row r="417" spans="1:4" x14ac:dyDescent="0.3">
      <c r="A417" s="2">
        <v>32893</v>
      </c>
      <c r="B417">
        <v>66.180000000000007</v>
      </c>
      <c r="C417">
        <v>-56.18</v>
      </c>
      <c r="D417">
        <v>-57.01</v>
      </c>
    </row>
    <row r="418" spans="1:4" x14ac:dyDescent="0.3">
      <c r="A418" s="2">
        <v>32898</v>
      </c>
      <c r="B418">
        <v>66.12</v>
      </c>
      <c r="C418">
        <v>-56.12</v>
      </c>
      <c r="D418">
        <v>-56.95</v>
      </c>
    </row>
    <row r="419" spans="1:4" x14ac:dyDescent="0.3">
      <c r="A419" s="2">
        <v>32904</v>
      </c>
      <c r="B419">
        <v>66.25</v>
      </c>
      <c r="C419">
        <v>-56.25</v>
      </c>
      <c r="D419">
        <v>-57.08</v>
      </c>
    </row>
    <row r="420" spans="1:4" x14ac:dyDescent="0.3">
      <c r="A420" s="2">
        <v>32909</v>
      </c>
      <c r="B420">
        <v>66.23</v>
      </c>
      <c r="C420">
        <v>-56.23</v>
      </c>
      <c r="D420">
        <v>-57.06</v>
      </c>
    </row>
    <row r="421" spans="1:4" x14ac:dyDescent="0.3">
      <c r="A421" s="2">
        <v>32914</v>
      </c>
      <c r="B421">
        <v>66.11</v>
      </c>
      <c r="C421">
        <v>-56.11</v>
      </c>
      <c r="D421">
        <v>-56.94</v>
      </c>
    </row>
    <row r="422" spans="1:4" x14ac:dyDescent="0.3">
      <c r="A422" s="2">
        <v>32919</v>
      </c>
      <c r="B422">
        <v>66.03</v>
      </c>
      <c r="C422">
        <v>-56.03</v>
      </c>
      <c r="D422">
        <v>-56.86</v>
      </c>
    </row>
    <row r="423" spans="1:4" x14ac:dyDescent="0.3">
      <c r="A423" s="2">
        <v>32924</v>
      </c>
      <c r="B423">
        <v>66.05</v>
      </c>
      <c r="C423">
        <v>-56.05</v>
      </c>
      <c r="D423">
        <v>-56.88</v>
      </c>
    </row>
    <row r="424" spans="1:4" x14ac:dyDescent="0.3">
      <c r="A424" s="2">
        <v>32929</v>
      </c>
      <c r="B424">
        <v>66.040000000000006</v>
      </c>
      <c r="C424">
        <v>-56.04</v>
      </c>
      <c r="D424">
        <v>-56.87</v>
      </c>
    </row>
    <row r="425" spans="1:4" x14ac:dyDescent="0.3">
      <c r="A425" s="2">
        <v>32932</v>
      </c>
      <c r="B425">
        <v>66.099999999999895</v>
      </c>
      <c r="C425">
        <v>-56.1</v>
      </c>
      <c r="D425">
        <v>-56.93</v>
      </c>
    </row>
    <row r="426" spans="1:4" x14ac:dyDescent="0.3">
      <c r="A426" s="2">
        <v>32937</v>
      </c>
      <c r="B426">
        <v>66.010000000000005</v>
      </c>
      <c r="C426">
        <v>-56.01</v>
      </c>
      <c r="D426">
        <v>-56.84</v>
      </c>
    </row>
    <row r="427" spans="1:4" x14ac:dyDescent="0.3">
      <c r="A427" s="2">
        <v>32942</v>
      </c>
      <c r="B427">
        <v>66.19</v>
      </c>
      <c r="C427">
        <v>-56.19</v>
      </c>
      <c r="D427">
        <v>-57.02</v>
      </c>
    </row>
    <row r="428" spans="1:4" x14ac:dyDescent="0.3">
      <c r="A428" s="2">
        <v>32944</v>
      </c>
      <c r="B428">
        <v>65.8</v>
      </c>
      <c r="C428">
        <v>-55.8</v>
      </c>
      <c r="D428">
        <v>-56.63</v>
      </c>
    </row>
    <row r="429" spans="1:4" x14ac:dyDescent="0.3">
      <c r="A429" s="2">
        <v>32947</v>
      </c>
      <c r="B429">
        <v>66.2</v>
      </c>
      <c r="C429">
        <v>-56.2</v>
      </c>
      <c r="D429">
        <v>-57.03</v>
      </c>
    </row>
    <row r="430" spans="1:4" x14ac:dyDescent="0.3">
      <c r="A430" s="2">
        <v>32952</v>
      </c>
      <c r="B430">
        <v>66.14</v>
      </c>
      <c r="C430">
        <v>-56.14</v>
      </c>
      <c r="D430">
        <v>-56.97</v>
      </c>
    </row>
    <row r="431" spans="1:4" x14ac:dyDescent="0.3">
      <c r="A431" s="2">
        <v>32957</v>
      </c>
      <c r="B431">
        <v>66.23</v>
      </c>
      <c r="C431">
        <v>-56.23</v>
      </c>
      <c r="D431">
        <v>-57.06</v>
      </c>
    </row>
    <row r="432" spans="1:4" x14ac:dyDescent="0.3">
      <c r="A432" s="2">
        <v>32963</v>
      </c>
      <c r="B432">
        <v>66.05</v>
      </c>
      <c r="C432">
        <v>-56.05</v>
      </c>
      <c r="D432">
        <v>-56.88</v>
      </c>
    </row>
    <row r="433" spans="1:4" x14ac:dyDescent="0.3">
      <c r="A433" s="2">
        <v>32968</v>
      </c>
      <c r="B433">
        <v>65.88</v>
      </c>
      <c r="C433">
        <v>-55.88</v>
      </c>
      <c r="D433">
        <v>-56.71</v>
      </c>
    </row>
    <row r="434" spans="1:4" x14ac:dyDescent="0.3">
      <c r="A434" s="2">
        <v>32973</v>
      </c>
      <c r="B434">
        <v>66.03</v>
      </c>
      <c r="C434">
        <v>-56.03</v>
      </c>
      <c r="D434">
        <v>-56.86</v>
      </c>
    </row>
    <row r="435" spans="1:4" x14ac:dyDescent="0.3">
      <c r="A435" s="2">
        <v>32978</v>
      </c>
      <c r="B435">
        <v>65.790000000000006</v>
      </c>
      <c r="C435">
        <v>-55.79</v>
      </c>
      <c r="D435">
        <v>-56.62</v>
      </c>
    </row>
    <row r="436" spans="1:4" x14ac:dyDescent="0.3">
      <c r="A436" s="2">
        <v>32983</v>
      </c>
      <c r="B436">
        <v>66.02</v>
      </c>
      <c r="C436">
        <v>-56.02</v>
      </c>
      <c r="D436">
        <v>-56.85</v>
      </c>
    </row>
    <row r="437" spans="1:4" x14ac:dyDescent="0.3">
      <c r="A437" s="2">
        <v>32988</v>
      </c>
      <c r="B437">
        <v>65.83</v>
      </c>
      <c r="C437">
        <v>-55.83</v>
      </c>
      <c r="D437">
        <v>-56.66</v>
      </c>
    </row>
    <row r="438" spans="1:4" x14ac:dyDescent="0.3">
      <c r="A438" s="2">
        <v>32993</v>
      </c>
      <c r="B438">
        <v>65.739999999999895</v>
      </c>
      <c r="C438">
        <v>-55.74</v>
      </c>
      <c r="D438">
        <v>-56.57</v>
      </c>
    </row>
    <row r="439" spans="1:4" x14ac:dyDescent="0.3">
      <c r="A439" s="2">
        <v>32998</v>
      </c>
      <c r="B439">
        <v>65.8</v>
      </c>
      <c r="C439">
        <v>-55.8</v>
      </c>
      <c r="D439">
        <v>-56.63</v>
      </c>
    </row>
    <row r="440" spans="1:4" x14ac:dyDescent="0.3">
      <c r="A440" s="2">
        <v>33003</v>
      </c>
      <c r="B440">
        <v>65.8</v>
      </c>
      <c r="C440">
        <v>-55.8</v>
      </c>
      <c r="D440">
        <v>-56.63</v>
      </c>
    </row>
    <row r="441" spans="1:4" x14ac:dyDescent="0.3">
      <c r="A441" s="2">
        <v>33008</v>
      </c>
      <c r="B441">
        <v>65.790000000000006</v>
      </c>
      <c r="C441">
        <v>-55.79</v>
      </c>
      <c r="D441">
        <v>-56.62</v>
      </c>
    </row>
    <row r="442" spans="1:4" x14ac:dyDescent="0.3">
      <c r="A442" s="2">
        <v>33013</v>
      </c>
      <c r="B442">
        <v>65.84</v>
      </c>
      <c r="C442">
        <v>-55.84</v>
      </c>
      <c r="D442">
        <v>-56.67</v>
      </c>
    </row>
    <row r="443" spans="1:4" x14ac:dyDescent="0.3">
      <c r="A443" s="2">
        <v>33015</v>
      </c>
      <c r="B443">
        <v>65.12</v>
      </c>
      <c r="C443">
        <v>-55.12</v>
      </c>
      <c r="D443">
        <v>-55.95</v>
      </c>
    </row>
    <row r="444" spans="1:4" x14ac:dyDescent="0.3">
      <c r="A444" s="2">
        <v>33018</v>
      </c>
      <c r="B444">
        <v>65.92</v>
      </c>
      <c r="C444">
        <v>-55.92</v>
      </c>
      <c r="D444">
        <v>-56.75</v>
      </c>
    </row>
    <row r="445" spans="1:4" x14ac:dyDescent="0.3">
      <c r="A445" s="2">
        <v>33024</v>
      </c>
      <c r="B445">
        <v>65.86</v>
      </c>
      <c r="C445">
        <v>-55.86</v>
      </c>
      <c r="D445">
        <v>-56.69</v>
      </c>
    </row>
    <row r="446" spans="1:4" x14ac:dyDescent="0.3">
      <c r="A446" s="2">
        <v>33029</v>
      </c>
      <c r="B446">
        <v>65.86</v>
      </c>
      <c r="C446">
        <v>-55.86</v>
      </c>
      <c r="D446">
        <v>-56.69</v>
      </c>
    </row>
    <row r="447" spans="1:4" x14ac:dyDescent="0.3">
      <c r="A447" s="2">
        <v>33034</v>
      </c>
      <c r="B447">
        <v>65.849999999999895</v>
      </c>
      <c r="C447">
        <v>-55.85</v>
      </c>
      <c r="D447">
        <v>-56.68</v>
      </c>
    </row>
    <row r="448" spans="1:4" x14ac:dyDescent="0.3">
      <c r="A448" s="2">
        <v>33039</v>
      </c>
      <c r="B448">
        <v>65.930000000000007</v>
      </c>
      <c r="C448">
        <v>-55.93</v>
      </c>
      <c r="D448">
        <v>-56.76</v>
      </c>
    </row>
    <row r="449" spans="1:4" x14ac:dyDescent="0.3">
      <c r="A449" s="2">
        <v>33044</v>
      </c>
      <c r="B449">
        <v>66.099999999999895</v>
      </c>
      <c r="C449">
        <v>-56.1</v>
      </c>
      <c r="D449">
        <v>-56.93</v>
      </c>
    </row>
    <row r="450" spans="1:4" x14ac:dyDescent="0.3">
      <c r="A450" s="2">
        <v>33049</v>
      </c>
      <c r="B450">
        <v>66.22</v>
      </c>
      <c r="C450">
        <v>-56.22</v>
      </c>
      <c r="D450">
        <v>-57.05</v>
      </c>
    </row>
    <row r="451" spans="1:4" x14ac:dyDescent="0.3">
      <c r="A451" s="2">
        <v>33050</v>
      </c>
      <c r="B451">
        <v>66.28</v>
      </c>
      <c r="C451">
        <v>-56.28</v>
      </c>
      <c r="D451">
        <v>-57.11</v>
      </c>
    </row>
    <row r="452" spans="1:4" x14ac:dyDescent="0.3">
      <c r="A452" s="2">
        <v>33054</v>
      </c>
      <c r="B452">
        <v>66.25</v>
      </c>
      <c r="C452">
        <v>-56.25</v>
      </c>
      <c r="D452">
        <v>-57.08</v>
      </c>
    </row>
    <row r="453" spans="1:4" x14ac:dyDescent="0.3">
      <c r="A453" s="2">
        <v>33059</v>
      </c>
      <c r="B453">
        <v>66.34</v>
      </c>
      <c r="C453">
        <v>-56.34</v>
      </c>
      <c r="D453">
        <v>-57.17</v>
      </c>
    </row>
    <row r="454" spans="1:4" x14ac:dyDescent="0.3">
      <c r="A454" s="2">
        <v>33064</v>
      </c>
      <c r="B454">
        <v>66.42</v>
      </c>
      <c r="C454">
        <v>-56.42</v>
      </c>
      <c r="D454">
        <v>-57.25</v>
      </c>
    </row>
    <row r="455" spans="1:4" x14ac:dyDescent="0.3">
      <c r="A455" s="2">
        <v>33069</v>
      </c>
      <c r="B455">
        <v>66.42</v>
      </c>
      <c r="C455">
        <v>-56.42</v>
      </c>
      <c r="D455">
        <v>-57.25</v>
      </c>
    </row>
    <row r="456" spans="1:4" x14ac:dyDescent="0.3">
      <c r="A456" s="2">
        <v>33074</v>
      </c>
      <c r="B456">
        <v>66.599999999999895</v>
      </c>
      <c r="C456">
        <v>-56.6</v>
      </c>
      <c r="D456">
        <v>-57.43</v>
      </c>
    </row>
    <row r="457" spans="1:4" x14ac:dyDescent="0.3">
      <c r="A457" s="2">
        <v>33079</v>
      </c>
      <c r="B457">
        <v>66.680000000000007</v>
      </c>
      <c r="C457">
        <v>-56.68</v>
      </c>
      <c r="D457">
        <v>-57.51</v>
      </c>
    </row>
    <row r="458" spans="1:4" x14ac:dyDescent="0.3">
      <c r="A458" s="2">
        <v>33085</v>
      </c>
      <c r="B458">
        <v>66.67</v>
      </c>
      <c r="C458">
        <v>-56.67</v>
      </c>
      <c r="D458">
        <v>-57.5</v>
      </c>
    </row>
    <row r="459" spans="1:4" x14ac:dyDescent="0.3">
      <c r="A459" s="2">
        <v>33090</v>
      </c>
      <c r="B459">
        <v>66.88</v>
      </c>
      <c r="C459">
        <v>-56.88</v>
      </c>
      <c r="D459">
        <v>-57.71</v>
      </c>
    </row>
    <row r="460" spans="1:4" x14ac:dyDescent="0.3">
      <c r="A460" s="2">
        <v>33093</v>
      </c>
      <c r="B460">
        <v>66.8</v>
      </c>
      <c r="C460">
        <v>-56.8</v>
      </c>
      <c r="D460">
        <v>-57.63</v>
      </c>
    </row>
    <row r="461" spans="1:4" x14ac:dyDescent="0.3">
      <c r="A461" s="2">
        <v>33095</v>
      </c>
      <c r="B461">
        <v>66.84</v>
      </c>
      <c r="C461">
        <v>-56.84</v>
      </c>
      <c r="D461">
        <v>-57.67</v>
      </c>
    </row>
    <row r="462" spans="1:4" x14ac:dyDescent="0.3">
      <c r="A462" s="2">
        <v>33100</v>
      </c>
      <c r="B462">
        <v>66.900000000000006</v>
      </c>
      <c r="C462">
        <v>-56.9</v>
      </c>
      <c r="D462">
        <v>-57.73</v>
      </c>
    </row>
    <row r="463" spans="1:4" x14ac:dyDescent="0.3">
      <c r="A463" s="2">
        <v>33105</v>
      </c>
      <c r="B463">
        <v>66.760000000000005</v>
      </c>
      <c r="C463">
        <v>-56.76</v>
      </c>
      <c r="D463">
        <v>-57.59</v>
      </c>
    </row>
    <row r="464" spans="1:4" x14ac:dyDescent="0.3">
      <c r="A464" s="2">
        <v>33110</v>
      </c>
      <c r="B464">
        <v>66.709999999999894</v>
      </c>
      <c r="C464">
        <v>-56.71</v>
      </c>
      <c r="D464">
        <v>-57.54</v>
      </c>
    </row>
    <row r="465" spans="1:4" x14ac:dyDescent="0.3">
      <c r="A465" s="2">
        <v>33116</v>
      </c>
      <c r="B465">
        <v>66.709999999999894</v>
      </c>
      <c r="C465">
        <v>-56.71</v>
      </c>
      <c r="D465">
        <v>-57.54</v>
      </c>
    </row>
    <row r="466" spans="1:4" x14ac:dyDescent="0.3">
      <c r="A466" s="2">
        <v>33121</v>
      </c>
      <c r="B466">
        <v>66.849999999999895</v>
      </c>
      <c r="C466">
        <v>-56.85</v>
      </c>
      <c r="D466">
        <v>-57.68</v>
      </c>
    </row>
    <row r="467" spans="1:4" x14ac:dyDescent="0.3">
      <c r="A467" s="2">
        <v>33126</v>
      </c>
      <c r="B467">
        <v>66.92</v>
      </c>
      <c r="C467">
        <v>-56.92</v>
      </c>
      <c r="D467">
        <v>-57.75</v>
      </c>
    </row>
    <row r="468" spans="1:4" x14ac:dyDescent="0.3">
      <c r="A468" s="2">
        <v>33131</v>
      </c>
      <c r="B468">
        <v>66.83</v>
      </c>
      <c r="C468">
        <v>-56.83</v>
      </c>
      <c r="D468">
        <v>-57.66</v>
      </c>
    </row>
    <row r="469" spans="1:4" x14ac:dyDescent="0.3">
      <c r="A469" s="2">
        <v>33135</v>
      </c>
      <c r="B469">
        <v>67.010000000000005</v>
      </c>
      <c r="C469">
        <v>-57.01</v>
      </c>
      <c r="D469">
        <v>-57.84</v>
      </c>
    </row>
    <row r="470" spans="1:4" x14ac:dyDescent="0.3">
      <c r="A470" s="2">
        <v>33136</v>
      </c>
      <c r="B470">
        <v>67</v>
      </c>
      <c r="C470">
        <v>-57</v>
      </c>
      <c r="D470">
        <v>-57.83</v>
      </c>
    </row>
    <row r="471" spans="1:4" x14ac:dyDescent="0.3">
      <c r="A471" s="2">
        <v>33141</v>
      </c>
      <c r="B471">
        <v>66.989999999999895</v>
      </c>
      <c r="C471">
        <v>-56.99</v>
      </c>
      <c r="D471">
        <v>-57.82</v>
      </c>
    </row>
    <row r="472" spans="1:4" x14ac:dyDescent="0.3">
      <c r="A472" s="2">
        <v>33146</v>
      </c>
      <c r="B472">
        <v>66.989999999999895</v>
      </c>
      <c r="C472">
        <v>-56.99</v>
      </c>
      <c r="D472">
        <v>-57.82</v>
      </c>
    </row>
    <row r="473" spans="1:4" x14ac:dyDescent="0.3">
      <c r="A473" s="2">
        <v>33151</v>
      </c>
      <c r="B473">
        <v>67.150000000000006</v>
      </c>
      <c r="C473">
        <v>-57.15</v>
      </c>
      <c r="D473">
        <v>-57.98</v>
      </c>
    </row>
    <row r="474" spans="1:4" x14ac:dyDescent="0.3">
      <c r="A474" s="2">
        <v>33156</v>
      </c>
      <c r="B474">
        <v>67.08</v>
      </c>
      <c r="C474">
        <v>-57.08</v>
      </c>
      <c r="D474">
        <v>-57.91</v>
      </c>
    </row>
    <row r="475" spans="1:4" x14ac:dyDescent="0.3">
      <c r="A475" s="2">
        <v>33161</v>
      </c>
      <c r="B475">
        <v>67.099999999999895</v>
      </c>
      <c r="C475">
        <v>-57.1</v>
      </c>
      <c r="D475">
        <v>-57.93</v>
      </c>
    </row>
    <row r="476" spans="1:4" x14ac:dyDescent="0.3">
      <c r="A476" s="2">
        <v>33166</v>
      </c>
      <c r="B476">
        <v>67.22</v>
      </c>
      <c r="C476">
        <v>-57.22</v>
      </c>
      <c r="D476">
        <v>-58.05</v>
      </c>
    </row>
    <row r="477" spans="1:4" x14ac:dyDescent="0.3">
      <c r="A477" s="2">
        <v>33171</v>
      </c>
      <c r="B477">
        <v>66.84</v>
      </c>
      <c r="C477">
        <v>-56.84</v>
      </c>
      <c r="D477">
        <v>-57.67</v>
      </c>
    </row>
    <row r="478" spans="1:4" x14ac:dyDescent="0.3">
      <c r="A478" s="2">
        <v>33177</v>
      </c>
      <c r="B478">
        <v>67.099999999999895</v>
      </c>
      <c r="C478">
        <v>-57.1</v>
      </c>
      <c r="D478">
        <v>-57.93</v>
      </c>
    </row>
    <row r="479" spans="1:4" x14ac:dyDescent="0.3">
      <c r="A479" s="2">
        <v>33182</v>
      </c>
      <c r="B479">
        <v>67.02</v>
      </c>
      <c r="C479">
        <v>-57.02</v>
      </c>
      <c r="D479">
        <v>-57.85</v>
      </c>
    </row>
    <row r="480" spans="1:4" x14ac:dyDescent="0.3">
      <c r="A480" s="2">
        <v>33187</v>
      </c>
      <c r="B480">
        <v>66.900000000000006</v>
      </c>
      <c r="C480">
        <v>-56.9</v>
      </c>
      <c r="D480">
        <v>-57.73</v>
      </c>
    </row>
    <row r="481" spans="1:4" x14ac:dyDescent="0.3">
      <c r="A481" s="2">
        <v>33192</v>
      </c>
      <c r="B481">
        <v>67.12</v>
      </c>
      <c r="C481">
        <v>-57.12</v>
      </c>
      <c r="D481">
        <v>-57.95</v>
      </c>
    </row>
    <row r="482" spans="1:4" x14ac:dyDescent="0.3">
      <c r="A482" s="2">
        <v>33197</v>
      </c>
      <c r="B482">
        <v>66.930000000000007</v>
      </c>
      <c r="C482">
        <v>-56.93</v>
      </c>
      <c r="D482">
        <v>-57.76</v>
      </c>
    </row>
    <row r="483" spans="1:4" x14ac:dyDescent="0.3">
      <c r="A483" s="2">
        <v>33202</v>
      </c>
      <c r="B483">
        <v>66.92</v>
      </c>
      <c r="C483">
        <v>-56.92</v>
      </c>
      <c r="D483">
        <v>-57.75</v>
      </c>
    </row>
    <row r="484" spans="1:4" x14ac:dyDescent="0.3">
      <c r="A484" s="2">
        <v>33207</v>
      </c>
      <c r="B484">
        <v>67.010000000000005</v>
      </c>
      <c r="C484">
        <v>-57.01</v>
      </c>
      <c r="D484">
        <v>-57.84</v>
      </c>
    </row>
    <row r="485" spans="1:4" x14ac:dyDescent="0.3">
      <c r="A485" s="2">
        <v>33212</v>
      </c>
      <c r="B485">
        <v>66.930000000000007</v>
      </c>
      <c r="C485">
        <v>-56.93</v>
      </c>
      <c r="D485">
        <v>-57.76</v>
      </c>
    </row>
    <row r="486" spans="1:4" x14ac:dyDescent="0.3">
      <c r="A486" s="2">
        <v>33217</v>
      </c>
      <c r="B486">
        <v>66.8</v>
      </c>
      <c r="C486">
        <v>-56.8</v>
      </c>
      <c r="D486">
        <v>-57.63</v>
      </c>
    </row>
    <row r="487" spans="1:4" x14ac:dyDescent="0.3">
      <c r="A487" s="2">
        <v>33218</v>
      </c>
      <c r="B487">
        <v>66.8</v>
      </c>
      <c r="C487">
        <v>-56.8</v>
      </c>
      <c r="D487">
        <v>-57.63</v>
      </c>
    </row>
    <row r="488" spans="1:4" x14ac:dyDescent="0.3">
      <c r="A488" s="2">
        <v>33222</v>
      </c>
      <c r="B488">
        <v>66.900000000000006</v>
      </c>
      <c r="C488">
        <v>-56.9</v>
      </c>
      <c r="D488">
        <v>-57.73</v>
      </c>
    </row>
    <row r="489" spans="1:4" x14ac:dyDescent="0.3">
      <c r="A489" s="2">
        <v>33227</v>
      </c>
      <c r="B489">
        <v>66.88</v>
      </c>
      <c r="C489">
        <v>-56.88</v>
      </c>
      <c r="D489">
        <v>-57.71</v>
      </c>
    </row>
    <row r="490" spans="1:4" x14ac:dyDescent="0.3">
      <c r="A490" s="2">
        <v>33232</v>
      </c>
      <c r="B490">
        <v>66.92</v>
      </c>
      <c r="C490">
        <v>-56.92</v>
      </c>
      <c r="D490">
        <v>-57.75</v>
      </c>
    </row>
    <row r="491" spans="1:4" x14ac:dyDescent="0.3">
      <c r="A491" s="2">
        <v>33238</v>
      </c>
      <c r="B491">
        <v>66.86</v>
      </c>
      <c r="C491">
        <v>-56.86</v>
      </c>
      <c r="D491">
        <v>-57.69</v>
      </c>
    </row>
    <row r="492" spans="1:4" x14ac:dyDescent="0.3">
      <c r="A492" s="2">
        <v>33243</v>
      </c>
      <c r="B492">
        <v>66.819999999999894</v>
      </c>
      <c r="C492">
        <v>-56.82</v>
      </c>
      <c r="D492">
        <v>-57.65</v>
      </c>
    </row>
    <row r="493" spans="1:4" x14ac:dyDescent="0.3">
      <c r="A493" s="2">
        <v>33248</v>
      </c>
      <c r="B493">
        <v>66.77</v>
      </c>
      <c r="C493">
        <v>-56.77</v>
      </c>
      <c r="D493">
        <v>-57.6</v>
      </c>
    </row>
    <row r="494" spans="1:4" x14ac:dyDescent="0.3">
      <c r="A494" s="2">
        <v>33253</v>
      </c>
      <c r="B494">
        <v>66.709999999999894</v>
      </c>
      <c r="C494">
        <v>-56.71</v>
      </c>
      <c r="D494">
        <v>-57.54</v>
      </c>
    </row>
    <row r="495" spans="1:4" x14ac:dyDescent="0.3">
      <c r="A495" s="2">
        <v>33258</v>
      </c>
      <c r="B495">
        <v>66.5</v>
      </c>
      <c r="C495">
        <v>-56.5</v>
      </c>
      <c r="D495">
        <v>-57.33</v>
      </c>
    </row>
    <row r="496" spans="1:4" x14ac:dyDescent="0.3">
      <c r="A496" s="2">
        <v>33267</v>
      </c>
      <c r="B496">
        <v>66.599999999999895</v>
      </c>
      <c r="C496">
        <v>-56.6</v>
      </c>
      <c r="D496">
        <v>-57.43</v>
      </c>
    </row>
    <row r="497" spans="1:4" x14ac:dyDescent="0.3">
      <c r="A497" s="2">
        <v>33269</v>
      </c>
      <c r="B497">
        <v>66.72</v>
      </c>
      <c r="C497">
        <v>-56.72</v>
      </c>
      <c r="D497">
        <v>-57.55</v>
      </c>
    </row>
    <row r="498" spans="1:4" x14ac:dyDescent="0.3">
      <c r="A498" s="2">
        <v>33310</v>
      </c>
      <c r="B498">
        <v>66.400000000000006</v>
      </c>
      <c r="C498">
        <v>-56.4</v>
      </c>
      <c r="D498">
        <v>-57.23</v>
      </c>
    </row>
    <row r="499" spans="1:4" x14ac:dyDescent="0.3">
      <c r="A499" s="2">
        <v>33312</v>
      </c>
      <c r="B499">
        <v>66.7</v>
      </c>
      <c r="C499">
        <v>-56.7</v>
      </c>
      <c r="D499">
        <v>-57.53</v>
      </c>
    </row>
    <row r="500" spans="1:4" x14ac:dyDescent="0.3">
      <c r="A500" s="2">
        <v>33315</v>
      </c>
      <c r="B500">
        <v>66.349999999999895</v>
      </c>
      <c r="C500">
        <v>-56.35</v>
      </c>
      <c r="D500">
        <v>-57.18</v>
      </c>
    </row>
    <row r="501" spans="1:4" x14ac:dyDescent="0.3">
      <c r="A501" s="2">
        <v>33317</v>
      </c>
      <c r="B501">
        <v>66.75</v>
      </c>
      <c r="C501">
        <v>-56.75</v>
      </c>
      <c r="D501">
        <v>-57.58</v>
      </c>
    </row>
    <row r="502" spans="1:4" x14ac:dyDescent="0.3">
      <c r="A502" s="2">
        <v>33322</v>
      </c>
      <c r="B502">
        <v>66.75</v>
      </c>
      <c r="C502">
        <v>-56.75</v>
      </c>
      <c r="D502">
        <v>-57.58</v>
      </c>
    </row>
    <row r="503" spans="1:4" x14ac:dyDescent="0.3">
      <c r="A503" s="2">
        <v>33328</v>
      </c>
      <c r="B503">
        <v>66.72</v>
      </c>
      <c r="C503">
        <v>-56.72</v>
      </c>
      <c r="D503">
        <v>-57.55</v>
      </c>
    </row>
    <row r="504" spans="1:4" x14ac:dyDescent="0.3">
      <c r="A504" s="2">
        <v>33333</v>
      </c>
      <c r="B504">
        <v>66.78</v>
      </c>
      <c r="C504">
        <v>-56.78</v>
      </c>
      <c r="D504">
        <v>-57.61</v>
      </c>
    </row>
    <row r="505" spans="1:4" x14ac:dyDescent="0.3">
      <c r="A505" s="2">
        <v>33338</v>
      </c>
      <c r="B505">
        <v>66.680000000000007</v>
      </c>
      <c r="C505">
        <v>-56.68</v>
      </c>
      <c r="D505">
        <v>-57.51</v>
      </c>
    </row>
    <row r="506" spans="1:4" x14ac:dyDescent="0.3">
      <c r="A506" s="2">
        <v>33343</v>
      </c>
      <c r="B506">
        <v>66.8</v>
      </c>
      <c r="C506">
        <v>-56.8</v>
      </c>
      <c r="D506">
        <v>-57.63</v>
      </c>
    </row>
    <row r="507" spans="1:4" x14ac:dyDescent="0.3">
      <c r="A507" s="2">
        <v>33348</v>
      </c>
      <c r="B507">
        <v>66.55</v>
      </c>
      <c r="C507">
        <v>-56.55</v>
      </c>
      <c r="D507">
        <v>-57.38</v>
      </c>
    </row>
    <row r="508" spans="1:4" x14ac:dyDescent="0.3">
      <c r="A508" s="2">
        <v>33350</v>
      </c>
      <c r="B508">
        <v>66.87</v>
      </c>
      <c r="C508">
        <v>-56.87</v>
      </c>
      <c r="D508">
        <v>-57.7</v>
      </c>
    </row>
    <row r="509" spans="1:4" x14ac:dyDescent="0.3">
      <c r="A509" s="2">
        <v>33353</v>
      </c>
      <c r="B509">
        <v>66.72</v>
      </c>
      <c r="C509">
        <v>-56.72</v>
      </c>
      <c r="D509">
        <v>-57.55</v>
      </c>
    </row>
    <row r="510" spans="1:4" x14ac:dyDescent="0.3">
      <c r="A510" s="2">
        <v>33358</v>
      </c>
      <c r="B510">
        <v>66.67</v>
      </c>
      <c r="C510">
        <v>-56.67</v>
      </c>
      <c r="D510">
        <v>-57.5</v>
      </c>
    </row>
    <row r="511" spans="1:4" x14ac:dyDescent="0.3">
      <c r="A511" s="2">
        <v>33360</v>
      </c>
      <c r="B511">
        <v>66.47</v>
      </c>
      <c r="C511">
        <v>-56.47</v>
      </c>
      <c r="D511">
        <v>-57.3</v>
      </c>
    </row>
    <row r="512" spans="1:4" x14ac:dyDescent="0.3">
      <c r="A512" s="2">
        <v>33363</v>
      </c>
      <c r="B512">
        <v>66.760000000000005</v>
      </c>
      <c r="C512">
        <v>-56.76</v>
      </c>
      <c r="D512">
        <v>-57.59</v>
      </c>
    </row>
    <row r="513" spans="1:4" x14ac:dyDescent="0.3">
      <c r="A513" s="2">
        <v>33368</v>
      </c>
      <c r="B513">
        <v>66.91</v>
      </c>
      <c r="C513">
        <v>-56.91</v>
      </c>
      <c r="D513">
        <v>-57.74</v>
      </c>
    </row>
    <row r="514" spans="1:4" x14ac:dyDescent="0.3">
      <c r="A514" s="2">
        <v>33371</v>
      </c>
      <c r="B514">
        <v>66.680000000000007</v>
      </c>
      <c r="C514">
        <v>-56.68</v>
      </c>
      <c r="D514">
        <v>-57.51</v>
      </c>
    </row>
    <row r="515" spans="1:4" x14ac:dyDescent="0.3">
      <c r="A515" s="2">
        <v>33373</v>
      </c>
      <c r="B515">
        <v>67</v>
      </c>
      <c r="C515">
        <v>-57</v>
      </c>
      <c r="D515">
        <v>-57.83</v>
      </c>
    </row>
    <row r="516" spans="1:4" x14ac:dyDescent="0.3">
      <c r="A516" s="2">
        <v>33378</v>
      </c>
      <c r="B516">
        <v>67.14</v>
      </c>
      <c r="C516">
        <v>-57.14</v>
      </c>
      <c r="D516">
        <v>-57.97</v>
      </c>
    </row>
    <row r="517" spans="1:4" x14ac:dyDescent="0.3">
      <c r="A517" s="2">
        <v>33383</v>
      </c>
      <c r="B517">
        <v>67.2</v>
      </c>
      <c r="C517">
        <v>-57.2</v>
      </c>
      <c r="D517">
        <v>-58.03</v>
      </c>
    </row>
    <row r="518" spans="1:4" x14ac:dyDescent="0.3">
      <c r="A518" s="2">
        <v>33389</v>
      </c>
      <c r="B518">
        <v>67.12</v>
      </c>
      <c r="C518">
        <v>-57.12</v>
      </c>
      <c r="D518">
        <v>-57.95</v>
      </c>
    </row>
    <row r="519" spans="1:4" x14ac:dyDescent="0.3">
      <c r="A519" s="2">
        <v>33394</v>
      </c>
      <c r="B519">
        <v>67.28</v>
      </c>
      <c r="C519">
        <v>-57.28</v>
      </c>
      <c r="D519">
        <v>-58.11</v>
      </c>
    </row>
    <row r="520" spans="1:4" x14ac:dyDescent="0.3">
      <c r="A520" s="2">
        <v>33399</v>
      </c>
      <c r="B520">
        <v>67.5</v>
      </c>
      <c r="C520">
        <v>-57.5</v>
      </c>
      <c r="D520">
        <v>-58.33</v>
      </c>
    </row>
    <row r="521" spans="1:4" x14ac:dyDescent="0.3">
      <c r="A521" s="2">
        <v>33404</v>
      </c>
      <c r="B521">
        <v>67.64</v>
      </c>
      <c r="C521">
        <v>-57.64</v>
      </c>
      <c r="D521">
        <v>-58.47</v>
      </c>
    </row>
    <row r="522" spans="1:4" x14ac:dyDescent="0.3">
      <c r="A522" s="2">
        <v>33406</v>
      </c>
      <c r="B522">
        <v>67.39</v>
      </c>
      <c r="C522">
        <v>-57.39</v>
      </c>
      <c r="D522">
        <v>-58.22</v>
      </c>
    </row>
    <row r="523" spans="1:4" x14ac:dyDescent="0.3">
      <c r="A523" s="2">
        <v>33409</v>
      </c>
      <c r="B523">
        <v>67.66</v>
      </c>
      <c r="C523">
        <v>-57.66</v>
      </c>
      <c r="D523">
        <v>-58.49</v>
      </c>
    </row>
    <row r="524" spans="1:4" x14ac:dyDescent="0.3">
      <c r="A524" s="2">
        <v>33414</v>
      </c>
      <c r="B524">
        <v>67.599999999999895</v>
      </c>
      <c r="C524">
        <v>-57.6</v>
      </c>
      <c r="D524">
        <v>-58.43</v>
      </c>
    </row>
    <row r="525" spans="1:4" x14ac:dyDescent="0.3">
      <c r="A525" s="2">
        <v>33419</v>
      </c>
      <c r="B525">
        <v>67.64</v>
      </c>
      <c r="C525">
        <v>-57.64</v>
      </c>
      <c r="D525">
        <v>-58.47</v>
      </c>
    </row>
    <row r="526" spans="1:4" x14ac:dyDescent="0.3">
      <c r="A526" s="2">
        <v>33421</v>
      </c>
      <c r="B526">
        <v>67.27</v>
      </c>
      <c r="C526">
        <v>-57.27</v>
      </c>
      <c r="D526">
        <v>-58.1</v>
      </c>
    </row>
    <row r="527" spans="1:4" x14ac:dyDescent="0.3">
      <c r="A527" s="2">
        <v>33424</v>
      </c>
      <c r="B527">
        <v>67.52</v>
      </c>
      <c r="C527">
        <v>-57.52</v>
      </c>
      <c r="D527">
        <v>-58.35</v>
      </c>
    </row>
    <row r="528" spans="1:4" x14ac:dyDescent="0.3">
      <c r="A528" s="2">
        <v>33429</v>
      </c>
      <c r="B528">
        <v>67.709999999999894</v>
      </c>
      <c r="C528">
        <v>-57.71</v>
      </c>
      <c r="D528">
        <v>-58.54</v>
      </c>
    </row>
    <row r="529" spans="1:4" x14ac:dyDescent="0.3">
      <c r="A529" s="2">
        <v>33434</v>
      </c>
      <c r="B529">
        <v>67.819999999999894</v>
      </c>
      <c r="C529">
        <v>-57.82</v>
      </c>
      <c r="D529">
        <v>-58.65</v>
      </c>
    </row>
    <row r="530" spans="1:4" x14ac:dyDescent="0.3">
      <c r="A530" s="2">
        <v>33439</v>
      </c>
      <c r="B530">
        <v>67.900000000000006</v>
      </c>
      <c r="C530">
        <v>-57.9</v>
      </c>
      <c r="D530">
        <v>-58.73</v>
      </c>
    </row>
    <row r="531" spans="1:4" x14ac:dyDescent="0.3">
      <c r="A531" s="2">
        <v>33444</v>
      </c>
      <c r="B531">
        <v>67.989999999999895</v>
      </c>
      <c r="C531">
        <v>-57.99</v>
      </c>
      <c r="D531">
        <v>-58.82</v>
      </c>
    </row>
    <row r="532" spans="1:4" x14ac:dyDescent="0.3">
      <c r="A532" s="2">
        <v>33450</v>
      </c>
      <c r="B532">
        <v>67.95</v>
      </c>
      <c r="C532">
        <v>-57.95</v>
      </c>
      <c r="D532">
        <v>-58.78</v>
      </c>
    </row>
    <row r="533" spans="1:4" x14ac:dyDescent="0.3">
      <c r="A533" s="2">
        <v>33455</v>
      </c>
      <c r="B533">
        <v>68.12</v>
      </c>
      <c r="C533">
        <v>-58.12</v>
      </c>
      <c r="D533">
        <v>-58.95</v>
      </c>
    </row>
    <row r="534" spans="1:4" x14ac:dyDescent="0.3">
      <c r="A534" s="2">
        <v>33460</v>
      </c>
      <c r="B534">
        <v>68.02</v>
      </c>
      <c r="C534">
        <v>-58.02</v>
      </c>
      <c r="D534">
        <v>-58.85</v>
      </c>
    </row>
    <row r="535" spans="1:4" x14ac:dyDescent="0.3">
      <c r="A535" s="2">
        <v>33465</v>
      </c>
      <c r="B535">
        <v>68.2</v>
      </c>
      <c r="C535">
        <v>-58.2</v>
      </c>
      <c r="D535">
        <v>-59.03</v>
      </c>
    </row>
    <row r="536" spans="1:4" x14ac:dyDescent="0.3">
      <c r="A536" s="2">
        <v>33470</v>
      </c>
      <c r="B536">
        <v>68.239999999999895</v>
      </c>
      <c r="C536">
        <v>-58.24</v>
      </c>
      <c r="D536">
        <v>-59.07</v>
      </c>
    </row>
    <row r="537" spans="1:4" x14ac:dyDescent="0.3">
      <c r="A537" s="2">
        <v>33475</v>
      </c>
      <c r="B537">
        <v>68.55</v>
      </c>
      <c r="C537">
        <v>-58.55</v>
      </c>
      <c r="D537">
        <v>-59.38</v>
      </c>
    </row>
    <row r="538" spans="1:4" x14ac:dyDescent="0.3">
      <c r="A538" s="2">
        <v>33477</v>
      </c>
      <c r="B538">
        <v>68.56</v>
      </c>
      <c r="C538">
        <v>-58.56</v>
      </c>
      <c r="D538">
        <v>-59.39</v>
      </c>
    </row>
    <row r="539" spans="1:4" x14ac:dyDescent="0.3">
      <c r="A539" s="2">
        <v>33481</v>
      </c>
      <c r="B539">
        <v>68.8</v>
      </c>
      <c r="C539">
        <v>-58.8</v>
      </c>
      <c r="D539">
        <v>-59.63</v>
      </c>
    </row>
    <row r="540" spans="1:4" x14ac:dyDescent="0.3">
      <c r="A540" s="2">
        <v>33486</v>
      </c>
      <c r="B540">
        <v>69.12</v>
      </c>
      <c r="C540">
        <v>-59.12</v>
      </c>
      <c r="D540">
        <v>-59.95</v>
      </c>
    </row>
    <row r="541" spans="1:4" x14ac:dyDescent="0.3">
      <c r="A541" s="2">
        <v>33491</v>
      </c>
      <c r="B541">
        <v>69.400000000000006</v>
      </c>
      <c r="C541">
        <v>-59.4</v>
      </c>
      <c r="D541">
        <v>-60.23</v>
      </c>
    </row>
    <row r="542" spans="1:4" x14ac:dyDescent="0.3">
      <c r="A542" s="2">
        <v>33496</v>
      </c>
      <c r="B542">
        <v>69.489999999999895</v>
      </c>
      <c r="C542">
        <v>-59.49</v>
      </c>
      <c r="D542">
        <v>-60.32</v>
      </c>
    </row>
    <row r="543" spans="1:4" x14ac:dyDescent="0.3">
      <c r="A543" s="2">
        <v>33501</v>
      </c>
      <c r="B543">
        <v>69.55</v>
      </c>
      <c r="C543">
        <v>-59.55</v>
      </c>
      <c r="D543">
        <v>-60.38</v>
      </c>
    </row>
    <row r="544" spans="1:4" x14ac:dyDescent="0.3">
      <c r="A544" s="2">
        <v>33506</v>
      </c>
      <c r="B544">
        <v>69.55</v>
      </c>
      <c r="C544">
        <v>-59.55</v>
      </c>
      <c r="D544">
        <v>-60.38</v>
      </c>
    </row>
    <row r="545" spans="1:4" x14ac:dyDescent="0.3">
      <c r="A545" s="2">
        <v>33511</v>
      </c>
      <c r="B545">
        <v>69.599999999999895</v>
      </c>
      <c r="C545">
        <v>-59.6</v>
      </c>
      <c r="D545">
        <v>-60.43</v>
      </c>
    </row>
    <row r="546" spans="1:4" x14ac:dyDescent="0.3">
      <c r="A546" s="2">
        <v>33512</v>
      </c>
      <c r="B546">
        <v>69.650000000000006</v>
      </c>
      <c r="C546">
        <v>-59.65</v>
      </c>
      <c r="D546">
        <v>-60.48</v>
      </c>
    </row>
    <row r="547" spans="1:4" x14ac:dyDescent="0.3">
      <c r="A547" s="2">
        <v>33516</v>
      </c>
      <c r="B547">
        <v>69.53</v>
      </c>
      <c r="C547">
        <v>-59.53</v>
      </c>
      <c r="D547">
        <v>-60.36</v>
      </c>
    </row>
    <row r="548" spans="1:4" x14ac:dyDescent="0.3">
      <c r="A548" s="2">
        <v>33521</v>
      </c>
      <c r="B548">
        <v>69.53</v>
      </c>
      <c r="C548">
        <v>-59.53</v>
      </c>
      <c r="D548">
        <v>-60.36</v>
      </c>
    </row>
    <row r="549" spans="1:4" x14ac:dyDescent="0.3">
      <c r="A549" s="2">
        <v>33526</v>
      </c>
      <c r="B549">
        <v>69.37</v>
      </c>
      <c r="C549">
        <v>-59.37</v>
      </c>
      <c r="D549">
        <v>-60.2</v>
      </c>
    </row>
    <row r="550" spans="1:4" x14ac:dyDescent="0.3">
      <c r="A550" s="2">
        <v>33531</v>
      </c>
      <c r="B550">
        <v>69.33</v>
      </c>
      <c r="C550">
        <v>-59.33</v>
      </c>
      <c r="D550">
        <v>-60.16</v>
      </c>
    </row>
    <row r="551" spans="1:4" x14ac:dyDescent="0.3">
      <c r="A551" s="2">
        <v>33536</v>
      </c>
      <c r="B551">
        <v>69.47</v>
      </c>
      <c r="C551">
        <v>-59.47</v>
      </c>
      <c r="D551">
        <v>-60.3</v>
      </c>
    </row>
    <row r="552" spans="1:4" x14ac:dyDescent="0.3">
      <c r="A552" s="2">
        <v>33542</v>
      </c>
      <c r="B552">
        <v>69.239999999999895</v>
      </c>
      <c r="C552">
        <v>-59.24</v>
      </c>
      <c r="D552">
        <v>-60.07</v>
      </c>
    </row>
    <row r="553" spans="1:4" x14ac:dyDescent="0.3">
      <c r="A553" s="2">
        <v>33546</v>
      </c>
      <c r="B553">
        <v>68.989999999999895</v>
      </c>
      <c r="C553">
        <v>-58.99</v>
      </c>
      <c r="D553">
        <v>-59.82</v>
      </c>
    </row>
    <row r="554" spans="1:4" x14ac:dyDescent="0.3">
      <c r="A554" s="2">
        <v>33547</v>
      </c>
      <c r="B554">
        <v>69.569999999999894</v>
      </c>
      <c r="C554">
        <v>-59.57</v>
      </c>
      <c r="D554">
        <v>-60.4</v>
      </c>
    </row>
    <row r="555" spans="1:4" x14ac:dyDescent="0.3">
      <c r="A555" s="2">
        <v>33552</v>
      </c>
      <c r="B555">
        <v>69.13</v>
      </c>
      <c r="C555">
        <v>-59.13</v>
      </c>
      <c r="D555">
        <v>-59.96</v>
      </c>
    </row>
    <row r="556" spans="1:4" x14ac:dyDescent="0.3">
      <c r="A556" s="2">
        <v>33557</v>
      </c>
      <c r="B556">
        <v>69.430000000000007</v>
      </c>
      <c r="C556">
        <v>-59.43</v>
      </c>
      <c r="D556">
        <v>-60.26</v>
      </c>
    </row>
    <row r="557" spans="1:4" x14ac:dyDescent="0.3">
      <c r="A557" s="2">
        <v>33562</v>
      </c>
      <c r="B557">
        <v>69.56</v>
      </c>
      <c r="C557">
        <v>-59.56</v>
      </c>
      <c r="D557">
        <v>-60.39</v>
      </c>
    </row>
    <row r="558" spans="1:4" x14ac:dyDescent="0.3">
      <c r="A558" s="2">
        <v>33567</v>
      </c>
      <c r="B558">
        <v>69.5</v>
      </c>
      <c r="C558">
        <v>-59.5</v>
      </c>
      <c r="D558">
        <v>-60.33</v>
      </c>
    </row>
    <row r="559" spans="1:4" x14ac:dyDescent="0.3">
      <c r="A559" s="2">
        <v>33572</v>
      </c>
      <c r="B559">
        <v>69.66</v>
      </c>
      <c r="C559">
        <v>-59.66</v>
      </c>
      <c r="D559">
        <v>-60.49</v>
      </c>
    </row>
    <row r="560" spans="1:4" x14ac:dyDescent="0.3">
      <c r="A560" s="2">
        <v>33577</v>
      </c>
      <c r="B560">
        <v>69.88</v>
      </c>
      <c r="C560">
        <v>-59.88</v>
      </c>
      <c r="D560">
        <v>-60.71</v>
      </c>
    </row>
    <row r="561" spans="1:4" x14ac:dyDescent="0.3">
      <c r="A561" s="2">
        <v>33582</v>
      </c>
      <c r="B561">
        <v>69.98</v>
      </c>
      <c r="C561">
        <v>-59.98</v>
      </c>
      <c r="D561">
        <v>-60.81</v>
      </c>
    </row>
    <row r="562" spans="1:4" x14ac:dyDescent="0.3">
      <c r="A562" s="2">
        <v>33587</v>
      </c>
      <c r="B562">
        <v>70.41</v>
      </c>
      <c r="C562">
        <v>-60.41</v>
      </c>
      <c r="D562">
        <v>-61.24</v>
      </c>
    </row>
    <row r="563" spans="1:4" x14ac:dyDescent="0.3">
      <c r="A563" s="2">
        <v>33592</v>
      </c>
      <c r="B563">
        <v>70.709999999999894</v>
      </c>
      <c r="C563">
        <v>-60.71</v>
      </c>
      <c r="D563">
        <v>-61.54</v>
      </c>
    </row>
    <row r="564" spans="1:4" x14ac:dyDescent="0.3">
      <c r="A564" s="2">
        <v>33597</v>
      </c>
      <c r="B564">
        <v>70.650000000000006</v>
      </c>
      <c r="C564">
        <v>-60.65</v>
      </c>
      <c r="D564">
        <v>-61.48</v>
      </c>
    </row>
    <row r="565" spans="1:4" x14ac:dyDescent="0.3">
      <c r="A565" s="2">
        <v>33603</v>
      </c>
      <c r="B565">
        <v>70.47</v>
      </c>
      <c r="C565">
        <v>-60.47</v>
      </c>
      <c r="D565">
        <v>-61.3</v>
      </c>
    </row>
    <row r="566" spans="1:4" x14ac:dyDescent="0.3">
      <c r="A566" s="2">
        <v>33608</v>
      </c>
      <c r="B566">
        <v>70.41</v>
      </c>
      <c r="C566">
        <v>-60.41</v>
      </c>
      <c r="D566">
        <v>-61.24</v>
      </c>
    </row>
    <row r="567" spans="1:4" x14ac:dyDescent="0.3">
      <c r="A567" s="2">
        <v>33610</v>
      </c>
      <c r="B567">
        <v>70.41</v>
      </c>
      <c r="C567">
        <v>-60.41</v>
      </c>
      <c r="D567">
        <v>-61.24</v>
      </c>
    </row>
    <row r="568" spans="1:4" x14ac:dyDescent="0.3">
      <c r="A568" s="2">
        <v>33613</v>
      </c>
      <c r="B568">
        <v>70.53</v>
      </c>
      <c r="C568">
        <v>-60.53</v>
      </c>
      <c r="D568">
        <v>-61.36</v>
      </c>
    </row>
    <row r="569" spans="1:4" x14ac:dyDescent="0.3">
      <c r="A569" s="2">
        <v>33618</v>
      </c>
      <c r="B569">
        <v>70.930000000000007</v>
      </c>
      <c r="C569">
        <v>-60.93</v>
      </c>
      <c r="D569">
        <v>-61.76</v>
      </c>
    </row>
    <row r="570" spans="1:4" x14ac:dyDescent="0.3">
      <c r="A570" s="2">
        <v>33623</v>
      </c>
      <c r="B570">
        <v>71.08</v>
      </c>
      <c r="C570">
        <v>-61.08</v>
      </c>
      <c r="D570">
        <v>-61.91</v>
      </c>
    </row>
    <row r="571" spans="1:4" x14ac:dyDescent="0.3">
      <c r="A571" s="2">
        <v>33628</v>
      </c>
      <c r="B571">
        <v>71.12</v>
      </c>
      <c r="C571">
        <v>-61.12</v>
      </c>
      <c r="D571">
        <v>-61.95</v>
      </c>
    </row>
    <row r="572" spans="1:4" x14ac:dyDescent="0.3">
      <c r="A572" s="2">
        <v>33634</v>
      </c>
      <c r="B572">
        <v>70.81</v>
      </c>
      <c r="C572">
        <v>-60.81</v>
      </c>
      <c r="D572">
        <v>-61.64</v>
      </c>
    </row>
    <row r="573" spans="1:4" x14ac:dyDescent="0.3">
      <c r="A573" s="2">
        <v>33639</v>
      </c>
      <c r="B573">
        <v>70.78</v>
      </c>
      <c r="C573">
        <v>-60.78</v>
      </c>
      <c r="D573">
        <v>-61.61</v>
      </c>
    </row>
    <row r="574" spans="1:4" x14ac:dyDescent="0.3">
      <c r="A574" s="2">
        <v>33644</v>
      </c>
      <c r="B574">
        <v>70.91</v>
      </c>
      <c r="C574">
        <v>-60.91</v>
      </c>
      <c r="D574">
        <v>-61.74</v>
      </c>
    </row>
    <row r="575" spans="1:4" x14ac:dyDescent="0.3">
      <c r="A575" s="2">
        <v>33649</v>
      </c>
      <c r="B575">
        <v>70.73</v>
      </c>
      <c r="C575">
        <v>-60.73</v>
      </c>
      <c r="D575">
        <v>-61.56</v>
      </c>
    </row>
    <row r="576" spans="1:4" x14ac:dyDescent="0.3">
      <c r="A576" s="2">
        <v>33654</v>
      </c>
      <c r="B576">
        <v>70.650000000000006</v>
      </c>
      <c r="C576">
        <v>-60.65</v>
      </c>
      <c r="D576">
        <v>-61.48</v>
      </c>
    </row>
    <row r="577" spans="1:4" x14ac:dyDescent="0.3">
      <c r="A577" s="2">
        <v>33659</v>
      </c>
      <c r="B577">
        <v>70.34</v>
      </c>
      <c r="C577">
        <v>-60.34</v>
      </c>
      <c r="D577">
        <v>-61.17</v>
      </c>
    </row>
    <row r="578" spans="1:4" x14ac:dyDescent="0.3">
      <c r="A578" s="2">
        <v>33660</v>
      </c>
      <c r="B578">
        <v>70.150000000000006</v>
      </c>
      <c r="C578">
        <v>-60.15</v>
      </c>
      <c r="D578">
        <v>-60.98</v>
      </c>
    </row>
    <row r="579" spans="1:4" x14ac:dyDescent="0.3">
      <c r="A579" s="2">
        <v>33663</v>
      </c>
      <c r="B579">
        <v>70.459999999999894</v>
      </c>
      <c r="C579">
        <v>-60.46</v>
      </c>
      <c r="D579">
        <v>-61.29</v>
      </c>
    </row>
    <row r="580" spans="1:4" x14ac:dyDescent="0.3">
      <c r="A580" s="2">
        <v>33668</v>
      </c>
      <c r="B580">
        <v>70.599999999999895</v>
      </c>
      <c r="C580">
        <v>-60.6</v>
      </c>
      <c r="D580">
        <v>-61.43</v>
      </c>
    </row>
    <row r="581" spans="1:4" x14ac:dyDescent="0.3">
      <c r="A581" s="2">
        <v>33673</v>
      </c>
      <c r="B581">
        <v>70.34</v>
      </c>
      <c r="C581">
        <v>-60.34</v>
      </c>
      <c r="D581">
        <v>-61.17</v>
      </c>
    </row>
    <row r="582" spans="1:4" x14ac:dyDescent="0.3">
      <c r="A582" s="2">
        <v>33678</v>
      </c>
      <c r="B582">
        <v>70.38</v>
      </c>
      <c r="C582">
        <v>-60.38</v>
      </c>
      <c r="D582">
        <v>-61.21</v>
      </c>
    </row>
    <row r="583" spans="1:4" x14ac:dyDescent="0.3">
      <c r="A583" s="2">
        <v>33683</v>
      </c>
      <c r="B583">
        <v>70.37</v>
      </c>
      <c r="C583">
        <v>-60.37</v>
      </c>
      <c r="D583">
        <v>-61.2</v>
      </c>
    </row>
    <row r="584" spans="1:4" x14ac:dyDescent="0.3">
      <c r="A584" s="2">
        <v>33688</v>
      </c>
      <c r="B584">
        <v>70.540000000000006</v>
      </c>
      <c r="C584">
        <v>-60.54</v>
      </c>
      <c r="D584">
        <v>-61.37</v>
      </c>
    </row>
    <row r="585" spans="1:4" x14ac:dyDescent="0.3">
      <c r="A585" s="2">
        <v>33694</v>
      </c>
      <c r="B585">
        <v>70.23</v>
      </c>
      <c r="C585">
        <v>-60.23</v>
      </c>
      <c r="D585">
        <v>-61.06</v>
      </c>
    </row>
    <row r="586" spans="1:4" x14ac:dyDescent="0.3">
      <c r="A586" s="2">
        <v>33699</v>
      </c>
      <c r="B586">
        <v>70.36</v>
      </c>
      <c r="C586">
        <v>-60.36</v>
      </c>
      <c r="D586">
        <v>-61.19</v>
      </c>
    </row>
    <row r="587" spans="1:4" x14ac:dyDescent="0.3">
      <c r="A587" s="2">
        <v>33704</v>
      </c>
      <c r="B587">
        <v>70.39</v>
      </c>
      <c r="C587">
        <v>-60.39</v>
      </c>
      <c r="D587">
        <v>-61.22</v>
      </c>
    </row>
    <row r="588" spans="1:4" x14ac:dyDescent="0.3">
      <c r="A588" s="2">
        <v>33709</v>
      </c>
      <c r="B588">
        <v>70.58</v>
      </c>
      <c r="C588">
        <v>-60.58</v>
      </c>
      <c r="D588">
        <v>-61.41</v>
      </c>
    </row>
    <row r="589" spans="1:4" x14ac:dyDescent="0.3">
      <c r="A589" s="2">
        <v>33714</v>
      </c>
      <c r="B589">
        <v>70.52</v>
      </c>
      <c r="C589">
        <v>-60.52</v>
      </c>
      <c r="D589">
        <v>-61.35</v>
      </c>
    </row>
    <row r="590" spans="1:4" x14ac:dyDescent="0.3">
      <c r="A590" s="2">
        <v>33719</v>
      </c>
      <c r="B590">
        <v>70.31</v>
      </c>
      <c r="C590">
        <v>-60.31</v>
      </c>
      <c r="D590">
        <v>-61.14</v>
      </c>
    </row>
    <row r="591" spans="1:4" x14ac:dyDescent="0.3">
      <c r="A591" s="2">
        <v>33724</v>
      </c>
      <c r="B591">
        <v>70.45</v>
      </c>
      <c r="C591">
        <v>-60.45</v>
      </c>
      <c r="D591">
        <v>-61.28</v>
      </c>
    </row>
    <row r="592" spans="1:4" x14ac:dyDescent="0.3">
      <c r="A592" s="2">
        <v>33729</v>
      </c>
      <c r="B592">
        <v>70.44</v>
      </c>
      <c r="C592">
        <v>-60.44</v>
      </c>
      <c r="D592">
        <v>-61.27</v>
      </c>
    </row>
    <row r="593" spans="1:4" x14ac:dyDescent="0.3">
      <c r="A593" s="2">
        <v>33734</v>
      </c>
      <c r="B593">
        <v>70.430000000000007</v>
      </c>
      <c r="C593">
        <v>-60.43</v>
      </c>
      <c r="D593">
        <v>-61.26</v>
      </c>
    </row>
    <row r="594" spans="1:4" x14ac:dyDescent="0.3">
      <c r="A594" s="2">
        <v>33739</v>
      </c>
      <c r="B594">
        <v>70.45</v>
      </c>
      <c r="C594">
        <v>-60.45</v>
      </c>
      <c r="D594">
        <v>-61.28</v>
      </c>
    </row>
    <row r="595" spans="1:4" x14ac:dyDescent="0.3">
      <c r="A595" s="2">
        <v>33744</v>
      </c>
      <c r="B595">
        <v>70.37</v>
      </c>
      <c r="C595">
        <v>-60.37</v>
      </c>
      <c r="D595">
        <v>-61.2</v>
      </c>
    </row>
    <row r="596" spans="1:4" x14ac:dyDescent="0.3">
      <c r="A596" s="2">
        <v>33749</v>
      </c>
      <c r="B596">
        <v>70.180000000000007</v>
      </c>
      <c r="C596">
        <v>-60.18</v>
      </c>
      <c r="D596">
        <v>-61.01</v>
      </c>
    </row>
    <row r="597" spans="1:4" x14ac:dyDescent="0.3">
      <c r="A597" s="2">
        <v>33755</v>
      </c>
      <c r="B597">
        <v>70.2</v>
      </c>
      <c r="C597">
        <v>-60.2</v>
      </c>
      <c r="D597">
        <v>-61.03</v>
      </c>
    </row>
    <row r="598" spans="1:4" x14ac:dyDescent="0.3">
      <c r="A598" s="2">
        <v>33760</v>
      </c>
      <c r="B598">
        <v>70.150000000000006</v>
      </c>
      <c r="C598">
        <v>-60.15</v>
      </c>
      <c r="D598">
        <v>-60.98</v>
      </c>
    </row>
    <row r="599" spans="1:4" x14ac:dyDescent="0.3">
      <c r="A599" s="2">
        <v>33765</v>
      </c>
      <c r="B599">
        <v>70.14</v>
      </c>
      <c r="C599">
        <v>-60.14</v>
      </c>
      <c r="D599">
        <v>-60.97</v>
      </c>
    </row>
    <row r="600" spans="1:4" x14ac:dyDescent="0.3">
      <c r="A600" s="2">
        <v>33770</v>
      </c>
      <c r="B600">
        <v>70.2</v>
      </c>
      <c r="C600">
        <v>-60.2</v>
      </c>
      <c r="D600">
        <v>-61.03</v>
      </c>
    </row>
    <row r="601" spans="1:4" x14ac:dyDescent="0.3">
      <c r="A601" s="2">
        <v>33775</v>
      </c>
      <c r="B601">
        <v>70.180000000000007</v>
      </c>
      <c r="C601">
        <v>-60.18</v>
      </c>
      <c r="D601">
        <v>-61.01</v>
      </c>
    </row>
    <row r="602" spans="1:4" x14ac:dyDescent="0.3">
      <c r="A602" s="2">
        <v>33778</v>
      </c>
      <c r="B602">
        <v>70.28</v>
      </c>
      <c r="C602">
        <v>-60.28</v>
      </c>
      <c r="D602">
        <v>-61.11</v>
      </c>
    </row>
    <row r="603" spans="1:4" x14ac:dyDescent="0.3">
      <c r="A603" s="2">
        <v>33780</v>
      </c>
      <c r="B603">
        <v>70.25</v>
      </c>
      <c r="C603">
        <v>-60.25</v>
      </c>
      <c r="D603">
        <v>-61.08</v>
      </c>
    </row>
    <row r="604" spans="1:4" x14ac:dyDescent="0.3">
      <c r="A604" s="2">
        <v>33785</v>
      </c>
      <c r="B604">
        <v>70.36</v>
      </c>
      <c r="C604">
        <v>-60.36</v>
      </c>
      <c r="D604">
        <v>-61.19</v>
      </c>
    </row>
    <row r="605" spans="1:4" x14ac:dyDescent="0.3">
      <c r="A605" s="2">
        <v>33790</v>
      </c>
      <c r="B605">
        <v>70.349999999999895</v>
      </c>
      <c r="C605">
        <v>-60.35</v>
      </c>
      <c r="D605">
        <v>-61.18</v>
      </c>
    </row>
    <row r="606" spans="1:4" x14ac:dyDescent="0.3">
      <c r="A606" s="2">
        <v>33795</v>
      </c>
      <c r="B606">
        <v>70.430000000000007</v>
      </c>
      <c r="C606">
        <v>-60.43</v>
      </c>
      <c r="D606">
        <v>-61.26</v>
      </c>
    </row>
    <row r="607" spans="1:4" x14ac:dyDescent="0.3">
      <c r="A607" s="2">
        <v>33800</v>
      </c>
      <c r="B607">
        <v>70.5</v>
      </c>
      <c r="C607">
        <v>-60.5</v>
      </c>
      <c r="D607">
        <v>-61.33</v>
      </c>
    </row>
    <row r="608" spans="1:4" x14ac:dyDescent="0.3">
      <c r="A608" s="2">
        <v>33805</v>
      </c>
      <c r="B608">
        <v>70.53</v>
      </c>
      <c r="C608">
        <v>-60.53</v>
      </c>
      <c r="D608">
        <v>-61.36</v>
      </c>
    </row>
    <row r="609" spans="1:4" x14ac:dyDescent="0.3">
      <c r="A609" s="2">
        <v>33810</v>
      </c>
      <c r="B609">
        <v>70.400000000000006</v>
      </c>
      <c r="C609">
        <v>-60.4</v>
      </c>
      <c r="D609">
        <v>-61.23</v>
      </c>
    </row>
    <row r="610" spans="1:4" x14ac:dyDescent="0.3">
      <c r="A610" s="2">
        <v>33816</v>
      </c>
      <c r="B610">
        <v>70.680000000000007</v>
      </c>
      <c r="C610">
        <v>-60.68</v>
      </c>
      <c r="D610">
        <v>-61.51</v>
      </c>
    </row>
    <row r="611" spans="1:4" x14ac:dyDescent="0.3">
      <c r="A611" s="2">
        <v>33821</v>
      </c>
      <c r="B611">
        <v>70.7</v>
      </c>
      <c r="C611">
        <v>-60.7</v>
      </c>
      <c r="D611">
        <v>-61.53</v>
      </c>
    </row>
    <row r="612" spans="1:4" x14ac:dyDescent="0.3">
      <c r="A612" s="2">
        <v>33826</v>
      </c>
      <c r="B612">
        <v>70.459999999999894</v>
      </c>
      <c r="C612">
        <v>-60.46</v>
      </c>
      <c r="D612">
        <v>-61.29</v>
      </c>
    </row>
    <row r="613" spans="1:4" x14ac:dyDescent="0.3">
      <c r="A613" s="2">
        <v>33831</v>
      </c>
      <c r="B613">
        <v>70.23</v>
      </c>
      <c r="C613">
        <v>-60.23</v>
      </c>
      <c r="D613">
        <v>-61.06</v>
      </c>
    </row>
    <row r="614" spans="1:4" x14ac:dyDescent="0.3">
      <c r="A614" s="2">
        <v>33836</v>
      </c>
      <c r="B614">
        <v>70.14</v>
      </c>
      <c r="C614">
        <v>-60.14</v>
      </c>
      <c r="D614">
        <v>-60.97</v>
      </c>
    </row>
    <row r="615" spans="1:4" x14ac:dyDescent="0.3">
      <c r="A615" s="2">
        <v>33840</v>
      </c>
      <c r="B615">
        <v>70.08</v>
      </c>
      <c r="C615">
        <v>-60.08</v>
      </c>
      <c r="D615">
        <v>-60.91</v>
      </c>
    </row>
    <row r="616" spans="1:4" x14ac:dyDescent="0.3">
      <c r="A616" s="2">
        <v>33841</v>
      </c>
      <c r="B616">
        <v>70.36</v>
      </c>
      <c r="C616">
        <v>-60.36</v>
      </c>
      <c r="D616">
        <v>-61.19</v>
      </c>
    </row>
    <row r="617" spans="1:4" x14ac:dyDescent="0.3">
      <c r="A617" s="2">
        <v>33847</v>
      </c>
      <c r="B617">
        <v>70.36</v>
      </c>
      <c r="C617">
        <v>-60.36</v>
      </c>
      <c r="D617">
        <v>-61.19</v>
      </c>
    </row>
    <row r="618" spans="1:4" x14ac:dyDescent="0.3">
      <c r="A618" s="2">
        <v>33852</v>
      </c>
      <c r="B618">
        <v>70.12</v>
      </c>
      <c r="C618">
        <v>-60.12</v>
      </c>
      <c r="D618">
        <v>-60.95</v>
      </c>
    </row>
    <row r="619" spans="1:4" x14ac:dyDescent="0.3">
      <c r="A619" s="2">
        <v>33857</v>
      </c>
      <c r="B619">
        <v>70.239999999999895</v>
      </c>
      <c r="C619">
        <v>-60.24</v>
      </c>
      <c r="D619">
        <v>-61.07</v>
      </c>
    </row>
    <row r="620" spans="1:4" x14ac:dyDescent="0.3">
      <c r="A620" s="2">
        <v>33862</v>
      </c>
      <c r="B620">
        <v>70.37</v>
      </c>
      <c r="C620">
        <v>-60.37</v>
      </c>
      <c r="D620">
        <v>-61.2</v>
      </c>
    </row>
    <row r="621" spans="1:4" x14ac:dyDescent="0.3">
      <c r="A621" s="2">
        <v>33867</v>
      </c>
      <c r="B621">
        <v>70.239999999999895</v>
      </c>
      <c r="C621">
        <v>-60.24</v>
      </c>
      <c r="D621">
        <v>-61.07</v>
      </c>
    </row>
    <row r="622" spans="1:4" x14ac:dyDescent="0.3">
      <c r="A622" s="2">
        <v>33872</v>
      </c>
      <c r="B622">
        <v>70.23</v>
      </c>
      <c r="C622">
        <v>-60.23</v>
      </c>
      <c r="D622">
        <v>-61.06</v>
      </c>
    </row>
    <row r="623" spans="1:4" x14ac:dyDescent="0.3">
      <c r="A623" s="2">
        <v>33877</v>
      </c>
      <c r="B623">
        <v>70.38</v>
      </c>
      <c r="C623">
        <v>-60.38</v>
      </c>
      <c r="D623">
        <v>-61.21</v>
      </c>
    </row>
    <row r="624" spans="1:4" x14ac:dyDescent="0.3">
      <c r="A624" s="2">
        <v>33882</v>
      </c>
      <c r="B624">
        <v>69.95</v>
      </c>
      <c r="C624">
        <v>-59.95</v>
      </c>
      <c r="D624">
        <v>-60.78</v>
      </c>
    </row>
    <row r="625" spans="1:4" x14ac:dyDescent="0.3">
      <c r="A625" s="2">
        <v>33887</v>
      </c>
      <c r="B625">
        <v>70.260000000000005</v>
      </c>
      <c r="C625">
        <v>-60.26</v>
      </c>
      <c r="D625">
        <v>-61.09</v>
      </c>
    </row>
    <row r="626" spans="1:4" x14ac:dyDescent="0.3">
      <c r="A626" s="2">
        <v>33892</v>
      </c>
      <c r="B626">
        <v>70.44</v>
      </c>
      <c r="C626">
        <v>-60.44</v>
      </c>
      <c r="D626">
        <v>-61.27</v>
      </c>
    </row>
    <row r="627" spans="1:4" x14ac:dyDescent="0.3">
      <c r="A627" s="2">
        <v>33897</v>
      </c>
      <c r="B627">
        <v>70.52</v>
      </c>
      <c r="C627">
        <v>-60.52</v>
      </c>
      <c r="D627">
        <v>-61.35</v>
      </c>
    </row>
    <row r="628" spans="1:4" x14ac:dyDescent="0.3">
      <c r="A628" s="2">
        <v>33902</v>
      </c>
      <c r="B628">
        <v>70.42</v>
      </c>
      <c r="C628">
        <v>-60.42</v>
      </c>
      <c r="D628">
        <v>-61.25</v>
      </c>
    </row>
    <row r="629" spans="1:4" x14ac:dyDescent="0.3">
      <c r="A629" s="2">
        <v>33908</v>
      </c>
      <c r="B629">
        <v>70.319999999999894</v>
      </c>
      <c r="C629">
        <v>-60.32</v>
      </c>
      <c r="D629">
        <v>-61.15</v>
      </c>
    </row>
    <row r="630" spans="1:4" x14ac:dyDescent="0.3">
      <c r="A630" s="2">
        <v>33913</v>
      </c>
      <c r="B630">
        <v>70.25</v>
      </c>
      <c r="C630">
        <v>-60.25</v>
      </c>
      <c r="D630">
        <v>-61.08</v>
      </c>
    </row>
    <row r="631" spans="1:4" x14ac:dyDescent="0.3">
      <c r="A631" s="2">
        <v>33918</v>
      </c>
      <c r="B631">
        <v>70.459999999999894</v>
      </c>
      <c r="C631">
        <v>-60.46</v>
      </c>
      <c r="D631">
        <v>-61.29</v>
      </c>
    </row>
    <row r="632" spans="1:4" x14ac:dyDescent="0.3">
      <c r="A632" s="2">
        <v>33923</v>
      </c>
      <c r="B632">
        <v>70.349999999999895</v>
      </c>
      <c r="C632">
        <v>-60.35</v>
      </c>
      <c r="D632">
        <v>-61.18</v>
      </c>
    </row>
    <row r="633" spans="1:4" x14ac:dyDescent="0.3">
      <c r="A633" s="2">
        <v>33928</v>
      </c>
      <c r="B633">
        <v>70.489999999999895</v>
      </c>
      <c r="C633">
        <v>-60.49</v>
      </c>
      <c r="D633">
        <v>-61.32</v>
      </c>
    </row>
    <row r="634" spans="1:4" x14ac:dyDescent="0.3">
      <c r="A634" s="2">
        <v>33933</v>
      </c>
      <c r="B634">
        <v>70.430000000000007</v>
      </c>
      <c r="C634">
        <v>-60.43</v>
      </c>
      <c r="D634">
        <v>-61.26</v>
      </c>
    </row>
    <row r="635" spans="1:4" x14ac:dyDescent="0.3">
      <c r="A635" s="2">
        <v>33938</v>
      </c>
      <c r="B635">
        <v>70.31</v>
      </c>
      <c r="C635">
        <v>-60.31</v>
      </c>
      <c r="D635">
        <v>-61.14</v>
      </c>
    </row>
    <row r="636" spans="1:4" x14ac:dyDescent="0.3">
      <c r="A636" s="2">
        <v>33943</v>
      </c>
      <c r="B636">
        <v>70.52</v>
      </c>
      <c r="C636">
        <v>-60.52</v>
      </c>
      <c r="D636">
        <v>-61.35</v>
      </c>
    </row>
    <row r="637" spans="1:4" x14ac:dyDescent="0.3">
      <c r="A637" s="2">
        <v>33946</v>
      </c>
      <c r="B637">
        <v>70.209999999999894</v>
      </c>
      <c r="C637">
        <v>-60.21</v>
      </c>
      <c r="D637">
        <v>-61.04</v>
      </c>
    </row>
    <row r="638" spans="1:4" x14ac:dyDescent="0.3">
      <c r="A638" s="2">
        <v>33948</v>
      </c>
      <c r="B638">
        <v>70.430000000000007</v>
      </c>
      <c r="C638">
        <v>-60.43</v>
      </c>
      <c r="D638">
        <v>-61.26</v>
      </c>
    </row>
    <row r="639" spans="1:4" x14ac:dyDescent="0.3">
      <c r="A639" s="2">
        <v>33950</v>
      </c>
      <c r="B639">
        <v>69.39</v>
      </c>
      <c r="C639">
        <v>-59.39</v>
      </c>
      <c r="D639">
        <v>-60.22</v>
      </c>
    </row>
    <row r="640" spans="1:4" x14ac:dyDescent="0.3">
      <c r="A640" s="2">
        <v>33953</v>
      </c>
      <c r="B640">
        <v>70.42</v>
      </c>
      <c r="C640">
        <v>-60.42</v>
      </c>
      <c r="D640">
        <v>-61.25</v>
      </c>
    </row>
    <row r="641" spans="1:4" x14ac:dyDescent="0.3">
      <c r="A641" s="2">
        <v>33958</v>
      </c>
      <c r="B641">
        <v>70.459999999999894</v>
      </c>
      <c r="C641">
        <v>-60.46</v>
      </c>
      <c r="D641">
        <v>-61.29</v>
      </c>
    </row>
    <row r="642" spans="1:4" x14ac:dyDescent="0.3">
      <c r="A642" s="2">
        <v>33963</v>
      </c>
      <c r="B642">
        <v>70.650000000000006</v>
      </c>
      <c r="C642">
        <v>-60.65</v>
      </c>
      <c r="D642">
        <v>-61.48</v>
      </c>
    </row>
    <row r="643" spans="1:4" x14ac:dyDescent="0.3">
      <c r="A643" s="2">
        <v>33969</v>
      </c>
      <c r="B643">
        <v>70.37</v>
      </c>
      <c r="C643">
        <v>-60.37</v>
      </c>
      <c r="D643">
        <v>-61.2</v>
      </c>
    </row>
    <row r="644" spans="1:4" x14ac:dyDescent="0.3">
      <c r="A644" s="2">
        <v>33974</v>
      </c>
      <c r="B644">
        <v>70.37</v>
      </c>
      <c r="C644">
        <v>-60.37</v>
      </c>
      <c r="D644">
        <v>-61.2</v>
      </c>
    </row>
    <row r="645" spans="1:4" x14ac:dyDescent="0.3">
      <c r="A645" s="2">
        <v>33979</v>
      </c>
      <c r="B645">
        <v>70.260000000000005</v>
      </c>
      <c r="C645">
        <v>-60.26</v>
      </c>
      <c r="D645">
        <v>-61.09</v>
      </c>
    </row>
    <row r="646" spans="1:4" x14ac:dyDescent="0.3">
      <c r="A646" s="2">
        <v>33984</v>
      </c>
      <c r="B646">
        <v>70.37</v>
      </c>
      <c r="C646">
        <v>-60.37</v>
      </c>
      <c r="D646">
        <v>-61.2</v>
      </c>
    </row>
    <row r="647" spans="1:4" x14ac:dyDescent="0.3">
      <c r="A647" s="2">
        <v>33989</v>
      </c>
      <c r="B647">
        <v>70.59</v>
      </c>
      <c r="C647">
        <v>-60.59</v>
      </c>
      <c r="D647">
        <v>-61.42</v>
      </c>
    </row>
    <row r="648" spans="1:4" x14ac:dyDescent="0.3">
      <c r="A648" s="2">
        <v>33994</v>
      </c>
      <c r="B648">
        <v>70.48</v>
      </c>
      <c r="C648">
        <v>-60.48</v>
      </c>
      <c r="D648">
        <v>-61.31</v>
      </c>
    </row>
    <row r="649" spans="1:4" x14ac:dyDescent="0.3">
      <c r="A649" s="2">
        <v>34000</v>
      </c>
      <c r="B649">
        <v>70.52</v>
      </c>
      <c r="C649">
        <v>-60.52</v>
      </c>
      <c r="D649">
        <v>-61.35</v>
      </c>
    </row>
    <row r="650" spans="1:4" x14ac:dyDescent="0.3">
      <c r="A650" s="2">
        <v>34005</v>
      </c>
      <c r="B650">
        <v>70.5</v>
      </c>
      <c r="C650">
        <v>-60.5</v>
      </c>
      <c r="D650">
        <v>-61.33</v>
      </c>
    </row>
    <row r="651" spans="1:4" x14ac:dyDescent="0.3">
      <c r="A651" s="2">
        <v>34008</v>
      </c>
      <c r="B651">
        <v>69.900000000000006</v>
      </c>
      <c r="C651">
        <v>-59.9</v>
      </c>
      <c r="D651">
        <v>-60.73</v>
      </c>
    </row>
    <row r="652" spans="1:4" x14ac:dyDescent="0.3">
      <c r="A652" s="2">
        <v>34010</v>
      </c>
      <c r="B652">
        <v>70.680000000000007</v>
      </c>
      <c r="C652">
        <v>-60.68</v>
      </c>
      <c r="D652">
        <v>-61.51</v>
      </c>
    </row>
    <row r="653" spans="1:4" x14ac:dyDescent="0.3">
      <c r="A653" s="2">
        <v>34015</v>
      </c>
      <c r="B653">
        <v>70.599999999999895</v>
      </c>
      <c r="C653">
        <v>-60.6</v>
      </c>
      <c r="D653">
        <v>-61.43</v>
      </c>
    </row>
    <row r="654" spans="1:4" x14ac:dyDescent="0.3">
      <c r="A654" s="2">
        <v>34020</v>
      </c>
      <c r="B654">
        <v>70.599999999999895</v>
      </c>
      <c r="C654">
        <v>-60.6</v>
      </c>
      <c r="D654">
        <v>-61.43</v>
      </c>
    </row>
    <row r="655" spans="1:4" x14ac:dyDescent="0.3">
      <c r="A655" s="2">
        <v>34025</v>
      </c>
      <c r="B655">
        <v>70.72</v>
      </c>
      <c r="C655">
        <v>-60.72</v>
      </c>
      <c r="D655">
        <v>-61.55</v>
      </c>
    </row>
    <row r="656" spans="1:4" x14ac:dyDescent="0.3">
      <c r="A656" s="2">
        <v>34028</v>
      </c>
      <c r="B656">
        <v>70.430000000000007</v>
      </c>
      <c r="C656">
        <v>-60.43</v>
      </c>
      <c r="D656">
        <v>-61.26</v>
      </c>
    </row>
    <row r="657" spans="1:4" x14ac:dyDescent="0.3">
      <c r="A657" s="2">
        <v>34033</v>
      </c>
      <c r="B657">
        <v>70.260000000000005</v>
      </c>
      <c r="C657">
        <v>-60.26</v>
      </c>
      <c r="D657">
        <v>-61.09</v>
      </c>
    </row>
    <row r="658" spans="1:4" x14ac:dyDescent="0.3">
      <c r="A658" s="2">
        <v>34038</v>
      </c>
      <c r="B658">
        <v>70.58</v>
      </c>
      <c r="C658">
        <v>-60.58</v>
      </c>
      <c r="D658">
        <v>-61.41</v>
      </c>
    </row>
    <row r="659" spans="1:4" x14ac:dyDescent="0.3">
      <c r="A659" s="2">
        <v>34043</v>
      </c>
      <c r="B659">
        <v>70.66</v>
      </c>
      <c r="C659">
        <v>-60.66</v>
      </c>
      <c r="D659">
        <v>-61.49</v>
      </c>
    </row>
    <row r="660" spans="1:4" x14ac:dyDescent="0.3">
      <c r="A660" s="2">
        <v>34048</v>
      </c>
      <c r="B660">
        <v>70.489999999999895</v>
      </c>
      <c r="C660">
        <v>-60.49</v>
      </c>
      <c r="D660">
        <v>-61.32</v>
      </c>
    </row>
    <row r="661" spans="1:4" x14ac:dyDescent="0.3">
      <c r="A661" s="2">
        <v>34053</v>
      </c>
      <c r="B661">
        <v>70.42</v>
      </c>
      <c r="C661">
        <v>-60.42</v>
      </c>
      <c r="D661">
        <v>-61.25</v>
      </c>
    </row>
    <row r="662" spans="1:4" x14ac:dyDescent="0.3">
      <c r="A662" s="2">
        <v>34059</v>
      </c>
      <c r="B662">
        <v>70.27</v>
      </c>
      <c r="C662">
        <v>-60.27</v>
      </c>
      <c r="D662">
        <v>-61.1</v>
      </c>
    </row>
    <row r="663" spans="1:4" x14ac:dyDescent="0.3">
      <c r="A663" s="2">
        <v>34064</v>
      </c>
      <c r="B663">
        <v>70.48</v>
      </c>
      <c r="C663">
        <v>-60.48</v>
      </c>
      <c r="D663">
        <v>-61.31</v>
      </c>
    </row>
    <row r="664" spans="1:4" x14ac:dyDescent="0.3">
      <c r="A664" s="2">
        <v>34069</v>
      </c>
      <c r="B664">
        <v>70.209999999999894</v>
      </c>
      <c r="C664">
        <v>-60.21</v>
      </c>
      <c r="D664">
        <v>-61.04</v>
      </c>
    </row>
    <row r="665" spans="1:4" x14ac:dyDescent="0.3">
      <c r="A665" s="2">
        <v>34073</v>
      </c>
      <c r="B665">
        <v>70.22</v>
      </c>
      <c r="C665">
        <v>-60.22</v>
      </c>
      <c r="D665">
        <v>-61.05</v>
      </c>
    </row>
    <row r="666" spans="1:4" x14ac:dyDescent="0.3">
      <c r="A666" s="2">
        <v>34074</v>
      </c>
      <c r="B666">
        <v>70.3</v>
      </c>
      <c r="C666">
        <v>-60.3</v>
      </c>
      <c r="D666">
        <v>-61.13</v>
      </c>
    </row>
    <row r="667" spans="1:4" x14ac:dyDescent="0.3">
      <c r="A667" s="2">
        <v>34079</v>
      </c>
      <c r="B667">
        <v>70.38</v>
      </c>
      <c r="C667">
        <v>-60.38</v>
      </c>
      <c r="D667">
        <v>-61.21</v>
      </c>
    </row>
    <row r="668" spans="1:4" x14ac:dyDescent="0.3">
      <c r="A668" s="2">
        <v>34084</v>
      </c>
      <c r="B668">
        <v>70.41</v>
      </c>
      <c r="C668">
        <v>-60.41</v>
      </c>
      <c r="D668">
        <v>-61.24</v>
      </c>
    </row>
    <row r="669" spans="1:4" x14ac:dyDescent="0.3">
      <c r="A669" s="2">
        <v>34089</v>
      </c>
      <c r="B669">
        <v>70.41</v>
      </c>
      <c r="C669">
        <v>-60.41</v>
      </c>
      <c r="D669">
        <v>-61.24</v>
      </c>
    </row>
    <row r="670" spans="1:4" x14ac:dyDescent="0.3">
      <c r="A670" s="2">
        <v>34094</v>
      </c>
      <c r="B670">
        <v>70.52</v>
      </c>
      <c r="C670">
        <v>-60.52</v>
      </c>
      <c r="D670">
        <v>-61.35</v>
      </c>
    </row>
    <row r="671" spans="1:4" x14ac:dyDescent="0.3">
      <c r="A671" s="2">
        <v>34099</v>
      </c>
      <c r="B671">
        <v>70.45</v>
      </c>
      <c r="C671">
        <v>-60.45</v>
      </c>
      <c r="D671">
        <v>-61.28</v>
      </c>
    </row>
    <row r="672" spans="1:4" x14ac:dyDescent="0.3">
      <c r="A672" s="2">
        <v>34104</v>
      </c>
      <c r="B672">
        <v>70.37</v>
      </c>
      <c r="C672">
        <v>-60.37</v>
      </c>
      <c r="D672">
        <v>-61.2</v>
      </c>
    </row>
    <row r="673" spans="1:4" x14ac:dyDescent="0.3">
      <c r="A673" s="2">
        <v>34109</v>
      </c>
      <c r="B673">
        <v>70.37</v>
      </c>
      <c r="C673">
        <v>-60.37</v>
      </c>
      <c r="D673">
        <v>-61.2</v>
      </c>
    </row>
    <row r="674" spans="1:4" x14ac:dyDescent="0.3">
      <c r="A674" s="2">
        <v>34114</v>
      </c>
      <c r="B674">
        <v>70.64</v>
      </c>
      <c r="C674">
        <v>-60.64</v>
      </c>
      <c r="D674">
        <v>-61.47</v>
      </c>
    </row>
    <row r="675" spans="1:4" x14ac:dyDescent="0.3">
      <c r="A675" s="2">
        <v>34120</v>
      </c>
      <c r="B675">
        <v>70.62</v>
      </c>
      <c r="C675">
        <v>-60.62</v>
      </c>
      <c r="D675">
        <v>-61.45</v>
      </c>
    </row>
    <row r="676" spans="1:4" x14ac:dyDescent="0.3">
      <c r="A676" s="2">
        <v>34125</v>
      </c>
      <c r="B676">
        <v>70.53</v>
      </c>
      <c r="C676">
        <v>-60.53</v>
      </c>
      <c r="D676">
        <v>-61.36</v>
      </c>
    </row>
    <row r="677" spans="1:4" x14ac:dyDescent="0.3">
      <c r="A677" s="2">
        <v>34128</v>
      </c>
      <c r="B677">
        <v>70.37</v>
      </c>
      <c r="C677">
        <v>-60.37</v>
      </c>
      <c r="D677">
        <v>-61.2</v>
      </c>
    </row>
    <row r="678" spans="1:4" x14ac:dyDescent="0.3">
      <c r="A678" s="2">
        <v>34130</v>
      </c>
      <c r="B678">
        <v>70.55</v>
      </c>
      <c r="C678">
        <v>-60.55</v>
      </c>
      <c r="D678">
        <v>-61.38</v>
      </c>
    </row>
    <row r="679" spans="1:4" x14ac:dyDescent="0.3">
      <c r="A679" s="2">
        <v>34135</v>
      </c>
      <c r="B679">
        <v>70.62</v>
      </c>
      <c r="C679">
        <v>-60.62</v>
      </c>
      <c r="D679">
        <v>-61.45</v>
      </c>
    </row>
    <row r="680" spans="1:4" x14ac:dyDescent="0.3">
      <c r="A680" s="2">
        <v>34140</v>
      </c>
      <c r="B680">
        <v>70.739999999999895</v>
      </c>
      <c r="C680">
        <v>-60.74</v>
      </c>
      <c r="D680">
        <v>-61.57</v>
      </c>
    </row>
    <row r="681" spans="1:4" x14ac:dyDescent="0.3">
      <c r="A681" s="2">
        <v>34145</v>
      </c>
      <c r="B681">
        <v>70.94</v>
      </c>
      <c r="C681">
        <v>-60.94</v>
      </c>
      <c r="D681">
        <v>-61.77</v>
      </c>
    </row>
    <row r="682" spans="1:4" x14ac:dyDescent="0.3">
      <c r="A682" s="2">
        <v>34150</v>
      </c>
      <c r="B682">
        <v>70.94</v>
      </c>
      <c r="C682">
        <v>-60.94</v>
      </c>
      <c r="D682">
        <v>-61.77</v>
      </c>
    </row>
    <row r="683" spans="1:4" x14ac:dyDescent="0.3">
      <c r="A683" s="2">
        <v>34155</v>
      </c>
      <c r="B683">
        <v>70.989999999999895</v>
      </c>
      <c r="C683">
        <v>-60.99</v>
      </c>
      <c r="D683">
        <v>-61.82</v>
      </c>
    </row>
    <row r="684" spans="1:4" x14ac:dyDescent="0.3">
      <c r="A684" s="2">
        <v>34160</v>
      </c>
      <c r="B684">
        <v>71.05</v>
      </c>
      <c r="C684">
        <v>-61.05</v>
      </c>
      <c r="D684">
        <v>-61.88</v>
      </c>
    </row>
    <row r="685" spans="1:4" x14ac:dyDescent="0.3">
      <c r="A685" s="2">
        <v>34165</v>
      </c>
      <c r="B685">
        <v>71.09</v>
      </c>
      <c r="C685">
        <v>-61.09</v>
      </c>
      <c r="D685">
        <v>-61.92</v>
      </c>
    </row>
    <row r="686" spans="1:4" x14ac:dyDescent="0.3">
      <c r="A686" s="2">
        <v>34170</v>
      </c>
      <c r="B686">
        <v>71.2</v>
      </c>
      <c r="C686">
        <v>-61.2</v>
      </c>
      <c r="D686">
        <v>-62.03</v>
      </c>
    </row>
    <row r="687" spans="1:4" x14ac:dyDescent="0.3">
      <c r="A687" s="2">
        <v>34175</v>
      </c>
      <c r="B687">
        <v>71.22</v>
      </c>
      <c r="C687">
        <v>-61.22</v>
      </c>
      <c r="D687">
        <v>-62.05</v>
      </c>
    </row>
    <row r="688" spans="1:4" x14ac:dyDescent="0.3">
      <c r="A688" s="2">
        <v>34181</v>
      </c>
      <c r="B688">
        <v>71.27</v>
      </c>
      <c r="C688">
        <v>-61.27</v>
      </c>
      <c r="D688">
        <v>-62.1</v>
      </c>
    </row>
    <row r="689" spans="1:4" x14ac:dyDescent="0.3">
      <c r="A689" s="2">
        <v>34186</v>
      </c>
      <c r="B689">
        <v>71.3</v>
      </c>
      <c r="C689">
        <v>-61.3</v>
      </c>
      <c r="D689">
        <v>-62.13</v>
      </c>
    </row>
    <row r="690" spans="1:4" x14ac:dyDescent="0.3">
      <c r="A690" s="2">
        <v>34191</v>
      </c>
      <c r="B690">
        <v>71.25</v>
      </c>
      <c r="C690">
        <v>-61.25</v>
      </c>
      <c r="D690">
        <v>-62.08</v>
      </c>
    </row>
    <row r="691" spans="1:4" x14ac:dyDescent="0.3">
      <c r="A691" s="2">
        <v>34196</v>
      </c>
      <c r="B691">
        <v>71.28</v>
      </c>
      <c r="C691">
        <v>-61.28</v>
      </c>
      <c r="D691">
        <v>-62.11</v>
      </c>
    </row>
    <row r="692" spans="1:4" x14ac:dyDescent="0.3">
      <c r="A692" s="2">
        <v>34198</v>
      </c>
      <c r="B692">
        <v>71.16</v>
      </c>
      <c r="C692">
        <v>-61.16</v>
      </c>
      <c r="D692">
        <v>-61.99</v>
      </c>
    </row>
    <row r="693" spans="1:4" x14ac:dyDescent="0.3">
      <c r="A693" s="2">
        <v>34201</v>
      </c>
      <c r="B693">
        <v>71.52</v>
      </c>
      <c r="C693">
        <v>-61.52</v>
      </c>
      <c r="D693">
        <v>-62.35</v>
      </c>
    </row>
    <row r="694" spans="1:4" x14ac:dyDescent="0.3">
      <c r="A694" s="2">
        <v>34206</v>
      </c>
      <c r="B694">
        <v>71.55</v>
      </c>
      <c r="C694">
        <v>-61.55</v>
      </c>
      <c r="D694">
        <v>-62.38</v>
      </c>
    </row>
    <row r="695" spans="1:4" x14ac:dyDescent="0.3">
      <c r="A695" s="2">
        <v>34212</v>
      </c>
      <c r="B695">
        <v>71.5</v>
      </c>
      <c r="C695">
        <v>-61.5</v>
      </c>
      <c r="D695">
        <v>-62.33</v>
      </c>
    </row>
    <row r="696" spans="1:4" x14ac:dyDescent="0.3">
      <c r="A696" s="2">
        <v>34217</v>
      </c>
      <c r="B696">
        <v>71.48</v>
      </c>
      <c r="C696">
        <v>-61.48</v>
      </c>
      <c r="D696">
        <v>-62.31</v>
      </c>
    </row>
    <row r="697" spans="1:4" x14ac:dyDescent="0.3">
      <c r="A697" s="2">
        <v>34222</v>
      </c>
      <c r="B697">
        <v>71.510000000000005</v>
      </c>
      <c r="C697">
        <v>-61.51</v>
      </c>
      <c r="D697">
        <v>-62.34</v>
      </c>
    </row>
    <row r="698" spans="1:4" x14ac:dyDescent="0.3">
      <c r="A698" s="2">
        <v>34227</v>
      </c>
      <c r="B698">
        <v>71.78</v>
      </c>
      <c r="C698">
        <v>-61.78</v>
      </c>
      <c r="D698">
        <v>-62.61</v>
      </c>
    </row>
    <row r="699" spans="1:4" x14ac:dyDescent="0.3">
      <c r="A699" s="2">
        <v>34228</v>
      </c>
      <c r="B699">
        <v>71.790000000000006</v>
      </c>
      <c r="C699">
        <v>-61.79</v>
      </c>
      <c r="D699">
        <v>-62.62</v>
      </c>
    </row>
    <row r="700" spans="1:4" x14ac:dyDescent="0.3">
      <c r="A700" s="2">
        <v>34232</v>
      </c>
      <c r="B700">
        <v>71.69</v>
      </c>
      <c r="C700">
        <v>-61.69</v>
      </c>
      <c r="D700">
        <v>-62.52</v>
      </c>
    </row>
    <row r="701" spans="1:4" x14ac:dyDescent="0.3">
      <c r="A701" s="2">
        <v>34237</v>
      </c>
      <c r="B701">
        <v>71.73</v>
      </c>
      <c r="C701">
        <v>-61.73</v>
      </c>
      <c r="D701">
        <v>-62.56</v>
      </c>
    </row>
    <row r="702" spans="1:4" x14ac:dyDescent="0.3">
      <c r="A702" s="2">
        <v>34242</v>
      </c>
      <c r="B702">
        <v>71.75</v>
      </c>
      <c r="C702">
        <v>-61.75</v>
      </c>
      <c r="D702">
        <v>-62.58</v>
      </c>
    </row>
    <row r="703" spans="1:4" x14ac:dyDescent="0.3">
      <c r="A703" s="2">
        <v>34247</v>
      </c>
      <c r="B703">
        <v>71.84</v>
      </c>
      <c r="C703">
        <v>-61.84</v>
      </c>
      <c r="D703">
        <v>-62.67</v>
      </c>
    </row>
    <row r="704" spans="1:4" x14ac:dyDescent="0.3">
      <c r="A704" s="2">
        <v>34252</v>
      </c>
      <c r="B704">
        <v>71.760000000000005</v>
      </c>
      <c r="C704">
        <v>-61.76</v>
      </c>
      <c r="D704">
        <v>-62.59</v>
      </c>
    </row>
    <row r="705" spans="1:4" x14ac:dyDescent="0.3">
      <c r="A705" s="2">
        <v>34255</v>
      </c>
      <c r="B705">
        <v>71.44</v>
      </c>
      <c r="C705">
        <v>-61.44</v>
      </c>
      <c r="D705">
        <v>-62.27</v>
      </c>
    </row>
    <row r="706" spans="1:4" x14ac:dyDescent="0.3">
      <c r="A706" s="2">
        <v>34257</v>
      </c>
      <c r="B706">
        <v>72.12</v>
      </c>
      <c r="C706">
        <v>-62.12</v>
      </c>
      <c r="D706">
        <v>-62.95</v>
      </c>
    </row>
    <row r="707" spans="1:4" x14ac:dyDescent="0.3">
      <c r="A707" s="2">
        <v>34262</v>
      </c>
      <c r="B707">
        <v>72.05</v>
      </c>
      <c r="C707">
        <v>-62.05</v>
      </c>
      <c r="D707">
        <v>-62.88</v>
      </c>
    </row>
    <row r="708" spans="1:4" x14ac:dyDescent="0.3">
      <c r="A708" s="2">
        <v>34267</v>
      </c>
      <c r="B708">
        <v>72.069999999999894</v>
      </c>
      <c r="C708">
        <v>-62.07</v>
      </c>
      <c r="D708">
        <v>-62.9</v>
      </c>
    </row>
    <row r="709" spans="1:4" x14ac:dyDescent="0.3">
      <c r="A709" s="2">
        <v>34273</v>
      </c>
      <c r="B709">
        <v>71.95</v>
      </c>
      <c r="C709">
        <v>-61.95</v>
      </c>
      <c r="D709">
        <v>-62.78</v>
      </c>
    </row>
    <row r="710" spans="1:4" x14ac:dyDescent="0.3">
      <c r="A710" s="2">
        <v>34278</v>
      </c>
      <c r="B710">
        <v>72.16</v>
      </c>
      <c r="C710">
        <v>-62.16</v>
      </c>
      <c r="D710">
        <v>-62.99</v>
      </c>
    </row>
    <row r="711" spans="1:4" x14ac:dyDescent="0.3">
      <c r="A711" s="2">
        <v>34283</v>
      </c>
      <c r="B711">
        <v>72.33</v>
      </c>
      <c r="C711">
        <v>-62.33</v>
      </c>
      <c r="D711">
        <v>-63.16</v>
      </c>
    </row>
    <row r="712" spans="1:4" x14ac:dyDescent="0.3">
      <c r="A712" s="2">
        <v>34288</v>
      </c>
      <c r="B712">
        <v>72.47</v>
      </c>
      <c r="C712">
        <v>-62.47</v>
      </c>
      <c r="D712">
        <v>-63.3</v>
      </c>
    </row>
    <row r="713" spans="1:4" x14ac:dyDescent="0.3">
      <c r="A713" s="2">
        <v>34293</v>
      </c>
      <c r="B713">
        <v>72.42</v>
      </c>
      <c r="C713">
        <v>-62.42</v>
      </c>
      <c r="D713">
        <v>-63.25</v>
      </c>
    </row>
    <row r="714" spans="1:4" x14ac:dyDescent="0.3">
      <c r="A714" s="2">
        <v>34298</v>
      </c>
      <c r="B714">
        <v>72.48</v>
      </c>
      <c r="C714">
        <v>-62.48</v>
      </c>
      <c r="D714">
        <v>-63.31</v>
      </c>
    </row>
    <row r="715" spans="1:4" x14ac:dyDescent="0.3">
      <c r="A715" s="2">
        <v>34303</v>
      </c>
      <c r="B715">
        <v>72.67</v>
      </c>
      <c r="C715">
        <v>-62.67</v>
      </c>
      <c r="D715">
        <v>-63.5</v>
      </c>
    </row>
    <row r="716" spans="1:4" x14ac:dyDescent="0.3">
      <c r="A716" s="2">
        <v>34308</v>
      </c>
      <c r="B716">
        <v>72.510000000000005</v>
      </c>
      <c r="C716">
        <v>-62.51</v>
      </c>
      <c r="D716">
        <v>-63.34</v>
      </c>
    </row>
    <row r="717" spans="1:4" x14ac:dyDescent="0.3">
      <c r="A717" s="2">
        <v>34312</v>
      </c>
      <c r="B717">
        <v>72.540000000000006</v>
      </c>
      <c r="C717">
        <v>-62.54</v>
      </c>
      <c r="D717">
        <v>-63.37</v>
      </c>
    </row>
    <row r="718" spans="1:4" x14ac:dyDescent="0.3">
      <c r="A718" s="2">
        <v>34313</v>
      </c>
      <c r="B718">
        <v>72.849999999999895</v>
      </c>
      <c r="C718">
        <v>-62.85</v>
      </c>
      <c r="D718">
        <v>-63.68</v>
      </c>
    </row>
    <row r="719" spans="1:4" x14ac:dyDescent="0.3">
      <c r="A719" s="2">
        <v>34318</v>
      </c>
      <c r="B719">
        <v>72.63</v>
      </c>
      <c r="C719">
        <v>-62.63</v>
      </c>
      <c r="D719">
        <v>-63.46</v>
      </c>
    </row>
    <row r="720" spans="1:4" x14ac:dyDescent="0.3">
      <c r="A720" s="2">
        <v>34323</v>
      </c>
      <c r="B720">
        <v>72.83</v>
      </c>
      <c r="C720">
        <v>-62.83</v>
      </c>
      <c r="D720">
        <v>-63.66</v>
      </c>
    </row>
    <row r="721" spans="1:4" x14ac:dyDescent="0.3">
      <c r="A721" s="2">
        <v>34328</v>
      </c>
      <c r="B721">
        <v>72.760000000000005</v>
      </c>
      <c r="C721">
        <v>-62.76</v>
      </c>
      <c r="D721">
        <v>-63.59</v>
      </c>
    </row>
    <row r="722" spans="1:4" x14ac:dyDescent="0.3">
      <c r="A722" s="2">
        <v>34334</v>
      </c>
      <c r="B722">
        <v>73.14</v>
      </c>
      <c r="C722">
        <v>-63.14</v>
      </c>
      <c r="D722">
        <v>-63.97</v>
      </c>
    </row>
    <row r="723" spans="1:4" x14ac:dyDescent="0.3">
      <c r="A723" s="2">
        <v>34339</v>
      </c>
      <c r="B723">
        <v>73.099999999999895</v>
      </c>
      <c r="C723">
        <v>-63.1</v>
      </c>
      <c r="D723">
        <v>-63.93</v>
      </c>
    </row>
    <row r="724" spans="1:4" x14ac:dyDescent="0.3">
      <c r="A724" s="2">
        <v>34344</v>
      </c>
      <c r="B724">
        <v>73.25</v>
      </c>
      <c r="C724">
        <v>-63.25</v>
      </c>
      <c r="D724">
        <v>-64.08</v>
      </c>
    </row>
    <row r="725" spans="1:4" x14ac:dyDescent="0.3">
      <c r="A725" s="2">
        <v>34349</v>
      </c>
      <c r="B725">
        <v>73.2</v>
      </c>
      <c r="C725">
        <v>-63.2</v>
      </c>
      <c r="D725">
        <v>-64.03</v>
      </c>
    </row>
    <row r="726" spans="1:4" x14ac:dyDescent="0.3">
      <c r="A726" s="2">
        <v>34354</v>
      </c>
      <c r="B726">
        <v>73.3</v>
      </c>
      <c r="C726">
        <v>-63.3</v>
      </c>
      <c r="D726">
        <v>-64.13</v>
      </c>
    </row>
    <row r="727" spans="1:4" x14ac:dyDescent="0.3">
      <c r="A727" s="2">
        <v>34359</v>
      </c>
      <c r="B727">
        <v>73.25</v>
      </c>
      <c r="C727">
        <v>-63.25</v>
      </c>
      <c r="D727">
        <v>-64.08</v>
      </c>
    </row>
    <row r="728" spans="1:4" x14ac:dyDescent="0.3">
      <c r="A728" s="2">
        <v>34365</v>
      </c>
      <c r="B728">
        <v>73.33</v>
      </c>
      <c r="C728">
        <v>-63.33</v>
      </c>
      <c r="D728">
        <v>-64.16</v>
      </c>
    </row>
    <row r="729" spans="1:4" x14ac:dyDescent="0.3">
      <c r="A729" s="2">
        <v>34370</v>
      </c>
      <c r="B729">
        <v>73.5</v>
      </c>
      <c r="C729">
        <v>-63.5</v>
      </c>
      <c r="D729">
        <v>-64.33</v>
      </c>
    </row>
    <row r="730" spans="1:4" x14ac:dyDescent="0.3">
      <c r="A730" s="2">
        <v>34375</v>
      </c>
      <c r="B730">
        <v>73.540000000000006</v>
      </c>
      <c r="C730">
        <v>-63.54</v>
      </c>
      <c r="D730">
        <v>-64.37</v>
      </c>
    </row>
    <row r="731" spans="1:4" x14ac:dyDescent="0.3">
      <c r="A731" s="2">
        <v>34379</v>
      </c>
      <c r="B731">
        <v>73.36</v>
      </c>
      <c r="C731">
        <v>-63.36</v>
      </c>
      <c r="D731">
        <v>-64.19</v>
      </c>
    </row>
    <row r="732" spans="1:4" x14ac:dyDescent="0.3">
      <c r="A732" s="2">
        <v>34380</v>
      </c>
      <c r="B732">
        <v>73.58</v>
      </c>
      <c r="C732">
        <v>-63.58</v>
      </c>
      <c r="D732">
        <v>-64.41</v>
      </c>
    </row>
    <row r="733" spans="1:4" x14ac:dyDescent="0.3">
      <c r="A733" s="2">
        <v>34385</v>
      </c>
      <c r="B733">
        <v>73.58</v>
      </c>
      <c r="C733">
        <v>-63.58</v>
      </c>
      <c r="D733">
        <v>-64.41</v>
      </c>
    </row>
    <row r="734" spans="1:4" x14ac:dyDescent="0.3">
      <c r="A734" s="2">
        <v>34390</v>
      </c>
      <c r="B734">
        <v>73.739999999999895</v>
      </c>
      <c r="C734">
        <v>-63.74</v>
      </c>
      <c r="D734">
        <v>-64.569999999999894</v>
      </c>
    </row>
    <row r="735" spans="1:4" x14ac:dyDescent="0.3">
      <c r="A735" s="2">
        <v>34393</v>
      </c>
      <c r="B735">
        <v>73.900000000000006</v>
      </c>
      <c r="C735">
        <v>-63.9</v>
      </c>
      <c r="D735">
        <v>-64.73</v>
      </c>
    </row>
    <row r="736" spans="1:4" x14ac:dyDescent="0.3">
      <c r="A736" s="2">
        <v>34398</v>
      </c>
      <c r="B736">
        <v>73.7</v>
      </c>
      <c r="C736">
        <v>-63.7</v>
      </c>
      <c r="D736">
        <v>-64.53</v>
      </c>
    </row>
    <row r="737" spans="1:4" x14ac:dyDescent="0.3">
      <c r="A737" s="2">
        <v>34403</v>
      </c>
      <c r="B737">
        <v>73.72</v>
      </c>
      <c r="C737">
        <v>-63.72</v>
      </c>
      <c r="D737">
        <v>-64.55</v>
      </c>
    </row>
    <row r="738" spans="1:4" x14ac:dyDescent="0.3">
      <c r="A738" s="2">
        <v>34408</v>
      </c>
      <c r="B738">
        <v>73.7</v>
      </c>
      <c r="C738">
        <v>-63.7</v>
      </c>
      <c r="D738">
        <v>-64.53</v>
      </c>
    </row>
    <row r="739" spans="1:4" x14ac:dyDescent="0.3">
      <c r="A739" s="2">
        <v>34413</v>
      </c>
      <c r="B739">
        <v>73.83</v>
      </c>
      <c r="C739">
        <v>-63.83</v>
      </c>
      <c r="D739">
        <v>-64.66</v>
      </c>
    </row>
    <row r="740" spans="1:4" x14ac:dyDescent="0.3">
      <c r="A740" s="2">
        <v>34418</v>
      </c>
      <c r="B740">
        <v>73.930000000000007</v>
      </c>
      <c r="C740">
        <v>-63.93</v>
      </c>
      <c r="D740">
        <v>-64.760000000000005</v>
      </c>
    </row>
    <row r="741" spans="1:4" x14ac:dyDescent="0.3">
      <c r="A741" s="2">
        <v>34424</v>
      </c>
      <c r="B741">
        <v>73.989999999999895</v>
      </c>
      <c r="C741">
        <v>-63.99</v>
      </c>
      <c r="D741">
        <v>-64.819999999999894</v>
      </c>
    </row>
    <row r="742" spans="1:4" x14ac:dyDescent="0.3">
      <c r="A742" s="2">
        <v>34429</v>
      </c>
      <c r="B742">
        <v>73.86</v>
      </c>
      <c r="C742">
        <v>-63.86</v>
      </c>
      <c r="D742">
        <v>-64.69</v>
      </c>
    </row>
    <row r="743" spans="1:4" x14ac:dyDescent="0.3">
      <c r="A743" s="2">
        <v>34434</v>
      </c>
      <c r="B743">
        <v>74.040000000000006</v>
      </c>
      <c r="C743">
        <v>-64.040000000000006</v>
      </c>
      <c r="D743">
        <v>-64.87</v>
      </c>
    </row>
    <row r="744" spans="1:4" x14ac:dyDescent="0.3">
      <c r="A744" s="2">
        <v>34439</v>
      </c>
      <c r="B744">
        <v>74</v>
      </c>
      <c r="C744">
        <v>-64</v>
      </c>
      <c r="D744">
        <v>-64.83</v>
      </c>
    </row>
    <row r="745" spans="1:4" x14ac:dyDescent="0.3">
      <c r="A745" s="2">
        <v>34444</v>
      </c>
      <c r="B745">
        <v>74.08</v>
      </c>
      <c r="C745">
        <v>-64.08</v>
      </c>
      <c r="D745">
        <v>-64.91</v>
      </c>
    </row>
    <row r="746" spans="1:4" x14ac:dyDescent="0.3">
      <c r="A746" s="2">
        <v>34449</v>
      </c>
      <c r="B746">
        <v>74.2</v>
      </c>
      <c r="C746">
        <v>-64.2</v>
      </c>
      <c r="D746">
        <v>-65.03</v>
      </c>
    </row>
    <row r="747" spans="1:4" x14ac:dyDescent="0.3">
      <c r="A747" s="2">
        <v>34454</v>
      </c>
      <c r="B747">
        <v>74.25</v>
      </c>
      <c r="C747">
        <v>-64.25</v>
      </c>
      <c r="D747">
        <v>-65.08</v>
      </c>
    </row>
    <row r="748" spans="1:4" x14ac:dyDescent="0.3">
      <c r="A748" s="2">
        <v>34459</v>
      </c>
      <c r="B748">
        <v>74.12</v>
      </c>
      <c r="C748">
        <v>-64.12</v>
      </c>
      <c r="D748">
        <v>-64.95</v>
      </c>
    </row>
    <row r="749" spans="1:4" x14ac:dyDescent="0.3">
      <c r="A749" s="2">
        <v>34464</v>
      </c>
      <c r="B749">
        <v>74.150000000000006</v>
      </c>
      <c r="C749">
        <v>-64.150000000000006</v>
      </c>
      <c r="D749">
        <v>-64.98</v>
      </c>
    </row>
    <row r="750" spans="1:4" x14ac:dyDescent="0.3">
      <c r="A750" s="2">
        <v>34469</v>
      </c>
      <c r="B750">
        <v>74.28</v>
      </c>
      <c r="C750">
        <v>-64.28</v>
      </c>
      <c r="D750">
        <v>-65.11</v>
      </c>
    </row>
    <row r="751" spans="1:4" x14ac:dyDescent="0.3">
      <c r="A751" s="2">
        <v>34474</v>
      </c>
      <c r="B751">
        <v>74.209999999999894</v>
      </c>
      <c r="C751">
        <v>-64.209999999999894</v>
      </c>
      <c r="D751">
        <v>-65.040000000000006</v>
      </c>
    </row>
    <row r="752" spans="1:4" x14ac:dyDescent="0.3">
      <c r="A752" s="2">
        <v>34479</v>
      </c>
      <c r="B752">
        <v>74.39</v>
      </c>
      <c r="C752">
        <v>-64.39</v>
      </c>
      <c r="D752">
        <v>-65.22</v>
      </c>
    </row>
    <row r="753" spans="1:4" x14ac:dyDescent="0.3">
      <c r="A753" s="2">
        <v>34485</v>
      </c>
      <c r="B753">
        <v>74.36</v>
      </c>
      <c r="C753">
        <v>-64.36</v>
      </c>
      <c r="D753">
        <v>-65.19</v>
      </c>
    </row>
    <row r="754" spans="1:4" x14ac:dyDescent="0.3">
      <c r="A754" s="2">
        <v>34490</v>
      </c>
      <c r="B754">
        <v>74.39</v>
      </c>
      <c r="C754">
        <v>-64.39</v>
      </c>
      <c r="D754">
        <v>-65.22</v>
      </c>
    </row>
    <row r="755" spans="1:4" x14ac:dyDescent="0.3">
      <c r="A755" s="2">
        <v>34495</v>
      </c>
      <c r="B755">
        <v>74.430000000000007</v>
      </c>
      <c r="C755">
        <v>-64.430000000000007</v>
      </c>
      <c r="D755">
        <v>-65.260000000000005</v>
      </c>
    </row>
    <row r="756" spans="1:4" x14ac:dyDescent="0.3">
      <c r="A756" s="2">
        <v>34498</v>
      </c>
      <c r="B756">
        <v>74.42</v>
      </c>
      <c r="C756">
        <v>-64.42</v>
      </c>
      <c r="D756">
        <v>-65.25</v>
      </c>
    </row>
    <row r="757" spans="1:4" x14ac:dyDescent="0.3">
      <c r="A757" s="2">
        <v>34500</v>
      </c>
      <c r="B757">
        <v>74.540000000000006</v>
      </c>
      <c r="C757">
        <v>-64.540000000000006</v>
      </c>
      <c r="D757">
        <v>-65.37</v>
      </c>
    </row>
    <row r="758" spans="1:4" x14ac:dyDescent="0.3">
      <c r="A758" s="2">
        <v>34505</v>
      </c>
      <c r="B758">
        <v>74.55</v>
      </c>
      <c r="C758">
        <v>-64.55</v>
      </c>
      <c r="D758">
        <v>-65.38</v>
      </c>
    </row>
    <row r="759" spans="1:4" x14ac:dyDescent="0.3">
      <c r="A759" s="2">
        <v>34510</v>
      </c>
      <c r="B759">
        <v>74.63</v>
      </c>
      <c r="C759">
        <v>-64.63</v>
      </c>
      <c r="D759">
        <v>-65.459999999999894</v>
      </c>
    </row>
    <row r="760" spans="1:4" x14ac:dyDescent="0.3">
      <c r="A760" s="2">
        <v>34515</v>
      </c>
      <c r="B760">
        <v>74.63</v>
      </c>
      <c r="C760">
        <v>-64.63</v>
      </c>
      <c r="D760">
        <v>-65.459999999999894</v>
      </c>
    </row>
    <row r="761" spans="1:4" x14ac:dyDescent="0.3">
      <c r="A761" s="2">
        <v>34520</v>
      </c>
      <c r="B761">
        <v>74.680000000000007</v>
      </c>
      <c r="C761">
        <v>-64.680000000000007</v>
      </c>
      <c r="D761">
        <v>-65.510000000000005</v>
      </c>
    </row>
    <row r="762" spans="1:4" x14ac:dyDescent="0.3">
      <c r="A762" s="2">
        <v>34525</v>
      </c>
      <c r="B762">
        <v>74.77</v>
      </c>
      <c r="C762">
        <v>-64.77</v>
      </c>
      <c r="D762">
        <v>-65.599999999999895</v>
      </c>
    </row>
    <row r="763" spans="1:4" x14ac:dyDescent="0.3">
      <c r="A763" s="2">
        <v>34530</v>
      </c>
      <c r="B763">
        <v>74.81</v>
      </c>
      <c r="C763">
        <v>-64.81</v>
      </c>
      <c r="D763">
        <v>-65.64</v>
      </c>
    </row>
    <row r="764" spans="1:4" x14ac:dyDescent="0.3">
      <c r="A764" s="2">
        <v>34535</v>
      </c>
      <c r="B764">
        <v>74.86</v>
      </c>
      <c r="C764">
        <v>-64.86</v>
      </c>
      <c r="D764">
        <v>-65.69</v>
      </c>
    </row>
    <row r="765" spans="1:4" x14ac:dyDescent="0.3">
      <c r="A765" s="2">
        <v>34540</v>
      </c>
      <c r="B765">
        <v>74.709999999999894</v>
      </c>
      <c r="C765">
        <v>-64.709999999999894</v>
      </c>
      <c r="D765">
        <v>-65.540000000000006</v>
      </c>
    </row>
    <row r="766" spans="1:4" x14ac:dyDescent="0.3">
      <c r="A766" s="2">
        <v>34546</v>
      </c>
      <c r="B766">
        <v>74.7</v>
      </c>
      <c r="C766">
        <v>-64.7</v>
      </c>
      <c r="D766">
        <v>-65.53</v>
      </c>
    </row>
    <row r="767" spans="1:4" x14ac:dyDescent="0.3">
      <c r="A767" s="2">
        <v>34551</v>
      </c>
      <c r="B767">
        <v>74.67</v>
      </c>
      <c r="C767">
        <v>-64.67</v>
      </c>
      <c r="D767">
        <v>-65.5</v>
      </c>
    </row>
    <row r="768" spans="1:4" x14ac:dyDescent="0.3">
      <c r="A768" s="2">
        <v>34554</v>
      </c>
      <c r="B768">
        <v>74.31</v>
      </c>
      <c r="C768">
        <v>-64.31</v>
      </c>
      <c r="D768">
        <v>-65.14</v>
      </c>
    </row>
    <row r="769" spans="1:4" x14ac:dyDescent="0.3">
      <c r="A769" s="2">
        <v>34556</v>
      </c>
      <c r="B769">
        <v>74.75</v>
      </c>
      <c r="C769">
        <v>-64.75</v>
      </c>
      <c r="D769">
        <v>-65.58</v>
      </c>
    </row>
    <row r="770" spans="1:4" x14ac:dyDescent="0.3">
      <c r="A770" s="2">
        <v>34561</v>
      </c>
      <c r="B770">
        <v>74.72</v>
      </c>
      <c r="C770">
        <v>-64.72</v>
      </c>
      <c r="D770">
        <v>-65.55</v>
      </c>
    </row>
    <row r="771" spans="1:4" x14ac:dyDescent="0.3">
      <c r="A771" s="2">
        <v>34566</v>
      </c>
      <c r="B771">
        <v>74.73</v>
      </c>
      <c r="C771">
        <v>-64.73</v>
      </c>
      <c r="D771">
        <v>-65.56</v>
      </c>
    </row>
    <row r="772" spans="1:4" x14ac:dyDescent="0.3">
      <c r="A772" s="2">
        <v>34571</v>
      </c>
      <c r="B772">
        <v>74.790000000000006</v>
      </c>
      <c r="C772">
        <v>-64.790000000000006</v>
      </c>
      <c r="D772">
        <v>-65.62</v>
      </c>
    </row>
    <row r="773" spans="1:4" x14ac:dyDescent="0.3">
      <c r="A773" s="2">
        <v>34577</v>
      </c>
      <c r="B773">
        <v>74.739999999999895</v>
      </c>
      <c r="C773">
        <v>-64.739999999999895</v>
      </c>
      <c r="D773">
        <v>-65.569999999999894</v>
      </c>
    </row>
    <row r="774" spans="1:4" x14ac:dyDescent="0.3">
      <c r="A774" s="2">
        <v>34582</v>
      </c>
      <c r="B774">
        <v>74.77</v>
      </c>
      <c r="C774">
        <v>-64.77</v>
      </c>
      <c r="D774">
        <v>-65.599999999999895</v>
      </c>
    </row>
    <row r="775" spans="1:4" x14ac:dyDescent="0.3">
      <c r="A775" s="2">
        <v>34587</v>
      </c>
      <c r="B775">
        <v>74.88</v>
      </c>
      <c r="C775">
        <v>-64.88</v>
      </c>
      <c r="D775">
        <v>-65.709999999999894</v>
      </c>
    </row>
    <row r="776" spans="1:4" x14ac:dyDescent="0.3">
      <c r="A776" s="2">
        <v>34592</v>
      </c>
      <c r="B776">
        <v>74.819999999999894</v>
      </c>
      <c r="C776">
        <v>-64.819999999999894</v>
      </c>
      <c r="D776">
        <v>-65.650000000000006</v>
      </c>
    </row>
    <row r="777" spans="1:4" x14ac:dyDescent="0.3">
      <c r="A777" s="2">
        <v>34597</v>
      </c>
      <c r="B777">
        <v>74.930000000000007</v>
      </c>
      <c r="C777">
        <v>-64.930000000000007</v>
      </c>
      <c r="D777">
        <v>-65.760000000000005</v>
      </c>
    </row>
    <row r="778" spans="1:4" x14ac:dyDescent="0.3">
      <c r="A778" s="2">
        <v>34602</v>
      </c>
      <c r="B778">
        <v>74.8</v>
      </c>
      <c r="C778">
        <v>-64.8</v>
      </c>
      <c r="D778">
        <v>-65.63</v>
      </c>
    </row>
    <row r="779" spans="1:4" x14ac:dyDescent="0.3">
      <c r="A779" s="2">
        <v>34607</v>
      </c>
      <c r="B779">
        <v>74.91</v>
      </c>
      <c r="C779">
        <v>-64.91</v>
      </c>
      <c r="D779">
        <v>-65.739999999999895</v>
      </c>
    </row>
    <row r="780" spans="1:4" x14ac:dyDescent="0.3">
      <c r="A780" s="2">
        <v>34612</v>
      </c>
      <c r="B780">
        <v>74.95</v>
      </c>
      <c r="C780">
        <v>-64.95</v>
      </c>
      <c r="D780">
        <v>-65.78</v>
      </c>
    </row>
    <row r="781" spans="1:4" x14ac:dyDescent="0.3">
      <c r="A781" s="2">
        <v>34617</v>
      </c>
      <c r="B781">
        <v>74.92</v>
      </c>
      <c r="C781">
        <v>-64.92</v>
      </c>
      <c r="D781">
        <v>-65.75</v>
      </c>
    </row>
    <row r="782" spans="1:4" x14ac:dyDescent="0.3">
      <c r="A782" s="2">
        <v>34618</v>
      </c>
      <c r="B782">
        <v>74.849999999999895</v>
      </c>
      <c r="C782">
        <v>-64.849999999999895</v>
      </c>
      <c r="D782">
        <v>-65.680000000000007</v>
      </c>
    </row>
    <row r="783" spans="1:4" x14ac:dyDescent="0.3">
      <c r="A783" s="2">
        <v>34622</v>
      </c>
      <c r="B783">
        <v>74.72</v>
      </c>
      <c r="C783">
        <v>-64.72</v>
      </c>
      <c r="D783">
        <v>-65.55</v>
      </c>
    </row>
    <row r="784" spans="1:4" x14ac:dyDescent="0.3">
      <c r="A784" s="2">
        <v>34627</v>
      </c>
      <c r="B784">
        <v>74.849999999999895</v>
      </c>
      <c r="C784">
        <v>-64.849999999999895</v>
      </c>
      <c r="D784">
        <v>-65.680000000000007</v>
      </c>
    </row>
    <row r="785" spans="1:4" x14ac:dyDescent="0.3">
      <c r="A785" s="2">
        <v>34632</v>
      </c>
      <c r="B785">
        <v>74.760000000000005</v>
      </c>
      <c r="C785">
        <v>-64.760000000000005</v>
      </c>
      <c r="D785">
        <v>-65.59</v>
      </c>
    </row>
    <row r="786" spans="1:4" x14ac:dyDescent="0.3">
      <c r="A786" s="2">
        <v>34638</v>
      </c>
      <c r="B786">
        <v>74.89</v>
      </c>
      <c r="C786">
        <v>-64.89</v>
      </c>
      <c r="D786">
        <v>-65.72</v>
      </c>
    </row>
    <row r="787" spans="1:4" x14ac:dyDescent="0.3">
      <c r="A787" s="2">
        <v>34643</v>
      </c>
      <c r="B787">
        <v>75.02</v>
      </c>
      <c r="C787">
        <v>-65.02</v>
      </c>
      <c r="D787">
        <v>-65.849999999999895</v>
      </c>
    </row>
    <row r="788" spans="1:4" x14ac:dyDescent="0.3">
      <c r="A788" s="2">
        <v>34648</v>
      </c>
      <c r="B788">
        <v>74.849999999999895</v>
      </c>
      <c r="C788">
        <v>-64.849999999999895</v>
      </c>
      <c r="D788">
        <v>-65.680000000000007</v>
      </c>
    </row>
    <row r="789" spans="1:4" x14ac:dyDescent="0.3">
      <c r="A789" s="2">
        <v>34653</v>
      </c>
      <c r="B789">
        <v>74.86</v>
      </c>
      <c r="C789">
        <v>-64.86</v>
      </c>
      <c r="D789">
        <v>-65.69</v>
      </c>
    </row>
    <row r="790" spans="1:4" x14ac:dyDescent="0.3">
      <c r="A790" s="2">
        <v>34658</v>
      </c>
      <c r="B790">
        <v>74.87</v>
      </c>
      <c r="C790">
        <v>-64.87</v>
      </c>
      <c r="D790">
        <v>-65.7</v>
      </c>
    </row>
    <row r="791" spans="1:4" x14ac:dyDescent="0.3">
      <c r="A791" s="2">
        <v>34663</v>
      </c>
      <c r="B791">
        <v>74.88</v>
      </c>
      <c r="C791">
        <v>-64.88</v>
      </c>
      <c r="D791">
        <v>-65.709999999999894</v>
      </c>
    </row>
    <row r="792" spans="1:4" x14ac:dyDescent="0.3">
      <c r="A792" s="2">
        <v>34668</v>
      </c>
      <c r="B792">
        <v>74.86</v>
      </c>
      <c r="C792">
        <v>-64.86</v>
      </c>
      <c r="D792">
        <v>-65.69</v>
      </c>
    </row>
    <row r="793" spans="1:4" x14ac:dyDescent="0.3">
      <c r="A793" s="2">
        <v>34673</v>
      </c>
      <c r="B793">
        <v>74.73</v>
      </c>
      <c r="C793">
        <v>-64.73</v>
      </c>
      <c r="D793">
        <v>-65.56</v>
      </c>
    </row>
    <row r="794" spans="1:4" x14ac:dyDescent="0.3">
      <c r="A794" s="2">
        <v>34678</v>
      </c>
      <c r="B794">
        <v>74.67</v>
      </c>
      <c r="C794">
        <v>-64.67</v>
      </c>
      <c r="D794">
        <v>-65.5</v>
      </c>
    </row>
    <row r="795" spans="1:4" x14ac:dyDescent="0.3">
      <c r="A795" s="2">
        <v>34683</v>
      </c>
      <c r="B795">
        <v>74.59</v>
      </c>
      <c r="C795">
        <v>-64.59</v>
      </c>
      <c r="D795">
        <v>-65.42</v>
      </c>
    </row>
    <row r="796" spans="1:4" x14ac:dyDescent="0.3">
      <c r="A796" s="2">
        <v>34688</v>
      </c>
      <c r="B796">
        <v>74.73</v>
      </c>
      <c r="C796">
        <v>-64.73</v>
      </c>
      <c r="D796">
        <v>-65.56</v>
      </c>
    </row>
    <row r="797" spans="1:4" x14ac:dyDescent="0.3">
      <c r="A797" s="2">
        <v>34693</v>
      </c>
      <c r="B797">
        <v>74.55</v>
      </c>
      <c r="C797">
        <v>-64.55</v>
      </c>
      <c r="D797">
        <v>-65.38</v>
      </c>
    </row>
    <row r="798" spans="1:4" x14ac:dyDescent="0.3">
      <c r="A798" s="2">
        <v>34699</v>
      </c>
      <c r="B798">
        <v>74.72</v>
      </c>
      <c r="C798">
        <v>-64.72</v>
      </c>
      <c r="D798">
        <v>-65.55</v>
      </c>
    </row>
    <row r="799" spans="1:4" x14ac:dyDescent="0.3">
      <c r="A799" s="2">
        <v>34702</v>
      </c>
      <c r="B799">
        <v>74.010000000000005</v>
      </c>
      <c r="C799">
        <v>-64.010000000000005</v>
      </c>
      <c r="D799">
        <v>-64.84</v>
      </c>
    </row>
    <row r="800" spans="1:4" x14ac:dyDescent="0.3">
      <c r="A800" s="2">
        <v>34704</v>
      </c>
      <c r="B800">
        <v>74.58</v>
      </c>
      <c r="C800">
        <v>-64.58</v>
      </c>
      <c r="D800">
        <v>-65.41</v>
      </c>
    </row>
    <row r="801" spans="1:4" x14ac:dyDescent="0.3">
      <c r="A801" s="2">
        <v>34709</v>
      </c>
      <c r="B801">
        <v>74.33</v>
      </c>
      <c r="C801">
        <v>-64.33</v>
      </c>
      <c r="D801">
        <v>-65.16</v>
      </c>
    </row>
    <row r="802" spans="1:4" x14ac:dyDescent="0.3">
      <c r="A802" s="2">
        <v>34714</v>
      </c>
      <c r="B802">
        <v>74.260000000000005</v>
      </c>
      <c r="C802">
        <v>-64.260000000000005</v>
      </c>
      <c r="D802">
        <v>-65.09</v>
      </c>
    </row>
    <row r="803" spans="1:4" x14ac:dyDescent="0.3">
      <c r="A803" s="2">
        <v>34719</v>
      </c>
      <c r="B803">
        <v>74.12</v>
      </c>
      <c r="C803">
        <v>-64.12</v>
      </c>
      <c r="D803">
        <v>-64.95</v>
      </c>
    </row>
    <row r="804" spans="1:4" x14ac:dyDescent="0.3">
      <c r="A804" s="2">
        <v>34724</v>
      </c>
      <c r="B804">
        <v>74.2</v>
      </c>
      <c r="C804">
        <v>-64.2</v>
      </c>
      <c r="D804">
        <v>-65.03</v>
      </c>
    </row>
    <row r="805" spans="1:4" x14ac:dyDescent="0.3">
      <c r="A805" s="2">
        <v>34730</v>
      </c>
      <c r="B805">
        <v>74.19</v>
      </c>
      <c r="C805">
        <v>-64.19</v>
      </c>
      <c r="D805">
        <v>-65.02</v>
      </c>
    </row>
    <row r="806" spans="1:4" x14ac:dyDescent="0.3">
      <c r="A806" s="2">
        <v>34735</v>
      </c>
      <c r="B806">
        <v>74.099999999999895</v>
      </c>
      <c r="C806">
        <v>-64.099999999999895</v>
      </c>
      <c r="D806">
        <v>-64.930000000000007</v>
      </c>
    </row>
    <row r="807" spans="1:4" x14ac:dyDescent="0.3">
      <c r="A807" s="2">
        <v>34740</v>
      </c>
      <c r="B807">
        <v>74.150000000000006</v>
      </c>
      <c r="C807">
        <v>-64.150000000000006</v>
      </c>
      <c r="D807">
        <v>-64.98</v>
      </c>
    </row>
    <row r="808" spans="1:4" x14ac:dyDescent="0.3">
      <c r="A808" s="2">
        <v>34745</v>
      </c>
      <c r="B808">
        <v>74.2</v>
      </c>
      <c r="C808">
        <v>-64.2</v>
      </c>
      <c r="D808">
        <v>-65.03</v>
      </c>
    </row>
    <row r="809" spans="1:4" x14ac:dyDescent="0.3">
      <c r="A809" s="2">
        <v>34750</v>
      </c>
      <c r="B809">
        <v>73.87</v>
      </c>
      <c r="C809">
        <v>-63.87</v>
      </c>
      <c r="D809">
        <v>-64.7</v>
      </c>
    </row>
    <row r="810" spans="1:4" x14ac:dyDescent="0.3">
      <c r="A810" s="2">
        <v>34755</v>
      </c>
      <c r="B810">
        <v>74.13</v>
      </c>
      <c r="C810">
        <v>-64.13</v>
      </c>
      <c r="D810">
        <v>-64.959999999999894</v>
      </c>
    </row>
    <row r="811" spans="1:4" x14ac:dyDescent="0.3">
      <c r="A811" s="2">
        <v>34758</v>
      </c>
      <c r="B811">
        <v>74.03</v>
      </c>
      <c r="C811">
        <v>-64.03</v>
      </c>
      <c r="D811">
        <v>-64.86</v>
      </c>
    </row>
    <row r="812" spans="1:4" x14ac:dyDescent="0.3">
      <c r="A812" s="2">
        <v>34763</v>
      </c>
      <c r="B812">
        <v>73.95</v>
      </c>
      <c r="C812">
        <v>-63.95</v>
      </c>
      <c r="D812">
        <v>-64.78</v>
      </c>
    </row>
    <row r="813" spans="1:4" x14ac:dyDescent="0.3">
      <c r="A813" s="2">
        <v>34764</v>
      </c>
      <c r="B813">
        <v>73.930000000000007</v>
      </c>
      <c r="C813">
        <v>-63.93</v>
      </c>
      <c r="D813">
        <v>-64.760000000000005</v>
      </c>
    </row>
    <row r="814" spans="1:4" x14ac:dyDescent="0.3">
      <c r="A814" s="2">
        <v>34768</v>
      </c>
      <c r="B814">
        <v>74.03</v>
      </c>
      <c r="C814">
        <v>-64.03</v>
      </c>
      <c r="D814">
        <v>-64.86</v>
      </c>
    </row>
    <row r="815" spans="1:4" x14ac:dyDescent="0.3">
      <c r="A815" s="2">
        <v>34773</v>
      </c>
      <c r="B815">
        <v>73.98</v>
      </c>
      <c r="C815">
        <v>-63.98</v>
      </c>
      <c r="D815">
        <v>-64.81</v>
      </c>
    </row>
    <row r="816" spans="1:4" x14ac:dyDescent="0.3">
      <c r="A816" s="2">
        <v>34778</v>
      </c>
      <c r="B816">
        <v>73.959999999999894</v>
      </c>
      <c r="C816">
        <v>-63.96</v>
      </c>
      <c r="D816">
        <v>-64.790000000000006</v>
      </c>
    </row>
    <row r="817" spans="1:4" x14ac:dyDescent="0.3">
      <c r="A817" s="2">
        <v>34783</v>
      </c>
      <c r="B817">
        <v>73.95</v>
      </c>
      <c r="C817">
        <v>-63.95</v>
      </c>
      <c r="D817">
        <v>-64.78</v>
      </c>
    </row>
    <row r="818" spans="1:4" x14ac:dyDescent="0.3">
      <c r="A818" s="2">
        <v>34789</v>
      </c>
      <c r="B818">
        <v>73.95</v>
      </c>
      <c r="C818">
        <v>-63.95</v>
      </c>
      <c r="D818">
        <v>-64.78</v>
      </c>
    </row>
    <row r="819" spans="1:4" x14ac:dyDescent="0.3">
      <c r="A819" s="2">
        <v>34794</v>
      </c>
      <c r="B819">
        <v>73.989999999999895</v>
      </c>
      <c r="C819">
        <v>-63.99</v>
      </c>
      <c r="D819">
        <v>-64.819999999999894</v>
      </c>
    </row>
    <row r="820" spans="1:4" x14ac:dyDescent="0.3">
      <c r="A820" s="2">
        <v>34799</v>
      </c>
      <c r="B820">
        <v>73.900000000000006</v>
      </c>
      <c r="C820">
        <v>-63.9</v>
      </c>
      <c r="D820">
        <v>-64.73</v>
      </c>
    </row>
    <row r="821" spans="1:4" x14ac:dyDescent="0.3">
      <c r="A821" s="2">
        <v>34804</v>
      </c>
      <c r="B821">
        <v>73.98</v>
      </c>
      <c r="C821">
        <v>-63.98</v>
      </c>
      <c r="D821">
        <v>-64.81</v>
      </c>
    </row>
    <row r="822" spans="1:4" x14ac:dyDescent="0.3">
      <c r="A822" s="2">
        <v>34809</v>
      </c>
      <c r="B822">
        <v>73.959999999999894</v>
      </c>
      <c r="C822">
        <v>-63.96</v>
      </c>
      <c r="D822">
        <v>-64.790000000000006</v>
      </c>
    </row>
    <row r="823" spans="1:4" x14ac:dyDescent="0.3">
      <c r="A823" s="2">
        <v>34814</v>
      </c>
      <c r="B823">
        <v>73.95</v>
      </c>
      <c r="C823">
        <v>-63.95</v>
      </c>
      <c r="D823">
        <v>-64.78</v>
      </c>
    </row>
    <row r="824" spans="1:4" x14ac:dyDescent="0.3">
      <c r="A824" s="2">
        <v>34819</v>
      </c>
      <c r="B824">
        <v>73.989999999999895</v>
      </c>
      <c r="C824">
        <v>-63.99</v>
      </c>
      <c r="D824">
        <v>-64.819999999999894</v>
      </c>
    </row>
    <row r="825" spans="1:4" x14ac:dyDescent="0.3">
      <c r="A825" s="2">
        <v>34820</v>
      </c>
      <c r="B825">
        <v>73.53</v>
      </c>
      <c r="C825">
        <v>-63.53</v>
      </c>
      <c r="D825">
        <v>-64.36</v>
      </c>
    </row>
    <row r="826" spans="1:4" x14ac:dyDescent="0.3">
      <c r="A826" s="2">
        <v>34824</v>
      </c>
      <c r="B826">
        <v>73.849999999999895</v>
      </c>
      <c r="C826">
        <v>-63.85</v>
      </c>
      <c r="D826">
        <v>-64.680000000000007</v>
      </c>
    </row>
    <row r="827" spans="1:4" x14ac:dyDescent="0.3">
      <c r="A827" s="2">
        <v>34829</v>
      </c>
      <c r="B827">
        <v>73.900000000000006</v>
      </c>
      <c r="C827">
        <v>-63.9</v>
      </c>
      <c r="D827">
        <v>-64.73</v>
      </c>
    </row>
    <row r="828" spans="1:4" x14ac:dyDescent="0.3">
      <c r="A828" s="2">
        <v>34834</v>
      </c>
      <c r="B828">
        <v>73.94</v>
      </c>
      <c r="C828">
        <v>-63.94</v>
      </c>
      <c r="D828">
        <v>-64.77</v>
      </c>
    </row>
    <row r="829" spans="1:4" x14ac:dyDescent="0.3">
      <c r="A829" s="2">
        <v>34839</v>
      </c>
      <c r="B829">
        <v>73.95</v>
      </c>
      <c r="C829">
        <v>-63.95</v>
      </c>
      <c r="D829">
        <v>-64.78</v>
      </c>
    </row>
    <row r="830" spans="1:4" x14ac:dyDescent="0.3">
      <c r="A830" s="2">
        <v>34844</v>
      </c>
      <c r="B830">
        <v>74.14</v>
      </c>
      <c r="C830">
        <v>-64.14</v>
      </c>
      <c r="D830">
        <v>-64.97</v>
      </c>
    </row>
    <row r="831" spans="1:4" x14ac:dyDescent="0.3">
      <c r="A831" s="2">
        <v>34850</v>
      </c>
      <c r="B831">
        <v>74.150000000000006</v>
      </c>
      <c r="C831">
        <v>-64.150000000000006</v>
      </c>
      <c r="D831">
        <v>-64.98</v>
      </c>
    </row>
    <row r="832" spans="1:4" x14ac:dyDescent="0.3">
      <c r="A832" s="2">
        <v>34855</v>
      </c>
      <c r="B832">
        <v>74.2</v>
      </c>
      <c r="C832">
        <v>-64.2</v>
      </c>
      <c r="D832">
        <v>-65.03</v>
      </c>
    </row>
    <row r="833" spans="1:4" x14ac:dyDescent="0.3">
      <c r="A833" s="2">
        <v>34860</v>
      </c>
      <c r="B833">
        <v>74.34</v>
      </c>
      <c r="C833">
        <v>-64.34</v>
      </c>
      <c r="D833">
        <v>-65.17</v>
      </c>
    </row>
    <row r="834" spans="1:4" x14ac:dyDescent="0.3">
      <c r="A834" s="2">
        <v>34865</v>
      </c>
      <c r="B834">
        <v>74.349999999999895</v>
      </c>
      <c r="C834">
        <v>-64.349999999999895</v>
      </c>
      <c r="D834">
        <v>-65.180000000000007</v>
      </c>
    </row>
    <row r="835" spans="1:4" x14ac:dyDescent="0.3">
      <c r="A835" s="2">
        <v>34870</v>
      </c>
      <c r="B835">
        <v>74.319999999999894</v>
      </c>
      <c r="C835">
        <v>-64.319999999999894</v>
      </c>
      <c r="D835">
        <v>-65.150000000000006</v>
      </c>
    </row>
    <row r="836" spans="1:4" x14ac:dyDescent="0.3">
      <c r="A836" s="2">
        <v>34875</v>
      </c>
      <c r="B836">
        <v>74.239999999999895</v>
      </c>
      <c r="C836">
        <v>-64.239999999999895</v>
      </c>
      <c r="D836">
        <v>-65.069999999999894</v>
      </c>
    </row>
    <row r="837" spans="1:4" x14ac:dyDescent="0.3">
      <c r="A837" s="2">
        <v>34880</v>
      </c>
      <c r="B837">
        <v>74.33</v>
      </c>
      <c r="C837">
        <v>-64.33</v>
      </c>
      <c r="D837">
        <v>-65.16</v>
      </c>
    </row>
    <row r="838" spans="1:4" x14ac:dyDescent="0.3">
      <c r="A838" s="2">
        <v>34885</v>
      </c>
      <c r="B838">
        <v>74.36</v>
      </c>
      <c r="C838">
        <v>-64.36</v>
      </c>
      <c r="D838">
        <v>-65.19</v>
      </c>
    </row>
    <row r="839" spans="1:4" x14ac:dyDescent="0.3">
      <c r="A839" s="2">
        <v>34886</v>
      </c>
      <c r="B839">
        <v>74.2</v>
      </c>
      <c r="C839">
        <v>-64.2</v>
      </c>
      <c r="D839">
        <v>-65.03</v>
      </c>
    </row>
    <row r="840" spans="1:4" x14ac:dyDescent="0.3">
      <c r="A840" s="2">
        <v>34890</v>
      </c>
      <c r="B840">
        <v>74.41</v>
      </c>
      <c r="C840">
        <v>-64.41</v>
      </c>
      <c r="D840">
        <v>-65.239999999999895</v>
      </c>
    </row>
    <row r="841" spans="1:4" x14ac:dyDescent="0.3">
      <c r="A841" s="2">
        <v>34895</v>
      </c>
      <c r="B841">
        <v>74.55</v>
      </c>
      <c r="C841">
        <v>-64.55</v>
      </c>
      <c r="D841">
        <v>-65.38</v>
      </c>
    </row>
    <row r="842" spans="1:4" x14ac:dyDescent="0.3">
      <c r="A842" s="2">
        <v>34900</v>
      </c>
      <c r="B842">
        <v>74.56</v>
      </c>
      <c r="C842">
        <v>-64.56</v>
      </c>
      <c r="D842">
        <v>-65.39</v>
      </c>
    </row>
    <row r="843" spans="1:4" x14ac:dyDescent="0.3">
      <c r="A843" s="2">
        <v>34905</v>
      </c>
      <c r="B843">
        <v>74.650000000000006</v>
      </c>
      <c r="C843">
        <v>-64.650000000000006</v>
      </c>
      <c r="D843">
        <v>-65.48</v>
      </c>
    </row>
    <row r="844" spans="1:4" x14ac:dyDescent="0.3">
      <c r="A844" s="2">
        <v>34911</v>
      </c>
      <c r="B844">
        <v>74.89</v>
      </c>
      <c r="C844">
        <v>-64.89</v>
      </c>
      <c r="D844">
        <v>-65.72</v>
      </c>
    </row>
    <row r="845" spans="1:4" x14ac:dyDescent="0.3">
      <c r="A845" s="2">
        <v>34916</v>
      </c>
      <c r="B845">
        <v>75.16</v>
      </c>
      <c r="C845">
        <v>-65.16</v>
      </c>
      <c r="D845">
        <v>-65.989999999999895</v>
      </c>
    </row>
    <row r="846" spans="1:4" x14ac:dyDescent="0.3">
      <c r="A846" s="2">
        <v>34921</v>
      </c>
      <c r="B846">
        <v>75.5</v>
      </c>
      <c r="C846">
        <v>-65.5</v>
      </c>
      <c r="D846">
        <v>-66.33</v>
      </c>
    </row>
    <row r="847" spans="1:4" x14ac:dyDescent="0.3">
      <c r="A847" s="2">
        <v>34926</v>
      </c>
      <c r="B847">
        <v>75.599999999999895</v>
      </c>
      <c r="C847">
        <v>-65.599999999999895</v>
      </c>
      <c r="D847">
        <v>-66.430000000000007</v>
      </c>
    </row>
    <row r="848" spans="1:4" x14ac:dyDescent="0.3">
      <c r="A848" s="2">
        <v>34931</v>
      </c>
      <c r="B848">
        <v>75.790000000000006</v>
      </c>
      <c r="C848">
        <v>-65.790000000000006</v>
      </c>
      <c r="D848">
        <v>-66.62</v>
      </c>
    </row>
    <row r="849" spans="1:4" x14ac:dyDescent="0.3">
      <c r="A849" s="2">
        <v>34936</v>
      </c>
      <c r="B849">
        <v>76.099999999999895</v>
      </c>
      <c r="C849">
        <v>-66.099999999999895</v>
      </c>
      <c r="D849">
        <v>-66.930000000000007</v>
      </c>
    </row>
    <row r="850" spans="1:4" x14ac:dyDescent="0.3">
      <c r="A850" s="2">
        <v>34942</v>
      </c>
      <c r="B850">
        <v>76.39</v>
      </c>
      <c r="C850">
        <v>-66.39</v>
      </c>
      <c r="D850">
        <v>-67.22</v>
      </c>
    </row>
    <row r="851" spans="1:4" x14ac:dyDescent="0.3">
      <c r="A851" s="2">
        <v>34947</v>
      </c>
      <c r="B851">
        <v>76.41</v>
      </c>
      <c r="C851">
        <v>-66.41</v>
      </c>
      <c r="D851">
        <v>-67.239999999999895</v>
      </c>
    </row>
    <row r="852" spans="1:4" x14ac:dyDescent="0.3">
      <c r="A852" s="2">
        <v>34952</v>
      </c>
      <c r="B852">
        <v>76.5</v>
      </c>
      <c r="C852">
        <v>-66.5</v>
      </c>
      <c r="D852">
        <v>-67.33</v>
      </c>
    </row>
    <row r="853" spans="1:4" x14ac:dyDescent="0.3">
      <c r="A853" s="2">
        <v>34957</v>
      </c>
      <c r="B853">
        <v>76.650000000000006</v>
      </c>
      <c r="C853">
        <v>-66.650000000000006</v>
      </c>
      <c r="D853">
        <v>-67.48</v>
      </c>
    </row>
    <row r="854" spans="1:4" x14ac:dyDescent="0.3">
      <c r="A854" s="2">
        <v>34962</v>
      </c>
      <c r="B854">
        <v>76.75</v>
      </c>
      <c r="C854">
        <v>-66.75</v>
      </c>
      <c r="D854">
        <v>-67.58</v>
      </c>
    </row>
    <row r="855" spans="1:4" x14ac:dyDescent="0.3">
      <c r="A855" s="2">
        <v>34967</v>
      </c>
      <c r="B855">
        <v>76.83</v>
      </c>
      <c r="C855">
        <v>-66.83</v>
      </c>
      <c r="D855">
        <v>-67.66</v>
      </c>
    </row>
    <row r="856" spans="1:4" x14ac:dyDescent="0.3">
      <c r="A856" s="2">
        <v>34972</v>
      </c>
      <c r="B856">
        <v>77.05</v>
      </c>
      <c r="C856">
        <v>-67.05</v>
      </c>
      <c r="D856">
        <v>-67.88</v>
      </c>
    </row>
    <row r="857" spans="1:4" x14ac:dyDescent="0.3">
      <c r="A857" s="2">
        <v>34977</v>
      </c>
      <c r="B857">
        <v>77.08</v>
      </c>
      <c r="C857">
        <v>-67.08</v>
      </c>
      <c r="D857">
        <v>-67.91</v>
      </c>
    </row>
    <row r="858" spans="1:4" x14ac:dyDescent="0.3">
      <c r="A858" s="2">
        <v>34982</v>
      </c>
      <c r="B858">
        <v>77.099999999999895</v>
      </c>
      <c r="C858">
        <v>-67.099999999999895</v>
      </c>
      <c r="D858">
        <v>-67.930000000000007</v>
      </c>
    </row>
    <row r="859" spans="1:4" x14ac:dyDescent="0.3">
      <c r="A859" s="2">
        <v>34983</v>
      </c>
      <c r="B859">
        <v>77.09</v>
      </c>
      <c r="C859">
        <v>-67.09</v>
      </c>
      <c r="D859">
        <v>-67.92</v>
      </c>
    </row>
    <row r="860" spans="1:4" x14ac:dyDescent="0.3">
      <c r="A860" s="2">
        <v>35086</v>
      </c>
      <c r="B860">
        <v>76.430000000000007</v>
      </c>
      <c r="C860">
        <v>-66.430000000000007</v>
      </c>
      <c r="D860">
        <v>-67.260000000000005</v>
      </c>
    </row>
    <row r="861" spans="1:4" x14ac:dyDescent="0.3">
      <c r="A861" s="2">
        <v>35157</v>
      </c>
      <c r="B861">
        <v>75.31</v>
      </c>
      <c r="C861">
        <v>-65.31</v>
      </c>
      <c r="D861">
        <v>-66.14</v>
      </c>
    </row>
    <row r="862" spans="1:4" x14ac:dyDescent="0.3">
      <c r="A862" s="2">
        <v>35247</v>
      </c>
      <c r="B862">
        <v>75.64</v>
      </c>
      <c r="C862">
        <v>-65.64</v>
      </c>
      <c r="D862">
        <v>-66.47</v>
      </c>
    </row>
    <row r="863" spans="1:4" x14ac:dyDescent="0.3">
      <c r="A863" s="2">
        <v>35345</v>
      </c>
      <c r="B863">
        <v>75.63</v>
      </c>
      <c r="C863">
        <v>-65.63</v>
      </c>
      <c r="D863">
        <v>-66.459999999999894</v>
      </c>
    </row>
    <row r="864" spans="1:4" x14ac:dyDescent="0.3">
      <c r="A864" s="2">
        <v>35436</v>
      </c>
      <c r="B864">
        <v>75.48</v>
      </c>
      <c r="C864">
        <v>-65.48</v>
      </c>
      <c r="D864">
        <v>-66.31</v>
      </c>
    </row>
    <row r="865" spans="1:4" x14ac:dyDescent="0.3">
      <c r="A865" s="2">
        <v>35544</v>
      </c>
      <c r="B865">
        <v>75.05</v>
      </c>
      <c r="C865">
        <v>-65.05</v>
      </c>
      <c r="D865">
        <v>-65.88</v>
      </c>
    </row>
    <row r="866" spans="1:4" x14ac:dyDescent="0.3">
      <c r="A866" s="2">
        <v>35625</v>
      </c>
      <c r="B866">
        <v>76.55</v>
      </c>
      <c r="C866">
        <v>-66.55</v>
      </c>
      <c r="D866">
        <v>-67.38</v>
      </c>
    </row>
    <row r="867" spans="1:4" x14ac:dyDescent="0.3">
      <c r="A867" s="2">
        <v>35726</v>
      </c>
      <c r="B867">
        <v>77.17</v>
      </c>
      <c r="C867">
        <v>-67.17</v>
      </c>
      <c r="D867">
        <v>-68</v>
      </c>
    </row>
    <row r="868" spans="1:4" x14ac:dyDescent="0.3">
      <c r="A868" s="2">
        <v>35801</v>
      </c>
      <c r="B868">
        <v>76.87</v>
      </c>
      <c r="C868">
        <v>-66.87</v>
      </c>
      <c r="D868">
        <v>-67.7</v>
      </c>
    </row>
    <row r="869" spans="1:4" x14ac:dyDescent="0.3">
      <c r="A869" s="2">
        <v>35905</v>
      </c>
      <c r="B869">
        <v>76.2</v>
      </c>
      <c r="C869">
        <v>-66.2</v>
      </c>
      <c r="D869">
        <v>-67.03</v>
      </c>
    </row>
    <row r="870" spans="1:4" x14ac:dyDescent="0.3">
      <c r="A870" s="2">
        <v>35975</v>
      </c>
      <c r="B870">
        <v>76.989999999999895</v>
      </c>
      <c r="C870">
        <v>-66.989999999999895</v>
      </c>
      <c r="D870">
        <v>-67.819999999999894</v>
      </c>
    </row>
    <row r="871" spans="1:4" x14ac:dyDescent="0.3">
      <c r="A871" s="2">
        <v>36081</v>
      </c>
      <c r="B871">
        <v>77.48</v>
      </c>
      <c r="C871">
        <v>-67.48</v>
      </c>
      <c r="D871">
        <v>-68.31</v>
      </c>
    </row>
    <row r="872" spans="1:4" x14ac:dyDescent="0.3">
      <c r="A872" s="2">
        <v>36165</v>
      </c>
      <c r="B872">
        <v>77.680000000000007</v>
      </c>
      <c r="C872">
        <v>-67.680000000000007</v>
      </c>
      <c r="D872">
        <v>-68.510000000000005</v>
      </c>
    </row>
    <row r="873" spans="1:4" x14ac:dyDescent="0.3">
      <c r="A873" s="2">
        <v>36264</v>
      </c>
      <c r="B873">
        <v>77.790000000000006</v>
      </c>
      <c r="C873">
        <v>-67.790000000000006</v>
      </c>
      <c r="D873">
        <v>-68.62</v>
      </c>
    </row>
    <row r="874" spans="1:4" x14ac:dyDescent="0.3">
      <c r="A874" s="2">
        <v>36357</v>
      </c>
      <c r="B874">
        <v>79.13</v>
      </c>
      <c r="C874">
        <v>-69.13</v>
      </c>
      <c r="D874">
        <v>-69.959999999999894</v>
      </c>
    </row>
    <row r="875" spans="1:4" x14ac:dyDescent="0.3">
      <c r="A875" s="2">
        <v>36451</v>
      </c>
      <c r="B875">
        <v>78.66</v>
      </c>
      <c r="C875">
        <v>-68.66</v>
      </c>
      <c r="D875">
        <v>-69.489999999999895</v>
      </c>
    </row>
    <row r="876" spans="1:4" x14ac:dyDescent="0.3">
      <c r="A876" s="2">
        <v>36531</v>
      </c>
      <c r="B876">
        <v>79.319999999999894</v>
      </c>
      <c r="C876">
        <v>-69.319999999999894</v>
      </c>
      <c r="D876">
        <v>-70.150000000000006</v>
      </c>
    </row>
    <row r="877" spans="1:4" x14ac:dyDescent="0.3">
      <c r="A877" s="2">
        <v>36633</v>
      </c>
      <c r="B877">
        <v>78.48</v>
      </c>
      <c r="C877">
        <v>-68.48</v>
      </c>
      <c r="D877">
        <v>-69.31</v>
      </c>
    </row>
    <row r="878" spans="1:4" x14ac:dyDescent="0.3">
      <c r="A878" s="2">
        <v>36717</v>
      </c>
      <c r="B878">
        <v>79.67</v>
      </c>
      <c r="C878">
        <v>-69.67</v>
      </c>
      <c r="D878">
        <v>-70.5</v>
      </c>
    </row>
    <row r="879" spans="1:4" x14ac:dyDescent="0.3">
      <c r="A879" s="2">
        <v>36836</v>
      </c>
      <c r="B879">
        <v>79.48</v>
      </c>
      <c r="C879">
        <v>-69.48</v>
      </c>
      <c r="D879">
        <v>-70.31</v>
      </c>
    </row>
    <row r="880" spans="1:4" x14ac:dyDescent="0.3">
      <c r="A880" s="2">
        <v>36923</v>
      </c>
      <c r="B880">
        <v>79.95</v>
      </c>
      <c r="C880">
        <v>-69.95</v>
      </c>
      <c r="D880">
        <v>-70.78</v>
      </c>
    </row>
    <row r="881" spans="1:4" x14ac:dyDescent="0.3">
      <c r="A881" s="2">
        <v>36997</v>
      </c>
      <c r="B881">
        <v>79.86</v>
      </c>
      <c r="C881">
        <v>-69.86</v>
      </c>
      <c r="D881">
        <v>-70.69</v>
      </c>
    </row>
    <row r="882" spans="1:4" x14ac:dyDescent="0.3">
      <c r="A882" s="2">
        <v>37074</v>
      </c>
      <c r="B882">
        <v>80.430000000000007</v>
      </c>
      <c r="C882">
        <v>-70.430000000000007</v>
      </c>
      <c r="D882">
        <v>-71.260000000000005</v>
      </c>
    </row>
    <row r="883" spans="1:4" x14ac:dyDescent="0.3">
      <c r="A883" s="2">
        <v>37182</v>
      </c>
      <c r="B883">
        <v>81.900000000000006</v>
      </c>
      <c r="C883">
        <v>-71.900000000000006</v>
      </c>
      <c r="D883">
        <v>-72.73</v>
      </c>
    </row>
    <row r="884" spans="1:4" x14ac:dyDescent="0.3">
      <c r="A884" s="2">
        <v>37270</v>
      </c>
      <c r="B884">
        <v>83.28</v>
      </c>
      <c r="C884">
        <v>-73.28</v>
      </c>
      <c r="D884">
        <v>-74.11</v>
      </c>
    </row>
    <row r="885" spans="1:4" x14ac:dyDescent="0.3">
      <c r="A885" s="2">
        <v>37361</v>
      </c>
      <c r="B885">
        <v>82.1</v>
      </c>
      <c r="C885">
        <v>-72.099999999999895</v>
      </c>
      <c r="D885">
        <v>-72.930000000000007</v>
      </c>
    </row>
    <row r="886" spans="1:4" x14ac:dyDescent="0.3">
      <c r="A886" s="2">
        <v>37398</v>
      </c>
      <c r="B886">
        <v>81.8</v>
      </c>
      <c r="C886">
        <v>-71.8</v>
      </c>
      <c r="D886">
        <v>-72.63</v>
      </c>
    </row>
    <row r="887" spans="1:4" x14ac:dyDescent="0.3">
      <c r="A887" s="2">
        <v>37445</v>
      </c>
      <c r="B887">
        <v>83.28</v>
      </c>
      <c r="C887">
        <v>-73.28</v>
      </c>
      <c r="D887">
        <v>-74.11</v>
      </c>
    </row>
    <row r="888" spans="1:4" x14ac:dyDescent="0.3">
      <c r="A888" s="2">
        <v>37557</v>
      </c>
      <c r="B888">
        <v>85.52</v>
      </c>
      <c r="C888">
        <v>-75.52</v>
      </c>
      <c r="D888">
        <v>-76.349999999999895</v>
      </c>
    </row>
    <row r="889" spans="1:4" x14ac:dyDescent="0.3">
      <c r="A889" s="2">
        <v>37627</v>
      </c>
      <c r="B889">
        <v>84.64</v>
      </c>
      <c r="C889">
        <v>-74.64</v>
      </c>
      <c r="D889">
        <v>-75.47</v>
      </c>
    </row>
    <row r="890" spans="1:4" x14ac:dyDescent="0.3">
      <c r="A890" s="2">
        <v>37740</v>
      </c>
      <c r="B890">
        <v>84.54</v>
      </c>
      <c r="C890">
        <v>-74.540000000000006</v>
      </c>
      <c r="D890">
        <v>-75.37</v>
      </c>
    </row>
    <row r="891" spans="1:4" x14ac:dyDescent="0.3">
      <c r="A891" s="2">
        <v>37805</v>
      </c>
      <c r="B891">
        <v>84.51</v>
      </c>
      <c r="C891">
        <v>-74.510000000000005</v>
      </c>
      <c r="D891">
        <v>-75.34</v>
      </c>
    </row>
    <row r="892" spans="1:4" x14ac:dyDescent="0.3">
      <c r="A892" s="2">
        <v>37937</v>
      </c>
      <c r="B892">
        <v>85.68</v>
      </c>
      <c r="C892">
        <v>-75.680000000000007</v>
      </c>
      <c r="D892">
        <v>-76.510000000000005</v>
      </c>
    </row>
    <row r="893" spans="1:4" x14ac:dyDescent="0.3">
      <c r="A893" s="2">
        <v>37999</v>
      </c>
      <c r="B893">
        <v>85.46</v>
      </c>
      <c r="C893">
        <v>-75.459999999999894</v>
      </c>
      <c r="D893">
        <v>-76.290000000000006</v>
      </c>
    </row>
    <row r="894" spans="1:4" x14ac:dyDescent="0.3">
      <c r="A894" s="2">
        <v>38105</v>
      </c>
      <c r="B894">
        <v>86.08</v>
      </c>
      <c r="C894">
        <v>-76.08</v>
      </c>
      <c r="D894">
        <v>-76.91</v>
      </c>
    </row>
    <row r="895" spans="1:4" x14ac:dyDescent="0.3">
      <c r="A895" s="2">
        <v>38181</v>
      </c>
      <c r="B895">
        <v>86.13</v>
      </c>
      <c r="C895">
        <v>-76.13</v>
      </c>
      <c r="D895">
        <v>-76.959999999999894</v>
      </c>
    </row>
    <row r="896" spans="1:4" x14ac:dyDescent="0.3">
      <c r="A896" s="2">
        <v>38292</v>
      </c>
      <c r="B896">
        <v>85.86</v>
      </c>
      <c r="C896">
        <v>-75.86</v>
      </c>
      <c r="D896">
        <v>-76.69</v>
      </c>
    </row>
    <row r="897" spans="1:4" x14ac:dyDescent="0.3">
      <c r="A897" s="2">
        <v>38379</v>
      </c>
      <c r="B897">
        <v>84.97</v>
      </c>
      <c r="C897">
        <v>-74.97</v>
      </c>
      <c r="D897">
        <v>-75.8</v>
      </c>
    </row>
    <row r="898" spans="1:4" x14ac:dyDescent="0.3">
      <c r="A898" s="2">
        <v>38453</v>
      </c>
      <c r="B898">
        <v>85.37</v>
      </c>
      <c r="C898">
        <v>-75.37</v>
      </c>
      <c r="D898">
        <v>-76.2</v>
      </c>
    </row>
    <row r="899" spans="1:4" x14ac:dyDescent="0.3">
      <c r="A899" s="2">
        <v>38546</v>
      </c>
      <c r="B899">
        <v>86.21</v>
      </c>
      <c r="C899">
        <v>-76.209999999999894</v>
      </c>
      <c r="D899">
        <v>-77.040000000000006</v>
      </c>
    </row>
    <row r="900" spans="1:4" x14ac:dyDescent="0.3">
      <c r="A900" s="2">
        <v>38637</v>
      </c>
      <c r="B900">
        <v>87.26</v>
      </c>
      <c r="C900">
        <v>-77.260000000000005</v>
      </c>
      <c r="D900">
        <v>-78.09</v>
      </c>
    </row>
    <row r="901" spans="1:4" x14ac:dyDescent="0.3">
      <c r="A901" s="2">
        <v>38764</v>
      </c>
      <c r="B901">
        <v>86.63</v>
      </c>
      <c r="C901">
        <v>-76.63</v>
      </c>
      <c r="D901">
        <v>-77.459999999999894</v>
      </c>
    </row>
    <row r="902" spans="1:4" x14ac:dyDescent="0.3">
      <c r="A902" s="2">
        <v>38826</v>
      </c>
      <c r="B902">
        <v>86.63</v>
      </c>
      <c r="C902">
        <v>-76.63</v>
      </c>
      <c r="D902">
        <v>-77.459999999999894</v>
      </c>
    </row>
    <row r="903" spans="1:4" x14ac:dyDescent="0.3">
      <c r="A903" s="2">
        <v>38908</v>
      </c>
      <c r="B903">
        <v>87.58</v>
      </c>
      <c r="C903">
        <v>-77.58</v>
      </c>
      <c r="D903">
        <v>-78.41</v>
      </c>
    </row>
    <row r="904" spans="1:4" x14ac:dyDescent="0.3">
      <c r="A904" s="2">
        <v>39034</v>
      </c>
      <c r="B904">
        <v>87.56</v>
      </c>
      <c r="C904">
        <v>-77.56</v>
      </c>
      <c r="D904">
        <v>-78.39</v>
      </c>
    </row>
    <row r="905" spans="1:4" x14ac:dyDescent="0.3">
      <c r="A905" s="2">
        <v>39112</v>
      </c>
      <c r="B905">
        <v>88.15</v>
      </c>
      <c r="C905">
        <v>-78.150000000000006</v>
      </c>
      <c r="D905">
        <v>-78.98</v>
      </c>
    </row>
    <row r="906" spans="1:4" x14ac:dyDescent="0.3">
      <c r="A906" s="2">
        <v>39216</v>
      </c>
      <c r="B906">
        <v>88.34</v>
      </c>
      <c r="C906">
        <v>-78.34</v>
      </c>
      <c r="D906">
        <v>-79.17</v>
      </c>
    </row>
    <row r="907" spans="1:4" x14ac:dyDescent="0.3">
      <c r="A907" s="2">
        <v>39289</v>
      </c>
      <c r="B907">
        <v>89.22</v>
      </c>
      <c r="C907">
        <v>-79.22</v>
      </c>
      <c r="D907">
        <v>-80.05</v>
      </c>
    </row>
    <row r="908" spans="1:4" x14ac:dyDescent="0.3">
      <c r="A908" s="2">
        <v>39391</v>
      </c>
      <c r="B908">
        <v>91.44</v>
      </c>
      <c r="C908">
        <v>-81.44</v>
      </c>
      <c r="D908">
        <v>-82.27</v>
      </c>
    </row>
    <row r="909" spans="1:4" x14ac:dyDescent="0.3">
      <c r="A909" s="2">
        <v>39457</v>
      </c>
      <c r="B909">
        <v>91.21</v>
      </c>
      <c r="C909">
        <v>-81.209999999999894</v>
      </c>
      <c r="D909">
        <v>-82.04</v>
      </c>
    </row>
    <row r="910" spans="1:4" x14ac:dyDescent="0.3">
      <c r="A910" s="2">
        <v>39538</v>
      </c>
      <c r="B910">
        <v>90.87</v>
      </c>
      <c r="C910">
        <v>-80.87</v>
      </c>
      <c r="D910">
        <v>-81.7</v>
      </c>
    </row>
    <row r="911" spans="1:4" x14ac:dyDescent="0.3">
      <c r="A911" s="2">
        <v>39650</v>
      </c>
      <c r="B911">
        <v>91.76</v>
      </c>
      <c r="C911">
        <v>-81.760000000000005</v>
      </c>
      <c r="D911">
        <v>-82.59</v>
      </c>
    </row>
    <row r="912" spans="1:4" x14ac:dyDescent="0.3">
      <c r="A912" s="2">
        <v>39742</v>
      </c>
      <c r="B912">
        <v>92.19</v>
      </c>
      <c r="C912">
        <v>-82.19</v>
      </c>
      <c r="D912">
        <v>-83.02</v>
      </c>
    </row>
    <row r="913" spans="1:4" x14ac:dyDescent="0.3">
      <c r="A913" s="2">
        <v>39841</v>
      </c>
      <c r="B913">
        <v>91.05</v>
      </c>
      <c r="C913">
        <v>-81.05</v>
      </c>
      <c r="D913">
        <v>-81.88</v>
      </c>
    </row>
    <row r="914" spans="1:4" x14ac:dyDescent="0.3">
      <c r="A914" s="2">
        <v>39905</v>
      </c>
      <c r="B914">
        <v>90.51</v>
      </c>
      <c r="C914">
        <v>-80.510000000000005</v>
      </c>
      <c r="D914">
        <v>-81.34</v>
      </c>
    </row>
    <row r="915" spans="1:4" x14ac:dyDescent="0.3">
      <c r="A915" s="2">
        <v>40008</v>
      </c>
      <c r="B915">
        <v>90.43</v>
      </c>
      <c r="C915">
        <v>-80.430000000000007</v>
      </c>
      <c r="D915">
        <v>-81.260000000000005</v>
      </c>
    </row>
    <row r="916" spans="1:4" x14ac:dyDescent="0.3">
      <c r="A916" s="2">
        <v>40106</v>
      </c>
      <c r="B916">
        <v>90.32</v>
      </c>
      <c r="C916">
        <v>-80.319999999999894</v>
      </c>
      <c r="D916">
        <v>-81.150000000000006</v>
      </c>
    </row>
    <row r="917" spans="1:4" x14ac:dyDescent="0.3">
      <c r="A917" s="2">
        <v>40190</v>
      </c>
      <c r="B917">
        <v>90.87</v>
      </c>
      <c r="C917">
        <v>-80.87</v>
      </c>
      <c r="D917">
        <v>-81.7</v>
      </c>
    </row>
    <row r="918" spans="1:4" x14ac:dyDescent="0.3">
      <c r="A918" s="2">
        <v>40202</v>
      </c>
      <c r="B918">
        <v>90.75</v>
      </c>
      <c r="C918">
        <v>-80.75</v>
      </c>
      <c r="D918">
        <v>-81.58</v>
      </c>
    </row>
    <row r="919" spans="1:4" x14ac:dyDescent="0.3">
      <c r="A919" s="2">
        <v>40276</v>
      </c>
      <c r="B919">
        <v>89.96</v>
      </c>
      <c r="C919">
        <v>-79.959999999999894</v>
      </c>
      <c r="D919">
        <v>-80.790000000000006</v>
      </c>
    </row>
    <row r="920" spans="1:4" x14ac:dyDescent="0.3">
      <c r="A920" s="2">
        <v>40365</v>
      </c>
      <c r="B920">
        <v>90.87</v>
      </c>
      <c r="C920">
        <v>-80.87</v>
      </c>
      <c r="D920">
        <v>-81.7</v>
      </c>
    </row>
    <row r="921" spans="1:4" x14ac:dyDescent="0.3">
      <c r="A921" s="2">
        <v>40387</v>
      </c>
      <c r="B921">
        <v>92.64</v>
      </c>
      <c r="C921">
        <v>-82.64</v>
      </c>
      <c r="D921">
        <v>-83.47</v>
      </c>
    </row>
    <row r="922" spans="1:4" x14ac:dyDescent="0.3">
      <c r="A922" s="2">
        <v>40464</v>
      </c>
      <c r="B922">
        <v>91.79</v>
      </c>
      <c r="C922">
        <v>-81.790000000000006</v>
      </c>
      <c r="D922">
        <v>-82.62</v>
      </c>
    </row>
    <row r="923" spans="1:4" x14ac:dyDescent="0.3">
      <c r="A923" s="2">
        <v>40567</v>
      </c>
      <c r="B923">
        <v>90.75</v>
      </c>
      <c r="C923">
        <v>-80.75</v>
      </c>
      <c r="D923">
        <v>-81.58</v>
      </c>
    </row>
    <row r="924" spans="1:4" x14ac:dyDescent="0.3">
      <c r="A924" s="2">
        <v>40645</v>
      </c>
      <c r="B924">
        <v>90.01</v>
      </c>
      <c r="C924">
        <v>-80.010000000000005</v>
      </c>
      <c r="D924">
        <v>-80.84</v>
      </c>
    </row>
    <row r="925" spans="1:4" x14ac:dyDescent="0.3">
      <c r="A925" s="2">
        <v>40728</v>
      </c>
      <c r="B925">
        <v>89.66</v>
      </c>
      <c r="C925">
        <v>-79.66</v>
      </c>
      <c r="D925">
        <v>-80.489999999999895</v>
      </c>
    </row>
    <row r="926" spans="1:4" x14ac:dyDescent="0.3">
      <c r="A926" s="2">
        <v>40834</v>
      </c>
      <c r="B926">
        <v>89.57</v>
      </c>
      <c r="C926">
        <v>-79.569999999999894</v>
      </c>
      <c r="D926">
        <v>-80.400000000000006</v>
      </c>
    </row>
    <row r="927" spans="1:4" x14ac:dyDescent="0.3">
      <c r="A927" s="2">
        <v>40925</v>
      </c>
      <c r="B927">
        <v>87.42</v>
      </c>
      <c r="C927">
        <v>-77.42</v>
      </c>
      <c r="D927">
        <v>-78.25</v>
      </c>
    </row>
    <row r="928" spans="1:4" x14ac:dyDescent="0.3">
      <c r="A928" s="2">
        <v>41015</v>
      </c>
      <c r="B928">
        <v>86.37</v>
      </c>
      <c r="C928">
        <v>-76.37</v>
      </c>
      <c r="D928">
        <v>-77.2</v>
      </c>
    </row>
    <row r="929" spans="1:4" x14ac:dyDescent="0.3">
      <c r="A929" s="2">
        <v>41120</v>
      </c>
      <c r="B929">
        <v>85.55</v>
      </c>
      <c r="C929">
        <v>-75.55</v>
      </c>
      <c r="D929">
        <v>-76.38</v>
      </c>
    </row>
    <row r="930" spans="1:4" x14ac:dyDescent="0.3">
      <c r="A930" s="2">
        <v>41205</v>
      </c>
      <c r="B930">
        <v>85.88</v>
      </c>
      <c r="C930">
        <v>-75.88</v>
      </c>
      <c r="D930">
        <v>-76.709999999999894</v>
      </c>
    </row>
    <row r="931" spans="1:4" x14ac:dyDescent="0.3">
      <c r="A931" s="2">
        <v>41311</v>
      </c>
      <c r="B931">
        <v>84.29</v>
      </c>
      <c r="C931">
        <v>-74.290000000000006</v>
      </c>
      <c r="D931">
        <v>-75.12</v>
      </c>
    </row>
    <row r="932" spans="1:4" x14ac:dyDescent="0.3">
      <c r="A932" s="2">
        <v>41380</v>
      </c>
      <c r="B932">
        <v>84.07</v>
      </c>
      <c r="C932">
        <v>-74.069999999999894</v>
      </c>
      <c r="D932">
        <v>-74.900000000000006</v>
      </c>
    </row>
    <row r="933" spans="1:4" x14ac:dyDescent="0.3">
      <c r="A933" s="2">
        <v>41470</v>
      </c>
      <c r="B933">
        <v>84.15</v>
      </c>
      <c r="C933">
        <v>-74.150000000000006</v>
      </c>
      <c r="D933">
        <v>-74.98</v>
      </c>
    </row>
    <row r="934" spans="1:4" x14ac:dyDescent="0.3">
      <c r="A934" s="2">
        <v>41584</v>
      </c>
      <c r="B934">
        <v>83.8</v>
      </c>
      <c r="C934">
        <v>-73.8</v>
      </c>
      <c r="D934">
        <v>-74.63</v>
      </c>
    </row>
    <row r="935" spans="1:4" x14ac:dyDescent="0.3">
      <c r="A935" s="2">
        <v>41663</v>
      </c>
      <c r="B935">
        <v>83.37</v>
      </c>
      <c r="C935">
        <v>-73.37</v>
      </c>
      <c r="D935">
        <v>-74.2</v>
      </c>
    </row>
    <row r="936" spans="1:4" x14ac:dyDescent="0.3">
      <c r="A936" s="2">
        <v>41766</v>
      </c>
      <c r="B936">
        <v>83.13</v>
      </c>
      <c r="C936">
        <v>-73.13</v>
      </c>
      <c r="D936">
        <v>-73.959999999999894</v>
      </c>
    </row>
    <row r="937" spans="1:4" x14ac:dyDescent="0.3">
      <c r="A937" s="2">
        <v>41842</v>
      </c>
      <c r="B937">
        <v>83.2</v>
      </c>
      <c r="C937">
        <v>-73.2</v>
      </c>
      <c r="D937">
        <v>-74.03</v>
      </c>
    </row>
    <row r="938" spans="1:4" x14ac:dyDescent="0.3">
      <c r="A938" s="2">
        <v>41919</v>
      </c>
      <c r="B938">
        <v>82.75</v>
      </c>
      <c r="C938">
        <v>-72.75</v>
      </c>
      <c r="D938">
        <v>-73.58</v>
      </c>
    </row>
    <row r="939" spans="1:4" x14ac:dyDescent="0.3">
      <c r="A939" s="2">
        <v>42025</v>
      </c>
      <c r="B939">
        <v>82.28</v>
      </c>
      <c r="C939">
        <v>-72.28</v>
      </c>
      <c r="D939">
        <v>-73.11</v>
      </c>
    </row>
    <row r="940" spans="1:4" x14ac:dyDescent="0.3">
      <c r="A940" s="2">
        <v>42111</v>
      </c>
      <c r="B940">
        <v>82.42</v>
      </c>
      <c r="C940">
        <v>-72.42</v>
      </c>
      <c r="D940">
        <v>-73.25</v>
      </c>
    </row>
    <row r="941" spans="1:4" x14ac:dyDescent="0.3">
      <c r="A941" s="2">
        <v>42186</v>
      </c>
      <c r="B941">
        <v>82.52</v>
      </c>
      <c r="C941">
        <v>-72.52</v>
      </c>
      <c r="D941">
        <v>-73.349999999999895</v>
      </c>
    </row>
    <row r="942" spans="1:4" x14ac:dyDescent="0.3">
      <c r="A942" s="2">
        <v>42401</v>
      </c>
      <c r="B942">
        <v>81.96</v>
      </c>
      <c r="C942">
        <v>-71.959999999999894</v>
      </c>
      <c r="D942">
        <v>-72.790000000000006</v>
      </c>
    </row>
    <row r="943" spans="1:4" x14ac:dyDescent="0.3">
      <c r="A943" s="2">
        <v>42495</v>
      </c>
      <c r="B943">
        <v>80.819999999999894</v>
      </c>
      <c r="C943">
        <v>-70.819999999999894</v>
      </c>
      <c r="D943">
        <v>-71.650000000000006</v>
      </c>
    </row>
    <row r="944" spans="1:4" x14ac:dyDescent="0.3">
      <c r="A944" s="2">
        <v>42573</v>
      </c>
      <c r="B944">
        <v>81.19</v>
      </c>
      <c r="C944">
        <v>-71.19</v>
      </c>
      <c r="D944">
        <v>-72.02</v>
      </c>
    </row>
    <row r="945" spans="1:4" x14ac:dyDescent="0.3">
      <c r="A945" s="2">
        <v>42669</v>
      </c>
      <c r="B945">
        <v>81.19</v>
      </c>
      <c r="C945">
        <v>-71.19</v>
      </c>
      <c r="D945">
        <v>-72.02</v>
      </c>
    </row>
    <row r="946" spans="1:4" x14ac:dyDescent="0.3">
      <c r="A946" s="2">
        <v>42800</v>
      </c>
      <c r="B946">
        <v>80.75</v>
      </c>
      <c r="C946">
        <v>-70.75</v>
      </c>
      <c r="D946">
        <v>-71.58</v>
      </c>
    </row>
    <row r="947" spans="1:4" x14ac:dyDescent="0.3">
      <c r="A947" s="2">
        <v>42863</v>
      </c>
      <c r="B947">
        <v>80.599999999999895</v>
      </c>
      <c r="C947">
        <v>-70.599999999999895</v>
      </c>
      <c r="D947">
        <v>-71.430000000000007</v>
      </c>
    </row>
    <row r="948" spans="1:4" x14ac:dyDescent="0.3">
      <c r="A948" s="2">
        <v>42954</v>
      </c>
      <c r="B948">
        <v>82.51</v>
      </c>
      <c r="C948">
        <v>-72.510000000000005</v>
      </c>
      <c r="D948">
        <v>-73.34</v>
      </c>
    </row>
    <row r="949" spans="1:4" x14ac:dyDescent="0.3">
      <c r="A949" s="2">
        <v>43033</v>
      </c>
      <c r="B949">
        <v>83.78</v>
      </c>
      <c r="C949">
        <v>-73.78</v>
      </c>
      <c r="D949">
        <v>-74.61</v>
      </c>
    </row>
    <row r="950" spans="1:4" x14ac:dyDescent="0.3">
      <c r="A950" s="2">
        <v>43199</v>
      </c>
      <c r="B950">
        <v>80.41</v>
      </c>
      <c r="C950">
        <v>-70.41</v>
      </c>
      <c r="D950">
        <v>-71.239999999999895</v>
      </c>
    </row>
    <row r="951" spans="1:4" x14ac:dyDescent="0.3">
      <c r="A951" s="2">
        <v>43363</v>
      </c>
      <c r="B951">
        <v>80.39</v>
      </c>
      <c r="C951">
        <v>-70.39</v>
      </c>
      <c r="D951">
        <v>-71.22</v>
      </c>
    </row>
    <row r="952" spans="1:4" x14ac:dyDescent="0.3">
      <c r="A952" s="2">
        <v>43403</v>
      </c>
      <c r="B952">
        <v>80.78</v>
      </c>
      <c r="C952">
        <v>-70.78</v>
      </c>
      <c r="D952">
        <v>-71.61</v>
      </c>
    </row>
    <row r="953" spans="1:4" x14ac:dyDescent="0.3">
      <c r="A953" s="2">
        <v>43503</v>
      </c>
      <c r="B953">
        <v>80.05</v>
      </c>
      <c r="C953">
        <v>-70.05</v>
      </c>
      <c r="D953">
        <v>-70.88</v>
      </c>
    </row>
    <row r="954" spans="1:4" x14ac:dyDescent="0.3">
      <c r="A954" s="2">
        <v>43601</v>
      </c>
      <c r="B954">
        <v>79.73</v>
      </c>
      <c r="C954">
        <v>-69.73</v>
      </c>
      <c r="D954">
        <v>-70.56</v>
      </c>
    </row>
    <row r="955" spans="1:4" x14ac:dyDescent="0.3">
      <c r="A955" s="2">
        <v>43690</v>
      </c>
      <c r="B955">
        <v>79.13</v>
      </c>
      <c r="C955">
        <v>-69.13</v>
      </c>
      <c r="D955">
        <v>-69.959999999999894</v>
      </c>
    </row>
    <row r="956" spans="1:4" x14ac:dyDescent="0.3">
      <c r="A956" s="2">
        <v>43873</v>
      </c>
      <c r="B956">
        <v>79.92</v>
      </c>
      <c r="C956">
        <v>-69.92</v>
      </c>
      <c r="D956">
        <v>-70.75</v>
      </c>
    </row>
    <row r="957" spans="1:4" x14ac:dyDescent="0.3">
      <c r="A957" s="2">
        <v>44034</v>
      </c>
      <c r="B957">
        <v>79.98</v>
      </c>
      <c r="C957">
        <v>-69.98</v>
      </c>
      <c r="D957">
        <v>-70.81</v>
      </c>
    </row>
    <row r="958" spans="1:4" x14ac:dyDescent="0.3">
      <c r="A958" s="2">
        <v>44243</v>
      </c>
      <c r="B958">
        <v>79.290000000000006</v>
      </c>
      <c r="C958">
        <v>-69.290000000000006</v>
      </c>
      <c r="D958">
        <v>-70.12</v>
      </c>
    </row>
    <row r="959" spans="1:4" x14ac:dyDescent="0.3">
      <c r="A959" s="2">
        <v>44432</v>
      </c>
      <c r="B959">
        <v>80.16</v>
      </c>
      <c r="C959">
        <v>-70.16</v>
      </c>
      <c r="D959">
        <v>-70.989999999999895</v>
      </c>
    </row>
    <row r="960" spans="1:4" x14ac:dyDescent="0.3">
      <c r="A960" s="2">
        <v>44592</v>
      </c>
      <c r="B960">
        <v>80.599999999999895</v>
      </c>
      <c r="C960">
        <v>-70.599999999999895</v>
      </c>
      <c r="D960">
        <v>-71.430000000000007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00AAB5-49F9-4E9B-9295-D1DBBA50A64F}">
  <dimension ref="A1:O82"/>
  <sheetViews>
    <sheetView topLeftCell="C1" workbookViewId="0">
      <selection activeCell="L35" sqref="L35"/>
    </sheetView>
  </sheetViews>
  <sheetFormatPr defaultRowHeight="14.4" x14ac:dyDescent="0.3"/>
  <cols>
    <col min="1" max="1" width="10.5546875" bestFit="1" customWidth="1"/>
  </cols>
  <sheetData>
    <row r="1" spans="1:15" s="1" customFormat="1" x14ac:dyDescent="0.3">
      <c r="A1" s="1" t="s">
        <v>0</v>
      </c>
      <c r="B1" s="1" t="s">
        <v>1</v>
      </c>
      <c r="C1" s="1" t="s">
        <v>2</v>
      </c>
      <c r="D1" s="1" t="s">
        <v>3</v>
      </c>
    </row>
    <row r="2" spans="1:15" x14ac:dyDescent="0.3">
      <c r="A2" s="2">
        <v>39609</v>
      </c>
      <c r="B2">
        <v>140.85</v>
      </c>
      <c r="C2">
        <v>-71.989999999999895</v>
      </c>
      <c r="D2">
        <v>-73.430000000000007</v>
      </c>
      <c r="F2">
        <v>3288</v>
      </c>
      <c r="G2">
        <v>43.799747467041001</v>
      </c>
      <c r="H2" s="2">
        <v>1</v>
      </c>
      <c r="I2">
        <f>IFERROR(VLOOKUP(H2,$A$2:$D$542,4,FALSE),IFERROR(VLOOKUP(H2,$A$2:$D$542,4),0))</f>
        <v>0</v>
      </c>
      <c r="K2">
        <f>MAX(D:D)</f>
        <v>-39.770000000000003</v>
      </c>
    </row>
    <row r="3" spans="1:15" x14ac:dyDescent="0.3">
      <c r="A3" s="2">
        <v>39615</v>
      </c>
      <c r="B3">
        <v>140.91</v>
      </c>
      <c r="C3">
        <v>-72.05</v>
      </c>
      <c r="D3">
        <v>-73.489999999999895</v>
      </c>
      <c r="F3">
        <v>10958</v>
      </c>
      <c r="G3">
        <v>42.362308502197003</v>
      </c>
      <c r="H3" s="2">
        <f>$H$2+F3-$F$2+1</f>
        <v>7672</v>
      </c>
      <c r="I3">
        <f>IFERROR(VLOOKUP(H3,A:D,4,FALSE),IFERROR(VLOOKUP(H3,A:D,4),0))</f>
        <v>0</v>
      </c>
      <c r="K3">
        <f>MIN(D:D)</f>
        <v>-74.010000000000005</v>
      </c>
    </row>
    <row r="4" spans="1:15" x14ac:dyDescent="0.3">
      <c r="A4" s="2">
        <v>39618</v>
      </c>
      <c r="B4">
        <v>141</v>
      </c>
      <c r="C4">
        <v>-72.14</v>
      </c>
      <c r="D4">
        <v>-73.58</v>
      </c>
      <c r="F4">
        <v>17897</v>
      </c>
      <c r="G4">
        <v>39.402648925781001</v>
      </c>
      <c r="H4" s="2">
        <f t="shared" ref="H4:H67" si="0">$H$2+F4-$F$2+1</f>
        <v>14611</v>
      </c>
      <c r="I4">
        <f t="shared" ref="I4:I67" si="1">IFERROR(VLOOKUP(H4,A:D,4,FALSE),IFERROR(VLOOKUP(H4,A:D,4),0))</f>
        <v>0</v>
      </c>
      <c r="L4" t="s">
        <v>9</v>
      </c>
      <c r="M4" t="s">
        <v>10</v>
      </c>
      <c r="N4" t="s">
        <v>11</v>
      </c>
      <c r="O4" t="s">
        <v>12</v>
      </c>
    </row>
    <row r="5" spans="1:15" x14ac:dyDescent="0.3">
      <c r="A5" s="2">
        <v>39626</v>
      </c>
      <c r="B5">
        <v>141.01</v>
      </c>
      <c r="C5">
        <v>-72.150000000000006</v>
      </c>
      <c r="D5">
        <v>-73.59</v>
      </c>
      <c r="F5">
        <v>20089</v>
      </c>
      <c r="G5">
        <v>29.885025024413999</v>
      </c>
      <c r="H5" s="2">
        <f t="shared" si="0"/>
        <v>16803</v>
      </c>
      <c r="I5">
        <f t="shared" si="1"/>
        <v>0</v>
      </c>
      <c r="K5">
        <f>CORREL(G39:G51,I39:I51)^2</f>
        <v>0.97716652378974367</v>
      </c>
      <c r="L5">
        <f>1-(SUM(J10:J51)/SUM(K10:K51))</f>
        <v>0.38037499131014496</v>
      </c>
      <c r="M5">
        <f>SUM(L10:L51)*100/SUM(I10:I51)</f>
        <v>-17.22395383076427</v>
      </c>
      <c r="N5">
        <f>SQRT(SUM(J10:J51))/COUNT(J10:J51)</f>
        <v>2.4195311541365729</v>
      </c>
      <c r="O5">
        <f>N5/_xlfn.STDEV.S(I39:I51)</f>
        <v>0.20975471874823196</v>
      </c>
    </row>
    <row r="6" spans="1:15" x14ac:dyDescent="0.3">
      <c r="A6" s="2">
        <v>39629</v>
      </c>
      <c r="B6">
        <v>140.97</v>
      </c>
      <c r="C6">
        <v>-72.11</v>
      </c>
      <c r="D6">
        <v>-73.55</v>
      </c>
      <c r="F6">
        <v>22646</v>
      </c>
      <c r="G6">
        <v>23.721904754638999</v>
      </c>
      <c r="H6" s="2">
        <f t="shared" si="0"/>
        <v>19360</v>
      </c>
      <c r="I6">
        <f t="shared" si="1"/>
        <v>0</v>
      </c>
    </row>
    <row r="7" spans="1:15" x14ac:dyDescent="0.3">
      <c r="A7" s="2">
        <v>39631</v>
      </c>
      <c r="B7">
        <v>141.04</v>
      </c>
      <c r="C7">
        <v>-72.180000000000007</v>
      </c>
      <c r="D7">
        <v>-73.62</v>
      </c>
      <c r="F7">
        <v>24472</v>
      </c>
      <c r="G7">
        <v>5.0598278045654004</v>
      </c>
      <c r="H7" s="2">
        <f t="shared" si="0"/>
        <v>21186</v>
      </c>
      <c r="I7">
        <f t="shared" si="1"/>
        <v>0</v>
      </c>
    </row>
    <row r="8" spans="1:15" x14ac:dyDescent="0.3">
      <c r="A8" s="2">
        <v>39652</v>
      </c>
      <c r="B8">
        <v>141.01</v>
      </c>
      <c r="C8">
        <v>-72.150000000000006</v>
      </c>
      <c r="D8">
        <v>-73.59</v>
      </c>
      <c r="F8">
        <v>27029</v>
      </c>
      <c r="G8">
        <v>-13.55246829987</v>
      </c>
      <c r="H8" s="2">
        <f t="shared" si="0"/>
        <v>23743</v>
      </c>
      <c r="I8">
        <f t="shared" si="1"/>
        <v>0</v>
      </c>
    </row>
    <row r="9" spans="1:15" x14ac:dyDescent="0.3">
      <c r="A9" s="2">
        <v>39709</v>
      </c>
      <c r="B9">
        <v>141.33000000000001</v>
      </c>
      <c r="C9">
        <v>-72.47</v>
      </c>
      <c r="D9">
        <v>-73.91</v>
      </c>
      <c r="F9">
        <v>28124</v>
      </c>
      <c r="G9">
        <v>-26.735023498539999</v>
      </c>
      <c r="H9" s="2">
        <f t="shared" si="0"/>
        <v>24838</v>
      </c>
      <c r="I9">
        <f t="shared" si="1"/>
        <v>0</v>
      </c>
    </row>
    <row r="10" spans="1:15" x14ac:dyDescent="0.3">
      <c r="A10" s="2">
        <v>39751</v>
      </c>
      <c r="B10">
        <v>141.43</v>
      </c>
      <c r="C10">
        <v>-72.569999999999894</v>
      </c>
      <c r="D10">
        <v>-74.010000000000005</v>
      </c>
      <c r="F10">
        <v>29951</v>
      </c>
      <c r="G10">
        <v>-52.165100097660002</v>
      </c>
      <c r="H10" s="2">
        <f t="shared" si="0"/>
        <v>26665</v>
      </c>
      <c r="I10">
        <f t="shared" si="1"/>
        <v>0</v>
      </c>
    </row>
    <row r="11" spans="1:15" x14ac:dyDescent="0.3">
      <c r="A11" s="2">
        <v>39790</v>
      </c>
      <c r="B11">
        <v>141.41999999999899</v>
      </c>
      <c r="C11">
        <v>-72.56</v>
      </c>
      <c r="D11">
        <v>-74</v>
      </c>
      <c r="F11">
        <v>31777</v>
      </c>
      <c r="G11">
        <v>-63.912300109859999</v>
      </c>
      <c r="H11" s="2">
        <f t="shared" si="0"/>
        <v>28491</v>
      </c>
      <c r="I11">
        <f t="shared" si="1"/>
        <v>0</v>
      </c>
    </row>
    <row r="12" spans="1:15" x14ac:dyDescent="0.3">
      <c r="A12" s="2">
        <v>39839</v>
      </c>
      <c r="B12">
        <v>140.91999999999899</v>
      </c>
      <c r="C12">
        <v>-72.06</v>
      </c>
      <c r="D12">
        <v>-73.5</v>
      </c>
      <c r="F12">
        <v>33238</v>
      </c>
      <c r="G12">
        <v>-68.405242919919999</v>
      </c>
      <c r="H12" s="2">
        <f t="shared" si="0"/>
        <v>29952</v>
      </c>
      <c r="I12">
        <f t="shared" si="1"/>
        <v>0</v>
      </c>
    </row>
    <row r="13" spans="1:15" x14ac:dyDescent="0.3">
      <c r="A13" s="2">
        <v>39916</v>
      </c>
      <c r="B13">
        <v>139.13</v>
      </c>
      <c r="C13">
        <v>-70.27</v>
      </c>
      <c r="D13">
        <v>-71.709999999999894</v>
      </c>
      <c r="F13">
        <v>33603</v>
      </c>
      <c r="G13">
        <v>-66.953506469730002</v>
      </c>
      <c r="H13" s="2">
        <f t="shared" si="0"/>
        <v>30317</v>
      </c>
      <c r="I13">
        <f t="shared" si="1"/>
        <v>0</v>
      </c>
    </row>
    <row r="14" spans="1:15" x14ac:dyDescent="0.3">
      <c r="A14" s="2">
        <v>40015</v>
      </c>
      <c r="B14">
        <v>137.38</v>
      </c>
      <c r="C14">
        <v>-68.52</v>
      </c>
      <c r="D14">
        <v>-69.959999999999894</v>
      </c>
      <c r="F14">
        <v>33968</v>
      </c>
      <c r="G14">
        <v>-69.81852722168</v>
      </c>
      <c r="H14" s="2">
        <f t="shared" si="0"/>
        <v>30682</v>
      </c>
      <c r="I14">
        <f t="shared" si="1"/>
        <v>0</v>
      </c>
    </row>
    <row r="15" spans="1:15" x14ac:dyDescent="0.3">
      <c r="A15" s="2">
        <v>40105</v>
      </c>
      <c r="B15">
        <v>138.9</v>
      </c>
      <c r="C15">
        <v>-70.040000000000006</v>
      </c>
      <c r="D15">
        <v>-71.48</v>
      </c>
      <c r="F15">
        <v>34334</v>
      </c>
      <c r="G15">
        <v>-68.583869934079999</v>
      </c>
      <c r="H15" s="2">
        <f t="shared" si="0"/>
        <v>31048</v>
      </c>
      <c r="I15">
        <f t="shared" si="1"/>
        <v>0</v>
      </c>
    </row>
    <row r="16" spans="1:15" x14ac:dyDescent="0.3">
      <c r="A16" s="2">
        <v>40190</v>
      </c>
      <c r="B16">
        <v>138.9</v>
      </c>
      <c r="C16">
        <v>-70.040000000000006</v>
      </c>
      <c r="D16">
        <v>-71.48</v>
      </c>
      <c r="F16">
        <v>34699</v>
      </c>
      <c r="G16">
        <v>-68.759170532230002</v>
      </c>
      <c r="H16" s="2">
        <f t="shared" si="0"/>
        <v>31413</v>
      </c>
      <c r="I16">
        <f t="shared" si="1"/>
        <v>0</v>
      </c>
    </row>
    <row r="17" spans="1:9" x14ac:dyDescent="0.3">
      <c r="A17" s="2">
        <v>40280</v>
      </c>
      <c r="B17">
        <v>137.05000000000001</v>
      </c>
      <c r="C17">
        <v>-68.19</v>
      </c>
      <c r="D17">
        <v>-69.63</v>
      </c>
      <c r="F17">
        <v>35064</v>
      </c>
      <c r="G17">
        <v>-70.273193359380002</v>
      </c>
      <c r="H17" s="2">
        <f t="shared" si="0"/>
        <v>31778</v>
      </c>
      <c r="I17">
        <f t="shared" si="1"/>
        <v>0</v>
      </c>
    </row>
    <row r="18" spans="1:9" x14ac:dyDescent="0.3">
      <c r="A18" s="2">
        <v>40379</v>
      </c>
      <c r="B18">
        <v>131.80000000000001</v>
      </c>
      <c r="C18">
        <v>-62.94</v>
      </c>
      <c r="D18">
        <v>-64.38</v>
      </c>
      <c r="F18">
        <v>35429</v>
      </c>
      <c r="G18">
        <v>-73.331237792970001</v>
      </c>
      <c r="H18" s="2">
        <f t="shared" si="0"/>
        <v>32143</v>
      </c>
      <c r="I18">
        <f t="shared" si="1"/>
        <v>0</v>
      </c>
    </row>
    <row r="19" spans="1:9" x14ac:dyDescent="0.3">
      <c r="A19" s="2">
        <v>40476</v>
      </c>
      <c r="B19">
        <v>126.39</v>
      </c>
      <c r="C19">
        <v>-57.53</v>
      </c>
      <c r="D19">
        <v>-58.97</v>
      </c>
      <c r="F19">
        <v>35795</v>
      </c>
      <c r="G19">
        <v>-77.23038482666</v>
      </c>
      <c r="H19" s="2">
        <f t="shared" si="0"/>
        <v>32509</v>
      </c>
      <c r="I19">
        <f t="shared" si="1"/>
        <v>0</v>
      </c>
    </row>
    <row r="20" spans="1:9" x14ac:dyDescent="0.3">
      <c r="A20" s="2">
        <v>40568</v>
      </c>
      <c r="B20">
        <v>121.63</v>
      </c>
      <c r="C20">
        <v>-52.77</v>
      </c>
      <c r="D20">
        <v>-54.21</v>
      </c>
      <c r="F20">
        <v>36160</v>
      </c>
      <c r="G20">
        <v>-76.291481018070002</v>
      </c>
      <c r="H20" s="2">
        <f t="shared" si="0"/>
        <v>32874</v>
      </c>
      <c r="I20">
        <f t="shared" si="1"/>
        <v>0</v>
      </c>
    </row>
    <row r="21" spans="1:9" x14ac:dyDescent="0.3">
      <c r="A21" s="2">
        <v>40651</v>
      </c>
      <c r="B21">
        <v>118.37</v>
      </c>
      <c r="C21">
        <v>-49.51</v>
      </c>
      <c r="D21">
        <v>-50.95</v>
      </c>
      <c r="F21">
        <v>36525</v>
      </c>
      <c r="G21">
        <v>-74.220352172849999</v>
      </c>
      <c r="H21" s="2">
        <f t="shared" si="0"/>
        <v>33239</v>
      </c>
      <c r="I21">
        <f t="shared" si="1"/>
        <v>0</v>
      </c>
    </row>
    <row r="22" spans="1:9" x14ac:dyDescent="0.3">
      <c r="A22" s="2">
        <v>40743</v>
      </c>
      <c r="B22">
        <v>115.95</v>
      </c>
      <c r="C22">
        <v>-47.09</v>
      </c>
      <c r="D22">
        <v>-48.53</v>
      </c>
      <c r="F22">
        <v>36890</v>
      </c>
      <c r="G22">
        <v>-74.000610351559999</v>
      </c>
      <c r="H22" s="2">
        <f t="shared" si="0"/>
        <v>33604</v>
      </c>
      <c r="I22">
        <f t="shared" si="1"/>
        <v>0</v>
      </c>
    </row>
    <row r="23" spans="1:9" x14ac:dyDescent="0.3">
      <c r="A23" s="2">
        <v>40819</v>
      </c>
      <c r="B23">
        <v>114.05</v>
      </c>
      <c r="C23">
        <v>-45.19</v>
      </c>
      <c r="D23">
        <v>-46.63</v>
      </c>
      <c r="F23">
        <v>37256</v>
      </c>
      <c r="G23">
        <v>-76.8431930542</v>
      </c>
      <c r="H23" s="2">
        <f t="shared" si="0"/>
        <v>33970</v>
      </c>
      <c r="I23">
        <f t="shared" si="1"/>
        <v>0</v>
      </c>
    </row>
    <row r="24" spans="1:9" x14ac:dyDescent="0.3">
      <c r="A24" s="2">
        <v>40947</v>
      </c>
      <c r="B24">
        <v>110.77</v>
      </c>
      <c r="C24">
        <v>-41.91</v>
      </c>
      <c r="D24">
        <v>-43.35</v>
      </c>
      <c r="F24">
        <v>37621</v>
      </c>
      <c r="G24">
        <v>-77.589950561519998</v>
      </c>
      <c r="H24" s="2">
        <f t="shared" si="0"/>
        <v>34335</v>
      </c>
      <c r="I24">
        <f t="shared" si="1"/>
        <v>0</v>
      </c>
    </row>
    <row r="25" spans="1:9" x14ac:dyDescent="0.3">
      <c r="A25" s="2">
        <v>40961</v>
      </c>
      <c r="B25">
        <v>110.34</v>
      </c>
      <c r="C25">
        <v>-41.48</v>
      </c>
      <c r="D25">
        <v>-42.92</v>
      </c>
      <c r="F25">
        <v>37986</v>
      </c>
      <c r="G25">
        <v>-78.583198547359999</v>
      </c>
      <c r="H25" s="2">
        <f t="shared" si="0"/>
        <v>34700</v>
      </c>
      <c r="I25">
        <f t="shared" si="1"/>
        <v>0</v>
      </c>
    </row>
    <row r="26" spans="1:9" x14ac:dyDescent="0.3">
      <c r="A26" s="2">
        <v>41002</v>
      </c>
      <c r="B26">
        <v>109.4</v>
      </c>
      <c r="C26">
        <v>-40.54</v>
      </c>
      <c r="D26">
        <v>-41.98</v>
      </c>
      <c r="F26">
        <v>38351</v>
      </c>
      <c r="G26">
        <v>-79.66926574707</v>
      </c>
      <c r="H26" s="2">
        <f t="shared" si="0"/>
        <v>35065</v>
      </c>
      <c r="I26">
        <f t="shared" si="1"/>
        <v>0</v>
      </c>
    </row>
    <row r="27" spans="1:9" x14ac:dyDescent="0.3">
      <c r="A27" s="2">
        <v>41065</v>
      </c>
      <c r="B27">
        <v>108.85</v>
      </c>
      <c r="C27">
        <v>-39.99</v>
      </c>
      <c r="D27">
        <v>-41.43</v>
      </c>
      <c r="F27">
        <v>38717</v>
      </c>
      <c r="G27">
        <v>-81.05874633789</v>
      </c>
      <c r="H27" s="2">
        <f t="shared" si="0"/>
        <v>35431</v>
      </c>
      <c r="I27">
        <f t="shared" si="1"/>
        <v>0</v>
      </c>
    </row>
    <row r="28" spans="1:9" x14ac:dyDescent="0.3">
      <c r="A28" s="2">
        <v>41115</v>
      </c>
      <c r="B28">
        <v>110.02</v>
      </c>
      <c r="C28">
        <v>-41.16</v>
      </c>
      <c r="D28">
        <v>-42.6</v>
      </c>
      <c r="F28">
        <v>39082</v>
      </c>
      <c r="G28">
        <v>-81.01954650879</v>
      </c>
      <c r="H28" s="2">
        <f t="shared" si="0"/>
        <v>35796</v>
      </c>
      <c r="I28">
        <f t="shared" si="1"/>
        <v>0</v>
      </c>
    </row>
    <row r="29" spans="1:9" x14ac:dyDescent="0.3">
      <c r="A29" s="2">
        <v>41192</v>
      </c>
      <c r="B29">
        <v>111.3</v>
      </c>
      <c r="C29">
        <v>-42.44</v>
      </c>
      <c r="D29">
        <v>-43.88</v>
      </c>
      <c r="F29">
        <v>39447</v>
      </c>
      <c r="G29">
        <v>-78.90633392334</v>
      </c>
      <c r="H29" s="2">
        <f t="shared" si="0"/>
        <v>36161</v>
      </c>
      <c r="I29">
        <f t="shared" si="1"/>
        <v>0</v>
      </c>
    </row>
    <row r="30" spans="1:9" x14ac:dyDescent="0.3">
      <c r="A30" s="2">
        <v>41199</v>
      </c>
      <c r="B30">
        <v>111.31</v>
      </c>
      <c r="C30">
        <v>-42.45</v>
      </c>
      <c r="D30">
        <v>-43.89</v>
      </c>
      <c r="F30">
        <v>39812</v>
      </c>
      <c r="G30">
        <v>-75.992652893070002</v>
      </c>
      <c r="H30" s="2">
        <f t="shared" si="0"/>
        <v>36526</v>
      </c>
      <c r="I30">
        <f t="shared" si="1"/>
        <v>0</v>
      </c>
    </row>
    <row r="31" spans="1:9" x14ac:dyDescent="0.3">
      <c r="A31" s="2">
        <v>41205</v>
      </c>
      <c r="B31">
        <v>111.32</v>
      </c>
      <c r="C31">
        <v>-42.46</v>
      </c>
      <c r="D31">
        <v>-43.9</v>
      </c>
      <c r="F31">
        <v>40178</v>
      </c>
      <c r="G31">
        <v>-76.499954223629999</v>
      </c>
      <c r="H31" s="2">
        <f t="shared" si="0"/>
        <v>36892</v>
      </c>
      <c r="I31">
        <f t="shared" si="1"/>
        <v>0</v>
      </c>
    </row>
    <row r="32" spans="1:9" x14ac:dyDescent="0.3">
      <c r="A32" s="2">
        <v>41254</v>
      </c>
      <c r="B32">
        <v>111.12</v>
      </c>
      <c r="C32">
        <v>-42.26</v>
      </c>
      <c r="D32">
        <v>-43.7</v>
      </c>
      <c r="F32">
        <v>40543</v>
      </c>
      <c r="G32">
        <v>-77.94888305664</v>
      </c>
      <c r="H32" s="2">
        <f t="shared" si="0"/>
        <v>37257</v>
      </c>
      <c r="I32">
        <f t="shared" si="1"/>
        <v>0</v>
      </c>
    </row>
    <row r="33" spans="1:12" x14ac:dyDescent="0.3">
      <c r="A33" s="2">
        <v>41316</v>
      </c>
      <c r="B33">
        <v>110.78</v>
      </c>
      <c r="C33">
        <v>-41.92</v>
      </c>
      <c r="D33">
        <v>-43.36</v>
      </c>
      <c r="F33">
        <v>40908</v>
      </c>
      <c r="G33">
        <v>-80.393882751459998</v>
      </c>
      <c r="H33" s="2">
        <f t="shared" si="0"/>
        <v>37622</v>
      </c>
      <c r="I33">
        <f t="shared" si="1"/>
        <v>0</v>
      </c>
    </row>
    <row r="34" spans="1:12" x14ac:dyDescent="0.3">
      <c r="A34" s="2">
        <v>41373</v>
      </c>
      <c r="B34">
        <v>111.2</v>
      </c>
      <c r="C34">
        <v>-42.34</v>
      </c>
      <c r="D34">
        <v>-43.78</v>
      </c>
      <c r="F34">
        <v>41273</v>
      </c>
      <c r="G34">
        <v>-81.849754333500002</v>
      </c>
      <c r="H34" s="2">
        <f t="shared" si="0"/>
        <v>37987</v>
      </c>
      <c r="I34">
        <f t="shared" si="1"/>
        <v>0</v>
      </c>
    </row>
    <row r="35" spans="1:12" x14ac:dyDescent="0.3">
      <c r="A35" s="2">
        <v>41430</v>
      </c>
      <c r="B35">
        <v>111.35</v>
      </c>
      <c r="C35">
        <v>-42.49</v>
      </c>
      <c r="D35">
        <v>-43.93</v>
      </c>
      <c r="F35">
        <v>41639</v>
      </c>
      <c r="G35">
        <v>-82.547004699710001</v>
      </c>
      <c r="H35" s="2">
        <f t="shared" si="0"/>
        <v>38353</v>
      </c>
      <c r="I35">
        <f t="shared" si="1"/>
        <v>0</v>
      </c>
    </row>
    <row r="36" spans="1:12" x14ac:dyDescent="0.3">
      <c r="A36" s="2">
        <v>41485</v>
      </c>
      <c r="B36">
        <v>111.04</v>
      </c>
      <c r="C36">
        <v>-42.18</v>
      </c>
      <c r="D36">
        <v>-43.62</v>
      </c>
      <c r="F36">
        <v>42004</v>
      </c>
      <c r="G36">
        <v>-82.893257141109999</v>
      </c>
      <c r="H36" s="2">
        <f t="shared" si="0"/>
        <v>38718</v>
      </c>
      <c r="I36">
        <f t="shared" si="1"/>
        <v>0</v>
      </c>
    </row>
    <row r="37" spans="1:12" x14ac:dyDescent="0.3">
      <c r="A37" s="2">
        <v>41582</v>
      </c>
      <c r="B37">
        <v>111.43</v>
      </c>
      <c r="C37">
        <v>-42.57</v>
      </c>
      <c r="D37">
        <v>-44.01</v>
      </c>
      <c r="F37">
        <v>42369</v>
      </c>
      <c r="G37">
        <v>-82.866806030269998</v>
      </c>
      <c r="H37" s="2">
        <f t="shared" si="0"/>
        <v>39083</v>
      </c>
      <c r="I37">
        <f t="shared" si="1"/>
        <v>0</v>
      </c>
    </row>
    <row r="38" spans="1:12" x14ac:dyDescent="0.3">
      <c r="A38" s="2">
        <v>41655</v>
      </c>
      <c r="B38">
        <v>110.97</v>
      </c>
      <c r="C38">
        <v>-42.11</v>
      </c>
      <c r="D38">
        <v>-43.55</v>
      </c>
      <c r="F38">
        <v>42734</v>
      </c>
      <c r="G38">
        <v>-85.134651184079999</v>
      </c>
      <c r="H38" s="2">
        <f t="shared" si="0"/>
        <v>39448</v>
      </c>
      <c r="I38">
        <f t="shared" si="1"/>
        <v>0</v>
      </c>
    </row>
    <row r="39" spans="1:12" x14ac:dyDescent="0.3">
      <c r="A39" s="2">
        <v>41715</v>
      </c>
      <c r="B39">
        <v>111.24</v>
      </c>
      <c r="C39">
        <v>-42.38</v>
      </c>
      <c r="D39">
        <v>-43.82</v>
      </c>
      <c r="F39">
        <v>43100</v>
      </c>
      <c r="G39">
        <v>-86.133392333979998</v>
      </c>
      <c r="H39" s="2">
        <f t="shared" si="0"/>
        <v>39814</v>
      </c>
      <c r="I39">
        <f t="shared" si="1"/>
        <v>-74</v>
      </c>
      <c r="J39">
        <f>(I39-G39)^2</f>
        <v>147.21920953028459</v>
      </c>
      <c r="K39">
        <f>(I39-AVERAGE($I$39:I$51))^2</f>
        <v>628.73633668639013</v>
      </c>
      <c r="L39">
        <f>(I39-G39)</f>
        <v>12.133392333979998</v>
      </c>
    </row>
    <row r="40" spans="1:12" x14ac:dyDescent="0.3">
      <c r="A40" s="2">
        <v>41771</v>
      </c>
      <c r="B40">
        <v>111.18</v>
      </c>
      <c r="C40">
        <v>-42.32</v>
      </c>
      <c r="D40">
        <v>-43.76</v>
      </c>
      <c r="F40">
        <v>43465</v>
      </c>
      <c r="G40">
        <v>-82.577667236330001</v>
      </c>
      <c r="H40" s="2">
        <f t="shared" si="0"/>
        <v>40179</v>
      </c>
      <c r="I40">
        <f t="shared" si="1"/>
        <v>-71.48</v>
      </c>
      <c r="J40">
        <f t="shared" ref="J40:J82" si="2">(I40-G40)^2</f>
        <v>123.15821808831227</v>
      </c>
      <c r="K40">
        <f>(I40-AVERAGE($I$39:I$51))^2</f>
        <v>508.71067514792884</v>
      </c>
      <c r="L40">
        <f t="shared" ref="L40:L82" si="3">(I40-G40)</f>
        <v>11.097667236329997</v>
      </c>
    </row>
    <row r="41" spans="1:12" x14ac:dyDescent="0.3">
      <c r="A41" s="2">
        <v>41837</v>
      </c>
      <c r="B41">
        <v>111.17</v>
      </c>
      <c r="C41">
        <v>-42.31</v>
      </c>
      <c r="D41">
        <v>-43.75</v>
      </c>
      <c r="F41">
        <v>43830</v>
      </c>
      <c r="G41">
        <v>-67.341468811040002</v>
      </c>
      <c r="H41" s="2">
        <f t="shared" si="0"/>
        <v>40544</v>
      </c>
      <c r="I41">
        <f t="shared" si="1"/>
        <v>-58.97</v>
      </c>
      <c r="J41">
        <f t="shared" si="2"/>
        <v>70.081490054215521</v>
      </c>
      <c r="K41">
        <f>(I41-AVERAGE($I$39:I$51))^2</f>
        <v>100.89429822485191</v>
      </c>
      <c r="L41">
        <f t="shared" si="3"/>
        <v>8.3714688110400033</v>
      </c>
    </row>
    <row r="42" spans="1:12" x14ac:dyDescent="0.3">
      <c r="A42" s="2">
        <v>41897</v>
      </c>
      <c r="B42">
        <v>111.31</v>
      </c>
      <c r="C42">
        <v>-42.45</v>
      </c>
      <c r="D42">
        <v>-43.89</v>
      </c>
      <c r="F42">
        <v>44195</v>
      </c>
      <c r="G42">
        <v>-53.454982757570001</v>
      </c>
      <c r="H42" s="2">
        <f t="shared" si="0"/>
        <v>40909</v>
      </c>
      <c r="I42">
        <f t="shared" si="1"/>
        <v>-46.63</v>
      </c>
      <c r="J42">
        <f t="shared" si="2"/>
        <v>46.580389641127773</v>
      </c>
      <c r="K42">
        <f>(I42-AVERAGE($I$39:I$51))^2</f>
        <v>5.2687905325443998</v>
      </c>
      <c r="L42">
        <f t="shared" si="3"/>
        <v>6.8249827575699982</v>
      </c>
    </row>
    <row r="43" spans="1:12" x14ac:dyDescent="0.3">
      <c r="A43" s="2">
        <v>41926</v>
      </c>
      <c r="B43">
        <v>111.45</v>
      </c>
      <c r="C43">
        <v>-42.59</v>
      </c>
      <c r="D43">
        <v>-44.03</v>
      </c>
      <c r="F43">
        <v>44561</v>
      </c>
      <c r="G43">
        <v>-51.200256347660002</v>
      </c>
      <c r="H43" s="2">
        <f t="shared" si="0"/>
        <v>41275</v>
      </c>
      <c r="I43">
        <f t="shared" si="1"/>
        <v>-43.7</v>
      </c>
      <c r="J43">
        <f t="shared" si="2"/>
        <v>56.253845280614108</v>
      </c>
      <c r="K43">
        <f>(I43-AVERAGE($I$39:I$51))^2</f>
        <v>27.304644378698271</v>
      </c>
      <c r="L43">
        <f t="shared" si="3"/>
        <v>7.5002563476599988</v>
      </c>
    </row>
    <row r="44" spans="1:12" x14ac:dyDescent="0.3">
      <c r="A44" s="2">
        <v>42016</v>
      </c>
      <c r="B44">
        <v>111.01</v>
      </c>
      <c r="C44">
        <v>-42.15</v>
      </c>
      <c r="D44">
        <v>-43.59</v>
      </c>
      <c r="F44">
        <v>44926</v>
      </c>
      <c r="G44">
        <v>-52.856052398679999</v>
      </c>
      <c r="H44" s="2">
        <f t="shared" si="0"/>
        <v>41640</v>
      </c>
      <c r="I44">
        <f t="shared" si="1"/>
        <v>-44.01</v>
      </c>
      <c r="J44">
        <f t="shared" si="2"/>
        <v>78.252643040192197</v>
      </c>
      <c r="K44">
        <f>(I44-AVERAGE($I$39:I$51))^2</f>
        <v>24.161005917159855</v>
      </c>
      <c r="L44">
        <f t="shared" si="3"/>
        <v>8.8460523986800013</v>
      </c>
    </row>
    <row r="45" spans="1:12" x14ac:dyDescent="0.3">
      <c r="A45" s="2">
        <v>42075</v>
      </c>
      <c r="B45">
        <v>111.06</v>
      </c>
      <c r="C45">
        <v>-42.2</v>
      </c>
      <c r="D45">
        <v>-43.64</v>
      </c>
      <c r="F45">
        <v>45291</v>
      </c>
      <c r="G45">
        <v>-53.177310943599998</v>
      </c>
      <c r="H45" s="2">
        <f t="shared" si="0"/>
        <v>42005</v>
      </c>
      <c r="I45">
        <f t="shared" si="1"/>
        <v>-44.03</v>
      </c>
      <c r="J45">
        <f t="shared" si="2"/>
        <v>83.673297498904276</v>
      </c>
      <c r="K45">
        <f>(I45-AVERAGE($I$39:I$51))^2</f>
        <v>23.964790532544438</v>
      </c>
      <c r="L45">
        <f t="shared" si="3"/>
        <v>9.1473109435999973</v>
      </c>
    </row>
    <row r="46" spans="1:12" x14ac:dyDescent="0.3">
      <c r="A46" s="2">
        <v>42130</v>
      </c>
      <c r="B46">
        <v>111.3</v>
      </c>
      <c r="C46">
        <v>-42.44</v>
      </c>
      <c r="D46">
        <v>-43.88</v>
      </c>
      <c r="F46">
        <v>45656</v>
      </c>
      <c r="G46">
        <v>-50.579341888430001</v>
      </c>
      <c r="H46" s="2">
        <f t="shared" si="0"/>
        <v>42370</v>
      </c>
      <c r="I46">
        <f t="shared" si="1"/>
        <v>-43.09</v>
      </c>
      <c r="J46">
        <f t="shared" si="2"/>
        <v>56.090241921792206</v>
      </c>
      <c r="K46">
        <f>(I46-AVERAGE($I$39:I$51))^2</f>
        <v>34.051713609467498</v>
      </c>
      <c r="L46">
        <f t="shared" si="3"/>
        <v>7.4893418884299976</v>
      </c>
    </row>
    <row r="47" spans="1:12" x14ac:dyDescent="0.3">
      <c r="A47" s="2">
        <v>42164</v>
      </c>
      <c r="B47">
        <v>111.01</v>
      </c>
      <c r="C47">
        <v>-42.15</v>
      </c>
      <c r="D47">
        <v>-43.59</v>
      </c>
      <c r="F47">
        <v>46022</v>
      </c>
      <c r="G47">
        <v>-51.09075164795</v>
      </c>
      <c r="H47" s="2">
        <f t="shared" si="0"/>
        <v>42736</v>
      </c>
      <c r="I47">
        <f t="shared" si="1"/>
        <v>-43.12</v>
      </c>
      <c r="J47">
        <f t="shared" si="2"/>
        <v>63.532881833297687</v>
      </c>
      <c r="K47">
        <f>(I47-AVERAGE($I$39:I$51))^2</f>
        <v>33.702490532544495</v>
      </c>
      <c r="L47">
        <f t="shared" si="3"/>
        <v>7.9707516479500029</v>
      </c>
    </row>
    <row r="48" spans="1:12" x14ac:dyDescent="0.3">
      <c r="A48" s="2">
        <v>42199</v>
      </c>
      <c r="B48">
        <v>110.63</v>
      </c>
      <c r="C48">
        <v>-41.77</v>
      </c>
      <c r="D48">
        <v>-43.21</v>
      </c>
      <c r="F48">
        <v>46387</v>
      </c>
      <c r="G48">
        <v>-47.74938583374</v>
      </c>
      <c r="H48" s="2">
        <f t="shared" si="0"/>
        <v>43101</v>
      </c>
      <c r="I48">
        <f t="shared" si="1"/>
        <v>-42.46</v>
      </c>
      <c r="J48">
        <f t="shared" si="2"/>
        <v>27.977602498169386</v>
      </c>
      <c r="K48">
        <f>(I48-AVERAGE($I$39:I$51))^2</f>
        <v>41.801198224852151</v>
      </c>
      <c r="L48">
        <f t="shared" si="3"/>
        <v>5.289385833739999</v>
      </c>
    </row>
    <row r="49" spans="1:12" x14ac:dyDescent="0.3">
      <c r="A49" s="2">
        <v>42248</v>
      </c>
      <c r="B49">
        <v>111</v>
      </c>
      <c r="C49">
        <v>-42.14</v>
      </c>
      <c r="D49">
        <v>-43.58</v>
      </c>
      <c r="F49">
        <v>46752</v>
      </c>
      <c r="G49">
        <v>-49.249019622799999</v>
      </c>
      <c r="H49" s="2">
        <f t="shared" si="0"/>
        <v>43466</v>
      </c>
      <c r="I49">
        <f t="shared" si="1"/>
        <v>-42.8</v>
      </c>
      <c r="J49">
        <f t="shared" si="2"/>
        <v>41.589854095259476</v>
      </c>
      <c r="K49">
        <f>(I49-AVERAGE($I$39:I$51))^2</f>
        <v>37.520336686390657</v>
      </c>
      <c r="L49">
        <f t="shared" si="3"/>
        <v>6.4490196228000016</v>
      </c>
    </row>
    <row r="50" spans="1:12" x14ac:dyDescent="0.3">
      <c r="A50" s="2">
        <v>42304</v>
      </c>
      <c r="B50">
        <v>110.79</v>
      </c>
      <c r="C50">
        <v>-41.93</v>
      </c>
      <c r="D50">
        <v>-43.37</v>
      </c>
      <c r="F50">
        <v>47117</v>
      </c>
      <c r="G50">
        <v>-47.171768188480002</v>
      </c>
      <c r="H50" s="2">
        <f t="shared" si="0"/>
        <v>43831</v>
      </c>
      <c r="I50">
        <f t="shared" si="1"/>
        <v>-41.5</v>
      </c>
      <c r="J50">
        <f t="shared" si="2"/>
        <v>32.168954383853716</v>
      </c>
      <c r="K50">
        <f>(I50-AVERAGE($I$39:I$51))^2</f>
        <v>55.136336686390642</v>
      </c>
      <c r="L50">
        <f t="shared" si="3"/>
        <v>5.6717681884800015</v>
      </c>
    </row>
    <row r="51" spans="1:12" x14ac:dyDescent="0.3">
      <c r="A51" s="2">
        <v>42347</v>
      </c>
      <c r="B51">
        <v>110.51</v>
      </c>
      <c r="C51">
        <v>-41.65</v>
      </c>
      <c r="D51">
        <v>-43.09</v>
      </c>
      <c r="F51">
        <v>47483</v>
      </c>
      <c r="G51">
        <v>-52.99811553955</v>
      </c>
      <c r="H51" s="2">
        <f t="shared" si="0"/>
        <v>44197</v>
      </c>
      <c r="I51">
        <f t="shared" si="1"/>
        <v>-40.24</v>
      </c>
      <c r="J51">
        <f t="shared" si="2"/>
        <v>162.76951212050713</v>
      </c>
      <c r="K51">
        <f>(I51-AVERAGE($I$39:I$51))^2</f>
        <v>75.435905917159857</v>
      </c>
      <c r="L51">
        <f t="shared" si="3"/>
        <v>12.758115539549998</v>
      </c>
    </row>
    <row r="52" spans="1:12" x14ac:dyDescent="0.3">
      <c r="A52" s="2">
        <v>42403</v>
      </c>
      <c r="B52">
        <v>110.19</v>
      </c>
      <c r="C52">
        <v>-41.33</v>
      </c>
      <c r="D52">
        <v>-42.77</v>
      </c>
      <c r="F52">
        <v>47848</v>
      </c>
      <c r="G52">
        <v>-57.936420440669998</v>
      </c>
      <c r="H52" s="2">
        <f t="shared" si="0"/>
        <v>44562</v>
      </c>
      <c r="I52">
        <f t="shared" si="1"/>
        <v>-40.96</v>
      </c>
      <c r="J52">
        <f t="shared" si="2"/>
        <v>288.19885097839813</v>
      </c>
      <c r="K52">
        <f>(I52-AVERAGE($I$39:I$51))^2</f>
        <v>63.447352071006016</v>
      </c>
      <c r="L52">
        <f t="shared" si="3"/>
        <v>16.976420440669997</v>
      </c>
    </row>
    <row r="53" spans="1:12" x14ac:dyDescent="0.3">
      <c r="A53" s="2">
        <v>42465</v>
      </c>
      <c r="B53">
        <v>110.25</v>
      </c>
      <c r="C53">
        <v>-41.39</v>
      </c>
      <c r="D53">
        <v>-42.83</v>
      </c>
      <c r="F53">
        <v>48213</v>
      </c>
      <c r="G53">
        <v>-61.467632293699999</v>
      </c>
      <c r="H53" s="2">
        <f t="shared" si="0"/>
        <v>44927</v>
      </c>
      <c r="I53">
        <f t="shared" si="1"/>
        <v>-40.68</v>
      </c>
      <c r="J53">
        <f t="shared" si="2"/>
        <v>432.1256563780791</v>
      </c>
      <c r="K53">
        <f>(I53-AVERAGE($I$39:I$51))^2</f>
        <v>67.986367455621419</v>
      </c>
      <c r="L53">
        <f t="shared" si="3"/>
        <v>20.7876322937</v>
      </c>
    </row>
    <row r="54" spans="1:12" x14ac:dyDescent="0.3">
      <c r="A54" s="2">
        <v>42515</v>
      </c>
      <c r="B54">
        <v>110.2</v>
      </c>
      <c r="C54">
        <v>-41.34</v>
      </c>
      <c r="D54">
        <v>-42.78</v>
      </c>
      <c r="F54">
        <v>48578</v>
      </c>
      <c r="G54">
        <v>-64.03182220459</v>
      </c>
      <c r="H54" s="2">
        <f t="shared" si="0"/>
        <v>45292</v>
      </c>
      <c r="I54">
        <f t="shared" si="1"/>
        <v>-40.68</v>
      </c>
      <c r="J54">
        <f t="shared" si="2"/>
        <v>545.30760027478254</v>
      </c>
      <c r="K54">
        <f>(I54-AVERAGE($I$39:I$51))^2</f>
        <v>67.986367455621419</v>
      </c>
      <c r="L54">
        <f t="shared" si="3"/>
        <v>23.35182220459</v>
      </c>
    </row>
    <row r="55" spans="1:12" x14ac:dyDescent="0.3">
      <c r="A55" s="2">
        <v>42577</v>
      </c>
      <c r="B55">
        <v>110.03</v>
      </c>
      <c r="C55">
        <v>-41.17</v>
      </c>
      <c r="D55">
        <v>-42.61</v>
      </c>
      <c r="F55">
        <v>48944</v>
      </c>
      <c r="G55">
        <v>-66.051551818850001</v>
      </c>
      <c r="H55" s="2">
        <f t="shared" si="0"/>
        <v>45658</v>
      </c>
      <c r="I55">
        <f t="shared" si="1"/>
        <v>-40.68</v>
      </c>
      <c r="J55">
        <f t="shared" si="2"/>
        <v>643.71564169659086</v>
      </c>
      <c r="K55">
        <f>(I55-AVERAGE($I$39:I$51))^2</f>
        <v>67.986367455621419</v>
      </c>
      <c r="L55">
        <f t="shared" si="3"/>
        <v>25.371551818850001</v>
      </c>
    </row>
    <row r="56" spans="1:12" x14ac:dyDescent="0.3">
      <c r="A56" s="2">
        <v>42626</v>
      </c>
      <c r="B56">
        <v>110.38</v>
      </c>
      <c r="C56">
        <v>-41.52</v>
      </c>
      <c r="D56">
        <v>-42.96</v>
      </c>
      <c r="F56">
        <v>49309</v>
      </c>
      <c r="G56">
        <v>-67.86833190918</v>
      </c>
      <c r="H56" s="2">
        <f t="shared" si="0"/>
        <v>46023</v>
      </c>
      <c r="I56">
        <f t="shared" si="1"/>
        <v>-40.68</v>
      </c>
      <c r="J56">
        <f t="shared" si="2"/>
        <v>739.20539200373537</v>
      </c>
      <c r="K56">
        <f>(I56-AVERAGE($I$39:I$51))^2</f>
        <v>67.986367455621419</v>
      </c>
      <c r="L56">
        <f t="shared" si="3"/>
        <v>27.18833190918</v>
      </c>
    </row>
    <row r="57" spans="1:12" x14ac:dyDescent="0.3">
      <c r="A57" s="2">
        <v>42689</v>
      </c>
      <c r="B57">
        <v>110.54</v>
      </c>
      <c r="C57">
        <v>-41.68</v>
      </c>
      <c r="D57">
        <v>-43.12</v>
      </c>
      <c r="F57">
        <v>49674</v>
      </c>
      <c r="G57">
        <v>-67.98036956787</v>
      </c>
      <c r="H57" s="2">
        <f t="shared" si="0"/>
        <v>46388</v>
      </c>
      <c r="I57">
        <f t="shared" si="1"/>
        <v>-40.68</v>
      </c>
      <c r="J57">
        <f t="shared" si="2"/>
        <v>745.31017854228242</v>
      </c>
      <c r="K57">
        <f>(I57-AVERAGE($I$39:I$51))^2</f>
        <v>67.986367455621419</v>
      </c>
      <c r="L57">
        <f t="shared" si="3"/>
        <v>27.30036956787</v>
      </c>
    </row>
    <row r="58" spans="1:12" x14ac:dyDescent="0.3">
      <c r="A58" s="2">
        <v>42744</v>
      </c>
      <c r="B58">
        <v>110.42</v>
      </c>
      <c r="C58">
        <v>-41.56</v>
      </c>
      <c r="D58">
        <v>-43</v>
      </c>
      <c r="F58">
        <v>50039</v>
      </c>
      <c r="G58">
        <v>-68.726860046390001</v>
      </c>
      <c r="H58" s="2">
        <f t="shared" si="0"/>
        <v>46753</v>
      </c>
      <c r="I58">
        <f t="shared" si="1"/>
        <v>-40.68</v>
      </c>
      <c r="J58">
        <f t="shared" si="2"/>
        <v>786.62635846178773</v>
      </c>
      <c r="K58">
        <f>(I58-AVERAGE($I$39:I$51))^2</f>
        <v>67.986367455621419</v>
      </c>
      <c r="L58">
        <f t="shared" si="3"/>
        <v>28.046860046390002</v>
      </c>
    </row>
    <row r="59" spans="1:12" x14ac:dyDescent="0.3">
      <c r="A59" s="2">
        <v>42790</v>
      </c>
      <c r="B59">
        <v>110.55</v>
      </c>
      <c r="C59">
        <v>-41.69</v>
      </c>
      <c r="D59">
        <v>-43.13</v>
      </c>
      <c r="F59">
        <v>50405</v>
      </c>
      <c r="G59">
        <v>-69.57315826416</v>
      </c>
      <c r="H59" s="2">
        <f t="shared" si="0"/>
        <v>47119</v>
      </c>
      <c r="I59">
        <f t="shared" si="1"/>
        <v>-40.68</v>
      </c>
      <c r="J59">
        <f t="shared" si="2"/>
        <v>834.8145944777973</v>
      </c>
      <c r="K59">
        <f>(I59-AVERAGE($I$39:I$51))^2</f>
        <v>67.986367455621419</v>
      </c>
      <c r="L59">
        <f t="shared" si="3"/>
        <v>28.89315826416</v>
      </c>
    </row>
    <row r="60" spans="1:12" x14ac:dyDescent="0.3">
      <c r="A60" s="2">
        <v>42845</v>
      </c>
      <c r="B60">
        <v>110.33</v>
      </c>
      <c r="C60">
        <v>-41.47</v>
      </c>
      <c r="D60">
        <v>-42.91</v>
      </c>
      <c r="F60">
        <v>50770</v>
      </c>
      <c r="G60">
        <v>-70.370079040530001</v>
      </c>
      <c r="H60" s="2">
        <f t="shared" si="0"/>
        <v>47484</v>
      </c>
      <c r="I60">
        <f t="shared" si="1"/>
        <v>-40.68</v>
      </c>
      <c r="J60">
        <f t="shared" si="2"/>
        <v>881.50079343291884</v>
      </c>
      <c r="K60">
        <f>(I60-AVERAGE($I$39:I$51))^2</f>
        <v>67.986367455621419</v>
      </c>
      <c r="L60">
        <f t="shared" si="3"/>
        <v>29.690079040530001</v>
      </c>
    </row>
    <row r="61" spans="1:12" x14ac:dyDescent="0.3">
      <c r="A61" s="2">
        <v>42928</v>
      </c>
      <c r="B61">
        <v>110.13</v>
      </c>
      <c r="C61">
        <v>-41.27</v>
      </c>
      <c r="D61">
        <v>-42.71</v>
      </c>
      <c r="F61">
        <v>51135</v>
      </c>
      <c r="G61">
        <v>-71.116607666020002</v>
      </c>
      <c r="H61" s="2">
        <f t="shared" si="0"/>
        <v>47849</v>
      </c>
      <c r="I61">
        <f t="shared" si="1"/>
        <v>-40.68</v>
      </c>
      <c r="J61">
        <f t="shared" si="2"/>
        <v>926.38708621522755</v>
      </c>
      <c r="K61">
        <f>(I61-AVERAGE($I$39:I$51))^2</f>
        <v>67.986367455621419</v>
      </c>
      <c r="L61">
        <f t="shared" si="3"/>
        <v>30.436607666020002</v>
      </c>
    </row>
    <row r="62" spans="1:12" x14ac:dyDescent="0.3">
      <c r="A62" s="2">
        <v>42971</v>
      </c>
      <c r="B62">
        <v>110</v>
      </c>
      <c r="C62">
        <v>-41.14</v>
      </c>
      <c r="D62">
        <v>-42.58</v>
      </c>
      <c r="F62">
        <v>51500</v>
      </c>
      <c r="G62">
        <v>-71.81364440918</v>
      </c>
      <c r="H62" s="2">
        <f t="shared" si="0"/>
        <v>48214</v>
      </c>
      <c r="I62">
        <f t="shared" si="1"/>
        <v>-40.68</v>
      </c>
      <c r="J62">
        <f t="shared" si="2"/>
        <v>969.30381419726507</v>
      </c>
      <c r="K62">
        <f>(I62-AVERAGE($I$39:I$51))^2</f>
        <v>67.986367455621419</v>
      </c>
      <c r="L62">
        <f t="shared" si="3"/>
        <v>31.13364440918</v>
      </c>
    </row>
    <row r="63" spans="1:12" x14ac:dyDescent="0.3">
      <c r="A63" s="2">
        <v>43040</v>
      </c>
      <c r="B63">
        <v>109.88</v>
      </c>
      <c r="C63">
        <v>-41.02</v>
      </c>
      <c r="D63">
        <v>-42.46</v>
      </c>
      <c r="F63">
        <v>51866</v>
      </c>
      <c r="G63">
        <v>-71.877059936519998</v>
      </c>
      <c r="H63" s="2">
        <f t="shared" si="0"/>
        <v>48580</v>
      </c>
      <c r="I63">
        <f t="shared" si="1"/>
        <v>-40.68</v>
      </c>
      <c r="J63">
        <f t="shared" si="2"/>
        <v>973.25654868282118</v>
      </c>
      <c r="K63">
        <f>(I63-AVERAGE($I$39:I$51))^2</f>
        <v>67.986367455621419</v>
      </c>
      <c r="L63">
        <f t="shared" si="3"/>
        <v>31.197059936519999</v>
      </c>
    </row>
    <row r="64" spans="1:12" x14ac:dyDescent="0.3">
      <c r="A64" s="2">
        <v>43109</v>
      </c>
      <c r="B64">
        <v>109.68</v>
      </c>
      <c r="C64">
        <v>-40.82</v>
      </c>
      <c r="D64">
        <v>-42.26</v>
      </c>
      <c r="F64">
        <v>52231</v>
      </c>
      <c r="G64">
        <v>-71.63461303711</v>
      </c>
      <c r="H64" s="2">
        <f t="shared" si="0"/>
        <v>48945</v>
      </c>
      <c r="I64">
        <f t="shared" si="1"/>
        <v>-40.68</v>
      </c>
      <c r="J64">
        <f t="shared" si="2"/>
        <v>958.1880682772204</v>
      </c>
      <c r="K64">
        <f>(I64-AVERAGE($I$39:I$51))^2</f>
        <v>67.986367455621419</v>
      </c>
      <c r="L64">
        <f t="shared" si="3"/>
        <v>30.954613037110001</v>
      </c>
    </row>
    <row r="65" spans="1:12" x14ac:dyDescent="0.3">
      <c r="A65" s="2">
        <v>43165</v>
      </c>
      <c r="B65">
        <v>110.14</v>
      </c>
      <c r="C65">
        <v>-41.28</v>
      </c>
      <c r="D65">
        <v>-42.72</v>
      </c>
      <c r="F65">
        <v>52596</v>
      </c>
      <c r="G65">
        <v>-71.396293640140001</v>
      </c>
      <c r="H65" s="2">
        <f t="shared" si="0"/>
        <v>49310</v>
      </c>
      <c r="I65">
        <f t="shared" si="1"/>
        <v>-40.68</v>
      </c>
      <c r="J65">
        <f t="shared" si="2"/>
        <v>943.49069498730512</v>
      </c>
      <c r="K65">
        <f>(I65-AVERAGE($I$39:I$51))^2</f>
        <v>67.986367455621419</v>
      </c>
      <c r="L65">
        <f t="shared" si="3"/>
        <v>30.716293640140002</v>
      </c>
    </row>
    <row r="66" spans="1:12" x14ac:dyDescent="0.3">
      <c r="A66" s="2">
        <v>43220</v>
      </c>
      <c r="B66">
        <v>109.66</v>
      </c>
      <c r="C66">
        <v>-40.799999999999898</v>
      </c>
      <c r="D66">
        <v>-42.24</v>
      </c>
      <c r="F66">
        <v>52961</v>
      </c>
      <c r="G66">
        <v>-71.2017288208</v>
      </c>
      <c r="H66" s="2">
        <f t="shared" si="0"/>
        <v>49675</v>
      </c>
      <c r="I66">
        <f t="shared" si="1"/>
        <v>-40.68</v>
      </c>
      <c r="J66">
        <f t="shared" si="2"/>
        <v>931.57593021045341</v>
      </c>
      <c r="K66">
        <f>(I66-AVERAGE($I$39:I$51))^2</f>
        <v>67.986367455621419</v>
      </c>
      <c r="L66">
        <f t="shared" si="3"/>
        <v>30.5217288208</v>
      </c>
    </row>
    <row r="67" spans="1:12" x14ac:dyDescent="0.3">
      <c r="A67" s="2">
        <v>43283</v>
      </c>
      <c r="B67">
        <v>109.73</v>
      </c>
      <c r="C67">
        <v>-40.869999999999898</v>
      </c>
      <c r="D67">
        <v>-42.31</v>
      </c>
      <c r="F67">
        <v>53327</v>
      </c>
      <c r="G67">
        <v>-71.054069519039999</v>
      </c>
      <c r="H67" s="2">
        <f t="shared" si="0"/>
        <v>50041</v>
      </c>
      <c r="I67">
        <f t="shared" si="1"/>
        <v>-40.68</v>
      </c>
      <c r="J67">
        <f t="shared" si="2"/>
        <v>922.58409914747472</v>
      </c>
      <c r="K67">
        <f>(I67-AVERAGE($I$39:I$51))^2</f>
        <v>67.986367455621419</v>
      </c>
      <c r="L67">
        <f t="shared" si="3"/>
        <v>30.374069519039999</v>
      </c>
    </row>
    <row r="68" spans="1:12" x14ac:dyDescent="0.3">
      <c r="A68" s="2">
        <v>43339</v>
      </c>
      <c r="B68">
        <v>110.18</v>
      </c>
      <c r="C68">
        <v>-41.32</v>
      </c>
      <c r="D68">
        <v>-42.76</v>
      </c>
      <c r="F68">
        <v>53692</v>
      </c>
      <c r="G68">
        <v>-70.949813842769998</v>
      </c>
      <c r="H68" s="2">
        <f t="shared" ref="H68:H82" si="4">$H$2+F68-$F$2+1</f>
        <v>50406</v>
      </c>
      <c r="I68">
        <f t="shared" ref="I68:I82" si="5">IFERROR(VLOOKUP(H68,A:D,4,FALSE),IFERROR(VLOOKUP(H68,A:D,4),0))</f>
        <v>-40.68</v>
      </c>
      <c r="J68">
        <f t="shared" si="2"/>
        <v>916.26163007595028</v>
      </c>
      <c r="K68">
        <f>(I68-AVERAGE($I$39:I$51))^2</f>
        <v>67.986367455621419</v>
      </c>
      <c r="L68">
        <f t="shared" si="3"/>
        <v>30.269813842769999</v>
      </c>
    </row>
    <row r="69" spans="1:12" x14ac:dyDescent="0.3">
      <c r="A69" s="2">
        <v>43403</v>
      </c>
      <c r="B69">
        <v>110.22</v>
      </c>
      <c r="C69">
        <v>-41.36</v>
      </c>
      <c r="D69">
        <v>-42.8</v>
      </c>
      <c r="F69">
        <v>54057</v>
      </c>
      <c r="G69">
        <v>-70.881774902339998</v>
      </c>
      <c r="H69" s="2">
        <f t="shared" si="4"/>
        <v>50771</v>
      </c>
      <c r="I69">
        <f t="shared" si="5"/>
        <v>-40.68</v>
      </c>
      <c r="J69">
        <f t="shared" si="2"/>
        <v>912.14720725161419</v>
      </c>
      <c r="K69">
        <f>(I69-AVERAGE($I$39:I$51))^2</f>
        <v>67.986367455621419</v>
      </c>
      <c r="L69">
        <f t="shared" si="3"/>
        <v>30.201774902339999</v>
      </c>
    </row>
    <row r="70" spans="1:12" x14ac:dyDescent="0.3">
      <c r="A70" s="2">
        <v>43515</v>
      </c>
      <c r="B70">
        <v>108.91</v>
      </c>
      <c r="C70">
        <v>-40.049999999999898</v>
      </c>
      <c r="D70">
        <v>-41.49</v>
      </c>
      <c r="F70">
        <v>54422</v>
      </c>
      <c r="G70">
        <v>-70.84432220459</v>
      </c>
      <c r="H70" s="2">
        <f t="shared" si="4"/>
        <v>51136</v>
      </c>
      <c r="I70">
        <f t="shared" si="5"/>
        <v>-40.68</v>
      </c>
      <c r="J70">
        <f t="shared" si="2"/>
        <v>909.88633406232134</v>
      </c>
      <c r="K70">
        <f>(I70-AVERAGE($I$39:I$51))^2</f>
        <v>67.986367455621419</v>
      </c>
      <c r="L70">
        <f t="shared" si="3"/>
        <v>30.16432220459</v>
      </c>
    </row>
    <row r="71" spans="1:12" x14ac:dyDescent="0.3">
      <c r="A71" s="2">
        <v>43566</v>
      </c>
      <c r="B71">
        <v>108.26</v>
      </c>
      <c r="C71">
        <v>-39.4</v>
      </c>
      <c r="D71">
        <v>-40.840000000000003</v>
      </c>
      <c r="F71">
        <v>54788</v>
      </c>
      <c r="G71">
        <v>-70.83226776123</v>
      </c>
      <c r="H71" s="2">
        <f t="shared" si="4"/>
        <v>51502</v>
      </c>
      <c r="I71">
        <f t="shared" si="5"/>
        <v>-40.68</v>
      </c>
      <c r="J71">
        <f t="shared" si="2"/>
        <v>909.15925114490994</v>
      </c>
      <c r="K71">
        <f>(I71-AVERAGE($I$39:I$51))^2</f>
        <v>67.986367455621419</v>
      </c>
      <c r="L71">
        <f t="shared" si="3"/>
        <v>30.15226776123</v>
      </c>
    </row>
    <row r="72" spans="1:12" x14ac:dyDescent="0.3">
      <c r="A72" s="2">
        <v>43662</v>
      </c>
      <c r="B72">
        <v>108.8</v>
      </c>
      <c r="C72">
        <v>-39.94</v>
      </c>
      <c r="D72">
        <v>-41.38</v>
      </c>
      <c r="F72">
        <v>55153</v>
      </c>
      <c r="G72">
        <v>-70.841148376459998</v>
      </c>
      <c r="H72" s="2">
        <f t="shared" si="4"/>
        <v>51867</v>
      </c>
      <c r="I72">
        <f t="shared" si="5"/>
        <v>-40.68</v>
      </c>
      <c r="J72">
        <f t="shared" si="2"/>
        <v>909.69487138683553</v>
      </c>
      <c r="K72">
        <f>(I72-AVERAGE($I$39:I$51))^2</f>
        <v>67.986367455621419</v>
      </c>
      <c r="L72">
        <f t="shared" si="3"/>
        <v>30.161148376459998</v>
      </c>
    </row>
    <row r="73" spans="1:12" x14ac:dyDescent="0.3">
      <c r="A73" s="2">
        <v>43776</v>
      </c>
      <c r="B73">
        <v>108.92</v>
      </c>
      <c r="C73">
        <v>-40.06</v>
      </c>
      <c r="D73">
        <v>-41.5</v>
      </c>
      <c r="F73">
        <v>55518</v>
      </c>
      <c r="G73">
        <v>-70.867485046390001</v>
      </c>
      <c r="H73" s="2">
        <f t="shared" si="4"/>
        <v>52232</v>
      </c>
      <c r="I73">
        <f t="shared" si="5"/>
        <v>-40.68</v>
      </c>
      <c r="J73">
        <f t="shared" si="2"/>
        <v>911.28425342601997</v>
      </c>
      <c r="K73">
        <f>(I73-AVERAGE($I$39:I$51))^2</f>
        <v>67.986367455621419</v>
      </c>
      <c r="L73">
        <f t="shared" si="3"/>
        <v>30.187485046390002</v>
      </c>
    </row>
    <row r="74" spans="1:12" x14ac:dyDescent="0.3">
      <c r="A74" s="2">
        <v>43832</v>
      </c>
      <c r="B74">
        <v>108.73</v>
      </c>
      <c r="C74">
        <v>-39.869999999999898</v>
      </c>
      <c r="D74">
        <v>-41.31</v>
      </c>
      <c r="F74">
        <v>55883</v>
      </c>
      <c r="G74">
        <v>-70.90779876709</v>
      </c>
      <c r="H74" s="2">
        <f t="shared" si="4"/>
        <v>52597</v>
      </c>
      <c r="I74">
        <f t="shared" si="5"/>
        <v>-40.68</v>
      </c>
      <c r="J74">
        <f t="shared" si="2"/>
        <v>913.7198183036877</v>
      </c>
      <c r="K74">
        <f>(I74-AVERAGE($I$39:I$51))^2</f>
        <v>67.986367455621419</v>
      </c>
      <c r="L74">
        <f t="shared" si="3"/>
        <v>30.22779876709</v>
      </c>
    </row>
    <row r="75" spans="1:12" x14ac:dyDescent="0.3">
      <c r="A75" s="2">
        <v>43865</v>
      </c>
      <c r="B75">
        <v>108.64</v>
      </c>
      <c r="C75">
        <v>-39.78</v>
      </c>
      <c r="D75">
        <v>-41.22</v>
      </c>
      <c r="F75">
        <v>56249</v>
      </c>
      <c r="G75">
        <v>-70.95997619629</v>
      </c>
      <c r="H75" s="2">
        <f t="shared" si="4"/>
        <v>52963</v>
      </c>
      <c r="I75">
        <f t="shared" si="5"/>
        <v>-40.68</v>
      </c>
      <c r="J75">
        <f t="shared" si="2"/>
        <v>916.87695844788902</v>
      </c>
      <c r="K75">
        <f>(I75-AVERAGE($I$39:I$51))^2</f>
        <v>67.986367455621419</v>
      </c>
      <c r="L75">
        <f t="shared" si="3"/>
        <v>30.279976196290001</v>
      </c>
    </row>
    <row r="76" spans="1:12" x14ac:dyDescent="0.3">
      <c r="A76" s="2">
        <v>43964</v>
      </c>
      <c r="B76">
        <v>108.64</v>
      </c>
      <c r="C76">
        <v>-39.78</v>
      </c>
      <c r="D76">
        <v>-41.22</v>
      </c>
      <c r="F76">
        <v>56614</v>
      </c>
      <c r="G76">
        <v>-71.021743774409998</v>
      </c>
      <c r="H76" s="2">
        <f t="shared" si="4"/>
        <v>53328</v>
      </c>
      <c r="I76">
        <f t="shared" si="5"/>
        <v>-40.68</v>
      </c>
      <c r="J76">
        <f t="shared" si="2"/>
        <v>920.62141527194785</v>
      </c>
      <c r="K76">
        <f>(I76-AVERAGE($I$39:I$51))^2</f>
        <v>67.986367455621419</v>
      </c>
      <c r="L76">
        <f t="shared" si="3"/>
        <v>30.341743774409998</v>
      </c>
    </row>
    <row r="77" spans="1:12" x14ac:dyDescent="0.3">
      <c r="A77" s="2">
        <v>44172</v>
      </c>
      <c r="B77">
        <v>107.66</v>
      </c>
      <c r="C77">
        <v>-38.799999999999898</v>
      </c>
      <c r="D77">
        <v>-40.24</v>
      </c>
      <c r="F77">
        <v>56979</v>
      </c>
      <c r="G77">
        <v>-71.091316223139998</v>
      </c>
      <c r="H77" s="2">
        <f t="shared" si="4"/>
        <v>53693</v>
      </c>
      <c r="I77">
        <f t="shared" si="5"/>
        <v>-40.68</v>
      </c>
      <c r="J77">
        <f t="shared" si="2"/>
        <v>924.84815442381807</v>
      </c>
      <c r="K77">
        <f>(I77-AVERAGE($I$39:I$51))^2</f>
        <v>67.986367455621419</v>
      </c>
      <c r="L77">
        <f t="shared" si="3"/>
        <v>30.411316223139998</v>
      </c>
    </row>
    <row r="78" spans="1:12" x14ac:dyDescent="0.3">
      <c r="A78" s="2">
        <v>44272</v>
      </c>
      <c r="B78">
        <v>107.19</v>
      </c>
      <c r="C78">
        <v>-38.33</v>
      </c>
      <c r="D78">
        <v>-39.770000000000003</v>
      </c>
      <c r="F78">
        <v>57344</v>
      </c>
      <c r="G78">
        <v>-71.167404174799998</v>
      </c>
      <c r="H78" s="2">
        <f t="shared" si="4"/>
        <v>54058</v>
      </c>
      <c r="I78">
        <f t="shared" si="5"/>
        <v>-40.68</v>
      </c>
      <c r="J78">
        <f t="shared" si="2"/>
        <v>929.48181331761236</v>
      </c>
      <c r="K78">
        <f>(I78-AVERAGE($I$39:I$51))^2</f>
        <v>67.986367455621419</v>
      </c>
      <c r="L78">
        <f t="shared" si="3"/>
        <v>30.487404174799998</v>
      </c>
    </row>
    <row r="79" spans="1:12" x14ac:dyDescent="0.3">
      <c r="A79" s="2">
        <v>44412</v>
      </c>
      <c r="B79">
        <v>107.87</v>
      </c>
      <c r="C79">
        <v>-39.01</v>
      </c>
      <c r="D79">
        <v>-40.450000000000003</v>
      </c>
      <c r="F79">
        <v>57710</v>
      </c>
      <c r="G79">
        <v>-71.2490234375</v>
      </c>
      <c r="H79" s="2">
        <f t="shared" si="4"/>
        <v>54424</v>
      </c>
      <c r="I79">
        <f t="shared" si="5"/>
        <v>-40.68</v>
      </c>
      <c r="J79">
        <f t="shared" si="2"/>
        <v>934.46519392242431</v>
      </c>
      <c r="K79">
        <f>(I79-AVERAGE($I$39:I$51))^2</f>
        <v>67.986367455621419</v>
      </c>
      <c r="L79">
        <f t="shared" si="3"/>
        <v>30.5690234375</v>
      </c>
    </row>
    <row r="80" spans="1:12" x14ac:dyDescent="0.3">
      <c r="A80" s="2">
        <v>44510</v>
      </c>
      <c r="B80">
        <v>108.38</v>
      </c>
      <c r="C80">
        <v>-39.520000000000003</v>
      </c>
      <c r="D80">
        <v>-40.96</v>
      </c>
      <c r="F80">
        <v>58075</v>
      </c>
      <c r="G80">
        <v>-71.33497619629</v>
      </c>
      <c r="H80" s="2">
        <f t="shared" si="4"/>
        <v>54789</v>
      </c>
      <c r="I80">
        <f t="shared" si="5"/>
        <v>-40.68</v>
      </c>
      <c r="J80">
        <f t="shared" si="2"/>
        <v>939.72756559510651</v>
      </c>
      <c r="K80">
        <f>(I80-AVERAGE($I$39:I$51))^2</f>
        <v>67.986367455621419</v>
      </c>
      <c r="L80">
        <f t="shared" si="3"/>
        <v>30.654976196290001</v>
      </c>
    </row>
    <row r="81" spans="1:12" x14ac:dyDescent="0.3">
      <c r="A81" s="2">
        <v>44585</v>
      </c>
      <c r="B81">
        <v>108.1</v>
      </c>
      <c r="C81">
        <v>-39.24</v>
      </c>
      <c r="D81">
        <v>-40.68</v>
      </c>
      <c r="F81">
        <v>61727</v>
      </c>
      <c r="G81">
        <v>-72.309616088870001</v>
      </c>
      <c r="H81" s="2">
        <f t="shared" si="4"/>
        <v>58441</v>
      </c>
      <c r="I81">
        <f t="shared" si="5"/>
        <v>-40.68</v>
      </c>
      <c r="J81">
        <f t="shared" si="2"/>
        <v>1000.432613929304</v>
      </c>
      <c r="K81">
        <f>(I81-AVERAGE($I$39:I$51))^2</f>
        <v>67.986367455621419</v>
      </c>
      <c r="L81">
        <f t="shared" si="3"/>
        <v>31.629616088870002</v>
      </c>
    </row>
    <row r="82" spans="1:12" x14ac:dyDescent="0.3">
      <c r="F82">
        <v>65380</v>
      </c>
      <c r="G82">
        <v>-73.30768585205</v>
      </c>
      <c r="H82" s="2">
        <f t="shared" si="4"/>
        <v>62094</v>
      </c>
      <c r="I82">
        <f t="shared" si="5"/>
        <v>-40.68</v>
      </c>
      <c r="J82">
        <f t="shared" si="2"/>
        <v>1064.5658840600638</v>
      </c>
      <c r="K82">
        <f>(I82-AVERAGE($I$39:I$51))^2</f>
        <v>67.986367455621419</v>
      </c>
      <c r="L82">
        <f t="shared" si="3"/>
        <v>32.62768585205</v>
      </c>
    </row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3CED87-F5BE-41FC-9E77-2B93E49242ED}">
  <dimension ref="A1:O1754"/>
  <sheetViews>
    <sheetView topLeftCell="D1" workbookViewId="0">
      <selection activeCell="M6" sqref="M6"/>
    </sheetView>
  </sheetViews>
  <sheetFormatPr defaultRowHeight="14.4" x14ac:dyDescent="0.3"/>
  <cols>
    <col min="1" max="1" width="10.5546875" bestFit="1" customWidth="1"/>
  </cols>
  <sheetData>
    <row r="1" spans="1:15" s="1" customFormat="1" x14ac:dyDescent="0.3">
      <c r="A1" s="1" t="s">
        <v>0</v>
      </c>
      <c r="B1" s="1" t="s">
        <v>1</v>
      </c>
      <c r="C1" s="1" t="s">
        <v>2</v>
      </c>
      <c r="D1" s="1" t="s">
        <v>3</v>
      </c>
    </row>
    <row r="2" spans="1:15" x14ac:dyDescent="0.3">
      <c r="A2" s="2">
        <v>29269</v>
      </c>
      <c r="B2">
        <v>128.24</v>
      </c>
      <c r="C2">
        <v>-56.24</v>
      </c>
      <c r="D2">
        <v>-57.59</v>
      </c>
      <c r="F2">
        <v>3288</v>
      </c>
      <c r="G2">
        <v>37.40648651123</v>
      </c>
      <c r="H2" s="2">
        <v>1</v>
      </c>
      <c r="I2">
        <f>IFERROR(VLOOKUP(H2,$A$2:$D$542,4,FALSE),IFERROR(VLOOKUP(H2,$A$2:$D$542,4),0))</f>
        <v>0</v>
      </c>
      <c r="K2">
        <f>MAX(D:D)</f>
        <v>-57.59</v>
      </c>
    </row>
    <row r="3" spans="1:15" x14ac:dyDescent="0.3">
      <c r="A3" s="2">
        <v>29335</v>
      </c>
      <c r="B3">
        <v>142.9</v>
      </c>
      <c r="C3">
        <v>-70.900000000000006</v>
      </c>
      <c r="D3">
        <v>-72.25</v>
      </c>
      <c r="F3">
        <v>10958</v>
      </c>
      <c r="G3">
        <v>35.274257659912003</v>
      </c>
      <c r="H3" s="2">
        <f>$H$2+F3-$F$2+1</f>
        <v>7672</v>
      </c>
      <c r="I3">
        <f>IFERROR(VLOOKUP(H3,A:D,4,FALSE),IFERROR(VLOOKUP(H3,A:D,4),0))</f>
        <v>0</v>
      </c>
      <c r="K3">
        <f>MIN(D:D)</f>
        <v>-121.66</v>
      </c>
    </row>
    <row r="4" spans="1:15" x14ac:dyDescent="0.3">
      <c r="A4" s="2">
        <v>29370</v>
      </c>
      <c r="B4">
        <v>144.30000000000001</v>
      </c>
      <c r="C4">
        <v>-72.3</v>
      </c>
      <c r="D4">
        <v>-73.650000000000006</v>
      </c>
      <c r="F4">
        <v>17897</v>
      </c>
      <c r="G4">
        <v>31.560228347778001</v>
      </c>
      <c r="H4" s="2">
        <f t="shared" ref="H4:H67" si="0">$H$2+F4-$F$2+1</f>
        <v>14611</v>
      </c>
      <c r="I4">
        <f t="shared" ref="I4:I67" si="1">IFERROR(VLOOKUP(H4,A:D,4,FALSE),IFERROR(VLOOKUP(H4,A:D,4),0))</f>
        <v>0</v>
      </c>
      <c r="L4" t="s">
        <v>9</v>
      </c>
      <c r="M4" t="s">
        <v>10</v>
      </c>
      <c r="N4" t="s">
        <v>11</v>
      </c>
      <c r="O4" t="s">
        <v>12</v>
      </c>
    </row>
    <row r="5" spans="1:15" x14ac:dyDescent="0.3">
      <c r="A5" s="2">
        <v>29402</v>
      </c>
      <c r="B5">
        <v>144.6</v>
      </c>
      <c r="C5">
        <v>-72.599999999999895</v>
      </c>
      <c r="D5">
        <v>-73.95</v>
      </c>
      <c r="F5">
        <v>20089</v>
      </c>
      <c r="G5">
        <v>22.266681671143001</v>
      </c>
      <c r="H5" s="2">
        <f t="shared" si="0"/>
        <v>16803</v>
      </c>
      <c r="I5">
        <f t="shared" si="1"/>
        <v>0</v>
      </c>
      <c r="K5">
        <f>CORREL(G12:G51,I12:I51)^2</f>
        <v>0.67995783529614329</v>
      </c>
      <c r="L5">
        <f>1-(SUM(J10:J51)/SUM(K10:K51))</f>
        <v>0.39627074411267305</v>
      </c>
      <c r="M5">
        <f>SUM(L10:L51)*100/SUM(I10:I51)</f>
        <v>5.8833607673765353</v>
      </c>
      <c r="N5">
        <f>SQRT(SUM(J10:J51))/COUNT(J10:J51)</f>
        <v>1.3039474034631531</v>
      </c>
      <c r="O5">
        <f>N5/_xlfn.STDEV.S(I12:I51)</f>
        <v>0.12130911182699194</v>
      </c>
    </row>
    <row r="6" spans="1:15" x14ac:dyDescent="0.3">
      <c r="A6" s="2">
        <v>29426</v>
      </c>
      <c r="B6">
        <v>152.19999999999899</v>
      </c>
      <c r="C6">
        <v>-80.2</v>
      </c>
      <c r="D6">
        <v>-81.55</v>
      </c>
      <c r="F6">
        <v>22646</v>
      </c>
      <c r="G6">
        <v>16.062929153441999</v>
      </c>
      <c r="H6" s="2">
        <f t="shared" si="0"/>
        <v>19360</v>
      </c>
      <c r="I6">
        <f t="shared" si="1"/>
        <v>0</v>
      </c>
    </row>
    <row r="7" spans="1:15" x14ac:dyDescent="0.3">
      <c r="A7" s="2">
        <v>29460</v>
      </c>
      <c r="B7">
        <v>155.6</v>
      </c>
      <c r="C7">
        <v>-83.6</v>
      </c>
      <c r="D7">
        <v>-84.95</v>
      </c>
      <c r="F7">
        <v>24472</v>
      </c>
      <c r="G7">
        <v>2.5070228576660001</v>
      </c>
      <c r="H7" s="2">
        <f t="shared" si="0"/>
        <v>21186</v>
      </c>
      <c r="I7">
        <f t="shared" si="1"/>
        <v>0</v>
      </c>
    </row>
    <row r="8" spans="1:15" x14ac:dyDescent="0.3">
      <c r="A8" s="2">
        <v>29479</v>
      </c>
      <c r="B8">
        <v>163.5</v>
      </c>
      <c r="C8">
        <v>-91.5</v>
      </c>
      <c r="D8">
        <v>-92.85</v>
      </c>
      <c r="F8">
        <v>27029</v>
      </c>
      <c r="G8">
        <v>-15.88182163239</v>
      </c>
      <c r="H8" s="2">
        <f t="shared" si="0"/>
        <v>23743</v>
      </c>
      <c r="I8">
        <f t="shared" si="1"/>
        <v>0</v>
      </c>
    </row>
    <row r="9" spans="1:15" x14ac:dyDescent="0.3">
      <c r="A9" s="2">
        <v>29524</v>
      </c>
      <c r="B9">
        <v>166.3</v>
      </c>
      <c r="C9">
        <v>-94.3</v>
      </c>
      <c r="D9">
        <v>-95.65</v>
      </c>
      <c r="F9">
        <v>28124</v>
      </c>
      <c r="G9">
        <v>-29.154647827150001</v>
      </c>
      <c r="H9" s="2">
        <f t="shared" si="0"/>
        <v>24838</v>
      </c>
      <c r="I9">
        <f t="shared" si="1"/>
        <v>0</v>
      </c>
    </row>
    <row r="10" spans="1:15" x14ac:dyDescent="0.3">
      <c r="A10" s="2">
        <v>29551</v>
      </c>
      <c r="B10">
        <v>166.9</v>
      </c>
      <c r="C10">
        <v>-94.9</v>
      </c>
      <c r="D10">
        <v>-96.25</v>
      </c>
      <c r="F10">
        <v>29951</v>
      </c>
      <c r="G10">
        <v>-50.912914276119999</v>
      </c>
      <c r="H10" s="2">
        <f t="shared" si="0"/>
        <v>26665</v>
      </c>
      <c r="I10">
        <f t="shared" si="1"/>
        <v>0</v>
      </c>
    </row>
    <row r="11" spans="1:15" x14ac:dyDescent="0.3">
      <c r="A11" s="2">
        <v>29558</v>
      </c>
      <c r="B11">
        <v>167.5</v>
      </c>
      <c r="C11">
        <v>-95.5</v>
      </c>
      <c r="D11">
        <v>-96.85</v>
      </c>
      <c r="F11">
        <v>31777</v>
      </c>
      <c r="G11">
        <v>-70.007232666020002</v>
      </c>
      <c r="H11" s="2">
        <f t="shared" si="0"/>
        <v>28491</v>
      </c>
      <c r="I11">
        <f t="shared" si="1"/>
        <v>0</v>
      </c>
    </row>
    <row r="12" spans="1:15" x14ac:dyDescent="0.3">
      <c r="A12" s="2">
        <v>29710</v>
      </c>
      <c r="B12">
        <v>172.09</v>
      </c>
      <c r="C12">
        <v>-100.09</v>
      </c>
      <c r="D12">
        <v>-101.44</v>
      </c>
      <c r="F12">
        <v>33238</v>
      </c>
      <c r="G12">
        <v>-78.107292175289999</v>
      </c>
      <c r="H12" s="2">
        <f t="shared" si="0"/>
        <v>29952</v>
      </c>
      <c r="I12">
        <f t="shared" si="1"/>
        <v>-80.25</v>
      </c>
      <c r="J12">
        <f>(I12-G12)^2</f>
        <v>4.5911968220734654</v>
      </c>
      <c r="K12">
        <f>(I12-AVERAGE($I$12:I$51))^2</f>
        <v>227.89676406249993</v>
      </c>
      <c r="L12">
        <f>(I12-G12)</f>
        <v>-2.1427078247100013</v>
      </c>
    </row>
    <row r="13" spans="1:15" x14ac:dyDescent="0.3">
      <c r="A13" s="2">
        <v>29720</v>
      </c>
      <c r="B13">
        <v>172.65</v>
      </c>
      <c r="C13">
        <v>-100.65</v>
      </c>
      <c r="D13">
        <v>-102</v>
      </c>
      <c r="F13">
        <v>33603</v>
      </c>
      <c r="G13">
        <v>-76.386581420900001</v>
      </c>
      <c r="H13" s="2">
        <f t="shared" si="0"/>
        <v>30317</v>
      </c>
      <c r="I13">
        <f t="shared" si="1"/>
        <v>-75.75</v>
      </c>
      <c r="J13">
        <f t="shared" ref="J13:J76" si="2">(I13-G13)^2</f>
        <v>0.40523590543506383</v>
      </c>
      <c r="K13">
        <f>(I13-AVERAGE($I$12:I$51))^2</f>
        <v>384.01301406249991</v>
      </c>
      <c r="L13">
        <f t="shared" ref="L13:L76" si="3">(I13-G13)</f>
        <v>0.63658142090000069</v>
      </c>
    </row>
    <row r="14" spans="1:15" x14ac:dyDescent="0.3">
      <c r="A14" s="2">
        <v>29754</v>
      </c>
      <c r="B14">
        <v>172.8</v>
      </c>
      <c r="C14">
        <v>-100.8</v>
      </c>
      <c r="D14">
        <v>-102.15</v>
      </c>
      <c r="F14">
        <v>33968</v>
      </c>
      <c r="G14">
        <v>-79.585250854489999</v>
      </c>
      <c r="H14" s="2">
        <f t="shared" si="0"/>
        <v>30682</v>
      </c>
      <c r="I14">
        <f t="shared" si="1"/>
        <v>-81.95</v>
      </c>
      <c r="J14">
        <f t="shared" si="2"/>
        <v>5.5920385211902932</v>
      </c>
      <c r="K14">
        <f>(I14-AVERAGE($I$12:I$51))^2</f>
        <v>179.45951406249986</v>
      </c>
      <c r="L14">
        <f t="shared" si="3"/>
        <v>-2.3647491455100038</v>
      </c>
    </row>
    <row r="15" spans="1:15" x14ac:dyDescent="0.3">
      <c r="A15" s="2">
        <v>29774</v>
      </c>
      <c r="B15">
        <v>174.93</v>
      </c>
      <c r="C15">
        <v>-102.93</v>
      </c>
      <c r="D15">
        <v>-104.28</v>
      </c>
      <c r="F15">
        <v>34334</v>
      </c>
      <c r="G15">
        <v>-78.057250976559999</v>
      </c>
      <c r="H15" s="2">
        <f t="shared" si="0"/>
        <v>31048</v>
      </c>
      <c r="I15">
        <f t="shared" si="1"/>
        <v>-75.67</v>
      </c>
      <c r="J15">
        <f t="shared" si="2"/>
        <v>5.6989672250866601</v>
      </c>
      <c r="K15">
        <f>(I15-AVERAGE($I$12:I$51))^2</f>
        <v>387.15481406249984</v>
      </c>
      <c r="L15">
        <f t="shared" si="3"/>
        <v>2.3872509765599972</v>
      </c>
    </row>
    <row r="16" spans="1:15" x14ac:dyDescent="0.3">
      <c r="A16" s="2">
        <v>29803</v>
      </c>
      <c r="B16">
        <v>173.2</v>
      </c>
      <c r="C16">
        <v>-101.2</v>
      </c>
      <c r="D16">
        <v>-102.55</v>
      </c>
      <c r="F16">
        <v>34699</v>
      </c>
      <c r="G16">
        <v>-85.52523803711</v>
      </c>
      <c r="H16" s="2">
        <f t="shared" si="0"/>
        <v>31413</v>
      </c>
      <c r="I16">
        <f t="shared" si="1"/>
        <v>-79.349999999999895</v>
      </c>
      <c r="J16">
        <f t="shared" si="2"/>
        <v>38.133564814971471</v>
      </c>
      <c r="K16">
        <f>(I16-AVERAGE($I$12:I$51))^2</f>
        <v>255.88001406250328</v>
      </c>
      <c r="L16">
        <f t="shared" si="3"/>
        <v>6.1752380371101054</v>
      </c>
    </row>
    <row r="17" spans="1:12" x14ac:dyDescent="0.3">
      <c r="A17" s="2">
        <v>29808</v>
      </c>
      <c r="B17">
        <v>172.95</v>
      </c>
      <c r="C17">
        <v>-100.95</v>
      </c>
      <c r="D17">
        <v>-102.3</v>
      </c>
      <c r="F17">
        <v>35064</v>
      </c>
      <c r="G17">
        <v>-89.351165771479998</v>
      </c>
      <c r="H17" s="2">
        <f t="shared" si="0"/>
        <v>31778</v>
      </c>
      <c r="I17">
        <f t="shared" si="1"/>
        <v>-105.11</v>
      </c>
      <c r="J17">
        <f t="shared" si="2"/>
        <v>248.3408562419736</v>
      </c>
      <c r="K17">
        <f>(I17-AVERAGE($I$12:I$51))^2</f>
        <v>95.330814062500039</v>
      </c>
      <c r="L17">
        <f t="shared" si="3"/>
        <v>-15.758834228520001</v>
      </c>
    </row>
    <row r="18" spans="1:12" x14ac:dyDescent="0.3">
      <c r="A18" s="2">
        <v>29844</v>
      </c>
      <c r="B18">
        <v>160.65</v>
      </c>
      <c r="C18">
        <v>-88.65</v>
      </c>
      <c r="D18">
        <v>-90</v>
      </c>
      <c r="F18">
        <v>35429</v>
      </c>
      <c r="G18">
        <v>-87.169578552250002</v>
      </c>
      <c r="H18" s="2">
        <f t="shared" si="0"/>
        <v>32143</v>
      </c>
      <c r="I18">
        <f t="shared" si="1"/>
        <v>-104.28</v>
      </c>
      <c r="J18">
        <f t="shared" si="2"/>
        <v>292.76652211962318</v>
      </c>
      <c r="K18">
        <f>(I18-AVERAGE($I$12:I$51))^2</f>
        <v>79.811889062500057</v>
      </c>
      <c r="L18">
        <f t="shared" si="3"/>
        <v>-17.110421447749999</v>
      </c>
    </row>
    <row r="19" spans="1:12" x14ac:dyDescent="0.3">
      <c r="A19" s="2">
        <v>29849</v>
      </c>
      <c r="B19">
        <v>160.30000000000001</v>
      </c>
      <c r="C19">
        <v>-88.3</v>
      </c>
      <c r="D19">
        <v>-89.65</v>
      </c>
      <c r="F19">
        <v>35795</v>
      </c>
      <c r="G19">
        <v>-83.32878112793</v>
      </c>
      <c r="H19" s="2">
        <f t="shared" si="0"/>
        <v>32509</v>
      </c>
      <c r="I19">
        <f t="shared" si="1"/>
        <v>-87.04</v>
      </c>
      <c r="J19">
        <f t="shared" si="2"/>
        <v>13.773145516408569</v>
      </c>
      <c r="K19">
        <f>(I19-AVERAGE($I$12:I$51))^2</f>
        <v>68.993789062499857</v>
      </c>
      <c r="L19">
        <f t="shared" si="3"/>
        <v>-3.7112188720700061</v>
      </c>
    </row>
    <row r="20" spans="1:12" x14ac:dyDescent="0.3">
      <c r="A20" s="2">
        <v>29854</v>
      </c>
      <c r="B20">
        <v>159.18</v>
      </c>
      <c r="C20">
        <v>-87.18</v>
      </c>
      <c r="D20">
        <v>-88.53</v>
      </c>
      <c r="F20">
        <v>36160</v>
      </c>
      <c r="G20">
        <v>-82.15241241455</v>
      </c>
      <c r="H20" s="2">
        <f t="shared" si="0"/>
        <v>32874</v>
      </c>
      <c r="I20">
        <f t="shared" si="1"/>
        <v>-86.69</v>
      </c>
      <c r="J20">
        <f t="shared" si="2"/>
        <v>20.589701095629945</v>
      </c>
      <c r="K20">
        <f>(I20-AVERAGE($I$12:I$51))^2</f>
        <v>74.9306640625</v>
      </c>
      <c r="L20">
        <f t="shared" si="3"/>
        <v>-4.5375875854499981</v>
      </c>
    </row>
    <row r="21" spans="1:12" x14ac:dyDescent="0.3">
      <c r="A21" s="2">
        <v>29859</v>
      </c>
      <c r="B21">
        <v>158.30000000000001</v>
      </c>
      <c r="C21">
        <v>-86.3</v>
      </c>
      <c r="D21">
        <v>-87.65</v>
      </c>
      <c r="F21">
        <v>36525</v>
      </c>
      <c r="G21">
        <v>-83.661376953130002</v>
      </c>
      <c r="H21" s="2">
        <f t="shared" si="0"/>
        <v>33239</v>
      </c>
      <c r="I21">
        <f t="shared" si="1"/>
        <v>-88.74</v>
      </c>
      <c r="J21">
        <f t="shared" si="2"/>
        <v>25.792412052199047</v>
      </c>
      <c r="K21">
        <f>(I21-AVERAGE($I$12:I$51))^2</f>
        <v>43.642539062500035</v>
      </c>
      <c r="L21">
        <f t="shared" si="3"/>
        <v>-5.0786230468699927</v>
      </c>
    </row>
    <row r="22" spans="1:12" x14ac:dyDescent="0.3">
      <c r="A22" s="2">
        <v>29864</v>
      </c>
      <c r="B22">
        <v>157.56</v>
      </c>
      <c r="C22">
        <v>-85.56</v>
      </c>
      <c r="D22">
        <v>-86.91</v>
      </c>
      <c r="F22">
        <v>36890</v>
      </c>
      <c r="G22">
        <v>-90.625</v>
      </c>
      <c r="H22" s="2">
        <f t="shared" si="0"/>
        <v>33604</v>
      </c>
      <c r="I22">
        <f t="shared" si="1"/>
        <v>-98.7</v>
      </c>
      <c r="J22">
        <f t="shared" si="2"/>
        <v>65.20562500000004</v>
      </c>
      <c r="K22">
        <f>(I22-AVERAGE($I$12:I$51))^2</f>
        <v>11.247639062500035</v>
      </c>
      <c r="L22">
        <f t="shared" si="3"/>
        <v>-8.0750000000000028</v>
      </c>
    </row>
    <row r="23" spans="1:12" x14ac:dyDescent="0.3">
      <c r="A23" s="2">
        <v>29869</v>
      </c>
      <c r="B23">
        <v>157</v>
      </c>
      <c r="C23">
        <v>-85</v>
      </c>
      <c r="D23">
        <v>-86.35</v>
      </c>
      <c r="F23">
        <v>37256</v>
      </c>
      <c r="G23">
        <v>-88.78401184082</v>
      </c>
      <c r="H23" s="2">
        <f t="shared" si="0"/>
        <v>33970</v>
      </c>
      <c r="I23">
        <f t="shared" si="1"/>
        <v>-92.63</v>
      </c>
      <c r="J23">
        <f t="shared" si="2"/>
        <v>14.791624920552731</v>
      </c>
      <c r="K23">
        <f>(I23-AVERAGE($I$12:I$51))^2</f>
        <v>7.3780140625000126</v>
      </c>
      <c r="L23">
        <f t="shared" si="3"/>
        <v>-3.8459881591799956</v>
      </c>
    </row>
    <row r="24" spans="1:12" x14ac:dyDescent="0.3">
      <c r="A24" s="2">
        <v>29874</v>
      </c>
      <c r="B24">
        <v>156.53</v>
      </c>
      <c r="C24">
        <v>-84.53</v>
      </c>
      <c r="D24">
        <v>-85.88</v>
      </c>
      <c r="F24">
        <v>37621</v>
      </c>
      <c r="G24">
        <v>-89.886474609380002</v>
      </c>
      <c r="H24" s="2">
        <f t="shared" si="0"/>
        <v>34335</v>
      </c>
      <c r="I24">
        <f t="shared" si="1"/>
        <v>-117.41</v>
      </c>
      <c r="J24">
        <f t="shared" si="2"/>
        <v>757.54444992810352</v>
      </c>
      <c r="K24">
        <f>(I24-AVERAGE($I$12:I$51))^2</f>
        <v>486.80906406249994</v>
      </c>
      <c r="L24">
        <f t="shared" si="3"/>
        <v>-27.523525390619994</v>
      </c>
    </row>
    <row r="25" spans="1:12" x14ac:dyDescent="0.3">
      <c r="A25" s="2">
        <v>29879</v>
      </c>
      <c r="B25">
        <v>156.07</v>
      </c>
      <c r="C25">
        <v>-84.07</v>
      </c>
      <c r="D25">
        <v>-85.42</v>
      </c>
      <c r="F25">
        <v>37986</v>
      </c>
      <c r="G25">
        <v>-92.5336227417</v>
      </c>
      <c r="H25" s="2">
        <f t="shared" si="0"/>
        <v>34700</v>
      </c>
      <c r="I25">
        <f t="shared" si="1"/>
        <v>-94.45</v>
      </c>
      <c r="J25">
        <f t="shared" si="2"/>
        <v>3.6725017961294344</v>
      </c>
      <c r="K25">
        <f>(I25-AVERAGE($I$12:I$51))^2</f>
        <v>0.80326406249999083</v>
      </c>
      <c r="L25">
        <f t="shared" si="3"/>
        <v>-1.9163772583000025</v>
      </c>
    </row>
    <row r="26" spans="1:12" x14ac:dyDescent="0.3">
      <c r="A26" s="2">
        <v>29884</v>
      </c>
      <c r="B26">
        <v>156.19999999999899</v>
      </c>
      <c r="C26">
        <v>-84.2</v>
      </c>
      <c r="D26">
        <v>-85.55</v>
      </c>
      <c r="F26">
        <v>38351</v>
      </c>
      <c r="G26">
        <v>-90.897521972660002</v>
      </c>
      <c r="H26" s="2">
        <f t="shared" si="0"/>
        <v>35065</v>
      </c>
      <c r="I26">
        <f t="shared" si="1"/>
        <v>-98.15</v>
      </c>
      <c r="J26">
        <f t="shared" si="2"/>
        <v>52.598437537049556</v>
      </c>
      <c r="K26">
        <f>(I26-AVERAGE($I$12:I$51))^2</f>
        <v>7.8610140625000442</v>
      </c>
      <c r="L26">
        <f t="shared" si="3"/>
        <v>-7.252478027340004</v>
      </c>
    </row>
    <row r="27" spans="1:12" x14ac:dyDescent="0.3">
      <c r="A27" s="2">
        <v>29890</v>
      </c>
      <c r="B27">
        <v>155.58000000000001</v>
      </c>
      <c r="C27">
        <v>-83.58</v>
      </c>
      <c r="D27">
        <v>-84.93</v>
      </c>
      <c r="F27">
        <v>38717</v>
      </c>
      <c r="G27">
        <v>-90.775085449220001</v>
      </c>
      <c r="H27" s="2">
        <f t="shared" si="0"/>
        <v>35431</v>
      </c>
      <c r="I27">
        <f t="shared" si="1"/>
        <v>-93.89</v>
      </c>
      <c r="J27">
        <f t="shared" si="2"/>
        <v>9.7026926586609701</v>
      </c>
      <c r="K27">
        <f>(I27-AVERAGE($I$12:I$51))^2</f>
        <v>2.1206640624999915</v>
      </c>
      <c r="L27">
        <f t="shared" si="3"/>
        <v>-3.11491455078</v>
      </c>
    </row>
    <row r="28" spans="1:12" x14ac:dyDescent="0.3">
      <c r="A28" s="2">
        <v>29895</v>
      </c>
      <c r="B28">
        <v>155.15</v>
      </c>
      <c r="C28">
        <v>-83.15</v>
      </c>
      <c r="D28">
        <v>-84.5</v>
      </c>
      <c r="F28">
        <v>39082</v>
      </c>
      <c r="G28">
        <v>-91.490104675289999</v>
      </c>
      <c r="H28" s="2">
        <f t="shared" si="0"/>
        <v>35796</v>
      </c>
      <c r="I28">
        <f t="shared" si="1"/>
        <v>-95.77</v>
      </c>
      <c r="J28">
        <f t="shared" si="2"/>
        <v>18.317503990474492</v>
      </c>
      <c r="K28">
        <f>(I28-AVERAGE($I$12:I$51))^2</f>
        <v>0.17956406249999857</v>
      </c>
      <c r="L28">
        <f t="shared" si="3"/>
        <v>-4.2798953247099973</v>
      </c>
    </row>
    <row r="29" spans="1:12" x14ac:dyDescent="0.3">
      <c r="A29" s="2">
        <v>29900</v>
      </c>
      <c r="B29">
        <v>154.85</v>
      </c>
      <c r="C29">
        <v>-82.85</v>
      </c>
      <c r="D29">
        <v>-84.2</v>
      </c>
      <c r="F29">
        <v>39447</v>
      </c>
      <c r="G29">
        <v>-90.354904174799998</v>
      </c>
      <c r="H29" s="2">
        <f t="shared" si="0"/>
        <v>36161</v>
      </c>
      <c r="I29">
        <f t="shared" si="1"/>
        <v>-96.12</v>
      </c>
      <c r="J29">
        <f t="shared" si="2"/>
        <v>33.236329873738548</v>
      </c>
      <c r="K29">
        <f>(I29-AVERAGE($I$12:I$51))^2</f>
        <v>0.59868906250001053</v>
      </c>
      <c r="L29">
        <f t="shared" si="3"/>
        <v>-5.7650958252000066</v>
      </c>
    </row>
    <row r="30" spans="1:12" x14ac:dyDescent="0.3">
      <c r="A30" s="2">
        <v>29905</v>
      </c>
      <c r="B30">
        <v>154.44999999999899</v>
      </c>
      <c r="C30">
        <v>-82.45</v>
      </c>
      <c r="D30">
        <v>-83.8</v>
      </c>
      <c r="F30">
        <v>39812</v>
      </c>
      <c r="G30">
        <v>-90.012260437009999</v>
      </c>
      <c r="H30" s="2">
        <f t="shared" si="0"/>
        <v>36526</v>
      </c>
      <c r="I30">
        <f t="shared" si="1"/>
        <v>-94.47</v>
      </c>
      <c r="J30">
        <f t="shared" si="2"/>
        <v>19.871442011446273</v>
      </c>
      <c r="K30">
        <f>(I30-AVERAGE($I$12:I$51))^2</f>
        <v>0.76781406249999806</v>
      </c>
      <c r="L30">
        <f t="shared" si="3"/>
        <v>-4.4577395629899996</v>
      </c>
    </row>
    <row r="31" spans="1:12" x14ac:dyDescent="0.3">
      <c r="A31" s="2">
        <v>29910</v>
      </c>
      <c r="B31">
        <v>154.19999999999899</v>
      </c>
      <c r="C31">
        <v>-82.2</v>
      </c>
      <c r="D31">
        <v>-83.55</v>
      </c>
      <c r="F31">
        <v>40178</v>
      </c>
      <c r="G31">
        <v>-90.403900146479998</v>
      </c>
      <c r="H31" s="2">
        <f t="shared" si="0"/>
        <v>36892</v>
      </c>
      <c r="I31">
        <f t="shared" si="1"/>
        <v>-95.6</v>
      </c>
      <c r="J31">
        <f t="shared" si="2"/>
        <v>26.999453687750528</v>
      </c>
      <c r="K31">
        <f>(I31-AVERAGE($I$12:I$51))^2</f>
        <v>6.4389062499998276E-2</v>
      </c>
      <c r="L31">
        <f t="shared" si="3"/>
        <v>-5.1960998535199963</v>
      </c>
    </row>
    <row r="32" spans="1:12" x14ac:dyDescent="0.3">
      <c r="A32" s="2">
        <v>29915</v>
      </c>
      <c r="B32">
        <v>154</v>
      </c>
      <c r="C32">
        <v>-82</v>
      </c>
      <c r="D32">
        <v>-83.35</v>
      </c>
      <c r="F32">
        <v>40543</v>
      </c>
      <c r="G32">
        <v>-95.241958618159998</v>
      </c>
      <c r="H32" s="2">
        <f t="shared" si="0"/>
        <v>37257</v>
      </c>
      <c r="I32">
        <f t="shared" si="1"/>
        <v>-116.04</v>
      </c>
      <c r="J32">
        <f t="shared" si="2"/>
        <v>432.55852532072942</v>
      </c>
      <c r="K32">
        <f>(I32-AVERAGE($I$12:I$51))^2</f>
        <v>428.23128906250037</v>
      </c>
      <c r="L32">
        <f t="shared" si="3"/>
        <v>-20.798041381840008</v>
      </c>
    </row>
    <row r="33" spans="1:12" x14ac:dyDescent="0.3">
      <c r="A33" s="2">
        <v>29920</v>
      </c>
      <c r="B33">
        <v>153.55000000000001</v>
      </c>
      <c r="C33">
        <v>-81.55</v>
      </c>
      <c r="D33">
        <v>-82.9</v>
      </c>
      <c r="F33">
        <v>40908</v>
      </c>
      <c r="G33">
        <v>-100.4174957275</v>
      </c>
      <c r="H33" s="2">
        <f t="shared" si="0"/>
        <v>37622</v>
      </c>
      <c r="I33">
        <f t="shared" si="1"/>
        <v>-102.22</v>
      </c>
      <c r="J33">
        <f t="shared" si="2"/>
        <v>3.2490216523807613</v>
      </c>
      <c r="K33">
        <f>(I33-AVERAGE($I$12:I$51))^2</f>
        <v>47.248439062500019</v>
      </c>
      <c r="L33">
        <f t="shared" si="3"/>
        <v>-1.802504272500002</v>
      </c>
    </row>
    <row r="34" spans="1:12" x14ac:dyDescent="0.3">
      <c r="A34" s="2">
        <v>29925</v>
      </c>
      <c r="B34">
        <v>152.94</v>
      </c>
      <c r="C34">
        <v>-80.94</v>
      </c>
      <c r="D34">
        <v>-82.29</v>
      </c>
      <c r="F34">
        <v>41273</v>
      </c>
      <c r="G34">
        <v>-96.597389221189999</v>
      </c>
      <c r="H34" s="2">
        <f t="shared" si="0"/>
        <v>37987</v>
      </c>
      <c r="I34">
        <f t="shared" si="1"/>
        <v>-99.43</v>
      </c>
      <c r="J34">
        <f t="shared" si="2"/>
        <v>8.0236838242306376</v>
      </c>
      <c r="K34">
        <f>(I34-AVERAGE($I$12:I$51))^2</f>
        <v>16.677014062500074</v>
      </c>
      <c r="L34">
        <f t="shared" si="3"/>
        <v>-2.8326107788100074</v>
      </c>
    </row>
    <row r="35" spans="1:12" x14ac:dyDescent="0.3">
      <c r="A35" s="2">
        <v>29930</v>
      </c>
      <c r="B35">
        <v>152.5</v>
      </c>
      <c r="C35">
        <v>-80.5</v>
      </c>
      <c r="D35">
        <v>-81.849999999999895</v>
      </c>
      <c r="F35">
        <v>41639</v>
      </c>
      <c r="G35">
        <v>-98.219192504879999</v>
      </c>
      <c r="H35" s="2">
        <f t="shared" si="0"/>
        <v>38353</v>
      </c>
      <c r="I35">
        <f t="shared" si="1"/>
        <v>-101.19</v>
      </c>
      <c r="J35">
        <f t="shared" si="2"/>
        <v>8.8256971730611635</v>
      </c>
      <c r="K35">
        <f>(I35-AVERAGE($I$12:I$51))^2</f>
        <v>34.1494140625</v>
      </c>
      <c r="L35">
        <f t="shared" si="3"/>
        <v>-2.970807495119999</v>
      </c>
    </row>
    <row r="36" spans="1:12" x14ac:dyDescent="0.3">
      <c r="A36" s="2">
        <v>29935</v>
      </c>
      <c r="B36">
        <v>151.80000000000001</v>
      </c>
      <c r="C36">
        <v>-79.8</v>
      </c>
      <c r="D36">
        <v>-81.150000000000006</v>
      </c>
      <c r="F36">
        <v>42004</v>
      </c>
      <c r="G36">
        <v>-100.50067901609999</v>
      </c>
      <c r="H36" s="2">
        <f t="shared" si="0"/>
        <v>38718</v>
      </c>
      <c r="I36">
        <f t="shared" si="1"/>
        <v>-103.79</v>
      </c>
      <c r="J36">
        <f t="shared" si="2"/>
        <v>10.819632535124944</v>
      </c>
      <c r="K36">
        <f>(I36-AVERAGE($I$12:I$51))^2</f>
        <v>71.29691406250015</v>
      </c>
      <c r="L36">
        <f t="shared" si="3"/>
        <v>-3.2893209839000122</v>
      </c>
    </row>
    <row r="37" spans="1:12" x14ac:dyDescent="0.3">
      <c r="A37" s="2">
        <v>29940</v>
      </c>
      <c r="B37">
        <v>151.5</v>
      </c>
      <c r="C37">
        <v>-79.5</v>
      </c>
      <c r="D37">
        <v>-80.849999999999895</v>
      </c>
      <c r="F37">
        <v>42369</v>
      </c>
      <c r="G37">
        <v>-101.4117889404</v>
      </c>
      <c r="H37" s="2">
        <f t="shared" si="0"/>
        <v>39083</v>
      </c>
      <c r="I37">
        <f t="shared" si="1"/>
        <v>-103.85</v>
      </c>
      <c r="J37">
        <f t="shared" si="2"/>
        <v>5.9448731711557219</v>
      </c>
      <c r="K37">
        <f>(I37-AVERAGE($I$12:I$51))^2</f>
        <v>72.313764062499942</v>
      </c>
      <c r="L37">
        <f t="shared" si="3"/>
        <v>-2.4382110595999933</v>
      </c>
    </row>
    <row r="38" spans="1:12" x14ac:dyDescent="0.3">
      <c r="A38" s="2">
        <v>29945</v>
      </c>
      <c r="B38">
        <v>151.25</v>
      </c>
      <c r="C38">
        <v>-79.25</v>
      </c>
      <c r="D38">
        <v>-80.599999999999895</v>
      </c>
      <c r="F38">
        <v>42734</v>
      </c>
      <c r="G38">
        <v>-108.7314605713</v>
      </c>
      <c r="H38" s="2">
        <f t="shared" si="0"/>
        <v>39448</v>
      </c>
      <c r="I38">
        <f t="shared" si="1"/>
        <v>-116.74</v>
      </c>
      <c r="J38">
        <f t="shared" si="2"/>
        <v>64.136703781042357</v>
      </c>
      <c r="K38">
        <f>(I38-AVERAGE($I$12:I$51))^2</f>
        <v>457.69253906249986</v>
      </c>
      <c r="L38">
        <f t="shared" si="3"/>
        <v>-8.00853942869999</v>
      </c>
    </row>
    <row r="39" spans="1:12" x14ac:dyDescent="0.3">
      <c r="A39" s="2">
        <v>29951</v>
      </c>
      <c r="B39">
        <v>150.9</v>
      </c>
      <c r="C39">
        <v>-78.900000000000006</v>
      </c>
      <c r="D39">
        <v>-80.25</v>
      </c>
      <c r="F39">
        <v>43100</v>
      </c>
      <c r="G39">
        <v>-106.5741653442</v>
      </c>
      <c r="H39" s="2">
        <f t="shared" si="0"/>
        <v>39814</v>
      </c>
      <c r="I39">
        <f t="shared" si="1"/>
        <v>-110.97</v>
      </c>
      <c r="J39">
        <f t="shared" si="2"/>
        <v>19.323362321132318</v>
      </c>
      <c r="K39">
        <f>(I39-AVERAGE($I$12:I$51))^2</f>
        <v>244.10156406250005</v>
      </c>
      <c r="L39">
        <f t="shared" si="3"/>
        <v>-4.3958346558000017</v>
      </c>
    </row>
    <row r="40" spans="1:12" x14ac:dyDescent="0.3">
      <c r="A40" s="2">
        <v>29956</v>
      </c>
      <c r="B40">
        <v>150.35</v>
      </c>
      <c r="C40">
        <v>-78.349999999999895</v>
      </c>
      <c r="D40">
        <v>-79.7</v>
      </c>
      <c r="F40">
        <v>43465</v>
      </c>
      <c r="G40">
        <v>-105.5874786377</v>
      </c>
      <c r="H40" s="2">
        <f t="shared" si="0"/>
        <v>40179</v>
      </c>
      <c r="I40">
        <f t="shared" si="1"/>
        <v>-110.59</v>
      </c>
      <c r="J40">
        <f t="shared" si="2"/>
        <v>25.02521998026786</v>
      </c>
      <c r="K40">
        <f>(I40-AVERAGE($I$12:I$51))^2</f>
        <v>232.37191406250017</v>
      </c>
      <c r="L40">
        <f t="shared" si="3"/>
        <v>-5.0025213623000013</v>
      </c>
    </row>
    <row r="41" spans="1:12" x14ac:dyDescent="0.3">
      <c r="A41" s="2">
        <v>29961</v>
      </c>
      <c r="B41">
        <v>150.07</v>
      </c>
      <c r="C41">
        <v>-78.069999999999894</v>
      </c>
      <c r="D41">
        <v>-79.42</v>
      </c>
      <c r="F41">
        <v>43830</v>
      </c>
      <c r="G41">
        <v>-98.468589782709998</v>
      </c>
      <c r="H41" s="2">
        <f t="shared" si="0"/>
        <v>40544</v>
      </c>
      <c r="I41">
        <f t="shared" si="1"/>
        <v>-108.1</v>
      </c>
      <c r="J41">
        <f t="shared" si="2"/>
        <v>92.764062773718138</v>
      </c>
      <c r="K41">
        <f>(I41-AVERAGE($I$12:I$51))^2</f>
        <v>162.65813906249991</v>
      </c>
      <c r="L41">
        <f t="shared" si="3"/>
        <v>-9.6314102172899965</v>
      </c>
    </row>
    <row r="42" spans="1:12" x14ac:dyDescent="0.3">
      <c r="A42" s="2">
        <v>29966</v>
      </c>
      <c r="B42">
        <v>149.84</v>
      </c>
      <c r="C42">
        <v>-77.84</v>
      </c>
      <c r="D42">
        <v>-79.19</v>
      </c>
      <c r="F42">
        <v>44195</v>
      </c>
      <c r="G42">
        <v>-90.481315612789999</v>
      </c>
      <c r="H42" s="2">
        <f t="shared" si="0"/>
        <v>40909</v>
      </c>
      <c r="I42">
        <f t="shared" si="1"/>
        <v>-98.43</v>
      </c>
      <c r="J42">
        <f t="shared" si="2"/>
        <v>63.181583487476139</v>
      </c>
      <c r="K42">
        <f>(I42-AVERAGE($I$12:I$51))^2</f>
        <v>9.509514062500056</v>
      </c>
      <c r="L42">
        <f t="shared" si="3"/>
        <v>-7.9486843872100081</v>
      </c>
    </row>
    <row r="43" spans="1:12" x14ac:dyDescent="0.3">
      <c r="A43" s="2">
        <v>29971</v>
      </c>
      <c r="B43">
        <v>149.75</v>
      </c>
      <c r="C43">
        <v>-77.75</v>
      </c>
      <c r="D43">
        <v>-79.099999999999895</v>
      </c>
      <c r="F43">
        <v>44561</v>
      </c>
      <c r="G43">
        <v>-86.38437652588</v>
      </c>
      <c r="H43" s="2">
        <f t="shared" si="0"/>
        <v>41275</v>
      </c>
      <c r="I43">
        <f t="shared" si="1"/>
        <v>-91.96</v>
      </c>
      <c r="J43">
        <f t="shared" si="2"/>
        <v>31.087577125157903</v>
      </c>
      <c r="K43">
        <f>(I43-AVERAGE($I$12:I$51))^2</f>
        <v>11.466689062500027</v>
      </c>
      <c r="L43">
        <f t="shared" si="3"/>
        <v>-5.5756234741199933</v>
      </c>
    </row>
    <row r="44" spans="1:12" x14ac:dyDescent="0.3">
      <c r="A44" s="2">
        <v>29976</v>
      </c>
      <c r="B44">
        <v>149.4</v>
      </c>
      <c r="C44">
        <v>-77.400000000000006</v>
      </c>
      <c r="D44">
        <v>-78.75</v>
      </c>
      <c r="F44">
        <v>44926</v>
      </c>
      <c r="G44">
        <v>-86.06803894043</v>
      </c>
      <c r="H44" s="2">
        <f t="shared" si="0"/>
        <v>41640</v>
      </c>
      <c r="I44">
        <f t="shared" si="1"/>
        <v>-91.52</v>
      </c>
      <c r="J44">
        <f t="shared" si="2"/>
        <v>29.723879395067591</v>
      </c>
      <c r="K44">
        <f>(I44-AVERAGE($I$12:I$51))^2</f>
        <v>14.640189062500014</v>
      </c>
      <c r="L44">
        <f t="shared" si="3"/>
        <v>-5.4519610595699959</v>
      </c>
    </row>
    <row r="45" spans="1:12" x14ac:dyDescent="0.3">
      <c r="A45" s="2">
        <v>29982</v>
      </c>
      <c r="B45">
        <v>149.32</v>
      </c>
      <c r="C45">
        <v>-77.319999999999894</v>
      </c>
      <c r="D45">
        <v>-78.67</v>
      </c>
      <c r="F45">
        <v>45291</v>
      </c>
      <c r="G45">
        <v>-86.183898925779999</v>
      </c>
      <c r="H45" s="2">
        <f t="shared" si="0"/>
        <v>42005</v>
      </c>
      <c r="I45">
        <f t="shared" si="1"/>
        <v>-90.67</v>
      </c>
      <c r="J45">
        <f t="shared" si="2"/>
        <v>20.125102848117859</v>
      </c>
      <c r="K45">
        <f>(I45-AVERAGE($I$12:I$51))^2</f>
        <v>21.867314062499961</v>
      </c>
      <c r="L45">
        <f t="shared" si="3"/>
        <v>-4.4861010742200023</v>
      </c>
    </row>
    <row r="46" spans="1:12" x14ac:dyDescent="0.3">
      <c r="A46" s="2">
        <v>29987</v>
      </c>
      <c r="B46">
        <v>149.16999999999899</v>
      </c>
      <c r="C46">
        <v>-77.17</v>
      </c>
      <c r="D46">
        <v>-78.52</v>
      </c>
      <c r="F46">
        <v>45656</v>
      </c>
      <c r="G46">
        <v>-85.411727905269998</v>
      </c>
      <c r="H46" s="2">
        <f t="shared" si="0"/>
        <v>42370</v>
      </c>
      <c r="I46">
        <f t="shared" si="1"/>
        <v>-90.78</v>
      </c>
      <c r="J46">
        <f t="shared" si="2"/>
        <v>28.81834528305685</v>
      </c>
      <c r="K46">
        <f>(I46-AVERAGE($I$12:I$51))^2</f>
        <v>20.850639062499969</v>
      </c>
      <c r="L46">
        <f t="shared" si="3"/>
        <v>-5.3682720947300027</v>
      </c>
    </row>
    <row r="47" spans="1:12" x14ac:dyDescent="0.3">
      <c r="A47" s="2">
        <v>29992</v>
      </c>
      <c r="B47">
        <v>148.93</v>
      </c>
      <c r="C47">
        <v>-76.930000000000007</v>
      </c>
      <c r="D47">
        <v>-78.28</v>
      </c>
      <c r="F47">
        <v>46022</v>
      </c>
      <c r="G47">
        <v>-82.72373199463</v>
      </c>
      <c r="H47" s="2">
        <f t="shared" si="0"/>
        <v>42736</v>
      </c>
      <c r="I47">
        <f t="shared" si="1"/>
        <v>-87.63</v>
      </c>
      <c r="J47">
        <f t="shared" si="2"/>
        <v>24.071465740517269</v>
      </c>
      <c r="K47">
        <f>(I47-AVERAGE($I$12:I$51))^2</f>
        <v>59.540514062500037</v>
      </c>
      <c r="L47">
        <f t="shared" si="3"/>
        <v>-4.906268005369995</v>
      </c>
    </row>
    <row r="48" spans="1:12" x14ac:dyDescent="0.3">
      <c r="A48" s="2">
        <v>29997</v>
      </c>
      <c r="B48">
        <v>148.729999999999</v>
      </c>
      <c r="C48">
        <v>-76.73</v>
      </c>
      <c r="D48">
        <v>-78.08</v>
      </c>
      <c r="F48">
        <v>46387</v>
      </c>
      <c r="G48">
        <v>-81.29249572754</v>
      </c>
      <c r="H48" s="2">
        <f t="shared" si="0"/>
        <v>43101</v>
      </c>
      <c r="I48">
        <f t="shared" si="1"/>
        <v>-88.26</v>
      </c>
      <c r="J48">
        <f t="shared" si="2"/>
        <v>48.546115786748416</v>
      </c>
      <c r="K48">
        <f>(I48-AVERAGE($I$12:I$51))^2</f>
        <v>50.214939062499894</v>
      </c>
      <c r="L48">
        <f t="shared" si="3"/>
        <v>-6.9675042724600047</v>
      </c>
    </row>
    <row r="49" spans="1:12" x14ac:dyDescent="0.3">
      <c r="A49" s="2">
        <v>30002</v>
      </c>
      <c r="B49">
        <v>148.49</v>
      </c>
      <c r="C49">
        <v>-76.489999999999895</v>
      </c>
      <c r="D49">
        <v>-77.84</v>
      </c>
      <c r="F49">
        <v>46752</v>
      </c>
      <c r="G49">
        <v>-80.41675567627</v>
      </c>
      <c r="H49" s="2">
        <f t="shared" si="0"/>
        <v>43466</v>
      </c>
      <c r="I49">
        <f t="shared" si="1"/>
        <v>-87.81</v>
      </c>
      <c r="J49">
        <f t="shared" si="2"/>
        <v>54.660061630365895</v>
      </c>
      <c r="K49">
        <f>(I49-AVERAGE($I$12:I$51))^2</f>
        <v>56.795064062499932</v>
      </c>
      <c r="L49">
        <f t="shared" si="3"/>
        <v>-7.3932443237300021</v>
      </c>
    </row>
    <row r="50" spans="1:12" x14ac:dyDescent="0.3">
      <c r="A50" s="2">
        <v>30007</v>
      </c>
      <c r="B50">
        <v>148.28</v>
      </c>
      <c r="C50">
        <v>-76.28</v>
      </c>
      <c r="D50">
        <v>-77.63</v>
      </c>
      <c r="F50">
        <v>47117</v>
      </c>
      <c r="G50">
        <v>-79.136947631840002</v>
      </c>
      <c r="H50" s="2">
        <f t="shared" si="0"/>
        <v>43831</v>
      </c>
      <c r="I50">
        <f t="shared" si="1"/>
        <v>-86.92</v>
      </c>
      <c r="J50">
        <f t="shared" si="2"/>
        <v>60.575904165520981</v>
      </c>
      <c r="K50">
        <f>(I50-AVERAGE($I$12:I$51))^2</f>
        <v>71.001689062499935</v>
      </c>
      <c r="L50">
        <f t="shared" si="3"/>
        <v>-7.7830523681599999</v>
      </c>
    </row>
    <row r="51" spans="1:12" x14ac:dyDescent="0.3">
      <c r="A51" s="2">
        <v>30010</v>
      </c>
      <c r="B51">
        <v>148.16</v>
      </c>
      <c r="C51">
        <v>-76.16</v>
      </c>
      <c r="D51">
        <v>-77.510000000000005</v>
      </c>
      <c r="F51">
        <v>47483</v>
      </c>
      <c r="G51">
        <v>-90.530143737789999</v>
      </c>
      <c r="H51" s="2">
        <f t="shared" si="0"/>
        <v>44197</v>
      </c>
      <c r="I51">
        <f t="shared" si="1"/>
        <v>-84.93</v>
      </c>
      <c r="J51">
        <f t="shared" si="2"/>
        <v>31.361609883908461</v>
      </c>
      <c r="K51">
        <f>(I51-AVERAGE($I$12:I$51))^2</f>
        <v>108.49826406249981</v>
      </c>
      <c r="L51">
        <f t="shared" si="3"/>
        <v>5.6001437377899919</v>
      </c>
    </row>
    <row r="52" spans="1:12" x14ac:dyDescent="0.3">
      <c r="A52" s="2">
        <v>30015</v>
      </c>
      <c r="B52">
        <v>148.02000000000001</v>
      </c>
      <c r="C52">
        <v>-76.02</v>
      </c>
      <c r="D52">
        <v>-77.37</v>
      </c>
      <c r="F52">
        <v>47848</v>
      </c>
      <c r="G52">
        <v>-98.658515930180002</v>
      </c>
      <c r="H52" s="2">
        <f t="shared" si="0"/>
        <v>44562</v>
      </c>
      <c r="I52">
        <f t="shared" si="1"/>
        <v>-85.54</v>
      </c>
      <c r="J52">
        <f t="shared" si="2"/>
        <v>172.09546021038631</v>
      </c>
      <c r="K52">
        <f>(I52-AVERAGE($I$12:I$51))^2</f>
        <v>96.162539062499832</v>
      </c>
      <c r="L52">
        <f t="shared" si="3"/>
        <v>13.118515930179996</v>
      </c>
    </row>
    <row r="53" spans="1:12" x14ac:dyDescent="0.3">
      <c r="A53" s="2">
        <v>30020</v>
      </c>
      <c r="B53">
        <v>147.94999999999899</v>
      </c>
      <c r="C53">
        <v>-75.95</v>
      </c>
      <c r="D53">
        <v>-77.3</v>
      </c>
      <c r="F53">
        <v>48213</v>
      </c>
      <c r="G53">
        <v>-103.0919876099</v>
      </c>
      <c r="H53" s="2">
        <f t="shared" si="0"/>
        <v>44927</v>
      </c>
      <c r="I53">
        <f t="shared" si="1"/>
        <v>-89.25</v>
      </c>
      <c r="J53">
        <f t="shared" si="2"/>
        <v>191.60062099262518</v>
      </c>
      <c r="K53">
        <f>(I53-AVERAGE($I$12:I$51))^2</f>
        <v>37.164264062499974</v>
      </c>
      <c r="L53">
        <f t="shared" si="3"/>
        <v>13.841987609900002</v>
      </c>
    </row>
    <row r="54" spans="1:12" x14ac:dyDescent="0.3">
      <c r="A54" s="2">
        <v>30025</v>
      </c>
      <c r="B54">
        <v>147.80000000000001</v>
      </c>
      <c r="C54">
        <v>-75.8</v>
      </c>
      <c r="D54">
        <v>-77.150000000000006</v>
      </c>
      <c r="F54">
        <v>48578</v>
      </c>
      <c r="G54">
        <v>-105.9984741211</v>
      </c>
      <c r="H54" s="2">
        <f t="shared" si="0"/>
        <v>45292</v>
      </c>
      <c r="I54">
        <f t="shared" si="1"/>
        <v>-89.25</v>
      </c>
      <c r="J54">
        <f t="shared" si="2"/>
        <v>280.51138538515653</v>
      </c>
      <c r="K54">
        <f>(I54-AVERAGE($I$12:I$51))^2</f>
        <v>37.164264062499974</v>
      </c>
      <c r="L54">
        <f t="shared" si="3"/>
        <v>16.748474121100003</v>
      </c>
    </row>
    <row r="55" spans="1:12" x14ac:dyDescent="0.3">
      <c r="A55" s="2">
        <v>30030</v>
      </c>
      <c r="B55">
        <v>147.6</v>
      </c>
      <c r="C55">
        <v>-75.599999999999895</v>
      </c>
      <c r="D55">
        <v>-76.95</v>
      </c>
      <c r="F55">
        <v>48944</v>
      </c>
      <c r="G55">
        <v>-108.4999084473</v>
      </c>
      <c r="H55" s="2">
        <f t="shared" si="0"/>
        <v>45658</v>
      </c>
      <c r="I55">
        <f t="shared" si="1"/>
        <v>-89.25</v>
      </c>
      <c r="J55">
        <f t="shared" si="2"/>
        <v>370.55897522943195</v>
      </c>
      <c r="K55">
        <f>(I55-AVERAGE($I$12:I$51))^2</f>
        <v>37.164264062499974</v>
      </c>
      <c r="L55">
        <f t="shared" si="3"/>
        <v>19.249908447300001</v>
      </c>
    </row>
    <row r="56" spans="1:12" x14ac:dyDescent="0.3">
      <c r="A56" s="2">
        <v>30035</v>
      </c>
      <c r="B56">
        <v>147.5</v>
      </c>
      <c r="C56">
        <v>-75.5</v>
      </c>
      <c r="D56">
        <v>-76.849999999999895</v>
      </c>
      <c r="F56">
        <v>49309</v>
      </c>
      <c r="G56">
        <v>-111.5233840942</v>
      </c>
      <c r="H56" s="2">
        <f t="shared" si="0"/>
        <v>46023</v>
      </c>
      <c r="I56">
        <f t="shared" si="1"/>
        <v>-89.25</v>
      </c>
      <c r="J56">
        <f t="shared" si="2"/>
        <v>496.10363900776144</v>
      </c>
      <c r="K56">
        <f>(I56-AVERAGE($I$12:I$51))^2</f>
        <v>37.164264062499974</v>
      </c>
      <c r="L56">
        <f t="shared" si="3"/>
        <v>22.273384094199997</v>
      </c>
    </row>
    <row r="57" spans="1:12" x14ac:dyDescent="0.3">
      <c r="A57" s="2">
        <v>30041</v>
      </c>
      <c r="B57">
        <v>147.44999999999899</v>
      </c>
      <c r="C57">
        <v>-75.45</v>
      </c>
      <c r="D57">
        <v>-76.8</v>
      </c>
      <c r="F57">
        <v>49674</v>
      </c>
      <c r="G57">
        <v>-113.0388259888</v>
      </c>
      <c r="H57" s="2">
        <f t="shared" si="0"/>
        <v>46388</v>
      </c>
      <c r="I57">
        <f t="shared" si="1"/>
        <v>-89.25</v>
      </c>
      <c r="J57">
        <f t="shared" si="2"/>
        <v>565.90824192540629</v>
      </c>
      <c r="K57">
        <f>(I57-AVERAGE($I$12:I$51))^2</f>
        <v>37.164264062499974</v>
      </c>
      <c r="L57">
        <f t="shared" si="3"/>
        <v>23.788825988799999</v>
      </c>
    </row>
    <row r="58" spans="1:12" x14ac:dyDescent="0.3">
      <c r="A58" s="2">
        <v>30046</v>
      </c>
      <c r="B58">
        <v>147.16</v>
      </c>
      <c r="C58">
        <v>-75.16</v>
      </c>
      <c r="D58">
        <v>-76.510000000000005</v>
      </c>
      <c r="F58">
        <v>50039</v>
      </c>
      <c r="G58">
        <v>-114.4718551636</v>
      </c>
      <c r="H58" s="2">
        <f t="shared" si="0"/>
        <v>46753</v>
      </c>
      <c r="I58">
        <f t="shared" si="1"/>
        <v>-89.25</v>
      </c>
      <c r="J58">
        <f t="shared" si="2"/>
        <v>636.14197789361583</v>
      </c>
      <c r="K58">
        <f>(I58-AVERAGE($I$12:I$51))^2</f>
        <v>37.164264062499974</v>
      </c>
      <c r="L58">
        <f t="shared" si="3"/>
        <v>25.221855163599997</v>
      </c>
    </row>
    <row r="59" spans="1:12" x14ac:dyDescent="0.3">
      <c r="A59" s="2">
        <v>30051</v>
      </c>
      <c r="B59">
        <v>147.1</v>
      </c>
      <c r="C59">
        <v>-75.099999999999895</v>
      </c>
      <c r="D59">
        <v>-76.45</v>
      </c>
      <c r="F59">
        <v>50405</v>
      </c>
      <c r="G59">
        <v>-115.5205154419</v>
      </c>
      <c r="H59" s="2">
        <f t="shared" si="0"/>
        <v>47119</v>
      </c>
      <c r="I59">
        <f t="shared" si="1"/>
        <v>-89.25</v>
      </c>
      <c r="J59">
        <f t="shared" si="2"/>
        <v>690.13998158310653</v>
      </c>
      <c r="K59">
        <f>(I59-AVERAGE($I$12:I$51))^2</f>
        <v>37.164264062499974</v>
      </c>
      <c r="L59">
        <f t="shared" si="3"/>
        <v>26.270515441900002</v>
      </c>
    </row>
    <row r="60" spans="1:12" x14ac:dyDescent="0.3">
      <c r="A60" s="2">
        <v>30056</v>
      </c>
      <c r="B60">
        <v>147.34</v>
      </c>
      <c r="C60">
        <v>-75.34</v>
      </c>
      <c r="D60">
        <v>-76.69</v>
      </c>
      <c r="F60">
        <v>50770</v>
      </c>
      <c r="G60">
        <v>-116.6307678223</v>
      </c>
      <c r="H60" s="2">
        <f t="shared" si="0"/>
        <v>47484</v>
      </c>
      <c r="I60">
        <f t="shared" si="1"/>
        <v>-89.25</v>
      </c>
      <c r="J60">
        <f t="shared" si="2"/>
        <v>749.7064465386992</v>
      </c>
      <c r="K60">
        <f>(I60-AVERAGE($I$12:I$51))^2</f>
        <v>37.164264062499974</v>
      </c>
      <c r="L60">
        <f t="shared" si="3"/>
        <v>27.380767822300001</v>
      </c>
    </row>
    <row r="61" spans="1:12" x14ac:dyDescent="0.3">
      <c r="A61" s="2">
        <v>30061</v>
      </c>
      <c r="B61">
        <v>147.36000000000001</v>
      </c>
      <c r="C61">
        <v>-75.36</v>
      </c>
      <c r="D61">
        <v>-76.709999999999894</v>
      </c>
      <c r="F61">
        <v>51135</v>
      </c>
      <c r="G61">
        <v>-117.68473815919999</v>
      </c>
      <c r="H61" s="2">
        <f t="shared" si="0"/>
        <v>47849</v>
      </c>
      <c r="I61">
        <f t="shared" si="1"/>
        <v>-89.25</v>
      </c>
      <c r="J61">
        <f t="shared" si="2"/>
        <v>808.53433418226427</v>
      </c>
      <c r="K61">
        <f>(I61-AVERAGE($I$12:I$51))^2</f>
        <v>37.164264062499974</v>
      </c>
      <c r="L61">
        <f t="shared" si="3"/>
        <v>28.434738159199995</v>
      </c>
    </row>
    <row r="62" spans="1:12" x14ac:dyDescent="0.3">
      <c r="A62" s="2">
        <v>30066</v>
      </c>
      <c r="B62">
        <v>147.33000000000001</v>
      </c>
      <c r="C62">
        <v>-75.33</v>
      </c>
      <c r="D62">
        <v>-76.680000000000007</v>
      </c>
      <c r="F62">
        <v>51500</v>
      </c>
      <c r="G62">
        <v>-118.6767196655</v>
      </c>
      <c r="H62" s="2">
        <f t="shared" si="0"/>
        <v>48214</v>
      </c>
      <c r="I62">
        <f t="shared" si="1"/>
        <v>-89.25</v>
      </c>
      <c r="J62">
        <f t="shared" si="2"/>
        <v>865.93183027192458</v>
      </c>
      <c r="K62">
        <f>(I62-AVERAGE($I$12:I$51))^2</f>
        <v>37.164264062499974</v>
      </c>
      <c r="L62">
        <f t="shared" si="3"/>
        <v>29.426719665500002</v>
      </c>
    </row>
    <row r="63" spans="1:12" x14ac:dyDescent="0.3">
      <c r="A63" s="2">
        <v>30071</v>
      </c>
      <c r="B63">
        <v>147.29</v>
      </c>
      <c r="C63">
        <v>-75.290000000000006</v>
      </c>
      <c r="D63">
        <v>-76.64</v>
      </c>
      <c r="F63">
        <v>51866</v>
      </c>
      <c r="G63">
        <v>-115.8879699707</v>
      </c>
      <c r="H63" s="2">
        <f t="shared" si="0"/>
        <v>48580</v>
      </c>
      <c r="I63">
        <f t="shared" si="1"/>
        <v>-89.25</v>
      </c>
      <c r="J63">
        <f t="shared" si="2"/>
        <v>709.58144415991489</v>
      </c>
      <c r="K63">
        <f>(I63-AVERAGE($I$12:I$51))^2</f>
        <v>37.164264062499974</v>
      </c>
      <c r="L63">
        <f t="shared" si="3"/>
        <v>26.637969970699999</v>
      </c>
    </row>
    <row r="64" spans="1:12" x14ac:dyDescent="0.3">
      <c r="A64" s="2">
        <v>30076</v>
      </c>
      <c r="B64">
        <v>147.22</v>
      </c>
      <c r="C64">
        <v>-75.22</v>
      </c>
      <c r="D64">
        <v>-76.569999999999894</v>
      </c>
      <c r="F64">
        <v>52231</v>
      </c>
      <c r="G64">
        <v>-115.1544265747</v>
      </c>
      <c r="H64" s="2">
        <f t="shared" si="0"/>
        <v>48945</v>
      </c>
      <c r="I64">
        <f t="shared" si="1"/>
        <v>-89.25</v>
      </c>
      <c r="J64">
        <f t="shared" si="2"/>
        <v>671.03931616402338</v>
      </c>
      <c r="K64">
        <f>(I64-AVERAGE($I$12:I$51))^2</f>
        <v>37.164264062499974</v>
      </c>
      <c r="L64">
        <f t="shared" si="3"/>
        <v>25.904426574699997</v>
      </c>
    </row>
    <row r="65" spans="1:12" x14ac:dyDescent="0.3">
      <c r="A65" s="2">
        <v>30081</v>
      </c>
      <c r="B65">
        <v>147.25</v>
      </c>
      <c r="C65">
        <v>-75.25</v>
      </c>
      <c r="D65">
        <v>-76.599999999999895</v>
      </c>
      <c r="F65">
        <v>52596</v>
      </c>
      <c r="G65">
        <v>-114.6934890747</v>
      </c>
      <c r="H65" s="2">
        <f t="shared" si="0"/>
        <v>49310</v>
      </c>
      <c r="I65">
        <f t="shared" si="1"/>
        <v>-89.25</v>
      </c>
      <c r="J65">
        <f t="shared" si="2"/>
        <v>647.37113629437806</v>
      </c>
      <c r="K65">
        <f>(I65-AVERAGE($I$12:I$51))^2</f>
        <v>37.164264062499974</v>
      </c>
      <c r="L65">
        <f t="shared" si="3"/>
        <v>25.443489074699997</v>
      </c>
    </row>
    <row r="66" spans="1:12" x14ac:dyDescent="0.3">
      <c r="A66" s="2">
        <v>30086</v>
      </c>
      <c r="B66">
        <v>153</v>
      </c>
      <c r="C66">
        <v>-81</v>
      </c>
      <c r="D66">
        <v>-82.35</v>
      </c>
      <c r="F66">
        <v>52961</v>
      </c>
      <c r="G66">
        <v>-114.3765945435</v>
      </c>
      <c r="H66" s="2">
        <f t="shared" si="0"/>
        <v>49675</v>
      </c>
      <c r="I66">
        <f t="shared" si="1"/>
        <v>-89.25</v>
      </c>
      <c r="J66">
        <f t="shared" si="2"/>
        <v>631.34575335344425</v>
      </c>
      <c r="K66">
        <f>(I66-AVERAGE($I$12:I$51))^2</f>
        <v>37.164264062499974</v>
      </c>
      <c r="L66">
        <f t="shared" si="3"/>
        <v>25.126594543500005</v>
      </c>
    </row>
    <row r="67" spans="1:12" x14ac:dyDescent="0.3">
      <c r="A67" s="2">
        <v>30091</v>
      </c>
      <c r="B67">
        <v>156.35</v>
      </c>
      <c r="C67">
        <v>-84.35</v>
      </c>
      <c r="D67">
        <v>-85.7</v>
      </c>
      <c r="F67">
        <v>53327</v>
      </c>
      <c r="G67">
        <v>-114.1566085815</v>
      </c>
      <c r="H67" s="2">
        <f t="shared" si="0"/>
        <v>50041</v>
      </c>
      <c r="I67">
        <f t="shared" si="1"/>
        <v>-89.25</v>
      </c>
      <c r="J67">
        <f t="shared" si="2"/>
        <v>620.33915103204924</v>
      </c>
      <c r="K67">
        <f>(I67-AVERAGE($I$12:I$51))^2</f>
        <v>37.164264062499974</v>
      </c>
      <c r="L67">
        <f t="shared" si="3"/>
        <v>24.906608581499995</v>
      </c>
    </row>
    <row r="68" spans="1:12" x14ac:dyDescent="0.3">
      <c r="A68" s="2">
        <v>30096</v>
      </c>
      <c r="B68">
        <v>157.75</v>
      </c>
      <c r="C68">
        <v>-85.75</v>
      </c>
      <c r="D68">
        <v>-87.1</v>
      </c>
      <c r="F68">
        <v>53692</v>
      </c>
      <c r="G68">
        <v>-114.00968933110001</v>
      </c>
      <c r="H68" s="2">
        <f t="shared" ref="H68:H82" si="4">$H$2+F68-$F$2+1</f>
        <v>50406</v>
      </c>
      <c r="I68">
        <f t="shared" ref="I68:I82" si="5">IFERROR(VLOOKUP(H68,A:D,4,FALSE),IFERROR(VLOOKUP(H68,A:D,4),0))</f>
        <v>-89.25</v>
      </c>
      <c r="J68">
        <f t="shared" si="2"/>
        <v>613.0422157725875</v>
      </c>
      <c r="K68">
        <f>(I68-AVERAGE($I$12:I$51))^2</f>
        <v>37.164264062499974</v>
      </c>
      <c r="L68">
        <f t="shared" si="3"/>
        <v>24.759689331100006</v>
      </c>
    </row>
    <row r="69" spans="1:12" x14ac:dyDescent="0.3">
      <c r="A69" s="2">
        <v>30102</v>
      </c>
      <c r="B69">
        <v>153.9</v>
      </c>
      <c r="C69">
        <v>-81.900000000000006</v>
      </c>
      <c r="D69">
        <v>-83.25</v>
      </c>
      <c r="F69">
        <v>54057</v>
      </c>
      <c r="G69">
        <v>-113.9190979004</v>
      </c>
      <c r="H69" s="2">
        <f t="shared" si="4"/>
        <v>50771</v>
      </c>
      <c r="I69">
        <f t="shared" si="5"/>
        <v>-89.25</v>
      </c>
      <c r="J69">
        <f t="shared" si="2"/>
        <v>608.56439121951985</v>
      </c>
      <c r="K69">
        <f>(I69-AVERAGE($I$12:I$51))^2</f>
        <v>37.164264062499974</v>
      </c>
      <c r="L69">
        <f t="shared" si="3"/>
        <v>24.669097900400004</v>
      </c>
    </row>
    <row r="70" spans="1:12" x14ac:dyDescent="0.3">
      <c r="A70" s="2">
        <v>30107</v>
      </c>
      <c r="B70">
        <v>151.85</v>
      </c>
      <c r="C70">
        <v>-79.849999999999895</v>
      </c>
      <c r="D70">
        <v>-81.2</v>
      </c>
      <c r="F70">
        <v>54422</v>
      </c>
      <c r="G70">
        <v>-113.87354278559999</v>
      </c>
      <c r="H70" s="2">
        <f t="shared" si="4"/>
        <v>51136</v>
      </c>
      <c r="I70">
        <f t="shared" si="5"/>
        <v>-89.25</v>
      </c>
      <c r="J70">
        <f t="shared" si="2"/>
        <v>606.31885931427348</v>
      </c>
      <c r="K70">
        <f>(I70-AVERAGE($I$12:I$51))^2</f>
        <v>37.164264062499974</v>
      </c>
      <c r="L70">
        <f t="shared" si="3"/>
        <v>24.623542785599994</v>
      </c>
    </row>
    <row r="71" spans="1:12" x14ac:dyDescent="0.3">
      <c r="A71" s="2">
        <v>30112</v>
      </c>
      <c r="B71">
        <v>150.69999999999899</v>
      </c>
      <c r="C71">
        <v>-78.7</v>
      </c>
      <c r="D71">
        <v>-80.05</v>
      </c>
      <c r="F71">
        <v>54788</v>
      </c>
      <c r="G71">
        <v>-113.8644943237</v>
      </c>
      <c r="H71" s="2">
        <f t="shared" si="4"/>
        <v>51502</v>
      </c>
      <c r="I71">
        <f t="shared" si="5"/>
        <v>-89.25</v>
      </c>
      <c r="J71">
        <f t="shared" si="2"/>
        <v>605.8733308114596</v>
      </c>
      <c r="K71">
        <f>(I71-AVERAGE($I$12:I$51))^2</f>
        <v>37.164264062499974</v>
      </c>
      <c r="L71">
        <f t="shared" si="3"/>
        <v>24.614494323700001</v>
      </c>
    </row>
    <row r="72" spans="1:12" x14ac:dyDescent="0.3">
      <c r="A72" s="2">
        <v>30117</v>
      </c>
      <c r="B72">
        <v>149.9</v>
      </c>
      <c r="C72">
        <v>-77.900000000000006</v>
      </c>
      <c r="D72">
        <v>-79.25</v>
      </c>
      <c r="F72">
        <v>55153</v>
      </c>
      <c r="G72">
        <v>-113.8854217529</v>
      </c>
      <c r="H72" s="2">
        <f t="shared" si="4"/>
        <v>51867</v>
      </c>
      <c r="I72">
        <f t="shared" si="5"/>
        <v>-89.25</v>
      </c>
      <c r="J72">
        <f t="shared" si="2"/>
        <v>606.90400494325854</v>
      </c>
      <c r="K72">
        <f>(I72-AVERAGE($I$12:I$51))^2</f>
        <v>37.164264062499974</v>
      </c>
      <c r="L72">
        <f t="shared" si="3"/>
        <v>24.635421752900001</v>
      </c>
    </row>
    <row r="73" spans="1:12" x14ac:dyDescent="0.3">
      <c r="A73" s="2">
        <v>30122</v>
      </c>
      <c r="B73">
        <v>149.19999999999899</v>
      </c>
      <c r="C73">
        <v>-77.2</v>
      </c>
      <c r="D73">
        <v>-78.55</v>
      </c>
      <c r="F73">
        <v>55518</v>
      </c>
      <c r="G73">
        <v>-113.9309997559</v>
      </c>
      <c r="H73" s="2">
        <f t="shared" si="4"/>
        <v>52232</v>
      </c>
      <c r="I73">
        <f t="shared" si="5"/>
        <v>-89.25</v>
      </c>
      <c r="J73">
        <f t="shared" si="2"/>
        <v>609.15174895073608</v>
      </c>
      <c r="K73">
        <f>(I73-AVERAGE($I$12:I$51))^2</f>
        <v>37.164264062499974</v>
      </c>
      <c r="L73">
        <f t="shared" si="3"/>
        <v>24.680999755900004</v>
      </c>
    </row>
    <row r="74" spans="1:12" x14ac:dyDescent="0.3">
      <c r="A74" s="2">
        <v>30127</v>
      </c>
      <c r="B74">
        <v>148.94999999999899</v>
      </c>
      <c r="C74">
        <v>-76.95</v>
      </c>
      <c r="D74">
        <v>-78.3</v>
      </c>
      <c r="F74">
        <v>55883</v>
      </c>
      <c r="G74">
        <v>-113.99671936039999</v>
      </c>
      <c r="H74" s="2">
        <f t="shared" si="4"/>
        <v>52597</v>
      </c>
      <c r="I74">
        <f t="shared" si="5"/>
        <v>-89.25</v>
      </c>
      <c r="J74">
        <f t="shared" si="2"/>
        <v>612.40011910239582</v>
      </c>
      <c r="K74">
        <f>(I74-AVERAGE($I$12:I$51))^2</f>
        <v>37.164264062499974</v>
      </c>
      <c r="L74">
        <f t="shared" si="3"/>
        <v>24.746719360399993</v>
      </c>
    </row>
    <row r="75" spans="1:12" x14ac:dyDescent="0.3">
      <c r="A75" s="2">
        <v>30132</v>
      </c>
      <c r="B75">
        <v>148.78</v>
      </c>
      <c r="C75">
        <v>-76.78</v>
      </c>
      <c r="D75">
        <v>-78.13</v>
      </c>
      <c r="F75">
        <v>56249</v>
      </c>
      <c r="G75">
        <v>-114.0798034668</v>
      </c>
      <c r="H75" s="2">
        <f t="shared" si="4"/>
        <v>52963</v>
      </c>
      <c r="I75">
        <f t="shared" si="5"/>
        <v>-89.25</v>
      </c>
      <c r="J75">
        <f t="shared" si="2"/>
        <v>616.51914019991341</v>
      </c>
      <c r="K75">
        <f>(I75-AVERAGE($I$12:I$51))^2</f>
        <v>37.164264062499974</v>
      </c>
      <c r="L75">
        <f t="shared" si="3"/>
        <v>24.829803466800001</v>
      </c>
    </row>
    <row r="76" spans="1:12" x14ac:dyDescent="0.3">
      <c r="A76" s="2">
        <v>30137</v>
      </c>
      <c r="B76">
        <v>148.78</v>
      </c>
      <c r="C76">
        <v>-76.78</v>
      </c>
      <c r="D76">
        <v>-78.13</v>
      </c>
      <c r="F76">
        <v>56614</v>
      </c>
      <c r="G76">
        <v>-114.17664337159999</v>
      </c>
      <c r="H76" s="2">
        <f t="shared" si="4"/>
        <v>53328</v>
      </c>
      <c r="I76">
        <f t="shared" si="5"/>
        <v>-89.25</v>
      </c>
      <c r="J76">
        <f t="shared" si="2"/>
        <v>621.33754977492993</v>
      </c>
      <c r="K76">
        <f>(I76-AVERAGE($I$12:I$51))^2</f>
        <v>37.164264062499974</v>
      </c>
      <c r="L76">
        <f t="shared" si="3"/>
        <v>24.926643371599994</v>
      </c>
    </row>
    <row r="77" spans="1:12" x14ac:dyDescent="0.3">
      <c r="A77" s="2">
        <v>30142</v>
      </c>
      <c r="B77">
        <v>148.75</v>
      </c>
      <c r="C77">
        <v>-76.75</v>
      </c>
      <c r="D77">
        <v>-78.099999999999895</v>
      </c>
      <c r="F77">
        <v>56979</v>
      </c>
      <c r="G77">
        <v>-114.2852096558</v>
      </c>
      <c r="H77" s="2">
        <f t="shared" si="4"/>
        <v>53693</v>
      </c>
      <c r="I77">
        <f t="shared" si="5"/>
        <v>-89.25</v>
      </c>
      <c r="J77">
        <f t="shared" ref="J77:J82" si="6">(I77-G77)^2</f>
        <v>626.76172250986167</v>
      </c>
      <c r="K77">
        <f>(I77-AVERAGE($I$12:I$51))^2</f>
        <v>37.164264062499974</v>
      </c>
      <c r="L77">
        <f t="shared" ref="L77:L82" si="7">(I77-G77)</f>
        <v>25.035209655800003</v>
      </c>
    </row>
    <row r="78" spans="1:12" x14ac:dyDescent="0.3">
      <c r="A78" s="2">
        <v>30147</v>
      </c>
      <c r="B78">
        <v>148.55000000000001</v>
      </c>
      <c r="C78">
        <v>-76.55</v>
      </c>
      <c r="D78">
        <v>-77.900000000000006</v>
      </c>
      <c r="F78">
        <v>57344</v>
      </c>
      <c r="G78">
        <v>-114.40357208250001</v>
      </c>
      <c r="H78" s="2">
        <f t="shared" si="4"/>
        <v>54058</v>
      </c>
      <c r="I78">
        <f t="shared" si="5"/>
        <v>-89.25</v>
      </c>
      <c r="J78">
        <f t="shared" si="6"/>
        <v>632.70218850952369</v>
      </c>
      <c r="K78">
        <f>(I78-AVERAGE($I$12:I$51))^2</f>
        <v>37.164264062499974</v>
      </c>
      <c r="L78">
        <f t="shared" si="7"/>
        <v>25.153572082500006</v>
      </c>
    </row>
    <row r="79" spans="1:12" x14ac:dyDescent="0.3">
      <c r="A79" s="2">
        <v>30152</v>
      </c>
      <c r="B79">
        <v>148.43</v>
      </c>
      <c r="C79">
        <v>-76.430000000000007</v>
      </c>
      <c r="D79">
        <v>-77.78</v>
      </c>
      <c r="F79">
        <v>57710</v>
      </c>
      <c r="G79">
        <v>-114.5304641724</v>
      </c>
      <c r="H79" s="2">
        <f t="shared" si="4"/>
        <v>54424</v>
      </c>
      <c r="I79">
        <f t="shared" si="5"/>
        <v>-89.25</v>
      </c>
      <c r="J79">
        <f t="shared" si="6"/>
        <v>639.1018687720001</v>
      </c>
      <c r="K79">
        <f>(I79-AVERAGE($I$12:I$51))^2</f>
        <v>37.164264062499974</v>
      </c>
      <c r="L79">
        <f t="shared" si="7"/>
        <v>25.280464172400002</v>
      </c>
    </row>
    <row r="80" spans="1:12" x14ac:dyDescent="0.3">
      <c r="A80" s="2">
        <v>30194</v>
      </c>
      <c r="B80">
        <v>147.78</v>
      </c>
      <c r="C80">
        <v>-75.78</v>
      </c>
      <c r="D80">
        <v>-77.13</v>
      </c>
      <c r="F80">
        <v>58075</v>
      </c>
      <c r="G80">
        <v>-114.6637802124</v>
      </c>
      <c r="H80" s="2">
        <f t="shared" si="4"/>
        <v>54789</v>
      </c>
      <c r="I80">
        <f t="shared" si="5"/>
        <v>-89.25</v>
      </c>
      <c r="J80">
        <f t="shared" si="6"/>
        <v>645.86022468417377</v>
      </c>
      <c r="K80">
        <f>(I80-AVERAGE($I$12:I$51))^2</f>
        <v>37.164264062499974</v>
      </c>
      <c r="L80">
        <f t="shared" si="7"/>
        <v>25.413780212399999</v>
      </c>
    </row>
    <row r="81" spans="1:12" x14ac:dyDescent="0.3">
      <c r="A81" s="2">
        <v>30209</v>
      </c>
      <c r="B81">
        <v>147.9</v>
      </c>
      <c r="C81">
        <v>-75.900000000000006</v>
      </c>
      <c r="D81">
        <v>-77.25</v>
      </c>
      <c r="F81">
        <v>61727</v>
      </c>
      <c r="G81">
        <v>-116.1847076416</v>
      </c>
      <c r="H81" s="2">
        <f t="shared" si="4"/>
        <v>58441</v>
      </c>
      <c r="I81">
        <f t="shared" si="5"/>
        <v>-89.25</v>
      </c>
      <c r="J81">
        <f t="shared" si="6"/>
        <v>725.47847573846536</v>
      </c>
      <c r="K81">
        <f>(I81-AVERAGE($I$12:I$51))^2</f>
        <v>37.164264062499974</v>
      </c>
      <c r="L81">
        <f t="shared" si="7"/>
        <v>26.934707641599999</v>
      </c>
    </row>
    <row r="82" spans="1:12" x14ac:dyDescent="0.3">
      <c r="A82" s="2">
        <v>30214</v>
      </c>
      <c r="B82">
        <v>147.77000000000001</v>
      </c>
      <c r="C82">
        <v>-75.77</v>
      </c>
      <c r="D82">
        <v>-77.12</v>
      </c>
      <c r="F82">
        <v>65380</v>
      </c>
      <c r="G82">
        <v>-117.7631454468</v>
      </c>
      <c r="H82" s="2">
        <f t="shared" si="4"/>
        <v>62094</v>
      </c>
      <c r="I82">
        <f t="shared" si="5"/>
        <v>-89.25</v>
      </c>
      <c r="J82">
        <f t="shared" si="6"/>
        <v>812.99946327037128</v>
      </c>
      <c r="K82">
        <f>(I82-AVERAGE($I$12:I$51))^2</f>
        <v>37.164264062499974</v>
      </c>
      <c r="L82">
        <f t="shared" si="7"/>
        <v>28.513145446799996</v>
      </c>
    </row>
    <row r="83" spans="1:12" x14ac:dyDescent="0.3">
      <c r="A83" s="2">
        <v>30219</v>
      </c>
      <c r="B83">
        <v>147.69999999999899</v>
      </c>
      <c r="C83">
        <v>-75.7</v>
      </c>
      <c r="D83">
        <v>-77.05</v>
      </c>
    </row>
    <row r="84" spans="1:12" x14ac:dyDescent="0.3">
      <c r="A84" s="2">
        <v>30224</v>
      </c>
      <c r="B84">
        <v>147.5</v>
      </c>
      <c r="C84">
        <v>-75.5</v>
      </c>
      <c r="D84">
        <v>-76.849999999999895</v>
      </c>
    </row>
    <row r="85" spans="1:12" x14ac:dyDescent="0.3">
      <c r="A85" s="2">
        <v>30229</v>
      </c>
      <c r="B85">
        <v>147.43</v>
      </c>
      <c r="C85">
        <v>-75.430000000000007</v>
      </c>
      <c r="D85">
        <v>-76.78</v>
      </c>
    </row>
    <row r="86" spans="1:12" x14ac:dyDescent="0.3">
      <c r="A86" s="2">
        <v>30234</v>
      </c>
      <c r="B86">
        <v>147.30000000000001</v>
      </c>
      <c r="C86">
        <v>-75.3</v>
      </c>
      <c r="D86">
        <v>-76.650000000000006</v>
      </c>
    </row>
    <row r="87" spans="1:12" x14ac:dyDescent="0.3">
      <c r="A87" s="2">
        <v>30239</v>
      </c>
      <c r="B87">
        <v>147</v>
      </c>
      <c r="C87">
        <v>-75</v>
      </c>
      <c r="D87">
        <v>-76.349999999999895</v>
      </c>
    </row>
    <row r="88" spans="1:12" x14ac:dyDescent="0.3">
      <c r="A88" s="2">
        <v>30244</v>
      </c>
      <c r="B88">
        <v>147</v>
      </c>
      <c r="C88">
        <v>-75</v>
      </c>
      <c r="D88">
        <v>-76.349999999999895</v>
      </c>
    </row>
    <row r="89" spans="1:12" x14ac:dyDescent="0.3">
      <c r="A89" s="2">
        <v>30249</v>
      </c>
      <c r="B89">
        <v>146.80000000000001</v>
      </c>
      <c r="C89">
        <v>-74.8</v>
      </c>
      <c r="D89">
        <v>-76.150000000000006</v>
      </c>
    </row>
    <row r="90" spans="1:12" x14ac:dyDescent="0.3">
      <c r="A90" s="2">
        <v>30255</v>
      </c>
      <c r="B90">
        <v>146.29</v>
      </c>
      <c r="C90">
        <v>-74.290000000000006</v>
      </c>
      <c r="D90">
        <v>-75.64</v>
      </c>
    </row>
    <row r="91" spans="1:12" x14ac:dyDescent="0.3">
      <c r="A91" s="2">
        <v>30260</v>
      </c>
      <c r="B91">
        <v>146.33000000000001</v>
      </c>
      <c r="C91">
        <v>-74.33</v>
      </c>
      <c r="D91">
        <v>-75.680000000000007</v>
      </c>
    </row>
    <row r="92" spans="1:12" x14ac:dyDescent="0.3">
      <c r="A92" s="2">
        <v>30265</v>
      </c>
      <c r="B92">
        <v>146.19999999999899</v>
      </c>
      <c r="C92">
        <v>-74.2</v>
      </c>
      <c r="D92">
        <v>-75.55</v>
      </c>
    </row>
    <row r="93" spans="1:12" x14ac:dyDescent="0.3">
      <c r="A93" s="2">
        <v>30270</v>
      </c>
      <c r="B93">
        <v>146.25</v>
      </c>
      <c r="C93">
        <v>-74.25</v>
      </c>
      <c r="D93">
        <v>-75.599999999999895</v>
      </c>
    </row>
    <row r="94" spans="1:12" x14ac:dyDescent="0.3">
      <c r="A94" s="2">
        <v>30275</v>
      </c>
      <c r="B94">
        <v>146.25</v>
      </c>
      <c r="C94">
        <v>-74.25</v>
      </c>
      <c r="D94">
        <v>-75.599999999999895</v>
      </c>
    </row>
    <row r="95" spans="1:12" x14ac:dyDescent="0.3">
      <c r="A95" s="2">
        <v>30280</v>
      </c>
      <c r="B95">
        <v>146.35</v>
      </c>
      <c r="C95">
        <v>-74.349999999999895</v>
      </c>
      <c r="D95">
        <v>-75.7</v>
      </c>
    </row>
    <row r="96" spans="1:12" x14ac:dyDescent="0.3">
      <c r="A96" s="2">
        <v>30285</v>
      </c>
      <c r="B96">
        <v>146.5</v>
      </c>
      <c r="C96">
        <v>-74.5</v>
      </c>
      <c r="D96">
        <v>-75.849999999999895</v>
      </c>
    </row>
    <row r="97" spans="1:4" x14ac:dyDescent="0.3">
      <c r="A97" s="2">
        <v>30290</v>
      </c>
      <c r="B97">
        <v>146.58000000000001</v>
      </c>
      <c r="C97">
        <v>-74.58</v>
      </c>
      <c r="D97">
        <v>-75.930000000000007</v>
      </c>
    </row>
    <row r="98" spans="1:4" x14ac:dyDescent="0.3">
      <c r="A98" s="2">
        <v>30295</v>
      </c>
      <c r="B98">
        <v>146.62</v>
      </c>
      <c r="C98">
        <v>-74.62</v>
      </c>
      <c r="D98">
        <v>-75.97</v>
      </c>
    </row>
    <row r="99" spans="1:4" x14ac:dyDescent="0.3">
      <c r="A99" s="2">
        <v>30300</v>
      </c>
      <c r="B99">
        <v>146.32</v>
      </c>
      <c r="C99">
        <v>-74.319999999999894</v>
      </c>
      <c r="D99">
        <v>-75.67</v>
      </c>
    </row>
    <row r="100" spans="1:4" x14ac:dyDescent="0.3">
      <c r="A100" s="2">
        <v>30305</v>
      </c>
      <c r="B100">
        <v>146.6</v>
      </c>
      <c r="C100">
        <v>-74.599999999999895</v>
      </c>
      <c r="D100">
        <v>-75.95</v>
      </c>
    </row>
    <row r="101" spans="1:4" x14ac:dyDescent="0.3">
      <c r="A101" s="2">
        <v>30310</v>
      </c>
      <c r="B101">
        <v>146.32</v>
      </c>
      <c r="C101">
        <v>-74.319999999999894</v>
      </c>
      <c r="D101">
        <v>-75.67</v>
      </c>
    </row>
    <row r="102" spans="1:4" x14ac:dyDescent="0.3">
      <c r="A102" s="2">
        <v>30316</v>
      </c>
      <c r="B102">
        <v>146.4</v>
      </c>
      <c r="C102">
        <v>-74.400000000000006</v>
      </c>
      <c r="D102">
        <v>-75.75</v>
      </c>
    </row>
    <row r="103" spans="1:4" x14ac:dyDescent="0.3">
      <c r="A103" s="2">
        <v>30321</v>
      </c>
      <c r="B103">
        <v>146.69999999999899</v>
      </c>
      <c r="C103">
        <v>-74.7</v>
      </c>
      <c r="D103">
        <v>-76.05</v>
      </c>
    </row>
    <row r="104" spans="1:4" x14ac:dyDescent="0.3">
      <c r="A104" s="2">
        <v>30326</v>
      </c>
      <c r="B104">
        <v>146.5</v>
      </c>
      <c r="C104">
        <v>-74.5</v>
      </c>
      <c r="D104">
        <v>-75.849999999999895</v>
      </c>
    </row>
    <row r="105" spans="1:4" x14ac:dyDescent="0.3">
      <c r="A105" s="2">
        <v>30331</v>
      </c>
      <c r="B105">
        <v>146.6</v>
      </c>
      <c r="C105">
        <v>-74.599999999999895</v>
      </c>
      <c r="D105">
        <v>-75.95</v>
      </c>
    </row>
    <row r="106" spans="1:4" x14ac:dyDescent="0.3">
      <c r="A106" s="2">
        <v>30336</v>
      </c>
      <c r="B106">
        <v>146.35</v>
      </c>
      <c r="C106">
        <v>-74.349999999999895</v>
      </c>
      <c r="D106">
        <v>-75.7</v>
      </c>
    </row>
    <row r="107" spans="1:4" x14ac:dyDescent="0.3">
      <c r="A107" s="2">
        <v>30341</v>
      </c>
      <c r="B107">
        <v>146.4</v>
      </c>
      <c r="C107">
        <v>-74.400000000000006</v>
      </c>
      <c r="D107">
        <v>-75.75</v>
      </c>
    </row>
    <row r="108" spans="1:4" x14ac:dyDescent="0.3">
      <c r="A108" s="2">
        <v>30347</v>
      </c>
      <c r="B108">
        <v>146.44999999999899</v>
      </c>
      <c r="C108">
        <v>-74.45</v>
      </c>
      <c r="D108">
        <v>-75.8</v>
      </c>
    </row>
    <row r="109" spans="1:4" x14ac:dyDescent="0.3">
      <c r="A109" s="2">
        <v>30352</v>
      </c>
      <c r="B109">
        <v>146.44999999999899</v>
      </c>
      <c r="C109">
        <v>-74.45</v>
      </c>
      <c r="D109">
        <v>-75.8</v>
      </c>
    </row>
    <row r="110" spans="1:4" x14ac:dyDescent="0.3">
      <c r="A110" s="2">
        <v>30357</v>
      </c>
      <c r="B110">
        <v>146.4</v>
      </c>
      <c r="C110">
        <v>-74.400000000000006</v>
      </c>
      <c r="D110">
        <v>-75.75</v>
      </c>
    </row>
    <row r="111" spans="1:4" x14ac:dyDescent="0.3">
      <c r="A111" s="2">
        <v>30362</v>
      </c>
      <c r="B111">
        <v>146.4</v>
      </c>
      <c r="C111">
        <v>-74.400000000000006</v>
      </c>
      <c r="D111">
        <v>-75.75</v>
      </c>
    </row>
    <row r="112" spans="1:4" x14ac:dyDescent="0.3">
      <c r="A112" s="2">
        <v>30426</v>
      </c>
      <c r="B112">
        <v>145.56</v>
      </c>
      <c r="C112">
        <v>-73.56</v>
      </c>
      <c r="D112">
        <v>-74.91</v>
      </c>
    </row>
    <row r="113" spans="1:4" x14ac:dyDescent="0.3">
      <c r="A113" s="2">
        <v>30431</v>
      </c>
      <c r="B113">
        <v>145.66999999999899</v>
      </c>
      <c r="C113">
        <v>-73.67</v>
      </c>
      <c r="D113">
        <v>-75.02</v>
      </c>
    </row>
    <row r="114" spans="1:4" x14ac:dyDescent="0.3">
      <c r="A114" s="2">
        <v>30436</v>
      </c>
      <c r="B114">
        <v>145.82</v>
      </c>
      <c r="C114">
        <v>-73.819999999999894</v>
      </c>
      <c r="D114">
        <v>-75.17</v>
      </c>
    </row>
    <row r="115" spans="1:4" x14ac:dyDescent="0.3">
      <c r="A115" s="2">
        <v>30441</v>
      </c>
      <c r="B115">
        <v>145.76</v>
      </c>
      <c r="C115">
        <v>-73.760000000000005</v>
      </c>
      <c r="D115">
        <v>-75.11</v>
      </c>
    </row>
    <row r="116" spans="1:4" x14ac:dyDescent="0.3">
      <c r="A116" s="2">
        <v>30446</v>
      </c>
      <c r="B116">
        <v>145.9</v>
      </c>
      <c r="C116">
        <v>-73.900000000000006</v>
      </c>
      <c r="D116">
        <v>-75.25</v>
      </c>
    </row>
    <row r="117" spans="1:4" x14ac:dyDescent="0.3">
      <c r="A117" s="2">
        <v>30451</v>
      </c>
      <c r="B117">
        <v>145.88</v>
      </c>
      <c r="C117">
        <v>-73.88</v>
      </c>
      <c r="D117">
        <v>-75.23</v>
      </c>
    </row>
    <row r="118" spans="1:4" x14ac:dyDescent="0.3">
      <c r="A118" s="2">
        <v>30456</v>
      </c>
      <c r="B118">
        <v>146.11000000000001</v>
      </c>
      <c r="C118">
        <v>-74.11</v>
      </c>
      <c r="D118">
        <v>-75.459999999999894</v>
      </c>
    </row>
    <row r="119" spans="1:4" x14ac:dyDescent="0.3">
      <c r="A119" s="2">
        <v>30461</v>
      </c>
      <c r="B119">
        <v>145.80000000000001</v>
      </c>
      <c r="C119">
        <v>-73.8</v>
      </c>
      <c r="D119">
        <v>-75.150000000000006</v>
      </c>
    </row>
    <row r="120" spans="1:4" x14ac:dyDescent="0.3">
      <c r="A120" s="2">
        <v>30467</v>
      </c>
      <c r="B120">
        <v>145.83000000000001</v>
      </c>
      <c r="C120">
        <v>-73.83</v>
      </c>
      <c r="D120">
        <v>-75.180000000000007</v>
      </c>
    </row>
    <row r="121" spans="1:4" x14ac:dyDescent="0.3">
      <c r="A121" s="2">
        <v>30487</v>
      </c>
      <c r="B121">
        <v>146.19999999999899</v>
      </c>
      <c r="C121">
        <v>-74.2</v>
      </c>
      <c r="D121">
        <v>-75.55</v>
      </c>
    </row>
    <row r="122" spans="1:4" x14ac:dyDescent="0.3">
      <c r="A122" s="2">
        <v>30492</v>
      </c>
      <c r="B122">
        <v>146.04</v>
      </c>
      <c r="C122">
        <v>-74.040000000000006</v>
      </c>
      <c r="D122">
        <v>-75.39</v>
      </c>
    </row>
    <row r="123" spans="1:4" x14ac:dyDescent="0.3">
      <c r="A123" s="2">
        <v>30497</v>
      </c>
      <c r="B123">
        <v>146.06</v>
      </c>
      <c r="C123">
        <v>-74.06</v>
      </c>
      <c r="D123">
        <v>-75.41</v>
      </c>
    </row>
    <row r="124" spans="1:4" x14ac:dyDescent="0.3">
      <c r="A124" s="2">
        <v>30502</v>
      </c>
      <c r="B124">
        <v>146.07</v>
      </c>
      <c r="C124">
        <v>-74.069999999999894</v>
      </c>
      <c r="D124">
        <v>-75.42</v>
      </c>
    </row>
    <row r="125" spans="1:4" x14ac:dyDescent="0.3">
      <c r="A125" s="2">
        <v>30507</v>
      </c>
      <c r="B125">
        <v>146.229999999999</v>
      </c>
      <c r="C125">
        <v>-74.23</v>
      </c>
      <c r="D125">
        <v>-75.58</v>
      </c>
    </row>
    <row r="126" spans="1:4" x14ac:dyDescent="0.3">
      <c r="A126" s="2">
        <v>30512</v>
      </c>
      <c r="B126">
        <v>146.38</v>
      </c>
      <c r="C126">
        <v>-74.38</v>
      </c>
      <c r="D126">
        <v>-75.73</v>
      </c>
    </row>
    <row r="127" spans="1:4" x14ac:dyDescent="0.3">
      <c r="A127" s="2">
        <v>30517</v>
      </c>
      <c r="B127">
        <v>146.53</v>
      </c>
      <c r="C127">
        <v>-74.53</v>
      </c>
      <c r="D127">
        <v>-75.88</v>
      </c>
    </row>
    <row r="128" spans="1:4" x14ac:dyDescent="0.3">
      <c r="A128" s="2">
        <v>30522</v>
      </c>
      <c r="B128">
        <v>146.49</v>
      </c>
      <c r="C128">
        <v>-74.489999999999895</v>
      </c>
      <c r="D128">
        <v>-75.84</v>
      </c>
    </row>
    <row r="129" spans="1:4" x14ac:dyDescent="0.3">
      <c r="A129" s="2">
        <v>30528</v>
      </c>
      <c r="B129">
        <v>146.53</v>
      </c>
      <c r="C129">
        <v>-74.53</v>
      </c>
      <c r="D129">
        <v>-75.88</v>
      </c>
    </row>
    <row r="130" spans="1:4" x14ac:dyDescent="0.3">
      <c r="A130" s="2">
        <v>30533</v>
      </c>
      <c r="B130">
        <v>146.57</v>
      </c>
      <c r="C130">
        <v>-74.569999999999894</v>
      </c>
      <c r="D130">
        <v>-75.92</v>
      </c>
    </row>
    <row r="131" spans="1:4" x14ac:dyDescent="0.3">
      <c r="A131" s="2">
        <v>30538</v>
      </c>
      <c r="B131">
        <v>146.57</v>
      </c>
      <c r="C131">
        <v>-74.569999999999894</v>
      </c>
      <c r="D131">
        <v>-75.92</v>
      </c>
    </row>
    <row r="132" spans="1:4" x14ac:dyDescent="0.3">
      <c r="A132" s="2">
        <v>30555</v>
      </c>
      <c r="B132">
        <v>146.57</v>
      </c>
      <c r="C132">
        <v>-74.569999999999894</v>
      </c>
      <c r="D132">
        <v>-75.92</v>
      </c>
    </row>
    <row r="133" spans="1:4" x14ac:dyDescent="0.3">
      <c r="A133" s="2">
        <v>30571</v>
      </c>
      <c r="B133">
        <v>148.84</v>
      </c>
      <c r="C133">
        <v>-76.84</v>
      </c>
      <c r="D133">
        <v>-78.19</v>
      </c>
    </row>
    <row r="134" spans="1:4" x14ac:dyDescent="0.3">
      <c r="A134" s="2">
        <v>30645</v>
      </c>
      <c r="B134">
        <v>162.9</v>
      </c>
      <c r="C134">
        <v>-90.9</v>
      </c>
      <c r="D134">
        <v>-92.25</v>
      </c>
    </row>
    <row r="135" spans="1:4" x14ac:dyDescent="0.3">
      <c r="A135" s="2">
        <v>30650</v>
      </c>
      <c r="B135">
        <v>162.69999999999899</v>
      </c>
      <c r="C135">
        <v>-90.7</v>
      </c>
      <c r="D135">
        <v>-92.05</v>
      </c>
    </row>
    <row r="136" spans="1:4" x14ac:dyDescent="0.3">
      <c r="A136" s="2">
        <v>30655</v>
      </c>
      <c r="B136">
        <v>159</v>
      </c>
      <c r="C136">
        <v>-87</v>
      </c>
      <c r="D136">
        <v>-88.35</v>
      </c>
    </row>
    <row r="137" spans="1:4" x14ac:dyDescent="0.3">
      <c r="A137" s="2">
        <v>30660</v>
      </c>
      <c r="B137">
        <v>156.55000000000001</v>
      </c>
      <c r="C137">
        <v>-84.55</v>
      </c>
      <c r="D137">
        <v>-85.9</v>
      </c>
    </row>
    <row r="138" spans="1:4" x14ac:dyDescent="0.3">
      <c r="A138" s="2">
        <v>30665</v>
      </c>
      <c r="B138">
        <v>154.9</v>
      </c>
      <c r="C138">
        <v>-82.9</v>
      </c>
      <c r="D138">
        <v>-84.25</v>
      </c>
    </row>
    <row r="139" spans="1:4" x14ac:dyDescent="0.3">
      <c r="A139" s="2">
        <v>30670</v>
      </c>
      <c r="B139">
        <v>154.05000000000001</v>
      </c>
      <c r="C139">
        <v>-82.05</v>
      </c>
      <c r="D139">
        <v>-83.4</v>
      </c>
    </row>
    <row r="140" spans="1:4" x14ac:dyDescent="0.3">
      <c r="A140" s="2">
        <v>30675</v>
      </c>
      <c r="B140">
        <v>153.57</v>
      </c>
      <c r="C140">
        <v>-81.569999999999894</v>
      </c>
      <c r="D140">
        <v>-82.92</v>
      </c>
    </row>
    <row r="141" spans="1:4" x14ac:dyDescent="0.3">
      <c r="A141" s="2">
        <v>30681</v>
      </c>
      <c r="B141">
        <v>152.6</v>
      </c>
      <c r="C141">
        <v>-80.599999999999895</v>
      </c>
      <c r="D141">
        <v>-81.95</v>
      </c>
    </row>
    <row r="142" spans="1:4" x14ac:dyDescent="0.3">
      <c r="A142" s="2">
        <v>30686</v>
      </c>
      <c r="B142">
        <v>152.1</v>
      </c>
      <c r="C142">
        <v>-80.099999999999895</v>
      </c>
      <c r="D142">
        <v>-81.45</v>
      </c>
    </row>
    <row r="143" spans="1:4" x14ac:dyDescent="0.3">
      <c r="A143" s="2">
        <v>30691</v>
      </c>
      <c r="B143">
        <v>151.78</v>
      </c>
      <c r="C143">
        <v>-79.78</v>
      </c>
      <c r="D143">
        <v>-81.13</v>
      </c>
    </row>
    <row r="144" spans="1:4" x14ac:dyDescent="0.3">
      <c r="A144" s="2">
        <v>30696</v>
      </c>
      <c r="B144">
        <v>151.35</v>
      </c>
      <c r="C144">
        <v>-79.349999999999895</v>
      </c>
      <c r="D144">
        <v>-80.7</v>
      </c>
    </row>
    <row r="145" spans="1:4" x14ac:dyDescent="0.3">
      <c r="A145" s="2">
        <v>30701</v>
      </c>
      <c r="B145">
        <v>150.94999999999899</v>
      </c>
      <c r="C145">
        <v>-78.95</v>
      </c>
      <c r="D145">
        <v>-80.3</v>
      </c>
    </row>
    <row r="146" spans="1:4" x14ac:dyDescent="0.3">
      <c r="A146" s="2">
        <v>30706</v>
      </c>
      <c r="B146">
        <v>150.729999999999</v>
      </c>
      <c r="C146">
        <v>-78.73</v>
      </c>
      <c r="D146">
        <v>-80.08</v>
      </c>
    </row>
    <row r="147" spans="1:4" x14ac:dyDescent="0.3">
      <c r="A147" s="2">
        <v>30712</v>
      </c>
      <c r="B147">
        <v>150.15</v>
      </c>
      <c r="C147">
        <v>-78.150000000000006</v>
      </c>
      <c r="D147">
        <v>-79.5</v>
      </c>
    </row>
    <row r="148" spans="1:4" x14ac:dyDescent="0.3">
      <c r="A148" s="2">
        <v>30717</v>
      </c>
      <c r="B148">
        <v>150.78</v>
      </c>
      <c r="C148">
        <v>-78.78</v>
      </c>
      <c r="D148">
        <v>-80.13</v>
      </c>
    </row>
    <row r="149" spans="1:4" x14ac:dyDescent="0.3">
      <c r="A149" s="2">
        <v>30722</v>
      </c>
      <c r="B149">
        <v>151.91999999999899</v>
      </c>
      <c r="C149">
        <v>-79.92</v>
      </c>
      <c r="D149">
        <v>-81.27</v>
      </c>
    </row>
    <row r="150" spans="1:4" x14ac:dyDescent="0.3">
      <c r="A150" s="2">
        <v>30727</v>
      </c>
      <c r="B150">
        <v>152.479999999999</v>
      </c>
      <c r="C150">
        <v>-80.48</v>
      </c>
      <c r="D150">
        <v>-81.83</v>
      </c>
    </row>
    <row r="151" spans="1:4" x14ac:dyDescent="0.3">
      <c r="A151" s="2">
        <v>30732</v>
      </c>
      <c r="B151">
        <v>152.65</v>
      </c>
      <c r="C151">
        <v>-80.650000000000006</v>
      </c>
      <c r="D151">
        <v>-82</v>
      </c>
    </row>
    <row r="152" spans="1:4" x14ac:dyDescent="0.3">
      <c r="A152" s="2">
        <v>30737</v>
      </c>
      <c r="B152">
        <v>152.19</v>
      </c>
      <c r="C152">
        <v>-80.19</v>
      </c>
      <c r="D152">
        <v>-81.540000000000006</v>
      </c>
    </row>
    <row r="153" spans="1:4" x14ac:dyDescent="0.3">
      <c r="A153" s="2">
        <v>30741</v>
      </c>
      <c r="B153">
        <v>151.81</v>
      </c>
      <c r="C153">
        <v>-79.81</v>
      </c>
      <c r="D153">
        <v>-81.16</v>
      </c>
    </row>
    <row r="154" spans="1:4" x14ac:dyDescent="0.3">
      <c r="A154" s="2">
        <v>30746</v>
      </c>
      <c r="B154">
        <v>151.88</v>
      </c>
      <c r="C154">
        <v>-79.88</v>
      </c>
      <c r="D154">
        <v>-81.23</v>
      </c>
    </row>
    <row r="155" spans="1:4" x14ac:dyDescent="0.3">
      <c r="A155" s="2">
        <v>30751</v>
      </c>
      <c r="B155">
        <v>151.54</v>
      </c>
      <c r="C155">
        <v>-79.540000000000006</v>
      </c>
      <c r="D155">
        <v>-80.89</v>
      </c>
    </row>
    <row r="156" spans="1:4" x14ac:dyDescent="0.3">
      <c r="A156" s="2">
        <v>30756</v>
      </c>
      <c r="B156">
        <v>151.4</v>
      </c>
      <c r="C156">
        <v>-79.400000000000006</v>
      </c>
      <c r="D156">
        <v>-80.75</v>
      </c>
    </row>
    <row r="157" spans="1:4" x14ac:dyDescent="0.3">
      <c r="A157" s="2">
        <v>30761</v>
      </c>
      <c r="B157">
        <v>151.13999999999899</v>
      </c>
      <c r="C157">
        <v>-79.14</v>
      </c>
      <c r="D157">
        <v>-80.489999999999895</v>
      </c>
    </row>
    <row r="158" spans="1:4" x14ac:dyDescent="0.3">
      <c r="A158" s="2">
        <v>30766</v>
      </c>
      <c r="B158">
        <v>150.9</v>
      </c>
      <c r="C158">
        <v>-78.900000000000006</v>
      </c>
      <c r="D158">
        <v>-80.25</v>
      </c>
    </row>
    <row r="159" spans="1:4" x14ac:dyDescent="0.3">
      <c r="A159" s="2">
        <v>30772</v>
      </c>
      <c r="B159">
        <v>150.30000000000001</v>
      </c>
      <c r="C159">
        <v>-78.3</v>
      </c>
      <c r="D159">
        <v>-79.650000000000006</v>
      </c>
    </row>
    <row r="160" spans="1:4" x14ac:dyDescent="0.3">
      <c r="A160" s="2">
        <v>30777</v>
      </c>
      <c r="B160">
        <v>150.12</v>
      </c>
      <c r="C160">
        <v>-78.12</v>
      </c>
      <c r="D160">
        <v>-79.47</v>
      </c>
    </row>
    <row r="161" spans="1:4" x14ac:dyDescent="0.3">
      <c r="A161" s="2">
        <v>30782</v>
      </c>
      <c r="B161">
        <v>150.30000000000001</v>
      </c>
      <c r="C161">
        <v>-78.3</v>
      </c>
      <c r="D161">
        <v>-79.650000000000006</v>
      </c>
    </row>
    <row r="162" spans="1:4" x14ac:dyDescent="0.3">
      <c r="A162" s="2">
        <v>30787</v>
      </c>
      <c r="B162">
        <v>149.94</v>
      </c>
      <c r="C162">
        <v>-77.94</v>
      </c>
      <c r="D162">
        <v>-79.290000000000006</v>
      </c>
    </row>
    <row r="163" spans="1:4" x14ac:dyDescent="0.3">
      <c r="A163" s="2">
        <v>30792</v>
      </c>
      <c r="B163">
        <v>150.1</v>
      </c>
      <c r="C163">
        <v>-78.099999999999895</v>
      </c>
      <c r="D163">
        <v>-79.45</v>
      </c>
    </row>
    <row r="164" spans="1:4" x14ac:dyDescent="0.3">
      <c r="A164" s="2">
        <v>30797</v>
      </c>
      <c r="B164">
        <v>150.02000000000001</v>
      </c>
      <c r="C164">
        <v>-78.02</v>
      </c>
      <c r="D164">
        <v>-79.37</v>
      </c>
    </row>
    <row r="165" spans="1:4" x14ac:dyDescent="0.3">
      <c r="A165" s="2">
        <v>30802</v>
      </c>
      <c r="B165">
        <v>149.9</v>
      </c>
      <c r="C165">
        <v>-77.900000000000006</v>
      </c>
      <c r="D165">
        <v>-79.25</v>
      </c>
    </row>
    <row r="166" spans="1:4" x14ac:dyDescent="0.3">
      <c r="A166" s="2">
        <v>30807</v>
      </c>
      <c r="B166">
        <v>149.44</v>
      </c>
      <c r="C166">
        <v>-77.44</v>
      </c>
      <c r="D166">
        <v>-78.790000000000006</v>
      </c>
    </row>
    <row r="167" spans="1:4" x14ac:dyDescent="0.3">
      <c r="A167" s="2">
        <v>30812</v>
      </c>
      <c r="B167">
        <v>149.4</v>
      </c>
      <c r="C167">
        <v>-77.400000000000006</v>
      </c>
      <c r="D167">
        <v>-78.75</v>
      </c>
    </row>
    <row r="168" spans="1:4" x14ac:dyDescent="0.3">
      <c r="A168" s="2">
        <v>30817</v>
      </c>
      <c r="B168">
        <v>149.34</v>
      </c>
      <c r="C168">
        <v>-77.34</v>
      </c>
      <c r="D168">
        <v>-78.69</v>
      </c>
    </row>
    <row r="169" spans="1:4" x14ac:dyDescent="0.3">
      <c r="A169" s="2">
        <v>30822</v>
      </c>
      <c r="B169">
        <v>147.31</v>
      </c>
      <c r="C169">
        <v>-75.31</v>
      </c>
      <c r="D169">
        <v>-76.66</v>
      </c>
    </row>
    <row r="170" spans="1:4" x14ac:dyDescent="0.3">
      <c r="A170" s="2">
        <v>30827</v>
      </c>
      <c r="B170">
        <v>147.34</v>
      </c>
      <c r="C170">
        <v>-75.34</v>
      </c>
      <c r="D170">
        <v>-76.69</v>
      </c>
    </row>
    <row r="171" spans="1:4" x14ac:dyDescent="0.3">
      <c r="A171" s="2">
        <v>30832</v>
      </c>
      <c r="B171">
        <v>146.80000000000001</v>
      </c>
      <c r="C171">
        <v>-74.8</v>
      </c>
      <c r="D171">
        <v>-76.150000000000006</v>
      </c>
    </row>
    <row r="172" spans="1:4" x14ac:dyDescent="0.3">
      <c r="A172" s="2">
        <v>30838</v>
      </c>
      <c r="B172">
        <v>146.58000000000001</v>
      </c>
      <c r="C172">
        <v>-74.58</v>
      </c>
      <c r="D172">
        <v>-75.930000000000007</v>
      </c>
    </row>
    <row r="173" spans="1:4" x14ac:dyDescent="0.3">
      <c r="A173" s="2">
        <v>30843</v>
      </c>
      <c r="B173">
        <v>146.69999999999899</v>
      </c>
      <c r="C173">
        <v>-74.7</v>
      </c>
      <c r="D173">
        <v>-76.05</v>
      </c>
    </row>
    <row r="174" spans="1:4" x14ac:dyDescent="0.3">
      <c r="A174" s="2">
        <v>30848</v>
      </c>
      <c r="B174">
        <v>146.79</v>
      </c>
      <c r="C174">
        <v>-74.790000000000006</v>
      </c>
      <c r="D174">
        <v>-76.14</v>
      </c>
    </row>
    <row r="175" spans="1:4" x14ac:dyDescent="0.3">
      <c r="A175" s="2">
        <v>30853</v>
      </c>
      <c r="B175">
        <v>146.94</v>
      </c>
      <c r="C175">
        <v>-74.94</v>
      </c>
      <c r="D175">
        <v>-76.290000000000006</v>
      </c>
    </row>
    <row r="176" spans="1:4" x14ac:dyDescent="0.3">
      <c r="A176" s="2">
        <v>30858</v>
      </c>
      <c r="B176">
        <v>146.99</v>
      </c>
      <c r="C176">
        <v>-74.989999999999895</v>
      </c>
      <c r="D176">
        <v>-76.34</v>
      </c>
    </row>
    <row r="177" spans="1:4" x14ac:dyDescent="0.3">
      <c r="A177" s="2">
        <v>30863</v>
      </c>
      <c r="B177">
        <v>146.94</v>
      </c>
      <c r="C177">
        <v>-74.94</v>
      </c>
      <c r="D177">
        <v>-76.290000000000006</v>
      </c>
    </row>
    <row r="178" spans="1:4" x14ac:dyDescent="0.3">
      <c r="A178" s="2">
        <v>30868</v>
      </c>
      <c r="B178">
        <v>147.12</v>
      </c>
      <c r="C178">
        <v>-75.12</v>
      </c>
      <c r="D178">
        <v>-76.47</v>
      </c>
    </row>
    <row r="179" spans="1:4" x14ac:dyDescent="0.3">
      <c r="A179" s="2">
        <v>30873</v>
      </c>
      <c r="B179">
        <v>146.979999999999</v>
      </c>
      <c r="C179">
        <v>-74.98</v>
      </c>
      <c r="D179">
        <v>-76.33</v>
      </c>
    </row>
    <row r="180" spans="1:4" x14ac:dyDescent="0.3">
      <c r="A180" s="2">
        <v>30878</v>
      </c>
      <c r="B180">
        <v>147.02000000000001</v>
      </c>
      <c r="C180">
        <v>-75.02</v>
      </c>
      <c r="D180">
        <v>-76.37</v>
      </c>
    </row>
    <row r="181" spans="1:4" x14ac:dyDescent="0.3">
      <c r="A181" s="2">
        <v>30883</v>
      </c>
      <c r="B181">
        <v>146.58000000000001</v>
      </c>
      <c r="C181">
        <v>-74.58</v>
      </c>
      <c r="D181">
        <v>-75.930000000000007</v>
      </c>
    </row>
    <row r="182" spans="1:4" x14ac:dyDescent="0.3">
      <c r="A182" s="2">
        <v>30888</v>
      </c>
      <c r="B182">
        <v>146.44999999999899</v>
      </c>
      <c r="C182">
        <v>-74.45</v>
      </c>
      <c r="D182">
        <v>-75.8</v>
      </c>
    </row>
    <row r="183" spans="1:4" x14ac:dyDescent="0.3">
      <c r="A183" s="2">
        <v>30894</v>
      </c>
      <c r="B183">
        <v>146.19999999999899</v>
      </c>
      <c r="C183">
        <v>-74.2</v>
      </c>
      <c r="D183">
        <v>-75.55</v>
      </c>
    </row>
    <row r="184" spans="1:4" x14ac:dyDescent="0.3">
      <c r="A184" s="2">
        <v>30899</v>
      </c>
      <c r="B184">
        <v>146.1</v>
      </c>
      <c r="C184">
        <v>-74.099999999999895</v>
      </c>
      <c r="D184">
        <v>-75.45</v>
      </c>
    </row>
    <row r="185" spans="1:4" x14ac:dyDescent="0.3">
      <c r="A185" s="2">
        <v>30904</v>
      </c>
      <c r="B185">
        <v>146.16</v>
      </c>
      <c r="C185">
        <v>-74.16</v>
      </c>
      <c r="D185">
        <v>-75.510000000000005</v>
      </c>
    </row>
    <row r="186" spans="1:4" x14ac:dyDescent="0.3">
      <c r="A186" s="2">
        <v>30909</v>
      </c>
      <c r="B186">
        <v>146.37</v>
      </c>
      <c r="C186">
        <v>-74.37</v>
      </c>
      <c r="D186">
        <v>-75.72</v>
      </c>
    </row>
    <row r="187" spans="1:4" x14ac:dyDescent="0.3">
      <c r="A187" s="2">
        <v>30914</v>
      </c>
      <c r="B187">
        <v>146.56</v>
      </c>
      <c r="C187">
        <v>-74.56</v>
      </c>
      <c r="D187">
        <v>-75.91</v>
      </c>
    </row>
    <row r="188" spans="1:4" x14ac:dyDescent="0.3">
      <c r="A188" s="2">
        <v>30919</v>
      </c>
      <c r="B188">
        <v>146.6</v>
      </c>
      <c r="C188">
        <v>-74.599999999999895</v>
      </c>
      <c r="D188">
        <v>-75.95</v>
      </c>
    </row>
    <row r="189" spans="1:4" x14ac:dyDescent="0.3">
      <c r="A189" s="2">
        <v>30922</v>
      </c>
      <c r="B189">
        <v>146.74</v>
      </c>
      <c r="C189">
        <v>-74.739999999999895</v>
      </c>
      <c r="D189">
        <v>-76.09</v>
      </c>
    </row>
    <row r="190" spans="1:4" x14ac:dyDescent="0.3">
      <c r="A190" s="2">
        <v>30930</v>
      </c>
      <c r="B190">
        <v>146.69999999999899</v>
      </c>
      <c r="C190">
        <v>-74.7</v>
      </c>
      <c r="D190">
        <v>-76.05</v>
      </c>
    </row>
    <row r="191" spans="1:4" x14ac:dyDescent="0.3">
      <c r="A191" s="2">
        <v>30935</v>
      </c>
      <c r="B191">
        <v>146.68</v>
      </c>
      <c r="C191">
        <v>-74.680000000000007</v>
      </c>
      <c r="D191">
        <v>-76.03</v>
      </c>
    </row>
    <row r="192" spans="1:4" x14ac:dyDescent="0.3">
      <c r="A192" s="2">
        <v>30940</v>
      </c>
      <c r="B192">
        <v>147.02000000000001</v>
      </c>
      <c r="C192">
        <v>-75.02</v>
      </c>
      <c r="D192">
        <v>-76.37</v>
      </c>
    </row>
    <row r="193" spans="1:4" x14ac:dyDescent="0.3">
      <c r="A193" s="2">
        <v>30945</v>
      </c>
      <c r="B193">
        <v>147.03</v>
      </c>
      <c r="C193">
        <v>-75.03</v>
      </c>
      <c r="D193">
        <v>-76.38</v>
      </c>
    </row>
    <row r="194" spans="1:4" x14ac:dyDescent="0.3">
      <c r="A194" s="2">
        <v>30950</v>
      </c>
      <c r="B194">
        <v>146.86000000000001</v>
      </c>
      <c r="C194">
        <v>-74.86</v>
      </c>
      <c r="D194">
        <v>-76.209999999999894</v>
      </c>
    </row>
    <row r="195" spans="1:4" x14ac:dyDescent="0.3">
      <c r="A195" s="2">
        <v>30955</v>
      </c>
      <c r="B195">
        <v>147</v>
      </c>
      <c r="C195">
        <v>-75</v>
      </c>
      <c r="D195">
        <v>-76.349999999999895</v>
      </c>
    </row>
    <row r="196" spans="1:4" x14ac:dyDescent="0.3">
      <c r="A196" s="2">
        <v>30960</v>
      </c>
      <c r="B196">
        <v>146.97</v>
      </c>
      <c r="C196">
        <v>-74.97</v>
      </c>
      <c r="D196">
        <v>-76.319999999999894</v>
      </c>
    </row>
    <row r="197" spans="1:4" x14ac:dyDescent="0.3">
      <c r="A197" s="2">
        <v>30965</v>
      </c>
      <c r="B197">
        <v>146.91</v>
      </c>
      <c r="C197">
        <v>-74.91</v>
      </c>
      <c r="D197">
        <v>-76.260000000000005</v>
      </c>
    </row>
    <row r="198" spans="1:4" x14ac:dyDescent="0.3">
      <c r="A198" s="2">
        <v>30970</v>
      </c>
      <c r="B198">
        <v>146.99</v>
      </c>
      <c r="C198">
        <v>-74.989999999999895</v>
      </c>
      <c r="D198">
        <v>-76.34</v>
      </c>
    </row>
    <row r="199" spans="1:4" x14ac:dyDescent="0.3">
      <c r="A199" s="2">
        <v>30975</v>
      </c>
      <c r="B199">
        <v>147</v>
      </c>
      <c r="C199">
        <v>-75</v>
      </c>
      <c r="D199">
        <v>-76.349999999999895</v>
      </c>
    </row>
    <row r="200" spans="1:4" x14ac:dyDescent="0.3">
      <c r="A200" s="2">
        <v>30980</v>
      </c>
      <c r="B200">
        <v>146.9</v>
      </c>
      <c r="C200">
        <v>-74.900000000000006</v>
      </c>
      <c r="D200">
        <v>-76.25</v>
      </c>
    </row>
    <row r="201" spans="1:4" x14ac:dyDescent="0.3">
      <c r="A201" s="2">
        <v>30986</v>
      </c>
      <c r="B201">
        <v>146.94</v>
      </c>
      <c r="C201">
        <v>-74.94</v>
      </c>
      <c r="D201">
        <v>-76.290000000000006</v>
      </c>
    </row>
    <row r="202" spans="1:4" x14ac:dyDescent="0.3">
      <c r="A202" s="2">
        <v>30991</v>
      </c>
      <c r="B202">
        <v>146.52000000000001</v>
      </c>
      <c r="C202">
        <v>-74.52</v>
      </c>
      <c r="D202">
        <v>-75.87</v>
      </c>
    </row>
    <row r="203" spans="1:4" x14ac:dyDescent="0.3">
      <c r="A203" s="2">
        <v>30996</v>
      </c>
      <c r="B203">
        <v>146.4</v>
      </c>
      <c r="C203">
        <v>-74.400000000000006</v>
      </c>
      <c r="D203">
        <v>-75.75</v>
      </c>
    </row>
    <row r="204" spans="1:4" x14ac:dyDescent="0.3">
      <c r="A204" s="2">
        <v>31001</v>
      </c>
      <c r="B204">
        <v>146.34</v>
      </c>
      <c r="C204">
        <v>-74.34</v>
      </c>
      <c r="D204">
        <v>-75.69</v>
      </c>
    </row>
    <row r="205" spans="1:4" x14ac:dyDescent="0.3">
      <c r="A205" s="2">
        <v>31006</v>
      </c>
      <c r="B205">
        <v>146.30000000000001</v>
      </c>
      <c r="C205">
        <v>-74.3</v>
      </c>
      <c r="D205">
        <v>-75.650000000000006</v>
      </c>
    </row>
    <row r="206" spans="1:4" x14ac:dyDescent="0.3">
      <c r="A206" s="2">
        <v>31011</v>
      </c>
      <c r="B206">
        <v>146.30000000000001</v>
      </c>
      <c r="C206">
        <v>-74.3</v>
      </c>
      <c r="D206">
        <v>-75.650000000000006</v>
      </c>
    </row>
    <row r="207" spans="1:4" x14ac:dyDescent="0.3">
      <c r="A207" s="2">
        <v>31016</v>
      </c>
      <c r="B207">
        <v>146.30000000000001</v>
      </c>
      <c r="C207">
        <v>-74.3</v>
      </c>
      <c r="D207">
        <v>-75.650000000000006</v>
      </c>
    </row>
    <row r="208" spans="1:4" x14ac:dyDescent="0.3">
      <c r="A208" s="2">
        <v>31021</v>
      </c>
      <c r="B208">
        <v>146.32</v>
      </c>
      <c r="C208">
        <v>-74.319999999999894</v>
      </c>
      <c r="D208">
        <v>-75.67</v>
      </c>
    </row>
    <row r="209" spans="1:4" x14ac:dyDescent="0.3">
      <c r="A209" s="2">
        <v>31088</v>
      </c>
      <c r="B209">
        <v>168.9</v>
      </c>
      <c r="C209">
        <v>-96.9</v>
      </c>
      <c r="D209">
        <v>-98.25</v>
      </c>
    </row>
    <row r="210" spans="1:4" x14ac:dyDescent="0.3">
      <c r="A210" s="2">
        <v>31097</v>
      </c>
      <c r="B210">
        <v>168.8</v>
      </c>
      <c r="C210">
        <v>-96.8</v>
      </c>
      <c r="D210">
        <v>-98.15</v>
      </c>
    </row>
    <row r="211" spans="1:4" x14ac:dyDescent="0.3">
      <c r="A211" s="2">
        <v>31126</v>
      </c>
      <c r="B211">
        <v>167.03</v>
      </c>
      <c r="C211">
        <v>-95.03</v>
      </c>
      <c r="D211">
        <v>-96.38</v>
      </c>
    </row>
    <row r="212" spans="1:4" x14ac:dyDescent="0.3">
      <c r="A212" s="2">
        <v>31137</v>
      </c>
      <c r="B212">
        <v>166.68</v>
      </c>
      <c r="C212">
        <v>-94.68</v>
      </c>
      <c r="D212">
        <v>-96.03</v>
      </c>
    </row>
    <row r="213" spans="1:4" x14ac:dyDescent="0.3">
      <c r="A213" s="2">
        <v>31142</v>
      </c>
      <c r="B213">
        <v>167.08</v>
      </c>
      <c r="C213">
        <v>-95.08</v>
      </c>
      <c r="D213">
        <v>-96.43</v>
      </c>
    </row>
    <row r="214" spans="1:4" x14ac:dyDescent="0.3">
      <c r="A214" s="2">
        <v>31147</v>
      </c>
      <c r="B214">
        <v>167.53</v>
      </c>
      <c r="C214">
        <v>-95.53</v>
      </c>
      <c r="D214">
        <v>-96.88</v>
      </c>
    </row>
    <row r="215" spans="1:4" x14ac:dyDescent="0.3">
      <c r="A215" s="2">
        <v>31152</v>
      </c>
      <c r="B215">
        <v>168</v>
      </c>
      <c r="C215">
        <v>-96</v>
      </c>
      <c r="D215">
        <v>-97.35</v>
      </c>
    </row>
    <row r="216" spans="1:4" x14ac:dyDescent="0.3">
      <c r="A216" s="2">
        <v>31187</v>
      </c>
      <c r="B216">
        <v>169.52</v>
      </c>
      <c r="C216">
        <v>-97.52</v>
      </c>
      <c r="D216">
        <v>-98.87</v>
      </c>
    </row>
    <row r="217" spans="1:4" x14ac:dyDescent="0.3">
      <c r="A217" s="2">
        <v>31208</v>
      </c>
      <c r="B217">
        <v>169.98</v>
      </c>
      <c r="C217">
        <v>-97.98</v>
      </c>
      <c r="D217">
        <v>-99.33</v>
      </c>
    </row>
    <row r="218" spans="1:4" x14ac:dyDescent="0.3">
      <c r="A218" s="2">
        <v>31233</v>
      </c>
      <c r="B218">
        <v>165.56</v>
      </c>
      <c r="C218">
        <v>-93.56</v>
      </c>
      <c r="D218">
        <v>-94.91</v>
      </c>
    </row>
    <row r="219" spans="1:4" x14ac:dyDescent="0.3">
      <c r="A219" s="2">
        <v>31236</v>
      </c>
      <c r="B219">
        <v>163.1</v>
      </c>
      <c r="C219">
        <v>-91.1</v>
      </c>
      <c r="D219">
        <v>-92.45</v>
      </c>
    </row>
    <row r="220" spans="1:4" x14ac:dyDescent="0.3">
      <c r="A220" s="2">
        <v>31238</v>
      </c>
      <c r="B220">
        <v>162.46</v>
      </c>
      <c r="C220">
        <v>-90.46</v>
      </c>
      <c r="D220">
        <v>-91.81</v>
      </c>
    </row>
    <row r="221" spans="1:4" x14ac:dyDescent="0.3">
      <c r="A221" s="2">
        <v>31243</v>
      </c>
      <c r="B221">
        <v>160.6</v>
      </c>
      <c r="C221">
        <v>-88.6</v>
      </c>
      <c r="D221">
        <v>-89.95</v>
      </c>
    </row>
    <row r="222" spans="1:4" x14ac:dyDescent="0.3">
      <c r="A222" s="2">
        <v>31248</v>
      </c>
      <c r="B222">
        <v>159.30000000000001</v>
      </c>
      <c r="C222">
        <v>-87.3</v>
      </c>
      <c r="D222">
        <v>-88.65</v>
      </c>
    </row>
    <row r="223" spans="1:4" x14ac:dyDescent="0.3">
      <c r="A223" s="2">
        <v>31253</v>
      </c>
      <c r="B223">
        <v>158.4</v>
      </c>
      <c r="C223">
        <v>-86.4</v>
      </c>
      <c r="D223">
        <v>-87.75</v>
      </c>
    </row>
    <row r="224" spans="1:4" x14ac:dyDescent="0.3">
      <c r="A224" s="2">
        <v>31259</v>
      </c>
      <c r="B224">
        <v>157.30000000000001</v>
      </c>
      <c r="C224">
        <v>-85.3</v>
      </c>
      <c r="D224">
        <v>-86.65</v>
      </c>
    </row>
    <row r="225" spans="1:4" x14ac:dyDescent="0.3">
      <c r="A225" s="2">
        <v>31264</v>
      </c>
      <c r="B225">
        <v>156.6</v>
      </c>
      <c r="C225">
        <v>-84.6</v>
      </c>
      <c r="D225">
        <v>-85.95</v>
      </c>
    </row>
    <row r="226" spans="1:4" x14ac:dyDescent="0.3">
      <c r="A226" s="2">
        <v>31269</v>
      </c>
      <c r="B226">
        <v>155.979999999999</v>
      </c>
      <c r="C226">
        <v>-83.98</v>
      </c>
      <c r="D226">
        <v>-85.33</v>
      </c>
    </row>
    <row r="227" spans="1:4" x14ac:dyDescent="0.3">
      <c r="A227" s="2">
        <v>31274</v>
      </c>
      <c r="B227">
        <v>155.479999999999</v>
      </c>
      <c r="C227">
        <v>-83.48</v>
      </c>
      <c r="D227">
        <v>-84.83</v>
      </c>
    </row>
    <row r="228" spans="1:4" x14ac:dyDescent="0.3">
      <c r="A228" s="2">
        <v>31279</v>
      </c>
      <c r="B228">
        <v>155</v>
      </c>
      <c r="C228">
        <v>-83</v>
      </c>
      <c r="D228">
        <v>-84.35</v>
      </c>
    </row>
    <row r="229" spans="1:4" x14ac:dyDescent="0.3">
      <c r="A229" s="2">
        <v>31280</v>
      </c>
      <c r="B229">
        <v>154.85</v>
      </c>
      <c r="C229">
        <v>-82.85</v>
      </c>
      <c r="D229">
        <v>-84.2</v>
      </c>
    </row>
    <row r="230" spans="1:4" x14ac:dyDescent="0.3">
      <c r="A230" s="2">
        <v>31327</v>
      </c>
      <c r="B230">
        <v>152.80000000000001</v>
      </c>
      <c r="C230">
        <v>-80.8</v>
      </c>
      <c r="D230">
        <v>-82.15</v>
      </c>
    </row>
    <row r="231" spans="1:4" x14ac:dyDescent="0.3">
      <c r="A231" s="2">
        <v>31371</v>
      </c>
      <c r="B231">
        <v>150.93</v>
      </c>
      <c r="C231">
        <v>-78.930000000000007</v>
      </c>
      <c r="D231">
        <v>-80.28</v>
      </c>
    </row>
    <row r="232" spans="1:4" x14ac:dyDescent="0.3">
      <c r="A232" s="2">
        <v>31376</v>
      </c>
      <c r="B232">
        <v>150.71</v>
      </c>
      <c r="C232">
        <v>-78.709999999999894</v>
      </c>
      <c r="D232">
        <v>-80.06</v>
      </c>
    </row>
    <row r="233" spans="1:4" x14ac:dyDescent="0.3">
      <c r="A233" s="2">
        <v>31381</v>
      </c>
      <c r="B233">
        <v>150.54</v>
      </c>
      <c r="C233">
        <v>-78.540000000000006</v>
      </c>
      <c r="D233">
        <v>-79.89</v>
      </c>
    </row>
    <row r="234" spans="1:4" x14ac:dyDescent="0.3">
      <c r="A234" s="2">
        <v>31386</v>
      </c>
      <c r="B234">
        <v>150.41999999999899</v>
      </c>
      <c r="C234">
        <v>-78.42</v>
      </c>
      <c r="D234">
        <v>-79.77</v>
      </c>
    </row>
    <row r="235" spans="1:4" x14ac:dyDescent="0.3">
      <c r="A235" s="2">
        <v>31391</v>
      </c>
      <c r="B235">
        <v>150.35</v>
      </c>
      <c r="C235">
        <v>-78.349999999999895</v>
      </c>
      <c r="D235">
        <v>-79.7</v>
      </c>
    </row>
    <row r="236" spans="1:4" x14ac:dyDescent="0.3">
      <c r="A236" s="2">
        <v>31396</v>
      </c>
      <c r="B236">
        <v>150.16999999999899</v>
      </c>
      <c r="C236">
        <v>-78.17</v>
      </c>
      <c r="D236">
        <v>-79.52</v>
      </c>
    </row>
    <row r="237" spans="1:4" x14ac:dyDescent="0.3">
      <c r="A237" s="2">
        <v>31401</v>
      </c>
      <c r="B237">
        <v>150.21</v>
      </c>
      <c r="C237">
        <v>-78.209999999999894</v>
      </c>
      <c r="D237">
        <v>-79.56</v>
      </c>
    </row>
    <row r="238" spans="1:4" x14ac:dyDescent="0.3">
      <c r="A238" s="2">
        <v>31406</v>
      </c>
      <c r="B238">
        <v>150.13</v>
      </c>
      <c r="C238">
        <v>-78.13</v>
      </c>
      <c r="D238">
        <v>-79.48</v>
      </c>
    </row>
    <row r="239" spans="1:4" x14ac:dyDescent="0.3">
      <c r="A239" s="2">
        <v>31412</v>
      </c>
      <c r="B239">
        <v>150</v>
      </c>
      <c r="C239">
        <v>-78</v>
      </c>
      <c r="D239">
        <v>-79.349999999999895</v>
      </c>
    </row>
    <row r="240" spans="1:4" x14ac:dyDescent="0.3">
      <c r="A240" s="2">
        <v>31417</v>
      </c>
      <c r="B240">
        <v>149.79</v>
      </c>
      <c r="C240">
        <v>-77.790000000000006</v>
      </c>
      <c r="D240">
        <v>-79.14</v>
      </c>
    </row>
    <row r="241" spans="1:4" x14ac:dyDescent="0.3">
      <c r="A241" s="2">
        <v>31420</v>
      </c>
      <c r="B241">
        <v>150.06</v>
      </c>
      <c r="C241">
        <v>-78.06</v>
      </c>
      <c r="D241">
        <v>-79.41</v>
      </c>
    </row>
    <row r="242" spans="1:4" x14ac:dyDescent="0.3">
      <c r="A242" s="2">
        <v>31422</v>
      </c>
      <c r="B242">
        <v>149.93</v>
      </c>
      <c r="C242">
        <v>-77.930000000000007</v>
      </c>
      <c r="D242">
        <v>-79.28</v>
      </c>
    </row>
    <row r="243" spans="1:4" x14ac:dyDescent="0.3">
      <c r="A243" s="2">
        <v>31427</v>
      </c>
      <c r="B243">
        <v>149.93</v>
      </c>
      <c r="C243">
        <v>-77.930000000000007</v>
      </c>
      <c r="D243">
        <v>-79.28</v>
      </c>
    </row>
    <row r="244" spans="1:4" x14ac:dyDescent="0.3">
      <c r="A244" s="2">
        <v>31432</v>
      </c>
      <c r="B244">
        <v>149.66999999999899</v>
      </c>
      <c r="C244">
        <v>-77.67</v>
      </c>
      <c r="D244">
        <v>-79.02</v>
      </c>
    </row>
    <row r="245" spans="1:4" x14ac:dyDescent="0.3">
      <c r="A245" s="2">
        <v>31437</v>
      </c>
      <c r="B245">
        <v>149.79</v>
      </c>
      <c r="C245">
        <v>-77.790000000000006</v>
      </c>
      <c r="D245">
        <v>-79.14</v>
      </c>
    </row>
    <row r="246" spans="1:4" x14ac:dyDescent="0.3">
      <c r="A246" s="2">
        <v>31443</v>
      </c>
      <c r="B246">
        <v>149.55000000000001</v>
      </c>
      <c r="C246">
        <v>-77.55</v>
      </c>
      <c r="D246">
        <v>-78.900000000000006</v>
      </c>
    </row>
    <row r="247" spans="1:4" x14ac:dyDescent="0.3">
      <c r="A247" s="2">
        <v>31448</v>
      </c>
      <c r="B247">
        <v>149.5</v>
      </c>
      <c r="C247">
        <v>-77.5</v>
      </c>
      <c r="D247">
        <v>-78.849999999999895</v>
      </c>
    </row>
    <row r="248" spans="1:4" x14ac:dyDescent="0.3">
      <c r="A248" s="2">
        <v>31453</v>
      </c>
      <c r="B248">
        <v>149.44</v>
      </c>
      <c r="C248">
        <v>-77.44</v>
      </c>
      <c r="D248">
        <v>-78.790000000000006</v>
      </c>
    </row>
    <row r="249" spans="1:4" x14ac:dyDescent="0.3">
      <c r="A249" s="2">
        <v>31458</v>
      </c>
      <c r="B249">
        <v>149.32</v>
      </c>
      <c r="C249">
        <v>-77.319999999999894</v>
      </c>
      <c r="D249">
        <v>-78.67</v>
      </c>
    </row>
    <row r="250" spans="1:4" x14ac:dyDescent="0.3">
      <c r="A250" s="2">
        <v>31463</v>
      </c>
      <c r="B250">
        <v>149.27000000000001</v>
      </c>
      <c r="C250">
        <v>-77.27</v>
      </c>
      <c r="D250">
        <v>-78.62</v>
      </c>
    </row>
    <row r="251" spans="1:4" x14ac:dyDescent="0.3">
      <c r="A251" s="2">
        <v>31468</v>
      </c>
      <c r="B251">
        <v>149.25</v>
      </c>
      <c r="C251">
        <v>-77.25</v>
      </c>
      <c r="D251">
        <v>-78.599999999999895</v>
      </c>
    </row>
    <row r="252" spans="1:4" x14ac:dyDescent="0.3">
      <c r="A252" s="2">
        <v>31471</v>
      </c>
      <c r="B252">
        <v>149.18</v>
      </c>
      <c r="C252">
        <v>-77.180000000000007</v>
      </c>
      <c r="D252">
        <v>-78.53</v>
      </c>
    </row>
    <row r="253" spans="1:4" x14ac:dyDescent="0.3">
      <c r="A253" s="2">
        <v>31476</v>
      </c>
      <c r="B253">
        <v>149.22</v>
      </c>
      <c r="C253">
        <v>-77.22</v>
      </c>
      <c r="D253">
        <v>-78.569999999999894</v>
      </c>
    </row>
    <row r="254" spans="1:4" x14ac:dyDescent="0.3">
      <c r="A254" s="2">
        <v>31481</v>
      </c>
      <c r="B254">
        <v>149.25</v>
      </c>
      <c r="C254">
        <v>-77.25</v>
      </c>
      <c r="D254">
        <v>-78.599999999999895</v>
      </c>
    </row>
    <row r="255" spans="1:4" x14ac:dyDescent="0.3">
      <c r="A255" s="2">
        <v>31485</v>
      </c>
      <c r="B255">
        <v>149.1</v>
      </c>
      <c r="C255">
        <v>-77.099999999999895</v>
      </c>
      <c r="D255">
        <v>-78.45</v>
      </c>
    </row>
    <row r="256" spans="1:4" x14ac:dyDescent="0.3">
      <c r="A256" s="2">
        <v>31486</v>
      </c>
      <c r="B256">
        <v>149.1</v>
      </c>
      <c r="C256">
        <v>-77.099999999999895</v>
      </c>
      <c r="D256">
        <v>-78.45</v>
      </c>
    </row>
    <row r="257" spans="1:4" x14ac:dyDescent="0.3">
      <c r="A257" s="2">
        <v>31486</v>
      </c>
      <c r="B257">
        <v>149.13</v>
      </c>
      <c r="C257">
        <v>-77.13</v>
      </c>
      <c r="D257">
        <v>-78.48</v>
      </c>
    </row>
    <row r="258" spans="1:4" x14ac:dyDescent="0.3">
      <c r="A258" s="2">
        <v>31491</v>
      </c>
      <c r="B258">
        <v>149.19</v>
      </c>
      <c r="C258">
        <v>-77.19</v>
      </c>
      <c r="D258">
        <v>-78.540000000000006</v>
      </c>
    </row>
    <row r="259" spans="1:4" x14ac:dyDescent="0.3">
      <c r="A259" s="2">
        <v>31496</v>
      </c>
      <c r="B259">
        <v>149.30000000000001</v>
      </c>
      <c r="C259">
        <v>-77.3</v>
      </c>
      <c r="D259">
        <v>-78.650000000000006</v>
      </c>
    </row>
    <row r="260" spans="1:4" x14ac:dyDescent="0.3">
      <c r="A260" s="2">
        <v>31502</v>
      </c>
      <c r="B260">
        <v>149.1</v>
      </c>
      <c r="C260">
        <v>-77.099999999999895</v>
      </c>
      <c r="D260">
        <v>-78.45</v>
      </c>
    </row>
    <row r="261" spans="1:4" x14ac:dyDescent="0.3">
      <c r="A261" s="2">
        <v>31502</v>
      </c>
      <c r="B261">
        <v>149.16999999999899</v>
      </c>
      <c r="C261">
        <v>-77.17</v>
      </c>
      <c r="D261">
        <v>-78.52</v>
      </c>
    </row>
    <row r="262" spans="1:4" x14ac:dyDescent="0.3">
      <c r="A262" s="2">
        <v>31507</v>
      </c>
      <c r="B262">
        <v>149.15</v>
      </c>
      <c r="C262">
        <v>-77.150000000000006</v>
      </c>
      <c r="D262">
        <v>-78.5</v>
      </c>
    </row>
    <row r="263" spans="1:4" x14ac:dyDescent="0.3">
      <c r="A263" s="2">
        <v>31511</v>
      </c>
      <c r="B263">
        <v>149.1</v>
      </c>
      <c r="C263">
        <v>-77.099999999999895</v>
      </c>
      <c r="D263">
        <v>-78.45</v>
      </c>
    </row>
    <row r="264" spans="1:4" x14ac:dyDescent="0.3">
      <c r="A264" s="2">
        <v>31512</v>
      </c>
      <c r="B264">
        <v>149.1</v>
      </c>
      <c r="C264">
        <v>-77.099999999999895</v>
      </c>
      <c r="D264">
        <v>-78.45</v>
      </c>
    </row>
    <row r="265" spans="1:4" x14ac:dyDescent="0.3">
      <c r="A265" s="2">
        <v>31512</v>
      </c>
      <c r="B265">
        <v>149.1</v>
      </c>
      <c r="C265">
        <v>-77.099999999999895</v>
      </c>
      <c r="D265">
        <v>-78.45</v>
      </c>
    </row>
    <row r="266" spans="1:4" x14ac:dyDescent="0.3">
      <c r="A266" s="2">
        <v>31513</v>
      </c>
      <c r="B266">
        <v>149.1</v>
      </c>
      <c r="C266">
        <v>-77.099999999999895</v>
      </c>
      <c r="D266">
        <v>-78.45</v>
      </c>
    </row>
    <row r="267" spans="1:4" x14ac:dyDescent="0.3">
      <c r="A267" s="2">
        <v>31517</v>
      </c>
      <c r="B267">
        <v>149.30000000000001</v>
      </c>
      <c r="C267">
        <v>-77.3</v>
      </c>
      <c r="D267">
        <v>-78.650000000000006</v>
      </c>
    </row>
    <row r="268" spans="1:4" x14ac:dyDescent="0.3">
      <c r="A268" s="2">
        <v>31522</v>
      </c>
      <c r="B268">
        <v>149.30000000000001</v>
      </c>
      <c r="C268">
        <v>-77.3</v>
      </c>
      <c r="D268">
        <v>-78.650000000000006</v>
      </c>
    </row>
    <row r="269" spans="1:4" x14ac:dyDescent="0.3">
      <c r="A269" s="2">
        <v>31525</v>
      </c>
      <c r="B269">
        <v>149.24</v>
      </c>
      <c r="C269">
        <v>-77.239999999999895</v>
      </c>
      <c r="D269">
        <v>-78.59</v>
      </c>
    </row>
    <row r="270" spans="1:4" x14ac:dyDescent="0.3">
      <c r="A270" s="2">
        <v>31527</v>
      </c>
      <c r="B270">
        <v>149.27000000000001</v>
      </c>
      <c r="C270">
        <v>-77.27</v>
      </c>
      <c r="D270">
        <v>-78.62</v>
      </c>
    </row>
    <row r="271" spans="1:4" x14ac:dyDescent="0.3">
      <c r="A271" s="2">
        <v>31532</v>
      </c>
      <c r="B271">
        <v>149.28</v>
      </c>
      <c r="C271">
        <v>-77.28</v>
      </c>
      <c r="D271">
        <v>-78.63</v>
      </c>
    </row>
    <row r="272" spans="1:4" x14ac:dyDescent="0.3">
      <c r="A272" s="2">
        <v>31537</v>
      </c>
      <c r="B272">
        <v>149.30000000000001</v>
      </c>
      <c r="C272">
        <v>-77.3</v>
      </c>
      <c r="D272">
        <v>-78.650000000000006</v>
      </c>
    </row>
    <row r="273" spans="1:4" x14ac:dyDescent="0.3">
      <c r="A273" s="2">
        <v>31542</v>
      </c>
      <c r="B273">
        <v>149.33000000000001</v>
      </c>
      <c r="C273">
        <v>-77.33</v>
      </c>
      <c r="D273">
        <v>-78.680000000000007</v>
      </c>
    </row>
    <row r="274" spans="1:4" x14ac:dyDescent="0.3">
      <c r="A274" s="2">
        <v>31547</v>
      </c>
      <c r="B274">
        <v>149.479999999999</v>
      </c>
      <c r="C274">
        <v>-77.48</v>
      </c>
      <c r="D274">
        <v>-78.83</v>
      </c>
    </row>
    <row r="275" spans="1:4" x14ac:dyDescent="0.3">
      <c r="A275" s="2">
        <v>31552</v>
      </c>
      <c r="B275">
        <v>149.479999999999</v>
      </c>
      <c r="C275">
        <v>-77.48</v>
      </c>
      <c r="D275">
        <v>-78.83</v>
      </c>
    </row>
    <row r="276" spans="1:4" x14ac:dyDescent="0.3">
      <c r="A276" s="2">
        <v>31557</v>
      </c>
      <c r="B276">
        <v>149.43</v>
      </c>
      <c r="C276">
        <v>-77.430000000000007</v>
      </c>
      <c r="D276">
        <v>-78.78</v>
      </c>
    </row>
    <row r="277" spans="1:4" x14ac:dyDescent="0.3">
      <c r="A277" s="2">
        <v>31563</v>
      </c>
      <c r="B277">
        <v>149.57</v>
      </c>
      <c r="C277">
        <v>-77.569999999999894</v>
      </c>
      <c r="D277">
        <v>-78.92</v>
      </c>
    </row>
    <row r="278" spans="1:4" x14ac:dyDescent="0.3">
      <c r="A278" s="2">
        <v>31568</v>
      </c>
      <c r="B278">
        <v>149.82</v>
      </c>
      <c r="C278">
        <v>-77.819999999999894</v>
      </c>
      <c r="D278">
        <v>-79.17</v>
      </c>
    </row>
    <row r="279" spans="1:4" x14ac:dyDescent="0.3">
      <c r="A279" s="2">
        <v>31573</v>
      </c>
      <c r="B279">
        <v>150.02000000000001</v>
      </c>
      <c r="C279">
        <v>-78.02</v>
      </c>
      <c r="D279">
        <v>-79.37</v>
      </c>
    </row>
    <row r="280" spans="1:4" x14ac:dyDescent="0.3">
      <c r="A280" s="2">
        <v>31578</v>
      </c>
      <c r="B280">
        <v>150.18</v>
      </c>
      <c r="C280">
        <v>-78.180000000000007</v>
      </c>
      <c r="D280">
        <v>-79.53</v>
      </c>
    </row>
    <row r="281" spans="1:4" x14ac:dyDescent="0.3">
      <c r="A281" s="2">
        <v>31582</v>
      </c>
      <c r="B281">
        <v>152.87</v>
      </c>
      <c r="C281">
        <v>-80.87</v>
      </c>
      <c r="D281">
        <v>-82.22</v>
      </c>
    </row>
    <row r="282" spans="1:4" x14ac:dyDescent="0.3">
      <c r="A282" s="2">
        <v>31583</v>
      </c>
      <c r="B282">
        <v>153.65</v>
      </c>
      <c r="C282">
        <v>-81.650000000000006</v>
      </c>
      <c r="D282">
        <v>-83</v>
      </c>
    </row>
    <row r="283" spans="1:4" x14ac:dyDescent="0.3">
      <c r="A283" s="2">
        <v>31588</v>
      </c>
      <c r="B283">
        <v>155.5</v>
      </c>
      <c r="C283">
        <v>-83.5</v>
      </c>
      <c r="D283">
        <v>-84.85</v>
      </c>
    </row>
    <row r="284" spans="1:4" x14ac:dyDescent="0.3">
      <c r="A284" s="2">
        <v>31593</v>
      </c>
      <c r="B284">
        <v>156.85</v>
      </c>
      <c r="C284">
        <v>-84.85</v>
      </c>
      <c r="D284">
        <v>-86.2</v>
      </c>
    </row>
    <row r="285" spans="1:4" x14ac:dyDescent="0.3">
      <c r="A285" s="2">
        <v>31598</v>
      </c>
      <c r="B285">
        <v>157.82</v>
      </c>
      <c r="C285">
        <v>-85.82</v>
      </c>
      <c r="D285">
        <v>-87.17</v>
      </c>
    </row>
    <row r="286" spans="1:4" x14ac:dyDescent="0.3">
      <c r="A286" s="2">
        <v>31603</v>
      </c>
      <c r="B286">
        <v>159.18</v>
      </c>
      <c r="C286">
        <v>-87.18</v>
      </c>
      <c r="D286">
        <v>-88.53</v>
      </c>
    </row>
    <row r="287" spans="1:4" x14ac:dyDescent="0.3">
      <c r="A287" s="2">
        <v>31608</v>
      </c>
      <c r="B287">
        <v>161.479999999999</v>
      </c>
      <c r="C287">
        <v>-89.48</v>
      </c>
      <c r="D287">
        <v>-90.83</v>
      </c>
    </row>
    <row r="288" spans="1:4" x14ac:dyDescent="0.3">
      <c r="A288" s="2">
        <v>31613</v>
      </c>
      <c r="B288">
        <v>162.6</v>
      </c>
      <c r="C288">
        <v>-90.6</v>
      </c>
      <c r="D288">
        <v>-91.95</v>
      </c>
    </row>
    <row r="289" spans="1:4" x14ac:dyDescent="0.3">
      <c r="A289" s="2">
        <v>31617</v>
      </c>
      <c r="B289">
        <v>163.30000000000001</v>
      </c>
      <c r="C289">
        <v>-91.3</v>
      </c>
      <c r="D289">
        <v>-92.65</v>
      </c>
    </row>
    <row r="290" spans="1:4" x14ac:dyDescent="0.3">
      <c r="A290" s="2">
        <v>31618</v>
      </c>
      <c r="B290">
        <v>164.07</v>
      </c>
      <c r="C290">
        <v>-92.07</v>
      </c>
      <c r="D290">
        <v>-93.42</v>
      </c>
    </row>
    <row r="291" spans="1:4" x14ac:dyDescent="0.3">
      <c r="A291" s="2">
        <v>31624</v>
      </c>
      <c r="B291">
        <v>164.51</v>
      </c>
      <c r="C291">
        <v>-92.51</v>
      </c>
      <c r="D291">
        <v>-93.86</v>
      </c>
    </row>
    <row r="292" spans="1:4" x14ac:dyDescent="0.3">
      <c r="A292" s="2">
        <v>31629</v>
      </c>
      <c r="B292">
        <v>165.1</v>
      </c>
      <c r="C292">
        <v>-93.1</v>
      </c>
      <c r="D292">
        <v>-94.45</v>
      </c>
    </row>
    <row r="293" spans="1:4" x14ac:dyDescent="0.3">
      <c r="A293" s="2">
        <v>31634</v>
      </c>
      <c r="B293">
        <v>167.1</v>
      </c>
      <c r="C293">
        <v>-95.1</v>
      </c>
      <c r="D293">
        <v>-96.45</v>
      </c>
    </row>
    <row r="294" spans="1:4" x14ac:dyDescent="0.3">
      <c r="A294" s="2">
        <v>31636</v>
      </c>
      <c r="B294">
        <v>167.54</v>
      </c>
      <c r="C294">
        <v>-95.54</v>
      </c>
      <c r="D294">
        <v>-96.89</v>
      </c>
    </row>
    <row r="295" spans="1:4" x14ac:dyDescent="0.3">
      <c r="A295" s="2">
        <v>31639</v>
      </c>
      <c r="B295">
        <v>168.17</v>
      </c>
      <c r="C295">
        <v>-96.17</v>
      </c>
      <c r="D295">
        <v>-97.52</v>
      </c>
    </row>
    <row r="296" spans="1:4" x14ac:dyDescent="0.3">
      <c r="A296" s="2">
        <v>31644</v>
      </c>
      <c r="B296">
        <v>168.97</v>
      </c>
      <c r="C296">
        <v>-96.97</v>
      </c>
      <c r="D296">
        <v>-98.32</v>
      </c>
    </row>
    <row r="297" spans="1:4" x14ac:dyDescent="0.3">
      <c r="A297" s="2">
        <v>31649</v>
      </c>
      <c r="B297">
        <v>169.5</v>
      </c>
      <c r="C297">
        <v>-97.5</v>
      </c>
      <c r="D297">
        <v>-98.85</v>
      </c>
    </row>
    <row r="298" spans="1:4" x14ac:dyDescent="0.3">
      <c r="A298" s="2">
        <v>31655</v>
      </c>
      <c r="B298">
        <v>170.08</v>
      </c>
      <c r="C298">
        <v>-98.08</v>
      </c>
      <c r="D298">
        <v>-99.43</v>
      </c>
    </row>
    <row r="299" spans="1:4" x14ac:dyDescent="0.3">
      <c r="A299" s="2">
        <v>31660</v>
      </c>
      <c r="B299">
        <v>170.33</v>
      </c>
      <c r="C299">
        <v>-98.33</v>
      </c>
      <c r="D299">
        <v>-99.68</v>
      </c>
    </row>
    <row r="300" spans="1:4" x14ac:dyDescent="0.3">
      <c r="A300" s="2">
        <v>31662</v>
      </c>
      <c r="B300">
        <v>170.56</v>
      </c>
      <c r="C300">
        <v>-98.56</v>
      </c>
      <c r="D300">
        <v>-99.91</v>
      </c>
    </row>
    <row r="301" spans="1:4" x14ac:dyDescent="0.3">
      <c r="A301" s="2">
        <v>31685</v>
      </c>
      <c r="B301">
        <v>164.82</v>
      </c>
      <c r="C301">
        <v>-92.82</v>
      </c>
      <c r="D301">
        <v>-94.17</v>
      </c>
    </row>
    <row r="302" spans="1:4" x14ac:dyDescent="0.3">
      <c r="A302" s="2">
        <v>31690</v>
      </c>
      <c r="B302">
        <v>164.83</v>
      </c>
      <c r="C302">
        <v>-92.83</v>
      </c>
      <c r="D302">
        <v>-94.18</v>
      </c>
    </row>
    <row r="303" spans="1:4" x14ac:dyDescent="0.3">
      <c r="A303" s="2">
        <v>31695</v>
      </c>
      <c r="B303">
        <v>168.58</v>
      </c>
      <c r="C303">
        <v>-96.58</v>
      </c>
      <c r="D303">
        <v>-97.93</v>
      </c>
    </row>
    <row r="304" spans="1:4" x14ac:dyDescent="0.3">
      <c r="A304" s="2">
        <v>31700</v>
      </c>
      <c r="B304">
        <v>170.19</v>
      </c>
      <c r="C304">
        <v>-98.19</v>
      </c>
      <c r="D304">
        <v>-99.54</v>
      </c>
    </row>
    <row r="305" spans="1:4" x14ac:dyDescent="0.3">
      <c r="A305" s="2">
        <v>31705</v>
      </c>
      <c r="B305">
        <v>171.2</v>
      </c>
      <c r="C305">
        <v>-99.2</v>
      </c>
      <c r="D305">
        <v>-100.55</v>
      </c>
    </row>
    <row r="306" spans="1:4" x14ac:dyDescent="0.3">
      <c r="A306" s="2">
        <v>31710</v>
      </c>
      <c r="B306">
        <v>171.93</v>
      </c>
      <c r="C306">
        <v>-99.93</v>
      </c>
      <c r="D306">
        <v>-101.28</v>
      </c>
    </row>
    <row r="307" spans="1:4" x14ac:dyDescent="0.3">
      <c r="A307" s="2">
        <v>31716</v>
      </c>
      <c r="B307">
        <v>172.54</v>
      </c>
      <c r="C307">
        <v>-100.54</v>
      </c>
      <c r="D307">
        <v>-101.89</v>
      </c>
    </row>
    <row r="308" spans="1:4" x14ac:dyDescent="0.3">
      <c r="A308" s="2">
        <v>31721</v>
      </c>
      <c r="B308">
        <v>172.93</v>
      </c>
      <c r="C308">
        <v>-100.93</v>
      </c>
      <c r="D308">
        <v>-102.28</v>
      </c>
    </row>
    <row r="309" spans="1:4" x14ac:dyDescent="0.3">
      <c r="A309" s="2">
        <v>31726</v>
      </c>
      <c r="B309">
        <v>173.42</v>
      </c>
      <c r="C309">
        <v>-101.42</v>
      </c>
      <c r="D309">
        <v>-102.77</v>
      </c>
    </row>
    <row r="310" spans="1:4" x14ac:dyDescent="0.3">
      <c r="A310" s="2">
        <v>31731</v>
      </c>
      <c r="B310">
        <v>173.68</v>
      </c>
      <c r="C310">
        <v>-101.68</v>
      </c>
      <c r="D310">
        <v>-103.03</v>
      </c>
    </row>
    <row r="311" spans="1:4" x14ac:dyDescent="0.3">
      <c r="A311" s="2">
        <v>31734</v>
      </c>
      <c r="B311">
        <v>174</v>
      </c>
      <c r="C311">
        <v>-102</v>
      </c>
      <c r="D311">
        <v>-103.35</v>
      </c>
    </row>
    <row r="312" spans="1:4" x14ac:dyDescent="0.3">
      <c r="A312" s="2">
        <v>31736</v>
      </c>
      <c r="B312">
        <v>174.13</v>
      </c>
      <c r="C312">
        <v>-102.13</v>
      </c>
      <c r="D312">
        <v>-103.48</v>
      </c>
    </row>
    <row r="313" spans="1:4" x14ac:dyDescent="0.3">
      <c r="A313" s="2">
        <v>31741</v>
      </c>
      <c r="B313">
        <v>174.41</v>
      </c>
      <c r="C313">
        <v>-102.41</v>
      </c>
      <c r="D313">
        <v>-103.76</v>
      </c>
    </row>
    <row r="314" spans="1:4" x14ac:dyDescent="0.3">
      <c r="A314" s="2">
        <v>31746</v>
      </c>
      <c r="B314">
        <v>175.1</v>
      </c>
      <c r="C314">
        <v>-103.1</v>
      </c>
      <c r="D314">
        <v>-104.45</v>
      </c>
    </row>
    <row r="315" spans="1:4" x14ac:dyDescent="0.3">
      <c r="A315" s="2">
        <v>31751</v>
      </c>
      <c r="B315">
        <v>175.32</v>
      </c>
      <c r="C315">
        <v>-103.32</v>
      </c>
      <c r="D315">
        <v>-104.67</v>
      </c>
    </row>
    <row r="316" spans="1:4" x14ac:dyDescent="0.3">
      <c r="A316" s="2">
        <v>31756</v>
      </c>
      <c r="B316">
        <v>175.76</v>
      </c>
      <c r="C316">
        <v>-103.76</v>
      </c>
      <c r="D316">
        <v>-105.11</v>
      </c>
    </row>
    <row r="317" spans="1:4" x14ac:dyDescent="0.3">
      <c r="A317" s="2">
        <v>31790</v>
      </c>
      <c r="B317">
        <v>176.13</v>
      </c>
      <c r="C317">
        <v>-104.13</v>
      </c>
      <c r="D317">
        <v>-105.48</v>
      </c>
    </row>
    <row r="318" spans="1:4" x14ac:dyDescent="0.3">
      <c r="A318" s="2">
        <v>31791</v>
      </c>
      <c r="B318">
        <v>176.13</v>
      </c>
      <c r="C318">
        <v>-104.13</v>
      </c>
      <c r="D318">
        <v>-105.48</v>
      </c>
    </row>
    <row r="319" spans="1:4" x14ac:dyDescent="0.3">
      <c r="A319" s="2">
        <v>31792</v>
      </c>
      <c r="B319">
        <v>176.11</v>
      </c>
      <c r="C319">
        <v>-104.11</v>
      </c>
      <c r="D319">
        <v>-105.46</v>
      </c>
    </row>
    <row r="320" spans="1:4" x14ac:dyDescent="0.3">
      <c r="A320" s="2">
        <v>31797</v>
      </c>
      <c r="B320">
        <v>175.64</v>
      </c>
      <c r="C320">
        <v>-103.64</v>
      </c>
      <c r="D320">
        <v>-104.99</v>
      </c>
    </row>
    <row r="321" spans="1:4" x14ac:dyDescent="0.3">
      <c r="A321" s="2">
        <v>31802</v>
      </c>
      <c r="B321">
        <v>169.25</v>
      </c>
      <c r="C321">
        <v>-97.25</v>
      </c>
      <c r="D321">
        <v>-98.6</v>
      </c>
    </row>
    <row r="322" spans="1:4" x14ac:dyDescent="0.3">
      <c r="A322" s="2">
        <v>31808</v>
      </c>
      <c r="B322">
        <v>166.69</v>
      </c>
      <c r="C322">
        <v>-94.69</v>
      </c>
      <c r="D322">
        <v>-96.04</v>
      </c>
    </row>
    <row r="323" spans="1:4" x14ac:dyDescent="0.3">
      <c r="A323" s="2">
        <v>31813</v>
      </c>
      <c r="B323">
        <v>165.19</v>
      </c>
      <c r="C323">
        <v>-93.19</v>
      </c>
      <c r="D323">
        <v>-94.54</v>
      </c>
    </row>
    <row r="324" spans="1:4" x14ac:dyDescent="0.3">
      <c r="A324" s="2">
        <v>31818</v>
      </c>
      <c r="B324">
        <v>163.91</v>
      </c>
      <c r="C324">
        <v>-91.91</v>
      </c>
      <c r="D324">
        <v>-93.26</v>
      </c>
    </row>
    <row r="325" spans="1:4" x14ac:dyDescent="0.3">
      <c r="A325" s="2">
        <v>31823</v>
      </c>
      <c r="B325">
        <v>162.88</v>
      </c>
      <c r="C325">
        <v>-90.88</v>
      </c>
      <c r="D325">
        <v>-92.23</v>
      </c>
    </row>
    <row r="326" spans="1:4" x14ac:dyDescent="0.3">
      <c r="A326" s="2">
        <v>31828</v>
      </c>
      <c r="B326">
        <v>162.07</v>
      </c>
      <c r="C326">
        <v>-90.07</v>
      </c>
      <c r="D326">
        <v>-91.42</v>
      </c>
    </row>
    <row r="327" spans="1:4" x14ac:dyDescent="0.3">
      <c r="A327" s="2">
        <v>31831</v>
      </c>
      <c r="B327">
        <v>161.44999999999899</v>
      </c>
      <c r="C327">
        <v>-89.45</v>
      </c>
      <c r="D327">
        <v>-90.8</v>
      </c>
    </row>
    <row r="328" spans="1:4" x14ac:dyDescent="0.3">
      <c r="A328" s="2">
        <v>31833</v>
      </c>
      <c r="B328">
        <v>161.4</v>
      </c>
      <c r="C328">
        <v>-89.4</v>
      </c>
      <c r="D328">
        <v>-90.75</v>
      </c>
    </row>
    <row r="329" spans="1:4" x14ac:dyDescent="0.3">
      <c r="A329" s="2">
        <v>31836</v>
      </c>
      <c r="B329">
        <v>161.08000000000001</v>
      </c>
      <c r="C329">
        <v>-89.08</v>
      </c>
      <c r="D329">
        <v>-90.43</v>
      </c>
    </row>
    <row r="330" spans="1:4" x14ac:dyDescent="0.3">
      <c r="A330" s="2">
        <v>31841</v>
      </c>
      <c r="B330">
        <v>160.55000000000001</v>
      </c>
      <c r="C330">
        <v>-88.55</v>
      </c>
      <c r="D330">
        <v>-89.9</v>
      </c>
    </row>
    <row r="331" spans="1:4" x14ac:dyDescent="0.3">
      <c r="A331" s="2">
        <v>31846</v>
      </c>
      <c r="B331">
        <v>159.93</v>
      </c>
      <c r="C331">
        <v>-87.93</v>
      </c>
      <c r="D331">
        <v>-89.28</v>
      </c>
    </row>
    <row r="332" spans="1:4" x14ac:dyDescent="0.3">
      <c r="A332" s="2">
        <v>31851</v>
      </c>
      <c r="B332">
        <v>159.59</v>
      </c>
      <c r="C332">
        <v>-87.59</v>
      </c>
      <c r="D332">
        <v>-88.94</v>
      </c>
    </row>
    <row r="333" spans="1:4" x14ac:dyDescent="0.3">
      <c r="A333" s="2">
        <v>31856</v>
      </c>
      <c r="B333">
        <v>159.6</v>
      </c>
      <c r="C333">
        <v>-87.6</v>
      </c>
      <c r="D333">
        <v>-88.95</v>
      </c>
    </row>
    <row r="334" spans="1:4" x14ac:dyDescent="0.3">
      <c r="A334" s="2">
        <v>31861</v>
      </c>
      <c r="B334">
        <v>158.94</v>
      </c>
      <c r="C334">
        <v>-86.94</v>
      </c>
      <c r="D334">
        <v>-88.29</v>
      </c>
    </row>
    <row r="335" spans="1:4" x14ac:dyDescent="0.3">
      <c r="A335" s="2">
        <v>31867</v>
      </c>
      <c r="B335">
        <v>158.479999999999</v>
      </c>
      <c r="C335">
        <v>-86.48</v>
      </c>
      <c r="D335">
        <v>-87.83</v>
      </c>
    </row>
    <row r="336" spans="1:4" x14ac:dyDescent="0.3">
      <c r="A336" s="2">
        <v>31872</v>
      </c>
      <c r="B336">
        <v>158.15</v>
      </c>
      <c r="C336">
        <v>-86.15</v>
      </c>
      <c r="D336">
        <v>-87.5</v>
      </c>
    </row>
    <row r="337" spans="1:4" x14ac:dyDescent="0.3">
      <c r="A337" s="2">
        <v>31877</v>
      </c>
      <c r="B337">
        <v>157.979999999999</v>
      </c>
      <c r="C337">
        <v>-85.98</v>
      </c>
      <c r="D337">
        <v>-87.33</v>
      </c>
    </row>
    <row r="338" spans="1:4" x14ac:dyDescent="0.3">
      <c r="A338" s="2">
        <v>31882</v>
      </c>
      <c r="B338">
        <v>158.02000000000001</v>
      </c>
      <c r="C338">
        <v>-86.02</v>
      </c>
      <c r="D338">
        <v>-87.37</v>
      </c>
    </row>
    <row r="339" spans="1:4" x14ac:dyDescent="0.3">
      <c r="A339" s="2">
        <v>31887</v>
      </c>
      <c r="B339">
        <v>157.6</v>
      </c>
      <c r="C339">
        <v>-85.6</v>
      </c>
      <c r="D339">
        <v>-86.95</v>
      </c>
    </row>
    <row r="340" spans="1:4" x14ac:dyDescent="0.3">
      <c r="A340" s="2">
        <v>31892</v>
      </c>
      <c r="B340">
        <v>157.6</v>
      </c>
      <c r="C340">
        <v>-85.6</v>
      </c>
      <c r="D340">
        <v>-86.95</v>
      </c>
    </row>
    <row r="341" spans="1:4" x14ac:dyDescent="0.3">
      <c r="A341" s="2">
        <v>31897</v>
      </c>
      <c r="B341">
        <v>157.479999999999</v>
      </c>
      <c r="C341">
        <v>-85.48</v>
      </c>
      <c r="D341">
        <v>-86.83</v>
      </c>
    </row>
    <row r="342" spans="1:4" x14ac:dyDescent="0.3">
      <c r="A342" s="2">
        <v>31902</v>
      </c>
      <c r="B342">
        <v>157.31</v>
      </c>
      <c r="C342">
        <v>-85.31</v>
      </c>
      <c r="D342">
        <v>-86.66</v>
      </c>
    </row>
    <row r="343" spans="1:4" x14ac:dyDescent="0.3">
      <c r="A343" s="2">
        <v>31903</v>
      </c>
      <c r="B343">
        <v>157.28</v>
      </c>
      <c r="C343">
        <v>-85.28</v>
      </c>
      <c r="D343">
        <v>-86.63</v>
      </c>
    </row>
    <row r="344" spans="1:4" x14ac:dyDescent="0.3">
      <c r="A344" s="2">
        <v>31907</v>
      </c>
      <c r="B344">
        <v>157.18</v>
      </c>
      <c r="C344">
        <v>-85.18</v>
      </c>
      <c r="D344">
        <v>-86.53</v>
      </c>
    </row>
    <row r="345" spans="1:4" x14ac:dyDescent="0.3">
      <c r="A345" s="2">
        <v>31912</v>
      </c>
      <c r="B345">
        <v>157.1</v>
      </c>
      <c r="C345">
        <v>-85.1</v>
      </c>
      <c r="D345">
        <v>-86.45</v>
      </c>
    </row>
    <row r="346" spans="1:4" x14ac:dyDescent="0.3">
      <c r="A346" s="2">
        <v>31917</v>
      </c>
      <c r="B346">
        <v>156.9</v>
      </c>
      <c r="C346">
        <v>-84.9</v>
      </c>
      <c r="D346">
        <v>-86.25</v>
      </c>
    </row>
    <row r="347" spans="1:4" x14ac:dyDescent="0.3">
      <c r="A347" s="2">
        <v>31922</v>
      </c>
      <c r="B347">
        <v>156.80000000000001</v>
      </c>
      <c r="C347">
        <v>-84.8</v>
      </c>
      <c r="D347">
        <v>-86.15</v>
      </c>
    </row>
    <row r="348" spans="1:4" x14ac:dyDescent="0.3">
      <c r="A348" s="2">
        <v>31928</v>
      </c>
      <c r="B348">
        <v>156.69999999999899</v>
      </c>
      <c r="C348">
        <v>-84.7</v>
      </c>
      <c r="D348">
        <v>-86.05</v>
      </c>
    </row>
    <row r="349" spans="1:4" x14ac:dyDescent="0.3">
      <c r="A349" s="2">
        <v>31933</v>
      </c>
      <c r="B349">
        <v>156.6</v>
      </c>
      <c r="C349">
        <v>-84.6</v>
      </c>
      <c r="D349">
        <v>-85.95</v>
      </c>
    </row>
    <row r="350" spans="1:4" x14ac:dyDescent="0.3">
      <c r="A350" s="2">
        <v>31938</v>
      </c>
      <c r="B350">
        <v>156.58000000000001</v>
      </c>
      <c r="C350">
        <v>-84.58</v>
      </c>
      <c r="D350">
        <v>-85.93</v>
      </c>
    </row>
    <row r="351" spans="1:4" x14ac:dyDescent="0.3">
      <c r="A351" s="2">
        <v>31943</v>
      </c>
      <c r="B351">
        <v>156.5</v>
      </c>
      <c r="C351">
        <v>-84.5</v>
      </c>
      <c r="D351">
        <v>-85.85</v>
      </c>
    </row>
    <row r="352" spans="1:4" x14ac:dyDescent="0.3">
      <c r="A352" s="2">
        <v>31948</v>
      </c>
      <c r="B352">
        <v>156.51</v>
      </c>
      <c r="C352">
        <v>-84.51</v>
      </c>
      <c r="D352">
        <v>-85.86</v>
      </c>
    </row>
    <row r="353" spans="1:4" x14ac:dyDescent="0.3">
      <c r="A353" s="2">
        <v>31951</v>
      </c>
      <c r="B353">
        <v>156.41999999999899</v>
      </c>
      <c r="C353">
        <v>-84.42</v>
      </c>
      <c r="D353">
        <v>-85.77</v>
      </c>
    </row>
    <row r="354" spans="1:4" x14ac:dyDescent="0.3">
      <c r="A354" s="2">
        <v>31953</v>
      </c>
      <c r="B354">
        <v>156.43</v>
      </c>
      <c r="C354">
        <v>-84.43</v>
      </c>
      <c r="D354">
        <v>-85.78</v>
      </c>
    </row>
    <row r="355" spans="1:4" x14ac:dyDescent="0.3">
      <c r="A355" s="2">
        <v>31955</v>
      </c>
      <c r="B355">
        <v>156.30000000000001</v>
      </c>
      <c r="C355">
        <v>-84.3</v>
      </c>
      <c r="D355">
        <v>-85.65</v>
      </c>
    </row>
    <row r="356" spans="1:4" x14ac:dyDescent="0.3">
      <c r="A356" s="2">
        <v>31956</v>
      </c>
      <c r="B356">
        <v>156.30000000000001</v>
      </c>
      <c r="C356">
        <v>-84.3</v>
      </c>
      <c r="D356">
        <v>-85.65</v>
      </c>
    </row>
    <row r="357" spans="1:4" x14ac:dyDescent="0.3">
      <c r="A357" s="2">
        <v>31958</v>
      </c>
      <c r="B357">
        <v>156.44</v>
      </c>
      <c r="C357">
        <v>-84.44</v>
      </c>
      <c r="D357">
        <v>-85.79</v>
      </c>
    </row>
    <row r="358" spans="1:4" x14ac:dyDescent="0.3">
      <c r="A358" s="2">
        <v>31963</v>
      </c>
      <c r="B358">
        <v>156.46</v>
      </c>
      <c r="C358">
        <v>-84.46</v>
      </c>
      <c r="D358">
        <v>-85.81</v>
      </c>
    </row>
    <row r="359" spans="1:4" x14ac:dyDescent="0.3">
      <c r="A359" s="2">
        <v>31968</v>
      </c>
      <c r="B359">
        <v>156.46</v>
      </c>
      <c r="C359">
        <v>-84.46</v>
      </c>
      <c r="D359">
        <v>-85.81</v>
      </c>
    </row>
    <row r="360" spans="1:4" x14ac:dyDescent="0.3">
      <c r="A360" s="2">
        <v>31972</v>
      </c>
      <c r="B360">
        <v>156.84</v>
      </c>
      <c r="C360">
        <v>-84.84</v>
      </c>
      <c r="D360">
        <v>-86.19</v>
      </c>
    </row>
    <row r="361" spans="1:4" x14ac:dyDescent="0.3">
      <c r="A361" s="2">
        <v>31973</v>
      </c>
      <c r="B361">
        <v>156.80000000000001</v>
      </c>
      <c r="C361">
        <v>-84.8</v>
      </c>
      <c r="D361">
        <v>-86.15</v>
      </c>
    </row>
    <row r="362" spans="1:4" x14ac:dyDescent="0.3">
      <c r="A362" s="2">
        <v>31978</v>
      </c>
      <c r="B362">
        <v>156.88999999999899</v>
      </c>
      <c r="C362">
        <v>-84.89</v>
      </c>
      <c r="D362">
        <v>-86.24</v>
      </c>
    </row>
    <row r="363" spans="1:4" x14ac:dyDescent="0.3">
      <c r="A363" s="2">
        <v>31983</v>
      </c>
      <c r="B363">
        <v>156.93</v>
      </c>
      <c r="C363">
        <v>-84.93</v>
      </c>
      <c r="D363">
        <v>-86.28</v>
      </c>
    </row>
    <row r="364" spans="1:4" x14ac:dyDescent="0.3">
      <c r="A364" s="2">
        <v>31989</v>
      </c>
      <c r="B364">
        <v>156.99</v>
      </c>
      <c r="C364">
        <v>-84.99</v>
      </c>
      <c r="D364">
        <v>-86.34</v>
      </c>
    </row>
    <row r="365" spans="1:4" x14ac:dyDescent="0.3">
      <c r="A365" s="2">
        <v>31994</v>
      </c>
      <c r="B365">
        <v>157.05000000000001</v>
      </c>
      <c r="C365">
        <v>-85.05</v>
      </c>
      <c r="D365">
        <v>-86.4</v>
      </c>
    </row>
    <row r="366" spans="1:4" x14ac:dyDescent="0.3">
      <c r="A366" s="2">
        <v>31999</v>
      </c>
      <c r="B366">
        <v>157</v>
      </c>
      <c r="C366">
        <v>-85</v>
      </c>
      <c r="D366">
        <v>-86.35</v>
      </c>
    </row>
    <row r="367" spans="1:4" x14ac:dyDescent="0.3">
      <c r="A367" s="2">
        <v>32004</v>
      </c>
      <c r="B367">
        <v>157.1</v>
      </c>
      <c r="C367">
        <v>-85.1</v>
      </c>
      <c r="D367">
        <v>-86.45</v>
      </c>
    </row>
    <row r="368" spans="1:4" x14ac:dyDescent="0.3">
      <c r="A368" s="2">
        <v>32009</v>
      </c>
      <c r="B368">
        <v>157.16</v>
      </c>
      <c r="C368">
        <v>-85.16</v>
      </c>
      <c r="D368">
        <v>-86.51</v>
      </c>
    </row>
    <row r="369" spans="1:4" x14ac:dyDescent="0.3">
      <c r="A369" s="2">
        <v>32014</v>
      </c>
      <c r="B369">
        <v>157.35</v>
      </c>
      <c r="C369">
        <v>-85.35</v>
      </c>
      <c r="D369">
        <v>-86.7</v>
      </c>
    </row>
    <row r="370" spans="1:4" x14ac:dyDescent="0.3">
      <c r="A370" s="2">
        <v>32020</v>
      </c>
      <c r="B370">
        <v>157.36000000000001</v>
      </c>
      <c r="C370">
        <v>-85.36</v>
      </c>
      <c r="D370">
        <v>-86.71</v>
      </c>
    </row>
    <row r="371" spans="1:4" x14ac:dyDescent="0.3">
      <c r="A371" s="2">
        <v>32025</v>
      </c>
      <c r="B371">
        <v>157.38</v>
      </c>
      <c r="C371">
        <v>-85.38</v>
      </c>
      <c r="D371">
        <v>-86.73</v>
      </c>
    </row>
    <row r="372" spans="1:4" x14ac:dyDescent="0.3">
      <c r="A372" s="2">
        <v>32030</v>
      </c>
      <c r="B372">
        <v>157.19999999999899</v>
      </c>
      <c r="C372">
        <v>-85.2</v>
      </c>
      <c r="D372">
        <v>-86.55</v>
      </c>
    </row>
    <row r="373" spans="1:4" x14ac:dyDescent="0.3">
      <c r="A373" s="2">
        <v>32035</v>
      </c>
      <c r="B373">
        <v>157.11000000000001</v>
      </c>
      <c r="C373">
        <v>-85.11</v>
      </c>
      <c r="D373">
        <v>-86.46</v>
      </c>
    </row>
    <row r="374" spans="1:4" x14ac:dyDescent="0.3">
      <c r="A374" s="2">
        <v>32040</v>
      </c>
      <c r="B374">
        <v>157.12</v>
      </c>
      <c r="C374">
        <v>-85.12</v>
      </c>
      <c r="D374">
        <v>-86.47</v>
      </c>
    </row>
    <row r="375" spans="1:4" x14ac:dyDescent="0.3">
      <c r="A375" s="2">
        <v>32042</v>
      </c>
      <c r="B375">
        <v>157.15</v>
      </c>
      <c r="C375">
        <v>-85.15</v>
      </c>
      <c r="D375">
        <v>-86.5</v>
      </c>
    </row>
    <row r="376" spans="1:4" x14ac:dyDescent="0.3">
      <c r="A376" s="2">
        <v>32045</v>
      </c>
      <c r="B376">
        <v>157.11000000000001</v>
      </c>
      <c r="C376">
        <v>-85.11</v>
      </c>
      <c r="D376">
        <v>-86.46</v>
      </c>
    </row>
    <row r="377" spans="1:4" x14ac:dyDescent="0.3">
      <c r="A377" s="2">
        <v>32050</v>
      </c>
      <c r="B377">
        <v>157.1</v>
      </c>
      <c r="C377">
        <v>-85.1</v>
      </c>
      <c r="D377">
        <v>-86.45</v>
      </c>
    </row>
    <row r="378" spans="1:4" x14ac:dyDescent="0.3">
      <c r="A378" s="2">
        <v>32053</v>
      </c>
      <c r="B378">
        <v>156.979999999999</v>
      </c>
      <c r="C378">
        <v>-84.98</v>
      </c>
      <c r="D378">
        <v>-86.33</v>
      </c>
    </row>
    <row r="379" spans="1:4" x14ac:dyDescent="0.3">
      <c r="A379" s="2">
        <v>32054</v>
      </c>
      <c r="B379">
        <v>156.979999999999</v>
      </c>
      <c r="C379">
        <v>-84.98</v>
      </c>
      <c r="D379">
        <v>-86.33</v>
      </c>
    </row>
    <row r="380" spans="1:4" x14ac:dyDescent="0.3">
      <c r="A380" s="2">
        <v>32055</v>
      </c>
      <c r="B380">
        <v>156.979999999999</v>
      </c>
      <c r="C380">
        <v>-84.98</v>
      </c>
      <c r="D380">
        <v>-86.33</v>
      </c>
    </row>
    <row r="381" spans="1:4" x14ac:dyDescent="0.3">
      <c r="A381" s="2">
        <v>32056</v>
      </c>
      <c r="B381">
        <v>156.979999999999</v>
      </c>
      <c r="C381">
        <v>-84.98</v>
      </c>
      <c r="D381">
        <v>-86.33</v>
      </c>
    </row>
    <row r="382" spans="1:4" x14ac:dyDescent="0.3">
      <c r="A382" s="2">
        <v>32060</v>
      </c>
      <c r="B382">
        <v>162.38999999999899</v>
      </c>
      <c r="C382">
        <v>-90.39</v>
      </c>
      <c r="D382">
        <v>-91.74</v>
      </c>
    </row>
    <row r="383" spans="1:4" x14ac:dyDescent="0.3">
      <c r="A383" s="2">
        <v>32065</v>
      </c>
      <c r="B383">
        <v>165.09</v>
      </c>
      <c r="C383">
        <v>-93.09</v>
      </c>
      <c r="D383">
        <v>-94.44</v>
      </c>
    </row>
    <row r="384" spans="1:4" x14ac:dyDescent="0.3">
      <c r="A384" s="2">
        <v>32070</v>
      </c>
      <c r="B384">
        <v>166.94</v>
      </c>
      <c r="C384">
        <v>-94.94</v>
      </c>
      <c r="D384">
        <v>-96.29</v>
      </c>
    </row>
    <row r="385" spans="1:4" x14ac:dyDescent="0.3">
      <c r="A385" s="2">
        <v>32075</v>
      </c>
      <c r="B385">
        <v>166.25</v>
      </c>
      <c r="C385">
        <v>-94.25</v>
      </c>
      <c r="D385">
        <v>-95.6</v>
      </c>
    </row>
    <row r="386" spans="1:4" x14ac:dyDescent="0.3">
      <c r="A386" s="2">
        <v>32081</v>
      </c>
      <c r="B386">
        <v>168.55</v>
      </c>
      <c r="C386">
        <v>-96.55</v>
      </c>
      <c r="D386">
        <v>-97.9</v>
      </c>
    </row>
    <row r="387" spans="1:4" x14ac:dyDescent="0.3">
      <c r="A387" s="2">
        <v>32086</v>
      </c>
      <c r="B387">
        <v>169.7</v>
      </c>
      <c r="C387">
        <v>-97.7</v>
      </c>
      <c r="D387">
        <v>-99.05</v>
      </c>
    </row>
    <row r="388" spans="1:4" x14ac:dyDescent="0.3">
      <c r="A388" s="2">
        <v>32091</v>
      </c>
      <c r="B388">
        <v>170.42</v>
      </c>
      <c r="C388">
        <v>-98.42</v>
      </c>
      <c r="D388">
        <v>-99.77</v>
      </c>
    </row>
    <row r="389" spans="1:4" x14ac:dyDescent="0.3">
      <c r="A389" s="2">
        <v>32096</v>
      </c>
      <c r="B389">
        <v>171.26</v>
      </c>
      <c r="C389">
        <v>-99.26</v>
      </c>
      <c r="D389">
        <v>-100.61</v>
      </c>
    </row>
    <row r="390" spans="1:4" x14ac:dyDescent="0.3">
      <c r="A390" s="2">
        <v>32097</v>
      </c>
      <c r="B390">
        <v>171.4</v>
      </c>
      <c r="C390">
        <v>-99.4</v>
      </c>
      <c r="D390">
        <v>-100.75</v>
      </c>
    </row>
    <row r="391" spans="1:4" x14ac:dyDescent="0.3">
      <c r="A391" s="2">
        <v>32101</v>
      </c>
      <c r="B391">
        <v>171.79</v>
      </c>
      <c r="C391">
        <v>-99.79</v>
      </c>
      <c r="D391">
        <v>-101.14</v>
      </c>
    </row>
    <row r="392" spans="1:4" x14ac:dyDescent="0.3">
      <c r="A392" s="2">
        <v>32106</v>
      </c>
      <c r="B392">
        <v>172.43</v>
      </c>
      <c r="C392">
        <v>-100.43</v>
      </c>
      <c r="D392">
        <v>-101.78</v>
      </c>
    </row>
    <row r="393" spans="1:4" x14ac:dyDescent="0.3">
      <c r="A393" s="2">
        <v>32111</v>
      </c>
      <c r="B393">
        <v>172.6</v>
      </c>
      <c r="C393">
        <v>-100.6</v>
      </c>
      <c r="D393">
        <v>-101.95</v>
      </c>
    </row>
    <row r="394" spans="1:4" x14ac:dyDescent="0.3">
      <c r="A394" s="2">
        <v>32116</v>
      </c>
      <c r="B394">
        <v>173.2</v>
      </c>
      <c r="C394">
        <v>-101.2</v>
      </c>
      <c r="D394">
        <v>-102.55</v>
      </c>
    </row>
    <row r="395" spans="1:4" x14ac:dyDescent="0.3">
      <c r="A395" s="2">
        <v>32121</v>
      </c>
      <c r="B395">
        <v>173.52</v>
      </c>
      <c r="C395">
        <v>-101.52</v>
      </c>
      <c r="D395">
        <v>-102.87</v>
      </c>
    </row>
    <row r="396" spans="1:4" x14ac:dyDescent="0.3">
      <c r="A396" s="2">
        <v>32126</v>
      </c>
      <c r="B396">
        <v>173.9</v>
      </c>
      <c r="C396">
        <v>-101.9</v>
      </c>
      <c r="D396">
        <v>-103.25</v>
      </c>
    </row>
    <row r="397" spans="1:4" x14ac:dyDescent="0.3">
      <c r="A397" s="2">
        <v>32131</v>
      </c>
      <c r="B397">
        <v>174.28</v>
      </c>
      <c r="C397">
        <v>-102.28</v>
      </c>
      <c r="D397">
        <v>-103.63</v>
      </c>
    </row>
    <row r="398" spans="1:4" x14ac:dyDescent="0.3">
      <c r="A398" s="2">
        <v>32136</v>
      </c>
      <c r="B398">
        <v>174.59</v>
      </c>
      <c r="C398">
        <v>-102.59</v>
      </c>
      <c r="D398">
        <v>-103.94</v>
      </c>
    </row>
    <row r="399" spans="1:4" x14ac:dyDescent="0.3">
      <c r="A399" s="2">
        <v>32142</v>
      </c>
      <c r="B399">
        <v>174.93</v>
      </c>
      <c r="C399">
        <v>-102.93</v>
      </c>
      <c r="D399">
        <v>-104.28</v>
      </c>
    </row>
    <row r="400" spans="1:4" x14ac:dyDescent="0.3">
      <c r="A400" s="2">
        <v>32147</v>
      </c>
      <c r="B400">
        <v>175.27</v>
      </c>
      <c r="C400">
        <v>-103.27</v>
      </c>
      <c r="D400">
        <v>-104.62</v>
      </c>
    </row>
    <row r="401" spans="1:4" x14ac:dyDescent="0.3">
      <c r="A401" s="2">
        <v>32152</v>
      </c>
      <c r="B401">
        <v>175.52</v>
      </c>
      <c r="C401">
        <v>-103.52</v>
      </c>
      <c r="D401">
        <v>-104.87</v>
      </c>
    </row>
    <row r="402" spans="1:4" x14ac:dyDescent="0.3">
      <c r="A402" s="2">
        <v>32154</v>
      </c>
      <c r="B402">
        <v>175.6</v>
      </c>
      <c r="C402">
        <v>-103.6</v>
      </c>
      <c r="D402">
        <v>-104.95</v>
      </c>
    </row>
    <row r="403" spans="1:4" x14ac:dyDescent="0.3">
      <c r="A403" s="2">
        <v>32157</v>
      </c>
      <c r="B403">
        <v>172.43</v>
      </c>
      <c r="C403">
        <v>-100.43</v>
      </c>
      <c r="D403">
        <v>-101.78</v>
      </c>
    </row>
    <row r="404" spans="1:4" x14ac:dyDescent="0.3">
      <c r="A404" s="2">
        <v>32162</v>
      </c>
      <c r="B404">
        <v>168.93</v>
      </c>
      <c r="C404">
        <v>-96.93</v>
      </c>
      <c r="D404">
        <v>-98.28</v>
      </c>
    </row>
    <row r="405" spans="1:4" x14ac:dyDescent="0.3">
      <c r="A405" s="2">
        <v>32167</v>
      </c>
      <c r="B405">
        <v>166.96</v>
      </c>
      <c r="C405">
        <v>-94.96</v>
      </c>
      <c r="D405">
        <v>-96.31</v>
      </c>
    </row>
    <row r="406" spans="1:4" x14ac:dyDescent="0.3">
      <c r="A406" s="2">
        <v>32173</v>
      </c>
      <c r="B406">
        <v>165.56</v>
      </c>
      <c r="C406">
        <v>-93.56</v>
      </c>
      <c r="D406">
        <v>-94.91</v>
      </c>
    </row>
    <row r="407" spans="1:4" x14ac:dyDescent="0.3">
      <c r="A407" s="2">
        <v>32178</v>
      </c>
      <c r="B407">
        <v>164.48</v>
      </c>
      <c r="C407">
        <v>-92.48</v>
      </c>
      <c r="D407">
        <v>-93.83</v>
      </c>
    </row>
    <row r="408" spans="1:4" x14ac:dyDescent="0.3">
      <c r="A408" s="2">
        <v>32183</v>
      </c>
      <c r="B408">
        <v>163.76</v>
      </c>
      <c r="C408">
        <v>-91.76</v>
      </c>
      <c r="D408">
        <v>-93.11</v>
      </c>
    </row>
    <row r="409" spans="1:4" x14ac:dyDescent="0.3">
      <c r="A409" s="2">
        <v>32188</v>
      </c>
      <c r="B409">
        <v>162.96</v>
      </c>
      <c r="C409">
        <v>-90.96</v>
      </c>
      <c r="D409">
        <v>-92.31</v>
      </c>
    </row>
    <row r="410" spans="1:4" x14ac:dyDescent="0.3">
      <c r="A410" s="2">
        <v>32193</v>
      </c>
      <c r="B410">
        <v>162.32</v>
      </c>
      <c r="C410">
        <v>-90.32</v>
      </c>
      <c r="D410">
        <v>-91.67</v>
      </c>
    </row>
    <row r="411" spans="1:4" x14ac:dyDescent="0.3">
      <c r="A411" s="2">
        <v>32198</v>
      </c>
      <c r="B411">
        <v>161.94</v>
      </c>
      <c r="C411">
        <v>-89.94</v>
      </c>
      <c r="D411">
        <v>-91.29</v>
      </c>
    </row>
    <row r="412" spans="1:4" x14ac:dyDescent="0.3">
      <c r="A412" s="2">
        <v>32202</v>
      </c>
      <c r="B412">
        <v>161.61000000000001</v>
      </c>
      <c r="C412">
        <v>-89.61</v>
      </c>
      <c r="D412">
        <v>-90.96</v>
      </c>
    </row>
    <row r="413" spans="1:4" x14ac:dyDescent="0.3">
      <c r="A413" s="2">
        <v>32207</v>
      </c>
      <c r="B413">
        <v>161.229999999999</v>
      </c>
      <c r="C413">
        <v>-89.23</v>
      </c>
      <c r="D413">
        <v>-90.58</v>
      </c>
    </row>
    <row r="414" spans="1:4" x14ac:dyDescent="0.3">
      <c r="A414" s="2">
        <v>32212</v>
      </c>
      <c r="B414">
        <v>160.87</v>
      </c>
      <c r="C414">
        <v>-88.87</v>
      </c>
      <c r="D414">
        <v>-90.22</v>
      </c>
    </row>
    <row r="415" spans="1:4" x14ac:dyDescent="0.3">
      <c r="A415" s="2">
        <v>32217</v>
      </c>
      <c r="B415">
        <v>160.6</v>
      </c>
      <c r="C415">
        <v>-88.6</v>
      </c>
      <c r="D415">
        <v>-89.95</v>
      </c>
    </row>
    <row r="416" spans="1:4" x14ac:dyDescent="0.3">
      <c r="A416" s="2">
        <v>32218</v>
      </c>
      <c r="B416">
        <v>160.28</v>
      </c>
      <c r="C416">
        <v>-88.28</v>
      </c>
      <c r="D416">
        <v>-89.63</v>
      </c>
    </row>
    <row r="417" spans="1:4" x14ac:dyDescent="0.3">
      <c r="A417" s="2">
        <v>32222</v>
      </c>
      <c r="B417">
        <v>160.06</v>
      </c>
      <c r="C417">
        <v>-88.06</v>
      </c>
      <c r="D417">
        <v>-89.41</v>
      </c>
    </row>
    <row r="418" spans="1:4" x14ac:dyDescent="0.3">
      <c r="A418" s="2">
        <v>32227</v>
      </c>
      <c r="B418">
        <v>159.94</v>
      </c>
      <c r="C418">
        <v>-87.94</v>
      </c>
      <c r="D418">
        <v>-89.29</v>
      </c>
    </row>
    <row r="419" spans="1:4" x14ac:dyDescent="0.3">
      <c r="A419" s="2">
        <v>32233</v>
      </c>
      <c r="B419">
        <v>159.65</v>
      </c>
      <c r="C419">
        <v>-87.65</v>
      </c>
      <c r="D419">
        <v>-89</v>
      </c>
    </row>
    <row r="420" spans="1:4" x14ac:dyDescent="0.3">
      <c r="A420" s="2">
        <v>32238</v>
      </c>
      <c r="B420">
        <v>159.35</v>
      </c>
      <c r="C420">
        <v>-87.35</v>
      </c>
      <c r="D420">
        <v>-88.7</v>
      </c>
    </row>
    <row r="421" spans="1:4" x14ac:dyDescent="0.3">
      <c r="A421" s="2">
        <v>32243</v>
      </c>
      <c r="B421">
        <v>159.04</v>
      </c>
      <c r="C421">
        <v>-87.04</v>
      </c>
      <c r="D421">
        <v>-88.39</v>
      </c>
    </row>
    <row r="422" spans="1:4" x14ac:dyDescent="0.3">
      <c r="A422" s="2">
        <v>32248</v>
      </c>
      <c r="B422">
        <v>158.80000000000001</v>
      </c>
      <c r="C422">
        <v>-86.8</v>
      </c>
      <c r="D422">
        <v>-88.15</v>
      </c>
    </row>
    <row r="423" spans="1:4" x14ac:dyDescent="0.3">
      <c r="A423" s="2">
        <v>32253</v>
      </c>
      <c r="B423">
        <v>158.62</v>
      </c>
      <c r="C423">
        <v>-86.62</v>
      </c>
      <c r="D423">
        <v>-87.97</v>
      </c>
    </row>
    <row r="424" spans="1:4" x14ac:dyDescent="0.3">
      <c r="A424" s="2">
        <v>32258</v>
      </c>
      <c r="B424">
        <v>158.54</v>
      </c>
      <c r="C424">
        <v>-86.54</v>
      </c>
      <c r="D424">
        <v>-87.89</v>
      </c>
    </row>
    <row r="425" spans="1:4" x14ac:dyDescent="0.3">
      <c r="A425" s="2">
        <v>32263</v>
      </c>
      <c r="B425">
        <v>158.36000000000001</v>
      </c>
      <c r="C425">
        <v>-86.36</v>
      </c>
      <c r="D425">
        <v>-87.71</v>
      </c>
    </row>
    <row r="426" spans="1:4" x14ac:dyDescent="0.3">
      <c r="A426" s="2">
        <v>32265</v>
      </c>
      <c r="B426">
        <v>158.6</v>
      </c>
      <c r="C426">
        <v>-86.6</v>
      </c>
      <c r="D426">
        <v>-87.95</v>
      </c>
    </row>
    <row r="427" spans="1:4" x14ac:dyDescent="0.3">
      <c r="A427" s="2">
        <v>32268</v>
      </c>
      <c r="B427">
        <v>158.47</v>
      </c>
      <c r="C427">
        <v>-86.47</v>
      </c>
      <c r="D427">
        <v>-87.82</v>
      </c>
    </row>
    <row r="428" spans="1:4" x14ac:dyDescent="0.3">
      <c r="A428" s="2">
        <v>32273</v>
      </c>
      <c r="B428">
        <v>158.31</v>
      </c>
      <c r="C428">
        <v>-86.31</v>
      </c>
      <c r="D428">
        <v>-87.66</v>
      </c>
    </row>
    <row r="429" spans="1:4" x14ac:dyDescent="0.3">
      <c r="A429" s="2">
        <v>32278</v>
      </c>
      <c r="B429">
        <v>158.27000000000001</v>
      </c>
      <c r="C429">
        <v>-86.27</v>
      </c>
      <c r="D429">
        <v>-87.62</v>
      </c>
    </row>
    <row r="430" spans="1:4" x14ac:dyDescent="0.3">
      <c r="A430" s="2">
        <v>32283</v>
      </c>
      <c r="B430">
        <v>158.09</v>
      </c>
      <c r="C430">
        <v>-86.09</v>
      </c>
      <c r="D430">
        <v>-87.44</v>
      </c>
    </row>
    <row r="431" spans="1:4" x14ac:dyDescent="0.3">
      <c r="A431" s="2">
        <v>32288</v>
      </c>
      <c r="B431">
        <v>157.94999999999899</v>
      </c>
      <c r="C431">
        <v>-85.95</v>
      </c>
      <c r="D431">
        <v>-87.3</v>
      </c>
    </row>
    <row r="432" spans="1:4" x14ac:dyDescent="0.3">
      <c r="A432" s="2">
        <v>32294</v>
      </c>
      <c r="B432">
        <v>157.91</v>
      </c>
      <c r="C432">
        <v>-85.91</v>
      </c>
      <c r="D432">
        <v>-87.26</v>
      </c>
    </row>
    <row r="433" spans="1:4" x14ac:dyDescent="0.3">
      <c r="A433" s="2">
        <v>32299</v>
      </c>
      <c r="B433">
        <v>157.88</v>
      </c>
      <c r="C433">
        <v>-85.88</v>
      </c>
      <c r="D433">
        <v>-87.23</v>
      </c>
    </row>
    <row r="434" spans="1:4" x14ac:dyDescent="0.3">
      <c r="A434" s="2">
        <v>32304</v>
      </c>
      <c r="B434">
        <v>157.77000000000001</v>
      </c>
      <c r="C434">
        <v>-85.77</v>
      </c>
      <c r="D434">
        <v>-87.12</v>
      </c>
    </row>
    <row r="435" spans="1:4" x14ac:dyDescent="0.3">
      <c r="A435" s="2">
        <v>32309</v>
      </c>
      <c r="B435">
        <v>157.86000000000001</v>
      </c>
      <c r="C435">
        <v>-85.86</v>
      </c>
      <c r="D435">
        <v>-87.21</v>
      </c>
    </row>
    <row r="436" spans="1:4" x14ac:dyDescent="0.3">
      <c r="A436" s="2">
        <v>32314</v>
      </c>
      <c r="B436">
        <v>157.72</v>
      </c>
      <c r="C436">
        <v>-85.72</v>
      </c>
      <c r="D436">
        <v>-87.07</v>
      </c>
    </row>
    <row r="437" spans="1:4" x14ac:dyDescent="0.3">
      <c r="A437" s="2">
        <v>32319</v>
      </c>
      <c r="B437">
        <v>157.729999999999</v>
      </c>
      <c r="C437">
        <v>-85.73</v>
      </c>
      <c r="D437">
        <v>-87.08</v>
      </c>
    </row>
    <row r="438" spans="1:4" x14ac:dyDescent="0.3">
      <c r="A438" s="2">
        <v>32323</v>
      </c>
      <c r="B438">
        <v>157.62</v>
      </c>
      <c r="C438">
        <v>-85.62</v>
      </c>
      <c r="D438">
        <v>-86.97</v>
      </c>
    </row>
    <row r="439" spans="1:4" x14ac:dyDescent="0.3">
      <c r="A439" s="2">
        <v>32324</v>
      </c>
      <c r="B439">
        <v>157.6</v>
      </c>
      <c r="C439">
        <v>-85.6</v>
      </c>
      <c r="D439">
        <v>-86.95</v>
      </c>
    </row>
    <row r="440" spans="1:4" x14ac:dyDescent="0.3">
      <c r="A440" s="2">
        <v>32329</v>
      </c>
      <c r="B440">
        <v>157.75</v>
      </c>
      <c r="C440">
        <v>-85.75</v>
      </c>
      <c r="D440">
        <v>-87.1</v>
      </c>
    </row>
    <row r="441" spans="1:4" x14ac:dyDescent="0.3">
      <c r="A441" s="2">
        <v>32334</v>
      </c>
      <c r="B441">
        <v>157.69999999999899</v>
      </c>
      <c r="C441">
        <v>-85.7</v>
      </c>
      <c r="D441">
        <v>-87.05</v>
      </c>
    </row>
    <row r="442" spans="1:4" x14ac:dyDescent="0.3">
      <c r="A442" s="2">
        <v>32339</v>
      </c>
      <c r="B442">
        <v>157.9</v>
      </c>
      <c r="C442">
        <v>-85.9</v>
      </c>
      <c r="D442">
        <v>-87.25</v>
      </c>
    </row>
    <row r="443" spans="1:4" x14ac:dyDescent="0.3">
      <c r="A443" s="2">
        <v>32344</v>
      </c>
      <c r="B443">
        <v>158.07</v>
      </c>
      <c r="C443">
        <v>-86.07</v>
      </c>
      <c r="D443">
        <v>-87.42</v>
      </c>
    </row>
    <row r="444" spans="1:4" x14ac:dyDescent="0.3">
      <c r="A444" s="2">
        <v>32349</v>
      </c>
      <c r="B444">
        <v>158.08000000000001</v>
      </c>
      <c r="C444">
        <v>-86.08</v>
      </c>
      <c r="D444">
        <v>-87.43</v>
      </c>
    </row>
    <row r="445" spans="1:4" x14ac:dyDescent="0.3">
      <c r="A445" s="2">
        <v>32355</v>
      </c>
      <c r="B445">
        <v>158.11000000000001</v>
      </c>
      <c r="C445">
        <v>-86.11</v>
      </c>
      <c r="D445">
        <v>-87.46</v>
      </c>
    </row>
    <row r="446" spans="1:4" x14ac:dyDescent="0.3">
      <c r="A446" s="2">
        <v>32360</v>
      </c>
      <c r="B446">
        <v>158.24</v>
      </c>
      <c r="C446">
        <v>-86.24</v>
      </c>
      <c r="D446">
        <v>-87.59</v>
      </c>
    </row>
    <row r="447" spans="1:4" x14ac:dyDescent="0.3">
      <c r="A447" s="2">
        <v>32364</v>
      </c>
      <c r="B447">
        <v>158.19999999999899</v>
      </c>
      <c r="C447">
        <v>-86.2</v>
      </c>
      <c r="D447">
        <v>-87.55</v>
      </c>
    </row>
    <row r="448" spans="1:4" x14ac:dyDescent="0.3">
      <c r="A448" s="2">
        <v>32365</v>
      </c>
      <c r="B448">
        <v>158.19999999999899</v>
      </c>
      <c r="C448">
        <v>-86.2</v>
      </c>
      <c r="D448">
        <v>-87.55</v>
      </c>
    </row>
    <row r="449" spans="1:4" x14ac:dyDescent="0.3">
      <c r="A449" s="2">
        <v>32370</v>
      </c>
      <c r="B449">
        <v>158.30000000000001</v>
      </c>
      <c r="C449">
        <v>-86.3</v>
      </c>
      <c r="D449">
        <v>-87.65</v>
      </c>
    </row>
    <row r="450" spans="1:4" x14ac:dyDescent="0.3">
      <c r="A450" s="2">
        <v>32375</v>
      </c>
      <c r="B450">
        <v>158.32</v>
      </c>
      <c r="C450">
        <v>-86.32</v>
      </c>
      <c r="D450">
        <v>-87.67</v>
      </c>
    </row>
    <row r="451" spans="1:4" x14ac:dyDescent="0.3">
      <c r="A451" s="2">
        <v>32380</v>
      </c>
      <c r="B451">
        <v>158.31</v>
      </c>
      <c r="C451">
        <v>-86.31</v>
      </c>
      <c r="D451">
        <v>-87.66</v>
      </c>
    </row>
    <row r="452" spans="1:4" x14ac:dyDescent="0.3">
      <c r="A452" s="2">
        <v>32386</v>
      </c>
      <c r="B452">
        <v>158.38</v>
      </c>
      <c r="C452">
        <v>-86.38</v>
      </c>
      <c r="D452">
        <v>-87.73</v>
      </c>
    </row>
    <row r="453" spans="1:4" x14ac:dyDescent="0.3">
      <c r="A453" s="2">
        <v>32391</v>
      </c>
      <c r="B453">
        <v>158.21</v>
      </c>
      <c r="C453">
        <v>-86.21</v>
      </c>
      <c r="D453">
        <v>-87.56</v>
      </c>
    </row>
    <row r="454" spans="1:4" x14ac:dyDescent="0.3">
      <c r="A454" s="2">
        <v>32396</v>
      </c>
      <c r="B454">
        <v>158.19999999999899</v>
      </c>
      <c r="C454">
        <v>-86.2</v>
      </c>
      <c r="D454">
        <v>-87.55</v>
      </c>
    </row>
    <row r="455" spans="1:4" x14ac:dyDescent="0.3">
      <c r="A455" s="2">
        <v>32401</v>
      </c>
      <c r="B455">
        <v>158.19999999999899</v>
      </c>
      <c r="C455">
        <v>-86.2</v>
      </c>
      <c r="D455">
        <v>-87.55</v>
      </c>
    </row>
    <row r="456" spans="1:4" x14ac:dyDescent="0.3">
      <c r="A456" s="2">
        <v>32406</v>
      </c>
      <c r="B456">
        <v>158.1</v>
      </c>
      <c r="C456">
        <v>-86.1</v>
      </c>
      <c r="D456">
        <v>-87.45</v>
      </c>
    </row>
    <row r="457" spans="1:4" x14ac:dyDescent="0.3">
      <c r="A457" s="2">
        <v>32411</v>
      </c>
      <c r="B457">
        <v>158.06</v>
      </c>
      <c r="C457">
        <v>-86.06</v>
      </c>
      <c r="D457">
        <v>-87.41</v>
      </c>
    </row>
    <row r="458" spans="1:4" x14ac:dyDescent="0.3">
      <c r="A458" s="2">
        <v>32416</v>
      </c>
      <c r="B458">
        <v>158.1</v>
      </c>
      <c r="C458">
        <v>-86.1</v>
      </c>
      <c r="D458">
        <v>-87.45</v>
      </c>
    </row>
    <row r="459" spans="1:4" x14ac:dyDescent="0.3">
      <c r="A459" s="2">
        <v>32417</v>
      </c>
      <c r="B459">
        <v>158.1</v>
      </c>
      <c r="C459">
        <v>-86.1</v>
      </c>
      <c r="D459">
        <v>-87.45</v>
      </c>
    </row>
    <row r="460" spans="1:4" x14ac:dyDescent="0.3">
      <c r="A460" s="2">
        <v>32421</v>
      </c>
      <c r="B460">
        <v>158</v>
      </c>
      <c r="C460">
        <v>-86</v>
      </c>
      <c r="D460">
        <v>-87.35</v>
      </c>
    </row>
    <row r="461" spans="1:4" x14ac:dyDescent="0.3">
      <c r="A461" s="2">
        <v>32426</v>
      </c>
      <c r="B461">
        <v>157.94</v>
      </c>
      <c r="C461">
        <v>-85.94</v>
      </c>
      <c r="D461">
        <v>-87.29</v>
      </c>
    </row>
    <row r="462" spans="1:4" x14ac:dyDescent="0.3">
      <c r="A462" s="2">
        <v>32427</v>
      </c>
      <c r="B462">
        <v>158</v>
      </c>
      <c r="C462">
        <v>-86</v>
      </c>
      <c r="D462">
        <v>-87.35</v>
      </c>
    </row>
    <row r="463" spans="1:4" x14ac:dyDescent="0.3">
      <c r="A463" s="2">
        <v>32431</v>
      </c>
      <c r="B463">
        <v>158.02000000000001</v>
      </c>
      <c r="C463">
        <v>-86.02</v>
      </c>
      <c r="D463">
        <v>-87.37</v>
      </c>
    </row>
    <row r="464" spans="1:4" x14ac:dyDescent="0.3">
      <c r="A464" s="2">
        <v>32436</v>
      </c>
      <c r="B464">
        <v>157.97</v>
      </c>
      <c r="C464">
        <v>-85.97</v>
      </c>
      <c r="D464">
        <v>-87.32</v>
      </c>
    </row>
    <row r="465" spans="1:4" x14ac:dyDescent="0.3">
      <c r="A465" s="2">
        <v>32441</v>
      </c>
      <c r="B465">
        <v>157.83000000000001</v>
      </c>
      <c r="C465">
        <v>-85.83</v>
      </c>
      <c r="D465">
        <v>-87.18</v>
      </c>
    </row>
    <row r="466" spans="1:4" x14ac:dyDescent="0.3">
      <c r="A466" s="2">
        <v>32447</v>
      </c>
      <c r="B466">
        <v>157.86000000000001</v>
      </c>
      <c r="C466">
        <v>-85.86</v>
      </c>
      <c r="D466">
        <v>-87.21</v>
      </c>
    </row>
    <row r="467" spans="1:4" x14ac:dyDescent="0.3">
      <c r="A467" s="2">
        <v>32452</v>
      </c>
      <c r="B467">
        <v>157.63999999999899</v>
      </c>
      <c r="C467">
        <v>-85.64</v>
      </c>
      <c r="D467">
        <v>-86.99</v>
      </c>
    </row>
    <row r="468" spans="1:4" x14ac:dyDescent="0.3">
      <c r="A468" s="2">
        <v>32457</v>
      </c>
      <c r="B468">
        <v>157.63999999999899</v>
      </c>
      <c r="C468">
        <v>-85.64</v>
      </c>
      <c r="D468">
        <v>-86.99</v>
      </c>
    </row>
    <row r="469" spans="1:4" x14ac:dyDescent="0.3">
      <c r="A469" s="2">
        <v>32462</v>
      </c>
      <c r="B469">
        <v>157.66999999999899</v>
      </c>
      <c r="C469">
        <v>-85.67</v>
      </c>
      <c r="D469">
        <v>-87.02</v>
      </c>
    </row>
    <row r="470" spans="1:4" x14ac:dyDescent="0.3">
      <c r="A470" s="2">
        <v>32467</v>
      </c>
      <c r="B470">
        <v>157.6</v>
      </c>
      <c r="C470">
        <v>-85.6</v>
      </c>
      <c r="D470">
        <v>-86.95</v>
      </c>
    </row>
    <row r="471" spans="1:4" x14ac:dyDescent="0.3">
      <c r="A471" s="2">
        <v>32469</v>
      </c>
      <c r="B471">
        <v>157.69999999999899</v>
      </c>
      <c r="C471">
        <v>-85.7</v>
      </c>
      <c r="D471">
        <v>-87.05</v>
      </c>
    </row>
    <row r="472" spans="1:4" x14ac:dyDescent="0.3">
      <c r="A472" s="2">
        <v>32472</v>
      </c>
      <c r="B472">
        <v>157.6</v>
      </c>
      <c r="C472">
        <v>-85.6</v>
      </c>
      <c r="D472">
        <v>-86.95</v>
      </c>
    </row>
    <row r="473" spans="1:4" x14ac:dyDescent="0.3">
      <c r="A473" s="2">
        <v>32477</v>
      </c>
      <c r="B473">
        <v>157.63999999999899</v>
      </c>
      <c r="C473">
        <v>-85.64</v>
      </c>
      <c r="D473">
        <v>-86.99</v>
      </c>
    </row>
    <row r="474" spans="1:4" x14ac:dyDescent="0.3">
      <c r="A474" s="2">
        <v>32482</v>
      </c>
      <c r="B474">
        <v>157.63999999999899</v>
      </c>
      <c r="C474">
        <v>-85.64</v>
      </c>
      <c r="D474">
        <v>-86.99</v>
      </c>
    </row>
    <row r="475" spans="1:4" x14ac:dyDescent="0.3">
      <c r="A475" s="2">
        <v>32487</v>
      </c>
      <c r="B475">
        <v>157.59</v>
      </c>
      <c r="C475">
        <v>-85.59</v>
      </c>
      <c r="D475">
        <v>-86.94</v>
      </c>
    </row>
    <row r="476" spans="1:4" x14ac:dyDescent="0.3">
      <c r="A476" s="2">
        <v>32492</v>
      </c>
      <c r="B476">
        <v>157.69999999999899</v>
      </c>
      <c r="C476">
        <v>-85.7</v>
      </c>
      <c r="D476">
        <v>-87.05</v>
      </c>
    </row>
    <row r="477" spans="1:4" x14ac:dyDescent="0.3">
      <c r="A477" s="2">
        <v>32497</v>
      </c>
      <c r="B477">
        <v>157.91</v>
      </c>
      <c r="C477">
        <v>-85.91</v>
      </c>
      <c r="D477">
        <v>-87.26</v>
      </c>
    </row>
    <row r="478" spans="1:4" x14ac:dyDescent="0.3">
      <c r="A478" s="2">
        <v>32502</v>
      </c>
      <c r="B478">
        <v>157.72</v>
      </c>
      <c r="C478">
        <v>-85.72</v>
      </c>
      <c r="D478">
        <v>-87.07</v>
      </c>
    </row>
    <row r="479" spans="1:4" x14ac:dyDescent="0.3">
      <c r="A479" s="2">
        <v>32508</v>
      </c>
      <c r="B479">
        <v>157.69</v>
      </c>
      <c r="C479">
        <v>-85.69</v>
      </c>
      <c r="D479">
        <v>-87.04</v>
      </c>
    </row>
    <row r="480" spans="1:4" x14ac:dyDescent="0.3">
      <c r="A480" s="2">
        <v>32513</v>
      </c>
      <c r="B480">
        <v>157.6</v>
      </c>
      <c r="C480">
        <v>-85.6</v>
      </c>
      <c r="D480">
        <v>-86.95</v>
      </c>
    </row>
    <row r="481" spans="1:4" x14ac:dyDescent="0.3">
      <c r="A481" s="2">
        <v>32518</v>
      </c>
      <c r="B481">
        <v>157.6</v>
      </c>
      <c r="C481">
        <v>-85.6</v>
      </c>
      <c r="D481">
        <v>-86.95</v>
      </c>
    </row>
    <row r="482" spans="1:4" x14ac:dyDescent="0.3">
      <c r="A482" s="2">
        <v>32523</v>
      </c>
      <c r="B482">
        <v>157.53</v>
      </c>
      <c r="C482">
        <v>-85.53</v>
      </c>
      <c r="D482">
        <v>-86.88</v>
      </c>
    </row>
    <row r="483" spans="1:4" x14ac:dyDescent="0.3">
      <c r="A483" s="2">
        <v>32525</v>
      </c>
      <c r="B483">
        <v>157.4</v>
      </c>
      <c r="C483">
        <v>-85.4</v>
      </c>
      <c r="D483">
        <v>-86.75</v>
      </c>
    </row>
    <row r="484" spans="1:4" x14ac:dyDescent="0.3">
      <c r="A484" s="2">
        <v>32528</v>
      </c>
      <c r="B484">
        <v>157.38</v>
      </c>
      <c r="C484">
        <v>-85.38</v>
      </c>
      <c r="D484">
        <v>-86.73</v>
      </c>
    </row>
    <row r="485" spans="1:4" x14ac:dyDescent="0.3">
      <c r="A485" s="2">
        <v>32533</v>
      </c>
      <c r="B485">
        <v>157.43</v>
      </c>
      <c r="C485">
        <v>-85.43</v>
      </c>
      <c r="D485">
        <v>-86.78</v>
      </c>
    </row>
    <row r="486" spans="1:4" x14ac:dyDescent="0.3">
      <c r="A486" s="2">
        <v>32539</v>
      </c>
      <c r="B486">
        <v>157.33000000000001</v>
      </c>
      <c r="C486">
        <v>-85.33</v>
      </c>
      <c r="D486">
        <v>-86.68</v>
      </c>
    </row>
    <row r="487" spans="1:4" x14ac:dyDescent="0.3">
      <c r="A487" s="2">
        <v>32544</v>
      </c>
      <c r="B487">
        <v>157.4</v>
      </c>
      <c r="C487">
        <v>-85.4</v>
      </c>
      <c r="D487">
        <v>-86.75</v>
      </c>
    </row>
    <row r="488" spans="1:4" x14ac:dyDescent="0.3">
      <c r="A488" s="2">
        <v>32549</v>
      </c>
      <c r="B488">
        <v>157.35</v>
      </c>
      <c r="C488">
        <v>-85.35</v>
      </c>
      <c r="D488">
        <v>-86.7</v>
      </c>
    </row>
    <row r="489" spans="1:4" x14ac:dyDescent="0.3">
      <c r="A489" s="2">
        <v>32554</v>
      </c>
      <c r="B489">
        <v>157.38999999999899</v>
      </c>
      <c r="C489">
        <v>-85.39</v>
      </c>
      <c r="D489">
        <v>-86.74</v>
      </c>
    </row>
    <row r="490" spans="1:4" x14ac:dyDescent="0.3">
      <c r="A490" s="2">
        <v>32559</v>
      </c>
      <c r="B490">
        <v>157.29</v>
      </c>
      <c r="C490">
        <v>-85.29</v>
      </c>
      <c r="D490">
        <v>-86.64</v>
      </c>
    </row>
    <row r="491" spans="1:4" x14ac:dyDescent="0.3">
      <c r="A491" s="2">
        <v>32564</v>
      </c>
      <c r="B491">
        <v>157.12</v>
      </c>
      <c r="C491">
        <v>-85.12</v>
      </c>
      <c r="D491">
        <v>-86.47</v>
      </c>
    </row>
    <row r="492" spans="1:4" x14ac:dyDescent="0.3">
      <c r="A492" s="2">
        <v>32567</v>
      </c>
      <c r="B492">
        <v>157.1</v>
      </c>
      <c r="C492">
        <v>-85.1</v>
      </c>
      <c r="D492">
        <v>-86.45</v>
      </c>
    </row>
    <row r="493" spans="1:4" x14ac:dyDescent="0.3">
      <c r="A493" s="2">
        <v>32572</v>
      </c>
      <c r="B493">
        <v>157.11000000000001</v>
      </c>
      <c r="C493">
        <v>-85.11</v>
      </c>
      <c r="D493">
        <v>-86.46</v>
      </c>
    </row>
    <row r="494" spans="1:4" x14ac:dyDescent="0.3">
      <c r="A494" s="2">
        <v>32577</v>
      </c>
      <c r="B494">
        <v>157.13</v>
      </c>
      <c r="C494">
        <v>-85.13</v>
      </c>
      <c r="D494">
        <v>-86.48</v>
      </c>
    </row>
    <row r="495" spans="1:4" x14ac:dyDescent="0.3">
      <c r="A495" s="2">
        <v>32581</v>
      </c>
      <c r="B495">
        <v>157.13999999999899</v>
      </c>
      <c r="C495">
        <v>-85.14</v>
      </c>
      <c r="D495">
        <v>-86.49</v>
      </c>
    </row>
    <row r="496" spans="1:4" x14ac:dyDescent="0.3">
      <c r="A496" s="2">
        <v>32582</v>
      </c>
      <c r="B496">
        <v>157.13</v>
      </c>
      <c r="C496">
        <v>-85.13</v>
      </c>
      <c r="D496">
        <v>-86.48</v>
      </c>
    </row>
    <row r="497" spans="1:4" x14ac:dyDescent="0.3">
      <c r="A497" s="2">
        <v>32587</v>
      </c>
      <c r="B497">
        <v>157.22</v>
      </c>
      <c r="C497">
        <v>-85.22</v>
      </c>
      <c r="D497">
        <v>-86.57</v>
      </c>
    </row>
    <row r="498" spans="1:4" x14ac:dyDescent="0.3">
      <c r="A498" s="2">
        <v>32592</v>
      </c>
      <c r="B498">
        <v>156.94</v>
      </c>
      <c r="C498">
        <v>-84.94</v>
      </c>
      <c r="D498">
        <v>-86.29</v>
      </c>
    </row>
    <row r="499" spans="1:4" x14ac:dyDescent="0.3">
      <c r="A499" s="2">
        <v>32598</v>
      </c>
      <c r="B499">
        <v>156.6</v>
      </c>
      <c r="C499">
        <v>-84.6</v>
      </c>
      <c r="D499">
        <v>-85.95</v>
      </c>
    </row>
    <row r="500" spans="1:4" x14ac:dyDescent="0.3">
      <c r="A500" s="2">
        <v>32603</v>
      </c>
      <c r="B500">
        <v>156.44999999999899</v>
      </c>
      <c r="C500">
        <v>-84.45</v>
      </c>
      <c r="D500">
        <v>-85.8</v>
      </c>
    </row>
    <row r="501" spans="1:4" x14ac:dyDescent="0.3">
      <c r="A501" s="2">
        <v>32608</v>
      </c>
      <c r="B501">
        <v>156.25</v>
      </c>
      <c r="C501">
        <v>-84.25</v>
      </c>
      <c r="D501">
        <v>-85.6</v>
      </c>
    </row>
    <row r="502" spans="1:4" x14ac:dyDescent="0.3">
      <c r="A502" s="2">
        <v>32613</v>
      </c>
      <c r="B502">
        <v>156.24</v>
      </c>
      <c r="C502">
        <v>-84.24</v>
      </c>
      <c r="D502">
        <v>-85.59</v>
      </c>
    </row>
    <row r="503" spans="1:4" x14ac:dyDescent="0.3">
      <c r="A503" s="2">
        <v>32618</v>
      </c>
      <c r="B503">
        <v>156.01</v>
      </c>
      <c r="C503">
        <v>-84.01</v>
      </c>
      <c r="D503">
        <v>-85.36</v>
      </c>
    </row>
    <row r="504" spans="1:4" x14ac:dyDescent="0.3">
      <c r="A504" s="2">
        <v>32622</v>
      </c>
      <c r="B504">
        <v>155.94999999999899</v>
      </c>
      <c r="C504">
        <v>-83.95</v>
      </c>
      <c r="D504">
        <v>-85.3</v>
      </c>
    </row>
    <row r="505" spans="1:4" x14ac:dyDescent="0.3">
      <c r="A505" s="2">
        <v>32623</v>
      </c>
      <c r="B505">
        <v>155.94999999999899</v>
      </c>
      <c r="C505">
        <v>-83.95</v>
      </c>
      <c r="D505">
        <v>-85.3</v>
      </c>
    </row>
    <row r="506" spans="1:4" x14ac:dyDescent="0.3">
      <c r="A506" s="2">
        <v>32628</v>
      </c>
      <c r="B506">
        <v>155.83000000000001</v>
      </c>
      <c r="C506">
        <v>-83.83</v>
      </c>
      <c r="D506">
        <v>-85.18</v>
      </c>
    </row>
    <row r="507" spans="1:4" x14ac:dyDescent="0.3">
      <c r="A507" s="2">
        <v>32633</v>
      </c>
      <c r="B507">
        <v>155.80000000000001</v>
      </c>
      <c r="C507">
        <v>-83.8</v>
      </c>
      <c r="D507">
        <v>-85.15</v>
      </c>
    </row>
    <row r="508" spans="1:4" x14ac:dyDescent="0.3">
      <c r="A508" s="2">
        <v>32638</v>
      </c>
      <c r="B508">
        <v>155.63</v>
      </c>
      <c r="C508">
        <v>-83.63</v>
      </c>
      <c r="D508">
        <v>-84.98</v>
      </c>
    </row>
    <row r="509" spans="1:4" x14ac:dyDescent="0.3">
      <c r="A509" s="2">
        <v>32643</v>
      </c>
      <c r="B509">
        <v>155.6</v>
      </c>
      <c r="C509">
        <v>-83.6</v>
      </c>
      <c r="D509">
        <v>-84.95</v>
      </c>
    </row>
    <row r="510" spans="1:4" x14ac:dyDescent="0.3">
      <c r="A510" s="2">
        <v>32648</v>
      </c>
      <c r="B510">
        <v>155.6</v>
      </c>
      <c r="C510">
        <v>-83.6</v>
      </c>
      <c r="D510">
        <v>-84.95</v>
      </c>
    </row>
    <row r="511" spans="1:4" x14ac:dyDescent="0.3">
      <c r="A511" s="2">
        <v>32652</v>
      </c>
      <c r="B511">
        <v>155.46</v>
      </c>
      <c r="C511">
        <v>-83.46</v>
      </c>
      <c r="D511">
        <v>-84.81</v>
      </c>
    </row>
    <row r="512" spans="1:4" x14ac:dyDescent="0.3">
      <c r="A512" s="2">
        <v>32653</v>
      </c>
      <c r="B512">
        <v>155.49</v>
      </c>
      <c r="C512">
        <v>-83.49</v>
      </c>
      <c r="D512">
        <v>-84.84</v>
      </c>
    </row>
    <row r="513" spans="1:4" x14ac:dyDescent="0.3">
      <c r="A513" s="2">
        <v>32659</v>
      </c>
      <c r="B513">
        <v>155.61000000000001</v>
      </c>
      <c r="C513">
        <v>-83.61</v>
      </c>
      <c r="D513">
        <v>-84.96</v>
      </c>
    </row>
    <row r="514" spans="1:4" x14ac:dyDescent="0.3">
      <c r="A514" s="2">
        <v>32664</v>
      </c>
      <c r="B514">
        <v>155.61000000000001</v>
      </c>
      <c r="C514">
        <v>-83.61</v>
      </c>
      <c r="D514">
        <v>-84.96</v>
      </c>
    </row>
    <row r="515" spans="1:4" x14ac:dyDescent="0.3">
      <c r="A515" s="2">
        <v>32669</v>
      </c>
      <c r="B515">
        <v>155.6</v>
      </c>
      <c r="C515">
        <v>-83.6</v>
      </c>
      <c r="D515">
        <v>-84.95</v>
      </c>
    </row>
    <row r="516" spans="1:4" x14ac:dyDescent="0.3">
      <c r="A516" s="2">
        <v>32672</v>
      </c>
      <c r="B516">
        <v>155.6</v>
      </c>
      <c r="C516">
        <v>-83.6</v>
      </c>
      <c r="D516">
        <v>-84.95</v>
      </c>
    </row>
    <row r="517" spans="1:4" x14ac:dyDescent="0.3">
      <c r="A517" s="2">
        <v>32674</v>
      </c>
      <c r="B517">
        <v>155.62</v>
      </c>
      <c r="C517">
        <v>-83.62</v>
      </c>
      <c r="D517">
        <v>-84.97</v>
      </c>
    </row>
    <row r="518" spans="1:4" x14ac:dyDescent="0.3">
      <c r="A518" s="2">
        <v>32679</v>
      </c>
      <c r="B518">
        <v>155.65</v>
      </c>
      <c r="C518">
        <v>-83.65</v>
      </c>
      <c r="D518">
        <v>-85</v>
      </c>
    </row>
    <row r="519" spans="1:4" x14ac:dyDescent="0.3">
      <c r="A519" s="2">
        <v>32684</v>
      </c>
      <c r="B519">
        <v>155.58000000000001</v>
      </c>
      <c r="C519">
        <v>-83.58</v>
      </c>
      <c r="D519">
        <v>-84.93</v>
      </c>
    </row>
    <row r="520" spans="1:4" x14ac:dyDescent="0.3">
      <c r="A520" s="2">
        <v>32689</v>
      </c>
      <c r="B520">
        <v>155.61000000000001</v>
      </c>
      <c r="C520">
        <v>-83.61</v>
      </c>
      <c r="D520">
        <v>-84.96</v>
      </c>
    </row>
    <row r="521" spans="1:4" x14ac:dyDescent="0.3">
      <c r="A521" s="2">
        <v>32694</v>
      </c>
      <c r="B521">
        <v>155.63</v>
      </c>
      <c r="C521">
        <v>-83.63</v>
      </c>
      <c r="D521">
        <v>-84.98</v>
      </c>
    </row>
    <row r="522" spans="1:4" x14ac:dyDescent="0.3">
      <c r="A522" s="2">
        <v>32699</v>
      </c>
      <c r="B522">
        <v>155.65</v>
      </c>
      <c r="C522">
        <v>-83.65</v>
      </c>
      <c r="D522">
        <v>-85</v>
      </c>
    </row>
    <row r="523" spans="1:4" x14ac:dyDescent="0.3">
      <c r="A523" s="2">
        <v>32704</v>
      </c>
      <c r="B523">
        <v>155.69</v>
      </c>
      <c r="C523">
        <v>-83.69</v>
      </c>
      <c r="D523">
        <v>-85.04</v>
      </c>
    </row>
    <row r="524" spans="1:4" x14ac:dyDescent="0.3">
      <c r="A524" s="2">
        <v>32709</v>
      </c>
      <c r="B524">
        <v>155.63999999999899</v>
      </c>
      <c r="C524">
        <v>-83.64</v>
      </c>
      <c r="D524">
        <v>-84.99</v>
      </c>
    </row>
    <row r="525" spans="1:4" x14ac:dyDescent="0.3">
      <c r="A525" s="2">
        <v>32714</v>
      </c>
      <c r="B525">
        <v>155.79</v>
      </c>
      <c r="C525">
        <v>-83.79</v>
      </c>
      <c r="D525">
        <v>-85.14</v>
      </c>
    </row>
    <row r="526" spans="1:4" x14ac:dyDescent="0.3">
      <c r="A526" s="2">
        <v>32720</v>
      </c>
      <c r="B526">
        <v>155.84</v>
      </c>
      <c r="C526">
        <v>-83.84</v>
      </c>
      <c r="D526">
        <v>-85.19</v>
      </c>
    </row>
    <row r="527" spans="1:4" x14ac:dyDescent="0.3">
      <c r="A527" s="2">
        <v>32725</v>
      </c>
      <c r="B527">
        <v>155.83000000000001</v>
      </c>
      <c r="C527">
        <v>-83.83</v>
      </c>
      <c r="D527">
        <v>-85.18</v>
      </c>
    </row>
    <row r="528" spans="1:4" x14ac:dyDescent="0.3">
      <c r="A528" s="2">
        <v>32729</v>
      </c>
      <c r="B528">
        <v>155.9</v>
      </c>
      <c r="C528">
        <v>-83.9</v>
      </c>
      <c r="D528">
        <v>-85.25</v>
      </c>
    </row>
    <row r="529" spans="1:4" x14ac:dyDescent="0.3">
      <c r="A529" s="2">
        <v>32730</v>
      </c>
      <c r="B529">
        <v>155.9</v>
      </c>
      <c r="C529">
        <v>-83.9</v>
      </c>
      <c r="D529">
        <v>-85.25</v>
      </c>
    </row>
    <row r="530" spans="1:4" x14ac:dyDescent="0.3">
      <c r="A530" s="2">
        <v>32735</v>
      </c>
      <c r="B530">
        <v>155.88</v>
      </c>
      <c r="C530">
        <v>-83.88</v>
      </c>
      <c r="D530">
        <v>-85.23</v>
      </c>
    </row>
    <row r="531" spans="1:4" x14ac:dyDescent="0.3">
      <c r="A531" s="2">
        <v>32740</v>
      </c>
      <c r="B531">
        <v>156.01</v>
      </c>
      <c r="C531">
        <v>-84.01</v>
      </c>
      <c r="D531">
        <v>-85.36</v>
      </c>
    </row>
    <row r="532" spans="1:4" x14ac:dyDescent="0.3">
      <c r="A532" s="2">
        <v>32745</v>
      </c>
      <c r="B532">
        <v>156.16999999999899</v>
      </c>
      <c r="C532">
        <v>-84.17</v>
      </c>
      <c r="D532">
        <v>-85.52</v>
      </c>
    </row>
    <row r="533" spans="1:4" x14ac:dyDescent="0.3">
      <c r="A533" s="2">
        <v>32751</v>
      </c>
      <c r="B533">
        <v>156.479999999999</v>
      </c>
      <c r="C533">
        <v>-84.48</v>
      </c>
      <c r="D533">
        <v>-85.83</v>
      </c>
    </row>
    <row r="534" spans="1:4" x14ac:dyDescent="0.3">
      <c r="A534" s="2">
        <v>32756</v>
      </c>
      <c r="B534">
        <v>156.66999999999899</v>
      </c>
      <c r="C534">
        <v>-84.67</v>
      </c>
      <c r="D534">
        <v>-86.02</v>
      </c>
    </row>
    <row r="535" spans="1:4" x14ac:dyDescent="0.3">
      <c r="A535" s="2">
        <v>32761</v>
      </c>
      <c r="B535">
        <v>156.69999999999899</v>
      </c>
      <c r="C535">
        <v>-84.7</v>
      </c>
      <c r="D535">
        <v>-86.05</v>
      </c>
    </row>
    <row r="536" spans="1:4" x14ac:dyDescent="0.3">
      <c r="A536" s="2">
        <v>32766</v>
      </c>
      <c r="B536">
        <v>156.9</v>
      </c>
      <c r="C536">
        <v>-84.9</v>
      </c>
      <c r="D536">
        <v>-86.25</v>
      </c>
    </row>
    <row r="537" spans="1:4" x14ac:dyDescent="0.3">
      <c r="A537" s="2">
        <v>32771</v>
      </c>
      <c r="B537">
        <v>156.88999999999899</v>
      </c>
      <c r="C537">
        <v>-84.89</v>
      </c>
      <c r="D537">
        <v>-86.24</v>
      </c>
    </row>
    <row r="538" spans="1:4" x14ac:dyDescent="0.3">
      <c r="A538" s="2">
        <v>32776</v>
      </c>
      <c r="B538">
        <v>156.9</v>
      </c>
      <c r="C538">
        <v>-84.9</v>
      </c>
      <c r="D538">
        <v>-86.25</v>
      </c>
    </row>
    <row r="539" spans="1:4" x14ac:dyDescent="0.3">
      <c r="A539" s="2">
        <v>32781</v>
      </c>
      <c r="B539">
        <v>156.91999999999899</v>
      </c>
      <c r="C539">
        <v>-84.92</v>
      </c>
      <c r="D539">
        <v>-86.27</v>
      </c>
    </row>
    <row r="540" spans="1:4" x14ac:dyDescent="0.3">
      <c r="A540" s="2">
        <v>32784</v>
      </c>
      <c r="B540">
        <v>156.77000000000001</v>
      </c>
      <c r="C540">
        <v>-84.77</v>
      </c>
      <c r="D540">
        <v>-86.12</v>
      </c>
    </row>
    <row r="541" spans="1:4" x14ac:dyDescent="0.3">
      <c r="A541" s="2">
        <v>32786</v>
      </c>
      <c r="B541">
        <v>156.80000000000001</v>
      </c>
      <c r="C541">
        <v>-84.8</v>
      </c>
      <c r="D541">
        <v>-86.15</v>
      </c>
    </row>
    <row r="542" spans="1:4" x14ac:dyDescent="0.3">
      <c r="A542" s="2">
        <v>32791</v>
      </c>
      <c r="B542">
        <v>156.88999999999899</v>
      </c>
      <c r="C542">
        <v>-84.89</v>
      </c>
      <c r="D542">
        <v>-86.24</v>
      </c>
    </row>
    <row r="543" spans="1:4" x14ac:dyDescent="0.3">
      <c r="A543" s="2">
        <v>32796</v>
      </c>
      <c r="B543">
        <v>156.91999999999899</v>
      </c>
      <c r="C543">
        <v>-84.92</v>
      </c>
      <c r="D543">
        <v>-86.27</v>
      </c>
    </row>
    <row r="544" spans="1:4" x14ac:dyDescent="0.3">
      <c r="A544" s="2">
        <v>32801</v>
      </c>
      <c r="B544">
        <v>156.9</v>
      </c>
      <c r="C544">
        <v>-84.9</v>
      </c>
      <c r="D544">
        <v>-86.25</v>
      </c>
    </row>
    <row r="545" spans="1:4" x14ac:dyDescent="0.3">
      <c r="A545" s="2">
        <v>32806</v>
      </c>
      <c r="B545">
        <v>156.979999999999</v>
      </c>
      <c r="C545">
        <v>-84.98</v>
      </c>
      <c r="D545">
        <v>-86.33</v>
      </c>
    </row>
    <row r="546" spans="1:4" x14ac:dyDescent="0.3">
      <c r="A546" s="2">
        <v>32812</v>
      </c>
      <c r="B546">
        <v>156.99</v>
      </c>
      <c r="C546">
        <v>-84.99</v>
      </c>
      <c r="D546">
        <v>-86.34</v>
      </c>
    </row>
    <row r="547" spans="1:4" x14ac:dyDescent="0.3">
      <c r="A547" s="2">
        <v>32817</v>
      </c>
      <c r="B547">
        <v>156.94</v>
      </c>
      <c r="C547">
        <v>-84.94</v>
      </c>
      <c r="D547">
        <v>-86.29</v>
      </c>
    </row>
    <row r="548" spans="1:4" x14ac:dyDescent="0.3">
      <c r="A548" s="2">
        <v>32822</v>
      </c>
      <c r="B548">
        <v>156.86000000000001</v>
      </c>
      <c r="C548">
        <v>-84.86</v>
      </c>
      <c r="D548">
        <v>-86.21</v>
      </c>
    </row>
    <row r="549" spans="1:4" x14ac:dyDescent="0.3">
      <c r="A549" s="2">
        <v>32827</v>
      </c>
      <c r="B549">
        <v>156.94999999999899</v>
      </c>
      <c r="C549">
        <v>-84.95</v>
      </c>
      <c r="D549">
        <v>-86.3</v>
      </c>
    </row>
    <row r="550" spans="1:4" x14ac:dyDescent="0.3">
      <c r="A550" s="2">
        <v>32828</v>
      </c>
      <c r="B550">
        <v>156.80000000000001</v>
      </c>
      <c r="C550">
        <v>-84.8</v>
      </c>
      <c r="D550">
        <v>-86.15</v>
      </c>
    </row>
    <row r="551" spans="1:4" x14ac:dyDescent="0.3">
      <c r="A551" s="2">
        <v>32832</v>
      </c>
      <c r="B551">
        <v>157.04</v>
      </c>
      <c r="C551">
        <v>-85.04</v>
      </c>
      <c r="D551">
        <v>-86.39</v>
      </c>
    </row>
    <row r="552" spans="1:4" x14ac:dyDescent="0.3">
      <c r="A552" s="2">
        <v>32837</v>
      </c>
      <c r="B552">
        <v>157.01</v>
      </c>
      <c r="C552">
        <v>-85.01</v>
      </c>
      <c r="D552">
        <v>-86.36</v>
      </c>
    </row>
    <row r="553" spans="1:4" x14ac:dyDescent="0.3">
      <c r="A553" s="2">
        <v>32842</v>
      </c>
      <c r="B553">
        <v>157.08000000000001</v>
      </c>
      <c r="C553">
        <v>-85.08</v>
      </c>
      <c r="D553">
        <v>-86.43</v>
      </c>
    </row>
    <row r="554" spans="1:4" x14ac:dyDescent="0.3">
      <c r="A554" s="2">
        <v>32847</v>
      </c>
      <c r="B554">
        <v>157.1</v>
      </c>
      <c r="C554">
        <v>-85.1</v>
      </c>
      <c r="D554">
        <v>-86.45</v>
      </c>
    </row>
    <row r="555" spans="1:4" x14ac:dyDescent="0.3">
      <c r="A555" s="2">
        <v>32852</v>
      </c>
      <c r="B555">
        <v>157.02000000000001</v>
      </c>
      <c r="C555">
        <v>-85.02</v>
      </c>
      <c r="D555">
        <v>-86.37</v>
      </c>
    </row>
    <row r="556" spans="1:4" x14ac:dyDescent="0.3">
      <c r="A556" s="2">
        <v>32857</v>
      </c>
      <c r="B556">
        <v>156.91999999999899</v>
      </c>
      <c r="C556">
        <v>-84.92</v>
      </c>
      <c r="D556">
        <v>-86.27</v>
      </c>
    </row>
    <row r="557" spans="1:4" x14ac:dyDescent="0.3">
      <c r="A557" s="2">
        <v>32862</v>
      </c>
      <c r="B557">
        <v>157.07</v>
      </c>
      <c r="C557">
        <v>-85.07</v>
      </c>
      <c r="D557">
        <v>-86.42</v>
      </c>
    </row>
    <row r="558" spans="1:4" x14ac:dyDescent="0.3">
      <c r="A558" s="2">
        <v>32867</v>
      </c>
      <c r="B558">
        <v>157.19999999999899</v>
      </c>
      <c r="C558">
        <v>-85.2</v>
      </c>
      <c r="D558">
        <v>-86.55</v>
      </c>
    </row>
    <row r="559" spans="1:4" x14ac:dyDescent="0.3">
      <c r="A559" s="2">
        <v>32873</v>
      </c>
      <c r="B559">
        <v>157.34</v>
      </c>
      <c r="C559">
        <v>-85.34</v>
      </c>
      <c r="D559">
        <v>-86.69</v>
      </c>
    </row>
    <row r="560" spans="1:4" x14ac:dyDescent="0.3">
      <c r="A560" s="2">
        <v>32878</v>
      </c>
      <c r="B560">
        <v>157.44999999999899</v>
      </c>
      <c r="C560">
        <v>-85.45</v>
      </c>
      <c r="D560">
        <v>-86.8</v>
      </c>
    </row>
    <row r="561" spans="1:4" x14ac:dyDescent="0.3">
      <c r="A561" s="2">
        <v>32883</v>
      </c>
      <c r="B561">
        <v>157.5</v>
      </c>
      <c r="C561">
        <v>-85.5</v>
      </c>
      <c r="D561">
        <v>-86.85</v>
      </c>
    </row>
    <row r="562" spans="1:4" x14ac:dyDescent="0.3">
      <c r="A562" s="2">
        <v>32888</v>
      </c>
      <c r="B562">
        <v>157.65</v>
      </c>
      <c r="C562">
        <v>-85.65</v>
      </c>
      <c r="D562">
        <v>-87</v>
      </c>
    </row>
    <row r="563" spans="1:4" x14ac:dyDescent="0.3">
      <c r="A563" s="2">
        <v>32893</v>
      </c>
      <c r="B563">
        <v>157.68</v>
      </c>
      <c r="C563">
        <v>-85.68</v>
      </c>
      <c r="D563">
        <v>-87.03</v>
      </c>
    </row>
    <row r="564" spans="1:4" x14ac:dyDescent="0.3">
      <c r="A564" s="2">
        <v>32898</v>
      </c>
      <c r="B564">
        <v>157.61000000000001</v>
      </c>
      <c r="C564">
        <v>-85.61</v>
      </c>
      <c r="D564">
        <v>-86.96</v>
      </c>
    </row>
    <row r="565" spans="1:4" x14ac:dyDescent="0.3">
      <c r="A565" s="2">
        <v>32904</v>
      </c>
      <c r="B565">
        <v>157.62</v>
      </c>
      <c r="C565">
        <v>-85.62</v>
      </c>
      <c r="D565">
        <v>-86.97</v>
      </c>
    </row>
    <row r="566" spans="1:4" x14ac:dyDescent="0.3">
      <c r="A566" s="2">
        <v>32909</v>
      </c>
      <c r="B566">
        <v>157.62</v>
      </c>
      <c r="C566">
        <v>-85.62</v>
      </c>
      <c r="D566">
        <v>-86.97</v>
      </c>
    </row>
    <row r="567" spans="1:4" x14ac:dyDescent="0.3">
      <c r="A567" s="2">
        <v>32914</v>
      </c>
      <c r="B567">
        <v>157.56</v>
      </c>
      <c r="C567">
        <v>-85.56</v>
      </c>
      <c r="D567">
        <v>-86.91</v>
      </c>
    </row>
    <row r="568" spans="1:4" x14ac:dyDescent="0.3">
      <c r="A568" s="2">
        <v>32919</v>
      </c>
      <c r="B568">
        <v>157.58000000000001</v>
      </c>
      <c r="C568">
        <v>-85.58</v>
      </c>
      <c r="D568">
        <v>-86.93</v>
      </c>
    </row>
    <row r="569" spans="1:4" x14ac:dyDescent="0.3">
      <c r="A569" s="2">
        <v>32924</v>
      </c>
      <c r="B569">
        <v>157.59</v>
      </c>
      <c r="C569">
        <v>-85.59</v>
      </c>
      <c r="D569">
        <v>-86.94</v>
      </c>
    </row>
    <row r="570" spans="1:4" x14ac:dyDescent="0.3">
      <c r="A570" s="2">
        <v>32929</v>
      </c>
      <c r="B570">
        <v>157.84</v>
      </c>
      <c r="C570">
        <v>-85.84</v>
      </c>
      <c r="D570">
        <v>-87.19</v>
      </c>
    </row>
    <row r="571" spans="1:4" x14ac:dyDescent="0.3">
      <c r="A571" s="2">
        <v>32932</v>
      </c>
      <c r="B571">
        <v>157.80000000000001</v>
      </c>
      <c r="C571">
        <v>-85.8</v>
      </c>
      <c r="D571">
        <v>-87.15</v>
      </c>
    </row>
    <row r="572" spans="1:4" x14ac:dyDescent="0.3">
      <c r="A572" s="2">
        <v>32937</v>
      </c>
      <c r="B572">
        <v>157.68</v>
      </c>
      <c r="C572">
        <v>-85.68</v>
      </c>
      <c r="D572">
        <v>-87.03</v>
      </c>
    </row>
    <row r="573" spans="1:4" x14ac:dyDescent="0.3">
      <c r="A573" s="2">
        <v>32939</v>
      </c>
      <c r="B573">
        <v>157.74</v>
      </c>
      <c r="C573">
        <v>-85.74</v>
      </c>
      <c r="D573">
        <v>-87.09</v>
      </c>
    </row>
    <row r="574" spans="1:4" x14ac:dyDescent="0.3">
      <c r="A574" s="2">
        <v>32942</v>
      </c>
      <c r="B574">
        <v>157.62</v>
      </c>
      <c r="C574">
        <v>-85.62</v>
      </c>
      <c r="D574">
        <v>-86.97</v>
      </c>
    </row>
    <row r="575" spans="1:4" x14ac:dyDescent="0.3">
      <c r="A575" s="2">
        <v>32947</v>
      </c>
      <c r="B575">
        <v>157.61000000000001</v>
      </c>
      <c r="C575">
        <v>-85.61</v>
      </c>
      <c r="D575">
        <v>-86.96</v>
      </c>
    </row>
    <row r="576" spans="1:4" x14ac:dyDescent="0.3">
      <c r="A576" s="2">
        <v>32952</v>
      </c>
      <c r="B576">
        <v>157.54</v>
      </c>
      <c r="C576">
        <v>-85.54</v>
      </c>
      <c r="D576">
        <v>-86.89</v>
      </c>
    </row>
    <row r="577" spans="1:4" x14ac:dyDescent="0.3">
      <c r="A577" s="2">
        <v>32957</v>
      </c>
      <c r="B577">
        <v>157.6</v>
      </c>
      <c r="C577">
        <v>-85.6</v>
      </c>
      <c r="D577">
        <v>-86.95</v>
      </c>
    </row>
    <row r="578" spans="1:4" x14ac:dyDescent="0.3">
      <c r="A578" s="2">
        <v>32963</v>
      </c>
      <c r="B578">
        <v>157.55000000000001</v>
      </c>
      <c r="C578">
        <v>-85.55</v>
      </c>
      <c r="D578">
        <v>-86.9</v>
      </c>
    </row>
    <row r="579" spans="1:4" x14ac:dyDescent="0.3">
      <c r="A579" s="2">
        <v>32968</v>
      </c>
      <c r="B579">
        <v>157.4</v>
      </c>
      <c r="C579">
        <v>-85.4</v>
      </c>
      <c r="D579">
        <v>-86.75</v>
      </c>
    </row>
    <row r="580" spans="1:4" x14ac:dyDescent="0.3">
      <c r="A580" s="2">
        <v>32973</v>
      </c>
      <c r="B580">
        <v>157.55000000000001</v>
      </c>
      <c r="C580">
        <v>-85.55</v>
      </c>
      <c r="D580">
        <v>-86.9</v>
      </c>
    </row>
    <row r="581" spans="1:4" x14ac:dyDescent="0.3">
      <c r="A581" s="2">
        <v>32978</v>
      </c>
      <c r="B581">
        <v>157.94999999999899</v>
      </c>
      <c r="C581">
        <v>-85.95</v>
      </c>
      <c r="D581">
        <v>-87.3</v>
      </c>
    </row>
    <row r="582" spans="1:4" x14ac:dyDescent="0.3">
      <c r="A582" s="2">
        <v>32983</v>
      </c>
      <c r="B582">
        <v>157.80000000000001</v>
      </c>
      <c r="C582">
        <v>-85.8</v>
      </c>
      <c r="D582">
        <v>-87.15</v>
      </c>
    </row>
    <row r="583" spans="1:4" x14ac:dyDescent="0.3">
      <c r="A583" s="2">
        <v>32988</v>
      </c>
      <c r="B583">
        <v>157.59</v>
      </c>
      <c r="C583">
        <v>-85.59</v>
      </c>
      <c r="D583">
        <v>-86.94</v>
      </c>
    </row>
    <row r="584" spans="1:4" x14ac:dyDescent="0.3">
      <c r="A584" s="2">
        <v>32993</v>
      </c>
      <c r="B584">
        <v>157.55000000000001</v>
      </c>
      <c r="C584">
        <v>-85.55</v>
      </c>
      <c r="D584">
        <v>-86.9</v>
      </c>
    </row>
    <row r="585" spans="1:4" x14ac:dyDescent="0.3">
      <c r="A585" s="2">
        <v>32995</v>
      </c>
      <c r="B585">
        <v>157.59</v>
      </c>
      <c r="C585">
        <v>-85.59</v>
      </c>
      <c r="D585">
        <v>-86.94</v>
      </c>
    </row>
    <row r="586" spans="1:4" x14ac:dyDescent="0.3">
      <c r="A586" s="2">
        <v>32998</v>
      </c>
      <c r="B586">
        <v>157.55000000000001</v>
      </c>
      <c r="C586">
        <v>-85.55</v>
      </c>
      <c r="D586">
        <v>-86.9</v>
      </c>
    </row>
    <row r="587" spans="1:4" x14ac:dyDescent="0.3">
      <c r="A587" s="2">
        <v>33003</v>
      </c>
      <c r="B587">
        <v>157.55000000000001</v>
      </c>
      <c r="C587">
        <v>-85.55</v>
      </c>
      <c r="D587">
        <v>-86.9</v>
      </c>
    </row>
    <row r="588" spans="1:4" x14ac:dyDescent="0.3">
      <c r="A588" s="2">
        <v>33008</v>
      </c>
      <c r="B588">
        <v>158.12</v>
      </c>
      <c r="C588">
        <v>-86.12</v>
      </c>
      <c r="D588">
        <v>-87.47</v>
      </c>
    </row>
    <row r="589" spans="1:4" x14ac:dyDescent="0.3">
      <c r="A589" s="2">
        <v>33013</v>
      </c>
      <c r="B589">
        <v>162.41999999999899</v>
      </c>
      <c r="C589">
        <v>-90.42</v>
      </c>
      <c r="D589">
        <v>-91.77</v>
      </c>
    </row>
    <row r="590" spans="1:4" x14ac:dyDescent="0.3">
      <c r="A590" s="2">
        <v>33018</v>
      </c>
      <c r="B590">
        <v>161.65</v>
      </c>
      <c r="C590">
        <v>-89.65</v>
      </c>
      <c r="D590">
        <v>-91</v>
      </c>
    </row>
    <row r="591" spans="1:4" x14ac:dyDescent="0.3">
      <c r="A591" s="2">
        <v>33024</v>
      </c>
      <c r="B591">
        <v>159.9</v>
      </c>
      <c r="C591">
        <v>-87.9</v>
      </c>
      <c r="D591">
        <v>-89.25</v>
      </c>
    </row>
    <row r="592" spans="1:4" x14ac:dyDescent="0.3">
      <c r="A592" s="2">
        <v>33029</v>
      </c>
      <c r="B592">
        <v>159.28</v>
      </c>
      <c r="C592">
        <v>-87.28</v>
      </c>
      <c r="D592">
        <v>-88.63</v>
      </c>
    </row>
    <row r="593" spans="1:4" x14ac:dyDescent="0.3">
      <c r="A593" s="2">
        <v>33034</v>
      </c>
      <c r="B593">
        <v>158.97</v>
      </c>
      <c r="C593">
        <v>-86.97</v>
      </c>
      <c r="D593">
        <v>-88.32</v>
      </c>
    </row>
    <row r="594" spans="1:4" x14ac:dyDescent="0.3">
      <c r="A594" s="2">
        <v>33039</v>
      </c>
      <c r="B594">
        <v>160.59</v>
      </c>
      <c r="C594">
        <v>-88.59</v>
      </c>
      <c r="D594">
        <v>-89.94</v>
      </c>
    </row>
    <row r="595" spans="1:4" x14ac:dyDescent="0.3">
      <c r="A595" s="2">
        <v>33044</v>
      </c>
      <c r="B595">
        <v>163</v>
      </c>
      <c r="C595">
        <v>-91</v>
      </c>
      <c r="D595">
        <v>-92.35</v>
      </c>
    </row>
    <row r="596" spans="1:4" x14ac:dyDescent="0.3">
      <c r="A596" s="2">
        <v>33049</v>
      </c>
      <c r="B596">
        <v>164.2</v>
      </c>
      <c r="C596">
        <v>-92.2</v>
      </c>
      <c r="D596">
        <v>-93.55</v>
      </c>
    </row>
    <row r="597" spans="1:4" x14ac:dyDescent="0.3">
      <c r="A597" s="2">
        <v>33052</v>
      </c>
      <c r="B597">
        <v>164.64</v>
      </c>
      <c r="C597">
        <v>-92.64</v>
      </c>
      <c r="D597">
        <v>-93.99</v>
      </c>
    </row>
    <row r="598" spans="1:4" x14ac:dyDescent="0.3">
      <c r="A598" s="2">
        <v>33054</v>
      </c>
      <c r="B598">
        <v>163.30000000000001</v>
      </c>
      <c r="C598">
        <v>-91.3</v>
      </c>
      <c r="D598">
        <v>-92.65</v>
      </c>
    </row>
    <row r="599" spans="1:4" x14ac:dyDescent="0.3">
      <c r="A599" s="2">
        <v>33059</v>
      </c>
      <c r="B599">
        <v>161.58000000000001</v>
      </c>
      <c r="C599">
        <v>-89.58</v>
      </c>
      <c r="D599">
        <v>-90.93</v>
      </c>
    </row>
    <row r="600" spans="1:4" x14ac:dyDescent="0.3">
      <c r="A600" s="2">
        <v>33064</v>
      </c>
      <c r="B600">
        <v>160.88999999999899</v>
      </c>
      <c r="C600">
        <v>-88.89</v>
      </c>
      <c r="D600">
        <v>-90.24</v>
      </c>
    </row>
    <row r="601" spans="1:4" x14ac:dyDescent="0.3">
      <c r="A601" s="2">
        <v>33069</v>
      </c>
      <c r="B601">
        <v>160.4</v>
      </c>
      <c r="C601">
        <v>-88.4</v>
      </c>
      <c r="D601">
        <v>-89.75</v>
      </c>
    </row>
    <row r="602" spans="1:4" x14ac:dyDescent="0.3">
      <c r="A602" s="2">
        <v>33074</v>
      </c>
      <c r="B602">
        <v>160.19999999999899</v>
      </c>
      <c r="C602">
        <v>-88.2</v>
      </c>
      <c r="D602">
        <v>-89.55</v>
      </c>
    </row>
    <row r="603" spans="1:4" x14ac:dyDescent="0.3">
      <c r="A603" s="2">
        <v>33079</v>
      </c>
      <c r="B603">
        <v>160.01</v>
      </c>
      <c r="C603">
        <v>-88.01</v>
      </c>
      <c r="D603">
        <v>-89.36</v>
      </c>
    </row>
    <row r="604" spans="1:4" x14ac:dyDescent="0.3">
      <c r="A604" s="2">
        <v>33085</v>
      </c>
      <c r="B604">
        <v>160</v>
      </c>
      <c r="C604">
        <v>-88</v>
      </c>
      <c r="D604">
        <v>-89.35</v>
      </c>
    </row>
    <row r="605" spans="1:4" x14ac:dyDescent="0.3">
      <c r="A605" s="2">
        <v>33090</v>
      </c>
      <c r="B605">
        <v>160</v>
      </c>
      <c r="C605">
        <v>-88</v>
      </c>
      <c r="D605">
        <v>-89.35</v>
      </c>
    </row>
    <row r="606" spans="1:4" x14ac:dyDescent="0.3">
      <c r="A606" s="2">
        <v>33095</v>
      </c>
      <c r="B606">
        <v>160.02000000000001</v>
      </c>
      <c r="C606">
        <v>-88.02</v>
      </c>
      <c r="D606">
        <v>-89.37</v>
      </c>
    </row>
    <row r="607" spans="1:4" x14ac:dyDescent="0.3">
      <c r="A607" s="2">
        <v>33100</v>
      </c>
      <c r="B607">
        <v>160.08000000000001</v>
      </c>
      <c r="C607">
        <v>-88.08</v>
      </c>
      <c r="D607">
        <v>-89.43</v>
      </c>
    </row>
    <row r="608" spans="1:4" x14ac:dyDescent="0.3">
      <c r="A608" s="2">
        <v>33105</v>
      </c>
      <c r="B608">
        <v>159.99</v>
      </c>
      <c r="C608">
        <v>-87.99</v>
      </c>
      <c r="D608">
        <v>-89.34</v>
      </c>
    </row>
    <row r="609" spans="1:4" x14ac:dyDescent="0.3">
      <c r="A609" s="2">
        <v>33110</v>
      </c>
      <c r="B609">
        <v>159.9</v>
      </c>
      <c r="C609">
        <v>-87.9</v>
      </c>
      <c r="D609">
        <v>-89.25</v>
      </c>
    </row>
    <row r="610" spans="1:4" x14ac:dyDescent="0.3">
      <c r="A610" s="2">
        <v>33116</v>
      </c>
      <c r="B610">
        <v>159.88999999999899</v>
      </c>
      <c r="C610">
        <v>-87.89</v>
      </c>
      <c r="D610">
        <v>-89.24</v>
      </c>
    </row>
    <row r="611" spans="1:4" x14ac:dyDescent="0.3">
      <c r="A611" s="2">
        <v>33121</v>
      </c>
      <c r="B611">
        <v>159.979999999999</v>
      </c>
      <c r="C611">
        <v>-87.98</v>
      </c>
      <c r="D611">
        <v>-89.33</v>
      </c>
    </row>
    <row r="612" spans="1:4" x14ac:dyDescent="0.3">
      <c r="A612" s="2">
        <v>33126</v>
      </c>
      <c r="B612">
        <v>160.01</v>
      </c>
      <c r="C612">
        <v>-88.01</v>
      </c>
      <c r="D612">
        <v>-89.36</v>
      </c>
    </row>
    <row r="613" spans="1:4" x14ac:dyDescent="0.3">
      <c r="A613" s="2">
        <v>33131</v>
      </c>
      <c r="B613">
        <v>159.76</v>
      </c>
      <c r="C613">
        <v>-87.76</v>
      </c>
      <c r="D613">
        <v>-89.11</v>
      </c>
    </row>
    <row r="614" spans="1:4" x14ac:dyDescent="0.3">
      <c r="A614" s="2">
        <v>33136</v>
      </c>
      <c r="B614">
        <v>159.81</v>
      </c>
      <c r="C614">
        <v>-87.81</v>
      </c>
      <c r="D614">
        <v>-89.16</v>
      </c>
    </row>
    <row r="615" spans="1:4" x14ac:dyDescent="0.3">
      <c r="A615" s="2">
        <v>33141</v>
      </c>
      <c r="B615">
        <v>159.84</v>
      </c>
      <c r="C615">
        <v>-87.84</v>
      </c>
      <c r="D615">
        <v>-89.19</v>
      </c>
    </row>
    <row r="616" spans="1:4" x14ac:dyDescent="0.3">
      <c r="A616" s="2">
        <v>33146</v>
      </c>
      <c r="B616">
        <v>159.87</v>
      </c>
      <c r="C616">
        <v>-87.87</v>
      </c>
      <c r="D616">
        <v>-89.22</v>
      </c>
    </row>
    <row r="617" spans="1:4" x14ac:dyDescent="0.3">
      <c r="A617" s="2">
        <v>33151</v>
      </c>
      <c r="B617">
        <v>159.88</v>
      </c>
      <c r="C617">
        <v>-87.88</v>
      </c>
      <c r="D617">
        <v>-89.23</v>
      </c>
    </row>
    <row r="618" spans="1:4" x14ac:dyDescent="0.3">
      <c r="A618" s="2">
        <v>33155</v>
      </c>
      <c r="B618">
        <v>159.85</v>
      </c>
      <c r="C618">
        <v>-87.85</v>
      </c>
      <c r="D618">
        <v>-89.2</v>
      </c>
    </row>
    <row r="619" spans="1:4" x14ac:dyDescent="0.3">
      <c r="A619" s="2">
        <v>33156</v>
      </c>
      <c r="B619">
        <v>159.84</v>
      </c>
      <c r="C619">
        <v>-87.84</v>
      </c>
      <c r="D619">
        <v>-89.19</v>
      </c>
    </row>
    <row r="620" spans="1:4" x14ac:dyDescent="0.3">
      <c r="A620" s="2">
        <v>33161</v>
      </c>
      <c r="B620">
        <v>159.80000000000001</v>
      </c>
      <c r="C620">
        <v>-87.8</v>
      </c>
      <c r="D620">
        <v>-89.15</v>
      </c>
    </row>
    <row r="621" spans="1:4" x14ac:dyDescent="0.3">
      <c r="A621" s="2">
        <v>33166</v>
      </c>
      <c r="B621">
        <v>159.9</v>
      </c>
      <c r="C621">
        <v>-87.9</v>
      </c>
      <c r="D621">
        <v>-89.25</v>
      </c>
    </row>
    <row r="622" spans="1:4" x14ac:dyDescent="0.3">
      <c r="A622" s="2">
        <v>33171</v>
      </c>
      <c r="B622">
        <v>159.80000000000001</v>
      </c>
      <c r="C622">
        <v>-87.8</v>
      </c>
      <c r="D622">
        <v>-89.15</v>
      </c>
    </row>
    <row r="623" spans="1:4" x14ac:dyDescent="0.3">
      <c r="A623" s="2">
        <v>33177</v>
      </c>
      <c r="B623">
        <v>159.78</v>
      </c>
      <c r="C623">
        <v>-87.78</v>
      </c>
      <c r="D623">
        <v>-89.13</v>
      </c>
    </row>
    <row r="624" spans="1:4" x14ac:dyDescent="0.3">
      <c r="A624" s="2">
        <v>33182</v>
      </c>
      <c r="B624">
        <v>159.66</v>
      </c>
      <c r="C624">
        <v>-87.66</v>
      </c>
      <c r="D624">
        <v>-89.01</v>
      </c>
    </row>
    <row r="625" spans="1:4" x14ac:dyDescent="0.3">
      <c r="A625" s="2">
        <v>33187</v>
      </c>
      <c r="B625">
        <v>159.59</v>
      </c>
      <c r="C625">
        <v>-87.59</v>
      </c>
      <c r="D625">
        <v>-88.94</v>
      </c>
    </row>
    <row r="626" spans="1:4" x14ac:dyDescent="0.3">
      <c r="A626" s="2">
        <v>33192</v>
      </c>
      <c r="B626">
        <v>159.63</v>
      </c>
      <c r="C626">
        <v>-87.63</v>
      </c>
      <c r="D626">
        <v>-88.98</v>
      </c>
    </row>
    <row r="627" spans="1:4" x14ac:dyDescent="0.3">
      <c r="A627" s="2">
        <v>33197</v>
      </c>
      <c r="B627">
        <v>159.55000000000001</v>
      </c>
      <c r="C627">
        <v>-87.55</v>
      </c>
      <c r="D627">
        <v>-88.9</v>
      </c>
    </row>
    <row r="628" spans="1:4" x14ac:dyDescent="0.3">
      <c r="A628" s="2">
        <v>33202</v>
      </c>
      <c r="B628">
        <v>159.49</v>
      </c>
      <c r="C628">
        <v>-87.49</v>
      </c>
      <c r="D628">
        <v>-88.84</v>
      </c>
    </row>
    <row r="629" spans="1:4" x14ac:dyDescent="0.3">
      <c r="A629" s="2">
        <v>33205</v>
      </c>
      <c r="B629">
        <v>159.49</v>
      </c>
      <c r="C629">
        <v>-87.49</v>
      </c>
      <c r="D629">
        <v>-88.84</v>
      </c>
    </row>
    <row r="630" spans="1:4" x14ac:dyDescent="0.3">
      <c r="A630" s="2">
        <v>33207</v>
      </c>
      <c r="B630">
        <v>159.51</v>
      </c>
      <c r="C630">
        <v>-87.51</v>
      </c>
      <c r="D630">
        <v>-88.86</v>
      </c>
    </row>
    <row r="631" spans="1:4" x14ac:dyDescent="0.3">
      <c r="A631" s="2">
        <v>33212</v>
      </c>
      <c r="B631">
        <v>159.4</v>
      </c>
      <c r="C631">
        <v>-87.4</v>
      </c>
      <c r="D631">
        <v>-88.75</v>
      </c>
    </row>
    <row r="632" spans="1:4" x14ac:dyDescent="0.3">
      <c r="A632" s="2">
        <v>33217</v>
      </c>
      <c r="B632">
        <v>159.35</v>
      </c>
      <c r="C632">
        <v>-87.35</v>
      </c>
      <c r="D632">
        <v>-88.7</v>
      </c>
    </row>
    <row r="633" spans="1:4" x14ac:dyDescent="0.3">
      <c r="A633" s="2">
        <v>33222</v>
      </c>
      <c r="B633">
        <v>159.44</v>
      </c>
      <c r="C633">
        <v>-87.44</v>
      </c>
      <c r="D633">
        <v>-88.79</v>
      </c>
    </row>
    <row r="634" spans="1:4" x14ac:dyDescent="0.3">
      <c r="A634" s="2">
        <v>33227</v>
      </c>
      <c r="B634">
        <v>159.41999999999899</v>
      </c>
      <c r="C634">
        <v>-87.42</v>
      </c>
      <c r="D634">
        <v>-88.77</v>
      </c>
    </row>
    <row r="635" spans="1:4" x14ac:dyDescent="0.3">
      <c r="A635" s="2">
        <v>33232</v>
      </c>
      <c r="B635">
        <v>159.35</v>
      </c>
      <c r="C635">
        <v>-87.35</v>
      </c>
      <c r="D635">
        <v>-88.7</v>
      </c>
    </row>
    <row r="636" spans="1:4" x14ac:dyDescent="0.3">
      <c r="A636" s="2">
        <v>33238</v>
      </c>
      <c r="B636">
        <v>159.38999999999899</v>
      </c>
      <c r="C636">
        <v>-87.39</v>
      </c>
      <c r="D636">
        <v>-88.74</v>
      </c>
    </row>
    <row r="637" spans="1:4" x14ac:dyDescent="0.3">
      <c r="A637" s="2">
        <v>33243</v>
      </c>
      <c r="B637">
        <v>159.35</v>
      </c>
      <c r="C637">
        <v>-87.35</v>
      </c>
      <c r="D637">
        <v>-88.7</v>
      </c>
    </row>
    <row r="638" spans="1:4" x14ac:dyDescent="0.3">
      <c r="A638" s="2">
        <v>33248</v>
      </c>
      <c r="B638">
        <v>159.22</v>
      </c>
      <c r="C638">
        <v>-87.22</v>
      </c>
      <c r="D638">
        <v>-88.57</v>
      </c>
    </row>
    <row r="639" spans="1:4" x14ac:dyDescent="0.3">
      <c r="A639" s="2">
        <v>33253</v>
      </c>
      <c r="B639">
        <v>159.06</v>
      </c>
      <c r="C639">
        <v>-87.06</v>
      </c>
      <c r="D639">
        <v>-88.41</v>
      </c>
    </row>
    <row r="640" spans="1:4" x14ac:dyDescent="0.3">
      <c r="A640" s="2">
        <v>33258</v>
      </c>
      <c r="B640">
        <v>159</v>
      </c>
      <c r="C640">
        <v>-87</v>
      </c>
      <c r="D640">
        <v>-88.35</v>
      </c>
    </row>
    <row r="641" spans="1:4" x14ac:dyDescent="0.3">
      <c r="A641" s="2">
        <v>33263</v>
      </c>
      <c r="B641">
        <v>159.02000000000001</v>
      </c>
      <c r="C641">
        <v>-87.02</v>
      </c>
      <c r="D641">
        <v>-88.37</v>
      </c>
    </row>
    <row r="642" spans="1:4" x14ac:dyDescent="0.3">
      <c r="A642" s="2">
        <v>33268</v>
      </c>
      <c r="B642">
        <v>158.97</v>
      </c>
      <c r="C642">
        <v>-86.97</v>
      </c>
      <c r="D642">
        <v>-88.32</v>
      </c>
    </row>
    <row r="643" spans="1:4" x14ac:dyDescent="0.3">
      <c r="A643" s="2">
        <v>33269</v>
      </c>
      <c r="B643">
        <v>159.06</v>
      </c>
      <c r="C643">
        <v>-87.06</v>
      </c>
      <c r="D643">
        <v>-88.41</v>
      </c>
    </row>
    <row r="644" spans="1:4" x14ac:dyDescent="0.3">
      <c r="A644" s="2">
        <v>33274</v>
      </c>
      <c r="B644">
        <v>159.09</v>
      </c>
      <c r="C644">
        <v>-87.09</v>
      </c>
      <c r="D644">
        <v>-88.44</v>
      </c>
    </row>
    <row r="645" spans="1:4" x14ac:dyDescent="0.3">
      <c r="A645" s="2">
        <v>33279</v>
      </c>
      <c r="B645">
        <v>158.9</v>
      </c>
      <c r="C645">
        <v>-86.9</v>
      </c>
      <c r="D645">
        <v>-88.25</v>
      </c>
    </row>
    <row r="646" spans="1:4" x14ac:dyDescent="0.3">
      <c r="A646" s="2">
        <v>33284</v>
      </c>
      <c r="B646">
        <v>158.87</v>
      </c>
      <c r="C646">
        <v>-86.87</v>
      </c>
      <c r="D646">
        <v>-88.22</v>
      </c>
    </row>
    <row r="647" spans="1:4" x14ac:dyDescent="0.3">
      <c r="A647" s="2">
        <v>33289</v>
      </c>
      <c r="B647">
        <v>159.04</v>
      </c>
      <c r="C647">
        <v>-87.04</v>
      </c>
      <c r="D647">
        <v>-88.39</v>
      </c>
    </row>
    <row r="648" spans="1:4" x14ac:dyDescent="0.3">
      <c r="A648" s="2">
        <v>33294</v>
      </c>
      <c r="B648">
        <v>160.91</v>
      </c>
      <c r="C648">
        <v>-88.91</v>
      </c>
      <c r="D648">
        <v>-90.26</v>
      </c>
    </row>
    <row r="649" spans="1:4" x14ac:dyDescent="0.3">
      <c r="A649" s="2">
        <v>33297</v>
      </c>
      <c r="B649">
        <v>162.9</v>
      </c>
      <c r="C649">
        <v>-90.9</v>
      </c>
      <c r="D649">
        <v>-92.25</v>
      </c>
    </row>
    <row r="650" spans="1:4" x14ac:dyDescent="0.3">
      <c r="A650" s="2">
        <v>33302</v>
      </c>
      <c r="B650">
        <v>164.5</v>
      </c>
      <c r="C650">
        <v>-92.5</v>
      </c>
      <c r="D650">
        <v>-93.85</v>
      </c>
    </row>
    <row r="651" spans="1:4" x14ac:dyDescent="0.3">
      <c r="A651" s="2">
        <v>33307</v>
      </c>
      <c r="B651">
        <v>163.87</v>
      </c>
      <c r="C651">
        <v>-91.87</v>
      </c>
      <c r="D651">
        <v>-93.22</v>
      </c>
    </row>
    <row r="652" spans="1:4" x14ac:dyDescent="0.3">
      <c r="A652" s="2">
        <v>33310</v>
      </c>
      <c r="B652">
        <v>163.98</v>
      </c>
      <c r="C652">
        <v>-91.98</v>
      </c>
      <c r="D652">
        <v>-93.33</v>
      </c>
    </row>
    <row r="653" spans="1:4" x14ac:dyDescent="0.3">
      <c r="A653" s="2">
        <v>33312</v>
      </c>
      <c r="B653">
        <v>164.11</v>
      </c>
      <c r="C653">
        <v>-92.11</v>
      </c>
      <c r="D653">
        <v>-93.46</v>
      </c>
    </row>
    <row r="654" spans="1:4" x14ac:dyDescent="0.3">
      <c r="A654" s="2">
        <v>33317</v>
      </c>
      <c r="B654">
        <v>165.08</v>
      </c>
      <c r="C654">
        <v>-93.08</v>
      </c>
      <c r="D654">
        <v>-94.43</v>
      </c>
    </row>
    <row r="655" spans="1:4" x14ac:dyDescent="0.3">
      <c r="A655" s="2">
        <v>33319</v>
      </c>
      <c r="B655">
        <v>166.07</v>
      </c>
      <c r="C655">
        <v>-94.07</v>
      </c>
      <c r="D655">
        <v>-95.42</v>
      </c>
    </row>
    <row r="656" spans="1:4" x14ac:dyDescent="0.3">
      <c r="A656" s="2">
        <v>33322</v>
      </c>
      <c r="B656">
        <v>166.8</v>
      </c>
      <c r="C656">
        <v>-94.8</v>
      </c>
      <c r="D656">
        <v>-96.15</v>
      </c>
    </row>
    <row r="657" spans="1:4" x14ac:dyDescent="0.3">
      <c r="A657" s="2">
        <v>33350</v>
      </c>
      <c r="B657">
        <v>161.27000000000001</v>
      </c>
      <c r="C657">
        <v>-89.27</v>
      </c>
      <c r="D657">
        <v>-90.62</v>
      </c>
    </row>
    <row r="658" spans="1:4" x14ac:dyDescent="0.3">
      <c r="A658" s="2">
        <v>33353</v>
      </c>
      <c r="B658">
        <v>161.16999999999899</v>
      </c>
      <c r="C658">
        <v>-89.17</v>
      </c>
      <c r="D658">
        <v>-90.52</v>
      </c>
    </row>
    <row r="659" spans="1:4" x14ac:dyDescent="0.3">
      <c r="A659" s="2">
        <v>33358</v>
      </c>
      <c r="B659">
        <v>160.97</v>
      </c>
      <c r="C659">
        <v>-88.97</v>
      </c>
      <c r="D659">
        <v>-90.32</v>
      </c>
    </row>
    <row r="660" spans="1:4" x14ac:dyDescent="0.3">
      <c r="A660" s="2">
        <v>33360</v>
      </c>
      <c r="B660">
        <v>160.80000000000001</v>
      </c>
      <c r="C660">
        <v>-88.8</v>
      </c>
      <c r="D660">
        <v>-90.15</v>
      </c>
    </row>
    <row r="661" spans="1:4" x14ac:dyDescent="0.3">
      <c r="A661" s="2">
        <v>33363</v>
      </c>
      <c r="B661">
        <v>160.81</v>
      </c>
      <c r="C661">
        <v>-88.81</v>
      </c>
      <c r="D661">
        <v>-90.16</v>
      </c>
    </row>
    <row r="662" spans="1:4" x14ac:dyDescent="0.3">
      <c r="A662" s="2">
        <v>33368</v>
      </c>
      <c r="B662">
        <v>160.77000000000001</v>
      </c>
      <c r="C662">
        <v>-88.77</v>
      </c>
      <c r="D662">
        <v>-90.12</v>
      </c>
    </row>
    <row r="663" spans="1:4" x14ac:dyDescent="0.3">
      <c r="A663" s="2">
        <v>33373</v>
      </c>
      <c r="B663">
        <v>160.55000000000001</v>
      </c>
      <c r="C663">
        <v>-88.55</v>
      </c>
      <c r="D663">
        <v>-89.9</v>
      </c>
    </row>
    <row r="664" spans="1:4" x14ac:dyDescent="0.3">
      <c r="A664" s="2">
        <v>33374</v>
      </c>
      <c r="B664">
        <v>160.62</v>
      </c>
      <c r="C664">
        <v>-88.62</v>
      </c>
      <c r="D664">
        <v>-89.97</v>
      </c>
    </row>
    <row r="665" spans="1:4" x14ac:dyDescent="0.3">
      <c r="A665" s="2">
        <v>33389</v>
      </c>
      <c r="B665">
        <v>160.35</v>
      </c>
      <c r="C665">
        <v>-88.35</v>
      </c>
      <c r="D665">
        <v>-89.7</v>
      </c>
    </row>
    <row r="666" spans="1:4" x14ac:dyDescent="0.3">
      <c r="A666" s="2">
        <v>33394</v>
      </c>
      <c r="B666">
        <v>160.41999999999899</v>
      </c>
      <c r="C666">
        <v>-88.42</v>
      </c>
      <c r="D666">
        <v>-89.77</v>
      </c>
    </row>
    <row r="667" spans="1:4" x14ac:dyDescent="0.3">
      <c r="A667" s="2">
        <v>33399</v>
      </c>
      <c r="B667">
        <v>160.46</v>
      </c>
      <c r="C667">
        <v>-88.46</v>
      </c>
      <c r="D667">
        <v>-89.81</v>
      </c>
    </row>
    <row r="668" spans="1:4" x14ac:dyDescent="0.3">
      <c r="A668" s="2">
        <v>33404</v>
      </c>
      <c r="B668">
        <v>162.81</v>
      </c>
      <c r="C668">
        <v>-90.81</v>
      </c>
      <c r="D668">
        <v>-92.16</v>
      </c>
    </row>
    <row r="669" spans="1:4" x14ac:dyDescent="0.3">
      <c r="A669" s="2">
        <v>33406</v>
      </c>
      <c r="B669">
        <v>165.33</v>
      </c>
      <c r="C669">
        <v>-93.33</v>
      </c>
      <c r="D669">
        <v>-94.68</v>
      </c>
    </row>
    <row r="670" spans="1:4" x14ac:dyDescent="0.3">
      <c r="A670" s="2">
        <v>33409</v>
      </c>
      <c r="B670">
        <v>168.4</v>
      </c>
      <c r="C670">
        <v>-96.4</v>
      </c>
      <c r="D670">
        <v>-97.75</v>
      </c>
    </row>
    <row r="671" spans="1:4" x14ac:dyDescent="0.3">
      <c r="A671" s="2">
        <v>33414</v>
      </c>
      <c r="B671">
        <v>170.61</v>
      </c>
      <c r="C671">
        <v>-98.61</v>
      </c>
      <c r="D671">
        <v>-99.96</v>
      </c>
    </row>
    <row r="672" spans="1:4" x14ac:dyDescent="0.3">
      <c r="A672" s="2">
        <v>33419</v>
      </c>
      <c r="B672">
        <v>170.63</v>
      </c>
      <c r="C672">
        <v>-98.63</v>
      </c>
      <c r="D672">
        <v>-99.98</v>
      </c>
    </row>
    <row r="673" spans="1:4" x14ac:dyDescent="0.3">
      <c r="A673" s="2">
        <v>33424</v>
      </c>
      <c r="B673">
        <v>172.03</v>
      </c>
      <c r="C673">
        <v>-100.03</v>
      </c>
      <c r="D673">
        <v>-101.38</v>
      </c>
    </row>
    <row r="674" spans="1:4" x14ac:dyDescent="0.3">
      <c r="A674" s="2">
        <v>33428</v>
      </c>
      <c r="B674">
        <v>171.92</v>
      </c>
      <c r="C674">
        <v>-99.92</v>
      </c>
      <c r="D674">
        <v>-101.27</v>
      </c>
    </row>
    <row r="675" spans="1:4" x14ac:dyDescent="0.3">
      <c r="A675" s="2">
        <v>33455</v>
      </c>
      <c r="B675">
        <v>167.65</v>
      </c>
      <c r="C675">
        <v>-95.65</v>
      </c>
      <c r="D675">
        <v>-97</v>
      </c>
    </row>
    <row r="676" spans="1:4" x14ac:dyDescent="0.3">
      <c r="A676" s="2">
        <v>33460</v>
      </c>
      <c r="B676">
        <v>166.15</v>
      </c>
      <c r="C676">
        <v>-94.15</v>
      </c>
      <c r="D676">
        <v>-95.5</v>
      </c>
    </row>
    <row r="677" spans="1:4" x14ac:dyDescent="0.3">
      <c r="A677" s="2">
        <v>33465</v>
      </c>
      <c r="B677">
        <v>165.21</v>
      </c>
      <c r="C677">
        <v>-93.21</v>
      </c>
      <c r="D677">
        <v>-94.56</v>
      </c>
    </row>
    <row r="678" spans="1:4" x14ac:dyDescent="0.3">
      <c r="A678" s="2">
        <v>33470</v>
      </c>
      <c r="B678">
        <v>164.45</v>
      </c>
      <c r="C678">
        <v>-92.45</v>
      </c>
      <c r="D678">
        <v>-93.8</v>
      </c>
    </row>
    <row r="679" spans="1:4" x14ac:dyDescent="0.3">
      <c r="A679" s="2">
        <v>33475</v>
      </c>
      <c r="B679">
        <v>164.18</v>
      </c>
      <c r="C679">
        <v>-92.18</v>
      </c>
      <c r="D679">
        <v>-93.53</v>
      </c>
    </row>
    <row r="680" spans="1:4" x14ac:dyDescent="0.3">
      <c r="A680" s="2">
        <v>33480</v>
      </c>
      <c r="B680">
        <v>163.83000000000001</v>
      </c>
      <c r="C680">
        <v>-91.83</v>
      </c>
      <c r="D680">
        <v>-93.18</v>
      </c>
    </row>
    <row r="681" spans="1:4" x14ac:dyDescent="0.3">
      <c r="A681" s="2">
        <v>33481</v>
      </c>
      <c r="B681">
        <v>163.80000000000001</v>
      </c>
      <c r="C681">
        <v>-91.8</v>
      </c>
      <c r="D681">
        <v>-93.15</v>
      </c>
    </row>
    <row r="682" spans="1:4" x14ac:dyDescent="0.3">
      <c r="A682" s="2">
        <v>33486</v>
      </c>
      <c r="B682">
        <v>165.9</v>
      </c>
      <c r="C682">
        <v>-93.9</v>
      </c>
      <c r="D682">
        <v>-95.25</v>
      </c>
    </row>
    <row r="683" spans="1:4" x14ac:dyDescent="0.3">
      <c r="A683" s="2">
        <v>33491</v>
      </c>
      <c r="B683">
        <v>167.45</v>
      </c>
      <c r="C683">
        <v>-95.45</v>
      </c>
      <c r="D683">
        <v>-96.8</v>
      </c>
    </row>
    <row r="684" spans="1:4" x14ac:dyDescent="0.3">
      <c r="A684" s="2">
        <v>33496</v>
      </c>
      <c r="B684">
        <v>168.51</v>
      </c>
      <c r="C684">
        <v>-96.51</v>
      </c>
      <c r="D684">
        <v>-97.86</v>
      </c>
    </row>
    <row r="685" spans="1:4" x14ac:dyDescent="0.3">
      <c r="A685" s="2">
        <v>33501</v>
      </c>
      <c r="B685">
        <v>169.85</v>
      </c>
      <c r="C685">
        <v>-97.85</v>
      </c>
      <c r="D685">
        <v>-99.2</v>
      </c>
    </row>
    <row r="686" spans="1:4" x14ac:dyDescent="0.3">
      <c r="A686" s="2">
        <v>33506</v>
      </c>
      <c r="B686">
        <v>169.66</v>
      </c>
      <c r="C686">
        <v>-97.66</v>
      </c>
      <c r="D686">
        <v>-99.01</v>
      </c>
    </row>
    <row r="687" spans="1:4" x14ac:dyDescent="0.3">
      <c r="A687" s="2">
        <v>33511</v>
      </c>
      <c r="B687">
        <v>170.35</v>
      </c>
      <c r="C687">
        <v>-98.35</v>
      </c>
      <c r="D687">
        <v>-99.7</v>
      </c>
    </row>
    <row r="688" spans="1:4" x14ac:dyDescent="0.3">
      <c r="A688" s="2">
        <v>33512</v>
      </c>
      <c r="B688">
        <v>170.53</v>
      </c>
      <c r="C688">
        <v>-98.53</v>
      </c>
      <c r="D688">
        <v>-99.88</v>
      </c>
    </row>
    <row r="689" spans="1:4" x14ac:dyDescent="0.3">
      <c r="A689" s="2">
        <v>33516</v>
      </c>
      <c r="B689">
        <v>170.82</v>
      </c>
      <c r="C689">
        <v>-98.82</v>
      </c>
      <c r="D689">
        <v>-100.17</v>
      </c>
    </row>
    <row r="690" spans="1:4" x14ac:dyDescent="0.3">
      <c r="A690" s="2">
        <v>33521</v>
      </c>
      <c r="B690">
        <v>168.94</v>
      </c>
      <c r="C690">
        <v>-96.94</v>
      </c>
      <c r="D690">
        <v>-98.29</v>
      </c>
    </row>
    <row r="691" spans="1:4" x14ac:dyDescent="0.3">
      <c r="A691" s="2">
        <v>33526</v>
      </c>
      <c r="B691">
        <v>167.58</v>
      </c>
      <c r="C691">
        <v>-95.58</v>
      </c>
      <c r="D691">
        <v>-96.93</v>
      </c>
    </row>
    <row r="692" spans="1:4" x14ac:dyDescent="0.3">
      <c r="A692" s="2">
        <v>33531</v>
      </c>
      <c r="B692">
        <v>168.94</v>
      </c>
      <c r="C692">
        <v>-96.94</v>
      </c>
      <c r="D692">
        <v>-98.29</v>
      </c>
    </row>
    <row r="693" spans="1:4" x14ac:dyDescent="0.3">
      <c r="A693" s="2">
        <v>33536</v>
      </c>
      <c r="B693">
        <v>166.71</v>
      </c>
      <c r="C693">
        <v>-94.71</v>
      </c>
      <c r="D693">
        <v>-96.06</v>
      </c>
    </row>
    <row r="694" spans="1:4" x14ac:dyDescent="0.3">
      <c r="A694" s="2">
        <v>33542</v>
      </c>
      <c r="B694">
        <v>166.31</v>
      </c>
      <c r="C694">
        <v>-94.31</v>
      </c>
      <c r="D694">
        <v>-95.66</v>
      </c>
    </row>
    <row r="695" spans="1:4" x14ac:dyDescent="0.3">
      <c r="A695" s="2">
        <v>33547</v>
      </c>
      <c r="B695">
        <v>165.22</v>
      </c>
      <c r="C695">
        <v>-93.22</v>
      </c>
      <c r="D695">
        <v>-94.57</v>
      </c>
    </row>
    <row r="696" spans="1:4" x14ac:dyDescent="0.3">
      <c r="A696" s="2">
        <v>33552</v>
      </c>
      <c r="B696">
        <v>164.42</v>
      </c>
      <c r="C696">
        <v>-92.42</v>
      </c>
      <c r="D696">
        <v>-93.77</v>
      </c>
    </row>
    <row r="697" spans="1:4" x14ac:dyDescent="0.3">
      <c r="A697" s="2">
        <v>33554</v>
      </c>
      <c r="B697">
        <v>165.43</v>
      </c>
      <c r="C697">
        <v>-93.43</v>
      </c>
      <c r="D697">
        <v>-94.78</v>
      </c>
    </row>
    <row r="698" spans="1:4" x14ac:dyDescent="0.3">
      <c r="A698" s="2">
        <v>33557</v>
      </c>
      <c r="B698">
        <v>164.91</v>
      </c>
      <c r="C698">
        <v>-92.91</v>
      </c>
      <c r="D698">
        <v>-94.26</v>
      </c>
    </row>
    <row r="699" spans="1:4" x14ac:dyDescent="0.3">
      <c r="A699" s="2">
        <v>33562</v>
      </c>
      <c r="B699">
        <v>164.64</v>
      </c>
      <c r="C699">
        <v>-92.64</v>
      </c>
      <c r="D699">
        <v>-93.99</v>
      </c>
    </row>
    <row r="700" spans="1:4" x14ac:dyDescent="0.3">
      <c r="A700" s="2">
        <v>33567</v>
      </c>
      <c r="B700">
        <v>166.28</v>
      </c>
      <c r="C700">
        <v>-94.28</v>
      </c>
      <c r="D700">
        <v>-95.63</v>
      </c>
    </row>
    <row r="701" spans="1:4" x14ac:dyDescent="0.3">
      <c r="A701" s="2">
        <v>33572</v>
      </c>
      <c r="B701">
        <v>167.02</v>
      </c>
      <c r="C701">
        <v>-95.02</v>
      </c>
      <c r="D701">
        <v>-96.37</v>
      </c>
    </row>
    <row r="702" spans="1:4" x14ac:dyDescent="0.3">
      <c r="A702" s="2">
        <v>33577</v>
      </c>
      <c r="B702">
        <v>167.63</v>
      </c>
      <c r="C702">
        <v>-95.63</v>
      </c>
      <c r="D702">
        <v>-96.98</v>
      </c>
    </row>
    <row r="703" spans="1:4" x14ac:dyDescent="0.3">
      <c r="A703" s="2">
        <v>33582</v>
      </c>
      <c r="B703">
        <v>168.03</v>
      </c>
      <c r="C703">
        <v>-96.03</v>
      </c>
      <c r="D703">
        <v>-97.38</v>
      </c>
    </row>
    <row r="704" spans="1:4" x14ac:dyDescent="0.3">
      <c r="A704" s="2">
        <v>33587</v>
      </c>
      <c r="B704">
        <v>168.28</v>
      </c>
      <c r="C704">
        <v>-96.28</v>
      </c>
      <c r="D704">
        <v>-97.63</v>
      </c>
    </row>
    <row r="705" spans="1:4" x14ac:dyDescent="0.3">
      <c r="A705" s="2">
        <v>33592</v>
      </c>
      <c r="B705">
        <v>168.86</v>
      </c>
      <c r="C705">
        <v>-96.86</v>
      </c>
      <c r="D705">
        <v>-98.21</v>
      </c>
    </row>
    <row r="706" spans="1:4" x14ac:dyDescent="0.3">
      <c r="A706" s="2">
        <v>33597</v>
      </c>
      <c r="B706">
        <v>169.04</v>
      </c>
      <c r="C706">
        <v>-97.04</v>
      </c>
      <c r="D706">
        <v>-98.39</v>
      </c>
    </row>
    <row r="707" spans="1:4" x14ac:dyDescent="0.3">
      <c r="A707" s="2">
        <v>33603</v>
      </c>
      <c r="B707">
        <v>169.35</v>
      </c>
      <c r="C707">
        <v>-97.35</v>
      </c>
      <c r="D707">
        <v>-98.7</v>
      </c>
    </row>
    <row r="708" spans="1:4" x14ac:dyDescent="0.3">
      <c r="A708" s="2">
        <v>33608</v>
      </c>
      <c r="B708">
        <v>169.25</v>
      </c>
      <c r="C708">
        <v>-97.25</v>
      </c>
      <c r="D708">
        <v>-98.6</v>
      </c>
    </row>
    <row r="709" spans="1:4" x14ac:dyDescent="0.3">
      <c r="A709" s="2">
        <v>33613</v>
      </c>
      <c r="B709">
        <v>169.41</v>
      </c>
      <c r="C709">
        <v>-97.41</v>
      </c>
      <c r="D709">
        <v>-98.76</v>
      </c>
    </row>
    <row r="710" spans="1:4" x14ac:dyDescent="0.3">
      <c r="A710" s="2">
        <v>33618</v>
      </c>
      <c r="B710">
        <v>169.37</v>
      </c>
      <c r="C710">
        <v>-97.37</v>
      </c>
      <c r="D710">
        <v>-98.72</v>
      </c>
    </row>
    <row r="711" spans="1:4" x14ac:dyDescent="0.3">
      <c r="A711" s="2">
        <v>33623</v>
      </c>
      <c r="B711">
        <v>167.99</v>
      </c>
      <c r="C711">
        <v>-95.99</v>
      </c>
      <c r="D711">
        <v>-97.34</v>
      </c>
    </row>
    <row r="712" spans="1:4" x14ac:dyDescent="0.3">
      <c r="A712" s="2">
        <v>33628</v>
      </c>
      <c r="B712">
        <v>166.94</v>
      </c>
      <c r="C712">
        <v>-94.94</v>
      </c>
      <c r="D712">
        <v>-96.29</v>
      </c>
    </row>
    <row r="713" spans="1:4" x14ac:dyDescent="0.3">
      <c r="A713" s="2">
        <v>33634</v>
      </c>
      <c r="B713">
        <v>166.18</v>
      </c>
      <c r="C713">
        <v>-94.18</v>
      </c>
      <c r="D713">
        <v>-95.53</v>
      </c>
    </row>
    <row r="714" spans="1:4" x14ac:dyDescent="0.3">
      <c r="A714" s="2">
        <v>33639</v>
      </c>
      <c r="B714">
        <v>165.63</v>
      </c>
      <c r="C714">
        <v>-93.63</v>
      </c>
      <c r="D714">
        <v>-94.98</v>
      </c>
    </row>
    <row r="715" spans="1:4" x14ac:dyDescent="0.3">
      <c r="A715" s="2">
        <v>33644</v>
      </c>
      <c r="B715">
        <v>166.83</v>
      </c>
      <c r="C715">
        <v>-94.83</v>
      </c>
      <c r="D715">
        <v>-96.18</v>
      </c>
    </row>
    <row r="716" spans="1:4" x14ac:dyDescent="0.3">
      <c r="A716" s="2">
        <v>33649</v>
      </c>
      <c r="B716">
        <v>167.16</v>
      </c>
      <c r="C716">
        <v>-95.16</v>
      </c>
      <c r="D716">
        <v>-96.51</v>
      </c>
    </row>
    <row r="717" spans="1:4" x14ac:dyDescent="0.3">
      <c r="A717" s="2">
        <v>33654</v>
      </c>
      <c r="B717">
        <v>167.48</v>
      </c>
      <c r="C717">
        <v>-95.48</v>
      </c>
      <c r="D717">
        <v>-96.83</v>
      </c>
    </row>
    <row r="718" spans="1:4" x14ac:dyDescent="0.3">
      <c r="A718" s="2">
        <v>33659</v>
      </c>
      <c r="B718">
        <v>167.63</v>
      </c>
      <c r="C718">
        <v>-95.63</v>
      </c>
      <c r="D718">
        <v>-96.98</v>
      </c>
    </row>
    <row r="719" spans="1:4" x14ac:dyDescent="0.3">
      <c r="A719" s="2">
        <v>33663</v>
      </c>
      <c r="B719">
        <v>166.16</v>
      </c>
      <c r="C719">
        <v>-94.16</v>
      </c>
      <c r="D719">
        <v>-95.51</v>
      </c>
    </row>
    <row r="720" spans="1:4" x14ac:dyDescent="0.3">
      <c r="A720" s="2">
        <v>33667</v>
      </c>
      <c r="B720">
        <v>165.52</v>
      </c>
      <c r="C720">
        <v>-93.52</v>
      </c>
      <c r="D720">
        <v>-94.87</v>
      </c>
    </row>
    <row r="721" spans="1:4" x14ac:dyDescent="0.3">
      <c r="A721" s="2">
        <v>33668</v>
      </c>
      <c r="B721">
        <v>165.5</v>
      </c>
      <c r="C721">
        <v>-93.5</v>
      </c>
      <c r="D721">
        <v>-94.85</v>
      </c>
    </row>
    <row r="722" spans="1:4" x14ac:dyDescent="0.3">
      <c r="A722" s="2">
        <v>33673</v>
      </c>
      <c r="B722">
        <v>167.53</v>
      </c>
      <c r="C722">
        <v>-95.53</v>
      </c>
      <c r="D722">
        <v>-96.88</v>
      </c>
    </row>
    <row r="723" spans="1:4" x14ac:dyDescent="0.3">
      <c r="A723" s="2">
        <v>33678</v>
      </c>
      <c r="B723">
        <v>172.28</v>
      </c>
      <c r="C723">
        <v>-100.28</v>
      </c>
      <c r="D723">
        <v>-101.63</v>
      </c>
    </row>
    <row r="724" spans="1:4" x14ac:dyDescent="0.3">
      <c r="A724" s="2">
        <v>33683</v>
      </c>
      <c r="B724">
        <v>173.55</v>
      </c>
      <c r="C724">
        <v>-101.55</v>
      </c>
      <c r="D724">
        <v>-102.9</v>
      </c>
    </row>
    <row r="725" spans="1:4" x14ac:dyDescent="0.3">
      <c r="A725" s="2">
        <v>33688</v>
      </c>
      <c r="B725">
        <v>169.04</v>
      </c>
      <c r="C725">
        <v>-97.04</v>
      </c>
      <c r="D725">
        <v>-98.39</v>
      </c>
    </row>
    <row r="726" spans="1:4" x14ac:dyDescent="0.3">
      <c r="A726" s="2">
        <v>33694</v>
      </c>
      <c r="B726">
        <v>167.16</v>
      </c>
      <c r="C726">
        <v>-95.16</v>
      </c>
      <c r="D726">
        <v>-96.51</v>
      </c>
    </row>
    <row r="727" spans="1:4" x14ac:dyDescent="0.3">
      <c r="A727" s="2">
        <v>33699</v>
      </c>
      <c r="B727">
        <v>166.3</v>
      </c>
      <c r="C727">
        <v>-94.3</v>
      </c>
      <c r="D727">
        <v>-95.65</v>
      </c>
    </row>
    <row r="728" spans="1:4" x14ac:dyDescent="0.3">
      <c r="A728" s="2">
        <v>33704</v>
      </c>
      <c r="B728">
        <v>165.74</v>
      </c>
      <c r="C728">
        <v>-93.74</v>
      </c>
      <c r="D728">
        <v>-95.09</v>
      </c>
    </row>
    <row r="729" spans="1:4" x14ac:dyDescent="0.3">
      <c r="A729" s="2">
        <v>33709</v>
      </c>
      <c r="B729">
        <v>165.33</v>
      </c>
      <c r="C729">
        <v>-93.33</v>
      </c>
      <c r="D729">
        <v>-94.68</v>
      </c>
    </row>
    <row r="730" spans="1:4" x14ac:dyDescent="0.3">
      <c r="A730" s="2">
        <v>33714</v>
      </c>
      <c r="B730">
        <v>165.34</v>
      </c>
      <c r="C730">
        <v>-93.34</v>
      </c>
      <c r="D730">
        <v>-94.69</v>
      </c>
    </row>
    <row r="731" spans="1:4" x14ac:dyDescent="0.3">
      <c r="A731" s="2">
        <v>33719</v>
      </c>
      <c r="B731">
        <v>165.05</v>
      </c>
      <c r="C731">
        <v>-93.05</v>
      </c>
      <c r="D731">
        <v>-94.4</v>
      </c>
    </row>
    <row r="732" spans="1:4" x14ac:dyDescent="0.3">
      <c r="A732" s="2">
        <v>33721</v>
      </c>
      <c r="B732">
        <v>164.97</v>
      </c>
      <c r="C732">
        <v>-92.97</v>
      </c>
      <c r="D732">
        <v>-94.32</v>
      </c>
    </row>
    <row r="733" spans="1:4" x14ac:dyDescent="0.3">
      <c r="A733" s="2">
        <v>33724</v>
      </c>
      <c r="B733">
        <v>164.97</v>
      </c>
      <c r="C733">
        <v>-92.97</v>
      </c>
      <c r="D733">
        <v>-94.32</v>
      </c>
    </row>
    <row r="734" spans="1:4" x14ac:dyDescent="0.3">
      <c r="A734" s="2">
        <v>33729</v>
      </c>
      <c r="B734">
        <v>164.7</v>
      </c>
      <c r="C734">
        <v>-92.7</v>
      </c>
      <c r="D734">
        <v>-94.05</v>
      </c>
    </row>
    <row r="735" spans="1:4" x14ac:dyDescent="0.3">
      <c r="A735" s="2">
        <v>33734</v>
      </c>
      <c r="B735">
        <v>164.53</v>
      </c>
      <c r="C735">
        <v>-92.53</v>
      </c>
      <c r="D735">
        <v>-93.88</v>
      </c>
    </row>
    <row r="736" spans="1:4" x14ac:dyDescent="0.3">
      <c r="A736" s="2">
        <v>33739</v>
      </c>
      <c r="B736">
        <v>164.43</v>
      </c>
      <c r="C736">
        <v>-92.43</v>
      </c>
      <c r="D736">
        <v>-93.78</v>
      </c>
    </row>
    <row r="737" spans="1:4" x14ac:dyDescent="0.3">
      <c r="A737" s="2">
        <v>33744</v>
      </c>
      <c r="B737">
        <v>164.41</v>
      </c>
      <c r="C737">
        <v>-92.41</v>
      </c>
      <c r="D737">
        <v>-93.76</v>
      </c>
    </row>
    <row r="738" spans="1:4" x14ac:dyDescent="0.3">
      <c r="A738" s="2">
        <v>33749</v>
      </c>
      <c r="B738">
        <v>164.42</v>
      </c>
      <c r="C738">
        <v>-92.42</v>
      </c>
      <c r="D738">
        <v>-93.77</v>
      </c>
    </row>
    <row r="739" spans="1:4" x14ac:dyDescent="0.3">
      <c r="A739" s="2">
        <v>33755</v>
      </c>
      <c r="B739">
        <v>164.29</v>
      </c>
      <c r="C739">
        <v>-92.29</v>
      </c>
      <c r="D739">
        <v>-93.64</v>
      </c>
    </row>
    <row r="740" spans="1:4" x14ac:dyDescent="0.3">
      <c r="A740" s="2">
        <v>33760</v>
      </c>
      <c r="B740">
        <v>164.14</v>
      </c>
      <c r="C740">
        <v>-92.14</v>
      </c>
      <c r="D740">
        <v>-93.49</v>
      </c>
    </row>
    <row r="741" spans="1:4" x14ac:dyDescent="0.3">
      <c r="A741" s="2">
        <v>33765</v>
      </c>
      <c r="B741">
        <v>164.14</v>
      </c>
      <c r="C741">
        <v>-92.14</v>
      </c>
      <c r="D741">
        <v>-93.49</v>
      </c>
    </row>
    <row r="742" spans="1:4" x14ac:dyDescent="0.3">
      <c r="A742" s="2">
        <v>33770</v>
      </c>
      <c r="B742">
        <v>164.08</v>
      </c>
      <c r="C742">
        <v>-92.08</v>
      </c>
      <c r="D742">
        <v>-93.43</v>
      </c>
    </row>
    <row r="743" spans="1:4" x14ac:dyDescent="0.3">
      <c r="A743" s="2">
        <v>33775</v>
      </c>
      <c r="B743">
        <v>164.15</v>
      </c>
      <c r="C743">
        <v>-92.15</v>
      </c>
      <c r="D743">
        <v>-93.5</v>
      </c>
    </row>
    <row r="744" spans="1:4" x14ac:dyDescent="0.3">
      <c r="A744" s="2">
        <v>33780</v>
      </c>
      <c r="B744">
        <v>164.28</v>
      </c>
      <c r="C744">
        <v>-92.28</v>
      </c>
      <c r="D744">
        <v>-93.63</v>
      </c>
    </row>
    <row r="745" spans="1:4" x14ac:dyDescent="0.3">
      <c r="A745" s="2">
        <v>33785</v>
      </c>
      <c r="B745">
        <v>164.2</v>
      </c>
      <c r="C745">
        <v>-92.2</v>
      </c>
      <c r="D745">
        <v>-93.55</v>
      </c>
    </row>
    <row r="746" spans="1:4" x14ac:dyDescent="0.3">
      <c r="A746" s="2">
        <v>33786</v>
      </c>
      <c r="B746">
        <v>164.15</v>
      </c>
      <c r="C746">
        <v>-92.15</v>
      </c>
      <c r="D746">
        <v>-93.5</v>
      </c>
    </row>
    <row r="747" spans="1:4" x14ac:dyDescent="0.3">
      <c r="A747" s="2">
        <v>33790</v>
      </c>
      <c r="B747">
        <v>164.08</v>
      </c>
      <c r="C747">
        <v>-92.08</v>
      </c>
      <c r="D747">
        <v>-93.43</v>
      </c>
    </row>
    <row r="748" spans="1:4" x14ac:dyDescent="0.3">
      <c r="A748" s="2">
        <v>33795</v>
      </c>
      <c r="B748">
        <v>164.12</v>
      </c>
      <c r="C748">
        <v>-92.12</v>
      </c>
      <c r="D748">
        <v>-93.47</v>
      </c>
    </row>
    <row r="749" spans="1:4" x14ac:dyDescent="0.3">
      <c r="A749" s="2">
        <v>33800</v>
      </c>
      <c r="B749">
        <v>164.3</v>
      </c>
      <c r="C749">
        <v>-92.3</v>
      </c>
      <c r="D749">
        <v>-93.65</v>
      </c>
    </row>
    <row r="750" spans="1:4" x14ac:dyDescent="0.3">
      <c r="A750" s="2">
        <v>33805</v>
      </c>
      <c r="B750">
        <v>164.52</v>
      </c>
      <c r="C750">
        <v>-92.52</v>
      </c>
      <c r="D750">
        <v>-93.87</v>
      </c>
    </row>
    <row r="751" spans="1:4" x14ac:dyDescent="0.3">
      <c r="A751" s="2">
        <v>33810</v>
      </c>
      <c r="B751">
        <v>164.42</v>
      </c>
      <c r="C751">
        <v>-92.42</v>
      </c>
      <c r="D751">
        <v>-93.77</v>
      </c>
    </row>
    <row r="752" spans="1:4" x14ac:dyDescent="0.3">
      <c r="A752" s="2">
        <v>33816</v>
      </c>
      <c r="B752">
        <v>164.35</v>
      </c>
      <c r="C752">
        <v>-92.35</v>
      </c>
      <c r="D752">
        <v>-93.7</v>
      </c>
    </row>
    <row r="753" spans="1:4" x14ac:dyDescent="0.3">
      <c r="A753" s="2">
        <v>33821</v>
      </c>
      <c r="B753">
        <v>164.38</v>
      </c>
      <c r="C753">
        <v>-92.38</v>
      </c>
      <c r="D753">
        <v>-93.73</v>
      </c>
    </row>
    <row r="754" spans="1:4" x14ac:dyDescent="0.3">
      <c r="A754" s="2">
        <v>33826</v>
      </c>
      <c r="B754">
        <v>164.27</v>
      </c>
      <c r="C754">
        <v>-92.27</v>
      </c>
      <c r="D754">
        <v>-93.62</v>
      </c>
    </row>
    <row r="755" spans="1:4" x14ac:dyDescent="0.3">
      <c r="A755" s="2">
        <v>33831</v>
      </c>
      <c r="B755">
        <v>163.98</v>
      </c>
      <c r="C755">
        <v>-91.98</v>
      </c>
      <c r="D755">
        <v>-93.33</v>
      </c>
    </row>
    <row r="756" spans="1:4" x14ac:dyDescent="0.3">
      <c r="A756" s="2">
        <v>33836</v>
      </c>
      <c r="B756">
        <v>163.29</v>
      </c>
      <c r="C756">
        <v>-91.29</v>
      </c>
      <c r="D756">
        <v>-92.64</v>
      </c>
    </row>
    <row r="757" spans="1:4" x14ac:dyDescent="0.3">
      <c r="A757" s="2">
        <v>33841</v>
      </c>
      <c r="B757">
        <v>163.95</v>
      </c>
      <c r="C757">
        <v>-91.95</v>
      </c>
      <c r="D757">
        <v>-93.3</v>
      </c>
    </row>
    <row r="758" spans="1:4" x14ac:dyDescent="0.3">
      <c r="A758" s="2">
        <v>33843</v>
      </c>
      <c r="B758">
        <v>163.91</v>
      </c>
      <c r="C758">
        <v>-91.91</v>
      </c>
      <c r="D758">
        <v>-93.26</v>
      </c>
    </row>
    <row r="759" spans="1:4" x14ac:dyDescent="0.3">
      <c r="A759" s="2">
        <v>33847</v>
      </c>
      <c r="B759">
        <v>163.9</v>
      </c>
      <c r="C759">
        <v>-91.9</v>
      </c>
      <c r="D759">
        <v>-93.25</v>
      </c>
    </row>
    <row r="760" spans="1:4" x14ac:dyDescent="0.3">
      <c r="A760" s="2">
        <v>33852</v>
      </c>
      <c r="B760">
        <v>163.98</v>
      </c>
      <c r="C760">
        <v>-91.98</v>
      </c>
      <c r="D760">
        <v>-93.33</v>
      </c>
    </row>
    <row r="761" spans="1:4" x14ac:dyDescent="0.3">
      <c r="A761" s="2">
        <v>33857</v>
      </c>
      <c r="B761">
        <v>163.9</v>
      </c>
      <c r="C761">
        <v>-91.9</v>
      </c>
      <c r="D761">
        <v>-93.25</v>
      </c>
    </row>
    <row r="762" spans="1:4" x14ac:dyDescent="0.3">
      <c r="A762" s="2">
        <v>33862</v>
      </c>
      <c r="B762">
        <v>163.95</v>
      </c>
      <c r="C762">
        <v>-91.95</v>
      </c>
      <c r="D762">
        <v>-93.3</v>
      </c>
    </row>
    <row r="763" spans="1:4" x14ac:dyDescent="0.3">
      <c r="A763" s="2">
        <v>33867</v>
      </c>
      <c r="B763">
        <v>163.87</v>
      </c>
      <c r="C763">
        <v>-91.87</v>
      </c>
      <c r="D763">
        <v>-93.22</v>
      </c>
    </row>
    <row r="764" spans="1:4" x14ac:dyDescent="0.3">
      <c r="A764" s="2">
        <v>33872</v>
      </c>
      <c r="B764">
        <v>163.93</v>
      </c>
      <c r="C764">
        <v>-91.93</v>
      </c>
      <c r="D764">
        <v>-93.28</v>
      </c>
    </row>
    <row r="765" spans="1:4" x14ac:dyDescent="0.3">
      <c r="A765" s="2">
        <v>33877</v>
      </c>
      <c r="B765">
        <v>163.97</v>
      </c>
      <c r="C765">
        <v>-91.97</v>
      </c>
      <c r="D765">
        <v>-93.32</v>
      </c>
    </row>
    <row r="766" spans="1:4" x14ac:dyDescent="0.3">
      <c r="A766" s="2">
        <v>33882</v>
      </c>
      <c r="B766">
        <v>163.86</v>
      </c>
      <c r="C766">
        <v>-91.86</v>
      </c>
      <c r="D766">
        <v>-93.21</v>
      </c>
    </row>
    <row r="767" spans="1:4" x14ac:dyDescent="0.3">
      <c r="A767" s="2">
        <v>33887</v>
      </c>
      <c r="B767">
        <v>164</v>
      </c>
      <c r="C767">
        <v>-92</v>
      </c>
      <c r="D767">
        <v>-93.35</v>
      </c>
    </row>
    <row r="768" spans="1:4" x14ac:dyDescent="0.3">
      <c r="A768" s="2">
        <v>33892</v>
      </c>
      <c r="B768">
        <v>164.17</v>
      </c>
      <c r="C768">
        <v>-92.17</v>
      </c>
      <c r="D768">
        <v>-93.52</v>
      </c>
    </row>
    <row r="769" spans="1:4" x14ac:dyDescent="0.3">
      <c r="A769" s="2">
        <v>33897</v>
      </c>
      <c r="B769">
        <v>164.27</v>
      </c>
      <c r="C769">
        <v>-92.27</v>
      </c>
      <c r="D769">
        <v>-93.62</v>
      </c>
    </row>
    <row r="770" spans="1:4" x14ac:dyDescent="0.3">
      <c r="A770" s="2">
        <v>33898</v>
      </c>
      <c r="B770">
        <v>164.18</v>
      </c>
      <c r="C770">
        <v>-92.18</v>
      </c>
      <c r="D770">
        <v>-93.53</v>
      </c>
    </row>
    <row r="771" spans="1:4" x14ac:dyDescent="0.3">
      <c r="A771" s="2">
        <v>33902</v>
      </c>
      <c r="B771">
        <v>164.12</v>
      </c>
      <c r="C771">
        <v>-92.12</v>
      </c>
      <c r="D771">
        <v>-93.47</v>
      </c>
    </row>
    <row r="772" spans="1:4" x14ac:dyDescent="0.3">
      <c r="A772" s="2">
        <v>33908</v>
      </c>
      <c r="B772">
        <v>164.13</v>
      </c>
      <c r="C772">
        <v>-92.13</v>
      </c>
      <c r="D772">
        <v>-93.48</v>
      </c>
    </row>
    <row r="773" spans="1:4" x14ac:dyDescent="0.3">
      <c r="A773" s="2">
        <v>33913</v>
      </c>
      <c r="B773">
        <v>163.84</v>
      </c>
      <c r="C773">
        <v>-91.84</v>
      </c>
      <c r="D773">
        <v>-93.19</v>
      </c>
    </row>
    <row r="774" spans="1:4" x14ac:dyDescent="0.3">
      <c r="A774" s="2">
        <v>33918</v>
      </c>
      <c r="B774">
        <v>163.81</v>
      </c>
      <c r="C774">
        <v>-91.81</v>
      </c>
      <c r="D774">
        <v>-93.16</v>
      </c>
    </row>
    <row r="775" spans="1:4" x14ac:dyDescent="0.3">
      <c r="A775" s="2">
        <v>33923</v>
      </c>
      <c r="B775">
        <v>163.5</v>
      </c>
      <c r="C775">
        <v>-91.5</v>
      </c>
      <c r="D775">
        <v>-92.85</v>
      </c>
    </row>
    <row r="776" spans="1:4" x14ac:dyDescent="0.3">
      <c r="A776" s="2">
        <v>33928</v>
      </c>
      <c r="B776">
        <v>163.479999999999</v>
      </c>
      <c r="C776">
        <v>-91.48</v>
      </c>
      <c r="D776">
        <v>-92.83</v>
      </c>
    </row>
    <row r="777" spans="1:4" x14ac:dyDescent="0.3">
      <c r="A777" s="2">
        <v>33933</v>
      </c>
      <c r="B777">
        <v>163.26</v>
      </c>
      <c r="C777">
        <v>-91.26</v>
      </c>
      <c r="D777">
        <v>-92.61</v>
      </c>
    </row>
    <row r="778" spans="1:4" x14ac:dyDescent="0.3">
      <c r="A778" s="2">
        <v>33938</v>
      </c>
      <c r="B778">
        <v>163.16999999999899</v>
      </c>
      <c r="C778">
        <v>-91.17</v>
      </c>
      <c r="D778">
        <v>-92.52</v>
      </c>
    </row>
    <row r="779" spans="1:4" x14ac:dyDescent="0.3">
      <c r="A779" s="2">
        <v>33943</v>
      </c>
      <c r="B779">
        <v>163.5</v>
      </c>
      <c r="C779">
        <v>-91.5</v>
      </c>
      <c r="D779">
        <v>-92.85</v>
      </c>
    </row>
    <row r="780" spans="1:4" x14ac:dyDescent="0.3">
      <c r="A780" s="2">
        <v>33948</v>
      </c>
      <c r="B780">
        <v>163.63</v>
      </c>
      <c r="C780">
        <v>-91.63</v>
      </c>
      <c r="D780">
        <v>-92.98</v>
      </c>
    </row>
    <row r="781" spans="1:4" x14ac:dyDescent="0.3">
      <c r="A781" s="2">
        <v>33953</v>
      </c>
      <c r="B781">
        <v>163.22</v>
      </c>
      <c r="C781">
        <v>-91.22</v>
      </c>
      <c r="D781">
        <v>-92.57</v>
      </c>
    </row>
    <row r="782" spans="1:4" x14ac:dyDescent="0.3">
      <c r="A782" s="2">
        <v>33954</v>
      </c>
      <c r="B782">
        <v>163.11000000000001</v>
      </c>
      <c r="C782">
        <v>-91.11</v>
      </c>
      <c r="D782">
        <v>-92.46</v>
      </c>
    </row>
    <row r="783" spans="1:4" x14ac:dyDescent="0.3">
      <c r="A783" s="2">
        <v>33958</v>
      </c>
      <c r="B783">
        <v>163.08000000000001</v>
      </c>
      <c r="C783">
        <v>-91.08</v>
      </c>
      <c r="D783">
        <v>-92.43</v>
      </c>
    </row>
    <row r="784" spans="1:4" x14ac:dyDescent="0.3">
      <c r="A784" s="2">
        <v>33963</v>
      </c>
      <c r="B784">
        <v>163.1</v>
      </c>
      <c r="C784">
        <v>-91.1</v>
      </c>
      <c r="D784">
        <v>-92.45</v>
      </c>
    </row>
    <row r="785" spans="1:4" x14ac:dyDescent="0.3">
      <c r="A785" s="2">
        <v>33969</v>
      </c>
      <c r="B785">
        <v>163.28</v>
      </c>
      <c r="C785">
        <v>-91.28</v>
      </c>
      <c r="D785">
        <v>-92.63</v>
      </c>
    </row>
    <row r="786" spans="1:4" x14ac:dyDescent="0.3">
      <c r="A786" s="2">
        <v>33974</v>
      </c>
      <c r="B786">
        <v>163.13</v>
      </c>
      <c r="C786">
        <v>-91.13</v>
      </c>
      <c r="D786">
        <v>-92.48</v>
      </c>
    </row>
    <row r="787" spans="1:4" x14ac:dyDescent="0.3">
      <c r="A787" s="2">
        <v>33979</v>
      </c>
      <c r="B787">
        <v>162.85</v>
      </c>
      <c r="C787">
        <v>-90.85</v>
      </c>
      <c r="D787">
        <v>-92.2</v>
      </c>
    </row>
    <row r="788" spans="1:4" x14ac:dyDescent="0.3">
      <c r="A788" s="2">
        <v>33984</v>
      </c>
      <c r="B788">
        <v>162.84</v>
      </c>
      <c r="C788">
        <v>-90.84</v>
      </c>
      <c r="D788">
        <v>-92.19</v>
      </c>
    </row>
    <row r="789" spans="1:4" x14ac:dyDescent="0.3">
      <c r="A789" s="2">
        <v>33989</v>
      </c>
      <c r="B789">
        <v>162.84</v>
      </c>
      <c r="C789">
        <v>-90.84</v>
      </c>
      <c r="D789">
        <v>-92.19</v>
      </c>
    </row>
    <row r="790" spans="1:4" x14ac:dyDescent="0.3">
      <c r="A790" s="2">
        <v>33994</v>
      </c>
      <c r="B790">
        <v>162.62</v>
      </c>
      <c r="C790">
        <v>-90.62</v>
      </c>
      <c r="D790">
        <v>-91.97</v>
      </c>
    </row>
    <row r="791" spans="1:4" x14ac:dyDescent="0.3">
      <c r="A791" s="2">
        <v>34000</v>
      </c>
      <c r="B791">
        <v>162.80000000000001</v>
      </c>
      <c r="C791">
        <v>-90.8</v>
      </c>
      <c r="D791">
        <v>-92.15</v>
      </c>
    </row>
    <row r="792" spans="1:4" x14ac:dyDescent="0.3">
      <c r="A792" s="2">
        <v>34005</v>
      </c>
      <c r="B792">
        <v>162.81</v>
      </c>
      <c r="C792">
        <v>-90.81</v>
      </c>
      <c r="D792">
        <v>-92.16</v>
      </c>
    </row>
    <row r="793" spans="1:4" x14ac:dyDescent="0.3">
      <c r="A793" s="2">
        <v>34010</v>
      </c>
      <c r="B793">
        <v>162.69</v>
      </c>
      <c r="C793">
        <v>-90.69</v>
      </c>
      <c r="D793">
        <v>-92.04</v>
      </c>
    </row>
    <row r="794" spans="1:4" x14ac:dyDescent="0.3">
      <c r="A794" s="2">
        <v>34015</v>
      </c>
      <c r="B794">
        <v>162.6</v>
      </c>
      <c r="C794">
        <v>-90.6</v>
      </c>
      <c r="D794">
        <v>-91.95</v>
      </c>
    </row>
    <row r="795" spans="1:4" x14ac:dyDescent="0.3">
      <c r="A795" s="2">
        <v>34017</v>
      </c>
      <c r="B795">
        <v>162.32</v>
      </c>
      <c r="C795">
        <v>-90.32</v>
      </c>
      <c r="D795">
        <v>-91.67</v>
      </c>
    </row>
    <row r="796" spans="1:4" x14ac:dyDescent="0.3">
      <c r="A796" s="2">
        <v>34020</v>
      </c>
      <c r="B796">
        <v>162.36000000000001</v>
      </c>
      <c r="C796">
        <v>-90.36</v>
      </c>
      <c r="D796">
        <v>-91.71</v>
      </c>
    </row>
    <row r="797" spans="1:4" x14ac:dyDescent="0.3">
      <c r="A797" s="2">
        <v>34025</v>
      </c>
      <c r="B797">
        <v>162.38999999999899</v>
      </c>
      <c r="C797">
        <v>-90.39</v>
      </c>
      <c r="D797">
        <v>-91.74</v>
      </c>
    </row>
    <row r="798" spans="1:4" x14ac:dyDescent="0.3">
      <c r="A798" s="2">
        <v>34028</v>
      </c>
      <c r="B798">
        <v>162.4</v>
      </c>
      <c r="C798">
        <v>-90.4</v>
      </c>
      <c r="D798">
        <v>-91.75</v>
      </c>
    </row>
    <row r="799" spans="1:4" x14ac:dyDescent="0.3">
      <c r="A799" s="2">
        <v>34033</v>
      </c>
      <c r="B799">
        <v>162.22</v>
      </c>
      <c r="C799">
        <v>-90.22</v>
      </c>
      <c r="D799">
        <v>-91.57</v>
      </c>
    </row>
    <row r="800" spans="1:4" x14ac:dyDescent="0.3">
      <c r="A800" s="2">
        <v>34038</v>
      </c>
      <c r="B800">
        <v>162.479999999999</v>
      </c>
      <c r="C800">
        <v>-90.48</v>
      </c>
      <c r="D800">
        <v>-91.83</v>
      </c>
    </row>
    <row r="801" spans="1:4" x14ac:dyDescent="0.3">
      <c r="A801" s="2">
        <v>34043</v>
      </c>
      <c r="B801">
        <v>162.49</v>
      </c>
      <c r="C801">
        <v>-90.49</v>
      </c>
      <c r="D801">
        <v>-91.84</v>
      </c>
    </row>
    <row r="802" spans="1:4" x14ac:dyDescent="0.3">
      <c r="A802" s="2">
        <v>34048</v>
      </c>
      <c r="B802">
        <v>162.5</v>
      </c>
      <c r="C802">
        <v>-90.5</v>
      </c>
      <c r="D802">
        <v>-91.85</v>
      </c>
    </row>
    <row r="803" spans="1:4" x14ac:dyDescent="0.3">
      <c r="A803" s="2">
        <v>34053</v>
      </c>
      <c r="B803">
        <v>162.43</v>
      </c>
      <c r="C803">
        <v>-90.43</v>
      </c>
      <c r="D803">
        <v>-91.78</v>
      </c>
    </row>
    <row r="804" spans="1:4" x14ac:dyDescent="0.3">
      <c r="A804" s="2">
        <v>34059</v>
      </c>
      <c r="B804">
        <v>162.27000000000001</v>
      </c>
      <c r="C804">
        <v>-90.27</v>
      </c>
      <c r="D804">
        <v>-91.62</v>
      </c>
    </row>
    <row r="805" spans="1:4" x14ac:dyDescent="0.3">
      <c r="A805" s="2">
        <v>34064</v>
      </c>
      <c r="B805">
        <v>162.51</v>
      </c>
      <c r="C805">
        <v>-90.51</v>
      </c>
      <c r="D805">
        <v>-91.86</v>
      </c>
    </row>
    <row r="806" spans="1:4" x14ac:dyDescent="0.3">
      <c r="A806" s="2">
        <v>34069</v>
      </c>
      <c r="B806">
        <v>162.38</v>
      </c>
      <c r="C806">
        <v>-90.38</v>
      </c>
      <c r="D806">
        <v>-91.73</v>
      </c>
    </row>
    <row r="807" spans="1:4" x14ac:dyDescent="0.3">
      <c r="A807" s="2">
        <v>34074</v>
      </c>
      <c r="B807">
        <v>162.35</v>
      </c>
      <c r="C807">
        <v>-90.35</v>
      </c>
      <c r="D807">
        <v>-91.7</v>
      </c>
    </row>
    <row r="808" spans="1:4" x14ac:dyDescent="0.3">
      <c r="A808" s="2">
        <v>34079</v>
      </c>
      <c r="B808">
        <v>162.229999999999</v>
      </c>
      <c r="C808">
        <v>-90.23</v>
      </c>
      <c r="D808">
        <v>-91.58</v>
      </c>
    </row>
    <row r="809" spans="1:4" x14ac:dyDescent="0.3">
      <c r="A809" s="2">
        <v>34084</v>
      </c>
      <c r="B809">
        <v>162.88</v>
      </c>
      <c r="C809">
        <v>-90.88</v>
      </c>
      <c r="D809">
        <v>-92.23</v>
      </c>
    </row>
    <row r="810" spans="1:4" x14ac:dyDescent="0.3">
      <c r="A810" s="2">
        <v>34085</v>
      </c>
      <c r="B810">
        <v>162.75</v>
      </c>
      <c r="C810">
        <v>-90.75</v>
      </c>
      <c r="D810">
        <v>-92.1</v>
      </c>
    </row>
    <row r="811" spans="1:4" x14ac:dyDescent="0.3">
      <c r="A811" s="2">
        <v>34089</v>
      </c>
      <c r="B811">
        <v>162.62</v>
      </c>
      <c r="C811">
        <v>-90.62</v>
      </c>
      <c r="D811">
        <v>-91.97</v>
      </c>
    </row>
    <row r="812" spans="1:4" x14ac:dyDescent="0.3">
      <c r="A812" s="2">
        <v>34094</v>
      </c>
      <c r="B812">
        <v>162.44999999999899</v>
      </c>
      <c r="C812">
        <v>-90.45</v>
      </c>
      <c r="D812">
        <v>-91.8</v>
      </c>
    </row>
    <row r="813" spans="1:4" x14ac:dyDescent="0.3">
      <c r="A813" s="2">
        <v>34099</v>
      </c>
      <c r="B813">
        <v>162.28</v>
      </c>
      <c r="C813">
        <v>-90.28</v>
      </c>
      <c r="D813">
        <v>-91.63</v>
      </c>
    </row>
    <row r="814" spans="1:4" x14ac:dyDescent="0.3">
      <c r="A814" s="2">
        <v>34104</v>
      </c>
      <c r="B814">
        <v>162.13999999999899</v>
      </c>
      <c r="C814">
        <v>-90.14</v>
      </c>
      <c r="D814">
        <v>-91.49</v>
      </c>
    </row>
    <row r="815" spans="1:4" x14ac:dyDescent="0.3">
      <c r="A815" s="2">
        <v>34109</v>
      </c>
      <c r="B815">
        <v>162.15</v>
      </c>
      <c r="C815">
        <v>-90.15</v>
      </c>
      <c r="D815">
        <v>-91.5</v>
      </c>
    </row>
    <row r="816" spans="1:4" x14ac:dyDescent="0.3">
      <c r="A816" s="2">
        <v>34114</v>
      </c>
      <c r="B816">
        <v>162.30000000000001</v>
      </c>
      <c r="C816">
        <v>-90.3</v>
      </c>
      <c r="D816">
        <v>-91.65</v>
      </c>
    </row>
    <row r="817" spans="1:4" x14ac:dyDescent="0.3">
      <c r="A817" s="2">
        <v>34120</v>
      </c>
      <c r="B817">
        <v>162.27000000000001</v>
      </c>
      <c r="C817">
        <v>-90.27</v>
      </c>
      <c r="D817">
        <v>-91.62</v>
      </c>
    </row>
    <row r="818" spans="1:4" x14ac:dyDescent="0.3">
      <c r="A818" s="2">
        <v>34125</v>
      </c>
      <c r="B818">
        <v>162.03</v>
      </c>
      <c r="C818">
        <v>-90.03</v>
      </c>
      <c r="D818">
        <v>-91.38</v>
      </c>
    </row>
    <row r="819" spans="1:4" x14ac:dyDescent="0.3">
      <c r="A819" s="2">
        <v>34126</v>
      </c>
      <c r="B819">
        <v>162.01</v>
      </c>
      <c r="C819">
        <v>-90.01</v>
      </c>
      <c r="D819">
        <v>-91.36</v>
      </c>
    </row>
    <row r="820" spans="1:4" x14ac:dyDescent="0.3">
      <c r="A820" s="2">
        <v>34130</v>
      </c>
      <c r="B820">
        <v>162.07</v>
      </c>
      <c r="C820">
        <v>-90.07</v>
      </c>
      <c r="D820">
        <v>-91.42</v>
      </c>
    </row>
    <row r="821" spans="1:4" x14ac:dyDescent="0.3">
      <c r="A821" s="2">
        <v>34135</v>
      </c>
      <c r="B821">
        <v>162.19999999999899</v>
      </c>
      <c r="C821">
        <v>-90.2</v>
      </c>
      <c r="D821">
        <v>-91.55</v>
      </c>
    </row>
    <row r="822" spans="1:4" x14ac:dyDescent="0.3">
      <c r="A822" s="2">
        <v>34140</v>
      </c>
      <c r="B822">
        <v>162.28</v>
      </c>
      <c r="C822">
        <v>-90.28</v>
      </c>
      <c r="D822">
        <v>-91.63</v>
      </c>
    </row>
    <row r="823" spans="1:4" x14ac:dyDescent="0.3">
      <c r="A823" s="2">
        <v>34145</v>
      </c>
      <c r="B823">
        <v>162.62</v>
      </c>
      <c r="C823">
        <v>-90.62</v>
      </c>
      <c r="D823">
        <v>-91.97</v>
      </c>
    </row>
    <row r="824" spans="1:4" x14ac:dyDescent="0.3">
      <c r="A824" s="2">
        <v>34150</v>
      </c>
      <c r="B824">
        <v>162.74</v>
      </c>
      <c r="C824">
        <v>-90.74</v>
      </c>
      <c r="D824">
        <v>-92.09</v>
      </c>
    </row>
    <row r="825" spans="1:4" x14ac:dyDescent="0.3">
      <c r="A825" s="2">
        <v>34151</v>
      </c>
      <c r="B825">
        <v>162.77000000000001</v>
      </c>
      <c r="C825">
        <v>-90.77</v>
      </c>
      <c r="D825">
        <v>-92.12</v>
      </c>
    </row>
    <row r="826" spans="1:4" x14ac:dyDescent="0.3">
      <c r="A826" s="2">
        <v>34155</v>
      </c>
      <c r="B826">
        <v>162.66</v>
      </c>
      <c r="C826">
        <v>-90.66</v>
      </c>
      <c r="D826">
        <v>-92.01</v>
      </c>
    </row>
    <row r="827" spans="1:4" x14ac:dyDescent="0.3">
      <c r="A827" s="2">
        <v>34160</v>
      </c>
      <c r="B827">
        <v>162.80000000000001</v>
      </c>
      <c r="C827">
        <v>-90.8</v>
      </c>
      <c r="D827">
        <v>-92.15</v>
      </c>
    </row>
    <row r="828" spans="1:4" x14ac:dyDescent="0.3">
      <c r="A828" s="2">
        <v>34165</v>
      </c>
      <c r="B828">
        <v>162.94999999999899</v>
      </c>
      <c r="C828">
        <v>-90.95</v>
      </c>
      <c r="D828">
        <v>-92.3</v>
      </c>
    </row>
    <row r="829" spans="1:4" x14ac:dyDescent="0.3">
      <c r="A829" s="2">
        <v>34170</v>
      </c>
      <c r="B829">
        <v>163.07</v>
      </c>
      <c r="C829">
        <v>-91.07</v>
      </c>
      <c r="D829">
        <v>-92.42</v>
      </c>
    </row>
    <row r="830" spans="1:4" x14ac:dyDescent="0.3">
      <c r="A830" s="2">
        <v>34175</v>
      </c>
      <c r="B830">
        <v>163.22</v>
      </c>
      <c r="C830">
        <v>-91.22</v>
      </c>
      <c r="D830">
        <v>-92.57</v>
      </c>
    </row>
    <row r="831" spans="1:4" x14ac:dyDescent="0.3">
      <c r="A831" s="2">
        <v>34181</v>
      </c>
      <c r="B831">
        <v>163.479999999999</v>
      </c>
      <c r="C831">
        <v>-91.48</v>
      </c>
      <c r="D831">
        <v>-92.83</v>
      </c>
    </row>
    <row r="832" spans="1:4" x14ac:dyDescent="0.3">
      <c r="A832" s="2">
        <v>34186</v>
      </c>
      <c r="B832">
        <v>163.75</v>
      </c>
      <c r="C832">
        <v>-91.75</v>
      </c>
      <c r="D832">
        <v>-93.1</v>
      </c>
    </row>
    <row r="833" spans="1:4" x14ac:dyDescent="0.3">
      <c r="A833" s="2">
        <v>34191</v>
      </c>
      <c r="B833">
        <v>163.62</v>
      </c>
      <c r="C833">
        <v>-91.62</v>
      </c>
      <c r="D833">
        <v>-92.97</v>
      </c>
    </row>
    <row r="834" spans="1:4" x14ac:dyDescent="0.3">
      <c r="A834" s="2">
        <v>34196</v>
      </c>
      <c r="B834">
        <v>163.63</v>
      </c>
      <c r="C834">
        <v>-91.63</v>
      </c>
      <c r="D834">
        <v>-92.98</v>
      </c>
    </row>
    <row r="835" spans="1:4" x14ac:dyDescent="0.3">
      <c r="A835" s="2">
        <v>34201</v>
      </c>
      <c r="B835">
        <v>163.78</v>
      </c>
      <c r="C835">
        <v>-91.78</v>
      </c>
      <c r="D835">
        <v>-93.13</v>
      </c>
    </row>
    <row r="836" spans="1:4" x14ac:dyDescent="0.3">
      <c r="A836" s="2">
        <v>34205</v>
      </c>
      <c r="B836">
        <v>164.02</v>
      </c>
      <c r="C836">
        <v>-92.02</v>
      </c>
      <c r="D836">
        <v>-93.37</v>
      </c>
    </row>
    <row r="837" spans="1:4" x14ac:dyDescent="0.3">
      <c r="A837" s="2">
        <v>34206</v>
      </c>
      <c r="B837">
        <v>164.18</v>
      </c>
      <c r="C837">
        <v>-92.18</v>
      </c>
      <c r="D837">
        <v>-93.53</v>
      </c>
    </row>
    <row r="838" spans="1:4" x14ac:dyDescent="0.3">
      <c r="A838" s="2">
        <v>34212</v>
      </c>
      <c r="B838">
        <v>164.25</v>
      </c>
      <c r="C838">
        <v>-92.25</v>
      </c>
      <c r="D838">
        <v>-93.6</v>
      </c>
    </row>
    <row r="839" spans="1:4" x14ac:dyDescent="0.3">
      <c r="A839" s="2">
        <v>34217</v>
      </c>
      <c r="B839">
        <v>164.2</v>
      </c>
      <c r="C839">
        <v>-92.2</v>
      </c>
      <c r="D839">
        <v>-93.55</v>
      </c>
    </row>
    <row r="840" spans="1:4" x14ac:dyDescent="0.3">
      <c r="A840" s="2">
        <v>34222</v>
      </c>
      <c r="B840">
        <v>164.83</v>
      </c>
      <c r="C840">
        <v>-92.83</v>
      </c>
      <c r="D840">
        <v>-94.18</v>
      </c>
    </row>
    <row r="841" spans="1:4" x14ac:dyDescent="0.3">
      <c r="A841" s="2">
        <v>34227</v>
      </c>
      <c r="B841">
        <v>165.85</v>
      </c>
      <c r="C841">
        <v>-93.85</v>
      </c>
      <c r="D841">
        <v>-95.2</v>
      </c>
    </row>
    <row r="842" spans="1:4" x14ac:dyDescent="0.3">
      <c r="A842" s="2">
        <v>34232</v>
      </c>
      <c r="B842">
        <v>167.02</v>
      </c>
      <c r="C842">
        <v>-95.02</v>
      </c>
      <c r="D842">
        <v>-96.37</v>
      </c>
    </row>
    <row r="843" spans="1:4" x14ac:dyDescent="0.3">
      <c r="A843" s="2">
        <v>34237</v>
      </c>
      <c r="B843">
        <v>167.65</v>
      </c>
      <c r="C843">
        <v>-95.65</v>
      </c>
      <c r="D843">
        <v>-97</v>
      </c>
    </row>
    <row r="844" spans="1:4" x14ac:dyDescent="0.3">
      <c r="A844" s="2">
        <v>34242</v>
      </c>
      <c r="B844">
        <v>168.48</v>
      </c>
      <c r="C844">
        <v>-96.48</v>
      </c>
      <c r="D844">
        <v>-97.83</v>
      </c>
    </row>
    <row r="845" spans="1:4" x14ac:dyDescent="0.3">
      <c r="A845" s="2">
        <v>34247</v>
      </c>
      <c r="B845">
        <v>169.19</v>
      </c>
      <c r="C845">
        <v>-97.19</v>
      </c>
      <c r="D845">
        <v>-98.54</v>
      </c>
    </row>
    <row r="846" spans="1:4" x14ac:dyDescent="0.3">
      <c r="A846" s="2">
        <v>34252</v>
      </c>
      <c r="B846">
        <v>174.5</v>
      </c>
      <c r="C846">
        <v>-102.5</v>
      </c>
      <c r="D846">
        <v>-103.85</v>
      </c>
    </row>
    <row r="847" spans="1:4" x14ac:dyDescent="0.3">
      <c r="A847" s="2">
        <v>34257</v>
      </c>
      <c r="B847">
        <v>177.79</v>
      </c>
      <c r="C847">
        <v>-105.79</v>
      </c>
      <c r="D847">
        <v>-107.14</v>
      </c>
    </row>
    <row r="848" spans="1:4" x14ac:dyDescent="0.3">
      <c r="A848" s="2">
        <v>34262</v>
      </c>
      <c r="B848">
        <v>179.78</v>
      </c>
      <c r="C848">
        <v>-107.78</v>
      </c>
      <c r="D848">
        <v>-109.13</v>
      </c>
    </row>
    <row r="849" spans="1:4" x14ac:dyDescent="0.3">
      <c r="A849" s="2">
        <v>34267</v>
      </c>
      <c r="B849">
        <v>181.22</v>
      </c>
      <c r="C849">
        <v>-109.22</v>
      </c>
      <c r="D849">
        <v>-110.57</v>
      </c>
    </row>
    <row r="850" spans="1:4" x14ac:dyDescent="0.3">
      <c r="A850" s="2">
        <v>34273</v>
      </c>
      <c r="B850">
        <v>182.2</v>
      </c>
      <c r="C850">
        <v>-110.2</v>
      </c>
      <c r="D850">
        <v>-111.55</v>
      </c>
    </row>
    <row r="851" spans="1:4" x14ac:dyDescent="0.3">
      <c r="A851" s="2">
        <v>34274</v>
      </c>
      <c r="B851">
        <v>182.45</v>
      </c>
      <c r="C851">
        <v>-110.45</v>
      </c>
      <c r="D851">
        <v>-111.8</v>
      </c>
    </row>
    <row r="852" spans="1:4" x14ac:dyDescent="0.3">
      <c r="A852" s="2">
        <v>34278</v>
      </c>
      <c r="B852">
        <v>183.01</v>
      </c>
      <c r="C852">
        <v>-111.01</v>
      </c>
      <c r="D852">
        <v>-112.36</v>
      </c>
    </row>
    <row r="853" spans="1:4" x14ac:dyDescent="0.3">
      <c r="A853" s="2">
        <v>34283</v>
      </c>
      <c r="B853">
        <v>183.56</v>
      </c>
      <c r="C853">
        <v>-111.56</v>
      </c>
      <c r="D853">
        <v>-112.91</v>
      </c>
    </row>
    <row r="854" spans="1:4" x14ac:dyDescent="0.3">
      <c r="A854" s="2">
        <v>34288</v>
      </c>
      <c r="B854">
        <v>184.08</v>
      </c>
      <c r="C854">
        <v>-112.08</v>
      </c>
      <c r="D854">
        <v>-113.43</v>
      </c>
    </row>
    <row r="855" spans="1:4" x14ac:dyDescent="0.3">
      <c r="A855" s="2">
        <v>34293</v>
      </c>
      <c r="B855">
        <v>184.56</v>
      </c>
      <c r="C855">
        <v>-112.56</v>
      </c>
      <c r="D855">
        <v>-113.91</v>
      </c>
    </row>
    <row r="856" spans="1:4" x14ac:dyDescent="0.3">
      <c r="A856" s="2">
        <v>34298</v>
      </c>
      <c r="B856">
        <v>185.43</v>
      </c>
      <c r="C856">
        <v>-113.43</v>
      </c>
      <c r="D856">
        <v>-114.78</v>
      </c>
    </row>
    <row r="857" spans="1:4" x14ac:dyDescent="0.3">
      <c r="A857" s="2">
        <v>34303</v>
      </c>
      <c r="B857">
        <v>186.18</v>
      </c>
      <c r="C857">
        <v>-114.18</v>
      </c>
      <c r="D857">
        <v>-115.53</v>
      </c>
    </row>
    <row r="858" spans="1:4" x14ac:dyDescent="0.3">
      <c r="A858" s="2">
        <v>34308</v>
      </c>
      <c r="B858">
        <v>186.62</v>
      </c>
      <c r="C858">
        <v>-114.62</v>
      </c>
      <c r="D858">
        <v>-115.97</v>
      </c>
    </row>
    <row r="859" spans="1:4" x14ac:dyDescent="0.3">
      <c r="A859" s="2">
        <v>34313</v>
      </c>
      <c r="B859">
        <v>187.07</v>
      </c>
      <c r="C859">
        <v>-115.07</v>
      </c>
      <c r="D859">
        <v>-116.42</v>
      </c>
    </row>
    <row r="860" spans="1:4" x14ac:dyDescent="0.3">
      <c r="A860" s="2">
        <v>34318</v>
      </c>
      <c r="B860">
        <v>187.38</v>
      </c>
      <c r="C860">
        <v>-115.38</v>
      </c>
      <c r="D860">
        <v>-116.73</v>
      </c>
    </row>
    <row r="861" spans="1:4" x14ac:dyDescent="0.3">
      <c r="A861" s="2">
        <v>34323</v>
      </c>
      <c r="B861">
        <v>187.87</v>
      </c>
      <c r="C861">
        <v>-115.87</v>
      </c>
      <c r="D861">
        <v>-117.22</v>
      </c>
    </row>
    <row r="862" spans="1:4" x14ac:dyDescent="0.3">
      <c r="A862" s="2">
        <v>34328</v>
      </c>
      <c r="B862">
        <v>188.14</v>
      </c>
      <c r="C862">
        <v>-116.14</v>
      </c>
      <c r="D862">
        <v>-117.49</v>
      </c>
    </row>
    <row r="863" spans="1:4" x14ac:dyDescent="0.3">
      <c r="A863" s="2">
        <v>34330</v>
      </c>
      <c r="B863">
        <v>188.19</v>
      </c>
      <c r="C863">
        <v>-116.19</v>
      </c>
      <c r="D863">
        <v>-117.54</v>
      </c>
    </row>
    <row r="864" spans="1:4" x14ac:dyDescent="0.3">
      <c r="A864" s="2">
        <v>34331</v>
      </c>
      <c r="B864">
        <v>188.19</v>
      </c>
      <c r="C864">
        <v>-116.19</v>
      </c>
      <c r="D864">
        <v>-117.54</v>
      </c>
    </row>
    <row r="865" spans="1:4" x14ac:dyDescent="0.3">
      <c r="A865" s="2">
        <v>34334</v>
      </c>
      <c r="B865">
        <v>188.06</v>
      </c>
      <c r="C865">
        <v>-116.06</v>
      </c>
      <c r="D865">
        <v>-117.41</v>
      </c>
    </row>
    <row r="866" spans="1:4" x14ac:dyDescent="0.3">
      <c r="A866" s="2">
        <v>34339</v>
      </c>
      <c r="B866">
        <v>187.85</v>
      </c>
      <c r="C866">
        <v>-115.85</v>
      </c>
      <c r="D866">
        <v>-117.2</v>
      </c>
    </row>
    <row r="867" spans="1:4" x14ac:dyDescent="0.3">
      <c r="A867" s="2">
        <v>34345</v>
      </c>
      <c r="B867">
        <v>187.38</v>
      </c>
      <c r="C867">
        <v>-115.38</v>
      </c>
      <c r="D867">
        <v>-116.73</v>
      </c>
    </row>
    <row r="868" spans="1:4" x14ac:dyDescent="0.3">
      <c r="A868" s="2">
        <v>34349</v>
      </c>
      <c r="B868">
        <v>187.25</v>
      </c>
      <c r="C868">
        <v>-115.25</v>
      </c>
      <c r="D868">
        <v>-116.6</v>
      </c>
    </row>
    <row r="869" spans="1:4" x14ac:dyDescent="0.3">
      <c r="A869" s="2">
        <v>34354</v>
      </c>
      <c r="B869">
        <v>187.23</v>
      </c>
      <c r="C869">
        <v>-115.23</v>
      </c>
      <c r="D869">
        <v>-116.58</v>
      </c>
    </row>
    <row r="870" spans="1:4" x14ac:dyDescent="0.3">
      <c r="A870" s="2">
        <v>34359</v>
      </c>
      <c r="B870">
        <v>187.22</v>
      </c>
      <c r="C870">
        <v>-115.22</v>
      </c>
      <c r="D870">
        <v>-116.57</v>
      </c>
    </row>
    <row r="871" spans="1:4" x14ac:dyDescent="0.3">
      <c r="A871" s="2">
        <v>34390</v>
      </c>
      <c r="B871">
        <v>185.76</v>
      </c>
      <c r="C871">
        <v>-113.76</v>
      </c>
      <c r="D871">
        <v>-115.11</v>
      </c>
    </row>
    <row r="872" spans="1:4" x14ac:dyDescent="0.3">
      <c r="A872" s="2">
        <v>34393</v>
      </c>
      <c r="B872">
        <v>186.47</v>
      </c>
      <c r="C872">
        <v>-114.47</v>
      </c>
      <c r="D872">
        <v>-115.82</v>
      </c>
    </row>
    <row r="873" spans="1:4" x14ac:dyDescent="0.3">
      <c r="A873" s="2">
        <v>34417</v>
      </c>
      <c r="B873">
        <v>174.16</v>
      </c>
      <c r="C873">
        <v>-102.16</v>
      </c>
      <c r="D873">
        <v>-103.51</v>
      </c>
    </row>
    <row r="874" spans="1:4" x14ac:dyDescent="0.3">
      <c r="A874" s="2">
        <v>34418</v>
      </c>
      <c r="B874">
        <v>174.08</v>
      </c>
      <c r="C874">
        <v>-102.08</v>
      </c>
      <c r="D874">
        <v>-103.43</v>
      </c>
    </row>
    <row r="875" spans="1:4" x14ac:dyDescent="0.3">
      <c r="A875" s="2">
        <v>34424</v>
      </c>
      <c r="B875">
        <v>173.26</v>
      </c>
      <c r="C875">
        <v>-101.26</v>
      </c>
      <c r="D875">
        <v>-102.61</v>
      </c>
    </row>
    <row r="876" spans="1:4" x14ac:dyDescent="0.3">
      <c r="A876" s="2">
        <v>34429</v>
      </c>
      <c r="B876">
        <v>172.36</v>
      </c>
      <c r="C876">
        <v>-100.36</v>
      </c>
      <c r="D876">
        <v>-101.71</v>
      </c>
    </row>
    <row r="877" spans="1:4" x14ac:dyDescent="0.3">
      <c r="A877" s="2">
        <v>34434</v>
      </c>
      <c r="B877">
        <v>171.8</v>
      </c>
      <c r="C877">
        <v>-99.8</v>
      </c>
      <c r="D877">
        <v>-101.15</v>
      </c>
    </row>
    <row r="878" spans="1:4" x14ac:dyDescent="0.3">
      <c r="A878" s="2">
        <v>34439</v>
      </c>
      <c r="B878">
        <v>171.25</v>
      </c>
      <c r="C878">
        <v>-99.25</v>
      </c>
      <c r="D878">
        <v>-100.6</v>
      </c>
    </row>
    <row r="879" spans="1:4" x14ac:dyDescent="0.3">
      <c r="A879" s="2">
        <v>34444</v>
      </c>
      <c r="B879">
        <v>170.95</v>
      </c>
      <c r="C879">
        <v>-98.95</v>
      </c>
      <c r="D879">
        <v>-100.3</v>
      </c>
    </row>
    <row r="880" spans="1:4" x14ac:dyDescent="0.3">
      <c r="A880" s="2">
        <v>34449</v>
      </c>
      <c r="B880">
        <v>170.75</v>
      </c>
      <c r="C880">
        <v>-98.75</v>
      </c>
      <c r="D880">
        <v>-100.1</v>
      </c>
    </row>
    <row r="881" spans="1:4" x14ac:dyDescent="0.3">
      <c r="A881" s="2">
        <v>34454</v>
      </c>
      <c r="B881">
        <v>170.36</v>
      </c>
      <c r="C881">
        <v>-98.36</v>
      </c>
      <c r="D881">
        <v>-99.71</v>
      </c>
    </row>
    <row r="882" spans="1:4" x14ac:dyDescent="0.3">
      <c r="A882" s="2">
        <v>34459</v>
      </c>
      <c r="B882">
        <v>169.83</v>
      </c>
      <c r="C882">
        <v>-97.83</v>
      </c>
      <c r="D882">
        <v>-99.18</v>
      </c>
    </row>
    <row r="883" spans="1:4" x14ac:dyDescent="0.3">
      <c r="A883" s="2">
        <v>34464</v>
      </c>
      <c r="B883">
        <v>169.5</v>
      </c>
      <c r="C883">
        <v>-97.5</v>
      </c>
      <c r="D883">
        <v>-98.85</v>
      </c>
    </row>
    <row r="884" spans="1:4" x14ac:dyDescent="0.3">
      <c r="A884" s="2">
        <v>34469</v>
      </c>
      <c r="B884">
        <v>169.25</v>
      </c>
      <c r="C884">
        <v>-97.25</v>
      </c>
      <c r="D884">
        <v>-98.6</v>
      </c>
    </row>
    <row r="885" spans="1:4" x14ac:dyDescent="0.3">
      <c r="A885" s="2">
        <v>34474</v>
      </c>
      <c r="B885">
        <v>169.02</v>
      </c>
      <c r="C885">
        <v>-97.02</v>
      </c>
      <c r="D885">
        <v>-98.37</v>
      </c>
    </row>
    <row r="886" spans="1:4" x14ac:dyDescent="0.3">
      <c r="A886" s="2">
        <v>34479</v>
      </c>
      <c r="B886">
        <v>168.98</v>
      </c>
      <c r="C886">
        <v>-96.98</v>
      </c>
      <c r="D886">
        <v>-98.33</v>
      </c>
    </row>
    <row r="887" spans="1:4" x14ac:dyDescent="0.3">
      <c r="A887" s="2">
        <v>34485</v>
      </c>
      <c r="B887">
        <v>168.92</v>
      </c>
      <c r="C887">
        <v>-96.92</v>
      </c>
      <c r="D887">
        <v>-98.27</v>
      </c>
    </row>
    <row r="888" spans="1:4" x14ac:dyDescent="0.3">
      <c r="A888" s="2">
        <v>34490</v>
      </c>
      <c r="B888">
        <v>168.73</v>
      </c>
      <c r="C888">
        <v>-96.73</v>
      </c>
      <c r="D888">
        <v>-98.08</v>
      </c>
    </row>
    <row r="889" spans="1:4" x14ac:dyDescent="0.3">
      <c r="A889" s="2">
        <v>34495</v>
      </c>
      <c r="B889">
        <v>168.52</v>
      </c>
      <c r="C889">
        <v>-96.52</v>
      </c>
      <c r="D889">
        <v>-97.87</v>
      </c>
    </row>
    <row r="890" spans="1:4" x14ac:dyDescent="0.3">
      <c r="A890" s="2">
        <v>34500</v>
      </c>
      <c r="B890">
        <v>168.4</v>
      </c>
      <c r="C890">
        <v>-96.4</v>
      </c>
      <c r="D890">
        <v>-97.75</v>
      </c>
    </row>
    <row r="891" spans="1:4" x14ac:dyDescent="0.3">
      <c r="A891" s="2">
        <v>34505</v>
      </c>
      <c r="B891">
        <v>168.3</v>
      </c>
      <c r="C891">
        <v>-96.3</v>
      </c>
      <c r="D891">
        <v>-97.65</v>
      </c>
    </row>
    <row r="892" spans="1:4" x14ac:dyDescent="0.3">
      <c r="A892" s="2">
        <v>34510</v>
      </c>
      <c r="B892">
        <v>168.48</v>
      </c>
      <c r="C892">
        <v>-96.48</v>
      </c>
      <c r="D892">
        <v>-97.83</v>
      </c>
    </row>
    <row r="893" spans="1:4" x14ac:dyDescent="0.3">
      <c r="A893" s="2">
        <v>34512</v>
      </c>
      <c r="B893">
        <v>168.3</v>
      </c>
      <c r="C893">
        <v>-96.3</v>
      </c>
      <c r="D893">
        <v>-97.65</v>
      </c>
    </row>
    <row r="894" spans="1:4" x14ac:dyDescent="0.3">
      <c r="A894" s="2">
        <v>34515</v>
      </c>
      <c r="B894">
        <v>168.64</v>
      </c>
      <c r="C894">
        <v>-96.64</v>
      </c>
      <c r="D894">
        <v>-97.99</v>
      </c>
    </row>
    <row r="895" spans="1:4" x14ac:dyDescent="0.3">
      <c r="A895" s="2">
        <v>34520</v>
      </c>
      <c r="B895">
        <v>168.5</v>
      </c>
      <c r="C895">
        <v>-96.5</v>
      </c>
      <c r="D895">
        <v>-97.85</v>
      </c>
    </row>
    <row r="896" spans="1:4" x14ac:dyDescent="0.3">
      <c r="A896" s="2">
        <v>34525</v>
      </c>
      <c r="B896">
        <v>168.4</v>
      </c>
      <c r="C896">
        <v>-96.4</v>
      </c>
      <c r="D896">
        <v>-97.75</v>
      </c>
    </row>
    <row r="897" spans="1:4" x14ac:dyDescent="0.3">
      <c r="A897" s="2">
        <v>34530</v>
      </c>
      <c r="B897">
        <v>168.3</v>
      </c>
      <c r="C897">
        <v>-96.3</v>
      </c>
      <c r="D897">
        <v>-97.65</v>
      </c>
    </row>
    <row r="898" spans="1:4" x14ac:dyDescent="0.3">
      <c r="A898" s="2">
        <v>34535</v>
      </c>
      <c r="B898">
        <v>168.47</v>
      </c>
      <c r="C898">
        <v>-96.47</v>
      </c>
      <c r="D898">
        <v>-97.82</v>
      </c>
    </row>
    <row r="899" spans="1:4" x14ac:dyDescent="0.3">
      <c r="A899" s="2">
        <v>34540</v>
      </c>
      <c r="B899">
        <v>168.3</v>
      </c>
      <c r="C899">
        <v>-96.3</v>
      </c>
      <c r="D899">
        <v>-97.65</v>
      </c>
    </row>
    <row r="900" spans="1:4" x14ac:dyDescent="0.3">
      <c r="A900" s="2">
        <v>34546</v>
      </c>
      <c r="B900">
        <v>167.96</v>
      </c>
      <c r="C900">
        <v>-95.96</v>
      </c>
      <c r="D900">
        <v>-97.31</v>
      </c>
    </row>
    <row r="901" spans="1:4" x14ac:dyDescent="0.3">
      <c r="A901" s="2">
        <v>34551</v>
      </c>
      <c r="B901">
        <v>167.73</v>
      </c>
      <c r="C901">
        <v>-95.73</v>
      </c>
      <c r="D901">
        <v>-97.08</v>
      </c>
    </row>
    <row r="902" spans="1:4" x14ac:dyDescent="0.3">
      <c r="A902" s="2">
        <v>34556</v>
      </c>
      <c r="B902">
        <v>167.64</v>
      </c>
      <c r="C902">
        <v>-95.64</v>
      </c>
      <c r="D902">
        <v>-96.99</v>
      </c>
    </row>
    <row r="903" spans="1:4" x14ac:dyDescent="0.3">
      <c r="A903" s="2">
        <v>34561</v>
      </c>
      <c r="B903">
        <v>167.51</v>
      </c>
      <c r="C903">
        <v>-95.51</v>
      </c>
      <c r="D903">
        <v>-96.86</v>
      </c>
    </row>
    <row r="904" spans="1:4" x14ac:dyDescent="0.3">
      <c r="A904" s="2">
        <v>34563</v>
      </c>
      <c r="B904">
        <v>167.96</v>
      </c>
      <c r="C904">
        <v>-95.96</v>
      </c>
      <c r="D904">
        <v>-97.31</v>
      </c>
    </row>
    <row r="905" spans="1:4" x14ac:dyDescent="0.3">
      <c r="A905" s="2">
        <v>34566</v>
      </c>
      <c r="B905">
        <v>167.8</v>
      </c>
      <c r="C905">
        <v>-95.8</v>
      </c>
      <c r="D905">
        <v>-97.15</v>
      </c>
    </row>
    <row r="906" spans="1:4" x14ac:dyDescent="0.3">
      <c r="A906" s="2">
        <v>34571</v>
      </c>
      <c r="B906">
        <v>167.7</v>
      </c>
      <c r="C906">
        <v>-95.7</v>
      </c>
      <c r="D906">
        <v>-97.05</v>
      </c>
    </row>
    <row r="907" spans="1:4" x14ac:dyDescent="0.3">
      <c r="A907" s="2">
        <v>34577</v>
      </c>
      <c r="B907">
        <v>167.7</v>
      </c>
      <c r="C907">
        <v>-95.7</v>
      </c>
      <c r="D907">
        <v>-97.05</v>
      </c>
    </row>
    <row r="908" spans="1:4" x14ac:dyDescent="0.3">
      <c r="A908" s="2">
        <v>34582</v>
      </c>
      <c r="B908">
        <v>167.66</v>
      </c>
      <c r="C908">
        <v>-95.66</v>
      </c>
      <c r="D908">
        <v>-97.01</v>
      </c>
    </row>
    <row r="909" spans="1:4" x14ac:dyDescent="0.3">
      <c r="A909" s="2">
        <v>34587</v>
      </c>
      <c r="B909">
        <v>167.52</v>
      </c>
      <c r="C909">
        <v>-95.52</v>
      </c>
      <c r="D909">
        <v>-96.87</v>
      </c>
    </row>
    <row r="910" spans="1:4" x14ac:dyDescent="0.3">
      <c r="A910" s="2">
        <v>34592</v>
      </c>
      <c r="B910">
        <v>167.46</v>
      </c>
      <c r="C910">
        <v>-95.46</v>
      </c>
      <c r="D910">
        <v>-96.81</v>
      </c>
    </row>
    <row r="911" spans="1:4" x14ac:dyDescent="0.3">
      <c r="A911" s="2">
        <v>34597</v>
      </c>
      <c r="B911">
        <v>167.73</v>
      </c>
      <c r="C911">
        <v>-95.73</v>
      </c>
      <c r="D911">
        <v>-97.08</v>
      </c>
    </row>
    <row r="912" spans="1:4" x14ac:dyDescent="0.3">
      <c r="A912" s="2">
        <v>34602</v>
      </c>
      <c r="B912">
        <v>167.4</v>
      </c>
      <c r="C912">
        <v>-95.4</v>
      </c>
      <c r="D912">
        <v>-96.75</v>
      </c>
    </row>
    <row r="913" spans="1:4" x14ac:dyDescent="0.3">
      <c r="A913" s="2">
        <v>34607</v>
      </c>
      <c r="B913">
        <v>167.33</v>
      </c>
      <c r="C913">
        <v>-95.33</v>
      </c>
      <c r="D913">
        <v>-96.68</v>
      </c>
    </row>
    <row r="914" spans="1:4" x14ac:dyDescent="0.3">
      <c r="A914" s="2">
        <v>34612</v>
      </c>
      <c r="B914">
        <v>167.34</v>
      </c>
      <c r="C914">
        <v>-95.34</v>
      </c>
      <c r="D914">
        <v>-96.69</v>
      </c>
    </row>
    <row r="915" spans="1:4" x14ac:dyDescent="0.3">
      <c r="A915" s="2">
        <v>34617</v>
      </c>
      <c r="B915">
        <v>167.28</v>
      </c>
      <c r="C915">
        <v>-95.28</v>
      </c>
      <c r="D915">
        <v>-96.63</v>
      </c>
    </row>
    <row r="916" spans="1:4" x14ac:dyDescent="0.3">
      <c r="A916" s="2">
        <v>34619</v>
      </c>
      <c r="B916">
        <v>167.32</v>
      </c>
      <c r="C916">
        <v>-95.32</v>
      </c>
      <c r="D916">
        <v>-96.67</v>
      </c>
    </row>
    <row r="917" spans="1:4" x14ac:dyDescent="0.3">
      <c r="A917" s="2">
        <v>34622</v>
      </c>
      <c r="B917">
        <v>167.13</v>
      </c>
      <c r="C917">
        <v>-95.13</v>
      </c>
      <c r="D917">
        <v>-96.48</v>
      </c>
    </row>
    <row r="918" spans="1:4" x14ac:dyDescent="0.3">
      <c r="A918" s="2">
        <v>34627</v>
      </c>
      <c r="B918">
        <v>167.02</v>
      </c>
      <c r="C918">
        <v>-95.02</v>
      </c>
      <c r="D918">
        <v>-96.37</v>
      </c>
    </row>
    <row r="919" spans="1:4" x14ac:dyDescent="0.3">
      <c r="A919" s="2">
        <v>34632</v>
      </c>
      <c r="B919">
        <v>167.12</v>
      </c>
      <c r="C919">
        <v>-95.12</v>
      </c>
      <c r="D919">
        <v>-96.47</v>
      </c>
    </row>
    <row r="920" spans="1:4" x14ac:dyDescent="0.3">
      <c r="A920" s="2">
        <v>34638</v>
      </c>
      <c r="B920">
        <v>167.11</v>
      </c>
      <c r="C920">
        <v>-95.11</v>
      </c>
      <c r="D920">
        <v>-96.46</v>
      </c>
    </row>
    <row r="921" spans="1:4" x14ac:dyDescent="0.3">
      <c r="A921" s="2">
        <v>34643</v>
      </c>
      <c r="B921">
        <v>167</v>
      </c>
      <c r="C921">
        <v>-95</v>
      </c>
      <c r="D921">
        <v>-96.35</v>
      </c>
    </row>
    <row r="922" spans="1:4" x14ac:dyDescent="0.3">
      <c r="A922" s="2">
        <v>34648</v>
      </c>
      <c r="B922">
        <v>166.82</v>
      </c>
      <c r="C922">
        <v>-94.82</v>
      </c>
      <c r="D922">
        <v>-96.17</v>
      </c>
    </row>
    <row r="923" spans="1:4" x14ac:dyDescent="0.3">
      <c r="A923" s="2">
        <v>34653</v>
      </c>
      <c r="B923">
        <v>166.83</v>
      </c>
      <c r="C923">
        <v>-94.83</v>
      </c>
      <c r="D923">
        <v>-96.18</v>
      </c>
    </row>
    <row r="924" spans="1:4" x14ac:dyDescent="0.3">
      <c r="A924" s="2">
        <v>34658</v>
      </c>
      <c r="B924">
        <v>166.57</v>
      </c>
      <c r="C924">
        <v>-94.57</v>
      </c>
      <c r="D924">
        <v>-95.92</v>
      </c>
    </row>
    <row r="925" spans="1:4" x14ac:dyDescent="0.3">
      <c r="A925" s="2">
        <v>34663</v>
      </c>
      <c r="B925">
        <v>166.37</v>
      </c>
      <c r="C925">
        <v>-94.37</v>
      </c>
      <c r="D925">
        <v>-95.72</v>
      </c>
    </row>
    <row r="926" spans="1:4" x14ac:dyDescent="0.3">
      <c r="A926" s="2">
        <v>34668</v>
      </c>
      <c r="B926">
        <v>166.1</v>
      </c>
      <c r="C926">
        <v>-94.1</v>
      </c>
      <c r="D926">
        <v>-95.45</v>
      </c>
    </row>
    <row r="927" spans="1:4" x14ac:dyDescent="0.3">
      <c r="A927" s="2">
        <v>34673</v>
      </c>
      <c r="B927">
        <v>165.9</v>
      </c>
      <c r="C927">
        <v>-93.9</v>
      </c>
      <c r="D927">
        <v>-95.25</v>
      </c>
    </row>
    <row r="928" spans="1:4" x14ac:dyDescent="0.3">
      <c r="A928" s="2">
        <v>34678</v>
      </c>
      <c r="B928">
        <v>165.62</v>
      </c>
      <c r="C928">
        <v>-93.62</v>
      </c>
      <c r="D928">
        <v>-94.97</v>
      </c>
    </row>
    <row r="929" spans="1:4" x14ac:dyDescent="0.3">
      <c r="A929" s="2">
        <v>34683</v>
      </c>
      <c r="B929">
        <v>165.41</v>
      </c>
      <c r="C929">
        <v>-93.41</v>
      </c>
      <c r="D929">
        <v>-94.76</v>
      </c>
    </row>
    <row r="930" spans="1:4" x14ac:dyDescent="0.3">
      <c r="A930" s="2">
        <v>34688</v>
      </c>
      <c r="B930">
        <v>165.2</v>
      </c>
      <c r="C930">
        <v>-93.2</v>
      </c>
      <c r="D930">
        <v>-94.55</v>
      </c>
    </row>
    <row r="931" spans="1:4" x14ac:dyDescent="0.3">
      <c r="A931" s="2">
        <v>34693</v>
      </c>
      <c r="B931">
        <v>164.96</v>
      </c>
      <c r="C931">
        <v>-92.96</v>
      </c>
      <c r="D931">
        <v>-94.31</v>
      </c>
    </row>
    <row r="932" spans="1:4" x14ac:dyDescent="0.3">
      <c r="A932" s="2">
        <v>34699</v>
      </c>
      <c r="B932">
        <v>165.1</v>
      </c>
      <c r="C932">
        <v>-93.1</v>
      </c>
      <c r="D932">
        <v>-94.45</v>
      </c>
    </row>
    <row r="933" spans="1:4" x14ac:dyDescent="0.3">
      <c r="A933" s="2">
        <v>34704</v>
      </c>
      <c r="B933">
        <v>165.03</v>
      </c>
      <c r="C933">
        <v>-93.03</v>
      </c>
      <c r="D933">
        <v>-94.38</v>
      </c>
    </row>
    <row r="934" spans="1:4" x14ac:dyDescent="0.3">
      <c r="A934" s="2">
        <v>34709</v>
      </c>
      <c r="B934">
        <v>164.85</v>
      </c>
      <c r="C934">
        <v>-92.85</v>
      </c>
      <c r="D934">
        <v>-94.2</v>
      </c>
    </row>
    <row r="935" spans="1:4" x14ac:dyDescent="0.3">
      <c r="A935" s="2">
        <v>34710</v>
      </c>
      <c r="B935">
        <v>164.87</v>
      </c>
      <c r="C935">
        <v>-92.87</v>
      </c>
      <c r="D935">
        <v>-94.22</v>
      </c>
    </row>
    <row r="936" spans="1:4" x14ac:dyDescent="0.3">
      <c r="A936" s="2">
        <v>34714</v>
      </c>
      <c r="B936">
        <v>164.78</v>
      </c>
      <c r="C936">
        <v>-92.78</v>
      </c>
      <c r="D936">
        <v>-94.13</v>
      </c>
    </row>
    <row r="937" spans="1:4" x14ac:dyDescent="0.3">
      <c r="A937" s="2">
        <v>34719</v>
      </c>
      <c r="B937">
        <v>164.44</v>
      </c>
      <c r="C937">
        <v>-92.44</v>
      </c>
      <c r="D937">
        <v>-93.79</v>
      </c>
    </row>
    <row r="938" spans="1:4" x14ac:dyDescent="0.3">
      <c r="A938" s="2">
        <v>34724</v>
      </c>
      <c r="B938">
        <v>164.43</v>
      </c>
      <c r="C938">
        <v>-92.43</v>
      </c>
      <c r="D938">
        <v>-93.78</v>
      </c>
    </row>
    <row r="939" spans="1:4" x14ac:dyDescent="0.3">
      <c r="A939" s="2">
        <v>34730</v>
      </c>
      <c r="B939">
        <v>164.5</v>
      </c>
      <c r="C939">
        <v>-92.5</v>
      </c>
      <c r="D939">
        <v>-93.85</v>
      </c>
    </row>
    <row r="940" spans="1:4" x14ac:dyDescent="0.3">
      <c r="A940" s="2">
        <v>34735</v>
      </c>
      <c r="B940">
        <v>164.4</v>
      </c>
      <c r="C940">
        <v>-92.4</v>
      </c>
      <c r="D940">
        <v>-93.75</v>
      </c>
    </row>
    <row r="941" spans="1:4" x14ac:dyDescent="0.3">
      <c r="A941" s="2">
        <v>34740</v>
      </c>
      <c r="B941">
        <v>164.43</v>
      </c>
      <c r="C941">
        <v>-92.43</v>
      </c>
      <c r="D941">
        <v>-93.78</v>
      </c>
    </row>
    <row r="942" spans="1:4" x14ac:dyDescent="0.3">
      <c r="A942" s="2">
        <v>34745</v>
      </c>
      <c r="B942">
        <v>164.43</v>
      </c>
      <c r="C942">
        <v>-92.43</v>
      </c>
      <c r="D942">
        <v>-93.78</v>
      </c>
    </row>
    <row r="943" spans="1:4" x14ac:dyDescent="0.3">
      <c r="A943" s="2">
        <v>34750</v>
      </c>
      <c r="B943">
        <v>164.2</v>
      </c>
      <c r="C943">
        <v>-92.2</v>
      </c>
      <c r="D943">
        <v>-93.55</v>
      </c>
    </row>
    <row r="944" spans="1:4" x14ac:dyDescent="0.3">
      <c r="A944" s="2">
        <v>34755</v>
      </c>
      <c r="B944">
        <v>164.32</v>
      </c>
      <c r="C944">
        <v>-92.32</v>
      </c>
      <c r="D944">
        <v>-93.67</v>
      </c>
    </row>
    <row r="945" spans="1:4" x14ac:dyDescent="0.3">
      <c r="A945" s="2">
        <v>34758</v>
      </c>
      <c r="B945">
        <v>164.33</v>
      </c>
      <c r="C945">
        <v>-92.33</v>
      </c>
      <c r="D945">
        <v>-93.68</v>
      </c>
    </row>
    <row r="946" spans="1:4" x14ac:dyDescent="0.3">
      <c r="A946" s="2">
        <v>34763</v>
      </c>
      <c r="B946">
        <v>164.17</v>
      </c>
      <c r="C946">
        <v>-92.17</v>
      </c>
      <c r="D946">
        <v>-93.52</v>
      </c>
    </row>
    <row r="947" spans="1:4" x14ac:dyDescent="0.3">
      <c r="A947" s="2">
        <v>34768</v>
      </c>
      <c r="B947">
        <v>164.18</v>
      </c>
      <c r="C947">
        <v>-92.18</v>
      </c>
      <c r="D947">
        <v>-93.53</v>
      </c>
    </row>
    <row r="948" spans="1:4" x14ac:dyDescent="0.3">
      <c r="A948" s="2">
        <v>34773</v>
      </c>
      <c r="B948">
        <v>164.03</v>
      </c>
      <c r="C948">
        <v>-92.03</v>
      </c>
      <c r="D948">
        <v>-93.38</v>
      </c>
    </row>
    <row r="949" spans="1:4" x14ac:dyDescent="0.3">
      <c r="A949" s="2">
        <v>34774</v>
      </c>
      <c r="B949">
        <v>163.89</v>
      </c>
      <c r="C949">
        <v>-91.89</v>
      </c>
      <c r="D949">
        <v>-93.24</v>
      </c>
    </row>
    <row r="950" spans="1:4" x14ac:dyDescent="0.3">
      <c r="A950" s="2">
        <v>34778</v>
      </c>
      <c r="B950">
        <v>163.87</v>
      </c>
      <c r="C950">
        <v>-91.87</v>
      </c>
      <c r="D950">
        <v>-93.22</v>
      </c>
    </row>
    <row r="951" spans="1:4" x14ac:dyDescent="0.3">
      <c r="A951" s="2">
        <v>34783</v>
      </c>
      <c r="B951">
        <v>163.71</v>
      </c>
      <c r="C951">
        <v>-91.71</v>
      </c>
      <c r="D951">
        <v>-93.06</v>
      </c>
    </row>
    <row r="952" spans="1:4" x14ac:dyDescent="0.3">
      <c r="A952" s="2">
        <v>34789</v>
      </c>
      <c r="B952">
        <v>163.69999999999899</v>
      </c>
      <c r="C952">
        <v>-91.7</v>
      </c>
      <c r="D952">
        <v>-93.05</v>
      </c>
    </row>
    <row r="953" spans="1:4" x14ac:dyDescent="0.3">
      <c r="A953" s="2">
        <v>34794</v>
      </c>
      <c r="B953">
        <v>164.1</v>
      </c>
      <c r="C953">
        <v>-92.1</v>
      </c>
      <c r="D953">
        <v>-93.45</v>
      </c>
    </row>
    <row r="954" spans="1:4" x14ac:dyDescent="0.3">
      <c r="A954" s="2">
        <v>34799</v>
      </c>
      <c r="B954">
        <v>163.9</v>
      </c>
      <c r="C954">
        <v>-91.9</v>
      </c>
      <c r="D954">
        <v>-93.25</v>
      </c>
    </row>
    <row r="955" spans="1:4" x14ac:dyDescent="0.3">
      <c r="A955" s="2">
        <v>34804</v>
      </c>
      <c r="B955">
        <v>163.69999999999899</v>
      </c>
      <c r="C955">
        <v>-91.7</v>
      </c>
      <c r="D955">
        <v>-93.05</v>
      </c>
    </row>
    <row r="956" spans="1:4" x14ac:dyDescent="0.3">
      <c r="A956" s="2">
        <v>34809</v>
      </c>
      <c r="B956">
        <v>163.68</v>
      </c>
      <c r="C956">
        <v>-91.68</v>
      </c>
      <c r="D956">
        <v>-93.03</v>
      </c>
    </row>
    <row r="957" spans="1:4" x14ac:dyDescent="0.3">
      <c r="A957" s="2">
        <v>34814</v>
      </c>
      <c r="B957">
        <v>163.69999999999899</v>
      </c>
      <c r="C957">
        <v>-91.7</v>
      </c>
      <c r="D957">
        <v>-93.05</v>
      </c>
    </row>
    <row r="958" spans="1:4" x14ac:dyDescent="0.3">
      <c r="A958" s="2">
        <v>34819</v>
      </c>
      <c r="B958">
        <v>163.9</v>
      </c>
      <c r="C958">
        <v>-91.9</v>
      </c>
      <c r="D958">
        <v>-93.25</v>
      </c>
    </row>
    <row r="959" spans="1:4" x14ac:dyDescent="0.3">
      <c r="A959" s="2">
        <v>34824</v>
      </c>
      <c r="B959">
        <v>164.16</v>
      </c>
      <c r="C959">
        <v>-92.16</v>
      </c>
      <c r="D959">
        <v>-93.51</v>
      </c>
    </row>
    <row r="960" spans="1:4" x14ac:dyDescent="0.3">
      <c r="A960" s="2">
        <v>34827</v>
      </c>
      <c r="B960">
        <v>164.1</v>
      </c>
      <c r="C960">
        <v>-92.1</v>
      </c>
      <c r="D960">
        <v>-93.45</v>
      </c>
    </row>
    <row r="961" spans="1:4" x14ac:dyDescent="0.3">
      <c r="A961" s="2">
        <v>34829</v>
      </c>
      <c r="B961">
        <v>164.09</v>
      </c>
      <c r="C961">
        <v>-92.09</v>
      </c>
      <c r="D961">
        <v>-93.44</v>
      </c>
    </row>
    <row r="962" spans="1:4" x14ac:dyDescent="0.3">
      <c r="A962" s="2">
        <v>34834</v>
      </c>
      <c r="B962">
        <v>163.97</v>
      </c>
      <c r="C962">
        <v>-91.97</v>
      </c>
      <c r="D962">
        <v>-93.32</v>
      </c>
    </row>
    <row r="963" spans="1:4" x14ac:dyDescent="0.3">
      <c r="A963" s="2">
        <v>34839</v>
      </c>
      <c r="B963">
        <v>163.92</v>
      </c>
      <c r="C963">
        <v>-91.92</v>
      </c>
      <c r="D963">
        <v>-93.27</v>
      </c>
    </row>
    <row r="964" spans="1:4" x14ac:dyDescent="0.3">
      <c r="A964" s="2">
        <v>34844</v>
      </c>
      <c r="B964">
        <v>164.08</v>
      </c>
      <c r="C964">
        <v>-92.08</v>
      </c>
      <c r="D964">
        <v>-93.43</v>
      </c>
    </row>
    <row r="965" spans="1:4" x14ac:dyDescent="0.3">
      <c r="A965" s="2">
        <v>34850</v>
      </c>
      <c r="B965">
        <v>164.19</v>
      </c>
      <c r="C965">
        <v>-92.19</v>
      </c>
      <c r="D965">
        <v>-93.54</v>
      </c>
    </row>
    <row r="966" spans="1:4" x14ac:dyDescent="0.3">
      <c r="A966" s="2">
        <v>34855</v>
      </c>
      <c r="B966">
        <v>164.63</v>
      </c>
      <c r="C966">
        <v>-92.63</v>
      </c>
      <c r="D966">
        <v>-93.98</v>
      </c>
    </row>
    <row r="967" spans="1:4" x14ac:dyDescent="0.3">
      <c r="A967" s="2">
        <v>34860</v>
      </c>
      <c r="B967">
        <v>164.57</v>
      </c>
      <c r="C967">
        <v>-92.57</v>
      </c>
      <c r="D967">
        <v>-93.92</v>
      </c>
    </row>
    <row r="968" spans="1:4" x14ac:dyDescent="0.3">
      <c r="A968" s="2">
        <v>34865</v>
      </c>
      <c r="B968">
        <v>164.62</v>
      </c>
      <c r="C968">
        <v>-92.62</v>
      </c>
      <c r="D968">
        <v>-93.97</v>
      </c>
    </row>
    <row r="969" spans="1:4" x14ac:dyDescent="0.3">
      <c r="A969" s="2">
        <v>34870</v>
      </c>
      <c r="B969">
        <v>164.53</v>
      </c>
      <c r="C969">
        <v>-92.53</v>
      </c>
      <c r="D969">
        <v>-93.88</v>
      </c>
    </row>
    <row r="970" spans="1:4" x14ac:dyDescent="0.3">
      <c r="A970" s="2">
        <v>34875</v>
      </c>
      <c r="B970">
        <v>164.65</v>
      </c>
      <c r="C970">
        <v>-92.65</v>
      </c>
      <c r="D970">
        <v>-94</v>
      </c>
    </row>
    <row r="971" spans="1:4" x14ac:dyDescent="0.3">
      <c r="A971" s="2">
        <v>34880</v>
      </c>
      <c r="B971">
        <v>164.57</v>
      </c>
      <c r="C971">
        <v>-92.57</v>
      </c>
      <c r="D971">
        <v>-93.92</v>
      </c>
    </row>
    <row r="972" spans="1:4" x14ac:dyDescent="0.3">
      <c r="A972" s="2">
        <v>34885</v>
      </c>
      <c r="B972">
        <v>164.79</v>
      </c>
      <c r="C972">
        <v>-92.79</v>
      </c>
      <c r="D972">
        <v>-94.14</v>
      </c>
    </row>
    <row r="973" spans="1:4" x14ac:dyDescent="0.3">
      <c r="A973" s="2">
        <v>34890</v>
      </c>
      <c r="B973">
        <v>164.69</v>
      </c>
      <c r="C973">
        <v>-92.69</v>
      </c>
      <c r="D973">
        <v>-94.04</v>
      </c>
    </row>
    <row r="974" spans="1:4" x14ac:dyDescent="0.3">
      <c r="A974" s="2">
        <v>34895</v>
      </c>
      <c r="B974">
        <v>164.74</v>
      </c>
      <c r="C974">
        <v>-92.74</v>
      </c>
      <c r="D974">
        <v>-94.09</v>
      </c>
    </row>
    <row r="975" spans="1:4" x14ac:dyDescent="0.3">
      <c r="A975" s="2">
        <v>34899</v>
      </c>
      <c r="B975">
        <v>164.89</v>
      </c>
      <c r="C975">
        <v>-92.89</v>
      </c>
      <c r="D975">
        <v>-94.24</v>
      </c>
    </row>
    <row r="976" spans="1:4" x14ac:dyDescent="0.3">
      <c r="A976" s="2">
        <v>34900</v>
      </c>
      <c r="B976">
        <v>164.98</v>
      </c>
      <c r="C976">
        <v>-92.98</v>
      </c>
      <c r="D976">
        <v>-94.33</v>
      </c>
    </row>
    <row r="977" spans="1:4" x14ac:dyDescent="0.3">
      <c r="A977" s="2">
        <v>34905</v>
      </c>
      <c r="B977">
        <v>164.19</v>
      </c>
      <c r="C977">
        <v>-92.19</v>
      </c>
      <c r="D977">
        <v>-93.54</v>
      </c>
    </row>
    <row r="978" spans="1:4" x14ac:dyDescent="0.3">
      <c r="A978" s="2">
        <v>34911</v>
      </c>
      <c r="B978">
        <v>165.79</v>
      </c>
      <c r="C978">
        <v>-93.79</v>
      </c>
      <c r="D978">
        <v>-95.14</v>
      </c>
    </row>
    <row r="979" spans="1:4" x14ac:dyDescent="0.3">
      <c r="A979" s="2">
        <v>34916</v>
      </c>
      <c r="B979">
        <v>166.21</v>
      </c>
      <c r="C979">
        <v>-94.21</v>
      </c>
      <c r="D979">
        <v>-95.56</v>
      </c>
    </row>
    <row r="980" spans="1:4" x14ac:dyDescent="0.3">
      <c r="A980" s="2">
        <v>34921</v>
      </c>
      <c r="B980">
        <v>166.28</v>
      </c>
      <c r="C980">
        <v>-94.28</v>
      </c>
      <c r="D980">
        <v>-95.63</v>
      </c>
    </row>
    <row r="981" spans="1:4" x14ac:dyDescent="0.3">
      <c r="A981" s="2">
        <v>34926</v>
      </c>
      <c r="B981">
        <v>166.28</v>
      </c>
      <c r="C981">
        <v>-94.28</v>
      </c>
      <c r="D981">
        <v>-95.63</v>
      </c>
    </row>
    <row r="982" spans="1:4" x14ac:dyDescent="0.3">
      <c r="A982" s="2">
        <v>34931</v>
      </c>
      <c r="B982">
        <v>166.43</v>
      </c>
      <c r="C982">
        <v>-94.43</v>
      </c>
      <c r="D982">
        <v>-95.78</v>
      </c>
    </row>
    <row r="983" spans="1:4" x14ac:dyDescent="0.3">
      <c r="A983" s="2">
        <v>34936</v>
      </c>
      <c r="B983">
        <v>166.82</v>
      </c>
      <c r="C983">
        <v>-94.82</v>
      </c>
      <c r="D983">
        <v>-96.17</v>
      </c>
    </row>
    <row r="984" spans="1:4" x14ac:dyDescent="0.3">
      <c r="A984" s="2">
        <v>34942</v>
      </c>
      <c r="B984">
        <v>167.48</v>
      </c>
      <c r="C984">
        <v>-95.48</v>
      </c>
      <c r="D984">
        <v>-96.83</v>
      </c>
    </row>
    <row r="985" spans="1:4" x14ac:dyDescent="0.3">
      <c r="A985" s="2">
        <v>34947</v>
      </c>
      <c r="B985">
        <v>167.93</v>
      </c>
      <c r="C985">
        <v>-95.93</v>
      </c>
      <c r="D985">
        <v>-97.28</v>
      </c>
    </row>
    <row r="986" spans="1:4" x14ac:dyDescent="0.3">
      <c r="A986" s="2">
        <v>34952</v>
      </c>
      <c r="B986">
        <v>168.48</v>
      </c>
      <c r="C986">
        <v>-96.48</v>
      </c>
      <c r="D986">
        <v>-97.83</v>
      </c>
    </row>
    <row r="987" spans="1:4" x14ac:dyDescent="0.3">
      <c r="A987" s="2">
        <v>34957</v>
      </c>
      <c r="B987">
        <v>168.74</v>
      </c>
      <c r="C987">
        <v>-96.74</v>
      </c>
      <c r="D987">
        <v>-98.09</v>
      </c>
    </row>
    <row r="988" spans="1:4" x14ac:dyDescent="0.3">
      <c r="A988" s="2">
        <v>34962</v>
      </c>
      <c r="B988">
        <v>168.8</v>
      </c>
      <c r="C988">
        <v>-96.8</v>
      </c>
      <c r="D988">
        <v>-98.15</v>
      </c>
    </row>
    <row r="989" spans="1:4" x14ac:dyDescent="0.3">
      <c r="A989" s="2">
        <v>34967</v>
      </c>
      <c r="B989">
        <v>168.8</v>
      </c>
      <c r="C989">
        <v>-96.8</v>
      </c>
      <c r="D989">
        <v>-98.15</v>
      </c>
    </row>
    <row r="990" spans="1:4" x14ac:dyDescent="0.3">
      <c r="A990" s="2">
        <v>34972</v>
      </c>
      <c r="B990">
        <v>168.98</v>
      </c>
      <c r="C990">
        <v>-96.98</v>
      </c>
      <c r="D990">
        <v>-98.33</v>
      </c>
    </row>
    <row r="991" spans="1:4" x14ac:dyDescent="0.3">
      <c r="A991" s="2">
        <v>34977</v>
      </c>
      <c r="B991">
        <v>169.34</v>
      </c>
      <c r="C991">
        <v>-97.34</v>
      </c>
      <c r="D991">
        <v>-98.69</v>
      </c>
    </row>
    <row r="992" spans="1:4" x14ac:dyDescent="0.3">
      <c r="A992" s="2">
        <v>34982</v>
      </c>
      <c r="B992">
        <v>169.37</v>
      </c>
      <c r="C992">
        <v>-97.37</v>
      </c>
      <c r="D992">
        <v>-98.72</v>
      </c>
    </row>
    <row r="993" spans="1:4" x14ac:dyDescent="0.3">
      <c r="A993" s="2">
        <v>34983</v>
      </c>
      <c r="B993">
        <v>169.46</v>
      </c>
      <c r="C993">
        <v>-97.46</v>
      </c>
      <c r="D993">
        <v>-98.81</v>
      </c>
    </row>
    <row r="994" spans="1:4" x14ac:dyDescent="0.3">
      <c r="A994" s="2">
        <v>34987</v>
      </c>
      <c r="B994">
        <v>169.44</v>
      </c>
      <c r="C994">
        <v>-97.44</v>
      </c>
      <c r="D994">
        <v>-98.79</v>
      </c>
    </row>
    <row r="995" spans="1:4" x14ac:dyDescent="0.3">
      <c r="A995" s="2">
        <v>34992</v>
      </c>
      <c r="B995">
        <v>169.52</v>
      </c>
      <c r="C995">
        <v>-97.52</v>
      </c>
      <c r="D995">
        <v>-98.87</v>
      </c>
    </row>
    <row r="996" spans="1:4" x14ac:dyDescent="0.3">
      <c r="A996" s="2">
        <v>34997</v>
      </c>
      <c r="B996">
        <v>169.6</v>
      </c>
      <c r="C996">
        <v>-97.6</v>
      </c>
      <c r="D996">
        <v>-98.95</v>
      </c>
    </row>
    <row r="997" spans="1:4" x14ac:dyDescent="0.3">
      <c r="A997" s="2">
        <v>35003</v>
      </c>
      <c r="B997">
        <v>169.8</v>
      </c>
      <c r="C997">
        <v>-97.8</v>
      </c>
      <c r="D997">
        <v>-99.15</v>
      </c>
    </row>
    <row r="998" spans="1:4" x14ac:dyDescent="0.3">
      <c r="A998" s="2">
        <v>35008</v>
      </c>
      <c r="B998">
        <v>169.97</v>
      </c>
      <c r="C998">
        <v>-97.97</v>
      </c>
      <c r="D998">
        <v>-99.32</v>
      </c>
    </row>
    <row r="999" spans="1:4" x14ac:dyDescent="0.3">
      <c r="A999" s="2">
        <v>35013</v>
      </c>
      <c r="B999">
        <v>169.82</v>
      </c>
      <c r="C999">
        <v>-97.82</v>
      </c>
      <c r="D999">
        <v>-99.17</v>
      </c>
    </row>
    <row r="1000" spans="1:4" x14ac:dyDescent="0.3">
      <c r="A1000" s="2">
        <v>35018</v>
      </c>
      <c r="B1000">
        <v>169.6</v>
      </c>
      <c r="C1000">
        <v>-97.6</v>
      </c>
      <c r="D1000">
        <v>-98.95</v>
      </c>
    </row>
    <row r="1001" spans="1:4" x14ac:dyDescent="0.3">
      <c r="A1001" s="2">
        <v>35023</v>
      </c>
      <c r="B1001">
        <v>169.3</v>
      </c>
      <c r="C1001">
        <v>-97.3</v>
      </c>
      <c r="D1001">
        <v>-98.65</v>
      </c>
    </row>
    <row r="1002" spans="1:4" x14ac:dyDescent="0.3">
      <c r="A1002" s="2">
        <v>35028</v>
      </c>
      <c r="B1002">
        <v>168.93</v>
      </c>
      <c r="C1002">
        <v>-96.93</v>
      </c>
      <c r="D1002">
        <v>-98.28</v>
      </c>
    </row>
    <row r="1003" spans="1:4" x14ac:dyDescent="0.3">
      <c r="A1003" s="2">
        <v>35033</v>
      </c>
      <c r="B1003">
        <v>168.6</v>
      </c>
      <c r="C1003">
        <v>-96.6</v>
      </c>
      <c r="D1003">
        <v>-97.95</v>
      </c>
    </row>
    <row r="1004" spans="1:4" x14ac:dyDescent="0.3">
      <c r="A1004" s="2">
        <v>35038</v>
      </c>
      <c r="B1004">
        <v>168.39</v>
      </c>
      <c r="C1004">
        <v>-96.39</v>
      </c>
      <c r="D1004">
        <v>-97.74</v>
      </c>
    </row>
    <row r="1005" spans="1:4" x14ac:dyDescent="0.3">
      <c r="A1005" s="2">
        <v>35043</v>
      </c>
      <c r="B1005">
        <v>168.1</v>
      </c>
      <c r="C1005">
        <v>-96.1</v>
      </c>
      <c r="D1005">
        <v>-97.45</v>
      </c>
    </row>
    <row r="1006" spans="1:4" x14ac:dyDescent="0.3">
      <c r="A1006" s="2">
        <v>35048</v>
      </c>
      <c r="B1006">
        <v>167.97</v>
      </c>
      <c r="C1006">
        <v>-95.97</v>
      </c>
      <c r="D1006">
        <v>-97.32</v>
      </c>
    </row>
    <row r="1007" spans="1:4" x14ac:dyDescent="0.3">
      <c r="A1007" s="2">
        <v>35053</v>
      </c>
      <c r="B1007">
        <v>167.98</v>
      </c>
      <c r="C1007">
        <v>-95.98</v>
      </c>
      <c r="D1007">
        <v>-97.33</v>
      </c>
    </row>
    <row r="1008" spans="1:4" x14ac:dyDescent="0.3">
      <c r="A1008" s="2">
        <v>35058</v>
      </c>
      <c r="B1008">
        <v>168.38</v>
      </c>
      <c r="C1008">
        <v>-96.38</v>
      </c>
      <c r="D1008">
        <v>-97.73</v>
      </c>
    </row>
    <row r="1009" spans="1:4" x14ac:dyDescent="0.3">
      <c r="A1009" s="2">
        <v>35064</v>
      </c>
      <c r="B1009">
        <v>168.8</v>
      </c>
      <c r="C1009">
        <v>-96.8</v>
      </c>
      <c r="D1009">
        <v>-98.15</v>
      </c>
    </row>
    <row r="1010" spans="1:4" x14ac:dyDescent="0.3">
      <c r="A1010" s="2">
        <v>35069</v>
      </c>
      <c r="B1010">
        <v>168.93</v>
      </c>
      <c r="C1010">
        <v>-96.93</v>
      </c>
      <c r="D1010">
        <v>-98.28</v>
      </c>
    </row>
    <row r="1011" spans="1:4" x14ac:dyDescent="0.3">
      <c r="A1011" s="2">
        <v>35074</v>
      </c>
      <c r="B1011">
        <v>168.89</v>
      </c>
      <c r="C1011">
        <v>-96.89</v>
      </c>
      <c r="D1011">
        <v>-98.24</v>
      </c>
    </row>
    <row r="1012" spans="1:4" x14ac:dyDescent="0.3">
      <c r="A1012" s="2">
        <v>35079</v>
      </c>
      <c r="B1012">
        <v>168.94</v>
      </c>
      <c r="C1012">
        <v>-96.94</v>
      </c>
      <c r="D1012">
        <v>-98.29</v>
      </c>
    </row>
    <row r="1013" spans="1:4" x14ac:dyDescent="0.3">
      <c r="A1013" s="2">
        <v>35080</v>
      </c>
      <c r="B1013">
        <v>168.93</v>
      </c>
      <c r="C1013">
        <v>-96.93</v>
      </c>
      <c r="D1013">
        <v>-98.28</v>
      </c>
    </row>
    <row r="1014" spans="1:4" x14ac:dyDescent="0.3">
      <c r="A1014" s="2">
        <v>35084</v>
      </c>
      <c r="B1014">
        <v>168.6</v>
      </c>
      <c r="C1014">
        <v>-96.6</v>
      </c>
      <c r="D1014">
        <v>-97.95</v>
      </c>
    </row>
    <row r="1015" spans="1:4" x14ac:dyDescent="0.3">
      <c r="A1015" s="2">
        <v>35089</v>
      </c>
      <c r="B1015">
        <v>168.16</v>
      </c>
      <c r="C1015">
        <v>-96.16</v>
      </c>
      <c r="D1015">
        <v>-97.51</v>
      </c>
    </row>
    <row r="1016" spans="1:4" x14ac:dyDescent="0.3">
      <c r="A1016" s="2">
        <v>35095</v>
      </c>
      <c r="B1016">
        <v>167.69</v>
      </c>
      <c r="C1016">
        <v>-95.69</v>
      </c>
      <c r="D1016">
        <v>-97.04</v>
      </c>
    </row>
    <row r="1017" spans="1:4" x14ac:dyDescent="0.3">
      <c r="A1017" s="2">
        <v>35100</v>
      </c>
      <c r="B1017">
        <v>167.3</v>
      </c>
      <c r="C1017">
        <v>-95.3</v>
      </c>
      <c r="D1017">
        <v>-96.65</v>
      </c>
    </row>
    <row r="1018" spans="1:4" x14ac:dyDescent="0.3">
      <c r="A1018" s="2">
        <v>35105</v>
      </c>
      <c r="B1018">
        <v>167.98</v>
      </c>
      <c r="C1018">
        <v>-95.98</v>
      </c>
      <c r="D1018">
        <v>-97.33</v>
      </c>
    </row>
    <row r="1019" spans="1:4" x14ac:dyDescent="0.3">
      <c r="A1019" s="2">
        <v>35110</v>
      </c>
      <c r="B1019">
        <v>166.9</v>
      </c>
      <c r="C1019">
        <v>-94.9</v>
      </c>
      <c r="D1019">
        <v>-96.25</v>
      </c>
    </row>
    <row r="1020" spans="1:4" x14ac:dyDescent="0.3">
      <c r="A1020" s="2">
        <v>35115</v>
      </c>
      <c r="B1020">
        <v>166.9</v>
      </c>
      <c r="C1020">
        <v>-94.9</v>
      </c>
      <c r="D1020">
        <v>-96.25</v>
      </c>
    </row>
    <row r="1021" spans="1:4" x14ac:dyDescent="0.3">
      <c r="A1021" s="2">
        <v>35120</v>
      </c>
      <c r="B1021">
        <v>166.72</v>
      </c>
      <c r="C1021">
        <v>-94.72</v>
      </c>
      <c r="D1021">
        <v>-96.07</v>
      </c>
    </row>
    <row r="1022" spans="1:4" x14ac:dyDescent="0.3">
      <c r="A1022" s="2">
        <v>35124</v>
      </c>
      <c r="B1022">
        <v>166.57</v>
      </c>
      <c r="C1022">
        <v>-94.57</v>
      </c>
      <c r="D1022">
        <v>-95.92</v>
      </c>
    </row>
    <row r="1023" spans="1:4" x14ac:dyDescent="0.3">
      <c r="A1023" s="2">
        <v>35129</v>
      </c>
      <c r="B1023">
        <v>166.76</v>
      </c>
      <c r="C1023">
        <v>-94.76</v>
      </c>
      <c r="D1023">
        <v>-96.11</v>
      </c>
    </row>
    <row r="1024" spans="1:4" x14ac:dyDescent="0.3">
      <c r="A1024" s="2">
        <v>35134</v>
      </c>
      <c r="B1024">
        <v>166.52</v>
      </c>
      <c r="C1024">
        <v>-94.52</v>
      </c>
      <c r="D1024">
        <v>-95.87</v>
      </c>
    </row>
    <row r="1025" spans="1:4" x14ac:dyDescent="0.3">
      <c r="A1025" s="2">
        <v>35139</v>
      </c>
      <c r="B1025">
        <v>166.23</v>
      </c>
      <c r="C1025">
        <v>-94.23</v>
      </c>
      <c r="D1025">
        <v>-95.58</v>
      </c>
    </row>
    <row r="1026" spans="1:4" x14ac:dyDescent="0.3">
      <c r="A1026" s="2">
        <v>35144</v>
      </c>
      <c r="B1026">
        <v>165.85</v>
      </c>
      <c r="C1026">
        <v>-93.85</v>
      </c>
      <c r="D1026">
        <v>-95.2</v>
      </c>
    </row>
    <row r="1027" spans="1:4" x14ac:dyDescent="0.3">
      <c r="A1027" s="2">
        <v>35149</v>
      </c>
      <c r="B1027">
        <v>165.97</v>
      </c>
      <c r="C1027">
        <v>-93.97</v>
      </c>
      <c r="D1027">
        <v>-95.32</v>
      </c>
    </row>
    <row r="1028" spans="1:4" x14ac:dyDescent="0.3">
      <c r="A1028" s="2">
        <v>35155</v>
      </c>
      <c r="B1028">
        <v>165.75</v>
      </c>
      <c r="C1028">
        <v>-93.75</v>
      </c>
      <c r="D1028">
        <v>-95.1</v>
      </c>
    </row>
    <row r="1029" spans="1:4" x14ac:dyDescent="0.3">
      <c r="A1029" s="2">
        <v>35159</v>
      </c>
      <c r="B1029">
        <v>165.91</v>
      </c>
      <c r="C1029">
        <v>-93.91</v>
      </c>
      <c r="D1029">
        <v>-95.26</v>
      </c>
    </row>
    <row r="1030" spans="1:4" x14ac:dyDescent="0.3">
      <c r="A1030" s="2">
        <v>35160</v>
      </c>
      <c r="B1030">
        <v>165.9</v>
      </c>
      <c r="C1030">
        <v>-93.9</v>
      </c>
      <c r="D1030">
        <v>-95.25</v>
      </c>
    </row>
    <row r="1031" spans="1:4" x14ac:dyDescent="0.3">
      <c r="A1031" s="2">
        <v>35165</v>
      </c>
      <c r="B1031">
        <v>165.65</v>
      </c>
      <c r="C1031">
        <v>-93.65</v>
      </c>
      <c r="D1031">
        <v>-95</v>
      </c>
    </row>
    <row r="1032" spans="1:4" x14ac:dyDescent="0.3">
      <c r="A1032" s="2">
        <v>35170</v>
      </c>
      <c r="B1032">
        <v>165.58</v>
      </c>
      <c r="C1032">
        <v>-93.58</v>
      </c>
      <c r="D1032">
        <v>-94.93</v>
      </c>
    </row>
    <row r="1033" spans="1:4" x14ac:dyDescent="0.3">
      <c r="A1033" s="2">
        <v>35175</v>
      </c>
      <c r="B1033">
        <v>165.49</v>
      </c>
      <c r="C1033">
        <v>-93.49</v>
      </c>
      <c r="D1033">
        <v>-94.84</v>
      </c>
    </row>
    <row r="1034" spans="1:4" x14ac:dyDescent="0.3">
      <c r="A1034" s="2">
        <v>35180</v>
      </c>
      <c r="B1034">
        <v>167.39</v>
      </c>
      <c r="C1034">
        <v>-95.39</v>
      </c>
      <c r="D1034">
        <v>-96.74</v>
      </c>
    </row>
    <row r="1035" spans="1:4" x14ac:dyDescent="0.3">
      <c r="A1035" s="2">
        <v>35185</v>
      </c>
      <c r="B1035">
        <v>166.3</v>
      </c>
      <c r="C1035">
        <v>-94.3</v>
      </c>
      <c r="D1035">
        <v>-95.65</v>
      </c>
    </row>
    <row r="1036" spans="1:4" x14ac:dyDescent="0.3">
      <c r="A1036" s="2">
        <v>35190</v>
      </c>
      <c r="B1036">
        <v>165.9</v>
      </c>
      <c r="C1036">
        <v>-93.9</v>
      </c>
      <c r="D1036">
        <v>-95.25</v>
      </c>
    </row>
    <row r="1037" spans="1:4" x14ac:dyDescent="0.3">
      <c r="A1037" s="2">
        <v>35195</v>
      </c>
      <c r="B1037">
        <v>165.99</v>
      </c>
      <c r="C1037">
        <v>-93.99</v>
      </c>
      <c r="D1037">
        <v>-95.34</v>
      </c>
    </row>
    <row r="1038" spans="1:4" x14ac:dyDescent="0.3">
      <c r="A1038" s="2">
        <v>35200</v>
      </c>
      <c r="B1038">
        <v>165.8</v>
      </c>
      <c r="C1038">
        <v>-93.8</v>
      </c>
      <c r="D1038">
        <v>-95.15</v>
      </c>
    </row>
    <row r="1039" spans="1:4" x14ac:dyDescent="0.3">
      <c r="A1039" s="2">
        <v>35205</v>
      </c>
      <c r="B1039">
        <v>165.51</v>
      </c>
      <c r="C1039">
        <v>-93.51</v>
      </c>
      <c r="D1039">
        <v>-94.86</v>
      </c>
    </row>
    <row r="1040" spans="1:4" x14ac:dyDescent="0.3">
      <c r="A1040" s="2">
        <v>35210</v>
      </c>
      <c r="B1040">
        <v>165.65</v>
      </c>
      <c r="C1040">
        <v>-93.65</v>
      </c>
      <c r="D1040">
        <v>-95</v>
      </c>
    </row>
    <row r="1041" spans="1:4" x14ac:dyDescent="0.3">
      <c r="A1041" s="2">
        <v>35216</v>
      </c>
      <c r="B1041">
        <v>165.61</v>
      </c>
      <c r="C1041">
        <v>-93.61</v>
      </c>
      <c r="D1041">
        <v>-94.96</v>
      </c>
    </row>
    <row r="1042" spans="1:4" x14ac:dyDescent="0.3">
      <c r="A1042" s="2">
        <v>35221</v>
      </c>
      <c r="B1042">
        <v>165.72</v>
      </c>
      <c r="C1042">
        <v>-93.72</v>
      </c>
      <c r="D1042">
        <v>-95.07</v>
      </c>
    </row>
    <row r="1043" spans="1:4" x14ac:dyDescent="0.3">
      <c r="A1043" s="2">
        <v>35226</v>
      </c>
      <c r="B1043">
        <v>165.62</v>
      </c>
      <c r="C1043">
        <v>-93.62</v>
      </c>
      <c r="D1043">
        <v>-94.97</v>
      </c>
    </row>
    <row r="1044" spans="1:4" x14ac:dyDescent="0.3">
      <c r="A1044" s="2">
        <v>35231</v>
      </c>
      <c r="B1044">
        <v>165.57</v>
      </c>
      <c r="C1044">
        <v>-93.57</v>
      </c>
      <c r="D1044">
        <v>-94.92</v>
      </c>
    </row>
    <row r="1045" spans="1:4" x14ac:dyDescent="0.3">
      <c r="A1045" s="2">
        <v>35236</v>
      </c>
      <c r="B1045">
        <v>165.66</v>
      </c>
      <c r="C1045">
        <v>-93.66</v>
      </c>
      <c r="D1045">
        <v>-95.01</v>
      </c>
    </row>
    <row r="1046" spans="1:4" x14ac:dyDescent="0.3">
      <c r="A1046" s="2">
        <v>35241</v>
      </c>
      <c r="B1046">
        <v>165.65</v>
      </c>
      <c r="C1046">
        <v>-93.65</v>
      </c>
      <c r="D1046">
        <v>-95</v>
      </c>
    </row>
    <row r="1047" spans="1:4" x14ac:dyDescent="0.3">
      <c r="A1047" s="2">
        <v>35246</v>
      </c>
      <c r="B1047">
        <v>165.7</v>
      </c>
      <c r="C1047">
        <v>-93.7</v>
      </c>
      <c r="D1047">
        <v>-95.05</v>
      </c>
    </row>
    <row r="1048" spans="1:4" x14ac:dyDescent="0.3">
      <c r="A1048" s="2">
        <v>35251</v>
      </c>
      <c r="B1048">
        <v>166.12</v>
      </c>
      <c r="C1048">
        <v>-94.12</v>
      </c>
      <c r="D1048">
        <v>-95.47</v>
      </c>
    </row>
    <row r="1049" spans="1:4" x14ac:dyDescent="0.3">
      <c r="A1049" s="2">
        <v>35257</v>
      </c>
      <c r="B1049">
        <v>166.05</v>
      </c>
      <c r="C1049">
        <v>-94.05</v>
      </c>
      <c r="D1049">
        <v>-95.4</v>
      </c>
    </row>
    <row r="1050" spans="1:4" x14ac:dyDescent="0.3">
      <c r="A1050" s="2">
        <v>35261</v>
      </c>
      <c r="B1050">
        <v>165.83</v>
      </c>
      <c r="C1050">
        <v>-93.83</v>
      </c>
      <c r="D1050">
        <v>-95.18</v>
      </c>
    </row>
    <row r="1051" spans="1:4" x14ac:dyDescent="0.3">
      <c r="A1051" s="2">
        <v>35266</v>
      </c>
      <c r="B1051">
        <v>165.87</v>
      </c>
      <c r="C1051">
        <v>-93.87</v>
      </c>
      <c r="D1051">
        <v>-95.22</v>
      </c>
    </row>
    <row r="1052" spans="1:4" x14ac:dyDescent="0.3">
      <c r="A1052" s="2">
        <v>35271</v>
      </c>
      <c r="B1052">
        <v>165.93</v>
      </c>
      <c r="C1052">
        <v>-93.93</v>
      </c>
      <c r="D1052">
        <v>-95.28</v>
      </c>
    </row>
    <row r="1053" spans="1:4" x14ac:dyDescent="0.3">
      <c r="A1053" s="2">
        <v>35277</v>
      </c>
      <c r="B1053">
        <v>165.87</v>
      </c>
      <c r="C1053">
        <v>-93.87</v>
      </c>
      <c r="D1053">
        <v>-95.22</v>
      </c>
    </row>
    <row r="1054" spans="1:4" x14ac:dyDescent="0.3">
      <c r="A1054" s="2">
        <v>35282</v>
      </c>
      <c r="B1054">
        <v>165.76</v>
      </c>
      <c r="C1054">
        <v>-93.76</v>
      </c>
      <c r="D1054">
        <v>-95.11</v>
      </c>
    </row>
    <row r="1055" spans="1:4" x14ac:dyDescent="0.3">
      <c r="A1055" s="2">
        <v>35287</v>
      </c>
      <c r="B1055">
        <v>165.78</v>
      </c>
      <c r="C1055">
        <v>-93.78</v>
      </c>
      <c r="D1055">
        <v>-95.13</v>
      </c>
    </row>
    <row r="1056" spans="1:4" x14ac:dyDescent="0.3">
      <c r="A1056" s="2">
        <v>35292</v>
      </c>
      <c r="B1056">
        <v>165.88</v>
      </c>
      <c r="C1056">
        <v>-93.88</v>
      </c>
      <c r="D1056">
        <v>-95.23</v>
      </c>
    </row>
    <row r="1057" spans="1:4" x14ac:dyDescent="0.3">
      <c r="A1057" s="2">
        <v>35297</v>
      </c>
      <c r="B1057">
        <v>165.87</v>
      </c>
      <c r="C1057">
        <v>-93.87</v>
      </c>
      <c r="D1057">
        <v>-95.22</v>
      </c>
    </row>
    <row r="1058" spans="1:4" x14ac:dyDescent="0.3">
      <c r="A1058" s="2">
        <v>35302</v>
      </c>
      <c r="B1058">
        <v>165.73</v>
      </c>
      <c r="C1058">
        <v>-93.73</v>
      </c>
      <c r="D1058">
        <v>-95.08</v>
      </c>
    </row>
    <row r="1059" spans="1:4" x14ac:dyDescent="0.3">
      <c r="A1059" s="2">
        <v>35308</v>
      </c>
      <c r="B1059">
        <v>165.74</v>
      </c>
      <c r="C1059">
        <v>-93.74</v>
      </c>
      <c r="D1059">
        <v>-95.09</v>
      </c>
    </row>
    <row r="1060" spans="1:4" x14ac:dyDescent="0.3">
      <c r="A1060" s="2">
        <v>35313</v>
      </c>
      <c r="B1060">
        <v>166</v>
      </c>
      <c r="C1060">
        <v>-94</v>
      </c>
      <c r="D1060">
        <v>-95.35</v>
      </c>
    </row>
    <row r="1061" spans="1:4" x14ac:dyDescent="0.3">
      <c r="A1061" s="2">
        <v>35318</v>
      </c>
      <c r="B1061">
        <v>165.63</v>
      </c>
      <c r="C1061">
        <v>-93.63</v>
      </c>
      <c r="D1061">
        <v>-94.98</v>
      </c>
    </row>
    <row r="1062" spans="1:4" x14ac:dyDescent="0.3">
      <c r="A1062" s="2">
        <v>35323</v>
      </c>
      <c r="B1062">
        <v>165.65</v>
      </c>
      <c r="C1062">
        <v>-93.65</v>
      </c>
      <c r="D1062">
        <v>-95</v>
      </c>
    </row>
    <row r="1063" spans="1:4" x14ac:dyDescent="0.3">
      <c r="A1063" s="2">
        <v>35328</v>
      </c>
      <c r="B1063">
        <v>165.67</v>
      </c>
      <c r="C1063">
        <v>-93.67</v>
      </c>
      <c r="D1063">
        <v>-95.02</v>
      </c>
    </row>
    <row r="1064" spans="1:4" x14ac:dyDescent="0.3">
      <c r="A1064" s="2">
        <v>35333</v>
      </c>
      <c r="B1064">
        <v>165.67</v>
      </c>
      <c r="C1064">
        <v>-93.67</v>
      </c>
      <c r="D1064">
        <v>-95.02</v>
      </c>
    </row>
    <row r="1065" spans="1:4" x14ac:dyDescent="0.3">
      <c r="A1065" s="2">
        <v>35338</v>
      </c>
      <c r="B1065">
        <v>165.65</v>
      </c>
      <c r="C1065">
        <v>-93.65</v>
      </c>
      <c r="D1065">
        <v>-95</v>
      </c>
    </row>
    <row r="1066" spans="1:4" x14ac:dyDescent="0.3">
      <c r="A1066" s="2">
        <v>35343</v>
      </c>
      <c r="B1066">
        <v>165.82</v>
      </c>
      <c r="C1066">
        <v>-93.82</v>
      </c>
      <c r="D1066">
        <v>-95.17</v>
      </c>
    </row>
    <row r="1067" spans="1:4" x14ac:dyDescent="0.3">
      <c r="A1067" s="2">
        <v>35348</v>
      </c>
      <c r="B1067">
        <v>165.26</v>
      </c>
      <c r="C1067">
        <v>-93.26</v>
      </c>
      <c r="D1067">
        <v>-94.61</v>
      </c>
    </row>
    <row r="1068" spans="1:4" x14ac:dyDescent="0.3">
      <c r="A1068" s="2">
        <v>35353</v>
      </c>
      <c r="B1068">
        <v>165.26</v>
      </c>
      <c r="C1068">
        <v>-93.26</v>
      </c>
      <c r="D1068">
        <v>-94.61</v>
      </c>
    </row>
    <row r="1069" spans="1:4" x14ac:dyDescent="0.3">
      <c r="A1069" s="2">
        <v>35358</v>
      </c>
      <c r="B1069">
        <v>165.06</v>
      </c>
      <c r="C1069">
        <v>-93.06</v>
      </c>
      <c r="D1069">
        <v>-94.41</v>
      </c>
    </row>
    <row r="1070" spans="1:4" x14ac:dyDescent="0.3">
      <c r="A1070" s="2">
        <v>35363</v>
      </c>
      <c r="B1070">
        <v>165.13</v>
      </c>
      <c r="C1070">
        <v>-93.13</v>
      </c>
      <c r="D1070">
        <v>-94.48</v>
      </c>
    </row>
    <row r="1071" spans="1:4" x14ac:dyDescent="0.3">
      <c r="A1071" s="2">
        <v>35369</v>
      </c>
      <c r="B1071">
        <v>164.96</v>
      </c>
      <c r="C1071">
        <v>-92.96</v>
      </c>
      <c r="D1071">
        <v>-94.31</v>
      </c>
    </row>
    <row r="1072" spans="1:4" x14ac:dyDescent="0.3">
      <c r="A1072" s="2">
        <v>35374</v>
      </c>
      <c r="B1072">
        <v>165.37</v>
      </c>
      <c r="C1072">
        <v>-93.37</v>
      </c>
      <c r="D1072">
        <v>-94.72</v>
      </c>
    </row>
    <row r="1073" spans="1:4" x14ac:dyDescent="0.3">
      <c r="A1073" s="2">
        <v>35379</v>
      </c>
      <c r="B1073">
        <v>165</v>
      </c>
      <c r="C1073">
        <v>-93</v>
      </c>
      <c r="D1073">
        <v>-94.35</v>
      </c>
    </row>
    <row r="1074" spans="1:4" x14ac:dyDescent="0.3">
      <c r="A1074" s="2">
        <v>35384</v>
      </c>
      <c r="B1074">
        <v>165.12</v>
      </c>
      <c r="C1074">
        <v>-93.12</v>
      </c>
      <c r="D1074">
        <v>-94.47</v>
      </c>
    </row>
    <row r="1075" spans="1:4" x14ac:dyDescent="0.3">
      <c r="A1075" s="2">
        <v>35389</v>
      </c>
      <c r="B1075">
        <v>164.98</v>
      </c>
      <c r="C1075">
        <v>-92.98</v>
      </c>
      <c r="D1075">
        <v>-94.33</v>
      </c>
    </row>
    <row r="1076" spans="1:4" x14ac:dyDescent="0.3">
      <c r="A1076" s="2">
        <v>35394</v>
      </c>
      <c r="B1076">
        <v>164.99</v>
      </c>
      <c r="C1076">
        <v>-92.99</v>
      </c>
      <c r="D1076">
        <v>-94.34</v>
      </c>
    </row>
    <row r="1077" spans="1:4" x14ac:dyDescent="0.3">
      <c r="A1077" s="2">
        <v>35399</v>
      </c>
      <c r="B1077">
        <v>164.98</v>
      </c>
      <c r="C1077">
        <v>-92.98</v>
      </c>
      <c r="D1077">
        <v>-94.33</v>
      </c>
    </row>
    <row r="1078" spans="1:4" x14ac:dyDescent="0.3">
      <c r="A1078" s="2">
        <v>35404</v>
      </c>
      <c r="B1078">
        <v>164.88</v>
      </c>
      <c r="C1078">
        <v>-92.88</v>
      </c>
      <c r="D1078">
        <v>-94.23</v>
      </c>
    </row>
    <row r="1079" spans="1:4" x14ac:dyDescent="0.3">
      <c r="A1079" s="2">
        <v>35409</v>
      </c>
      <c r="B1079">
        <v>164.8</v>
      </c>
      <c r="C1079">
        <v>-92.8</v>
      </c>
      <c r="D1079">
        <v>-94.15</v>
      </c>
    </row>
    <row r="1080" spans="1:4" x14ac:dyDescent="0.3">
      <c r="A1080" s="2">
        <v>35414</v>
      </c>
      <c r="B1080">
        <v>164.83</v>
      </c>
      <c r="C1080">
        <v>-92.83</v>
      </c>
      <c r="D1080">
        <v>-94.18</v>
      </c>
    </row>
    <row r="1081" spans="1:4" x14ac:dyDescent="0.3">
      <c r="A1081" s="2">
        <v>35419</v>
      </c>
      <c r="B1081">
        <v>164.65</v>
      </c>
      <c r="C1081">
        <v>-92.65</v>
      </c>
      <c r="D1081">
        <v>-94</v>
      </c>
    </row>
    <row r="1082" spans="1:4" x14ac:dyDescent="0.3">
      <c r="A1082" s="2">
        <v>35424</v>
      </c>
      <c r="B1082">
        <v>164.64</v>
      </c>
      <c r="C1082">
        <v>-92.64</v>
      </c>
      <c r="D1082">
        <v>-93.99</v>
      </c>
    </row>
    <row r="1083" spans="1:4" x14ac:dyDescent="0.3">
      <c r="A1083" s="2">
        <v>35430</v>
      </c>
      <c r="B1083">
        <v>164.54</v>
      </c>
      <c r="C1083">
        <v>-92.54</v>
      </c>
      <c r="D1083">
        <v>-93.89</v>
      </c>
    </row>
    <row r="1084" spans="1:4" x14ac:dyDescent="0.3">
      <c r="A1084" s="2">
        <v>35435</v>
      </c>
      <c r="B1084">
        <v>164.4</v>
      </c>
      <c r="C1084">
        <v>-92.4</v>
      </c>
      <c r="D1084">
        <v>-93.75</v>
      </c>
    </row>
    <row r="1085" spans="1:4" x14ac:dyDescent="0.3">
      <c r="A1085" s="2">
        <v>35440</v>
      </c>
      <c r="B1085">
        <v>164.26</v>
      </c>
      <c r="C1085">
        <v>-92.26</v>
      </c>
      <c r="D1085">
        <v>-93.61</v>
      </c>
    </row>
    <row r="1086" spans="1:4" x14ac:dyDescent="0.3">
      <c r="A1086" s="2">
        <v>35445</v>
      </c>
      <c r="B1086">
        <v>164.2</v>
      </c>
      <c r="C1086">
        <v>-92.2</v>
      </c>
      <c r="D1086">
        <v>-93.55</v>
      </c>
    </row>
    <row r="1087" spans="1:4" x14ac:dyDescent="0.3">
      <c r="A1087" s="2">
        <v>35450</v>
      </c>
      <c r="B1087">
        <v>163.89</v>
      </c>
      <c r="C1087">
        <v>-91.89</v>
      </c>
      <c r="D1087">
        <v>-93.24</v>
      </c>
    </row>
    <row r="1088" spans="1:4" x14ac:dyDescent="0.3">
      <c r="A1088" s="2">
        <v>35455</v>
      </c>
      <c r="B1088">
        <v>163.95</v>
      </c>
      <c r="C1088">
        <v>-91.95</v>
      </c>
      <c r="D1088">
        <v>-93.3</v>
      </c>
    </row>
    <row r="1089" spans="1:4" x14ac:dyDescent="0.3">
      <c r="A1089" s="2">
        <v>35457</v>
      </c>
      <c r="B1089">
        <v>164.07</v>
      </c>
      <c r="C1089">
        <v>-92.07</v>
      </c>
      <c r="D1089">
        <v>-93.42</v>
      </c>
    </row>
    <row r="1090" spans="1:4" x14ac:dyDescent="0.3">
      <c r="A1090" s="2">
        <v>35461</v>
      </c>
      <c r="B1090">
        <v>164.01</v>
      </c>
      <c r="C1090">
        <v>-92.01</v>
      </c>
      <c r="D1090">
        <v>-93.36</v>
      </c>
    </row>
    <row r="1091" spans="1:4" x14ac:dyDescent="0.3">
      <c r="A1091" s="2">
        <v>35466</v>
      </c>
      <c r="B1091">
        <v>164.08</v>
      </c>
      <c r="C1091">
        <v>-92.08</v>
      </c>
      <c r="D1091">
        <v>-93.43</v>
      </c>
    </row>
    <row r="1092" spans="1:4" x14ac:dyDescent="0.3">
      <c r="A1092" s="2">
        <v>35471</v>
      </c>
      <c r="B1092">
        <v>164</v>
      </c>
      <c r="C1092">
        <v>-92</v>
      </c>
      <c r="D1092">
        <v>-93.35</v>
      </c>
    </row>
    <row r="1093" spans="1:4" x14ac:dyDescent="0.3">
      <c r="A1093" s="2">
        <v>35476</v>
      </c>
      <c r="B1093">
        <v>163.97</v>
      </c>
      <c r="C1093">
        <v>-91.97</v>
      </c>
      <c r="D1093">
        <v>-93.32</v>
      </c>
    </row>
    <row r="1094" spans="1:4" x14ac:dyDescent="0.3">
      <c r="A1094" s="2">
        <v>35481</v>
      </c>
      <c r="B1094">
        <v>164.05</v>
      </c>
      <c r="C1094">
        <v>-92.05</v>
      </c>
      <c r="D1094">
        <v>-93.4</v>
      </c>
    </row>
    <row r="1095" spans="1:4" x14ac:dyDescent="0.3">
      <c r="A1095" s="2">
        <v>35486</v>
      </c>
      <c r="B1095">
        <v>164.08</v>
      </c>
      <c r="C1095">
        <v>-92.08</v>
      </c>
      <c r="D1095">
        <v>-93.43</v>
      </c>
    </row>
    <row r="1096" spans="1:4" x14ac:dyDescent="0.3">
      <c r="A1096" s="2">
        <v>35489</v>
      </c>
      <c r="B1096">
        <v>164</v>
      </c>
      <c r="C1096">
        <v>-92</v>
      </c>
      <c r="D1096">
        <v>-93.35</v>
      </c>
    </row>
    <row r="1097" spans="1:4" x14ac:dyDescent="0.3">
      <c r="A1097" s="2">
        <v>35494</v>
      </c>
      <c r="B1097">
        <v>163.95</v>
      </c>
      <c r="C1097">
        <v>-91.95</v>
      </c>
      <c r="D1097">
        <v>-93.3</v>
      </c>
    </row>
    <row r="1098" spans="1:4" x14ac:dyDescent="0.3">
      <c r="A1098" s="2">
        <v>35499</v>
      </c>
      <c r="B1098">
        <v>163.99</v>
      </c>
      <c r="C1098">
        <v>-91.99</v>
      </c>
      <c r="D1098">
        <v>-93.34</v>
      </c>
    </row>
    <row r="1099" spans="1:4" x14ac:dyDescent="0.3">
      <c r="A1099" s="2">
        <v>35504</v>
      </c>
      <c r="B1099">
        <v>163.91</v>
      </c>
      <c r="C1099">
        <v>-91.91</v>
      </c>
      <c r="D1099">
        <v>-93.26</v>
      </c>
    </row>
    <row r="1100" spans="1:4" x14ac:dyDescent="0.3">
      <c r="A1100" s="2">
        <v>35509</v>
      </c>
      <c r="B1100">
        <v>163.88</v>
      </c>
      <c r="C1100">
        <v>-91.88</v>
      </c>
      <c r="D1100">
        <v>-93.23</v>
      </c>
    </row>
    <row r="1101" spans="1:4" x14ac:dyDescent="0.3">
      <c r="A1101" s="2">
        <v>35514</v>
      </c>
      <c r="B1101">
        <v>164</v>
      </c>
      <c r="C1101">
        <v>-92</v>
      </c>
      <c r="D1101">
        <v>-93.35</v>
      </c>
    </row>
    <row r="1102" spans="1:4" x14ac:dyDescent="0.3">
      <c r="A1102" s="2">
        <v>35520</v>
      </c>
      <c r="B1102">
        <v>163.88</v>
      </c>
      <c r="C1102">
        <v>-91.88</v>
      </c>
      <c r="D1102">
        <v>-93.23</v>
      </c>
    </row>
    <row r="1103" spans="1:4" x14ac:dyDescent="0.3">
      <c r="A1103" s="2">
        <v>35525</v>
      </c>
      <c r="B1103">
        <v>163.99</v>
      </c>
      <c r="C1103">
        <v>-91.99</v>
      </c>
      <c r="D1103">
        <v>-93.34</v>
      </c>
    </row>
    <row r="1104" spans="1:4" x14ac:dyDescent="0.3">
      <c r="A1104" s="2">
        <v>35530</v>
      </c>
      <c r="B1104">
        <v>164.12</v>
      </c>
      <c r="C1104">
        <v>-92.12</v>
      </c>
      <c r="D1104">
        <v>-93.47</v>
      </c>
    </row>
    <row r="1105" spans="1:4" x14ac:dyDescent="0.3">
      <c r="A1105" s="2">
        <v>35535</v>
      </c>
      <c r="B1105">
        <v>164.17</v>
      </c>
      <c r="C1105">
        <v>-92.17</v>
      </c>
      <c r="D1105">
        <v>-93.52</v>
      </c>
    </row>
    <row r="1106" spans="1:4" x14ac:dyDescent="0.3">
      <c r="A1106" s="2">
        <v>35540</v>
      </c>
      <c r="B1106">
        <v>164.15</v>
      </c>
      <c r="C1106">
        <v>-92.15</v>
      </c>
      <c r="D1106">
        <v>-93.5</v>
      </c>
    </row>
    <row r="1107" spans="1:4" x14ac:dyDescent="0.3">
      <c r="A1107" s="2">
        <v>35545</v>
      </c>
      <c r="B1107">
        <v>164.24</v>
      </c>
      <c r="C1107">
        <v>-92.24</v>
      </c>
      <c r="D1107">
        <v>-93.59</v>
      </c>
    </row>
    <row r="1108" spans="1:4" x14ac:dyDescent="0.3">
      <c r="A1108" s="2">
        <v>35550</v>
      </c>
      <c r="B1108">
        <v>164.26</v>
      </c>
      <c r="C1108">
        <v>-92.26</v>
      </c>
      <c r="D1108">
        <v>-93.61</v>
      </c>
    </row>
    <row r="1109" spans="1:4" x14ac:dyDescent="0.3">
      <c r="A1109" s="2">
        <v>35555</v>
      </c>
      <c r="B1109">
        <v>164.27</v>
      </c>
      <c r="C1109">
        <v>-92.27</v>
      </c>
      <c r="D1109">
        <v>-93.62</v>
      </c>
    </row>
    <row r="1110" spans="1:4" x14ac:dyDescent="0.3">
      <c r="A1110" s="2">
        <v>35560</v>
      </c>
      <c r="B1110">
        <v>164.25</v>
      </c>
      <c r="C1110">
        <v>-92.25</v>
      </c>
      <c r="D1110">
        <v>-93.6</v>
      </c>
    </row>
    <row r="1111" spans="1:4" x14ac:dyDescent="0.3">
      <c r="A1111" s="2">
        <v>35565</v>
      </c>
      <c r="B1111">
        <v>164.2</v>
      </c>
      <c r="C1111">
        <v>-92.2</v>
      </c>
      <c r="D1111">
        <v>-93.55</v>
      </c>
    </row>
    <row r="1112" spans="1:4" x14ac:dyDescent="0.3">
      <c r="A1112" s="2">
        <v>35570</v>
      </c>
      <c r="B1112">
        <v>164.25</v>
      </c>
      <c r="C1112">
        <v>-92.25</v>
      </c>
      <c r="D1112">
        <v>-93.6</v>
      </c>
    </row>
    <row r="1113" spans="1:4" x14ac:dyDescent="0.3">
      <c r="A1113" s="2">
        <v>35575</v>
      </c>
      <c r="B1113">
        <v>164.4</v>
      </c>
      <c r="C1113">
        <v>-92.4</v>
      </c>
      <c r="D1113">
        <v>-93.75</v>
      </c>
    </row>
    <row r="1114" spans="1:4" x14ac:dyDescent="0.3">
      <c r="A1114" s="2">
        <v>35581</v>
      </c>
      <c r="B1114">
        <v>164.51</v>
      </c>
      <c r="C1114">
        <v>-92.51</v>
      </c>
      <c r="D1114">
        <v>-93.86</v>
      </c>
    </row>
    <row r="1115" spans="1:4" x14ac:dyDescent="0.3">
      <c r="A1115" s="2">
        <v>35586</v>
      </c>
      <c r="B1115">
        <v>164.4</v>
      </c>
      <c r="C1115">
        <v>-92.4</v>
      </c>
      <c r="D1115">
        <v>-93.75</v>
      </c>
    </row>
    <row r="1116" spans="1:4" x14ac:dyDescent="0.3">
      <c r="A1116" s="2">
        <v>35591</v>
      </c>
      <c r="B1116">
        <v>164.73</v>
      </c>
      <c r="C1116">
        <v>-92.73</v>
      </c>
      <c r="D1116">
        <v>-94.08</v>
      </c>
    </row>
    <row r="1117" spans="1:4" x14ac:dyDescent="0.3">
      <c r="A1117" s="2">
        <v>35596</v>
      </c>
      <c r="B1117">
        <v>164.7</v>
      </c>
      <c r="C1117">
        <v>-92.7</v>
      </c>
      <c r="D1117">
        <v>-94.05</v>
      </c>
    </row>
    <row r="1118" spans="1:4" x14ac:dyDescent="0.3">
      <c r="A1118" s="2">
        <v>35601</v>
      </c>
      <c r="B1118">
        <v>165.22</v>
      </c>
      <c r="C1118">
        <v>-93.22</v>
      </c>
      <c r="D1118">
        <v>-94.57</v>
      </c>
    </row>
    <row r="1119" spans="1:4" x14ac:dyDescent="0.3">
      <c r="A1119" s="2">
        <v>35606</v>
      </c>
      <c r="B1119">
        <v>165.31</v>
      </c>
      <c r="C1119">
        <v>-93.31</v>
      </c>
      <c r="D1119">
        <v>-94.66</v>
      </c>
    </row>
    <row r="1120" spans="1:4" x14ac:dyDescent="0.3">
      <c r="A1120" s="2">
        <v>35611</v>
      </c>
      <c r="B1120">
        <v>165.85</v>
      </c>
      <c r="C1120">
        <v>-93.85</v>
      </c>
      <c r="D1120">
        <v>-95.2</v>
      </c>
    </row>
    <row r="1121" spans="1:4" x14ac:dyDescent="0.3">
      <c r="A1121" s="2">
        <v>35616</v>
      </c>
      <c r="B1121">
        <v>166.2</v>
      </c>
      <c r="C1121">
        <v>-94.2</v>
      </c>
      <c r="D1121">
        <v>-95.55</v>
      </c>
    </row>
    <row r="1122" spans="1:4" x14ac:dyDescent="0.3">
      <c r="A1122" s="2">
        <v>35621</v>
      </c>
      <c r="B1122">
        <v>166.25</v>
      </c>
      <c r="C1122">
        <v>-94.25</v>
      </c>
      <c r="D1122">
        <v>-95.6</v>
      </c>
    </row>
    <row r="1123" spans="1:4" x14ac:dyDescent="0.3">
      <c r="A1123" s="2">
        <v>35626</v>
      </c>
      <c r="B1123">
        <v>166.76</v>
      </c>
      <c r="C1123">
        <v>-94.76</v>
      </c>
      <c r="D1123">
        <v>-96.11</v>
      </c>
    </row>
    <row r="1124" spans="1:4" x14ac:dyDescent="0.3">
      <c r="A1124" s="2">
        <v>35631</v>
      </c>
      <c r="B1124">
        <v>167.35</v>
      </c>
      <c r="C1124">
        <v>-95.35</v>
      </c>
      <c r="D1124">
        <v>-96.7</v>
      </c>
    </row>
    <row r="1125" spans="1:4" x14ac:dyDescent="0.3">
      <c r="A1125" s="2">
        <v>35634</v>
      </c>
      <c r="B1125">
        <v>167.42</v>
      </c>
      <c r="C1125">
        <v>-95.42</v>
      </c>
      <c r="D1125">
        <v>-96.77</v>
      </c>
    </row>
    <row r="1126" spans="1:4" x14ac:dyDescent="0.3">
      <c r="A1126" s="2">
        <v>35636</v>
      </c>
      <c r="B1126">
        <v>167.65</v>
      </c>
      <c r="C1126">
        <v>-95.65</v>
      </c>
      <c r="D1126">
        <v>-97</v>
      </c>
    </row>
    <row r="1127" spans="1:4" x14ac:dyDescent="0.3">
      <c r="A1127" s="2">
        <v>35642</v>
      </c>
      <c r="B1127">
        <v>167.22</v>
      </c>
      <c r="C1127">
        <v>-95.22</v>
      </c>
      <c r="D1127">
        <v>-96.57</v>
      </c>
    </row>
    <row r="1128" spans="1:4" x14ac:dyDescent="0.3">
      <c r="A1128" s="2">
        <v>35647</v>
      </c>
      <c r="B1128">
        <v>166.84</v>
      </c>
      <c r="C1128">
        <v>-94.84</v>
      </c>
      <c r="D1128">
        <v>-96.19</v>
      </c>
    </row>
    <row r="1129" spans="1:4" x14ac:dyDescent="0.3">
      <c r="A1129" s="2">
        <v>35652</v>
      </c>
      <c r="B1129">
        <v>166.87</v>
      </c>
      <c r="C1129">
        <v>-94.87</v>
      </c>
      <c r="D1129">
        <v>-96.22</v>
      </c>
    </row>
    <row r="1130" spans="1:4" x14ac:dyDescent="0.3">
      <c r="A1130" s="2">
        <v>35657</v>
      </c>
      <c r="B1130">
        <v>166.95</v>
      </c>
      <c r="C1130">
        <v>-94.95</v>
      </c>
      <c r="D1130">
        <v>-96.3</v>
      </c>
    </row>
    <row r="1131" spans="1:4" x14ac:dyDescent="0.3">
      <c r="A1131" s="2">
        <v>35662</v>
      </c>
      <c r="B1131">
        <v>167</v>
      </c>
      <c r="C1131">
        <v>-95</v>
      </c>
      <c r="D1131">
        <v>-96.35</v>
      </c>
    </row>
    <row r="1132" spans="1:4" x14ac:dyDescent="0.3">
      <c r="A1132" s="2">
        <v>35667</v>
      </c>
      <c r="B1132">
        <v>167.17</v>
      </c>
      <c r="C1132">
        <v>-95.17</v>
      </c>
      <c r="D1132">
        <v>-96.52</v>
      </c>
    </row>
    <row r="1133" spans="1:4" x14ac:dyDescent="0.3">
      <c r="A1133" s="2">
        <v>35673</v>
      </c>
      <c r="B1133">
        <v>167.3</v>
      </c>
      <c r="C1133">
        <v>-95.3</v>
      </c>
      <c r="D1133">
        <v>-96.65</v>
      </c>
    </row>
    <row r="1134" spans="1:4" x14ac:dyDescent="0.3">
      <c r="A1134" s="2">
        <v>35678</v>
      </c>
      <c r="B1134">
        <v>167.36</v>
      </c>
      <c r="C1134">
        <v>-95.36</v>
      </c>
      <c r="D1134">
        <v>-96.71</v>
      </c>
    </row>
    <row r="1135" spans="1:4" x14ac:dyDescent="0.3">
      <c r="A1135" s="2">
        <v>35683</v>
      </c>
      <c r="B1135">
        <v>167.34</v>
      </c>
      <c r="C1135">
        <v>-95.34</v>
      </c>
      <c r="D1135">
        <v>-96.69</v>
      </c>
    </row>
    <row r="1136" spans="1:4" x14ac:dyDescent="0.3">
      <c r="A1136" s="2">
        <v>35688</v>
      </c>
      <c r="B1136">
        <v>167.4</v>
      </c>
      <c r="C1136">
        <v>-95.4</v>
      </c>
      <c r="D1136">
        <v>-96.75</v>
      </c>
    </row>
    <row r="1137" spans="1:4" x14ac:dyDescent="0.3">
      <c r="A1137" s="2">
        <v>35693</v>
      </c>
      <c r="B1137">
        <v>167.38</v>
      </c>
      <c r="C1137">
        <v>-95.38</v>
      </c>
      <c r="D1137">
        <v>-96.73</v>
      </c>
    </row>
    <row r="1138" spans="1:4" x14ac:dyDescent="0.3">
      <c r="A1138" s="2">
        <v>35698</v>
      </c>
      <c r="B1138">
        <v>167.48</v>
      </c>
      <c r="C1138">
        <v>-95.48</v>
      </c>
      <c r="D1138">
        <v>-96.83</v>
      </c>
    </row>
    <row r="1139" spans="1:4" x14ac:dyDescent="0.3">
      <c r="A1139" s="2">
        <v>35703</v>
      </c>
      <c r="B1139">
        <v>167.3</v>
      </c>
      <c r="C1139">
        <v>-95.3</v>
      </c>
      <c r="D1139">
        <v>-96.65</v>
      </c>
    </row>
    <row r="1140" spans="1:4" x14ac:dyDescent="0.3">
      <c r="A1140" s="2">
        <v>35708</v>
      </c>
      <c r="B1140">
        <v>167.62</v>
      </c>
      <c r="C1140">
        <v>-95.62</v>
      </c>
      <c r="D1140">
        <v>-96.97</v>
      </c>
    </row>
    <row r="1141" spans="1:4" x14ac:dyDescent="0.3">
      <c r="A1141" s="2">
        <v>35713</v>
      </c>
      <c r="B1141">
        <v>167.93</v>
      </c>
      <c r="C1141">
        <v>-95.93</v>
      </c>
      <c r="D1141">
        <v>-97.28</v>
      </c>
    </row>
    <row r="1142" spans="1:4" x14ac:dyDescent="0.3">
      <c r="A1142" s="2">
        <v>35718</v>
      </c>
      <c r="B1142">
        <v>168.34</v>
      </c>
      <c r="C1142">
        <v>-96.34</v>
      </c>
      <c r="D1142">
        <v>-97.69</v>
      </c>
    </row>
    <row r="1143" spans="1:4" x14ac:dyDescent="0.3">
      <c r="A1143" s="2">
        <v>35719</v>
      </c>
      <c r="B1143">
        <v>168.45</v>
      </c>
      <c r="C1143">
        <v>-96.45</v>
      </c>
      <c r="D1143">
        <v>-97.8</v>
      </c>
    </row>
    <row r="1144" spans="1:4" x14ac:dyDescent="0.3">
      <c r="A1144" s="2">
        <v>35723</v>
      </c>
      <c r="B1144">
        <v>168.44</v>
      </c>
      <c r="C1144">
        <v>-96.44</v>
      </c>
      <c r="D1144">
        <v>-97.79</v>
      </c>
    </row>
    <row r="1145" spans="1:4" x14ac:dyDescent="0.3">
      <c r="A1145" s="2">
        <v>35728</v>
      </c>
      <c r="B1145">
        <v>168.68</v>
      </c>
      <c r="C1145">
        <v>-96.68</v>
      </c>
      <c r="D1145">
        <v>-98.03</v>
      </c>
    </row>
    <row r="1146" spans="1:4" x14ac:dyDescent="0.3">
      <c r="A1146" s="2">
        <v>35734</v>
      </c>
      <c r="B1146">
        <v>168.67</v>
      </c>
      <c r="C1146">
        <v>-96.67</v>
      </c>
      <c r="D1146">
        <v>-98.02</v>
      </c>
    </row>
    <row r="1147" spans="1:4" x14ac:dyDescent="0.3">
      <c r="A1147" s="2">
        <v>35739</v>
      </c>
      <c r="B1147">
        <v>168.7</v>
      </c>
      <c r="C1147">
        <v>-96.7</v>
      </c>
      <c r="D1147">
        <v>-98.05</v>
      </c>
    </row>
    <row r="1148" spans="1:4" x14ac:dyDescent="0.3">
      <c r="A1148" s="2">
        <v>35744</v>
      </c>
      <c r="B1148">
        <v>168.58</v>
      </c>
      <c r="C1148">
        <v>-96.58</v>
      </c>
      <c r="D1148">
        <v>-97.93</v>
      </c>
    </row>
    <row r="1149" spans="1:4" x14ac:dyDescent="0.3">
      <c r="A1149" s="2">
        <v>35749</v>
      </c>
      <c r="B1149">
        <v>168.08</v>
      </c>
      <c r="C1149">
        <v>-96.08</v>
      </c>
      <c r="D1149">
        <v>-97.43</v>
      </c>
    </row>
    <row r="1150" spans="1:4" x14ac:dyDescent="0.3">
      <c r="A1150" s="2">
        <v>35754</v>
      </c>
      <c r="B1150">
        <v>167.77</v>
      </c>
      <c r="C1150">
        <v>-95.77</v>
      </c>
      <c r="D1150">
        <v>-97.12</v>
      </c>
    </row>
    <row r="1151" spans="1:4" x14ac:dyDescent="0.3">
      <c r="A1151" s="2">
        <v>35759</v>
      </c>
      <c r="B1151">
        <v>167.43</v>
      </c>
      <c r="C1151">
        <v>-95.43</v>
      </c>
      <c r="D1151">
        <v>-96.78</v>
      </c>
    </row>
    <row r="1152" spans="1:4" x14ac:dyDescent="0.3">
      <c r="A1152" s="2">
        <v>35764</v>
      </c>
      <c r="B1152">
        <v>167.17</v>
      </c>
      <c r="C1152">
        <v>-95.17</v>
      </c>
      <c r="D1152">
        <v>-96.52</v>
      </c>
    </row>
    <row r="1153" spans="1:4" x14ac:dyDescent="0.3">
      <c r="A1153" s="2">
        <v>35769</v>
      </c>
      <c r="B1153">
        <v>166.7</v>
      </c>
      <c r="C1153">
        <v>-94.7</v>
      </c>
      <c r="D1153">
        <v>-96.05</v>
      </c>
    </row>
    <row r="1154" spans="1:4" x14ac:dyDescent="0.3">
      <c r="A1154" s="2">
        <v>35774</v>
      </c>
      <c r="B1154">
        <v>166.64</v>
      </c>
      <c r="C1154">
        <v>-94.64</v>
      </c>
      <c r="D1154">
        <v>-95.99</v>
      </c>
    </row>
    <row r="1155" spans="1:4" x14ac:dyDescent="0.3">
      <c r="A1155" s="2">
        <v>35779</v>
      </c>
      <c r="B1155">
        <v>166.6</v>
      </c>
      <c r="C1155">
        <v>-94.6</v>
      </c>
      <c r="D1155">
        <v>-95.95</v>
      </c>
    </row>
    <row r="1156" spans="1:4" x14ac:dyDescent="0.3">
      <c r="A1156" s="2">
        <v>35784</v>
      </c>
      <c r="B1156">
        <v>166.65</v>
      </c>
      <c r="C1156">
        <v>-94.65</v>
      </c>
      <c r="D1156">
        <v>-96</v>
      </c>
    </row>
    <row r="1157" spans="1:4" x14ac:dyDescent="0.3">
      <c r="A1157" s="2">
        <v>35789</v>
      </c>
      <c r="B1157">
        <v>166.34</v>
      </c>
      <c r="C1157">
        <v>-94.34</v>
      </c>
      <c r="D1157">
        <v>-95.69</v>
      </c>
    </row>
    <row r="1158" spans="1:4" x14ac:dyDescent="0.3">
      <c r="A1158" s="2">
        <v>35795</v>
      </c>
      <c r="B1158">
        <v>166.42</v>
      </c>
      <c r="C1158">
        <v>-94.42</v>
      </c>
      <c r="D1158">
        <v>-95.77</v>
      </c>
    </row>
    <row r="1159" spans="1:4" x14ac:dyDescent="0.3">
      <c r="A1159" s="2">
        <v>35800</v>
      </c>
      <c r="B1159">
        <v>166.52</v>
      </c>
      <c r="C1159">
        <v>-94.52</v>
      </c>
      <c r="D1159">
        <v>-95.87</v>
      </c>
    </row>
    <row r="1160" spans="1:4" x14ac:dyDescent="0.3">
      <c r="A1160" s="2">
        <v>35805</v>
      </c>
      <c r="B1160">
        <v>166.35</v>
      </c>
      <c r="C1160">
        <v>-94.35</v>
      </c>
      <c r="D1160">
        <v>-95.7</v>
      </c>
    </row>
    <row r="1161" spans="1:4" x14ac:dyDescent="0.3">
      <c r="A1161" s="2">
        <v>35809</v>
      </c>
      <c r="B1161">
        <v>166.45</v>
      </c>
      <c r="C1161">
        <v>-94.45</v>
      </c>
      <c r="D1161">
        <v>-95.8</v>
      </c>
    </row>
    <row r="1162" spans="1:4" x14ac:dyDescent="0.3">
      <c r="A1162" s="2">
        <v>35810</v>
      </c>
      <c r="B1162">
        <v>166.45</v>
      </c>
      <c r="C1162">
        <v>-94.45</v>
      </c>
      <c r="D1162">
        <v>-95.8</v>
      </c>
    </row>
    <row r="1163" spans="1:4" x14ac:dyDescent="0.3">
      <c r="A1163" s="2">
        <v>35815</v>
      </c>
      <c r="B1163">
        <v>166.3</v>
      </c>
      <c r="C1163">
        <v>-94.3</v>
      </c>
      <c r="D1163">
        <v>-95.65</v>
      </c>
    </row>
    <row r="1164" spans="1:4" x14ac:dyDescent="0.3">
      <c r="A1164" s="2">
        <v>35820</v>
      </c>
      <c r="B1164">
        <v>166.33</v>
      </c>
      <c r="C1164">
        <v>-94.33</v>
      </c>
      <c r="D1164">
        <v>-95.68</v>
      </c>
    </row>
    <row r="1165" spans="1:4" x14ac:dyDescent="0.3">
      <c r="A1165" s="2">
        <v>35826</v>
      </c>
      <c r="B1165">
        <v>166.19</v>
      </c>
      <c r="C1165">
        <v>-94.19</v>
      </c>
      <c r="D1165">
        <v>-95.54</v>
      </c>
    </row>
    <row r="1166" spans="1:4" x14ac:dyDescent="0.3">
      <c r="A1166" s="2">
        <v>35831</v>
      </c>
      <c r="B1166">
        <v>166</v>
      </c>
      <c r="C1166">
        <v>-94</v>
      </c>
      <c r="D1166">
        <v>-95.35</v>
      </c>
    </row>
    <row r="1167" spans="1:4" x14ac:dyDescent="0.3">
      <c r="A1167" s="2">
        <v>35836</v>
      </c>
      <c r="B1167">
        <v>166.32</v>
      </c>
      <c r="C1167">
        <v>-94.32</v>
      </c>
      <c r="D1167">
        <v>-95.67</v>
      </c>
    </row>
    <row r="1168" spans="1:4" x14ac:dyDescent="0.3">
      <c r="A1168" s="2">
        <v>35841</v>
      </c>
      <c r="B1168">
        <v>166.17</v>
      </c>
      <c r="C1168">
        <v>-94.17</v>
      </c>
      <c r="D1168">
        <v>-95.52</v>
      </c>
    </row>
    <row r="1169" spans="1:4" x14ac:dyDescent="0.3">
      <c r="A1169" s="2">
        <v>35846</v>
      </c>
      <c r="B1169">
        <v>165.82</v>
      </c>
      <c r="C1169">
        <v>-93.82</v>
      </c>
      <c r="D1169">
        <v>-95.17</v>
      </c>
    </row>
    <row r="1170" spans="1:4" x14ac:dyDescent="0.3">
      <c r="A1170" s="2">
        <v>35851</v>
      </c>
      <c r="B1170">
        <v>165.67</v>
      </c>
      <c r="C1170">
        <v>-93.67</v>
      </c>
      <c r="D1170">
        <v>-95.02</v>
      </c>
    </row>
    <row r="1171" spans="1:4" x14ac:dyDescent="0.3">
      <c r="A1171" s="2">
        <v>35854</v>
      </c>
      <c r="B1171">
        <v>165.65</v>
      </c>
      <c r="C1171">
        <v>-93.65</v>
      </c>
      <c r="D1171">
        <v>-95</v>
      </c>
    </row>
    <row r="1172" spans="1:4" x14ac:dyDescent="0.3">
      <c r="A1172" s="2">
        <v>35859</v>
      </c>
      <c r="B1172">
        <v>165.55</v>
      </c>
      <c r="C1172">
        <v>-93.55</v>
      </c>
      <c r="D1172">
        <v>-94.9</v>
      </c>
    </row>
    <row r="1173" spans="1:4" x14ac:dyDescent="0.3">
      <c r="A1173" s="2">
        <v>35864</v>
      </c>
      <c r="B1173">
        <v>165.56</v>
      </c>
      <c r="C1173">
        <v>-93.56</v>
      </c>
      <c r="D1173">
        <v>-94.91</v>
      </c>
    </row>
    <row r="1174" spans="1:4" x14ac:dyDescent="0.3">
      <c r="A1174" s="2">
        <v>35869</v>
      </c>
      <c r="B1174">
        <v>165.8</v>
      </c>
      <c r="C1174">
        <v>-93.8</v>
      </c>
      <c r="D1174">
        <v>-95.15</v>
      </c>
    </row>
    <row r="1175" spans="1:4" x14ac:dyDescent="0.3">
      <c r="A1175" s="2">
        <v>35874</v>
      </c>
      <c r="B1175">
        <v>165.66</v>
      </c>
      <c r="C1175">
        <v>-93.66</v>
      </c>
      <c r="D1175">
        <v>-95.01</v>
      </c>
    </row>
    <row r="1176" spans="1:4" x14ac:dyDescent="0.3">
      <c r="A1176" s="2">
        <v>35879</v>
      </c>
      <c r="B1176">
        <v>165.9</v>
      </c>
      <c r="C1176">
        <v>-93.9</v>
      </c>
      <c r="D1176">
        <v>-95.25</v>
      </c>
    </row>
    <row r="1177" spans="1:4" x14ac:dyDescent="0.3">
      <c r="A1177" s="2">
        <v>35885</v>
      </c>
      <c r="B1177">
        <v>165.9</v>
      </c>
      <c r="C1177">
        <v>-93.9</v>
      </c>
      <c r="D1177">
        <v>-95.25</v>
      </c>
    </row>
    <row r="1178" spans="1:4" x14ac:dyDescent="0.3">
      <c r="A1178" s="2">
        <v>35890</v>
      </c>
      <c r="B1178">
        <v>165.84</v>
      </c>
      <c r="C1178">
        <v>-93.84</v>
      </c>
      <c r="D1178">
        <v>-95.19</v>
      </c>
    </row>
    <row r="1179" spans="1:4" x14ac:dyDescent="0.3">
      <c r="A1179" s="2">
        <v>35895</v>
      </c>
      <c r="B1179">
        <v>165.88</v>
      </c>
      <c r="C1179">
        <v>-93.88</v>
      </c>
      <c r="D1179">
        <v>-95.23</v>
      </c>
    </row>
    <row r="1180" spans="1:4" x14ac:dyDescent="0.3">
      <c r="A1180" s="2">
        <v>35900</v>
      </c>
      <c r="B1180">
        <v>165.92</v>
      </c>
      <c r="C1180">
        <v>-93.92</v>
      </c>
      <c r="D1180">
        <v>-95.27</v>
      </c>
    </row>
    <row r="1181" spans="1:4" x14ac:dyDescent="0.3">
      <c r="A1181" s="2">
        <v>35905</v>
      </c>
      <c r="B1181">
        <v>165.87</v>
      </c>
      <c r="C1181">
        <v>-93.87</v>
      </c>
      <c r="D1181">
        <v>-95.22</v>
      </c>
    </row>
    <row r="1182" spans="1:4" x14ac:dyDescent="0.3">
      <c r="A1182" s="2">
        <v>35908</v>
      </c>
      <c r="B1182">
        <v>165.78</v>
      </c>
      <c r="C1182">
        <v>-93.78</v>
      </c>
      <c r="D1182">
        <v>-95.13</v>
      </c>
    </row>
    <row r="1183" spans="1:4" x14ac:dyDescent="0.3">
      <c r="A1183" s="2">
        <v>35910</v>
      </c>
      <c r="B1183">
        <v>165.77</v>
      </c>
      <c r="C1183">
        <v>-93.77</v>
      </c>
      <c r="D1183">
        <v>-95.12</v>
      </c>
    </row>
    <row r="1184" spans="1:4" x14ac:dyDescent="0.3">
      <c r="A1184" s="2">
        <v>35915</v>
      </c>
      <c r="B1184">
        <v>165.76</v>
      </c>
      <c r="C1184">
        <v>-93.76</v>
      </c>
      <c r="D1184">
        <v>-95.11</v>
      </c>
    </row>
    <row r="1185" spans="1:4" x14ac:dyDescent="0.3">
      <c r="A1185" s="2">
        <v>35920</v>
      </c>
      <c r="B1185">
        <v>165.57</v>
      </c>
      <c r="C1185">
        <v>-93.57</v>
      </c>
      <c r="D1185">
        <v>-94.92</v>
      </c>
    </row>
    <row r="1186" spans="1:4" x14ac:dyDescent="0.3">
      <c r="A1186" s="2">
        <v>35925</v>
      </c>
      <c r="B1186">
        <v>165.44</v>
      </c>
      <c r="C1186">
        <v>-93.44</v>
      </c>
      <c r="D1186">
        <v>-94.79</v>
      </c>
    </row>
    <row r="1187" spans="1:4" x14ac:dyDescent="0.3">
      <c r="A1187" s="2">
        <v>35930</v>
      </c>
      <c r="B1187">
        <v>165.44</v>
      </c>
      <c r="C1187">
        <v>-93.44</v>
      </c>
      <c r="D1187">
        <v>-94.79</v>
      </c>
    </row>
    <row r="1188" spans="1:4" x14ac:dyDescent="0.3">
      <c r="A1188" s="2">
        <v>35935</v>
      </c>
      <c r="B1188">
        <v>165.42</v>
      </c>
      <c r="C1188">
        <v>-93.42</v>
      </c>
      <c r="D1188">
        <v>-94.77</v>
      </c>
    </row>
    <row r="1189" spans="1:4" x14ac:dyDescent="0.3">
      <c r="A1189" s="2">
        <v>35940</v>
      </c>
      <c r="B1189">
        <v>165.64</v>
      </c>
      <c r="C1189">
        <v>-93.64</v>
      </c>
      <c r="D1189">
        <v>-94.99</v>
      </c>
    </row>
    <row r="1190" spans="1:4" x14ac:dyDescent="0.3">
      <c r="A1190" s="2">
        <v>35946</v>
      </c>
      <c r="B1190">
        <v>165.84</v>
      </c>
      <c r="C1190">
        <v>-93.84</v>
      </c>
      <c r="D1190">
        <v>-95.19</v>
      </c>
    </row>
    <row r="1191" spans="1:4" x14ac:dyDescent="0.3">
      <c r="A1191" s="2">
        <v>35951</v>
      </c>
      <c r="B1191">
        <v>166.01</v>
      </c>
      <c r="C1191">
        <v>-94.01</v>
      </c>
      <c r="D1191">
        <v>-95.36</v>
      </c>
    </row>
    <row r="1192" spans="1:4" x14ac:dyDescent="0.3">
      <c r="A1192" s="2">
        <v>35956</v>
      </c>
      <c r="B1192">
        <v>166.18</v>
      </c>
      <c r="C1192">
        <v>-94.18</v>
      </c>
      <c r="D1192">
        <v>-95.53</v>
      </c>
    </row>
    <row r="1193" spans="1:4" x14ac:dyDescent="0.3">
      <c r="A1193" s="2">
        <v>35961</v>
      </c>
      <c r="B1193">
        <v>166.12</v>
      </c>
      <c r="C1193">
        <v>-94.12</v>
      </c>
      <c r="D1193">
        <v>-95.47</v>
      </c>
    </row>
    <row r="1194" spans="1:4" x14ac:dyDescent="0.3">
      <c r="A1194" s="2">
        <v>35966</v>
      </c>
      <c r="B1194">
        <v>166.35</v>
      </c>
      <c r="C1194">
        <v>-94.35</v>
      </c>
      <c r="D1194">
        <v>-95.7</v>
      </c>
    </row>
    <row r="1195" spans="1:4" x14ac:dyDescent="0.3">
      <c r="A1195" s="2">
        <v>35971</v>
      </c>
      <c r="B1195">
        <v>166.92</v>
      </c>
      <c r="C1195">
        <v>-94.92</v>
      </c>
      <c r="D1195">
        <v>-96.27</v>
      </c>
    </row>
    <row r="1196" spans="1:4" x14ac:dyDescent="0.3">
      <c r="A1196" s="2">
        <v>35976</v>
      </c>
      <c r="B1196">
        <v>167.46</v>
      </c>
      <c r="C1196">
        <v>-95.46</v>
      </c>
      <c r="D1196">
        <v>-96.81</v>
      </c>
    </row>
    <row r="1197" spans="1:4" x14ac:dyDescent="0.3">
      <c r="A1197" s="2">
        <v>35981</v>
      </c>
      <c r="B1197">
        <v>167.53</v>
      </c>
      <c r="C1197">
        <v>-95.53</v>
      </c>
      <c r="D1197">
        <v>-96.88</v>
      </c>
    </row>
    <row r="1198" spans="1:4" x14ac:dyDescent="0.3">
      <c r="A1198" s="2">
        <v>35985</v>
      </c>
      <c r="B1198">
        <v>167.47</v>
      </c>
      <c r="C1198">
        <v>-95.47</v>
      </c>
      <c r="D1198">
        <v>-96.82</v>
      </c>
    </row>
    <row r="1199" spans="1:4" x14ac:dyDescent="0.3">
      <c r="A1199" s="2">
        <v>35986</v>
      </c>
      <c r="B1199">
        <v>167.47</v>
      </c>
      <c r="C1199">
        <v>-95.47</v>
      </c>
      <c r="D1199">
        <v>-96.82</v>
      </c>
    </row>
    <row r="1200" spans="1:4" x14ac:dyDescent="0.3">
      <c r="A1200" s="2">
        <v>35991</v>
      </c>
      <c r="B1200">
        <v>167.52</v>
      </c>
      <c r="C1200">
        <v>-95.52</v>
      </c>
      <c r="D1200">
        <v>-96.87</v>
      </c>
    </row>
    <row r="1201" spans="1:4" x14ac:dyDescent="0.3">
      <c r="A1201" s="2">
        <v>35996</v>
      </c>
      <c r="B1201">
        <v>167.75</v>
      </c>
      <c r="C1201">
        <v>-95.75</v>
      </c>
      <c r="D1201">
        <v>-97.1</v>
      </c>
    </row>
    <row r="1202" spans="1:4" x14ac:dyDescent="0.3">
      <c r="A1202" s="2">
        <v>36001</v>
      </c>
      <c r="B1202">
        <v>167.79</v>
      </c>
      <c r="C1202">
        <v>-95.79</v>
      </c>
      <c r="D1202">
        <v>-97.14</v>
      </c>
    </row>
    <row r="1203" spans="1:4" x14ac:dyDescent="0.3">
      <c r="A1203" s="2">
        <v>36007</v>
      </c>
      <c r="B1203">
        <v>167.8</v>
      </c>
      <c r="C1203">
        <v>-95.8</v>
      </c>
      <c r="D1203">
        <v>-97.15</v>
      </c>
    </row>
    <row r="1204" spans="1:4" x14ac:dyDescent="0.3">
      <c r="A1204" s="2">
        <v>36012</v>
      </c>
      <c r="B1204">
        <v>167.96</v>
      </c>
      <c r="C1204">
        <v>-95.96</v>
      </c>
      <c r="D1204">
        <v>-97.31</v>
      </c>
    </row>
    <row r="1205" spans="1:4" x14ac:dyDescent="0.3">
      <c r="A1205" s="2">
        <v>36017</v>
      </c>
      <c r="B1205">
        <v>167.99</v>
      </c>
      <c r="C1205">
        <v>-95.99</v>
      </c>
      <c r="D1205">
        <v>-97.34</v>
      </c>
    </row>
    <row r="1206" spans="1:4" x14ac:dyDescent="0.3">
      <c r="A1206" s="2">
        <v>36022</v>
      </c>
      <c r="B1206">
        <v>168.05</v>
      </c>
      <c r="C1206">
        <v>-96.05</v>
      </c>
      <c r="D1206">
        <v>-97.4</v>
      </c>
    </row>
    <row r="1207" spans="1:4" x14ac:dyDescent="0.3">
      <c r="A1207" s="2">
        <v>36027</v>
      </c>
      <c r="B1207">
        <v>167.93</v>
      </c>
      <c r="C1207">
        <v>-95.93</v>
      </c>
      <c r="D1207">
        <v>-97.28</v>
      </c>
    </row>
    <row r="1208" spans="1:4" x14ac:dyDescent="0.3">
      <c r="A1208" s="2">
        <v>36032</v>
      </c>
      <c r="B1208">
        <v>167.93</v>
      </c>
      <c r="C1208">
        <v>-95.93</v>
      </c>
      <c r="D1208">
        <v>-97.28</v>
      </c>
    </row>
    <row r="1209" spans="1:4" x14ac:dyDescent="0.3">
      <c r="A1209" s="2">
        <v>36038</v>
      </c>
      <c r="B1209">
        <v>167.82</v>
      </c>
      <c r="C1209">
        <v>-95.82</v>
      </c>
      <c r="D1209">
        <v>-97.17</v>
      </c>
    </row>
    <row r="1210" spans="1:4" x14ac:dyDescent="0.3">
      <c r="A1210" s="2">
        <v>36043</v>
      </c>
      <c r="B1210">
        <v>167.8</v>
      </c>
      <c r="C1210">
        <v>-95.8</v>
      </c>
      <c r="D1210">
        <v>-97.15</v>
      </c>
    </row>
    <row r="1211" spans="1:4" x14ac:dyDescent="0.3">
      <c r="A1211" s="2">
        <v>36048</v>
      </c>
      <c r="B1211">
        <v>167.68</v>
      </c>
      <c r="C1211">
        <v>-95.68</v>
      </c>
      <c r="D1211">
        <v>-97.03</v>
      </c>
    </row>
    <row r="1212" spans="1:4" x14ac:dyDescent="0.3">
      <c r="A1212" s="2">
        <v>36053</v>
      </c>
      <c r="B1212">
        <v>167.8</v>
      </c>
      <c r="C1212">
        <v>-95.8</v>
      </c>
      <c r="D1212">
        <v>-97.15</v>
      </c>
    </row>
    <row r="1213" spans="1:4" x14ac:dyDescent="0.3">
      <c r="A1213" s="2">
        <v>36058</v>
      </c>
      <c r="B1213">
        <v>167.78</v>
      </c>
      <c r="C1213">
        <v>-95.78</v>
      </c>
      <c r="D1213">
        <v>-97.13</v>
      </c>
    </row>
    <row r="1214" spans="1:4" x14ac:dyDescent="0.3">
      <c r="A1214" s="2">
        <v>36063</v>
      </c>
      <c r="B1214">
        <v>167.79</v>
      </c>
      <c r="C1214">
        <v>-95.79</v>
      </c>
      <c r="D1214">
        <v>-97.14</v>
      </c>
    </row>
    <row r="1215" spans="1:4" x14ac:dyDescent="0.3">
      <c r="A1215" s="2">
        <v>36068</v>
      </c>
      <c r="B1215">
        <v>167.8</v>
      </c>
      <c r="C1215">
        <v>-95.8</v>
      </c>
      <c r="D1215">
        <v>-97.15</v>
      </c>
    </row>
    <row r="1216" spans="1:4" x14ac:dyDescent="0.3">
      <c r="A1216" s="2">
        <v>36073</v>
      </c>
      <c r="B1216">
        <v>167.95</v>
      </c>
      <c r="C1216">
        <v>-95.95</v>
      </c>
      <c r="D1216">
        <v>-97.3</v>
      </c>
    </row>
    <row r="1217" spans="1:4" x14ac:dyDescent="0.3">
      <c r="A1217" s="2">
        <v>36078</v>
      </c>
      <c r="B1217">
        <v>167.92</v>
      </c>
      <c r="C1217">
        <v>-95.92</v>
      </c>
      <c r="D1217">
        <v>-97.27</v>
      </c>
    </row>
    <row r="1218" spans="1:4" x14ac:dyDescent="0.3">
      <c r="A1218" s="2">
        <v>36083</v>
      </c>
      <c r="B1218">
        <v>167.82</v>
      </c>
      <c r="C1218">
        <v>-95.82</v>
      </c>
      <c r="D1218">
        <v>-97.17</v>
      </c>
    </row>
    <row r="1219" spans="1:4" x14ac:dyDescent="0.3">
      <c r="A1219" s="2">
        <v>36087</v>
      </c>
      <c r="B1219">
        <v>167.58</v>
      </c>
      <c r="C1219">
        <v>-95.58</v>
      </c>
      <c r="D1219">
        <v>-96.93</v>
      </c>
    </row>
    <row r="1220" spans="1:4" x14ac:dyDescent="0.3">
      <c r="A1220" s="2">
        <v>36088</v>
      </c>
      <c r="B1220">
        <v>167.58</v>
      </c>
      <c r="C1220">
        <v>-95.58</v>
      </c>
      <c r="D1220">
        <v>-96.93</v>
      </c>
    </row>
    <row r="1221" spans="1:4" x14ac:dyDescent="0.3">
      <c r="A1221" s="2">
        <v>36093</v>
      </c>
      <c r="B1221">
        <v>167.6</v>
      </c>
      <c r="C1221">
        <v>-95.6</v>
      </c>
      <c r="D1221">
        <v>-96.95</v>
      </c>
    </row>
    <row r="1222" spans="1:4" x14ac:dyDescent="0.3">
      <c r="A1222" s="2">
        <v>36099</v>
      </c>
      <c r="B1222">
        <v>167.63</v>
      </c>
      <c r="C1222">
        <v>-95.63</v>
      </c>
      <c r="D1222">
        <v>-96.98</v>
      </c>
    </row>
    <row r="1223" spans="1:4" x14ac:dyDescent="0.3">
      <c r="A1223" s="2">
        <v>36104</v>
      </c>
      <c r="B1223">
        <v>167.62</v>
      </c>
      <c r="C1223">
        <v>-95.62</v>
      </c>
      <c r="D1223">
        <v>-96.97</v>
      </c>
    </row>
    <row r="1224" spans="1:4" x14ac:dyDescent="0.3">
      <c r="A1224" s="2">
        <v>36109</v>
      </c>
      <c r="B1224">
        <v>167.63</v>
      </c>
      <c r="C1224">
        <v>-95.63</v>
      </c>
      <c r="D1224">
        <v>-96.98</v>
      </c>
    </row>
    <row r="1225" spans="1:4" x14ac:dyDescent="0.3">
      <c r="A1225" s="2">
        <v>36114</v>
      </c>
      <c r="B1225">
        <v>167.59</v>
      </c>
      <c r="C1225">
        <v>-95.59</v>
      </c>
      <c r="D1225">
        <v>-96.94</v>
      </c>
    </row>
    <row r="1226" spans="1:4" x14ac:dyDescent="0.3">
      <c r="A1226" s="2">
        <v>36119</v>
      </c>
      <c r="B1226">
        <v>167.58</v>
      </c>
      <c r="C1226">
        <v>-95.58</v>
      </c>
      <c r="D1226">
        <v>-96.93</v>
      </c>
    </row>
    <row r="1227" spans="1:4" x14ac:dyDescent="0.3">
      <c r="A1227" s="2">
        <v>36124</v>
      </c>
      <c r="B1227">
        <v>167.64</v>
      </c>
      <c r="C1227">
        <v>-95.64</v>
      </c>
      <c r="D1227">
        <v>-96.99</v>
      </c>
    </row>
    <row r="1228" spans="1:4" x14ac:dyDescent="0.3">
      <c r="A1228" s="2">
        <v>36129</v>
      </c>
      <c r="B1228">
        <v>167.62</v>
      </c>
      <c r="C1228">
        <v>-95.62</v>
      </c>
      <c r="D1228">
        <v>-96.97</v>
      </c>
    </row>
    <row r="1229" spans="1:4" x14ac:dyDescent="0.3">
      <c r="A1229" s="2">
        <v>36134</v>
      </c>
      <c r="B1229">
        <v>167.6</v>
      </c>
      <c r="C1229">
        <v>-95.6</v>
      </c>
      <c r="D1229">
        <v>-96.95</v>
      </c>
    </row>
    <row r="1230" spans="1:4" x14ac:dyDescent="0.3">
      <c r="A1230" s="2">
        <v>36139</v>
      </c>
      <c r="B1230">
        <v>167.52</v>
      </c>
      <c r="C1230">
        <v>-95.52</v>
      </c>
      <c r="D1230">
        <v>-96.87</v>
      </c>
    </row>
    <row r="1231" spans="1:4" x14ac:dyDescent="0.3">
      <c r="A1231" s="2">
        <v>36144</v>
      </c>
      <c r="B1231">
        <v>167.32</v>
      </c>
      <c r="C1231">
        <v>-95.32</v>
      </c>
      <c r="D1231">
        <v>-96.67</v>
      </c>
    </row>
    <row r="1232" spans="1:4" x14ac:dyDescent="0.3">
      <c r="A1232" s="2">
        <v>36149</v>
      </c>
      <c r="B1232">
        <v>167.13</v>
      </c>
      <c r="C1232">
        <v>-95.13</v>
      </c>
      <c r="D1232">
        <v>-96.48</v>
      </c>
    </row>
    <row r="1233" spans="1:4" x14ac:dyDescent="0.3">
      <c r="A1233" s="2">
        <v>36154</v>
      </c>
      <c r="B1233">
        <v>167.09</v>
      </c>
      <c r="C1233">
        <v>-95.09</v>
      </c>
      <c r="D1233">
        <v>-96.44</v>
      </c>
    </row>
    <row r="1234" spans="1:4" x14ac:dyDescent="0.3">
      <c r="A1234" s="2">
        <v>36160</v>
      </c>
      <c r="B1234">
        <v>166.77</v>
      </c>
      <c r="C1234">
        <v>-94.77</v>
      </c>
      <c r="D1234">
        <v>-96.12</v>
      </c>
    </row>
    <row r="1235" spans="1:4" x14ac:dyDescent="0.3">
      <c r="A1235" s="2">
        <v>36165</v>
      </c>
      <c r="B1235">
        <v>166.62</v>
      </c>
      <c r="C1235">
        <v>-94.62</v>
      </c>
      <c r="D1235">
        <v>-95.97</v>
      </c>
    </row>
    <row r="1236" spans="1:4" x14ac:dyDescent="0.3">
      <c r="A1236" s="2">
        <v>36170</v>
      </c>
      <c r="B1236">
        <v>166.62</v>
      </c>
      <c r="C1236">
        <v>-94.62</v>
      </c>
      <c r="D1236">
        <v>-95.97</v>
      </c>
    </row>
    <row r="1237" spans="1:4" x14ac:dyDescent="0.3">
      <c r="A1237" s="2">
        <v>36174</v>
      </c>
      <c r="B1237">
        <v>166.69</v>
      </c>
      <c r="C1237">
        <v>-94.69</v>
      </c>
      <c r="D1237">
        <v>-96.04</v>
      </c>
    </row>
    <row r="1238" spans="1:4" x14ac:dyDescent="0.3">
      <c r="A1238" s="2">
        <v>36175</v>
      </c>
      <c r="B1238">
        <v>166.68</v>
      </c>
      <c r="C1238">
        <v>-94.68</v>
      </c>
      <c r="D1238">
        <v>-96.03</v>
      </c>
    </row>
    <row r="1239" spans="1:4" x14ac:dyDescent="0.3">
      <c r="A1239" s="2">
        <v>36180</v>
      </c>
      <c r="B1239">
        <v>166.4</v>
      </c>
      <c r="C1239">
        <v>-94.4</v>
      </c>
      <c r="D1239">
        <v>-95.75</v>
      </c>
    </row>
    <row r="1240" spans="1:4" x14ac:dyDescent="0.3">
      <c r="A1240" s="2">
        <v>36185</v>
      </c>
      <c r="B1240">
        <v>166.18</v>
      </c>
      <c r="C1240">
        <v>-94.18</v>
      </c>
      <c r="D1240">
        <v>-95.53</v>
      </c>
    </row>
    <row r="1241" spans="1:4" x14ac:dyDescent="0.3">
      <c r="A1241" s="2">
        <v>36191</v>
      </c>
      <c r="B1241">
        <v>166.12</v>
      </c>
      <c r="C1241">
        <v>-94.12</v>
      </c>
      <c r="D1241">
        <v>-95.47</v>
      </c>
    </row>
    <row r="1242" spans="1:4" x14ac:dyDescent="0.3">
      <c r="A1242" s="2">
        <v>36196</v>
      </c>
      <c r="B1242">
        <v>166.1</v>
      </c>
      <c r="C1242">
        <v>-94.1</v>
      </c>
      <c r="D1242">
        <v>-95.45</v>
      </c>
    </row>
    <row r="1243" spans="1:4" x14ac:dyDescent="0.3">
      <c r="A1243" s="2">
        <v>36201</v>
      </c>
      <c r="B1243">
        <v>166.03</v>
      </c>
      <c r="C1243">
        <v>-94.03</v>
      </c>
      <c r="D1243">
        <v>-95.38</v>
      </c>
    </row>
    <row r="1244" spans="1:4" x14ac:dyDescent="0.3">
      <c r="A1244" s="2">
        <v>36206</v>
      </c>
      <c r="B1244">
        <v>165.98</v>
      </c>
      <c r="C1244">
        <v>-93.98</v>
      </c>
      <c r="D1244">
        <v>-95.33</v>
      </c>
    </row>
    <row r="1245" spans="1:4" x14ac:dyDescent="0.3">
      <c r="A1245" s="2">
        <v>36211</v>
      </c>
      <c r="B1245">
        <v>165.95</v>
      </c>
      <c r="C1245">
        <v>-93.95</v>
      </c>
      <c r="D1245">
        <v>-95.3</v>
      </c>
    </row>
    <row r="1246" spans="1:4" x14ac:dyDescent="0.3">
      <c r="A1246" s="2">
        <v>36216</v>
      </c>
      <c r="B1246">
        <v>165.95</v>
      </c>
      <c r="C1246">
        <v>-93.95</v>
      </c>
      <c r="D1246">
        <v>-95.3</v>
      </c>
    </row>
    <row r="1247" spans="1:4" x14ac:dyDescent="0.3">
      <c r="A1247" s="2">
        <v>36219</v>
      </c>
      <c r="B1247">
        <v>165.7</v>
      </c>
      <c r="C1247">
        <v>-93.7</v>
      </c>
      <c r="D1247">
        <v>-95.05</v>
      </c>
    </row>
    <row r="1248" spans="1:4" x14ac:dyDescent="0.3">
      <c r="A1248" s="2">
        <v>36224</v>
      </c>
      <c r="B1248">
        <v>165.9</v>
      </c>
      <c r="C1248">
        <v>-93.9</v>
      </c>
      <c r="D1248">
        <v>-95.25</v>
      </c>
    </row>
    <row r="1249" spans="1:4" x14ac:dyDescent="0.3">
      <c r="A1249" s="2">
        <v>36229</v>
      </c>
      <c r="B1249">
        <v>166</v>
      </c>
      <c r="C1249">
        <v>-94</v>
      </c>
      <c r="D1249">
        <v>-95.35</v>
      </c>
    </row>
    <row r="1250" spans="1:4" x14ac:dyDescent="0.3">
      <c r="A1250" s="2">
        <v>36234</v>
      </c>
      <c r="B1250">
        <v>165.7</v>
      </c>
      <c r="C1250">
        <v>-93.7</v>
      </c>
      <c r="D1250">
        <v>-95.05</v>
      </c>
    </row>
    <row r="1251" spans="1:4" x14ac:dyDescent="0.3">
      <c r="A1251" s="2">
        <v>36239</v>
      </c>
      <c r="B1251">
        <v>165.74</v>
      </c>
      <c r="C1251">
        <v>-93.74</v>
      </c>
      <c r="D1251">
        <v>-95.09</v>
      </c>
    </row>
    <row r="1252" spans="1:4" x14ac:dyDescent="0.3">
      <c r="A1252" s="2">
        <v>36244</v>
      </c>
      <c r="B1252">
        <v>165.7</v>
      </c>
      <c r="C1252">
        <v>-93.7</v>
      </c>
      <c r="D1252">
        <v>-95.05</v>
      </c>
    </row>
    <row r="1253" spans="1:4" x14ac:dyDescent="0.3">
      <c r="A1253" s="2">
        <v>36250</v>
      </c>
      <c r="B1253">
        <v>165.72</v>
      </c>
      <c r="C1253">
        <v>-93.72</v>
      </c>
      <c r="D1253">
        <v>-95.07</v>
      </c>
    </row>
    <row r="1254" spans="1:4" x14ac:dyDescent="0.3">
      <c r="A1254" s="2">
        <v>36255</v>
      </c>
      <c r="B1254">
        <v>165.73</v>
      </c>
      <c r="C1254">
        <v>-93.73</v>
      </c>
      <c r="D1254">
        <v>-95.08</v>
      </c>
    </row>
    <row r="1255" spans="1:4" x14ac:dyDescent="0.3">
      <c r="A1255" s="2">
        <v>36260</v>
      </c>
      <c r="B1255">
        <v>165.7</v>
      </c>
      <c r="C1255">
        <v>-93.7</v>
      </c>
      <c r="D1255">
        <v>-95.05</v>
      </c>
    </row>
    <row r="1256" spans="1:4" x14ac:dyDescent="0.3">
      <c r="A1256" s="2">
        <v>36264</v>
      </c>
      <c r="B1256">
        <v>165.45</v>
      </c>
      <c r="C1256">
        <v>-93.45</v>
      </c>
      <c r="D1256">
        <v>-94.8</v>
      </c>
    </row>
    <row r="1257" spans="1:4" x14ac:dyDescent="0.3">
      <c r="A1257" s="2">
        <v>36265</v>
      </c>
      <c r="B1257">
        <v>165.43</v>
      </c>
      <c r="C1257">
        <v>-93.43</v>
      </c>
      <c r="D1257">
        <v>-94.78</v>
      </c>
    </row>
    <row r="1258" spans="1:4" x14ac:dyDescent="0.3">
      <c r="A1258" s="2">
        <v>36270</v>
      </c>
      <c r="B1258">
        <v>165.38</v>
      </c>
      <c r="C1258">
        <v>-93.38</v>
      </c>
      <c r="D1258">
        <v>-94.73</v>
      </c>
    </row>
    <row r="1259" spans="1:4" x14ac:dyDescent="0.3">
      <c r="A1259" s="2">
        <v>36275</v>
      </c>
      <c r="B1259">
        <v>165.47</v>
      </c>
      <c r="C1259">
        <v>-93.47</v>
      </c>
      <c r="D1259">
        <v>-94.82</v>
      </c>
    </row>
    <row r="1260" spans="1:4" x14ac:dyDescent="0.3">
      <c r="A1260" s="2">
        <v>36280</v>
      </c>
      <c r="B1260">
        <v>165.53</v>
      </c>
      <c r="C1260">
        <v>-93.53</v>
      </c>
      <c r="D1260">
        <v>-94.88</v>
      </c>
    </row>
    <row r="1261" spans="1:4" x14ac:dyDescent="0.3">
      <c r="A1261" s="2">
        <v>36285</v>
      </c>
      <c r="B1261">
        <v>165.52</v>
      </c>
      <c r="C1261">
        <v>-93.52</v>
      </c>
      <c r="D1261">
        <v>-94.87</v>
      </c>
    </row>
    <row r="1262" spans="1:4" x14ac:dyDescent="0.3">
      <c r="A1262" s="2">
        <v>36290</v>
      </c>
      <c r="B1262">
        <v>165.92</v>
      </c>
      <c r="C1262">
        <v>-93.92</v>
      </c>
      <c r="D1262">
        <v>-95.27</v>
      </c>
    </row>
    <row r="1263" spans="1:4" x14ac:dyDescent="0.3">
      <c r="A1263" s="2">
        <v>36295</v>
      </c>
      <c r="B1263">
        <v>165.93</v>
      </c>
      <c r="C1263">
        <v>-93.93</v>
      </c>
      <c r="D1263">
        <v>-95.28</v>
      </c>
    </row>
    <row r="1264" spans="1:4" x14ac:dyDescent="0.3">
      <c r="A1264" s="2">
        <v>36300</v>
      </c>
      <c r="B1264">
        <v>165.83</v>
      </c>
      <c r="C1264">
        <v>-93.83</v>
      </c>
      <c r="D1264">
        <v>-95.18</v>
      </c>
    </row>
    <row r="1265" spans="1:4" x14ac:dyDescent="0.3">
      <c r="A1265" s="2">
        <v>36305</v>
      </c>
      <c r="B1265">
        <v>166.16</v>
      </c>
      <c r="C1265">
        <v>-94.16</v>
      </c>
      <c r="D1265">
        <v>-95.51</v>
      </c>
    </row>
    <row r="1266" spans="1:4" x14ac:dyDescent="0.3">
      <c r="A1266" s="2">
        <v>36311</v>
      </c>
      <c r="B1266">
        <v>166.13</v>
      </c>
      <c r="C1266">
        <v>-94.13</v>
      </c>
      <c r="D1266">
        <v>-95.48</v>
      </c>
    </row>
    <row r="1267" spans="1:4" x14ac:dyDescent="0.3">
      <c r="A1267" s="2">
        <v>36316</v>
      </c>
      <c r="B1267">
        <v>166.35</v>
      </c>
      <c r="C1267">
        <v>-94.35</v>
      </c>
      <c r="D1267">
        <v>-95.7</v>
      </c>
    </row>
    <row r="1268" spans="1:4" x14ac:dyDescent="0.3">
      <c r="A1268" s="2">
        <v>36321</v>
      </c>
      <c r="B1268">
        <v>166.72</v>
      </c>
      <c r="C1268">
        <v>-94.72</v>
      </c>
      <c r="D1268">
        <v>-96.07</v>
      </c>
    </row>
    <row r="1269" spans="1:4" x14ac:dyDescent="0.3">
      <c r="A1269" s="2">
        <v>36326</v>
      </c>
      <c r="B1269">
        <v>167.05</v>
      </c>
      <c r="C1269">
        <v>-95.05</v>
      </c>
      <c r="D1269">
        <v>-96.4</v>
      </c>
    </row>
    <row r="1270" spans="1:4" x14ac:dyDescent="0.3">
      <c r="A1270" s="2">
        <v>36331</v>
      </c>
      <c r="B1270">
        <v>167.03</v>
      </c>
      <c r="C1270">
        <v>-95.03</v>
      </c>
      <c r="D1270">
        <v>-96.38</v>
      </c>
    </row>
    <row r="1271" spans="1:4" x14ac:dyDescent="0.3">
      <c r="A1271" s="2">
        <v>36336</v>
      </c>
      <c r="B1271">
        <v>166.95</v>
      </c>
      <c r="C1271">
        <v>-94.95</v>
      </c>
      <c r="D1271">
        <v>-96.3</v>
      </c>
    </row>
    <row r="1272" spans="1:4" x14ac:dyDescent="0.3">
      <c r="A1272" s="2">
        <v>36341</v>
      </c>
      <c r="B1272">
        <v>166.99</v>
      </c>
      <c r="C1272">
        <v>-94.99</v>
      </c>
      <c r="D1272">
        <v>-96.34</v>
      </c>
    </row>
    <row r="1273" spans="1:4" x14ac:dyDescent="0.3">
      <c r="A1273" s="2">
        <v>36346</v>
      </c>
      <c r="B1273">
        <v>167.22</v>
      </c>
      <c r="C1273">
        <v>-95.22</v>
      </c>
      <c r="D1273">
        <v>-96.57</v>
      </c>
    </row>
    <row r="1274" spans="1:4" x14ac:dyDescent="0.3">
      <c r="A1274" s="2">
        <v>36351</v>
      </c>
      <c r="B1274">
        <v>167.34</v>
      </c>
      <c r="C1274">
        <v>-95.34</v>
      </c>
      <c r="D1274">
        <v>-96.69</v>
      </c>
    </row>
    <row r="1275" spans="1:4" x14ac:dyDescent="0.3">
      <c r="A1275" s="2">
        <v>36356</v>
      </c>
      <c r="B1275">
        <v>167.27</v>
      </c>
      <c r="C1275">
        <v>-95.27</v>
      </c>
      <c r="D1275">
        <v>-96.62</v>
      </c>
    </row>
    <row r="1276" spans="1:4" x14ac:dyDescent="0.3">
      <c r="A1276" s="2">
        <v>36361</v>
      </c>
      <c r="B1276">
        <v>167.21</v>
      </c>
      <c r="C1276">
        <v>-95.21</v>
      </c>
      <c r="D1276">
        <v>-96.56</v>
      </c>
    </row>
    <row r="1277" spans="1:4" x14ac:dyDescent="0.3">
      <c r="A1277" s="2">
        <v>36363</v>
      </c>
      <c r="B1277">
        <v>167.31</v>
      </c>
      <c r="C1277">
        <v>-95.31</v>
      </c>
      <c r="D1277">
        <v>-96.66</v>
      </c>
    </row>
    <row r="1278" spans="1:4" x14ac:dyDescent="0.3">
      <c r="A1278" s="2">
        <v>36366</v>
      </c>
      <c r="B1278">
        <v>167.12</v>
      </c>
      <c r="C1278">
        <v>-95.12</v>
      </c>
      <c r="D1278">
        <v>-96.47</v>
      </c>
    </row>
    <row r="1279" spans="1:4" x14ac:dyDescent="0.3">
      <c r="A1279" s="2">
        <v>36372</v>
      </c>
      <c r="B1279">
        <v>167.24</v>
      </c>
      <c r="C1279">
        <v>-95.24</v>
      </c>
      <c r="D1279">
        <v>-96.59</v>
      </c>
    </row>
    <row r="1280" spans="1:4" x14ac:dyDescent="0.3">
      <c r="A1280" s="2">
        <v>36377</v>
      </c>
      <c r="B1280">
        <v>167.41</v>
      </c>
      <c r="C1280">
        <v>-95.41</v>
      </c>
      <c r="D1280">
        <v>-96.76</v>
      </c>
    </row>
    <row r="1281" spans="1:4" x14ac:dyDescent="0.3">
      <c r="A1281" s="2">
        <v>36382</v>
      </c>
      <c r="B1281">
        <v>167.5</v>
      </c>
      <c r="C1281">
        <v>-95.5</v>
      </c>
      <c r="D1281">
        <v>-96.85</v>
      </c>
    </row>
    <row r="1282" spans="1:4" x14ac:dyDescent="0.3">
      <c r="A1282" s="2">
        <v>36387</v>
      </c>
      <c r="B1282">
        <v>167.56</v>
      </c>
      <c r="C1282">
        <v>-95.56</v>
      </c>
      <c r="D1282">
        <v>-96.91</v>
      </c>
    </row>
    <row r="1283" spans="1:4" x14ac:dyDescent="0.3">
      <c r="A1283" s="2">
        <v>36392</v>
      </c>
      <c r="B1283">
        <v>167.55</v>
      </c>
      <c r="C1283">
        <v>-95.55</v>
      </c>
      <c r="D1283">
        <v>-96.9</v>
      </c>
    </row>
    <row r="1284" spans="1:4" x14ac:dyDescent="0.3">
      <c r="A1284" s="2">
        <v>36397</v>
      </c>
      <c r="B1284">
        <v>167.55</v>
      </c>
      <c r="C1284">
        <v>-95.55</v>
      </c>
      <c r="D1284">
        <v>-96.9</v>
      </c>
    </row>
    <row r="1285" spans="1:4" x14ac:dyDescent="0.3">
      <c r="A1285" s="2">
        <v>36403</v>
      </c>
      <c r="B1285">
        <v>167.5</v>
      </c>
      <c r="C1285">
        <v>-95.5</v>
      </c>
      <c r="D1285">
        <v>-96.85</v>
      </c>
    </row>
    <row r="1286" spans="1:4" x14ac:dyDescent="0.3">
      <c r="A1286" s="2">
        <v>36408</v>
      </c>
      <c r="B1286">
        <v>167.2</v>
      </c>
      <c r="C1286">
        <v>-95.2</v>
      </c>
      <c r="D1286">
        <v>-96.55</v>
      </c>
    </row>
    <row r="1287" spans="1:4" x14ac:dyDescent="0.3">
      <c r="A1287" s="2">
        <v>36413</v>
      </c>
      <c r="B1287">
        <v>167.06</v>
      </c>
      <c r="C1287">
        <v>-95.06</v>
      </c>
      <c r="D1287">
        <v>-96.41</v>
      </c>
    </row>
    <row r="1288" spans="1:4" x14ac:dyDescent="0.3">
      <c r="A1288" s="2">
        <v>36418</v>
      </c>
      <c r="B1288">
        <v>167.12</v>
      </c>
      <c r="C1288">
        <v>-95.12</v>
      </c>
      <c r="D1288">
        <v>-96.47</v>
      </c>
    </row>
    <row r="1289" spans="1:4" x14ac:dyDescent="0.3">
      <c r="A1289" s="2">
        <v>36423</v>
      </c>
      <c r="B1289">
        <v>166.8</v>
      </c>
      <c r="C1289">
        <v>-94.8</v>
      </c>
      <c r="D1289">
        <v>-96.15</v>
      </c>
    </row>
    <row r="1290" spans="1:4" x14ac:dyDescent="0.3">
      <c r="A1290" s="2">
        <v>36428</v>
      </c>
      <c r="B1290">
        <v>166.61</v>
      </c>
      <c r="C1290">
        <v>-94.61</v>
      </c>
      <c r="D1290">
        <v>-95.96</v>
      </c>
    </row>
    <row r="1291" spans="1:4" x14ac:dyDescent="0.3">
      <c r="A1291" s="2">
        <v>36433</v>
      </c>
      <c r="B1291">
        <v>166.76</v>
      </c>
      <c r="C1291">
        <v>-94.76</v>
      </c>
      <c r="D1291">
        <v>-96.11</v>
      </c>
    </row>
    <row r="1292" spans="1:4" x14ac:dyDescent="0.3">
      <c r="A1292" s="2">
        <v>36438</v>
      </c>
      <c r="B1292">
        <v>166.83</v>
      </c>
      <c r="C1292">
        <v>-94.83</v>
      </c>
      <c r="D1292">
        <v>-96.18</v>
      </c>
    </row>
    <row r="1293" spans="1:4" x14ac:dyDescent="0.3">
      <c r="A1293" s="2">
        <v>36443</v>
      </c>
      <c r="B1293">
        <v>166.92</v>
      </c>
      <c r="C1293">
        <v>-94.92</v>
      </c>
      <c r="D1293">
        <v>-96.27</v>
      </c>
    </row>
    <row r="1294" spans="1:4" x14ac:dyDescent="0.3">
      <c r="A1294" s="2">
        <v>36448</v>
      </c>
      <c r="B1294">
        <v>166.86</v>
      </c>
      <c r="C1294">
        <v>-94.86</v>
      </c>
      <c r="D1294">
        <v>-96.21</v>
      </c>
    </row>
    <row r="1295" spans="1:4" x14ac:dyDescent="0.3">
      <c r="A1295" s="2">
        <v>36453</v>
      </c>
      <c r="B1295">
        <v>166.35</v>
      </c>
      <c r="C1295">
        <v>-94.35</v>
      </c>
      <c r="D1295">
        <v>-95.7</v>
      </c>
    </row>
    <row r="1296" spans="1:4" x14ac:dyDescent="0.3">
      <c r="A1296" s="2">
        <v>36458</v>
      </c>
      <c r="B1296">
        <v>166.19</v>
      </c>
      <c r="C1296">
        <v>-94.19</v>
      </c>
      <c r="D1296">
        <v>-95.54</v>
      </c>
    </row>
    <row r="1297" spans="1:4" x14ac:dyDescent="0.3">
      <c r="A1297" s="2">
        <v>36464</v>
      </c>
      <c r="B1297">
        <v>166.15</v>
      </c>
      <c r="C1297">
        <v>-94.15</v>
      </c>
      <c r="D1297">
        <v>-95.5</v>
      </c>
    </row>
    <row r="1298" spans="1:4" x14ac:dyDescent="0.3">
      <c r="A1298" s="2">
        <v>36469</v>
      </c>
      <c r="B1298">
        <v>166.17</v>
      </c>
      <c r="C1298">
        <v>-94.17</v>
      </c>
      <c r="D1298">
        <v>-95.52</v>
      </c>
    </row>
    <row r="1299" spans="1:4" x14ac:dyDescent="0.3">
      <c r="A1299" s="2">
        <v>36474</v>
      </c>
      <c r="B1299">
        <v>166.08</v>
      </c>
      <c r="C1299">
        <v>-94.08</v>
      </c>
      <c r="D1299">
        <v>-95.43</v>
      </c>
    </row>
    <row r="1300" spans="1:4" x14ac:dyDescent="0.3">
      <c r="A1300" s="2">
        <v>36479</v>
      </c>
      <c r="B1300">
        <v>165.83</v>
      </c>
      <c r="C1300">
        <v>-93.83</v>
      </c>
      <c r="D1300">
        <v>-95.18</v>
      </c>
    </row>
    <row r="1301" spans="1:4" x14ac:dyDescent="0.3">
      <c r="A1301" s="2">
        <v>36484</v>
      </c>
      <c r="B1301">
        <v>165.87</v>
      </c>
      <c r="C1301">
        <v>-93.87</v>
      </c>
      <c r="D1301">
        <v>-95.22</v>
      </c>
    </row>
    <row r="1302" spans="1:4" x14ac:dyDescent="0.3">
      <c r="A1302" s="2">
        <v>36489</v>
      </c>
      <c r="B1302">
        <v>165.73</v>
      </c>
      <c r="C1302">
        <v>-93.73</v>
      </c>
      <c r="D1302">
        <v>-95.08</v>
      </c>
    </row>
    <row r="1303" spans="1:4" x14ac:dyDescent="0.3">
      <c r="A1303" s="2">
        <v>36494</v>
      </c>
      <c r="B1303">
        <v>165.57</v>
      </c>
      <c r="C1303">
        <v>-93.57</v>
      </c>
      <c r="D1303">
        <v>-94.92</v>
      </c>
    </row>
    <row r="1304" spans="1:4" x14ac:dyDescent="0.3">
      <c r="A1304" s="2">
        <v>36499</v>
      </c>
      <c r="B1304">
        <v>165.46</v>
      </c>
      <c r="C1304">
        <v>-93.46</v>
      </c>
      <c r="D1304">
        <v>-94.81</v>
      </c>
    </row>
    <row r="1305" spans="1:4" x14ac:dyDescent="0.3">
      <c r="A1305" s="2">
        <v>36504</v>
      </c>
      <c r="B1305">
        <v>165.35</v>
      </c>
      <c r="C1305">
        <v>-93.35</v>
      </c>
      <c r="D1305">
        <v>-94.7</v>
      </c>
    </row>
    <row r="1306" spans="1:4" x14ac:dyDescent="0.3">
      <c r="A1306" s="2">
        <v>36509</v>
      </c>
      <c r="B1306">
        <v>165.2</v>
      </c>
      <c r="C1306">
        <v>-93.2</v>
      </c>
      <c r="D1306">
        <v>-94.55</v>
      </c>
    </row>
    <row r="1307" spans="1:4" x14ac:dyDescent="0.3">
      <c r="A1307" s="2">
        <v>36514</v>
      </c>
      <c r="B1307">
        <v>165.3</v>
      </c>
      <c r="C1307">
        <v>-93.3</v>
      </c>
      <c r="D1307">
        <v>-94.65</v>
      </c>
    </row>
    <row r="1308" spans="1:4" x14ac:dyDescent="0.3">
      <c r="A1308" s="2">
        <v>36519</v>
      </c>
      <c r="B1308">
        <v>165.17</v>
      </c>
      <c r="C1308">
        <v>-93.17</v>
      </c>
      <c r="D1308">
        <v>-94.52</v>
      </c>
    </row>
    <row r="1309" spans="1:4" x14ac:dyDescent="0.3">
      <c r="A1309" s="2">
        <v>36525</v>
      </c>
      <c r="B1309">
        <v>165.12</v>
      </c>
      <c r="C1309">
        <v>-93.12</v>
      </c>
      <c r="D1309">
        <v>-94.47</v>
      </c>
    </row>
    <row r="1310" spans="1:4" x14ac:dyDescent="0.3">
      <c r="A1310" s="2">
        <v>36530</v>
      </c>
      <c r="B1310">
        <v>165.06</v>
      </c>
      <c r="C1310">
        <v>-93.06</v>
      </c>
      <c r="D1310">
        <v>-94.41</v>
      </c>
    </row>
    <row r="1311" spans="1:4" x14ac:dyDescent="0.3">
      <c r="A1311" s="2">
        <v>36535</v>
      </c>
      <c r="B1311">
        <v>164.92</v>
      </c>
      <c r="C1311">
        <v>-92.92</v>
      </c>
      <c r="D1311">
        <v>-94.27</v>
      </c>
    </row>
    <row r="1312" spans="1:4" x14ac:dyDescent="0.3">
      <c r="A1312" s="2">
        <v>36540</v>
      </c>
      <c r="B1312">
        <v>164.99</v>
      </c>
      <c r="C1312">
        <v>-92.99</v>
      </c>
      <c r="D1312">
        <v>-94.34</v>
      </c>
    </row>
    <row r="1313" spans="1:4" x14ac:dyDescent="0.3">
      <c r="A1313" s="2">
        <v>36544</v>
      </c>
      <c r="B1313">
        <v>164.86</v>
      </c>
      <c r="C1313">
        <v>-92.86</v>
      </c>
      <c r="D1313">
        <v>-94.21</v>
      </c>
    </row>
    <row r="1314" spans="1:4" x14ac:dyDescent="0.3">
      <c r="A1314" s="2">
        <v>36545</v>
      </c>
      <c r="B1314">
        <v>164.86</v>
      </c>
      <c r="C1314">
        <v>-92.86</v>
      </c>
      <c r="D1314">
        <v>-94.21</v>
      </c>
    </row>
    <row r="1315" spans="1:4" x14ac:dyDescent="0.3">
      <c r="A1315" s="2">
        <v>36550</v>
      </c>
      <c r="B1315">
        <v>164.87</v>
      </c>
      <c r="C1315">
        <v>-92.87</v>
      </c>
      <c r="D1315">
        <v>-94.22</v>
      </c>
    </row>
    <row r="1316" spans="1:4" x14ac:dyDescent="0.3">
      <c r="A1316" s="2">
        <v>36556</v>
      </c>
      <c r="B1316">
        <v>165.15</v>
      </c>
      <c r="C1316">
        <v>-93.15</v>
      </c>
      <c r="D1316">
        <v>-94.5</v>
      </c>
    </row>
    <row r="1317" spans="1:4" x14ac:dyDescent="0.3">
      <c r="A1317" s="2">
        <v>36561</v>
      </c>
      <c r="B1317">
        <v>165.28</v>
      </c>
      <c r="C1317">
        <v>-93.28</v>
      </c>
      <c r="D1317">
        <v>-94.63</v>
      </c>
    </row>
    <row r="1318" spans="1:4" x14ac:dyDescent="0.3">
      <c r="A1318" s="2">
        <v>36566</v>
      </c>
      <c r="B1318">
        <v>165.28</v>
      </c>
      <c r="C1318">
        <v>-93.28</v>
      </c>
      <c r="D1318">
        <v>-94.63</v>
      </c>
    </row>
    <row r="1319" spans="1:4" x14ac:dyDescent="0.3">
      <c r="A1319" s="2">
        <v>36571</v>
      </c>
      <c r="B1319">
        <v>165.14</v>
      </c>
      <c r="C1319">
        <v>-93.14</v>
      </c>
      <c r="D1319">
        <v>-94.49</v>
      </c>
    </row>
    <row r="1320" spans="1:4" x14ac:dyDescent="0.3">
      <c r="A1320" s="2">
        <v>36576</v>
      </c>
      <c r="B1320">
        <v>165.07</v>
      </c>
      <c r="C1320">
        <v>-93.07</v>
      </c>
      <c r="D1320">
        <v>-94.42</v>
      </c>
    </row>
    <row r="1321" spans="1:4" x14ac:dyDescent="0.3">
      <c r="A1321" s="2">
        <v>36581</v>
      </c>
      <c r="B1321">
        <v>165.23</v>
      </c>
      <c r="C1321">
        <v>-93.23</v>
      </c>
      <c r="D1321">
        <v>-94.58</v>
      </c>
    </row>
    <row r="1322" spans="1:4" x14ac:dyDescent="0.3">
      <c r="A1322" s="2">
        <v>36585</v>
      </c>
      <c r="B1322">
        <v>165.1</v>
      </c>
      <c r="C1322">
        <v>-93.1</v>
      </c>
      <c r="D1322">
        <v>-94.45</v>
      </c>
    </row>
    <row r="1323" spans="1:4" x14ac:dyDescent="0.3">
      <c r="A1323" s="2">
        <v>36590</v>
      </c>
      <c r="B1323">
        <v>164.9</v>
      </c>
      <c r="C1323">
        <v>-92.9</v>
      </c>
      <c r="D1323">
        <v>-94.25</v>
      </c>
    </row>
    <row r="1324" spans="1:4" x14ac:dyDescent="0.3">
      <c r="A1324" s="2">
        <v>36595</v>
      </c>
      <c r="B1324">
        <v>165.02</v>
      </c>
      <c r="C1324">
        <v>-93.02</v>
      </c>
      <c r="D1324">
        <v>-94.37</v>
      </c>
    </row>
    <row r="1325" spans="1:4" x14ac:dyDescent="0.3">
      <c r="A1325" s="2">
        <v>36600</v>
      </c>
      <c r="B1325">
        <v>165.33</v>
      </c>
      <c r="C1325">
        <v>-93.33</v>
      </c>
      <c r="D1325">
        <v>-94.68</v>
      </c>
    </row>
    <row r="1326" spans="1:4" x14ac:dyDescent="0.3">
      <c r="A1326" s="2">
        <v>36605</v>
      </c>
      <c r="B1326">
        <v>165.12</v>
      </c>
      <c r="C1326">
        <v>-93.12</v>
      </c>
      <c r="D1326">
        <v>-94.47</v>
      </c>
    </row>
    <row r="1327" spans="1:4" x14ac:dyDescent="0.3">
      <c r="A1327" s="2">
        <v>36610</v>
      </c>
      <c r="B1327">
        <v>164.78</v>
      </c>
      <c r="C1327">
        <v>-92.78</v>
      </c>
      <c r="D1327">
        <v>-94.13</v>
      </c>
    </row>
    <row r="1328" spans="1:4" x14ac:dyDescent="0.3">
      <c r="A1328" s="2">
        <v>36616</v>
      </c>
      <c r="B1328">
        <v>164.83</v>
      </c>
      <c r="C1328">
        <v>-92.83</v>
      </c>
      <c r="D1328">
        <v>-94.18</v>
      </c>
    </row>
    <row r="1329" spans="1:4" x14ac:dyDescent="0.3">
      <c r="A1329" s="2">
        <v>36621</v>
      </c>
      <c r="B1329">
        <v>164.83</v>
      </c>
      <c r="C1329">
        <v>-92.83</v>
      </c>
      <c r="D1329">
        <v>-94.18</v>
      </c>
    </row>
    <row r="1330" spans="1:4" x14ac:dyDescent="0.3">
      <c r="A1330" s="2">
        <v>36626</v>
      </c>
      <c r="B1330">
        <v>164.87</v>
      </c>
      <c r="C1330">
        <v>-92.87</v>
      </c>
      <c r="D1330">
        <v>-94.22</v>
      </c>
    </row>
    <row r="1331" spans="1:4" x14ac:dyDescent="0.3">
      <c r="A1331" s="2">
        <v>36631</v>
      </c>
      <c r="B1331">
        <v>164.92</v>
      </c>
      <c r="C1331">
        <v>-92.92</v>
      </c>
      <c r="D1331">
        <v>-94.27</v>
      </c>
    </row>
    <row r="1332" spans="1:4" x14ac:dyDescent="0.3">
      <c r="A1332" s="2">
        <v>36636</v>
      </c>
      <c r="B1332">
        <v>164.72</v>
      </c>
      <c r="C1332">
        <v>-92.72</v>
      </c>
      <c r="D1332">
        <v>-94.07</v>
      </c>
    </row>
    <row r="1333" spans="1:4" x14ac:dyDescent="0.3">
      <c r="A1333" s="2">
        <v>36641</v>
      </c>
      <c r="B1333">
        <v>164.45</v>
      </c>
      <c r="C1333">
        <v>-92.45</v>
      </c>
      <c r="D1333">
        <v>-93.8</v>
      </c>
    </row>
    <row r="1334" spans="1:4" x14ac:dyDescent="0.3">
      <c r="A1334" s="2">
        <v>36646</v>
      </c>
      <c r="B1334">
        <v>164.3</v>
      </c>
      <c r="C1334">
        <v>-92.3</v>
      </c>
      <c r="D1334">
        <v>-93.65</v>
      </c>
    </row>
    <row r="1335" spans="1:4" x14ac:dyDescent="0.3">
      <c r="A1335" s="2">
        <v>36651</v>
      </c>
      <c r="B1335">
        <v>164.32</v>
      </c>
      <c r="C1335">
        <v>-92.32</v>
      </c>
      <c r="D1335">
        <v>-93.67</v>
      </c>
    </row>
    <row r="1336" spans="1:4" x14ac:dyDescent="0.3">
      <c r="A1336" s="2">
        <v>36655</v>
      </c>
      <c r="B1336">
        <v>164.21</v>
      </c>
      <c r="C1336">
        <v>-92.21</v>
      </c>
      <c r="D1336">
        <v>-93.56</v>
      </c>
    </row>
    <row r="1337" spans="1:4" x14ac:dyDescent="0.3">
      <c r="A1337" s="2">
        <v>36656</v>
      </c>
      <c r="B1337">
        <v>164.25</v>
      </c>
      <c r="C1337">
        <v>-92.25</v>
      </c>
      <c r="D1337">
        <v>-93.6</v>
      </c>
    </row>
    <row r="1338" spans="1:4" x14ac:dyDescent="0.3">
      <c r="A1338" s="2">
        <v>36661</v>
      </c>
      <c r="B1338">
        <v>164.3</v>
      </c>
      <c r="C1338">
        <v>-92.3</v>
      </c>
      <c r="D1338">
        <v>-93.65</v>
      </c>
    </row>
    <row r="1339" spans="1:4" x14ac:dyDescent="0.3">
      <c r="A1339" s="2">
        <v>36666</v>
      </c>
      <c r="B1339">
        <v>164.32</v>
      </c>
      <c r="C1339">
        <v>-92.32</v>
      </c>
      <c r="D1339">
        <v>-93.67</v>
      </c>
    </row>
    <row r="1340" spans="1:4" x14ac:dyDescent="0.3">
      <c r="A1340" s="2">
        <v>36671</v>
      </c>
      <c r="B1340">
        <v>164.21</v>
      </c>
      <c r="C1340">
        <v>-92.21</v>
      </c>
      <c r="D1340">
        <v>-93.56</v>
      </c>
    </row>
    <row r="1341" spans="1:4" x14ac:dyDescent="0.3">
      <c r="A1341" s="2">
        <v>36677</v>
      </c>
      <c r="B1341">
        <v>164.1</v>
      </c>
      <c r="C1341">
        <v>-92.1</v>
      </c>
      <c r="D1341">
        <v>-93.45</v>
      </c>
    </row>
    <row r="1342" spans="1:4" x14ac:dyDescent="0.3">
      <c r="A1342" s="2">
        <v>36682</v>
      </c>
      <c r="B1342">
        <v>164.08</v>
      </c>
      <c r="C1342">
        <v>-92.08</v>
      </c>
      <c r="D1342">
        <v>-93.43</v>
      </c>
    </row>
    <row r="1343" spans="1:4" x14ac:dyDescent="0.3">
      <c r="A1343" s="2">
        <v>36687</v>
      </c>
      <c r="B1343">
        <v>164.19</v>
      </c>
      <c r="C1343">
        <v>-92.19</v>
      </c>
      <c r="D1343">
        <v>-93.54</v>
      </c>
    </row>
    <row r="1344" spans="1:4" x14ac:dyDescent="0.3">
      <c r="A1344" s="2">
        <v>36692</v>
      </c>
      <c r="B1344">
        <v>164.28</v>
      </c>
      <c r="C1344">
        <v>-92.28</v>
      </c>
      <c r="D1344">
        <v>-93.63</v>
      </c>
    </row>
    <row r="1345" spans="1:4" x14ac:dyDescent="0.3">
      <c r="A1345" s="2">
        <v>36697</v>
      </c>
      <c r="B1345">
        <v>164.4</v>
      </c>
      <c r="C1345">
        <v>-92.4</v>
      </c>
      <c r="D1345">
        <v>-93.75</v>
      </c>
    </row>
    <row r="1346" spans="1:4" x14ac:dyDescent="0.3">
      <c r="A1346" s="2">
        <v>36702</v>
      </c>
      <c r="B1346">
        <v>164.56</v>
      </c>
      <c r="C1346">
        <v>-92.56</v>
      </c>
      <c r="D1346">
        <v>-93.91</v>
      </c>
    </row>
    <row r="1347" spans="1:4" x14ac:dyDescent="0.3">
      <c r="A1347" s="2">
        <v>36707</v>
      </c>
      <c r="B1347">
        <v>164.7</v>
      </c>
      <c r="C1347">
        <v>-92.7</v>
      </c>
      <c r="D1347">
        <v>-94.05</v>
      </c>
    </row>
    <row r="1348" spans="1:4" x14ac:dyDescent="0.3">
      <c r="A1348" s="2">
        <v>36712</v>
      </c>
      <c r="B1348">
        <v>165.17</v>
      </c>
      <c r="C1348">
        <v>-93.17</v>
      </c>
      <c r="D1348">
        <v>-94.52</v>
      </c>
    </row>
    <row r="1349" spans="1:4" x14ac:dyDescent="0.3">
      <c r="A1349" s="2">
        <v>36717</v>
      </c>
      <c r="B1349">
        <v>165.22</v>
      </c>
      <c r="C1349">
        <v>-93.22</v>
      </c>
      <c r="D1349">
        <v>-94.57</v>
      </c>
    </row>
    <row r="1350" spans="1:4" x14ac:dyDescent="0.3">
      <c r="A1350" s="2">
        <v>36722</v>
      </c>
      <c r="B1350">
        <v>165.29</v>
      </c>
      <c r="C1350">
        <v>-93.29</v>
      </c>
      <c r="D1350">
        <v>-94.64</v>
      </c>
    </row>
    <row r="1351" spans="1:4" x14ac:dyDescent="0.3">
      <c r="A1351" s="2">
        <v>36727</v>
      </c>
      <c r="B1351">
        <v>165.42</v>
      </c>
      <c r="C1351">
        <v>-93.42</v>
      </c>
      <c r="D1351">
        <v>-94.77</v>
      </c>
    </row>
    <row r="1352" spans="1:4" x14ac:dyDescent="0.3">
      <c r="A1352" s="2">
        <v>36732</v>
      </c>
      <c r="B1352">
        <v>165.56</v>
      </c>
      <c r="C1352">
        <v>-93.56</v>
      </c>
      <c r="D1352">
        <v>-94.91</v>
      </c>
    </row>
    <row r="1353" spans="1:4" x14ac:dyDescent="0.3">
      <c r="A1353" s="2">
        <v>36738</v>
      </c>
      <c r="B1353">
        <v>165.4</v>
      </c>
      <c r="C1353">
        <v>-93.4</v>
      </c>
      <c r="D1353">
        <v>-94.75</v>
      </c>
    </row>
    <row r="1354" spans="1:4" x14ac:dyDescent="0.3">
      <c r="A1354" s="2">
        <v>36743</v>
      </c>
      <c r="B1354">
        <v>165.3</v>
      </c>
      <c r="C1354">
        <v>-93.3</v>
      </c>
      <c r="D1354">
        <v>-94.65</v>
      </c>
    </row>
    <row r="1355" spans="1:4" x14ac:dyDescent="0.3">
      <c r="A1355" s="2">
        <v>36748</v>
      </c>
      <c r="B1355">
        <v>165.47</v>
      </c>
      <c r="C1355">
        <v>-93.47</v>
      </c>
      <c r="D1355">
        <v>-94.82</v>
      </c>
    </row>
    <row r="1356" spans="1:4" x14ac:dyDescent="0.3">
      <c r="A1356" s="2">
        <v>36753</v>
      </c>
      <c r="B1356">
        <v>165.38</v>
      </c>
      <c r="C1356">
        <v>-93.38</v>
      </c>
      <c r="D1356">
        <v>-94.73</v>
      </c>
    </row>
    <row r="1357" spans="1:4" x14ac:dyDescent="0.3">
      <c r="A1357" s="2">
        <v>36758</v>
      </c>
      <c r="B1357">
        <v>165.21</v>
      </c>
      <c r="C1357">
        <v>-93.21</v>
      </c>
      <c r="D1357">
        <v>-94.56</v>
      </c>
    </row>
    <row r="1358" spans="1:4" x14ac:dyDescent="0.3">
      <c r="A1358" s="2">
        <v>36763</v>
      </c>
      <c r="B1358">
        <v>165.37</v>
      </c>
      <c r="C1358">
        <v>-93.37</v>
      </c>
      <c r="D1358">
        <v>-94.72</v>
      </c>
    </row>
    <row r="1359" spans="1:4" x14ac:dyDescent="0.3">
      <c r="A1359" s="2">
        <v>36769</v>
      </c>
      <c r="B1359">
        <v>165.22</v>
      </c>
      <c r="C1359">
        <v>-93.22</v>
      </c>
      <c r="D1359">
        <v>-94.57</v>
      </c>
    </row>
    <row r="1360" spans="1:4" x14ac:dyDescent="0.3">
      <c r="A1360" s="2">
        <v>36774</v>
      </c>
      <c r="B1360">
        <v>165.06</v>
      </c>
      <c r="C1360">
        <v>-93.06</v>
      </c>
      <c r="D1360">
        <v>-94.41</v>
      </c>
    </row>
    <row r="1361" spans="1:4" x14ac:dyDescent="0.3">
      <c r="A1361" s="2">
        <v>36779</v>
      </c>
      <c r="B1361">
        <v>165.06</v>
      </c>
      <c r="C1361">
        <v>-93.06</v>
      </c>
      <c r="D1361">
        <v>-94.41</v>
      </c>
    </row>
    <row r="1362" spans="1:4" x14ac:dyDescent="0.3">
      <c r="A1362" s="2">
        <v>36784</v>
      </c>
      <c r="B1362">
        <v>165.07</v>
      </c>
      <c r="C1362">
        <v>-93.07</v>
      </c>
      <c r="D1362">
        <v>-94.42</v>
      </c>
    </row>
    <row r="1363" spans="1:4" x14ac:dyDescent="0.3">
      <c r="A1363" s="2">
        <v>36789</v>
      </c>
      <c r="B1363">
        <v>165.21</v>
      </c>
      <c r="C1363">
        <v>-93.21</v>
      </c>
      <c r="D1363">
        <v>-94.56</v>
      </c>
    </row>
    <row r="1364" spans="1:4" x14ac:dyDescent="0.3">
      <c r="A1364" s="2">
        <v>36794</v>
      </c>
      <c r="B1364">
        <v>165.12</v>
      </c>
      <c r="C1364">
        <v>-93.12</v>
      </c>
      <c r="D1364">
        <v>-94.47</v>
      </c>
    </row>
    <row r="1365" spans="1:4" x14ac:dyDescent="0.3">
      <c r="A1365" s="2">
        <v>36799</v>
      </c>
      <c r="B1365">
        <v>165.11</v>
      </c>
      <c r="C1365">
        <v>-93.11</v>
      </c>
      <c r="D1365">
        <v>-94.46</v>
      </c>
    </row>
    <row r="1366" spans="1:4" x14ac:dyDescent="0.3">
      <c r="A1366" s="2">
        <v>36804</v>
      </c>
      <c r="B1366">
        <v>165.25</v>
      </c>
      <c r="C1366">
        <v>-93.25</v>
      </c>
      <c r="D1366">
        <v>-94.6</v>
      </c>
    </row>
    <row r="1367" spans="1:4" x14ac:dyDescent="0.3">
      <c r="A1367" s="2">
        <v>36805</v>
      </c>
      <c r="B1367">
        <v>165.39</v>
      </c>
      <c r="C1367">
        <v>-93.39</v>
      </c>
      <c r="D1367">
        <v>-94.74</v>
      </c>
    </row>
    <row r="1368" spans="1:4" x14ac:dyDescent="0.3">
      <c r="A1368" s="2">
        <v>36809</v>
      </c>
      <c r="B1368">
        <v>165.57</v>
      </c>
      <c r="C1368">
        <v>-93.57</v>
      </c>
      <c r="D1368">
        <v>-94.92</v>
      </c>
    </row>
    <row r="1369" spans="1:4" x14ac:dyDescent="0.3">
      <c r="A1369" s="2">
        <v>36814</v>
      </c>
      <c r="B1369">
        <v>165.68</v>
      </c>
      <c r="C1369">
        <v>-93.68</v>
      </c>
      <c r="D1369">
        <v>-95.03</v>
      </c>
    </row>
    <row r="1370" spans="1:4" x14ac:dyDescent="0.3">
      <c r="A1370" s="2">
        <v>36819</v>
      </c>
      <c r="B1370">
        <v>165.83</v>
      </c>
      <c r="C1370">
        <v>-93.83</v>
      </c>
      <c r="D1370">
        <v>-95.18</v>
      </c>
    </row>
    <row r="1371" spans="1:4" x14ac:dyDescent="0.3">
      <c r="A1371" s="2">
        <v>36824</v>
      </c>
      <c r="B1371">
        <v>165.94</v>
      </c>
      <c r="C1371">
        <v>-93.94</v>
      </c>
      <c r="D1371">
        <v>-95.29</v>
      </c>
    </row>
    <row r="1372" spans="1:4" x14ac:dyDescent="0.3">
      <c r="A1372" s="2">
        <v>36830</v>
      </c>
      <c r="B1372">
        <v>165.88</v>
      </c>
      <c r="C1372">
        <v>-93.88</v>
      </c>
      <c r="D1372">
        <v>-95.23</v>
      </c>
    </row>
    <row r="1373" spans="1:4" x14ac:dyDescent="0.3">
      <c r="A1373" s="2">
        <v>36835</v>
      </c>
      <c r="B1373">
        <v>165.84</v>
      </c>
      <c r="C1373">
        <v>-93.84</v>
      </c>
      <c r="D1373">
        <v>-95.19</v>
      </c>
    </row>
    <row r="1374" spans="1:4" x14ac:dyDescent="0.3">
      <c r="A1374" s="2">
        <v>36840</v>
      </c>
      <c r="B1374">
        <v>165.68</v>
      </c>
      <c r="C1374">
        <v>-93.68</v>
      </c>
      <c r="D1374">
        <v>-95.03</v>
      </c>
    </row>
    <row r="1375" spans="1:4" x14ac:dyDescent="0.3">
      <c r="A1375" s="2">
        <v>36845</v>
      </c>
      <c r="B1375">
        <v>165.85</v>
      </c>
      <c r="C1375">
        <v>-93.85</v>
      </c>
      <c r="D1375">
        <v>-95.2</v>
      </c>
    </row>
    <row r="1376" spans="1:4" x14ac:dyDescent="0.3">
      <c r="A1376" s="2">
        <v>36850</v>
      </c>
      <c r="B1376">
        <v>165.69</v>
      </c>
      <c r="C1376">
        <v>-93.69</v>
      </c>
      <c r="D1376">
        <v>-95.04</v>
      </c>
    </row>
    <row r="1377" spans="1:4" x14ac:dyDescent="0.3">
      <c r="A1377" s="2">
        <v>36855</v>
      </c>
      <c r="B1377">
        <v>165.76</v>
      </c>
      <c r="C1377">
        <v>-93.76</v>
      </c>
      <c r="D1377">
        <v>-95.11</v>
      </c>
    </row>
    <row r="1378" spans="1:4" x14ac:dyDescent="0.3">
      <c r="A1378" s="2">
        <v>36860</v>
      </c>
      <c r="B1378">
        <v>165.72</v>
      </c>
      <c r="C1378">
        <v>-93.72</v>
      </c>
      <c r="D1378">
        <v>-95.07</v>
      </c>
    </row>
    <row r="1379" spans="1:4" x14ac:dyDescent="0.3">
      <c r="A1379" s="2">
        <v>36865</v>
      </c>
      <c r="B1379">
        <v>165.82</v>
      </c>
      <c r="C1379">
        <v>-93.82</v>
      </c>
      <c r="D1379">
        <v>-95.17</v>
      </c>
    </row>
    <row r="1380" spans="1:4" x14ac:dyDescent="0.3">
      <c r="A1380" s="2">
        <v>36870</v>
      </c>
      <c r="B1380">
        <v>165.96</v>
      </c>
      <c r="C1380">
        <v>-93.96</v>
      </c>
      <c r="D1380">
        <v>-95.31</v>
      </c>
    </row>
    <row r="1381" spans="1:4" x14ac:dyDescent="0.3">
      <c r="A1381" s="2">
        <v>36875</v>
      </c>
      <c r="B1381">
        <v>166.05</v>
      </c>
      <c r="C1381">
        <v>-94.05</v>
      </c>
      <c r="D1381">
        <v>-95.4</v>
      </c>
    </row>
    <row r="1382" spans="1:4" x14ac:dyDescent="0.3">
      <c r="A1382" s="2">
        <v>36880</v>
      </c>
      <c r="B1382">
        <v>166</v>
      </c>
      <c r="C1382">
        <v>-94</v>
      </c>
      <c r="D1382">
        <v>-95.35</v>
      </c>
    </row>
    <row r="1383" spans="1:4" x14ac:dyDescent="0.3">
      <c r="A1383" s="2">
        <v>36885</v>
      </c>
      <c r="B1383">
        <v>166.14</v>
      </c>
      <c r="C1383">
        <v>-94.14</v>
      </c>
      <c r="D1383">
        <v>-95.49</v>
      </c>
    </row>
    <row r="1384" spans="1:4" x14ac:dyDescent="0.3">
      <c r="A1384" s="2">
        <v>36891</v>
      </c>
      <c r="B1384">
        <v>166.25</v>
      </c>
      <c r="C1384">
        <v>-94.25</v>
      </c>
      <c r="D1384">
        <v>-95.6</v>
      </c>
    </row>
    <row r="1385" spans="1:4" x14ac:dyDescent="0.3">
      <c r="A1385" s="2">
        <v>36896</v>
      </c>
      <c r="B1385">
        <v>166.33</v>
      </c>
      <c r="C1385">
        <v>-94.33</v>
      </c>
      <c r="D1385">
        <v>-95.68</v>
      </c>
    </row>
    <row r="1386" spans="1:4" x14ac:dyDescent="0.3">
      <c r="A1386" s="2">
        <v>36901</v>
      </c>
      <c r="B1386">
        <v>166.4</v>
      </c>
      <c r="C1386">
        <v>-94.4</v>
      </c>
      <c r="D1386">
        <v>-95.75</v>
      </c>
    </row>
    <row r="1387" spans="1:4" x14ac:dyDescent="0.3">
      <c r="A1387" s="2">
        <v>36906</v>
      </c>
      <c r="B1387">
        <v>166.77</v>
      </c>
      <c r="C1387">
        <v>-94.77</v>
      </c>
      <c r="D1387">
        <v>-96.12</v>
      </c>
    </row>
    <row r="1388" spans="1:4" x14ac:dyDescent="0.3">
      <c r="A1388" s="2">
        <v>36911</v>
      </c>
      <c r="B1388">
        <v>166.53</v>
      </c>
      <c r="C1388">
        <v>-94.53</v>
      </c>
      <c r="D1388">
        <v>-95.88</v>
      </c>
    </row>
    <row r="1389" spans="1:4" x14ac:dyDescent="0.3">
      <c r="A1389" s="2">
        <v>36916</v>
      </c>
      <c r="B1389">
        <v>166.49</v>
      </c>
      <c r="C1389">
        <v>-94.49</v>
      </c>
      <c r="D1389">
        <v>-95.84</v>
      </c>
    </row>
    <row r="1390" spans="1:4" x14ac:dyDescent="0.3">
      <c r="A1390" s="2">
        <v>36922</v>
      </c>
      <c r="B1390">
        <v>166.44</v>
      </c>
      <c r="C1390">
        <v>-94.44</v>
      </c>
      <c r="D1390">
        <v>-95.79</v>
      </c>
    </row>
    <row r="1391" spans="1:4" x14ac:dyDescent="0.3">
      <c r="A1391" s="2">
        <v>36927</v>
      </c>
      <c r="B1391">
        <v>166.55</v>
      </c>
      <c r="C1391">
        <v>-94.55</v>
      </c>
      <c r="D1391">
        <v>-95.9</v>
      </c>
    </row>
    <row r="1392" spans="1:4" x14ac:dyDescent="0.3">
      <c r="A1392" s="2">
        <v>36932</v>
      </c>
      <c r="B1392">
        <v>166.47</v>
      </c>
      <c r="C1392">
        <v>-94.47</v>
      </c>
      <c r="D1392">
        <v>-95.82</v>
      </c>
    </row>
    <row r="1393" spans="1:4" x14ac:dyDescent="0.3">
      <c r="A1393" s="2">
        <v>36937</v>
      </c>
      <c r="B1393">
        <v>166.42</v>
      </c>
      <c r="C1393">
        <v>-94.42</v>
      </c>
      <c r="D1393">
        <v>-95.77</v>
      </c>
    </row>
    <row r="1394" spans="1:4" x14ac:dyDescent="0.3">
      <c r="A1394" s="2">
        <v>36942</v>
      </c>
      <c r="B1394">
        <v>166.48</v>
      </c>
      <c r="C1394">
        <v>-94.48</v>
      </c>
      <c r="D1394">
        <v>-95.83</v>
      </c>
    </row>
    <row r="1395" spans="1:4" x14ac:dyDescent="0.3">
      <c r="A1395" s="2">
        <v>36947</v>
      </c>
      <c r="B1395">
        <v>166.52</v>
      </c>
      <c r="C1395">
        <v>-94.52</v>
      </c>
      <c r="D1395">
        <v>-95.87</v>
      </c>
    </row>
    <row r="1396" spans="1:4" x14ac:dyDescent="0.3">
      <c r="A1396" s="2">
        <v>36950</v>
      </c>
      <c r="B1396">
        <v>166.42</v>
      </c>
      <c r="C1396">
        <v>-94.42</v>
      </c>
      <c r="D1396">
        <v>-95.77</v>
      </c>
    </row>
    <row r="1397" spans="1:4" x14ac:dyDescent="0.3">
      <c r="A1397" s="2">
        <v>36955</v>
      </c>
      <c r="B1397">
        <v>166.35</v>
      </c>
      <c r="C1397">
        <v>-94.35</v>
      </c>
      <c r="D1397">
        <v>-95.7</v>
      </c>
    </row>
    <row r="1398" spans="1:4" x14ac:dyDescent="0.3">
      <c r="A1398" s="2">
        <v>36960</v>
      </c>
      <c r="B1398">
        <v>166.62</v>
      </c>
      <c r="C1398">
        <v>-94.62</v>
      </c>
      <c r="D1398">
        <v>-95.97</v>
      </c>
    </row>
    <row r="1399" spans="1:4" x14ac:dyDescent="0.3">
      <c r="A1399" s="2">
        <v>36965</v>
      </c>
      <c r="B1399">
        <v>166.62</v>
      </c>
      <c r="C1399">
        <v>-94.62</v>
      </c>
      <c r="D1399">
        <v>-95.97</v>
      </c>
    </row>
    <row r="1400" spans="1:4" x14ac:dyDescent="0.3">
      <c r="A1400" s="2">
        <v>36970</v>
      </c>
      <c r="B1400">
        <v>166.79</v>
      </c>
      <c r="C1400">
        <v>-94.79</v>
      </c>
      <c r="D1400">
        <v>-96.14</v>
      </c>
    </row>
    <row r="1401" spans="1:4" x14ac:dyDescent="0.3">
      <c r="A1401" s="2">
        <v>36975</v>
      </c>
      <c r="B1401">
        <v>166.5</v>
      </c>
      <c r="C1401">
        <v>-94.5</v>
      </c>
      <c r="D1401">
        <v>-95.85</v>
      </c>
    </row>
    <row r="1402" spans="1:4" x14ac:dyDescent="0.3">
      <c r="A1402" s="2">
        <v>36981</v>
      </c>
      <c r="B1402">
        <v>166.5</v>
      </c>
      <c r="C1402">
        <v>-94.5</v>
      </c>
      <c r="D1402">
        <v>-95.85</v>
      </c>
    </row>
    <row r="1403" spans="1:4" x14ac:dyDescent="0.3">
      <c r="A1403" s="2">
        <v>36986</v>
      </c>
      <c r="B1403">
        <v>166.84</v>
      </c>
      <c r="C1403">
        <v>-94.84</v>
      </c>
      <c r="D1403">
        <v>-96.19</v>
      </c>
    </row>
    <row r="1404" spans="1:4" x14ac:dyDescent="0.3">
      <c r="A1404" s="2">
        <v>36991</v>
      </c>
      <c r="B1404">
        <v>166.67</v>
      </c>
      <c r="C1404">
        <v>-94.67</v>
      </c>
      <c r="D1404">
        <v>-96.02</v>
      </c>
    </row>
    <row r="1405" spans="1:4" x14ac:dyDescent="0.3">
      <c r="A1405" s="2">
        <v>36996</v>
      </c>
      <c r="B1405">
        <v>166.67</v>
      </c>
      <c r="C1405">
        <v>-94.67</v>
      </c>
      <c r="D1405">
        <v>-96.02</v>
      </c>
    </row>
    <row r="1406" spans="1:4" x14ac:dyDescent="0.3">
      <c r="A1406" s="2">
        <v>37000</v>
      </c>
      <c r="B1406">
        <v>166.77</v>
      </c>
      <c r="C1406">
        <v>-94.77</v>
      </c>
      <c r="D1406">
        <v>-96.12</v>
      </c>
    </row>
    <row r="1407" spans="1:4" x14ac:dyDescent="0.3">
      <c r="A1407" s="2">
        <v>37001</v>
      </c>
      <c r="B1407">
        <v>166.78</v>
      </c>
      <c r="C1407">
        <v>-94.78</v>
      </c>
      <c r="D1407">
        <v>-96.13</v>
      </c>
    </row>
    <row r="1408" spans="1:4" x14ac:dyDescent="0.3">
      <c r="A1408" s="2">
        <v>37006</v>
      </c>
      <c r="B1408">
        <v>166.75</v>
      </c>
      <c r="C1408">
        <v>-94.75</v>
      </c>
      <c r="D1408">
        <v>-96.1</v>
      </c>
    </row>
    <row r="1409" spans="1:4" x14ac:dyDescent="0.3">
      <c r="A1409" s="2">
        <v>37011</v>
      </c>
      <c r="B1409">
        <v>166.75</v>
      </c>
      <c r="C1409">
        <v>-94.75</v>
      </c>
      <c r="D1409">
        <v>-96.1</v>
      </c>
    </row>
    <row r="1410" spans="1:4" x14ac:dyDescent="0.3">
      <c r="A1410" s="2">
        <v>37016</v>
      </c>
      <c r="B1410">
        <v>167.04</v>
      </c>
      <c r="C1410">
        <v>-95.04</v>
      </c>
      <c r="D1410">
        <v>-96.39</v>
      </c>
    </row>
    <row r="1411" spans="1:4" x14ac:dyDescent="0.3">
      <c r="A1411" s="2">
        <v>37021</v>
      </c>
      <c r="B1411">
        <v>166.94</v>
      </c>
      <c r="C1411">
        <v>-94.94</v>
      </c>
      <c r="D1411">
        <v>-96.29</v>
      </c>
    </row>
    <row r="1412" spans="1:4" x14ac:dyDescent="0.3">
      <c r="A1412" s="2">
        <v>37026</v>
      </c>
      <c r="B1412">
        <v>166.94</v>
      </c>
      <c r="C1412">
        <v>-94.94</v>
      </c>
      <c r="D1412">
        <v>-96.29</v>
      </c>
    </row>
    <row r="1413" spans="1:4" x14ac:dyDescent="0.3">
      <c r="A1413" s="2">
        <v>37031</v>
      </c>
      <c r="B1413">
        <v>166.85</v>
      </c>
      <c r="C1413">
        <v>-94.85</v>
      </c>
      <c r="D1413">
        <v>-96.2</v>
      </c>
    </row>
    <row r="1414" spans="1:4" x14ac:dyDescent="0.3">
      <c r="A1414" s="2">
        <v>37036</v>
      </c>
      <c r="B1414">
        <v>166.78</v>
      </c>
      <c r="C1414">
        <v>-94.78</v>
      </c>
      <c r="D1414">
        <v>-96.13</v>
      </c>
    </row>
    <row r="1415" spans="1:4" x14ac:dyDescent="0.3">
      <c r="A1415" s="2">
        <v>37042</v>
      </c>
      <c r="B1415">
        <v>166.65</v>
      </c>
      <c r="C1415">
        <v>-94.65</v>
      </c>
      <c r="D1415">
        <v>-96</v>
      </c>
    </row>
    <row r="1416" spans="1:4" x14ac:dyDescent="0.3">
      <c r="A1416" s="2">
        <v>37047</v>
      </c>
      <c r="B1416">
        <v>166.45</v>
      </c>
      <c r="C1416">
        <v>-94.45</v>
      </c>
      <c r="D1416">
        <v>-95.8</v>
      </c>
    </row>
    <row r="1417" spans="1:4" x14ac:dyDescent="0.3">
      <c r="A1417" s="2">
        <v>37052</v>
      </c>
      <c r="B1417">
        <v>166.3</v>
      </c>
      <c r="C1417">
        <v>-94.3</v>
      </c>
      <c r="D1417">
        <v>-95.65</v>
      </c>
    </row>
    <row r="1418" spans="1:4" x14ac:dyDescent="0.3">
      <c r="A1418" s="2">
        <v>37057</v>
      </c>
      <c r="B1418">
        <v>166.57</v>
      </c>
      <c r="C1418">
        <v>-94.57</v>
      </c>
      <c r="D1418">
        <v>-95.92</v>
      </c>
    </row>
    <row r="1419" spans="1:4" x14ac:dyDescent="0.3">
      <c r="A1419" s="2">
        <v>37062</v>
      </c>
      <c r="B1419">
        <v>166.55</v>
      </c>
      <c r="C1419">
        <v>-94.55</v>
      </c>
      <c r="D1419">
        <v>-95.9</v>
      </c>
    </row>
    <row r="1420" spans="1:4" x14ac:dyDescent="0.3">
      <c r="A1420" s="2">
        <v>37067</v>
      </c>
      <c r="B1420">
        <v>166.52</v>
      </c>
      <c r="C1420">
        <v>-94.52</v>
      </c>
      <c r="D1420">
        <v>-95.87</v>
      </c>
    </row>
    <row r="1421" spans="1:4" x14ac:dyDescent="0.3">
      <c r="A1421" s="2">
        <v>37072</v>
      </c>
      <c r="B1421">
        <v>166.54</v>
      </c>
      <c r="C1421">
        <v>-94.54</v>
      </c>
      <c r="D1421">
        <v>-95.89</v>
      </c>
    </row>
    <row r="1422" spans="1:4" x14ac:dyDescent="0.3">
      <c r="A1422" s="2">
        <v>37077</v>
      </c>
      <c r="B1422">
        <v>167.01</v>
      </c>
      <c r="C1422">
        <v>-95.01</v>
      </c>
      <c r="D1422">
        <v>-96.36</v>
      </c>
    </row>
    <row r="1423" spans="1:4" x14ac:dyDescent="0.3">
      <c r="A1423" s="2">
        <v>37082</v>
      </c>
      <c r="B1423">
        <v>166.92</v>
      </c>
      <c r="C1423">
        <v>-94.92</v>
      </c>
      <c r="D1423">
        <v>-96.27</v>
      </c>
    </row>
    <row r="1424" spans="1:4" x14ac:dyDescent="0.3">
      <c r="A1424" s="2">
        <v>37087</v>
      </c>
      <c r="B1424">
        <v>167.08</v>
      </c>
      <c r="C1424">
        <v>-95.08</v>
      </c>
      <c r="D1424">
        <v>-96.43</v>
      </c>
    </row>
    <row r="1425" spans="1:4" x14ac:dyDescent="0.3">
      <c r="A1425" s="2">
        <v>37090</v>
      </c>
      <c r="B1425">
        <v>167.25</v>
      </c>
      <c r="C1425">
        <v>-95.25</v>
      </c>
      <c r="D1425">
        <v>-96.6</v>
      </c>
    </row>
    <row r="1426" spans="1:4" x14ac:dyDescent="0.3">
      <c r="A1426" s="2">
        <v>37092</v>
      </c>
      <c r="B1426">
        <v>167.27</v>
      </c>
      <c r="C1426">
        <v>-95.27</v>
      </c>
      <c r="D1426">
        <v>-96.62</v>
      </c>
    </row>
    <row r="1427" spans="1:4" x14ac:dyDescent="0.3">
      <c r="A1427" s="2">
        <v>37097</v>
      </c>
      <c r="B1427">
        <v>167.31</v>
      </c>
      <c r="C1427">
        <v>-95.31</v>
      </c>
      <c r="D1427">
        <v>-96.66</v>
      </c>
    </row>
    <row r="1428" spans="1:4" x14ac:dyDescent="0.3">
      <c r="A1428" s="2">
        <v>37103</v>
      </c>
      <c r="B1428">
        <v>167.54</v>
      </c>
      <c r="C1428">
        <v>-95.54</v>
      </c>
      <c r="D1428">
        <v>-96.89</v>
      </c>
    </row>
    <row r="1429" spans="1:4" x14ac:dyDescent="0.3">
      <c r="A1429" s="2">
        <v>37108</v>
      </c>
      <c r="B1429">
        <v>167.62</v>
      </c>
      <c r="C1429">
        <v>-95.62</v>
      </c>
      <c r="D1429">
        <v>-96.97</v>
      </c>
    </row>
    <row r="1430" spans="1:4" x14ac:dyDescent="0.3">
      <c r="A1430" s="2">
        <v>37113</v>
      </c>
      <c r="B1430">
        <v>167.8</v>
      </c>
      <c r="C1430">
        <v>-95.8</v>
      </c>
      <c r="D1430">
        <v>-97.15</v>
      </c>
    </row>
    <row r="1431" spans="1:4" x14ac:dyDescent="0.3">
      <c r="A1431" s="2">
        <v>37118</v>
      </c>
      <c r="B1431">
        <v>167.99</v>
      </c>
      <c r="C1431">
        <v>-95.99</v>
      </c>
      <c r="D1431">
        <v>-97.34</v>
      </c>
    </row>
    <row r="1432" spans="1:4" x14ac:dyDescent="0.3">
      <c r="A1432" s="2">
        <v>37123</v>
      </c>
      <c r="B1432">
        <v>167.89</v>
      </c>
      <c r="C1432">
        <v>-95.89</v>
      </c>
      <c r="D1432">
        <v>-97.24</v>
      </c>
    </row>
    <row r="1433" spans="1:4" x14ac:dyDescent="0.3">
      <c r="A1433" s="2">
        <v>37128</v>
      </c>
      <c r="B1433">
        <v>167.9</v>
      </c>
      <c r="C1433">
        <v>-95.9</v>
      </c>
      <c r="D1433">
        <v>-97.25</v>
      </c>
    </row>
    <row r="1434" spans="1:4" x14ac:dyDescent="0.3">
      <c r="A1434" s="2">
        <v>37134</v>
      </c>
      <c r="B1434">
        <v>167.82</v>
      </c>
      <c r="C1434">
        <v>-95.82</v>
      </c>
      <c r="D1434">
        <v>-97.17</v>
      </c>
    </row>
    <row r="1435" spans="1:4" x14ac:dyDescent="0.3">
      <c r="A1435" s="2">
        <v>37139</v>
      </c>
      <c r="B1435">
        <v>167.82</v>
      </c>
      <c r="C1435">
        <v>-95.82</v>
      </c>
      <c r="D1435">
        <v>-97.17</v>
      </c>
    </row>
    <row r="1436" spans="1:4" x14ac:dyDescent="0.3">
      <c r="A1436" s="2">
        <v>37144</v>
      </c>
      <c r="B1436">
        <v>168.19</v>
      </c>
      <c r="C1436">
        <v>-96.19</v>
      </c>
      <c r="D1436">
        <v>-97.54</v>
      </c>
    </row>
    <row r="1437" spans="1:4" x14ac:dyDescent="0.3">
      <c r="A1437" s="2">
        <v>37149</v>
      </c>
      <c r="B1437">
        <v>168.04</v>
      </c>
      <c r="C1437">
        <v>-96.04</v>
      </c>
      <c r="D1437">
        <v>-97.39</v>
      </c>
    </row>
    <row r="1438" spans="1:4" x14ac:dyDescent="0.3">
      <c r="A1438" s="2">
        <v>37154</v>
      </c>
      <c r="B1438">
        <v>167.97</v>
      </c>
      <c r="C1438">
        <v>-95.97</v>
      </c>
      <c r="D1438">
        <v>-97.32</v>
      </c>
    </row>
    <row r="1439" spans="1:4" x14ac:dyDescent="0.3">
      <c r="A1439" s="2">
        <v>37159</v>
      </c>
      <c r="B1439">
        <v>167.78</v>
      </c>
      <c r="C1439">
        <v>-95.78</v>
      </c>
      <c r="D1439">
        <v>-97.13</v>
      </c>
    </row>
    <row r="1440" spans="1:4" x14ac:dyDescent="0.3">
      <c r="A1440" s="2">
        <v>37164</v>
      </c>
      <c r="B1440">
        <v>167.8</v>
      </c>
      <c r="C1440">
        <v>-95.8</v>
      </c>
      <c r="D1440">
        <v>-97.15</v>
      </c>
    </row>
    <row r="1441" spans="1:4" x14ac:dyDescent="0.3">
      <c r="A1441" s="2">
        <v>37169</v>
      </c>
      <c r="B1441">
        <v>168.2</v>
      </c>
      <c r="C1441">
        <v>-96.2</v>
      </c>
      <c r="D1441">
        <v>-97.55</v>
      </c>
    </row>
    <row r="1442" spans="1:4" x14ac:dyDescent="0.3">
      <c r="A1442" s="2">
        <v>37174</v>
      </c>
      <c r="B1442">
        <v>168.75</v>
      </c>
      <c r="C1442">
        <v>-96.75</v>
      </c>
      <c r="D1442">
        <v>-98.1</v>
      </c>
    </row>
    <row r="1443" spans="1:4" x14ac:dyDescent="0.3">
      <c r="A1443" s="2">
        <v>37175</v>
      </c>
      <c r="B1443">
        <v>168.8</v>
      </c>
      <c r="C1443">
        <v>-96.8</v>
      </c>
      <c r="D1443">
        <v>-98.15</v>
      </c>
    </row>
    <row r="1444" spans="1:4" x14ac:dyDescent="0.3">
      <c r="A1444" s="2">
        <v>37179</v>
      </c>
      <c r="B1444">
        <v>169.16</v>
      </c>
      <c r="C1444">
        <v>-97.16</v>
      </c>
      <c r="D1444">
        <v>-98.51</v>
      </c>
    </row>
    <row r="1445" spans="1:4" x14ac:dyDescent="0.3">
      <c r="A1445" s="2">
        <v>37184</v>
      </c>
      <c r="B1445">
        <v>169.53</v>
      </c>
      <c r="C1445">
        <v>-97.53</v>
      </c>
      <c r="D1445">
        <v>-98.88</v>
      </c>
    </row>
    <row r="1446" spans="1:4" x14ac:dyDescent="0.3">
      <c r="A1446" s="2">
        <v>37189</v>
      </c>
      <c r="B1446">
        <v>169.7</v>
      </c>
      <c r="C1446">
        <v>-97.7</v>
      </c>
      <c r="D1446">
        <v>-99.05</v>
      </c>
    </row>
    <row r="1447" spans="1:4" x14ac:dyDescent="0.3">
      <c r="A1447" s="2">
        <v>37195</v>
      </c>
      <c r="B1447">
        <v>170.13</v>
      </c>
      <c r="C1447">
        <v>-98.13</v>
      </c>
      <c r="D1447">
        <v>-99.48</v>
      </c>
    </row>
    <row r="1448" spans="1:4" x14ac:dyDescent="0.3">
      <c r="A1448" s="2">
        <v>37200</v>
      </c>
      <c r="B1448">
        <v>170.47</v>
      </c>
      <c r="C1448">
        <v>-98.47</v>
      </c>
      <c r="D1448">
        <v>-99.82</v>
      </c>
    </row>
    <row r="1449" spans="1:4" x14ac:dyDescent="0.3">
      <c r="A1449" s="2">
        <v>37205</v>
      </c>
      <c r="B1449">
        <v>170.68</v>
      </c>
      <c r="C1449">
        <v>-98.68</v>
      </c>
      <c r="D1449">
        <v>-100.03</v>
      </c>
    </row>
    <row r="1450" spans="1:4" x14ac:dyDescent="0.3">
      <c r="A1450" s="2">
        <v>37210</v>
      </c>
      <c r="B1450">
        <v>174.08</v>
      </c>
      <c r="C1450">
        <v>-102.08</v>
      </c>
      <c r="D1450">
        <v>-103.43</v>
      </c>
    </row>
    <row r="1451" spans="1:4" x14ac:dyDescent="0.3">
      <c r="A1451" s="2">
        <v>37215</v>
      </c>
      <c r="B1451">
        <v>178.87</v>
      </c>
      <c r="C1451">
        <v>-106.87</v>
      </c>
      <c r="D1451">
        <v>-108.22</v>
      </c>
    </row>
    <row r="1452" spans="1:4" x14ac:dyDescent="0.3">
      <c r="A1452" s="2">
        <v>37220</v>
      </c>
      <c r="B1452">
        <v>181.49</v>
      </c>
      <c r="C1452">
        <v>-109.49</v>
      </c>
      <c r="D1452">
        <v>-110.84</v>
      </c>
    </row>
    <row r="1453" spans="1:4" x14ac:dyDescent="0.3">
      <c r="A1453" s="2">
        <v>37225</v>
      </c>
      <c r="B1453">
        <v>183.37</v>
      </c>
      <c r="C1453">
        <v>-111.37</v>
      </c>
      <c r="D1453">
        <v>-112.72</v>
      </c>
    </row>
    <row r="1454" spans="1:4" x14ac:dyDescent="0.3">
      <c r="A1454" s="2">
        <v>37230</v>
      </c>
      <c r="B1454">
        <v>184.8</v>
      </c>
      <c r="C1454">
        <v>-112.8</v>
      </c>
      <c r="D1454">
        <v>-114.15</v>
      </c>
    </row>
    <row r="1455" spans="1:4" x14ac:dyDescent="0.3">
      <c r="A1455" s="2">
        <v>37235</v>
      </c>
      <c r="B1455">
        <v>185.83</v>
      </c>
      <c r="C1455">
        <v>-113.83</v>
      </c>
      <c r="D1455">
        <v>-115.18</v>
      </c>
    </row>
    <row r="1456" spans="1:4" x14ac:dyDescent="0.3">
      <c r="A1456" s="2">
        <v>37240</v>
      </c>
      <c r="B1456">
        <v>186.69</v>
      </c>
      <c r="C1456">
        <v>-114.69</v>
      </c>
      <c r="D1456">
        <v>-116.04</v>
      </c>
    </row>
    <row r="1457" spans="1:4" x14ac:dyDescent="0.3">
      <c r="A1457" s="2">
        <v>37270</v>
      </c>
      <c r="B1457">
        <v>177</v>
      </c>
      <c r="C1457">
        <v>-105</v>
      </c>
      <c r="D1457">
        <v>-106.35</v>
      </c>
    </row>
    <row r="1458" spans="1:4" x14ac:dyDescent="0.3">
      <c r="A1458" s="2">
        <v>37271</v>
      </c>
      <c r="B1458">
        <v>176.96</v>
      </c>
      <c r="C1458">
        <v>-104.96</v>
      </c>
      <c r="D1458">
        <v>-106.31</v>
      </c>
    </row>
    <row r="1459" spans="1:4" x14ac:dyDescent="0.3">
      <c r="A1459" s="2">
        <v>37276</v>
      </c>
      <c r="B1459">
        <v>176.37</v>
      </c>
      <c r="C1459">
        <v>-104.37</v>
      </c>
      <c r="D1459">
        <v>-105.72</v>
      </c>
    </row>
    <row r="1460" spans="1:4" x14ac:dyDescent="0.3">
      <c r="A1460" s="2">
        <v>37281</v>
      </c>
      <c r="B1460">
        <v>175.59</v>
      </c>
      <c r="C1460">
        <v>-103.59</v>
      </c>
      <c r="D1460">
        <v>-104.94</v>
      </c>
    </row>
    <row r="1461" spans="1:4" x14ac:dyDescent="0.3">
      <c r="A1461" s="2">
        <v>37287</v>
      </c>
      <c r="B1461">
        <v>174.75</v>
      </c>
      <c r="C1461">
        <v>-102.75</v>
      </c>
      <c r="D1461">
        <v>-104.1</v>
      </c>
    </row>
    <row r="1462" spans="1:4" x14ac:dyDescent="0.3">
      <c r="A1462" s="2">
        <v>37292</v>
      </c>
      <c r="B1462">
        <v>174.04</v>
      </c>
      <c r="C1462">
        <v>-102.04</v>
      </c>
      <c r="D1462">
        <v>-103.39</v>
      </c>
    </row>
    <row r="1463" spans="1:4" x14ac:dyDescent="0.3">
      <c r="A1463" s="2">
        <v>37297</v>
      </c>
      <c r="B1463">
        <v>173.83</v>
      </c>
      <c r="C1463">
        <v>-101.83</v>
      </c>
      <c r="D1463">
        <v>-103.18</v>
      </c>
    </row>
    <row r="1464" spans="1:4" x14ac:dyDescent="0.3">
      <c r="A1464" s="2">
        <v>37302</v>
      </c>
      <c r="B1464">
        <v>173.4</v>
      </c>
      <c r="C1464">
        <v>-101.4</v>
      </c>
      <c r="D1464">
        <v>-102.75</v>
      </c>
    </row>
    <row r="1465" spans="1:4" x14ac:dyDescent="0.3">
      <c r="A1465" s="2">
        <v>37307</v>
      </c>
      <c r="B1465">
        <v>172.89</v>
      </c>
      <c r="C1465">
        <v>-100.89</v>
      </c>
      <c r="D1465">
        <v>-102.24</v>
      </c>
    </row>
    <row r="1466" spans="1:4" x14ac:dyDescent="0.3">
      <c r="A1466" s="2">
        <v>37312</v>
      </c>
      <c r="B1466">
        <v>172.52</v>
      </c>
      <c r="C1466">
        <v>-100.52</v>
      </c>
      <c r="D1466">
        <v>-101.87</v>
      </c>
    </row>
    <row r="1467" spans="1:4" x14ac:dyDescent="0.3">
      <c r="A1467" s="2">
        <v>37315</v>
      </c>
      <c r="B1467">
        <v>172.28</v>
      </c>
      <c r="C1467">
        <v>-100.28</v>
      </c>
      <c r="D1467">
        <v>-101.63</v>
      </c>
    </row>
    <row r="1468" spans="1:4" x14ac:dyDescent="0.3">
      <c r="A1468" s="2">
        <v>37320</v>
      </c>
      <c r="B1468">
        <v>172</v>
      </c>
      <c r="C1468">
        <v>-100</v>
      </c>
      <c r="D1468">
        <v>-101.35</v>
      </c>
    </row>
    <row r="1469" spans="1:4" x14ac:dyDescent="0.3">
      <c r="A1469" s="2">
        <v>37325</v>
      </c>
      <c r="B1469">
        <v>172</v>
      </c>
      <c r="C1469">
        <v>-100</v>
      </c>
      <c r="D1469">
        <v>-101.35</v>
      </c>
    </row>
    <row r="1470" spans="1:4" x14ac:dyDescent="0.3">
      <c r="A1470" s="2">
        <v>37330</v>
      </c>
      <c r="B1470">
        <v>171.7</v>
      </c>
      <c r="C1470">
        <v>-99.7</v>
      </c>
      <c r="D1470">
        <v>-101.05</v>
      </c>
    </row>
    <row r="1471" spans="1:4" x14ac:dyDescent="0.3">
      <c r="A1471" s="2">
        <v>37335</v>
      </c>
      <c r="B1471">
        <v>171.56</v>
      </c>
      <c r="C1471">
        <v>-99.56</v>
      </c>
      <c r="D1471">
        <v>-100.91</v>
      </c>
    </row>
    <row r="1472" spans="1:4" x14ac:dyDescent="0.3">
      <c r="A1472" s="2">
        <v>37340</v>
      </c>
      <c r="B1472">
        <v>171.31</v>
      </c>
      <c r="C1472">
        <v>-99.31</v>
      </c>
      <c r="D1472">
        <v>-100.66</v>
      </c>
    </row>
    <row r="1473" spans="1:4" x14ac:dyDescent="0.3">
      <c r="A1473" s="2">
        <v>37346</v>
      </c>
      <c r="B1473">
        <v>170.93</v>
      </c>
      <c r="C1473">
        <v>-98.93</v>
      </c>
      <c r="D1473">
        <v>-100.28</v>
      </c>
    </row>
    <row r="1474" spans="1:4" x14ac:dyDescent="0.3">
      <c r="A1474" s="2">
        <v>37351</v>
      </c>
      <c r="B1474">
        <v>170.82</v>
      </c>
      <c r="C1474">
        <v>-98.82</v>
      </c>
      <c r="D1474">
        <v>-100.17</v>
      </c>
    </row>
    <row r="1475" spans="1:4" x14ac:dyDescent="0.3">
      <c r="A1475" s="2">
        <v>37356</v>
      </c>
      <c r="B1475">
        <v>170.53</v>
      </c>
      <c r="C1475">
        <v>-98.53</v>
      </c>
      <c r="D1475">
        <v>-99.88</v>
      </c>
    </row>
    <row r="1476" spans="1:4" x14ac:dyDescent="0.3">
      <c r="A1476" s="2">
        <v>37361</v>
      </c>
      <c r="B1476">
        <v>170.32</v>
      </c>
      <c r="C1476">
        <v>-98.32</v>
      </c>
      <c r="D1476">
        <v>-99.67</v>
      </c>
    </row>
    <row r="1477" spans="1:4" x14ac:dyDescent="0.3">
      <c r="A1477" s="2">
        <v>37363</v>
      </c>
      <c r="B1477">
        <v>170.22</v>
      </c>
      <c r="C1477">
        <v>-98.22</v>
      </c>
      <c r="D1477">
        <v>-99.57</v>
      </c>
    </row>
    <row r="1478" spans="1:4" x14ac:dyDescent="0.3">
      <c r="A1478" s="2">
        <v>37366</v>
      </c>
      <c r="B1478">
        <v>170.18</v>
      </c>
      <c r="C1478">
        <v>-98.18</v>
      </c>
      <c r="D1478">
        <v>-99.53</v>
      </c>
    </row>
    <row r="1479" spans="1:4" x14ac:dyDescent="0.3">
      <c r="A1479" s="2">
        <v>37371</v>
      </c>
      <c r="B1479">
        <v>170.17</v>
      </c>
      <c r="C1479">
        <v>-98.17</v>
      </c>
      <c r="D1479">
        <v>-99.52</v>
      </c>
    </row>
    <row r="1480" spans="1:4" x14ac:dyDescent="0.3">
      <c r="A1480" s="2">
        <v>37376</v>
      </c>
      <c r="B1480">
        <v>170.33</v>
      </c>
      <c r="C1480">
        <v>-98.33</v>
      </c>
      <c r="D1480">
        <v>-99.68</v>
      </c>
    </row>
    <row r="1481" spans="1:4" x14ac:dyDescent="0.3">
      <c r="A1481" s="2">
        <v>37381</v>
      </c>
      <c r="B1481">
        <v>169.96</v>
      </c>
      <c r="C1481">
        <v>-97.96</v>
      </c>
      <c r="D1481">
        <v>-99.31</v>
      </c>
    </row>
    <row r="1482" spans="1:4" x14ac:dyDescent="0.3">
      <c r="A1482" s="2">
        <v>37386</v>
      </c>
      <c r="B1482">
        <v>169.7</v>
      </c>
      <c r="C1482">
        <v>-97.7</v>
      </c>
      <c r="D1482">
        <v>-99.05</v>
      </c>
    </row>
    <row r="1483" spans="1:4" x14ac:dyDescent="0.3">
      <c r="A1483" s="2">
        <v>37391</v>
      </c>
      <c r="B1483">
        <v>169.54</v>
      </c>
      <c r="C1483">
        <v>-97.54</v>
      </c>
      <c r="D1483">
        <v>-98.89</v>
      </c>
    </row>
    <row r="1484" spans="1:4" x14ac:dyDescent="0.3">
      <c r="A1484" s="2">
        <v>37396</v>
      </c>
      <c r="B1484">
        <v>169.39</v>
      </c>
      <c r="C1484">
        <v>-97.39</v>
      </c>
      <c r="D1484">
        <v>-98.74</v>
      </c>
    </row>
    <row r="1485" spans="1:4" x14ac:dyDescent="0.3">
      <c r="A1485" s="2">
        <v>37401</v>
      </c>
      <c r="B1485">
        <v>169.38</v>
      </c>
      <c r="C1485">
        <v>-97.38</v>
      </c>
      <c r="D1485">
        <v>-98.73</v>
      </c>
    </row>
    <row r="1486" spans="1:4" x14ac:dyDescent="0.3">
      <c r="A1486" s="2">
        <v>37407</v>
      </c>
      <c r="B1486">
        <v>169.34</v>
      </c>
      <c r="C1486">
        <v>-97.34</v>
      </c>
      <c r="D1486">
        <v>-98.69</v>
      </c>
    </row>
    <row r="1487" spans="1:4" x14ac:dyDescent="0.3">
      <c r="A1487" s="2">
        <v>37412</v>
      </c>
      <c r="B1487">
        <v>169.82</v>
      </c>
      <c r="C1487">
        <v>-97.82</v>
      </c>
      <c r="D1487">
        <v>-99.17</v>
      </c>
    </row>
    <row r="1488" spans="1:4" x14ac:dyDescent="0.3">
      <c r="A1488" s="2">
        <v>37417</v>
      </c>
      <c r="B1488">
        <v>169.75</v>
      </c>
      <c r="C1488">
        <v>-97.75</v>
      </c>
      <c r="D1488">
        <v>-99.1</v>
      </c>
    </row>
    <row r="1489" spans="1:4" x14ac:dyDescent="0.3">
      <c r="A1489" s="2">
        <v>37422</v>
      </c>
      <c r="B1489">
        <v>170.08</v>
      </c>
      <c r="C1489">
        <v>-98.08</v>
      </c>
      <c r="D1489">
        <v>-99.43</v>
      </c>
    </row>
    <row r="1490" spans="1:4" x14ac:dyDescent="0.3">
      <c r="A1490" s="2">
        <v>37427</v>
      </c>
      <c r="B1490">
        <v>170.82</v>
      </c>
      <c r="C1490">
        <v>-98.82</v>
      </c>
      <c r="D1490">
        <v>-100.17</v>
      </c>
    </row>
    <row r="1491" spans="1:4" x14ac:dyDescent="0.3">
      <c r="A1491" s="2">
        <v>37432</v>
      </c>
      <c r="B1491">
        <v>177.18</v>
      </c>
      <c r="C1491">
        <v>-105.18</v>
      </c>
      <c r="D1491">
        <v>-106.53</v>
      </c>
    </row>
    <row r="1492" spans="1:4" x14ac:dyDescent="0.3">
      <c r="A1492" s="2">
        <v>37437</v>
      </c>
      <c r="B1492">
        <v>180.79</v>
      </c>
      <c r="C1492">
        <v>-108.79</v>
      </c>
      <c r="D1492">
        <v>-110.14</v>
      </c>
    </row>
    <row r="1493" spans="1:4" x14ac:dyDescent="0.3">
      <c r="A1493" s="2">
        <v>37442</v>
      </c>
      <c r="B1493">
        <v>182.23</v>
      </c>
      <c r="C1493">
        <v>-110.23</v>
      </c>
      <c r="D1493">
        <v>-111.58</v>
      </c>
    </row>
    <row r="1494" spans="1:4" x14ac:dyDescent="0.3">
      <c r="A1494" s="2">
        <v>37447</v>
      </c>
      <c r="B1494">
        <v>184.53</v>
      </c>
      <c r="C1494">
        <v>-112.53</v>
      </c>
      <c r="D1494">
        <v>-113.88</v>
      </c>
    </row>
    <row r="1495" spans="1:4" x14ac:dyDescent="0.3">
      <c r="A1495" s="2">
        <v>37452</v>
      </c>
      <c r="B1495">
        <v>185.45</v>
      </c>
      <c r="C1495">
        <v>-113.45</v>
      </c>
      <c r="D1495">
        <v>-114.8</v>
      </c>
    </row>
    <row r="1496" spans="1:4" x14ac:dyDescent="0.3">
      <c r="A1496" s="2">
        <v>37457</v>
      </c>
      <c r="B1496">
        <v>181.02</v>
      </c>
      <c r="C1496">
        <v>-109.02</v>
      </c>
      <c r="D1496">
        <v>-110.37</v>
      </c>
    </row>
    <row r="1497" spans="1:4" x14ac:dyDescent="0.3">
      <c r="A1497" s="2">
        <v>37462</v>
      </c>
      <c r="B1497">
        <v>179.36</v>
      </c>
      <c r="C1497">
        <v>-107.36</v>
      </c>
      <c r="D1497">
        <v>-108.71</v>
      </c>
    </row>
    <row r="1498" spans="1:4" x14ac:dyDescent="0.3">
      <c r="A1498" s="2">
        <v>37468</v>
      </c>
      <c r="B1498">
        <v>178.29</v>
      </c>
      <c r="C1498">
        <v>-106.29</v>
      </c>
      <c r="D1498">
        <v>-107.64</v>
      </c>
    </row>
    <row r="1499" spans="1:4" x14ac:dyDescent="0.3">
      <c r="A1499" s="2">
        <v>37473</v>
      </c>
      <c r="B1499">
        <v>177.94</v>
      </c>
      <c r="C1499">
        <v>-105.94</v>
      </c>
      <c r="D1499">
        <v>-107.29</v>
      </c>
    </row>
    <row r="1500" spans="1:4" x14ac:dyDescent="0.3">
      <c r="A1500" s="2">
        <v>37478</v>
      </c>
      <c r="B1500">
        <v>177.87</v>
      </c>
      <c r="C1500">
        <v>-105.87</v>
      </c>
      <c r="D1500">
        <v>-107.22</v>
      </c>
    </row>
    <row r="1501" spans="1:4" x14ac:dyDescent="0.3">
      <c r="A1501" s="2">
        <v>37483</v>
      </c>
      <c r="B1501">
        <v>177.7</v>
      </c>
      <c r="C1501">
        <v>-105.7</v>
      </c>
      <c r="D1501">
        <v>-107.05</v>
      </c>
    </row>
    <row r="1502" spans="1:4" x14ac:dyDescent="0.3">
      <c r="A1502" s="2">
        <v>37488</v>
      </c>
      <c r="B1502">
        <v>177.5</v>
      </c>
      <c r="C1502">
        <v>-105.5</v>
      </c>
      <c r="D1502">
        <v>-106.85</v>
      </c>
    </row>
    <row r="1503" spans="1:4" x14ac:dyDescent="0.3">
      <c r="A1503" s="2">
        <v>37493</v>
      </c>
      <c r="B1503">
        <v>177.71</v>
      </c>
      <c r="C1503">
        <v>-105.71</v>
      </c>
      <c r="D1503">
        <v>-107.06</v>
      </c>
    </row>
    <row r="1504" spans="1:4" x14ac:dyDescent="0.3">
      <c r="A1504" s="2">
        <v>37499</v>
      </c>
      <c r="B1504">
        <v>184.68</v>
      </c>
      <c r="C1504">
        <v>-112.68</v>
      </c>
      <c r="D1504">
        <v>-114.03</v>
      </c>
    </row>
    <row r="1505" spans="1:4" x14ac:dyDescent="0.3">
      <c r="A1505" s="2">
        <v>37504</v>
      </c>
      <c r="B1505">
        <v>187.35</v>
      </c>
      <c r="C1505">
        <v>-115.35</v>
      </c>
      <c r="D1505">
        <v>-116.7</v>
      </c>
    </row>
    <row r="1506" spans="1:4" x14ac:dyDescent="0.3">
      <c r="A1506" s="2">
        <v>37509</v>
      </c>
      <c r="B1506">
        <v>189.26</v>
      </c>
      <c r="C1506">
        <v>-117.26</v>
      </c>
      <c r="D1506">
        <v>-118.61</v>
      </c>
    </row>
    <row r="1507" spans="1:4" x14ac:dyDescent="0.3">
      <c r="A1507" s="2">
        <v>37514</v>
      </c>
      <c r="B1507">
        <v>190.74</v>
      </c>
      <c r="C1507">
        <v>-118.74</v>
      </c>
      <c r="D1507">
        <v>-120.09</v>
      </c>
    </row>
    <row r="1508" spans="1:4" x14ac:dyDescent="0.3">
      <c r="A1508" s="2">
        <v>37519</v>
      </c>
      <c r="B1508">
        <v>191.74</v>
      </c>
      <c r="C1508">
        <v>-119.74</v>
      </c>
      <c r="D1508">
        <v>-121.09</v>
      </c>
    </row>
    <row r="1509" spans="1:4" x14ac:dyDescent="0.3">
      <c r="A1509" s="2">
        <v>37522</v>
      </c>
      <c r="B1509">
        <v>192.31</v>
      </c>
      <c r="C1509">
        <v>-120.31</v>
      </c>
      <c r="D1509">
        <v>-121.66</v>
      </c>
    </row>
    <row r="1510" spans="1:4" x14ac:dyDescent="0.3">
      <c r="A1510" s="2">
        <v>37524</v>
      </c>
      <c r="B1510">
        <v>191.62</v>
      </c>
      <c r="C1510">
        <v>-119.62</v>
      </c>
      <c r="D1510">
        <v>-120.97</v>
      </c>
    </row>
    <row r="1511" spans="1:4" x14ac:dyDescent="0.3">
      <c r="A1511" s="2">
        <v>37529</v>
      </c>
      <c r="B1511">
        <v>186.87</v>
      </c>
      <c r="C1511">
        <v>-114.87</v>
      </c>
      <c r="D1511">
        <v>-116.22</v>
      </c>
    </row>
    <row r="1512" spans="1:4" x14ac:dyDescent="0.3">
      <c r="A1512" s="2">
        <v>37534</v>
      </c>
      <c r="B1512">
        <v>184.88</v>
      </c>
      <c r="C1512">
        <v>-112.88</v>
      </c>
      <c r="D1512">
        <v>-114.23</v>
      </c>
    </row>
    <row r="1513" spans="1:4" x14ac:dyDescent="0.3">
      <c r="A1513" s="2">
        <v>37539</v>
      </c>
      <c r="B1513">
        <v>183.36</v>
      </c>
      <c r="C1513">
        <v>-111.36</v>
      </c>
      <c r="D1513">
        <v>-112.71</v>
      </c>
    </row>
    <row r="1514" spans="1:4" x14ac:dyDescent="0.3">
      <c r="A1514" s="2">
        <v>37544</v>
      </c>
      <c r="B1514">
        <v>182.75</v>
      </c>
      <c r="C1514">
        <v>-110.75</v>
      </c>
      <c r="D1514">
        <v>-112.1</v>
      </c>
    </row>
    <row r="1515" spans="1:4" x14ac:dyDescent="0.3">
      <c r="A1515" s="2">
        <v>37549</v>
      </c>
      <c r="B1515">
        <v>182</v>
      </c>
      <c r="C1515">
        <v>-110</v>
      </c>
      <c r="D1515">
        <v>-111.35</v>
      </c>
    </row>
    <row r="1516" spans="1:4" x14ac:dyDescent="0.3">
      <c r="A1516" s="2">
        <v>37554</v>
      </c>
      <c r="B1516">
        <v>181.71</v>
      </c>
      <c r="C1516">
        <v>-109.71</v>
      </c>
      <c r="D1516">
        <v>-111.06</v>
      </c>
    </row>
    <row r="1517" spans="1:4" x14ac:dyDescent="0.3">
      <c r="A1517" s="2">
        <v>37560</v>
      </c>
      <c r="B1517">
        <v>181.14</v>
      </c>
      <c r="C1517">
        <v>-109.14</v>
      </c>
      <c r="D1517">
        <v>-110.49</v>
      </c>
    </row>
    <row r="1518" spans="1:4" x14ac:dyDescent="0.3">
      <c r="A1518" s="2">
        <v>37565</v>
      </c>
      <c r="B1518">
        <v>180.99</v>
      </c>
      <c r="C1518">
        <v>-108.99</v>
      </c>
      <c r="D1518">
        <v>-110.34</v>
      </c>
    </row>
    <row r="1519" spans="1:4" x14ac:dyDescent="0.3">
      <c r="A1519" s="2">
        <v>37570</v>
      </c>
      <c r="B1519">
        <v>180.71</v>
      </c>
      <c r="C1519">
        <v>-108.71</v>
      </c>
      <c r="D1519">
        <v>-110.06</v>
      </c>
    </row>
    <row r="1520" spans="1:4" x14ac:dyDescent="0.3">
      <c r="A1520" s="2">
        <v>37575</v>
      </c>
      <c r="B1520">
        <v>180</v>
      </c>
      <c r="C1520">
        <v>-108</v>
      </c>
      <c r="D1520">
        <v>-109.35</v>
      </c>
    </row>
    <row r="1521" spans="1:4" x14ac:dyDescent="0.3">
      <c r="A1521" s="2">
        <v>37580</v>
      </c>
      <c r="B1521">
        <v>179.11</v>
      </c>
      <c r="C1521">
        <v>-107.11</v>
      </c>
      <c r="D1521">
        <v>-108.46</v>
      </c>
    </row>
    <row r="1522" spans="1:4" x14ac:dyDescent="0.3">
      <c r="A1522" s="2">
        <v>37585</v>
      </c>
      <c r="B1522">
        <v>178</v>
      </c>
      <c r="C1522">
        <v>-106</v>
      </c>
      <c r="D1522">
        <v>-107.35</v>
      </c>
    </row>
    <row r="1523" spans="1:4" x14ac:dyDescent="0.3">
      <c r="A1523" s="2">
        <v>37590</v>
      </c>
      <c r="B1523">
        <v>176.74</v>
      </c>
      <c r="C1523">
        <v>-104.74</v>
      </c>
      <c r="D1523">
        <v>-106.09</v>
      </c>
    </row>
    <row r="1524" spans="1:4" x14ac:dyDescent="0.3">
      <c r="A1524" s="2">
        <v>37595</v>
      </c>
      <c r="B1524">
        <v>175.97</v>
      </c>
      <c r="C1524">
        <v>-103.97</v>
      </c>
      <c r="D1524">
        <v>-105.32</v>
      </c>
    </row>
    <row r="1525" spans="1:4" x14ac:dyDescent="0.3">
      <c r="A1525" s="2">
        <v>37600</v>
      </c>
      <c r="B1525">
        <v>175.18</v>
      </c>
      <c r="C1525">
        <v>-103.18</v>
      </c>
      <c r="D1525">
        <v>-104.53</v>
      </c>
    </row>
    <row r="1526" spans="1:4" x14ac:dyDescent="0.3">
      <c r="A1526" s="2">
        <v>37605</v>
      </c>
      <c r="B1526">
        <v>174.37</v>
      </c>
      <c r="C1526">
        <v>-102.37</v>
      </c>
      <c r="D1526">
        <v>-103.72</v>
      </c>
    </row>
    <row r="1527" spans="1:4" x14ac:dyDescent="0.3">
      <c r="A1527" s="2">
        <v>37610</v>
      </c>
      <c r="B1527">
        <v>173.83</v>
      </c>
      <c r="C1527">
        <v>-101.83</v>
      </c>
      <c r="D1527">
        <v>-103.18</v>
      </c>
    </row>
    <row r="1528" spans="1:4" x14ac:dyDescent="0.3">
      <c r="A1528" s="2">
        <v>37615</v>
      </c>
      <c r="B1528">
        <v>173.21</v>
      </c>
      <c r="C1528">
        <v>-101.21</v>
      </c>
      <c r="D1528">
        <v>-102.56</v>
      </c>
    </row>
    <row r="1529" spans="1:4" x14ac:dyDescent="0.3">
      <c r="A1529" s="2">
        <v>37621</v>
      </c>
      <c r="B1529">
        <v>172.87</v>
      </c>
      <c r="C1529">
        <v>-100.87</v>
      </c>
      <c r="D1529">
        <v>-102.22</v>
      </c>
    </row>
    <row r="1530" spans="1:4" x14ac:dyDescent="0.3">
      <c r="A1530" s="2">
        <v>37626</v>
      </c>
      <c r="B1530">
        <v>172.63</v>
      </c>
      <c r="C1530">
        <v>-100.63</v>
      </c>
      <c r="D1530">
        <v>-101.98</v>
      </c>
    </row>
    <row r="1531" spans="1:4" x14ac:dyDescent="0.3">
      <c r="A1531" s="2">
        <v>37672</v>
      </c>
      <c r="B1531">
        <v>172.17</v>
      </c>
      <c r="C1531">
        <v>-100.17</v>
      </c>
      <c r="D1531">
        <v>-101.52</v>
      </c>
    </row>
    <row r="1532" spans="1:4" x14ac:dyDescent="0.3">
      <c r="A1532" s="2">
        <v>37685</v>
      </c>
      <c r="B1532">
        <v>171.96</v>
      </c>
      <c r="C1532">
        <v>-99.96</v>
      </c>
      <c r="D1532">
        <v>-101.31</v>
      </c>
    </row>
    <row r="1533" spans="1:4" x14ac:dyDescent="0.3">
      <c r="A1533" s="2">
        <v>37690</v>
      </c>
      <c r="B1533">
        <v>171.64</v>
      </c>
      <c r="C1533">
        <v>-99.64</v>
      </c>
      <c r="D1533">
        <v>-100.99</v>
      </c>
    </row>
    <row r="1534" spans="1:4" x14ac:dyDescent="0.3">
      <c r="A1534" s="2">
        <v>37695</v>
      </c>
      <c r="B1534">
        <v>171.56</v>
      </c>
      <c r="C1534">
        <v>-99.56</v>
      </c>
      <c r="D1534">
        <v>-100.91</v>
      </c>
    </row>
    <row r="1535" spans="1:4" x14ac:dyDescent="0.3">
      <c r="A1535" s="2">
        <v>37700</v>
      </c>
      <c r="B1535">
        <v>171.36</v>
      </c>
      <c r="C1535">
        <v>-99.36</v>
      </c>
      <c r="D1535">
        <v>-100.71</v>
      </c>
    </row>
    <row r="1536" spans="1:4" x14ac:dyDescent="0.3">
      <c r="A1536" s="2">
        <v>37705</v>
      </c>
      <c r="B1536">
        <v>171.13</v>
      </c>
      <c r="C1536">
        <v>-99.13</v>
      </c>
      <c r="D1536">
        <v>-100.48</v>
      </c>
    </row>
    <row r="1537" spans="1:4" x14ac:dyDescent="0.3">
      <c r="A1537" s="2">
        <v>37711</v>
      </c>
      <c r="B1537">
        <v>171.05</v>
      </c>
      <c r="C1537">
        <v>-99.05</v>
      </c>
      <c r="D1537">
        <v>-100.4</v>
      </c>
    </row>
    <row r="1538" spans="1:4" x14ac:dyDescent="0.3">
      <c r="A1538" s="2">
        <v>37716</v>
      </c>
      <c r="B1538">
        <v>171.18</v>
      </c>
      <c r="C1538">
        <v>-99.18</v>
      </c>
      <c r="D1538">
        <v>-100.53</v>
      </c>
    </row>
    <row r="1539" spans="1:4" x14ac:dyDescent="0.3">
      <c r="A1539" s="2">
        <v>37721</v>
      </c>
      <c r="B1539">
        <v>170.8</v>
      </c>
      <c r="C1539">
        <v>-98.8</v>
      </c>
      <c r="D1539">
        <v>-100.15</v>
      </c>
    </row>
    <row r="1540" spans="1:4" x14ac:dyDescent="0.3">
      <c r="A1540" s="2">
        <v>37726</v>
      </c>
      <c r="B1540">
        <v>170.8</v>
      </c>
      <c r="C1540">
        <v>-98.8</v>
      </c>
      <c r="D1540">
        <v>-100.15</v>
      </c>
    </row>
    <row r="1541" spans="1:4" x14ac:dyDescent="0.3">
      <c r="A1541" s="2">
        <v>37731</v>
      </c>
      <c r="B1541">
        <v>170.7</v>
      </c>
      <c r="C1541">
        <v>-98.7</v>
      </c>
      <c r="D1541">
        <v>-100.05</v>
      </c>
    </row>
    <row r="1542" spans="1:4" x14ac:dyDescent="0.3">
      <c r="A1542" s="2">
        <v>37736</v>
      </c>
      <c r="B1542">
        <v>170.6</v>
      </c>
      <c r="C1542">
        <v>-98.6</v>
      </c>
      <c r="D1542">
        <v>-99.95</v>
      </c>
    </row>
    <row r="1543" spans="1:4" x14ac:dyDescent="0.3">
      <c r="A1543" s="2">
        <v>37741</v>
      </c>
      <c r="B1543">
        <v>170.48</v>
      </c>
      <c r="C1543">
        <v>-98.48</v>
      </c>
      <c r="D1543">
        <v>-99.83</v>
      </c>
    </row>
    <row r="1544" spans="1:4" x14ac:dyDescent="0.3">
      <c r="A1544" s="2">
        <v>37746</v>
      </c>
      <c r="B1544">
        <v>170.78</v>
      </c>
      <c r="C1544">
        <v>-98.78</v>
      </c>
      <c r="D1544">
        <v>-100.13</v>
      </c>
    </row>
    <row r="1545" spans="1:4" x14ac:dyDescent="0.3">
      <c r="A1545" s="2">
        <v>37751</v>
      </c>
      <c r="B1545">
        <v>170.43</v>
      </c>
      <c r="C1545">
        <v>-98.43</v>
      </c>
      <c r="D1545">
        <v>-99.78</v>
      </c>
    </row>
    <row r="1546" spans="1:4" x14ac:dyDescent="0.3">
      <c r="A1546" s="2">
        <v>37756</v>
      </c>
      <c r="B1546">
        <v>170.55</v>
      </c>
      <c r="C1546">
        <v>-98.55</v>
      </c>
      <c r="D1546">
        <v>-99.9</v>
      </c>
    </row>
    <row r="1547" spans="1:4" x14ac:dyDescent="0.3">
      <c r="A1547" s="2">
        <v>37761</v>
      </c>
      <c r="B1547">
        <v>170.63</v>
      </c>
      <c r="C1547">
        <v>-98.63</v>
      </c>
      <c r="D1547">
        <v>-99.98</v>
      </c>
    </row>
    <row r="1548" spans="1:4" x14ac:dyDescent="0.3">
      <c r="A1548" s="2">
        <v>37766</v>
      </c>
      <c r="B1548">
        <v>170.27</v>
      </c>
      <c r="C1548">
        <v>-98.27</v>
      </c>
      <c r="D1548">
        <v>-99.62</v>
      </c>
    </row>
    <row r="1549" spans="1:4" x14ac:dyDescent="0.3">
      <c r="A1549" s="2">
        <v>37772</v>
      </c>
      <c r="B1549">
        <v>170.03</v>
      </c>
      <c r="C1549">
        <v>-98.03</v>
      </c>
      <c r="D1549">
        <v>-99.38</v>
      </c>
    </row>
    <row r="1550" spans="1:4" x14ac:dyDescent="0.3">
      <c r="A1550" s="2">
        <v>37777</v>
      </c>
      <c r="B1550">
        <v>169.92</v>
      </c>
      <c r="C1550">
        <v>-97.92</v>
      </c>
      <c r="D1550">
        <v>-99.27</v>
      </c>
    </row>
    <row r="1551" spans="1:4" x14ac:dyDescent="0.3">
      <c r="A1551" s="2">
        <v>37782</v>
      </c>
      <c r="B1551">
        <v>169.85</v>
      </c>
      <c r="C1551">
        <v>-97.85</v>
      </c>
      <c r="D1551">
        <v>-99.2</v>
      </c>
    </row>
    <row r="1552" spans="1:4" x14ac:dyDescent="0.3">
      <c r="A1552" s="2">
        <v>37783</v>
      </c>
      <c r="B1552">
        <v>170.06</v>
      </c>
      <c r="C1552">
        <v>-98.06</v>
      </c>
      <c r="D1552">
        <v>-99.41</v>
      </c>
    </row>
    <row r="1553" spans="1:4" x14ac:dyDescent="0.3">
      <c r="A1553" s="2">
        <v>37787</v>
      </c>
      <c r="B1553">
        <v>170.02</v>
      </c>
      <c r="C1553">
        <v>-98.02</v>
      </c>
      <c r="D1553">
        <v>-99.37</v>
      </c>
    </row>
    <row r="1554" spans="1:4" x14ac:dyDescent="0.3">
      <c r="A1554" s="2">
        <v>37792</v>
      </c>
      <c r="B1554">
        <v>170.02</v>
      </c>
      <c r="C1554">
        <v>-98.02</v>
      </c>
      <c r="D1554">
        <v>-99.37</v>
      </c>
    </row>
    <row r="1555" spans="1:4" x14ac:dyDescent="0.3">
      <c r="A1555" s="2">
        <v>37797</v>
      </c>
      <c r="B1555">
        <v>170.21</v>
      </c>
      <c r="C1555">
        <v>-98.21</v>
      </c>
      <c r="D1555">
        <v>-99.56</v>
      </c>
    </row>
    <row r="1556" spans="1:4" x14ac:dyDescent="0.3">
      <c r="A1556" s="2">
        <v>37802</v>
      </c>
      <c r="B1556">
        <v>170.52</v>
      </c>
      <c r="C1556">
        <v>-98.52</v>
      </c>
      <c r="D1556">
        <v>-99.87</v>
      </c>
    </row>
    <row r="1557" spans="1:4" x14ac:dyDescent="0.3">
      <c r="A1557" s="2">
        <v>37807</v>
      </c>
      <c r="B1557">
        <v>170.5</v>
      </c>
      <c r="C1557">
        <v>-98.5</v>
      </c>
      <c r="D1557">
        <v>-99.85</v>
      </c>
    </row>
    <row r="1558" spans="1:4" x14ac:dyDescent="0.3">
      <c r="A1558" s="2">
        <v>37812</v>
      </c>
      <c r="B1558">
        <v>171.04</v>
      </c>
      <c r="C1558">
        <v>-99.04</v>
      </c>
      <c r="D1558">
        <v>-100.39</v>
      </c>
    </row>
    <row r="1559" spans="1:4" x14ac:dyDescent="0.3">
      <c r="A1559" s="2">
        <v>37817</v>
      </c>
      <c r="B1559">
        <v>170.95</v>
      </c>
      <c r="C1559">
        <v>-98.95</v>
      </c>
      <c r="D1559">
        <v>-100.3</v>
      </c>
    </row>
    <row r="1560" spans="1:4" x14ac:dyDescent="0.3">
      <c r="A1560" s="2">
        <v>37822</v>
      </c>
      <c r="B1560">
        <v>171.04</v>
      </c>
      <c r="C1560">
        <v>-99.04</v>
      </c>
      <c r="D1560">
        <v>-100.39</v>
      </c>
    </row>
    <row r="1561" spans="1:4" x14ac:dyDescent="0.3">
      <c r="A1561" s="2">
        <v>37827</v>
      </c>
      <c r="B1561">
        <v>171.28</v>
      </c>
      <c r="C1561">
        <v>-99.28</v>
      </c>
      <c r="D1561">
        <v>-100.63</v>
      </c>
    </row>
    <row r="1562" spans="1:4" x14ac:dyDescent="0.3">
      <c r="A1562" s="2">
        <v>37833</v>
      </c>
      <c r="B1562">
        <v>171.33</v>
      </c>
      <c r="C1562">
        <v>-99.33</v>
      </c>
      <c r="D1562">
        <v>-100.68</v>
      </c>
    </row>
    <row r="1563" spans="1:4" x14ac:dyDescent="0.3">
      <c r="A1563" s="2">
        <v>37838</v>
      </c>
      <c r="B1563">
        <v>171.3</v>
      </c>
      <c r="C1563">
        <v>-99.3</v>
      </c>
      <c r="D1563">
        <v>-100.65</v>
      </c>
    </row>
    <row r="1564" spans="1:4" x14ac:dyDescent="0.3">
      <c r="A1564" s="2">
        <v>37843</v>
      </c>
      <c r="B1564">
        <v>171.1</v>
      </c>
      <c r="C1564">
        <v>-99.1</v>
      </c>
      <c r="D1564">
        <v>-100.45</v>
      </c>
    </row>
    <row r="1565" spans="1:4" x14ac:dyDescent="0.3">
      <c r="A1565" s="2">
        <v>37848</v>
      </c>
      <c r="B1565">
        <v>171.06</v>
      </c>
      <c r="C1565">
        <v>-99.06</v>
      </c>
      <c r="D1565">
        <v>-100.41</v>
      </c>
    </row>
    <row r="1566" spans="1:4" x14ac:dyDescent="0.3">
      <c r="A1566" s="2">
        <v>37853</v>
      </c>
      <c r="B1566">
        <v>171.05</v>
      </c>
      <c r="C1566">
        <v>-99.05</v>
      </c>
      <c r="D1566">
        <v>-100.4</v>
      </c>
    </row>
    <row r="1567" spans="1:4" x14ac:dyDescent="0.3">
      <c r="A1567" s="2">
        <v>37858</v>
      </c>
      <c r="B1567">
        <v>171.04</v>
      </c>
      <c r="C1567">
        <v>-99.04</v>
      </c>
      <c r="D1567">
        <v>-100.39</v>
      </c>
    </row>
    <row r="1568" spans="1:4" x14ac:dyDescent="0.3">
      <c r="A1568" s="2">
        <v>37859</v>
      </c>
      <c r="B1568">
        <v>171.13</v>
      </c>
      <c r="C1568">
        <v>-99.13</v>
      </c>
      <c r="D1568">
        <v>-100.48</v>
      </c>
    </row>
    <row r="1569" spans="1:4" x14ac:dyDescent="0.3">
      <c r="A1569" s="2">
        <v>37860</v>
      </c>
      <c r="B1569">
        <v>171.13</v>
      </c>
      <c r="C1569">
        <v>-99.13</v>
      </c>
      <c r="D1569">
        <v>-100.48</v>
      </c>
    </row>
    <row r="1570" spans="1:4" x14ac:dyDescent="0.3">
      <c r="A1570" s="2">
        <v>37864</v>
      </c>
      <c r="B1570">
        <v>171.22</v>
      </c>
      <c r="C1570">
        <v>-99.22</v>
      </c>
      <c r="D1570">
        <v>-100.57</v>
      </c>
    </row>
    <row r="1571" spans="1:4" x14ac:dyDescent="0.3">
      <c r="A1571" s="2">
        <v>37869</v>
      </c>
      <c r="B1571">
        <v>171.35</v>
      </c>
      <c r="C1571">
        <v>-99.35</v>
      </c>
      <c r="D1571">
        <v>-100.7</v>
      </c>
    </row>
    <row r="1572" spans="1:4" x14ac:dyDescent="0.3">
      <c r="A1572" s="2">
        <v>37874</v>
      </c>
      <c r="B1572">
        <v>171.41</v>
      </c>
      <c r="C1572">
        <v>-99.41</v>
      </c>
      <c r="D1572">
        <v>-100.76</v>
      </c>
    </row>
    <row r="1573" spans="1:4" x14ac:dyDescent="0.3">
      <c r="A1573" s="2">
        <v>37879</v>
      </c>
      <c r="B1573">
        <v>171.16</v>
      </c>
      <c r="C1573">
        <v>-99.16</v>
      </c>
      <c r="D1573">
        <v>-100.51</v>
      </c>
    </row>
    <row r="1574" spans="1:4" x14ac:dyDescent="0.3">
      <c r="A1574" s="2">
        <v>37884</v>
      </c>
      <c r="B1574">
        <v>170.72</v>
      </c>
      <c r="C1574">
        <v>-98.72</v>
      </c>
      <c r="D1574">
        <v>-100.07</v>
      </c>
    </row>
    <row r="1575" spans="1:4" x14ac:dyDescent="0.3">
      <c r="A1575" s="2">
        <v>37889</v>
      </c>
      <c r="B1575">
        <v>170.63</v>
      </c>
      <c r="C1575">
        <v>-98.63</v>
      </c>
      <c r="D1575">
        <v>-99.98</v>
      </c>
    </row>
    <row r="1576" spans="1:4" x14ac:dyDescent="0.3">
      <c r="A1576" s="2">
        <v>37894</v>
      </c>
      <c r="B1576">
        <v>170.55</v>
      </c>
      <c r="C1576">
        <v>-98.55</v>
      </c>
      <c r="D1576">
        <v>-99.9</v>
      </c>
    </row>
    <row r="1577" spans="1:4" x14ac:dyDescent="0.3">
      <c r="A1577" s="2">
        <v>37899</v>
      </c>
      <c r="B1577">
        <v>170.46</v>
      </c>
      <c r="C1577">
        <v>-98.46</v>
      </c>
      <c r="D1577">
        <v>-99.81</v>
      </c>
    </row>
    <row r="1578" spans="1:4" x14ac:dyDescent="0.3">
      <c r="A1578" s="2">
        <v>37904</v>
      </c>
      <c r="B1578">
        <v>170.7</v>
      </c>
      <c r="C1578">
        <v>-98.7</v>
      </c>
      <c r="D1578">
        <v>-100.05</v>
      </c>
    </row>
    <row r="1579" spans="1:4" x14ac:dyDescent="0.3">
      <c r="A1579" s="2">
        <v>37909</v>
      </c>
      <c r="B1579">
        <v>170.47</v>
      </c>
      <c r="C1579">
        <v>-98.47</v>
      </c>
      <c r="D1579">
        <v>-99.82</v>
      </c>
    </row>
    <row r="1580" spans="1:4" x14ac:dyDescent="0.3">
      <c r="A1580" s="2">
        <v>37914</v>
      </c>
      <c r="B1580">
        <v>170.5</v>
      </c>
      <c r="C1580">
        <v>-98.5</v>
      </c>
      <c r="D1580">
        <v>-99.85</v>
      </c>
    </row>
    <row r="1581" spans="1:4" x14ac:dyDescent="0.3">
      <c r="A1581" s="2">
        <v>37919</v>
      </c>
      <c r="B1581">
        <v>170.55</v>
      </c>
      <c r="C1581">
        <v>-98.55</v>
      </c>
      <c r="D1581">
        <v>-99.9</v>
      </c>
    </row>
    <row r="1582" spans="1:4" x14ac:dyDescent="0.3">
      <c r="A1582" s="2">
        <v>37925</v>
      </c>
      <c r="B1582">
        <v>170.32</v>
      </c>
      <c r="C1582">
        <v>-98.32</v>
      </c>
      <c r="D1582">
        <v>-99.67</v>
      </c>
    </row>
    <row r="1583" spans="1:4" x14ac:dyDescent="0.3">
      <c r="A1583" s="2">
        <v>37930</v>
      </c>
      <c r="B1583">
        <v>170.49</v>
      </c>
      <c r="C1583">
        <v>-98.49</v>
      </c>
      <c r="D1583">
        <v>-99.84</v>
      </c>
    </row>
    <row r="1584" spans="1:4" x14ac:dyDescent="0.3">
      <c r="A1584" s="2">
        <v>37935</v>
      </c>
      <c r="B1584">
        <v>170.36</v>
      </c>
      <c r="C1584">
        <v>-98.36</v>
      </c>
      <c r="D1584">
        <v>-99.71</v>
      </c>
    </row>
    <row r="1585" spans="1:4" x14ac:dyDescent="0.3">
      <c r="A1585" s="2">
        <v>37940</v>
      </c>
      <c r="B1585">
        <v>170.23</v>
      </c>
      <c r="C1585">
        <v>-98.23</v>
      </c>
      <c r="D1585">
        <v>-99.58</v>
      </c>
    </row>
    <row r="1586" spans="1:4" x14ac:dyDescent="0.3">
      <c r="A1586" s="2">
        <v>37945</v>
      </c>
      <c r="B1586">
        <v>170.09</v>
      </c>
      <c r="C1586">
        <v>-98.09</v>
      </c>
      <c r="D1586">
        <v>-99.44</v>
      </c>
    </row>
    <row r="1587" spans="1:4" x14ac:dyDescent="0.3">
      <c r="A1587" s="2">
        <v>37950</v>
      </c>
      <c r="B1587">
        <v>170.1</v>
      </c>
      <c r="C1587">
        <v>-98.1</v>
      </c>
      <c r="D1587">
        <v>-99.45</v>
      </c>
    </row>
    <row r="1588" spans="1:4" x14ac:dyDescent="0.3">
      <c r="A1588" s="2">
        <v>37955</v>
      </c>
      <c r="B1588">
        <v>170.1</v>
      </c>
      <c r="C1588">
        <v>-98.1</v>
      </c>
      <c r="D1588">
        <v>-99.45</v>
      </c>
    </row>
    <row r="1589" spans="1:4" x14ac:dyDescent="0.3">
      <c r="A1589" s="2">
        <v>37960</v>
      </c>
      <c r="B1589">
        <v>170.45</v>
      </c>
      <c r="C1589">
        <v>-98.45</v>
      </c>
      <c r="D1589">
        <v>-99.8</v>
      </c>
    </row>
    <row r="1590" spans="1:4" x14ac:dyDescent="0.3">
      <c r="A1590" s="2">
        <v>37965</v>
      </c>
      <c r="B1590">
        <v>170.31</v>
      </c>
      <c r="C1590">
        <v>-98.31</v>
      </c>
      <c r="D1590">
        <v>-99.66</v>
      </c>
    </row>
    <row r="1591" spans="1:4" x14ac:dyDescent="0.3">
      <c r="A1591" s="2">
        <v>37970</v>
      </c>
      <c r="B1591">
        <v>170.2</v>
      </c>
      <c r="C1591">
        <v>-98.2</v>
      </c>
      <c r="D1591">
        <v>-99.55</v>
      </c>
    </row>
    <row r="1592" spans="1:4" x14ac:dyDescent="0.3">
      <c r="A1592" s="2">
        <v>37975</v>
      </c>
      <c r="B1592">
        <v>170.2</v>
      </c>
      <c r="C1592">
        <v>-98.2</v>
      </c>
      <c r="D1592">
        <v>-99.55</v>
      </c>
    </row>
    <row r="1593" spans="1:4" x14ac:dyDescent="0.3">
      <c r="A1593" s="2">
        <v>37980</v>
      </c>
      <c r="B1593">
        <v>170.1</v>
      </c>
      <c r="C1593">
        <v>-98.1</v>
      </c>
      <c r="D1593">
        <v>-99.45</v>
      </c>
    </row>
    <row r="1594" spans="1:4" x14ac:dyDescent="0.3">
      <c r="A1594" s="2">
        <v>37986</v>
      </c>
      <c r="B1594">
        <v>170.08</v>
      </c>
      <c r="C1594">
        <v>-98.08</v>
      </c>
      <c r="D1594">
        <v>-99.43</v>
      </c>
    </row>
    <row r="1595" spans="1:4" x14ac:dyDescent="0.3">
      <c r="A1595" s="2">
        <v>37991</v>
      </c>
      <c r="B1595">
        <v>169.95</v>
      </c>
      <c r="C1595">
        <v>-97.95</v>
      </c>
      <c r="D1595">
        <v>-99.3</v>
      </c>
    </row>
    <row r="1596" spans="1:4" x14ac:dyDescent="0.3">
      <c r="A1596" s="2">
        <v>37996</v>
      </c>
      <c r="B1596">
        <v>170.2</v>
      </c>
      <c r="C1596">
        <v>-98.2</v>
      </c>
      <c r="D1596">
        <v>-99.55</v>
      </c>
    </row>
    <row r="1597" spans="1:4" x14ac:dyDescent="0.3">
      <c r="A1597" s="2">
        <v>38001</v>
      </c>
      <c r="B1597">
        <v>169.95</v>
      </c>
      <c r="C1597">
        <v>-97.95</v>
      </c>
      <c r="D1597">
        <v>-99.3</v>
      </c>
    </row>
    <row r="1598" spans="1:4" x14ac:dyDescent="0.3">
      <c r="A1598" s="2">
        <v>38006</v>
      </c>
      <c r="B1598">
        <v>169.92</v>
      </c>
      <c r="C1598">
        <v>-97.92</v>
      </c>
      <c r="D1598">
        <v>-99.27</v>
      </c>
    </row>
    <row r="1599" spans="1:4" x14ac:dyDescent="0.3">
      <c r="A1599" s="2">
        <v>38011</v>
      </c>
      <c r="B1599">
        <v>169.96</v>
      </c>
      <c r="C1599">
        <v>-97.96</v>
      </c>
      <c r="D1599">
        <v>-99.31</v>
      </c>
    </row>
    <row r="1600" spans="1:4" x14ac:dyDescent="0.3">
      <c r="A1600" s="2">
        <v>38017</v>
      </c>
      <c r="B1600">
        <v>170</v>
      </c>
      <c r="C1600">
        <v>-98</v>
      </c>
      <c r="D1600">
        <v>-99.35</v>
      </c>
    </row>
    <row r="1601" spans="1:4" x14ac:dyDescent="0.3">
      <c r="A1601" s="2">
        <v>38022</v>
      </c>
      <c r="B1601">
        <v>170.18</v>
      </c>
      <c r="C1601">
        <v>-98.18</v>
      </c>
      <c r="D1601">
        <v>-99.53</v>
      </c>
    </row>
    <row r="1602" spans="1:4" x14ac:dyDescent="0.3">
      <c r="A1602" s="2">
        <v>38027</v>
      </c>
      <c r="B1602">
        <v>170.28</v>
      </c>
      <c r="C1602">
        <v>-98.28</v>
      </c>
      <c r="D1602">
        <v>-99.63</v>
      </c>
    </row>
    <row r="1603" spans="1:4" x14ac:dyDescent="0.3">
      <c r="A1603" s="2">
        <v>38032</v>
      </c>
      <c r="B1603">
        <v>170.17</v>
      </c>
      <c r="C1603">
        <v>-98.17</v>
      </c>
      <c r="D1603">
        <v>-99.52</v>
      </c>
    </row>
    <row r="1604" spans="1:4" x14ac:dyDescent="0.3">
      <c r="A1604" s="2">
        <v>38037</v>
      </c>
      <c r="B1604">
        <v>169.96</v>
      </c>
      <c r="C1604">
        <v>-97.96</v>
      </c>
      <c r="D1604">
        <v>-99.31</v>
      </c>
    </row>
    <row r="1605" spans="1:4" x14ac:dyDescent="0.3">
      <c r="A1605" s="2">
        <v>38042</v>
      </c>
      <c r="B1605">
        <v>169.9</v>
      </c>
      <c r="C1605">
        <v>-97.9</v>
      </c>
      <c r="D1605">
        <v>-99.25</v>
      </c>
    </row>
    <row r="1606" spans="1:4" x14ac:dyDescent="0.3">
      <c r="A1606" s="2">
        <v>38046</v>
      </c>
      <c r="B1606">
        <v>169.93</v>
      </c>
      <c r="C1606">
        <v>-97.93</v>
      </c>
      <c r="D1606">
        <v>-99.28</v>
      </c>
    </row>
    <row r="1607" spans="1:4" x14ac:dyDescent="0.3">
      <c r="A1607" s="2">
        <v>38051</v>
      </c>
      <c r="B1607">
        <v>169.85</v>
      </c>
      <c r="C1607">
        <v>-97.85</v>
      </c>
      <c r="D1607">
        <v>-99.2</v>
      </c>
    </row>
    <row r="1608" spans="1:4" x14ac:dyDescent="0.3">
      <c r="A1608" s="2">
        <v>38056</v>
      </c>
      <c r="B1608">
        <v>170.2</v>
      </c>
      <c r="C1608">
        <v>-98.2</v>
      </c>
      <c r="D1608">
        <v>-99.55</v>
      </c>
    </row>
    <row r="1609" spans="1:4" x14ac:dyDescent="0.3">
      <c r="A1609" s="2">
        <v>38061</v>
      </c>
      <c r="B1609">
        <v>169.95</v>
      </c>
      <c r="C1609">
        <v>-97.95</v>
      </c>
      <c r="D1609">
        <v>-99.3</v>
      </c>
    </row>
    <row r="1610" spans="1:4" x14ac:dyDescent="0.3">
      <c r="A1610" s="2">
        <v>38066</v>
      </c>
      <c r="B1610">
        <v>169.81</v>
      </c>
      <c r="C1610">
        <v>-97.81</v>
      </c>
      <c r="D1610">
        <v>-99.16</v>
      </c>
    </row>
    <row r="1611" spans="1:4" x14ac:dyDescent="0.3">
      <c r="A1611" s="2">
        <v>38071</v>
      </c>
      <c r="B1611">
        <v>169.9</v>
      </c>
      <c r="C1611">
        <v>-97.9</v>
      </c>
      <c r="D1611">
        <v>-99.25</v>
      </c>
    </row>
    <row r="1612" spans="1:4" x14ac:dyDescent="0.3">
      <c r="A1612" s="2">
        <v>38077</v>
      </c>
      <c r="B1612">
        <v>169.92</v>
      </c>
      <c r="C1612">
        <v>-97.92</v>
      </c>
      <c r="D1612">
        <v>-99.27</v>
      </c>
    </row>
    <row r="1613" spans="1:4" x14ac:dyDescent="0.3">
      <c r="A1613" s="2">
        <v>38082</v>
      </c>
      <c r="B1613">
        <v>170.09</v>
      </c>
      <c r="C1613">
        <v>-98.09</v>
      </c>
      <c r="D1613">
        <v>-99.44</v>
      </c>
    </row>
    <row r="1614" spans="1:4" x14ac:dyDescent="0.3">
      <c r="A1614" s="2">
        <v>38087</v>
      </c>
      <c r="B1614">
        <v>170.18</v>
      </c>
      <c r="C1614">
        <v>-98.18</v>
      </c>
      <c r="D1614">
        <v>-99.53</v>
      </c>
    </row>
    <row r="1615" spans="1:4" x14ac:dyDescent="0.3">
      <c r="A1615" s="2">
        <v>38092</v>
      </c>
      <c r="B1615">
        <v>170.2</v>
      </c>
      <c r="C1615">
        <v>-98.2</v>
      </c>
      <c r="D1615">
        <v>-99.55</v>
      </c>
    </row>
    <row r="1616" spans="1:4" x14ac:dyDescent="0.3">
      <c r="A1616" s="2">
        <v>38097</v>
      </c>
      <c r="B1616">
        <v>170.25</v>
      </c>
      <c r="C1616">
        <v>-98.25</v>
      </c>
      <c r="D1616">
        <v>-99.6</v>
      </c>
    </row>
    <row r="1617" spans="1:4" x14ac:dyDescent="0.3">
      <c r="A1617" s="2">
        <v>38102</v>
      </c>
      <c r="B1617">
        <v>170.58</v>
      </c>
      <c r="C1617">
        <v>-98.58</v>
      </c>
      <c r="D1617">
        <v>-99.93</v>
      </c>
    </row>
    <row r="1618" spans="1:4" x14ac:dyDescent="0.3">
      <c r="A1618" s="2">
        <v>38107</v>
      </c>
      <c r="B1618">
        <v>170.8</v>
      </c>
      <c r="C1618">
        <v>-98.8</v>
      </c>
      <c r="D1618">
        <v>-100.15</v>
      </c>
    </row>
    <row r="1619" spans="1:4" x14ac:dyDescent="0.3">
      <c r="A1619" s="2">
        <v>38112</v>
      </c>
      <c r="B1619">
        <v>170.65</v>
      </c>
      <c r="C1619">
        <v>-98.65</v>
      </c>
      <c r="D1619">
        <v>-100</v>
      </c>
    </row>
    <row r="1620" spans="1:4" x14ac:dyDescent="0.3">
      <c r="A1620" s="2">
        <v>38117</v>
      </c>
      <c r="B1620">
        <v>170.66</v>
      </c>
      <c r="C1620">
        <v>-98.66</v>
      </c>
      <c r="D1620">
        <v>-100.01</v>
      </c>
    </row>
    <row r="1621" spans="1:4" x14ac:dyDescent="0.3">
      <c r="A1621" s="2">
        <v>38122</v>
      </c>
      <c r="B1621">
        <v>171.12</v>
      </c>
      <c r="C1621">
        <v>-99.12</v>
      </c>
      <c r="D1621">
        <v>-100.47</v>
      </c>
    </row>
    <row r="1622" spans="1:4" x14ac:dyDescent="0.3">
      <c r="A1622" s="2">
        <v>38127</v>
      </c>
      <c r="B1622">
        <v>171.29</v>
      </c>
      <c r="C1622">
        <v>-99.29</v>
      </c>
      <c r="D1622">
        <v>-100.64</v>
      </c>
    </row>
    <row r="1623" spans="1:4" x14ac:dyDescent="0.3">
      <c r="A1623" s="2">
        <v>38132</v>
      </c>
      <c r="B1623">
        <v>171.2</v>
      </c>
      <c r="C1623">
        <v>-99.2</v>
      </c>
      <c r="D1623">
        <v>-100.55</v>
      </c>
    </row>
    <row r="1624" spans="1:4" x14ac:dyDescent="0.3">
      <c r="A1624" s="2">
        <v>38138</v>
      </c>
      <c r="B1624">
        <v>171.35</v>
      </c>
      <c r="C1624">
        <v>-99.35</v>
      </c>
      <c r="D1624">
        <v>-100.7</v>
      </c>
    </row>
    <row r="1625" spans="1:4" x14ac:dyDescent="0.3">
      <c r="A1625" s="2">
        <v>38143</v>
      </c>
      <c r="B1625">
        <v>171.45</v>
      </c>
      <c r="C1625">
        <v>-99.45</v>
      </c>
      <c r="D1625">
        <v>-100.8</v>
      </c>
    </row>
    <row r="1626" spans="1:4" x14ac:dyDescent="0.3">
      <c r="A1626" s="2">
        <v>38148</v>
      </c>
      <c r="B1626">
        <v>171.79</v>
      </c>
      <c r="C1626">
        <v>-99.79</v>
      </c>
      <c r="D1626">
        <v>-101.14</v>
      </c>
    </row>
    <row r="1627" spans="1:4" x14ac:dyDescent="0.3">
      <c r="A1627" s="2">
        <v>38153</v>
      </c>
      <c r="B1627">
        <v>171.74</v>
      </c>
      <c r="C1627">
        <v>-99.74</v>
      </c>
      <c r="D1627">
        <v>-101.09</v>
      </c>
    </row>
    <row r="1628" spans="1:4" x14ac:dyDescent="0.3">
      <c r="A1628" s="2">
        <v>38158</v>
      </c>
      <c r="B1628">
        <v>171.81</v>
      </c>
      <c r="C1628">
        <v>-99.81</v>
      </c>
      <c r="D1628">
        <v>-101.16</v>
      </c>
    </row>
    <row r="1629" spans="1:4" x14ac:dyDescent="0.3">
      <c r="A1629" s="2">
        <v>38163</v>
      </c>
      <c r="B1629">
        <v>171.96</v>
      </c>
      <c r="C1629">
        <v>-99.96</v>
      </c>
      <c r="D1629">
        <v>-101.31</v>
      </c>
    </row>
    <row r="1630" spans="1:4" x14ac:dyDescent="0.3">
      <c r="A1630" s="2">
        <v>38168</v>
      </c>
      <c r="B1630">
        <v>172.03</v>
      </c>
      <c r="C1630">
        <v>-100.03</v>
      </c>
      <c r="D1630">
        <v>-101.38</v>
      </c>
    </row>
    <row r="1631" spans="1:4" x14ac:dyDescent="0.3">
      <c r="A1631" s="2">
        <v>38173</v>
      </c>
      <c r="B1631">
        <v>171.82</v>
      </c>
      <c r="C1631">
        <v>-99.82</v>
      </c>
      <c r="D1631">
        <v>-101.17</v>
      </c>
    </row>
    <row r="1632" spans="1:4" x14ac:dyDescent="0.3">
      <c r="A1632" s="2">
        <v>38178</v>
      </c>
      <c r="B1632">
        <v>172.03</v>
      </c>
      <c r="C1632">
        <v>-100.03</v>
      </c>
      <c r="D1632">
        <v>-101.38</v>
      </c>
    </row>
    <row r="1633" spans="1:4" x14ac:dyDescent="0.3">
      <c r="A1633" s="2">
        <v>38183</v>
      </c>
      <c r="B1633">
        <v>171.9</v>
      </c>
      <c r="C1633">
        <v>-99.9</v>
      </c>
      <c r="D1633">
        <v>-101.25</v>
      </c>
    </row>
    <row r="1634" spans="1:4" x14ac:dyDescent="0.3">
      <c r="A1634" s="2">
        <v>38188</v>
      </c>
      <c r="B1634">
        <v>172.13</v>
      </c>
      <c r="C1634">
        <v>-100.13</v>
      </c>
      <c r="D1634">
        <v>-101.48</v>
      </c>
    </row>
    <row r="1635" spans="1:4" x14ac:dyDescent="0.3">
      <c r="A1635" s="2">
        <v>38193</v>
      </c>
      <c r="B1635">
        <v>172.22</v>
      </c>
      <c r="C1635">
        <v>-100.22</v>
      </c>
      <c r="D1635">
        <v>-101.57</v>
      </c>
    </row>
    <row r="1636" spans="1:4" x14ac:dyDescent="0.3">
      <c r="A1636" s="2">
        <v>38199</v>
      </c>
      <c r="B1636">
        <v>172.15</v>
      </c>
      <c r="C1636">
        <v>-100.15</v>
      </c>
      <c r="D1636">
        <v>-101.5</v>
      </c>
    </row>
    <row r="1637" spans="1:4" x14ac:dyDescent="0.3">
      <c r="A1637" s="2">
        <v>38204</v>
      </c>
      <c r="B1637">
        <v>172.06</v>
      </c>
      <c r="C1637">
        <v>-100.06</v>
      </c>
      <c r="D1637">
        <v>-101.41</v>
      </c>
    </row>
    <row r="1638" spans="1:4" x14ac:dyDescent="0.3">
      <c r="A1638" s="2">
        <v>38209</v>
      </c>
      <c r="B1638">
        <v>172.14</v>
      </c>
      <c r="C1638">
        <v>-100.14</v>
      </c>
      <c r="D1638">
        <v>-101.49</v>
      </c>
    </row>
    <row r="1639" spans="1:4" x14ac:dyDescent="0.3">
      <c r="A1639" s="2">
        <v>38214</v>
      </c>
      <c r="B1639">
        <v>172.03</v>
      </c>
      <c r="C1639">
        <v>-100.03</v>
      </c>
      <c r="D1639">
        <v>-101.38</v>
      </c>
    </row>
    <row r="1640" spans="1:4" x14ac:dyDescent="0.3">
      <c r="A1640" s="2">
        <v>38219</v>
      </c>
      <c r="B1640">
        <v>171.93</v>
      </c>
      <c r="C1640">
        <v>-99.93</v>
      </c>
      <c r="D1640">
        <v>-101.28</v>
      </c>
    </row>
    <row r="1641" spans="1:4" x14ac:dyDescent="0.3">
      <c r="A1641" s="2">
        <v>38224</v>
      </c>
      <c r="B1641">
        <v>172.13</v>
      </c>
      <c r="C1641">
        <v>-100.13</v>
      </c>
      <c r="D1641">
        <v>-101.48</v>
      </c>
    </row>
    <row r="1642" spans="1:4" x14ac:dyDescent="0.3">
      <c r="A1642" s="2">
        <v>38230</v>
      </c>
      <c r="B1642">
        <v>172.64</v>
      </c>
      <c r="C1642">
        <v>-100.64</v>
      </c>
      <c r="D1642">
        <v>-101.99</v>
      </c>
    </row>
    <row r="1643" spans="1:4" x14ac:dyDescent="0.3">
      <c r="A1643" s="2">
        <v>38235</v>
      </c>
      <c r="B1643">
        <v>172.74</v>
      </c>
      <c r="C1643">
        <v>-100.74</v>
      </c>
      <c r="D1643">
        <v>-102.09</v>
      </c>
    </row>
    <row r="1644" spans="1:4" x14ac:dyDescent="0.3">
      <c r="A1644" s="2">
        <v>38240</v>
      </c>
      <c r="B1644">
        <v>172.57</v>
      </c>
      <c r="C1644">
        <v>-100.57</v>
      </c>
      <c r="D1644">
        <v>-101.92</v>
      </c>
    </row>
    <row r="1645" spans="1:4" x14ac:dyDescent="0.3">
      <c r="A1645" s="2">
        <v>38245</v>
      </c>
      <c r="B1645">
        <v>172.57</v>
      </c>
      <c r="C1645">
        <v>-100.57</v>
      </c>
      <c r="D1645">
        <v>-101.92</v>
      </c>
    </row>
    <row r="1646" spans="1:4" x14ac:dyDescent="0.3">
      <c r="A1646" s="2">
        <v>38250</v>
      </c>
      <c r="B1646">
        <v>172.39</v>
      </c>
      <c r="C1646">
        <v>-100.39</v>
      </c>
      <c r="D1646">
        <v>-101.74</v>
      </c>
    </row>
    <row r="1647" spans="1:4" x14ac:dyDescent="0.3">
      <c r="A1647" s="2">
        <v>38255</v>
      </c>
      <c r="B1647">
        <v>172.35</v>
      </c>
      <c r="C1647">
        <v>-100.35</v>
      </c>
      <c r="D1647">
        <v>-101.7</v>
      </c>
    </row>
    <row r="1648" spans="1:4" x14ac:dyDescent="0.3">
      <c r="A1648" s="2">
        <v>38260</v>
      </c>
      <c r="B1648">
        <v>172.58</v>
      </c>
      <c r="C1648">
        <v>-100.58</v>
      </c>
      <c r="D1648">
        <v>-101.93</v>
      </c>
    </row>
    <row r="1649" spans="1:4" x14ac:dyDescent="0.3">
      <c r="A1649" s="2">
        <v>38265</v>
      </c>
      <c r="B1649">
        <v>172.4</v>
      </c>
      <c r="C1649">
        <v>-100.4</v>
      </c>
      <c r="D1649">
        <v>-101.75</v>
      </c>
    </row>
    <row r="1650" spans="1:4" x14ac:dyDescent="0.3">
      <c r="A1650" s="2">
        <v>38270</v>
      </c>
      <c r="B1650">
        <v>172.37</v>
      </c>
      <c r="C1650">
        <v>-100.37</v>
      </c>
      <c r="D1650">
        <v>-101.72</v>
      </c>
    </row>
    <row r="1651" spans="1:4" x14ac:dyDescent="0.3">
      <c r="A1651" s="2">
        <v>38275</v>
      </c>
      <c r="B1651">
        <v>172.14</v>
      </c>
      <c r="C1651">
        <v>-100.14</v>
      </c>
      <c r="D1651">
        <v>-101.49</v>
      </c>
    </row>
    <row r="1652" spans="1:4" x14ac:dyDescent="0.3">
      <c r="A1652" s="2">
        <v>38280</v>
      </c>
      <c r="B1652">
        <v>172.09</v>
      </c>
      <c r="C1652">
        <v>-100.09</v>
      </c>
      <c r="D1652">
        <v>-101.44</v>
      </c>
    </row>
    <row r="1653" spans="1:4" x14ac:dyDescent="0.3">
      <c r="A1653" s="2">
        <v>38285</v>
      </c>
      <c r="B1653">
        <v>172.06</v>
      </c>
      <c r="C1653">
        <v>-100.06</v>
      </c>
      <c r="D1653">
        <v>-101.41</v>
      </c>
    </row>
    <row r="1654" spans="1:4" x14ac:dyDescent="0.3">
      <c r="A1654" s="2">
        <v>38286</v>
      </c>
      <c r="B1654">
        <v>172.13</v>
      </c>
      <c r="C1654">
        <v>-100.13</v>
      </c>
      <c r="D1654">
        <v>-101.48</v>
      </c>
    </row>
    <row r="1655" spans="1:4" x14ac:dyDescent="0.3">
      <c r="A1655" s="2">
        <v>38291</v>
      </c>
      <c r="B1655">
        <v>172.14</v>
      </c>
      <c r="C1655">
        <v>-100.14</v>
      </c>
      <c r="D1655">
        <v>-101.49</v>
      </c>
    </row>
    <row r="1656" spans="1:4" x14ac:dyDescent="0.3">
      <c r="A1656" s="2">
        <v>38296</v>
      </c>
      <c r="B1656">
        <v>171.9</v>
      </c>
      <c r="C1656">
        <v>-99.9</v>
      </c>
      <c r="D1656">
        <v>-101.25</v>
      </c>
    </row>
    <row r="1657" spans="1:4" x14ac:dyDescent="0.3">
      <c r="A1657" s="2">
        <v>38301</v>
      </c>
      <c r="B1657">
        <v>172</v>
      </c>
      <c r="C1657">
        <v>-100</v>
      </c>
      <c r="D1657">
        <v>-101.35</v>
      </c>
    </row>
    <row r="1658" spans="1:4" x14ac:dyDescent="0.3">
      <c r="A1658" s="2">
        <v>38306</v>
      </c>
      <c r="B1658">
        <v>171.92</v>
      </c>
      <c r="C1658">
        <v>-99.92</v>
      </c>
      <c r="D1658">
        <v>-101.27</v>
      </c>
    </row>
    <row r="1659" spans="1:4" x14ac:dyDescent="0.3">
      <c r="A1659" s="2">
        <v>38311</v>
      </c>
      <c r="B1659">
        <v>171.82</v>
      </c>
      <c r="C1659">
        <v>-99.82</v>
      </c>
      <c r="D1659">
        <v>-101.17</v>
      </c>
    </row>
    <row r="1660" spans="1:4" x14ac:dyDescent="0.3">
      <c r="A1660" s="2">
        <v>38316</v>
      </c>
      <c r="B1660">
        <v>171.72</v>
      </c>
      <c r="C1660">
        <v>-99.72</v>
      </c>
      <c r="D1660">
        <v>-101.07</v>
      </c>
    </row>
    <row r="1661" spans="1:4" x14ac:dyDescent="0.3">
      <c r="A1661" s="2">
        <v>38321</v>
      </c>
      <c r="B1661">
        <v>172.06</v>
      </c>
      <c r="C1661">
        <v>-100.06</v>
      </c>
      <c r="D1661">
        <v>-101.41</v>
      </c>
    </row>
    <row r="1662" spans="1:4" x14ac:dyDescent="0.3">
      <c r="A1662" s="2">
        <v>38326</v>
      </c>
      <c r="B1662">
        <v>171.87</v>
      </c>
      <c r="C1662">
        <v>-99.87</v>
      </c>
      <c r="D1662">
        <v>-101.22</v>
      </c>
    </row>
    <row r="1663" spans="1:4" x14ac:dyDescent="0.3">
      <c r="A1663" s="2">
        <v>38331</v>
      </c>
      <c r="B1663">
        <v>171.73</v>
      </c>
      <c r="C1663">
        <v>-99.73</v>
      </c>
      <c r="D1663">
        <v>-101.08</v>
      </c>
    </row>
    <row r="1664" spans="1:4" x14ac:dyDescent="0.3">
      <c r="A1664" s="2">
        <v>38336</v>
      </c>
      <c r="B1664">
        <v>171.73</v>
      </c>
      <c r="C1664">
        <v>-99.73</v>
      </c>
      <c r="D1664">
        <v>-101.08</v>
      </c>
    </row>
    <row r="1665" spans="1:4" x14ac:dyDescent="0.3">
      <c r="A1665" s="2">
        <v>38341</v>
      </c>
      <c r="B1665">
        <v>171.7</v>
      </c>
      <c r="C1665">
        <v>-99.7</v>
      </c>
      <c r="D1665">
        <v>-101.05</v>
      </c>
    </row>
    <row r="1666" spans="1:4" x14ac:dyDescent="0.3">
      <c r="A1666" s="2">
        <v>38346</v>
      </c>
      <c r="B1666">
        <v>171.74</v>
      </c>
      <c r="C1666">
        <v>-99.74</v>
      </c>
      <c r="D1666">
        <v>-101.09</v>
      </c>
    </row>
    <row r="1667" spans="1:4" x14ac:dyDescent="0.3">
      <c r="A1667" s="2">
        <v>38352</v>
      </c>
      <c r="B1667">
        <v>171.84</v>
      </c>
      <c r="C1667">
        <v>-99.84</v>
      </c>
      <c r="D1667">
        <v>-101.19</v>
      </c>
    </row>
    <row r="1668" spans="1:4" x14ac:dyDescent="0.3">
      <c r="A1668" s="2">
        <v>38357</v>
      </c>
      <c r="B1668">
        <v>171.8</v>
      </c>
      <c r="C1668">
        <v>-99.8</v>
      </c>
      <c r="D1668">
        <v>-101.15</v>
      </c>
    </row>
    <row r="1669" spans="1:4" x14ac:dyDescent="0.3">
      <c r="A1669" s="2">
        <v>38362</v>
      </c>
      <c r="B1669">
        <v>171.83</v>
      </c>
      <c r="C1669">
        <v>-99.83</v>
      </c>
      <c r="D1669">
        <v>-101.18</v>
      </c>
    </row>
    <row r="1670" spans="1:4" x14ac:dyDescent="0.3">
      <c r="A1670" s="2">
        <v>38367</v>
      </c>
      <c r="B1670">
        <v>171.77</v>
      </c>
      <c r="C1670">
        <v>-99.77</v>
      </c>
      <c r="D1670">
        <v>-101.12</v>
      </c>
    </row>
    <row r="1671" spans="1:4" x14ac:dyDescent="0.3">
      <c r="A1671" s="2">
        <v>38372</v>
      </c>
      <c r="B1671">
        <v>171.66</v>
      </c>
      <c r="C1671">
        <v>-99.66</v>
      </c>
      <c r="D1671">
        <v>-101.01</v>
      </c>
    </row>
    <row r="1672" spans="1:4" x14ac:dyDescent="0.3">
      <c r="A1672" s="2">
        <v>38377</v>
      </c>
      <c r="B1672">
        <v>171.5</v>
      </c>
      <c r="C1672">
        <v>-99.5</v>
      </c>
      <c r="D1672">
        <v>-100.85</v>
      </c>
    </row>
    <row r="1673" spans="1:4" x14ac:dyDescent="0.3">
      <c r="A1673" s="2">
        <v>38378</v>
      </c>
      <c r="B1673">
        <v>171.84</v>
      </c>
      <c r="C1673">
        <v>-99.84</v>
      </c>
      <c r="D1673">
        <v>-101.19</v>
      </c>
    </row>
    <row r="1674" spans="1:4" x14ac:dyDescent="0.3">
      <c r="A1674" s="2">
        <v>38383</v>
      </c>
      <c r="B1674">
        <v>171.97</v>
      </c>
      <c r="C1674">
        <v>-99.97</v>
      </c>
      <c r="D1674">
        <v>-101.32</v>
      </c>
    </row>
    <row r="1675" spans="1:4" x14ac:dyDescent="0.3">
      <c r="A1675" s="2">
        <v>38388</v>
      </c>
      <c r="B1675">
        <v>171.96</v>
      </c>
      <c r="C1675">
        <v>-99.96</v>
      </c>
      <c r="D1675">
        <v>-101.31</v>
      </c>
    </row>
    <row r="1676" spans="1:4" x14ac:dyDescent="0.3">
      <c r="A1676" s="2">
        <v>38393</v>
      </c>
      <c r="B1676">
        <v>171.77</v>
      </c>
      <c r="C1676">
        <v>-99.77</v>
      </c>
      <c r="D1676">
        <v>-101.12</v>
      </c>
    </row>
    <row r="1677" spans="1:4" x14ac:dyDescent="0.3">
      <c r="A1677" s="2">
        <v>38398</v>
      </c>
      <c r="B1677">
        <v>171.77</v>
      </c>
      <c r="C1677">
        <v>-99.77</v>
      </c>
      <c r="D1677">
        <v>-101.12</v>
      </c>
    </row>
    <row r="1678" spans="1:4" x14ac:dyDescent="0.3">
      <c r="A1678" s="2">
        <v>38403</v>
      </c>
      <c r="B1678">
        <v>171.76</v>
      </c>
      <c r="C1678">
        <v>-99.76</v>
      </c>
      <c r="D1678">
        <v>-101.11</v>
      </c>
    </row>
    <row r="1679" spans="1:4" x14ac:dyDescent="0.3">
      <c r="A1679" s="2">
        <v>38408</v>
      </c>
      <c r="B1679">
        <v>171.62</v>
      </c>
      <c r="C1679">
        <v>-99.62</v>
      </c>
      <c r="D1679">
        <v>-100.97</v>
      </c>
    </row>
    <row r="1680" spans="1:4" x14ac:dyDescent="0.3">
      <c r="A1680" s="2">
        <v>38411</v>
      </c>
      <c r="B1680">
        <v>171.6</v>
      </c>
      <c r="C1680">
        <v>-99.6</v>
      </c>
      <c r="D1680">
        <v>-100.95</v>
      </c>
    </row>
    <row r="1681" spans="1:4" x14ac:dyDescent="0.3">
      <c r="A1681" s="2">
        <v>38416</v>
      </c>
      <c r="B1681">
        <v>171.93</v>
      </c>
      <c r="C1681">
        <v>-99.93</v>
      </c>
      <c r="D1681">
        <v>-101.28</v>
      </c>
    </row>
    <row r="1682" spans="1:4" x14ac:dyDescent="0.3">
      <c r="A1682" s="2">
        <v>38421</v>
      </c>
      <c r="B1682">
        <v>171.68</v>
      </c>
      <c r="C1682">
        <v>-99.68</v>
      </c>
      <c r="D1682">
        <v>-101.03</v>
      </c>
    </row>
    <row r="1683" spans="1:4" x14ac:dyDescent="0.3">
      <c r="A1683" s="2">
        <v>38426</v>
      </c>
      <c r="B1683">
        <v>171.77</v>
      </c>
      <c r="C1683">
        <v>-99.77</v>
      </c>
      <c r="D1683">
        <v>-101.12</v>
      </c>
    </row>
    <row r="1684" spans="1:4" x14ac:dyDescent="0.3">
      <c r="A1684" s="2">
        <v>38431</v>
      </c>
      <c r="B1684">
        <v>171.76</v>
      </c>
      <c r="C1684">
        <v>-99.76</v>
      </c>
      <c r="D1684">
        <v>-101.11</v>
      </c>
    </row>
    <row r="1685" spans="1:4" x14ac:dyDescent="0.3">
      <c r="A1685" s="2">
        <v>38432</v>
      </c>
      <c r="B1685">
        <v>171.57</v>
      </c>
      <c r="C1685">
        <v>-99.57</v>
      </c>
      <c r="D1685">
        <v>-100.92</v>
      </c>
    </row>
    <row r="1686" spans="1:4" x14ac:dyDescent="0.3">
      <c r="A1686" s="2">
        <v>38461</v>
      </c>
      <c r="B1686">
        <v>171.15</v>
      </c>
      <c r="C1686">
        <v>-99.15</v>
      </c>
      <c r="D1686">
        <v>-100.5</v>
      </c>
    </row>
    <row r="1687" spans="1:4" x14ac:dyDescent="0.3">
      <c r="A1687" s="2">
        <v>38546</v>
      </c>
      <c r="B1687">
        <v>184.2</v>
      </c>
      <c r="C1687">
        <v>-112.2</v>
      </c>
      <c r="D1687">
        <v>-113.55</v>
      </c>
    </row>
    <row r="1688" spans="1:4" x14ac:dyDescent="0.3">
      <c r="A1688" s="2">
        <v>38636</v>
      </c>
      <c r="B1688">
        <v>174.44</v>
      </c>
      <c r="C1688">
        <v>-102.44</v>
      </c>
      <c r="D1688">
        <v>-103.79</v>
      </c>
    </row>
    <row r="1689" spans="1:4" x14ac:dyDescent="0.3">
      <c r="A1689" s="2">
        <v>38720</v>
      </c>
      <c r="B1689">
        <v>173.75</v>
      </c>
      <c r="C1689">
        <v>-101.75</v>
      </c>
      <c r="D1689">
        <v>-103.1</v>
      </c>
    </row>
    <row r="1690" spans="1:4" x14ac:dyDescent="0.3">
      <c r="A1690" s="2">
        <v>38826</v>
      </c>
      <c r="B1690">
        <v>172.75</v>
      </c>
      <c r="C1690">
        <v>-100.75</v>
      </c>
      <c r="D1690">
        <v>-102.1</v>
      </c>
    </row>
    <row r="1691" spans="1:4" x14ac:dyDescent="0.3">
      <c r="A1691" s="2">
        <v>38909</v>
      </c>
      <c r="B1691">
        <v>173.15</v>
      </c>
      <c r="C1691">
        <v>-101.15</v>
      </c>
      <c r="D1691">
        <v>-102.5</v>
      </c>
    </row>
    <row r="1692" spans="1:4" x14ac:dyDescent="0.3">
      <c r="A1692" s="2">
        <v>39013</v>
      </c>
      <c r="B1692">
        <v>174.5</v>
      </c>
      <c r="C1692">
        <v>-102.5</v>
      </c>
      <c r="D1692">
        <v>-103.85</v>
      </c>
    </row>
    <row r="1693" spans="1:4" x14ac:dyDescent="0.3">
      <c r="A1693" s="2">
        <v>39092</v>
      </c>
      <c r="B1693">
        <v>175.92</v>
      </c>
      <c r="C1693">
        <v>-103.92</v>
      </c>
      <c r="D1693">
        <v>-105.27</v>
      </c>
    </row>
    <row r="1694" spans="1:4" x14ac:dyDescent="0.3">
      <c r="A1694" s="2">
        <v>39167</v>
      </c>
      <c r="B1694">
        <v>174.4</v>
      </c>
      <c r="C1694">
        <v>-102.4</v>
      </c>
      <c r="D1694">
        <v>-103.75</v>
      </c>
    </row>
    <row r="1695" spans="1:4" x14ac:dyDescent="0.3">
      <c r="A1695" s="2">
        <v>39294</v>
      </c>
      <c r="B1695">
        <v>185.39</v>
      </c>
      <c r="C1695">
        <v>-113.39</v>
      </c>
      <c r="D1695">
        <v>-114.74</v>
      </c>
    </row>
    <row r="1696" spans="1:4" x14ac:dyDescent="0.3">
      <c r="A1696" s="2">
        <v>39370</v>
      </c>
      <c r="B1696">
        <v>187.39</v>
      </c>
      <c r="C1696">
        <v>-115.39</v>
      </c>
      <c r="D1696">
        <v>-116.74</v>
      </c>
    </row>
    <row r="1697" spans="1:4" x14ac:dyDescent="0.3">
      <c r="A1697" s="2">
        <v>39457</v>
      </c>
      <c r="B1697">
        <v>184.19</v>
      </c>
      <c r="C1697">
        <v>-112.19</v>
      </c>
      <c r="D1697">
        <v>-113.54</v>
      </c>
    </row>
    <row r="1698" spans="1:4" x14ac:dyDescent="0.3">
      <c r="A1698" s="2">
        <v>39562</v>
      </c>
      <c r="B1698">
        <v>179.96</v>
      </c>
      <c r="C1698">
        <v>-107.96</v>
      </c>
      <c r="D1698">
        <v>-109.31</v>
      </c>
    </row>
    <row r="1699" spans="1:4" x14ac:dyDescent="0.3">
      <c r="A1699" s="2">
        <v>39631</v>
      </c>
      <c r="B1699">
        <v>180.62</v>
      </c>
      <c r="C1699">
        <v>-108.62</v>
      </c>
      <c r="D1699">
        <v>-109.97</v>
      </c>
    </row>
    <row r="1700" spans="1:4" x14ac:dyDescent="0.3">
      <c r="A1700" s="2">
        <v>39730</v>
      </c>
      <c r="B1700">
        <v>181.62</v>
      </c>
      <c r="C1700">
        <v>-109.62</v>
      </c>
      <c r="D1700">
        <v>-110.97</v>
      </c>
    </row>
    <row r="1701" spans="1:4" x14ac:dyDescent="0.3">
      <c r="A1701" s="2">
        <v>39847</v>
      </c>
      <c r="B1701">
        <v>179.16</v>
      </c>
      <c r="C1701">
        <v>-107.16</v>
      </c>
      <c r="D1701">
        <v>-108.51</v>
      </c>
    </row>
    <row r="1702" spans="1:4" x14ac:dyDescent="0.3">
      <c r="A1702" s="2">
        <v>39910</v>
      </c>
      <c r="B1702">
        <v>178.41</v>
      </c>
      <c r="C1702">
        <v>-106.41</v>
      </c>
      <c r="D1702">
        <v>-107.76</v>
      </c>
    </row>
    <row r="1703" spans="1:4" x14ac:dyDescent="0.3">
      <c r="A1703" s="2">
        <v>40010</v>
      </c>
      <c r="B1703">
        <v>179.23</v>
      </c>
      <c r="C1703">
        <v>-107.23</v>
      </c>
      <c r="D1703">
        <v>-108.58</v>
      </c>
    </row>
    <row r="1704" spans="1:4" x14ac:dyDescent="0.3">
      <c r="A1704" s="2">
        <v>40105</v>
      </c>
      <c r="B1704">
        <v>181.24</v>
      </c>
      <c r="C1704">
        <v>-109.24</v>
      </c>
      <c r="D1704">
        <v>-110.59</v>
      </c>
    </row>
    <row r="1705" spans="1:4" x14ac:dyDescent="0.3">
      <c r="A1705" s="2">
        <v>40192</v>
      </c>
      <c r="B1705">
        <v>177.56</v>
      </c>
      <c r="C1705">
        <v>-105.56</v>
      </c>
      <c r="D1705">
        <v>-106.91</v>
      </c>
    </row>
    <row r="1706" spans="1:4" x14ac:dyDescent="0.3">
      <c r="A1706" s="2">
        <v>40287</v>
      </c>
      <c r="B1706">
        <v>176.48</v>
      </c>
      <c r="C1706">
        <v>-104.48</v>
      </c>
      <c r="D1706">
        <v>-105.83</v>
      </c>
    </row>
    <row r="1707" spans="1:4" x14ac:dyDescent="0.3">
      <c r="A1707" s="2">
        <v>40380</v>
      </c>
      <c r="B1707">
        <v>177.87</v>
      </c>
      <c r="C1707">
        <v>-105.87</v>
      </c>
      <c r="D1707">
        <v>-107.22</v>
      </c>
    </row>
    <row r="1708" spans="1:4" x14ac:dyDescent="0.3">
      <c r="A1708" s="2">
        <v>40463</v>
      </c>
      <c r="B1708">
        <v>178.75</v>
      </c>
      <c r="C1708">
        <v>-106.75</v>
      </c>
      <c r="D1708">
        <v>-108.1</v>
      </c>
    </row>
    <row r="1709" spans="1:4" x14ac:dyDescent="0.3">
      <c r="A1709" s="2">
        <v>40570</v>
      </c>
      <c r="B1709">
        <v>171.6</v>
      </c>
      <c r="C1709">
        <v>-99.6</v>
      </c>
      <c r="D1709">
        <v>-100.95</v>
      </c>
    </row>
    <row r="1710" spans="1:4" x14ac:dyDescent="0.3">
      <c r="A1710" s="2">
        <v>40651</v>
      </c>
      <c r="B1710">
        <v>167.92</v>
      </c>
      <c r="C1710">
        <v>-95.92</v>
      </c>
      <c r="D1710">
        <v>-97.27</v>
      </c>
    </row>
    <row r="1711" spans="1:4" x14ac:dyDescent="0.3">
      <c r="A1711" s="2">
        <v>40736</v>
      </c>
      <c r="B1711">
        <v>171.69</v>
      </c>
      <c r="C1711">
        <v>-99.69</v>
      </c>
      <c r="D1711">
        <v>-101.04</v>
      </c>
    </row>
    <row r="1712" spans="1:4" x14ac:dyDescent="0.3">
      <c r="A1712" s="2">
        <v>40821</v>
      </c>
      <c r="B1712">
        <v>169.08</v>
      </c>
      <c r="C1712">
        <v>-97.08</v>
      </c>
      <c r="D1712">
        <v>-98.43</v>
      </c>
    </row>
    <row r="1713" spans="1:4" x14ac:dyDescent="0.3">
      <c r="A1713" s="2">
        <v>40926</v>
      </c>
      <c r="B1713">
        <v>164.07</v>
      </c>
      <c r="C1713">
        <v>-92.07</v>
      </c>
      <c r="D1713">
        <v>-93.42</v>
      </c>
    </row>
    <row r="1714" spans="1:4" x14ac:dyDescent="0.3">
      <c r="A1714" s="2">
        <v>41029</v>
      </c>
      <c r="B1714">
        <v>162.63</v>
      </c>
      <c r="C1714">
        <v>-90.63</v>
      </c>
      <c r="D1714">
        <v>-91.98</v>
      </c>
    </row>
    <row r="1715" spans="1:4" x14ac:dyDescent="0.3">
      <c r="A1715" s="2">
        <v>41099</v>
      </c>
      <c r="B1715">
        <v>161.65</v>
      </c>
      <c r="C1715">
        <v>-89.65</v>
      </c>
      <c r="D1715">
        <v>-91</v>
      </c>
    </row>
    <row r="1716" spans="1:4" x14ac:dyDescent="0.3">
      <c r="A1716" s="2">
        <v>41113</v>
      </c>
      <c r="B1716">
        <v>161.69</v>
      </c>
      <c r="C1716">
        <v>-89.69</v>
      </c>
      <c r="D1716">
        <v>-91.04</v>
      </c>
    </row>
    <row r="1717" spans="1:4" x14ac:dyDescent="0.3">
      <c r="A1717" s="2">
        <v>41158</v>
      </c>
      <c r="B1717">
        <v>162.32</v>
      </c>
      <c r="C1717">
        <v>-90.32</v>
      </c>
      <c r="D1717">
        <v>-91.67</v>
      </c>
    </row>
    <row r="1718" spans="1:4" x14ac:dyDescent="0.3">
      <c r="A1718" s="2">
        <v>41185</v>
      </c>
      <c r="B1718">
        <v>162.61000000000001</v>
      </c>
      <c r="C1718">
        <v>-90.61</v>
      </c>
      <c r="D1718">
        <v>-91.96</v>
      </c>
    </row>
    <row r="1719" spans="1:4" x14ac:dyDescent="0.3">
      <c r="A1719" s="2">
        <v>41284</v>
      </c>
      <c r="B1719">
        <v>162.62</v>
      </c>
      <c r="C1719">
        <v>-90.62</v>
      </c>
      <c r="D1719">
        <v>-91.97</v>
      </c>
    </row>
    <row r="1720" spans="1:4" x14ac:dyDescent="0.3">
      <c r="A1720" s="2">
        <v>41353</v>
      </c>
      <c r="B1720">
        <v>162.16</v>
      </c>
      <c r="C1720">
        <v>-90.16</v>
      </c>
      <c r="D1720">
        <v>-91.51</v>
      </c>
    </row>
    <row r="1721" spans="1:4" x14ac:dyDescent="0.3">
      <c r="A1721" s="2">
        <v>41373</v>
      </c>
      <c r="B1721">
        <v>162.19</v>
      </c>
      <c r="C1721">
        <v>-90.19</v>
      </c>
      <c r="D1721">
        <v>-91.54</v>
      </c>
    </row>
    <row r="1722" spans="1:4" x14ac:dyDescent="0.3">
      <c r="A1722" s="2">
        <v>41463</v>
      </c>
      <c r="B1722">
        <v>162.28</v>
      </c>
      <c r="C1722">
        <v>-90.28</v>
      </c>
      <c r="D1722">
        <v>-91.63</v>
      </c>
    </row>
    <row r="1723" spans="1:4" x14ac:dyDescent="0.3">
      <c r="A1723" s="2">
        <v>41549</v>
      </c>
      <c r="B1723">
        <v>162.16999999999899</v>
      </c>
      <c r="C1723">
        <v>-90.17</v>
      </c>
      <c r="D1723">
        <v>-91.52</v>
      </c>
    </row>
    <row r="1724" spans="1:4" x14ac:dyDescent="0.3">
      <c r="A1724" s="2">
        <v>41654</v>
      </c>
      <c r="B1724">
        <v>159.24</v>
      </c>
      <c r="C1724">
        <v>-87.24</v>
      </c>
      <c r="D1724">
        <v>-88.59</v>
      </c>
    </row>
    <row r="1725" spans="1:4" x14ac:dyDescent="0.3">
      <c r="A1725" s="2">
        <v>41744</v>
      </c>
      <c r="B1725">
        <v>160.61000000000001</v>
      </c>
      <c r="C1725">
        <v>-88.61</v>
      </c>
      <c r="D1725">
        <v>-89.96</v>
      </c>
    </row>
    <row r="1726" spans="1:4" x14ac:dyDescent="0.3">
      <c r="A1726" s="2">
        <v>41835</v>
      </c>
      <c r="B1726">
        <v>161.72</v>
      </c>
      <c r="C1726">
        <v>-89.72</v>
      </c>
      <c r="D1726">
        <v>-91.07</v>
      </c>
    </row>
    <row r="1727" spans="1:4" x14ac:dyDescent="0.3">
      <c r="A1727" s="2">
        <v>41913</v>
      </c>
      <c r="B1727">
        <v>161.32</v>
      </c>
      <c r="C1727">
        <v>-89.32</v>
      </c>
      <c r="D1727">
        <v>-90.67</v>
      </c>
    </row>
    <row r="1728" spans="1:4" x14ac:dyDescent="0.3">
      <c r="A1728" s="2">
        <v>42024</v>
      </c>
      <c r="B1728">
        <v>160.94999999999899</v>
      </c>
      <c r="C1728">
        <v>-88.95</v>
      </c>
      <c r="D1728">
        <v>-90.3</v>
      </c>
    </row>
    <row r="1729" spans="1:4" x14ac:dyDescent="0.3">
      <c r="A1729" s="2">
        <v>42108</v>
      </c>
      <c r="B1729">
        <v>161.229999999999</v>
      </c>
      <c r="C1729">
        <v>-89.23</v>
      </c>
      <c r="D1729">
        <v>-90.58</v>
      </c>
    </row>
    <row r="1730" spans="1:4" x14ac:dyDescent="0.3">
      <c r="A1730" s="2">
        <v>42185</v>
      </c>
      <c r="B1730">
        <v>161.32</v>
      </c>
      <c r="C1730">
        <v>-89.32</v>
      </c>
      <c r="D1730">
        <v>-90.67</v>
      </c>
    </row>
    <row r="1731" spans="1:4" x14ac:dyDescent="0.3">
      <c r="A1731" s="2">
        <v>42284</v>
      </c>
      <c r="B1731">
        <v>161.43</v>
      </c>
      <c r="C1731">
        <v>-89.43</v>
      </c>
      <c r="D1731">
        <v>-90.78</v>
      </c>
    </row>
    <row r="1732" spans="1:4" x14ac:dyDescent="0.3">
      <c r="A1732" s="2">
        <v>42382</v>
      </c>
      <c r="B1732">
        <v>159.979999999999</v>
      </c>
      <c r="C1732">
        <v>-87.98</v>
      </c>
      <c r="D1732">
        <v>-89.33</v>
      </c>
    </row>
    <row r="1733" spans="1:4" x14ac:dyDescent="0.3">
      <c r="A1733" s="2">
        <v>42481</v>
      </c>
      <c r="B1733">
        <v>158.68</v>
      </c>
      <c r="C1733">
        <v>-86.68</v>
      </c>
      <c r="D1733">
        <v>-88.03</v>
      </c>
    </row>
    <row r="1734" spans="1:4" x14ac:dyDescent="0.3">
      <c r="A1734" s="2">
        <v>42564</v>
      </c>
      <c r="B1734">
        <v>158.66999999999899</v>
      </c>
      <c r="C1734">
        <v>-86.67</v>
      </c>
      <c r="D1734">
        <v>-88.02</v>
      </c>
    </row>
    <row r="1735" spans="1:4" x14ac:dyDescent="0.3">
      <c r="A1735" s="2">
        <v>42663</v>
      </c>
      <c r="B1735">
        <v>158.28</v>
      </c>
      <c r="C1735">
        <v>-86.28</v>
      </c>
      <c r="D1735">
        <v>-87.63</v>
      </c>
    </row>
    <row r="1736" spans="1:4" x14ac:dyDescent="0.3">
      <c r="A1736" s="2">
        <v>42773</v>
      </c>
      <c r="B1736">
        <v>157.49</v>
      </c>
      <c r="C1736">
        <v>-85.49</v>
      </c>
      <c r="D1736">
        <v>-86.84</v>
      </c>
    </row>
    <row r="1737" spans="1:4" x14ac:dyDescent="0.3">
      <c r="A1737" s="2">
        <v>42849</v>
      </c>
      <c r="B1737">
        <v>157.11000000000001</v>
      </c>
      <c r="C1737">
        <v>-85.11</v>
      </c>
      <c r="D1737">
        <v>-86.46</v>
      </c>
    </row>
    <row r="1738" spans="1:4" x14ac:dyDescent="0.3">
      <c r="A1738" s="2">
        <v>42947</v>
      </c>
      <c r="B1738">
        <v>159.35</v>
      </c>
      <c r="C1738">
        <v>-87.35</v>
      </c>
      <c r="D1738">
        <v>-88.7</v>
      </c>
    </row>
    <row r="1739" spans="1:4" x14ac:dyDescent="0.3">
      <c r="A1739" s="2">
        <v>43010</v>
      </c>
      <c r="B1739">
        <v>158.91</v>
      </c>
      <c r="C1739">
        <v>-86.91</v>
      </c>
      <c r="D1739">
        <v>-88.26</v>
      </c>
    </row>
    <row r="1740" spans="1:4" x14ac:dyDescent="0.3">
      <c r="A1740" s="2">
        <v>43151</v>
      </c>
      <c r="B1740">
        <v>158.41999999999899</v>
      </c>
      <c r="C1740">
        <v>-86.42</v>
      </c>
      <c r="D1740">
        <v>-87.77</v>
      </c>
    </row>
    <row r="1741" spans="1:4" x14ac:dyDescent="0.3">
      <c r="A1741" s="2">
        <v>43298</v>
      </c>
      <c r="B1741">
        <v>158.43</v>
      </c>
      <c r="C1741">
        <v>-86.43</v>
      </c>
      <c r="D1741">
        <v>-87.78</v>
      </c>
    </row>
    <row r="1742" spans="1:4" x14ac:dyDescent="0.3">
      <c r="A1742" s="2">
        <v>43384</v>
      </c>
      <c r="B1742">
        <v>158.46</v>
      </c>
      <c r="C1742">
        <v>-86.46</v>
      </c>
      <c r="D1742">
        <v>-87.81</v>
      </c>
    </row>
    <row r="1743" spans="1:4" x14ac:dyDescent="0.3">
      <c r="A1743" s="2">
        <v>43500</v>
      </c>
      <c r="B1743">
        <v>156.94999999999899</v>
      </c>
      <c r="C1743">
        <v>-84.95</v>
      </c>
      <c r="D1743">
        <v>-86.3</v>
      </c>
    </row>
    <row r="1744" spans="1:4" x14ac:dyDescent="0.3">
      <c r="A1744" s="2">
        <v>43573</v>
      </c>
      <c r="B1744">
        <v>156.99</v>
      </c>
      <c r="C1744">
        <v>-84.99</v>
      </c>
      <c r="D1744">
        <v>-86.34</v>
      </c>
    </row>
    <row r="1745" spans="1:4" x14ac:dyDescent="0.3">
      <c r="A1745" s="2">
        <v>43628</v>
      </c>
      <c r="B1745">
        <v>156.59</v>
      </c>
      <c r="C1745">
        <v>-84.59</v>
      </c>
      <c r="D1745">
        <v>-85.94</v>
      </c>
    </row>
    <row r="1746" spans="1:4" x14ac:dyDescent="0.3">
      <c r="A1746" s="2">
        <v>43633</v>
      </c>
      <c r="B1746">
        <v>156.49</v>
      </c>
      <c r="C1746">
        <v>-84.49</v>
      </c>
      <c r="D1746">
        <v>-85.84</v>
      </c>
    </row>
    <row r="1747" spans="1:4" x14ac:dyDescent="0.3">
      <c r="A1747" s="2">
        <v>43661</v>
      </c>
      <c r="B1747">
        <v>157.57</v>
      </c>
      <c r="C1747">
        <v>-85.57</v>
      </c>
      <c r="D1747">
        <v>-86.92</v>
      </c>
    </row>
    <row r="1748" spans="1:4" x14ac:dyDescent="0.3">
      <c r="A1748" s="2">
        <v>43859</v>
      </c>
      <c r="B1748">
        <v>157.59</v>
      </c>
      <c r="C1748">
        <v>-85.59</v>
      </c>
      <c r="D1748">
        <v>-86.94</v>
      </c>
    </row>
    <row r="1749" spans="1:4" x14ac:dyDescent="0.3">
      <c r="A1749" s="2">
        <v>43893</v>
      </c>
      <c r="B1749">
        <v>157.41999999999899</v>
      </c>
      <c r="C1749">
        <v>-85.42</v>
      </c>
      <c r="D1749">
        <v>-86.77</v>
      </c>
    </row>
    <row r="1750" spans="1:4" x14ac:dyDescent="0.3">
      <c r="A1750" s="2">
        <v>43949</v>
      </c>
      <c r="B1750">
        <v>157.1</v>
      </c>
      <c r="C1750">
        <v>-85.1</v>
      </c>
      <c r="D1750">
        <v>-86.45</v>
      </c>
    </row>
    <row r="1751" spans="1:4" x14ac:dyDescent="0.3">
      <c r="A1751" s="2">
        <v>44018</v>
      </c>
      <c r="B1751">
        <v>155.58000000000001</v>
      </c>
      <c r="C1751">
        <v>-83.58</v>
      </c>
      <c r="D1751">
        <v>-84.93</v>
      </c>
    </row>
    <row r="1752" spans="1:4" x14ac:dyDescent="0.3">
      <c r="A1752" s="2">
        <v>44210</v>
      </c>
      <c r="B1752">
        <v>154.49</v>
      </c>
      <c r="C1752">
        <v>-82.49</v>
      </c>
      <c r="D1752">
        <v>-83.84</v>
      </c>
    </row>
    <row r="1753" spans="1:4" x14ac:dyDescent="0.3">
      <c r="A1753" s="2">
        <v>44383</v>
      </c>
      <c r="B1753">
        <v>156.19</v>
      </c>
      <c r="C1753">
        <v>-84.19</v>
      </c>
      <c r="D1753">
        <v>-85.54</v>
      </c>
    </row>
    <row r="1754" spans="1:4" x14ac:dyDescent="0.3">
      <c r="A1754" s="2">
        <v>44573</v>
      </c>
      <c r="B1754">
        <v>159.9</v>
      </c>
      <c r="C1754">
        <v>-87.9</v>
      </c>
      <c r="D1754">
        <v>-89.25</v>
      </c>
    </row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979F6B-C9C6-47E4-8D42-096D6981C66E}">
  <dimension ref="A1:O335"/>
  <sheetViews>
    <sheetView topLeftCell="H1" workbookViewId="0">
      <selection activeCell="M6" sqref="M6"/>
    </sheetView>
  </sheetViews>
  <sheetFormatPr defaultRowHeight="14.4" x14ac:dyDescent="0.3"/>
  <cols>
    <col min="1" max="1" width="10.5546875" bestFit="1" customWidth="1"/>
  </cols>
  <sheetData>
    <row r="1" spans="1:15" s="1" customFormat="1" x14ac:dyDescent="0.3">
      <c r="A1" s="1" t="s">
        <v>0</v>
      </c>
      <c r="B1" s="1" t="s">
        <v>1</v>
      </c>
      <c r="C1" s="1" t="s">
        <v>2</v>
      </c>
      <c r="D1" s="1" t="s">
        <v>3</v>
      </c>
    </row>
    <row r="2" spans="1:15" x14ac:dyDescent="0.3">
      <c r="A2" s="2">
        <v>29269</v>
      </c>
      <c r="B2">
        <v>135.05000000000001</v>
      </c>
      <c r="C2">
        <v>-63.05</v>
      </c>
      <c r="D2">
        <v>-64.400000000000006</v>
      </c>
      <c r="F2">
        <v>3288</v>
      </c>
      <c r="G2">
        <v>37.504058837891002</v>
      </c>
      <c r="H2" s="2">
        <v>1</v>
      </c>
      <c r="I2">
        <f>IFERROR(VLOOKUP(H2,$A$2:$D$542,4,FALSE),IFERROR(VLOOKUP(H2,$A$2:$D$542,4),0))</f>
        <v>0</v>
      </c>
      <c r="K2">
        <f>MAX(D:D)</f>
        <v>-64.400000000000006</v>
      </c>
    </row>
    <row r="3" spans="1:15" x14ac:dyDescent="0.3">
      <c r="A3" s="2">
        <v>29635</v>
      </c>
      <c r="B3">
        <v>174.23</v>
      </c>
      <c r="C3">
        <v>-102.23</v>
      </c>
      <c r="D3">
        <v>-103.58</v>
      </c>
      <c r="F3">
        <v>10958</v>
      </c>
      <c r="G3">
        <v>35.384056091308999</v>
      </c>
      <c r="H3" s="2">
        <f>$H$2+F3-$F$2+1</f>
        <v>7672</v>
      </c>
      <c r="I3">
        <f>IFERROR(VLOOKUP(H3,A:D,4,FALSE),IFERROR(VLOOKUP(H3,A:D,4),0))</f>
        <v>0</v>
      </c>
      <c r="K3">
        <f>MIN(D:D)</f>
        <v>-120.18</v>
      </c>
    </row>
    <row r="4" spans="1:15" x14ac:dyDescent="0.3">
      <c r="A4" s="2">
        <v>29642</v>
      </c>
      <c r="B4">
        <v>173.1</v>
      </c>
      <c r="C4">
        <v>-101.1</v>
      </c>
      <c r="D4">
        <v>-102.45</v>
      </c>
      <c r="F4">
        <v>17897</v>
      </c>
      <c r="G4">
        <v>31.653169631958001</v>
      </c>
      <c r="H4" s="2">
        <f t="shared" ref="H4:H67" si="0">$H$2+F4-$F$2+1</f>
        <v>14611</v>
      </c>
      <c r="I4">
        <f t="shared" ref="I4:I67" si="1">IFERROR(VLOOKUP(H4,A:D,4,FALSE),IFERROR(VLOOKUP(H4,A:D,4),0))</f>
        <v>0</v>
      </c>
      <c r="L4" t="s">
        <v>9</v>
      </c>
      <c r="M4" t="s">
        <v>10</v>
      </c>
      <c r="N4" t="s">
        <v>11</v>
      </c>
      <c r="O4" t="s">
        <v>12</v>
      </c>
    </row>
    <row r="5" spans="1:15" x14ac:dyDescent="0.3">
      <c r="A5" s="2">
        <v>29657</v>
      </c>
      <c r="B5">
        <v>173.1</v>
      </c>
      <c r="C5">
        <v>-101.1</v>
      </c>
      <c r="D5">
        <v>-102.45</v>
      </c>
      <c r="F5">
        <v>20089</v>
      </c>
      <c r="G5">
        <v>22.198118209838999</v>
      </c>
      <c r="H5" s="2">
        <f t="shared" si="0"/>
        <v>16803</v>
      </c>
      <c r="I5">
        <f t="shared" si="1"/>
        <v>0</v>
      </c>
      <c r="K5">
        <f>CORREL(G12:G51,I12:I51)^2</f>
        <v>0.73740615781014984</v>
      </c>
      <c r="L5">
        <f>1-(SUM(J10:J51)/SUM(K10:K51))</f>
        <v>0.3130617595103774</v>
      </c>
      <c r="M5">
        <f>SUM(L10:L51)*100/SUM(I10:I51)</f>
        <v>6.4581519269089753</v>
      </c>
      <c r="N5">
        <f>SQRT(SUM(J10:J51))/COUNT(J10:J51)</f>
        <v>1.2612228630241475</v>
      </c>
      <c r="O5">
        <f>N5/_xlfn.STDEV.S(I12:I51)</f>
        <v>0.12939907114015367</v>
      </c>
    </row>
    <row r="6" spans="1:15" x14ac:dyDescent="0.3">
      <c r="A6" s="2">
        <v>29665</v>
      </c>
      <c r="B6">
        <v>173.63</v>
      </c>
      <c r="C6">
        <v>-101.63</v>
      </c>
      <c r="D6">
        <v>-102.98</v>
      </c>
      <c r="F6">
        <v>22646</v>
      </c>
      <c r="G6">
        <v>15.878977775574</v>
      </c>
      <c r="H6" s="2">
        <f t="shared" si="0"/>
        <v>19360</v>
      </c>
      <c r="I6">
        <f t="shared" si="1"/>
        <v>0</v>
      </c>
    </row>
    <row r="7" spans="1:15" x14ac:dyDescent="0.3">
      <c r="A7" s="2">
        <v>29672</v>
      </c>
      <c r="B7">
        <v>173.98</v>
      </c>
      <c r="C7">
        <v>-101.98</v>
      </c>
      <c r="D7">
        <v>-103.33</v>
      </c>
      <c r="F7">
        <v>24472</v>
      </c>
      <c r="G7">
        <v>1.7042528390884</v>
      </c>
      <c r="H7" s="2">
        <f t="shared" si="0"/>
        <v>21186</v>
      </c>
      <c r="I7">
        <f t="shared" si="1"/>
        <v>0</v>
      </c>
    </row>
    <row r="8" spans="1:15" x14ac:dyDescent="0.3">
      <c r="A8" s="2">
        <v>29705</v>
      </c>
      <c r="B8">
        <v>174.04</v>
      </c>
      <c r="C8">
        <v>-102.04</v>
      </c>
      <c r="D8">
        <v>-103.39</v>
      </c>
      <c r="F8">
        <v>27029</v>
      </c>
      <c r="G8">
        <v>-17.01012802124</v>
      </c>
      <c r="H8" s="2">
        <f t="shared" si="0"/>
        <v>23743</v>
      </c>
      <c r="I8">
        <f t="shared" si="1"/>
        <v>0</v>
      </c>
    </row>
    <row r="9" spans="1:15" x14ac:dyDescent="0.3">
      <c r="A9" s="2">
        <v>29712</v>
      </c>
      <c r="B9">
        <v>174.55</v>
      </c>
      <c r="C9">
        <v>-102.55</v>
      </c>
      <c r="D9">
        <v>-103.9</v>
      </c>
      <c r="F9">
        <v>28124</v>
      </c>
      <c r="G9">
        <v>-30.164310455319999</v>
      </c>
      <c r="H9" s="2">
        <f t="shared" si="0"/>
        <v>24838</v>
      </c>
      <c r="I9">
        <f t="shared" si="1"/>
        <v>0</v>
      </c>
    </row>
    <row r="10" spans="1:15" x14ac:dyDescent="0.3">
      <c r="A10" s="2">
        <v>29719</v>
      </c>
      <c r="B10">
        <v>175.8</v>
      </c>
      <c r="C10">
        <v>-103.8</v>
      </c>
      <c r="D10">
        <v>-105.15</v>
      </c>
      <c r="F10">
        <v>29951</v>
      </c>
      <c r="G10">
        <v>-52.526844024660001</v>
      </c>
      <c r="H10" s="2">
        <f t="shared" si="0"/>
        <v>26665</v>
      </c>
      <c r="I10">
        <f t="shared" si="1"/>
        <v>0</v>
      </c>
    </row>
    <row r="11" spans="1:15" x14ac:dyDescent="0.3">
      <c r="A11" s="2">
        <v>29737</v>
      </c>
      <c r="B11">
        <v>175.27</v>
      </c>
      <c r="C11">
        <v>-103.27</v>
      </c>
      <c r="D11">
        <v>-104.62</v>
      </c>
      <c r="F11">
        <v>31777</v>
      </c>
      <c r="G11">
        <v>-71.431503295900001</v>
      </c>
      <c r="H11" s="2">
        <f t="shared" si="0"/>
        <v>28491</v>
      </c>
      <c r="I11">
        <f t="shared" si="1"/>
        <v>0</v>
      </c>
    </row>
    <row r="12" spans="1:15" x14ac:dyDescent="0.3">
      <c r="A12" s="2">
        <v>29741</v>
      </c>
      <c r="B12">
        <v>174.94</v>
      </c>
      <c r="C12">
        <v>-102.94</v>
      </c>
      <c r="D12">
        <v>-104.29</v>
      </c>
      <c r="F12">
        <v>33238</v>
      </c>
      <c r="G12">
        <v>-79.54012298584</v>
      </c>
      <c r="H12" s="2">
        <f t="shared" si="0"/>
        <v>29952</v>
      </c>
      <c r="I12">
        <f t="shared" si="1"/>
        <v>-86.3</v>
      </c>
      <c r="J12">
        <f>(I12-G12)^2</f>
        <v>45.695937246568676</v>
      </c>
      <c r="K12">
        <f>(I12-AVERAGE($I$12:I$51))^2</f>
        <v>115.17045806249951</v>
      </c>
      <c r="L12">
        <f>(I12-G12)</f>
        <v>-6.7598770141599971</v>
      </c>
    </row>
    <row r="13" spans="1:15" x14ac:dyDescent="0.3">
      <c r="A13" s="2">
        <v>29752</v>
      </c>
      <c r="B13">
        <v>175.03</v>
      </c>
      <c r="C13">
        <v>-103.03</v>
      </c>
      <c r="D13">
        <v>-104.38</v>
      </c>
      <c r="F13">
        <v>33603</v>
      </c>
      <c r="G13">
        <v>-78.18064880371</v>
      </c>
      <c r="H13" s="2">
        <f t="shared" si="0"/>
        <v>30317</v>
      </c>
      <c r="I13">
        <f t="shared" si="1"/>
        <v>-77.650000000000006</v>
      </c>
      <c r="J13">
        <f t="shared" ref="J13:J76" si="2">(I13-G13)^2</f>
        <v>0.28158815287884764</v>
      </c>
      <c r="K13">
        <f>(I13-AVERAGE($I$12:I$51))^2</f>
        <v>375.65223306249879</v>
      </c>
      <c r="L13">
        <f t="shared" ref="L13:L76" si="3">(I13-G13)</f>
        <v>0.5306488037099939</v>
      </c>
    </row>
    <row r="14" spans="1:15" x14ac:dyDescent="0.3">
      <c r="A14" s="2">
        <v>29757</v>
      </c>
      <c r="B14">
        <v>175.48</v>
      </c>
      <c r="C14">
        <v>-103.48</v>
      </c>
      <c r="D14">
        <v>-104.83</v>
      </c>
      <c r="F14">
        <v>33968</v>
      </c>
      <c r="G14">
        <v>-81.141693115229998</v>
      </c>
      <c r="H14" s="2">
        <f t="shared" si="0"/>
        <v>30682</v>
      </c>
      <c r="I14">
        <f t="shared" si="1"/>
        <v>-79.56</v>
      </c>
      <c r="J14">
        <f t="shared" si="2"/>
        <v>2.5017531107659687</v>
      </c>
      <c r="K14">
        <f>(I14-AVERAGE($I$12:I$51))^2</f>
        <v>305.26204806249899</v>
      </c>
      <c r="L14">
        <f t="shared" si="3"/>
        <v>1.5816931152299958</v>
      </c>
    </row>
    <row r="15" spans="1:15" x14ac:dyDescent="0.3">
      <c r="A15" s="2">
        <v>29762</v>
      </c>
      <c r="B15">
        <v>176.01</v>
      </c>
      <c r="C15">
        <v>-104.01</v>
      </c>
      <c r="D15">
        <v>-105.36</v>
      </c>
      <c r="F15">
        <v>34334</v>
      </c>
      <c r="G15">
        <v>-79.49518585205</v>
      </c>
      <c r="H15" s="2">
        <f t="shared" si="0"/>
        <v>31048</v>
      </c>
      <c r="I15">
        <f t="shared" si="1"/>
        <v>-93.04</v>
      </c>
      <c r="J15">
        <f t="shared" si="2"/>
        <v>183.46199030250665</v>
      </c>
      <c r="K15">
        <f>(I15-AVERAGE($I$12:I$51))^2</f>
        <v>15.934068062499742</v>
      </c>
      <c r="L15">
        <f t="shared" si="3"/>
        <v>-13.544814147950007</v>
      </c>
    </row>
    <row r="16" spans="1:15" x14ac:dyDescent="0.3">
      <c r="A16" s="2">
        <v>29767</v>
      </c>
      <c r="B16">
        <v>176.53</v>
      </c>
      <c r="C16">
        <v>-104.53</v>
      </c>
      <c r="D16">
        <v>-105.88</v>
      </c>
      <c r="F16">
        <v>34699</v>
      </c>
      <c r="G16">
        <v>-87.228981018070002</v>
      </c>
      <c r="H16" s="2">
        <f t="shared" si="0"/>
        <v>31413</v>
      </c>
      <c r="I16">
        <f t="shared" si="1"/>
        <v>-81.88</v>
      </c>
      <c r="J16">
        <f t="shared" si="2"/>
        <v>28.611597931673238</v>
      </c>
      <c r="K16">
        <f>(I16-AVERAGE($I$12:I$51))^2</f>
        <v>229.57552806249936</v>
      </c>
      <c r="L16">
        <f t="shared" si="3"/>
        <v>5.3489810180700061</v>
      </c>
    </row>
    <row r="17" spans="1:12" x14ac:dyDescent="0.3">
      <c r="A17" s="2">
        <v>29769</v>
      </c>
      <c r="B17">
        <v>176.82</v>
      </c>
      <c r="C17">
        <v>-104.82</v>
      </c>
      <c r="D17">
        <v>-106.17</v>
      </c>
      <c r="F17">
        <v>35064</v>
      </c>
      <c r="G17">
        <v>-90.846885681149999</v>
      </c>
      <c r="H17" s="2">
        <f t="shared" si="0"/>
        <v>31778</v>
      </c>
      <c r="I17">
        <f t="shared" si="1"/>
        <v>-106.98</v>
      </c>
      <c r="J17">
        <f t="shared" si="2"/>
        <v>260.27737762508303</v>
      </c>
      <c r="K17">
        <f>(I17-AVERAGE($I$12:I$51))^2</f>
        <v>98.967678062500596</v>
      </c>
      <c r="L17">
        <f t="shared" si="3"/>
        <v>-16.133114318850005</v>
      </c>
    </row>
    <row r="18" spans="1:12" x14ac:dyDescent="0.3">
      <c r="A18" s="2">
        <v>29801</v>
      </c>
      <c r="B18">
        <v>175.61</v>
      </c>
      <c r="C18">
        <v>-103.61</v>
      </c>
      <c r="D18">
        <v>-104.96</v>
      </c>
      <c r="F18">
        <v>35429</v>
      </c>
      <c r="G18">
        <v>-88.708671569819998</v>
      </c>
      <c r="H18" s="2">
        <f t="shared" si="0"/>
        <v>32143</v>
      </c>
      <c r="I18">
        <f t="shared" si="1"/>
        <v>-107.49</v>
      </c>
      <c r="J18">
        <f t="shared" si="2"/>
        <v>352.73829760228745</v>
      </c>
      <c r="K18">
        <f>(I18-AVERAGE($I$12:I$51))^2</f>
        <v>109.37499306250044</v>
      </c>
      <c r="L18">
        <f t="shared" si="3"/>
        <v>-18.781328430179997</v>
      </c>
    </row>
    <row r="19" spans="1:12" x14ac:dyDescent="0.3">
      <c r="A19" s="2">
        <v>29860</v>
      </c>
      <c r="B19">
        <v>157</v>
      </c>
      <c r="C19">
        <v>-85</v>
      </c>
      <c r="D19">
        <v>-86.35</v>
      </c>
      <c r="F19">
        <v>35795</v>
      </c>
      <c r="G19">
        <v>-84.656661987299998</v>
      </c>
      <c r="H19" s="2">
        <f t="shared" si="0"/>
        <v>32509</v>
      </c>
      <c r="I19">
        <f t="shared" si="1"/>
        <v>-88.85</v>
      </c>
      <c r="J19">
        <f t="shared" si="2"/>
        <v>17.584083688754756</v>
      </c>
      <c r="K19">
        <f>(I19-AVERAGE($I$12:I$51))^2</f>
        <v>66.94103306249967</v>
      </c>
      <c r="L19">
        <f t="shared" si="3"/>
        <v>-4.1933380126999964</v>
      </c>
    </row>
    <row r="20" spans="1:12" x14ac:dyDescent="0.3">
      <c r="A20" s="2">
        <v>29886</v>
      </c>
      <c r="B20">
        <v>157.13</v>
      </c>
      <c r="C20">
        <v>-85.13</v>
      </c>
      <c r="D20">
        <v>-86.48</v>
      </c>
      <c r="F20">
        <v>36160</v>
      </c>
      <c r="G20">
        <v>-83.886436462399999</v>
      </c>
      <c r="H20" s="2">
        <f t="shared" si="0"/>
        <v>32874</v>
      </c>
      <c r="I20">
        <f t="shared" si="1"/>
        <v>-87.8</v>
      </c>
      <c r="J20">
        <f t="shared" si="2"/>
        <v>15.315979562832213</v>
      </c>
      <c r="K20">
        <f>(I20-AVERAGE($I$12:I$51))^2</f>
        <v>85.225208062499576</v>
      </c>
      <c r="L20">
        <f t="shared" si="3"/>
        <v>-3.9135635375999982</v>
      </c>
    </row>
    <row r="21" spans="1:12" x14ac:dyDescent="0.3">
      <c r="A21" s="2">
        <v>29890</v>
      </c>
      <c r="B21">
        <v>156.94999999999899</v>
      </c>
      <c r="C21">
        <v>-84.95</v>
      </c>
      <c r="D21">
        <v>-86.3</v>
      </c>
      <c r="F21">
        <v>36525</v>
      </c>
      <c r="G21">
        <v>-84.826751708979998</v>
      </c>
      <c r="H21" s="2">
        <f t="shared" si="0"/>
        <v>33239</v>
      </c>
      <c r="I21">
        <f t="shared" si="1"/>
        <v>-90.35</v>
      </c>
      <c r="J21">
        <f t="shared" si="2"/>
        <v>30.50627168425531</v>
      </c>
      <c r="K21">
        <f>(I21-AVERAGE($I$12:I$51))^2</f>
        <v>44.645783062499731</v>
      </c>
      <c r="L21">
        <f t="shared" si="3"/>
        <v>-5.5232482910199963</v>
      </c>
    </row>
    <row r="22" spans="1:12" x14ac:dyDescent="0.3">
      <c r="A22" s="2">
        <v>30032</v>
      </c>
      <c r="B22">
        <v>148.57</v>
      </c>
      <c r="C22">
        <v>-76.569999999999894</v>
      </c>
      <c r="D22">
        <v>-77.92</v>
      </c>
      <c r="F22">
        <v>36890</v>
      </c>
      <c r="G22">
        <v>-91.982818603520002</v>
      </c>
      <c r="H22" s="2">
        <f t="shared" si="0"/>
        <v>33604</v>
      </c>
      <c r="I22">
        <f t="shared" si="1"/>
        <v>-97.19</v>
      </c>
      <c r="J22">
        <f t="shared" si="2"/>
        <v>27.114738095847358</v>
      </c>
      <c r="K22">
        <f>(I22-AVERAGE($I$12:I$51))^2</f>
        <v>2.5043062500007519E-2</v>
      </c>
      <c r="L22">
        <f t="shared" si="3"/>
        <v>-5.2071813964799958</v>
      </c>
    </row>
    <row r="23" spans="1:12" x14ac:dyDescent="0.3">
      <c r="A23" s="2">
        <v>30081</v>
      </c>
      <c r="B23">
        <v>148.30000000000001</v>
      </c>
      <c r="C23">
        <v>-76.3</v>
      </c>
      <c r="D23">
        <v>-77.650000000000006</v>
      </c>
      <c r="F23">
        <v>37256</v>
      </c>
      <c r="G23">
        <v>-90.020370483400001</v>
      </c>
      <c r="H23" s="2">
        <f t="shared" si="0"/>
        <v>33970</v>
      </c>
      <c r="I23">
        <f t="shared" si="1"/>
        <v>-93.95</v>
      </c>
      <c r="J23">
        <f t="shared" si="2"/>
        <v>15.441988137733967</v>
      </c>
      <c r="K23">
        <f>(I23-AVERAGE($I$12:I$51))^2</f>
        <v>9.4971830624998219</v>
      </c>
      <c r="L23">
        <f t="shared" si="3"/>
        <v>-3.9296295166000021</v>
      </c>
    </row>
    <row r="24" spans="1:12" x14ac:dyDescent="0.3">
      <c r="A24" s="2">
        <v>30572</v>
      </c>
      <c r="B24">
        <v>150.21</v>
      </c>
      <c r="C24">
        <v>-78.209999999999894</v>
      </c>
      <c r="D24">
        <v>-79.56</v>
      </c>
      <c r="F24">
        <v>37621</v>
      </c>
      <c r="G24">
        <v>-91.256652832029999</v>
      </c>
      <c r="H24" s="2">
        <f t="shared" si="0"/>
        <v>34335</v>
      </c>
      <c r="I24">
        <f t="shared" si="1"/>
        <v>-108.93</v>
      </c>
      <c r="J24">
        <f t="shared" si="2"/>
        <v>312.34720011959348</v>
      </c>
      <c r="K24">
        <f>(I24-AVERAGE($I$12:I$51))^2</f>
        <v>141.56835306250079</v>
      </c>
      <c r="L24">
        <f t="shared" si="3"/>
        <v>-17.673347167970007</v>
      </c>
    </row>
    <row r="25" spans="1:12" x14ac:dyDescent="0.3">
      <c r="A25" s="2">
        <v>30791</v>
      </c>
      <c r="B25">
        <v>150.19999999999899</v>
      </c>
      <c r="C25">
        <v>-78.2</v>
      </c>
      <c r="D25">
        <v>-79.55</v>
      </c>
      <c r="F25">
        <v>37986</v>
      </c>
      <c r="G25">
        <v>-93.924934387210001</v>
      </c>
      <c r="H25" s="2">
        <f t="shared" si="0"/>
        <v>34700</v>
      </c>
      <c r="I25">
        <f t="shared" si="1"/>
        <v>-98.14</v>
      </c>
      <c r="J25">
        <f t="shared" si="2"/>
        <v>17.76677812012473</v>
      </c>
      <c r="K25">
        <f>(I25-AVERAGE($I$12:I$51))^2</f>
        <v>1.2282180625000589</v>
      </c>
      <c r="L25">
        <f t="shared" si="3"/>
        <v>-4.2150656127899992</v>
      </c>
    </row>
    <row r="26" spans="1:12" x14ac:dyDescent="0.3">
      <c r="A26" s="2">
        <v>30819</v>
      </c>
      <c r="B26">
        <v>148.53</v>
      </c>
      <c r="C26">
        <v>-76.53</v>
      </c>
      <c r="D26">
        <v>-77.88</v>
      </c>
      <c r="F26">
        <v>38351</v>
      </c>
      <c r="G26">
        <v>-92.06874847412</v>
      </c>
      <c r="H26" s="2">
        <f t="shared" si="0"/>
        <v>35065</v>
      </c>
      <c r="I26">
        <f t="shared" si="1"/>
        <v>-100.68</v>
      </c>
      <c r="J26">
        <f t="shared" si="2"/>
        <v>74.153652841970754</v>
      </c>
      <c r="K26">
        <f>(I26-AVERAGE($I$12:I$51))^2</f>
        <v>13.309728062500239</v>
      </c>
      <c r="L26">
        <f t="shared" si="3"/>
        <v>-8.6112515258800073</v>
      </c>
    </row>
    <row r="27" spans="1:12" x14ac:dyDescent="0.3">
      <c r="A27" s="2">
        <v>30847</v>
      </c>
      <c r="B27">
        <v>148.11000000000001</v>
      </c>
      <c r="C27">
        <v>-76.11</v>
      </c>
      <c r="D27">
        <v>-77.459999999999894</v>
      </c>
      <c r="F27">
        <v>38717</v>
      </c>
      <c r="G27">
        <v>-92.008026123050001</v>
      </c>
      <c r="H27" s="2">
        <f t="shared" si="0"/>
        <v>35431</v>
      </c>
      <c r="I27">
        <f t="shared" si="1"/>
        <v>-95.84</v>
      </c>
      <c r="J27">
        <f t="shared" si="2"/>
        <v>14.68402379362723</v>
      </c>
      <c r="K27">
        <f>(I27-AVERAGE($I$12:I$51))^2</f>
        <v>1.4202680624999298</v>
      </c>
      <c r="L27">
        <f t="shared" si="3"/>
        <v>-3.831973876950002</v>
      </c>
    </row>
    <row r="28" spans="1:12" x14ac:dyDescent="0.3">
      <c r="A28" s="2">
        <v>30888</v>
      </c>
      <c r="B28">
        <v>147.80000000000001</v>
      </c>
      <c r="C28">
        <v>-75.8</v>
      </c>
      <c r="D28">
        <v>-77.150000000000006</v>
      </c>
      <c r="F28">
        <v>39082</v>
      </c>
      <c r="G28">
        <v>-92.64446258545</v>
      </c>
      <c r="H28" s="2">
        <f t="shared" si="0"/>
        <v>35796</v>
      </c>
      <c r="I28">
        <f t="shared" si="1"/>
        <v>-99.5</v>
      </c>
      <c r="J28">
        <f t="shared" si="2"/>
        <v>46.998393242294895</v>
      </c>
      <c r="K28">
        <f>(I28-AVERAGE($I$12:I$51))^2</f>
        <v>6.0922580625001288</v>
      </c>
      <c r="L28">
        <f t="shared" si="3"/>
        <v>-6.8555374145499997</v>
      </c>
    </row>
    <row r="29" spans="1:12" x14ac:dyDescent="0.3">
      <c r="A29" s="2">
        <v>30923</v>
      </c>
      <c r="B29">
        <v>147.97</v>
      </c>
      <c r="C29">
        <v>-75.97</v>
      </c>
      <c r="D29">
        <v>-77.319999999999894</v>
      </c>
      <c r="F29">
        <v>39447</v>
      </c>
      <c r="G29">
        <v>-91.47356414795</v>
      </c>
      <c r="H29" s="2">
        <f t="shared" si="0"/>
        <v>36161</v>
      </c>
      <c r="I29">
        <f t="shared" si="1"/>
        <v>-98.44</v>
      </c>
      <c r="J29">
        <f t="shared" si="2"/>
        <v>48.53122848072757</v>
      </c>
      <c r="K29">
        <f>(I29-AVERAGE($I$12:I$51))^2</f>
        <v>1.9831680625000669</v>
      </c>
      <c r="L29">
        <f t="shared" si="3"/>
        <v>-6.9664358520499974</v>
      </c>
    </row>
    <row r="30" spans="1:12" x14ac:dyDescent="0.3">
      <c r="A30" s="2">
        <v>30991</v>
      </c>
      <c r="B30">
        <v>147.66999999999899</v>
      </c>
      <c r="C30">
        <v>-75.67</v>
      </c>
      <c r="D30">
        <v>-77.02</v>
      </c>
      <c r="F30">
        <v>39812</v>
      </c>
      <c r="G30">
        <v>-91.077415466310001</v>
      </c>
      <c r="H30" s="2">
        <f t="shared" si="0"/>
        <v>36526</v>
      </c>
      <c r="I30">
        <f t="shared" si="1"/>
        <v>-96.99</v>
      </c>
      <c r="J30">
        <f t="shared" si="2"/>
        <v>34.958655868030128</v>
      </c>
      <c r="K30">
        <f>(I30-AVERAGE($I$12:I$51))^2</f>
        <v>1.7430624999982534E-3</v>
      </c>
      <c r="L30">
        <f t="shared" si="3"/>
        <v>-5.9125845336899943</v>
      </c>
    </row>
    <row r="31" spans="1:12" x14ac:dyDescent="0.3">
      <c r="A31" s="2">
        <v>31026</v>
      </c>
      <c r="B31">
        <v>163.69</v>
      </c>
      <c r="C31">
        <v>-91.69</v>
      </c>
      <c r="D31">
        <v>-93.04</v>
      </c>
      <c r="F31">
        <v>40178</v>
      </c>
      <c r="G31">
        <v>-91.932846069340002</v>
      </c>
      <c r="H31" s="2">
        <f t="shared" si="0"/>
        <v>36892</v>
      </c>
      <c r="I31">
        <f t="shared" si="1"/>
        <v>-96.05</v>
      </c>
      <c r="J31">
        <f t="shared" si="2"/>
        <v>16.95095648874905</v>
      </c>
      <c r="K31">
        <f>(I31-AVERAGE($I$12:I$51))^2</f>
        <v>0.96383306249995448</v>
      </c>
      <c r="L31">
        <f t="shared" si="3"/>
        <v>-4.1171539306599954</v>
      </c>
    </row>
    <row r="32" spans="1:12" x14ac:dyDescent="0.3">
      <c r="A32" s="2">
        <v>31126</v>
      </c>
      <c r="B32">
        <v>169.82</v>
      </c>
      <c r="C32">
        <v>-97.82</v>
      </c>
      <c r="D32">
        <v>-99.17</v>
      </c>
      <c r="F32">
        <v>40543</v>
      </c>
      <c r="G32">
        <v>-96.43360900879</v>
      </c>
      <c r="H32" s="2">
        <f t="shared" si="0"/>
        <v>37257</v>
      </c>
      <c r="I32">
        <f t="shared" si="1"/>
        <v>-99.58</v>
      </c>
      <c r="J32">
        <f t="shared" si="2"/>
        <v>9.8997762695674325</v>
      </c>
      <c r="K32">
        <f>(I32-AVERAGE($I$12:I$51))^2</f>
        <v>6.4935780625001236</v>
      </c>
      <c r="L32">
        <f t="shared" si="3"/>
        <v>-3.1463909912099979</v>
      </c>
    </row>
    <row r="33" spans="1:12" x14ac:dyDescent="0.3">
      <c r="A33" s="2">
        <v>31154</v>
      </c>
      <c r="B33">
        <v>170.95</v>
      </c>
      <c r="C33">
        <v>-98.95</v>
      </c>
      <c r="D33">
        <v>-100.3</v>
      </c>
      <c r="F33">
        <v>40908</v>
      </c>
      <c r="G33">
        <v>-101.6398849487</v>
      </c>
      <c r="H33" s="2">
        <f t="shared" si="0"/>
        <v>37622</v>
      </c>
      <c r="I33">
        <f t="shared" si="1"/>
        <v>-115.18</v>
      </c>
      <c r="J33">
        <f t="shared" si="2"/>
        <v>183.33471560244098</v>
      </c>
      <c r="K33">
        <f>(I33-AVERAGE($I$12:I$51))^2</f>
        <v>329.35897806250119</v>
      </c>
      <c r="L33">
        <f t="shared" si="3"/>
        <v>-13.540115051300006</v>
      </c>
    </row>
    <row r="34" spans="1:12" x14ac:dyDescent="0.3">
      <c r="A34" s="2">
        <v>31190</v>
      </c>
      <c r="B34">
        <v>172.86</v>
      </c>
      <c r="C34">
        <v>-100.86</v>
      </c>
      <c r="D34">
        <v>-102.21</v>
      </c>
      <c r="F34">
        <v>41273</v>
      </c>
      <c r="G34">
        <v>-97.920936584469999</v>
      </c>
      <c r="H34" s="2">
        <f t="shared" si="0"/>
        <v>37987</v>
      </c>
      <c r="I34">
        <f t="shared" si="1"/>
        <v>-101.07</v>
      </c>
      <c r="J34">
        <f t="shared" si="2"/>
        <v>9.9166003950294339</v>
      </c>
      <c r="K34">
        <f>(I34-AVERAGE($I$12:I$51))^2</f>
        <v>16.307463062500155</v>
      </c>
      <c r="L34">
        <f t="shared" si="3"/>
        <v>-3.1490634155299944</v>
      </c>
    </row>
    <row r="35" spans="1:12" x14ac:dyDescent="0.3">
      <c r="A35" s="2">
        <v>31216</v>
      </c>
      <c r="B35">
        <v>172.55</v>
      </c>
      <c r="C35">
        <v>-100.55</v>
      </c>
      <c r="D35">
        <v>-101.9</v>
      </c>
      <c r="F35">
        <v>41639</v>
      </c>
      <c r="G35">
        <v>-99.525245666499998</v>
      </c>
      <c r="H35" s="2">
        <f t="shared" si="0"/>
        <v>38353</v>
      </c>
      <c r="I35">
        <f t="shared" si="1"/>
        <v>-104.95</v>
      </c>
      <c r="J35">
        <f t="shared" si="2"/>
        <v>29.427959578827078</v>
      </c>
      <c r="K35">
        <f>(I35-AVERAGE($I$12:I$51))^2</f>
        <v>62.698683062500457</v>
      </c>
      <c r="L35">
        <f t="shared" si="3"/>
        <v>-5.4247543335000046</v>
      </c>
    </row>
    <row r="36" spans="1:12" x14ac:dyDescent="0.3">
      <c r="A36" s="2">
        <v>31230</v>
      </c>
      <c r="B36">
        <v>171.88</v>
      </c>
      <c r="C36">
        <v>-99.88</v>
      </c>
      <c r="D36">
        <v>-101.23</v>
      </c>
      <c r="F36">
        <v>42004</v>
      </c>
      <c r="G36">
        <v>-101.9449005127</v>
      </c>
      <c r="H36" s="2">
        <f t="shared" si="0"/>
        <v>38718</v>
      </c>
      <c r="I36">
        <f t="shared" si="1"/>
        <v>-105.33</v>
      </c>
      <c r="J36">
        <f t="shared" si="2"/>
        <v>11.458898538918698</v>
      </c>
      <c r="K36">
        <f>(I36-AVERAGE($I$12:I$51))^2</f>
        <v>68.8609530625004</v>
      </c>
      <c r="L36">
        <f t="shared" si="3"/>
        <v>-3.3850994872999962</v>
      </c>
    </row>
    <row r="37" spans="1:12" x14ac:dyDescent="0.3">
      <c r="A37" s="2">
        <v>31236</v>
      </c>
      <c r="B37">
        <v>165.87</v>
      </c>
      <c r="C37">
        <v>-93.87</v>
      </c>
      <c r="D37">
        <v>-95.22</v>
      </c>
      <c r="F37">
        <v>42369</v>
      </c>
      <c r="G37">
        <v>-102.5305633545</v>
      </c>
      <c r="H37" s="2">
        <f t="shared" si="0"/>
        <v>39083</v>
      </c>
      <c r="I37">
        <f t="shared" si="1"/>
        <v>-104.92</v>
      </c>
      <c r="J37">
        <f t="shared" si="2"/>
        <v>5.7094074828582846</v>
      </c>
      <c r="K37">
        <f>(I37-AVERAGE($I$12:I$51))^2</f>
        <v>62.224488062500434</v>
      </c>
      <c r="L37">
        <f t="shared" si="3"/>
        <v>-2.3894366454999982</v>
      </c>
    </row>
    <row r="38" spans="1:12" x14ac:dyDescent="0.3">
      <c r="A38" s="2">
        <v>31280</v>
      </c>
      <c r="B38">
        <v>156.91999999999899</v>
      </c>
      <c r="C38">
        <v>-84.92</v>
      </c>
      <c r="D38">
        <v>-86.27</v>
      </c>
      <c r="F38">
        <v>42734</v>
      </c>
      <c r="G38">
        <v>-109.6369552612</v>
      </c>
      <c r="H38" s="2">
        <f t="shared" si="0"/>
        <v>39448</v>
      </c>
      <c r="I38">
        <f t="shared" si="1"/>
        <v>-118.1</v>
      </c>
      <c r="J38">
        <f t="shared" si="2"/>
        <v>71.623126250930255</v>
      </c>
      <c r="K38">
        <f>(I38-AVERAGE($I$12:I$51))^2</f>
        <v>443.87115806250085</v>
      </c>
      <c r="L38">
        <f t="shared" si="3"/>
        <v>-8.4630447387999936</v>
      </c>
    </row>
    <row r="39" spans="1:12" x14ac:dyDescent="0.3">
      <c r="A39" s="2">
        <v>31327</v>
      </c>
      <c r="B39">
        <v>154.13999999999899</v>
      </c>
      <c r="C39">
        <v>-82.14</v>
      </c>
      <c r="D39">
        <v>-83.49</v>
      </c>
      <c r="F39">
        <v>43100</v>
      </c>
      <c r="G39">
        <v>-107.18003845210001</v>
      </c>
      <c r="H39" s="2">
        <f t="shared" si="0"/>
        <v>39814</v>
      </c>
      <c r="I39">
        <f t="shared" si="1"/>
        <v>-112.2</v>
      </c>
      <c r="J39">
        <f t="shared" si="2"/>
        <v>25.200013942394524</v>
      </c>
      <c r="K39">
        <f>(I39-AVERAGE($I$12:I$51))^2</f>
        <v>230.07580806250087</v>
      </c>
      <c r="L39">
        <f t="shared" si="3"/>
        <v>-5.0199615478999959</v>
      </c>
    </row>
    <row r="40" spans="1:12" x14ac:dyDescent="0.3">
      <c r="A40" s="2">
        <v>31371</v>
      </c>
      <c r="B40">
        <v>152.53</v>
      </c>
      <c r="C40">
        <v>-80.53</v>
      </c>
      <c r="D40">
        <v>-81.88</v>
      </c>
      <c r="F40">
        <v>43465</v>
      </c>
      <c r="G40">
        <v>-106.4439620972</v>
      </c>
      <c r="H40" s="2">
        <f t="shared" si="0"/>
        <v>40179</v>
      </c>
      <c r="I40">
        <f t="shared" si="1"/>
        <v>-112.14</v>
      </c>
      <c r="J40">
        <f t="shared" si="2"/>
        <v>32.444847790134226</v>
      </c>
      <c r="K40">
        <f>(I40-AVERAGE($I$12:I$51))^2</f>
        <v>228.25921806250079</v>
      </c>
      <c r="L40">
        <f t="shared" si="3"/>
        <v>-5.6960379028000006</v>
      </c>
    </row>
    <row r="41" spans="1:12" x14ac:dyDescent="0.3">
      <c r="A41" s="2">
        <v>31420</v>
      </c>
      <c r="B41">
        <v>151.69999999999899</v>
      </c>
      <c r="C41">
        <v>-79.7</v>
      </c>
      <c r="D41">
        <v>-81.05</v>
      </c>
      <c r="F41">
        <v>43830</v>
      </c>
      <c r="G41">
        <v>-98.99137878418</v>
      </c>
      <c r="H41" s="2">
        <f t="shared" si="0"/>
        <v>40544</v>
      </c>
      <c r="I41">
        <f t="shared" si="1"/>
        <v>-109.98</v>
      </c>
      <c r="J41">
        <f t="shared" si="2"/>
        <v>120.7497962247695</v>
      </c>
      <c r="K41">
        <f>(I41-AVERAGE($I$12:I$51))^2</f>
        <v>167.65717806250078</v>
      </c>
      <c r="L41">
        <f t="shared" si="3"/>
        <v>-10.988621215820004</v>
      </c>
    </row>
    <row r="42" spans="1:12" x14ac:dyDescent="0.3">
      <c r="A42" s="2">
        <v>31458</v>
      </c>
      <c r="B42">
        <v>150.979999999999</v>
      </c>
      <c r="C42">
        <v>-78.98</v>
      </c>
      <c r="D42">
        <v>-80.33</v>
      </c>
      <c r="F42">
        <v>44195</v>
      </c>
      <c r="G42">
        <v>-90.984062194819998</v>
      </c>
      <c r="H42" s="2">
        <f t="shared" si="0"/>
        <v>40909</v>
      </c>
      <c r="I42">
        <f t="shared" si="1"/>
        <v>-99.87</v>
      </c>
      <c r="J42">
        <f t="shared" si="2"/>
        <v>78.95989067752727</v>
      </c>
      <c r="K42">
        <f>(I42-AVERAGE($I$12:I$51))^2</f>
        <v>8.0556630625001731</v>
      </c>
      <c r="L42">
        <f t="shared" si="3"/>
        <v>-8.8859378051800064</v>
      </c>
    </row>
    <row r="43" spans="1:12" x14ac:dyDescent="0.3">
      <c r="A43" s="2">
        <v>31463</v>
      </c>
      <c r="B43">
        <v>150.93</v>
      </c>
      <c r="C43">
        <v>-78.930000000000007</v>
      </c>
      <c r="D43">
        <v>-80.28</v>
      </c>
      <c r="F43">
        <v>44561</v>
      </c>
      <c r="G43">
        <v>-86.707572937009999</v>
      </c>
      <c r="H43" s="2">
        <f t="shared" si="0"/>
        <v>41275</v>
      </c>
      <c r="I43">
        <f t="shared" si="1"/>
        <v>-93.2</v>
      </c>
      <c r="J43">
        <f t="shared" si="2"/>
        <v>42.151609168245002</v>
      </c>
      <c r="K43">
        <f>(I43-AVERAGE($I$12:I$51))^2</f>
        <v>14.682308062499779</v>
      </c>
      <c r="L43">
        <f t="shared" si="3"/>
        <v>-6.4924270629900036</v>
      </c>
    </row>
    <row r="44" spans="1:12" x14ac:dyDescent="0.3">
      <c r="A44" s="2">
        <v>31468</v>
      </c>
      <c r="B44">
        <v>150.80000000000001</v>
      </c>
      <c r="C44">
        <v>-78.8</v>
      </c>
      <c r="D44">
        <v>-80.150000000000006</v>
      </c>
      <c r="F44">
        <v>44926</v>
      </c>
      <c r="G44">
        <v>-86.321105957029999</v>
      </c>
      <c r="H44" s="2">
        <f t="shared" si="0"/>
        <v>41640</v>
      </c>
      <c r="I44">
        <f t="shared" si="1"/>
        <v>-92.84</v>
      </c>
      <c r="J44">
        <f t="shared" si="2"/>
        <v>42.495979543469801</v>
      </c>
      <c r="K44">
        <f>(I44-AVERAGE($I$12:I$51))^2</f>
        <v>17.570768062499752</v>
      </c>
      <c r="L44">
        <f t="shared" si="3"/>
        <v>-6.518894042970004</v>
      </c>
    </row>
    <row r="45" spans="1:12" x14ac:dyDescent="0.3">
      <c r="A45" s="2">
        <v>31471</v>
      </c>
      <c r="B45">
        <v>150.74</v>
      </c>
      <c r="C45">
        <v>-78.739999999999895</v>
      </c>
      <c r="D45">
        <v>-80.09</v>
      </c>
      <c r="F45">
        <v>45291</v>
      </c>
      <c r="G45">
        <v>-86.375450134280001</v>
      </c>
      <c r="H45" s="2">
        <f t="shared" si="0"/>
        <v>42005</v>
      </c>
      <c r="I45">
        <f t="shared" si="1"/>
        <v>-92.07</v>
      </c>
      <c r="J45">
        <f t="shared" si="2"/>
        <v>32.427898173171577</v>
      </c>
      <c r="K45">
        <f>(I45-AVERAGE($I$12:I$51))^2</f>
        <v>24.618963062499809</v>
      </c>
      <c r="L45">
        <f t="shared" si="3"/>
        <v>-5.694549865719992</v>
      </c>
    </row>
    <row r="46" spans="1:12" x14ac:dyDescent="0.3">
      <c r="A46" s="2">
        <v>31476</v>
      </c>
      <c r="B46">
        <v>150.77000000000001</v>
      </c>
      <c r="C46">
        <v>-78.77</v>
      </c>
      <c r="D46">
        <v>-80.12</v>
      </c>
      <c r="F46">
        <v>45656</v>
      </c>
      <c r="G46">
        <v>-85.63247680664</v>
      </c>
      <c r="H46" s="2">
        <f t="shared" si="0"/>
        <v>42370</v>
      </c>
      <c r="I46">
        <f t="shared" si="1"/>
        <v>-92.14</v>
      </c>
      <c r="J46">
        <f t="shared" si="2"/>
        <v>42.347858112118345</v>
      </c>
      <c r="K46">
        <f>(I46-AVERAGE($I$12:I$51))^2</f>
        <v>23.929218062499739</v>
      </c>
      <c r="L46">
        <f t="shared" si="3"/>
        <v>-6.5075231933600008</v>
      </c>
    </row>
    <row r="47" spans="1:12" x14ac:dyDescent="0.3">
      <c r="A47" s="2">
        <v>31481</v>
      </c>
      <c r="B47">
        <v>150.87</v>
      </c>
      <c r="C47">
        <v>-78.87</v>
      </c>
      <c r="D47">
        <v>-80.22</v>
      </c>
      <c r="F47">
        <v>46022</v>
      </c>
      <c r="G47">
        <v>-83.095321655269998</v>
      </c>
      <c r="H47" s="2">
        <f t="shared" si="0"/>
        <v>42736</v>
      </c>
      <c r="I47">
        <f t="shared" si="1"/>
        <v>-89.29</v>
      </c>
      <c r="J47">
        <f t="shared" si="2"/>
        <v>38.374039794666906</v>
      </c>
      <c r="K47">
        <f>(I47-AVERAGE($I$12:I$51))^2</f>
        <v>59.934693062499498</v>
      </c>
      <c r="L47">
        <f t="shared" si="3"/>
        <v>-6.1946783447300078</v>
      </c>
    </row>
    <row r="48" spans="1:12" x14ac:dyDescent="0.3">
      <c r="A48" s="2">
        <v>31486</v>
      </c>
      <c r="B48">
        <v>150.83000000000001</v>
      </c>
      <c r="C48">
        <v>-78.83</v>
      </c>
      <c r="D48">
        <v>-80.180000000000007</v>
      </c>
      <c r="F48">
        <v>46387</v>
      </c>
      <c r="G48">
        <v>-81.447357177729998</v>
      </c>
      <c r="H48" s="2">
        <f t="shared" si="0"/>
        <v>43101</v>
      </c>
      <c r="I48">
        <f t="shared" si="1"/>
        <v>-89.33</v>
      </c>
      <c r="J48">
        <f t="shared" si="2"/>
        <v>62.136057863484751</v>
      </c>
      <c r="K48">
        <f>(I48-AVERAGE($I$12:I$51))^2</f>
        <v>59.316953062499628</v>
      </c>
      <c r="L48">
        <f t="shared" si="3"/>
        <v>-7.8826428222700002</v>
      </c>
    </row>
    <row r="49" spans="1:12" x14ac:dyDescent="0.3">
      <c r="A49" s="2">
        <v>31491</v>
      </c>
      <c r="B49">
        <v>150.86000000000001</v>
      </c>
      <c r="C49">
        <v>-78.86</v>
      </c>
      <c r="D49">
        <v>-80.209999999999894</v>
      </c>
      <c r="F49">
        <v>46752</v>
      </c>
      <c r="G49">
        <v>-80.572044372560001</v>
      </c>
      <c r="H49" s="2">
        <f t="shared" si="0"/>
        <v>43466</v>
      </c>
      <c r="I49">
        <f t="shared" si="1"/>
        <v>-89.41</v>
      </c>
      <c r="J49">
        <f t="shared" si="2"/>
        <v>78.109459672598291</v>
      </c>
      <c r="K49">
        <f>(I49-AVERAGE($I$12:I$51))^2</f>
        <v>58.091073062499653</v>
      </c>
      <c r="L49">
        <f t="shared" si="3"/>
        <v>-8.837955627439996</v>
      </c>
    </row>
    <row r="50" spans="1:12" x14ac:dyDescent="0.3">
      <c r="A50" s="2">
        <v>31496</v>
      </c>
      <c r="B50">
        <v>150.97</v>
      </c>
      <c r="C50">
        <v>-78.97</v>
      </c>
      <c r="D50">
        <v>-80.319999999999894</v>
      </c>
      <c r="F50">
        <v>47117</v>
      </c>
      <c r="G50">
        <v>-79.202026367190001</v>
      </c>
      <c r="H50" s="2">
        <f t="shared" si="0"/>
        <v>43831</v>
      </c>
      <c r="I50">
        <f t="shared" si="1"/>
        <v>-87.21</v>
      </c>
      <c r="J50">
        <f t="shared" si="2"/>
        <v>64.127641703780071</v>
      </c>
      <c r="K50">
        <f>(I50-AVERAGE($I$12:I$51))^2</f>
        <v>96.466773062499612</v>
      </c>
      <c r="L50">
        <f t="shared" si="3"/>
        <v>-8.0079736328099926</v>
      </c>
    </row>
    <row r="51" spans="1:12" x14ac:dyDescent="0.3">
      <c r="A51" s="2">
        <v>31502</v>
      </c>
      <c r="B51">
        <v>150.81</v>
      </c>
      <c r="C51">
        <v>-78.81</v>
      </c>
      <c r="D51">
        <v>-80.16</v>
      </c>
      <c r="F51">
        <v>47483</v>
      </c>
      <c r="G51">
        <v>-91.12491607666</v>
      </c>
      <c r="H51" s="2">
        <f t="shared" si="0"/>
        <v>44197</v>
      </c>
      <c r="I51">
        <f t="shared" si="1"/>
        <v>-86.85</v>
      </c>
      <c r="J51">
        <f t="shared" si="2"/>
        <v>18.274907462486176</v>
      </c>
      <c r="K51">
        <f>(I51-AVERAGE($I$12:I$51))^2</f>
        <v>103.66803306249959</v>
      </c>
      <c r="L51">
        <f t="shared" si="3"/>
        <v>4.2749160766600056</v>
      </c>
    </row>
    <row r="52" spans="1:12" x14ac:dyDescent="0.3">
      <c r="A52" s="2">
        <v>31507</v>
      </c>
      <c r="B52">
        <v>150.81</v>
      </c>
      <c r="C52">
        <v>-78.81</v>
      </c>
      <c r="D52">
        <v>-80.16</v>
      </c>
      <c r="F52">
        <v>47848</v>
      </c>
      <c r="G52">
        <v>-99.989944458010001</v>
      </c>
      <c r="H52" s="2">
        <f t="shared" si="0"/>
        <v>44562</v>
      </c>
      <c r="I52">
        <f t="shared" si="1"/>
        <v>-87.62</v>
      </c>
      <c r="J52">
        <f t="shared" si="2"/>
        <v>153.01552589425222</v>
      </c>
      <c r="K52">
        <f>(I52-AVERAGE($I$12:I$51))^2</f>
        <v>88.581038062499431</v>
      </c>
      <c r="L52">
        <f t="shared" si="3"/>
        <v>12.369944458009996</v>
      </c>
    </row>
    <row r="53" spans="1:12" x14ac:dyDescent="0.3">
      <c r="A53" s="2">
        <v>31512</v>
      </c>
      <c r="B53">
        <v>150.81</v>
      </c>
      <c r="C53">
        <v>-78.81</v>
      </c>
      <c r="D53">
        <v>-80.16</v>
      </c>
      <c r="F53">
        <v>48213</v>
      </c>
      <c r="G53">
        <v>-104.4126663208</v>
      </c>
      <c r="H53" s="2">
        <f t="shared" si="0"/>
        <v>44927</v>
      </c>
      <c r="I53">
        <f t="shared" si="1"/>
        <v>-90.18</v>
      </c>
      <c r="J53">
        <f t="shared" si="2"/>
        <v>202.5687905992344</v>
      </c>
      <c r="K53">
        <f>(I53-AVERAGE($I$12:I$51))^2</f>
        <v>46.946478062499551</v>
      </c>
      <c r="L53">
        <f t="shared" si="3"/>
        <v>14.232666320799993</v>
      </c>
    </row>
    <row r="54" spans="1:12" x14ac:dyDescent="0.3">
      <c r="A54" s="2">
        <v>31517</v>
      </c>
      <c r="B54">
        <v>150.87</v>
      </c>
      <c r="C54">
        <v>-78.87</v>
      </c>
      <c r="D54">
        <v>-80.22</v>
      </c>
      <c r="F54">
        <v>48578</v>
      </c>
      <c r="G54">
        <v>-107.3544998169</v>
      </c>
      <c r="H54" s="2">
        <f t="shared" si="0"/>
        <v>45292</v>
      </c>
      <c r="I54">
        <f t="shared" si="1"/>
        <v>-90.18</v>
      </c>
      <c r="J54">
        <f t="shared" si="2"/>
        <v>294.96344396069799</v>
      </c>
      <c r="K54">
        <f>(I54-AVERAGE($I$12:I$51))^2</f>
        <v>46.946478062499551</v>
      </c>
      <c r="L54">
        <f t="shared" si="3"/>
        <v>17.174499816899996</v>
      </c>
    </row>
    <row r="55" spans="1:12" x14ac:dyDescent="0.3">
      <c r="A55" s="2">
        <v>31522</v>
      </c>
      <c r="B55">
        <v>150.86000000000001</v>
      </c>
      <c r="C55">
        <v>-78.86</v>
      </c>
      <c r="D55">
        <v>-80.209999999999894</v>
      </c>
      <c r="F55">
        <v>48944</v>
      </c>
      <c r="G55">
        <v>-109.86809539790001</v>
      </c>
      <c r="H55" s="2">
        <f t="shared" si="0"/>
        <v>45658</v>
      </c>
      <c r="I55">
        <f t="shared" si="1"/>
        <v>-90.18</v>
      </c>
      <c r="J55">
        <f t="shared" si="2"/>
        <v>387.62110039681113</v>
      </c>
      <c r="K55">
        <f>(I55-AVERAGE($I$12:I$51))^2</f>
        <v>46.946478062499551</v>
      </c>
      <c r="L55">
        <f t="shared" si="3"/>
        <v>19.6880953979</v>
      </c>
    </row>
    <row r="56" spans="1:12" x14ac:dyDescent="0.3">
      <c r="A56" s="2">
        <v>31525</v>
      </c>
      <c r="B56">
        <v>150.479999999999</v>
      </c>
      <c r="C56">
        <v>-78.48</v>
      </c>
      <c r="D56">
        <v>-79.83</v>
      </c>
      <c r="F56">
        <v>49309</v>
      </c>
      <c r="G56">
        <v>-112.8316726685</v>
      </c>
      <c r="H56" s="2">
        <f t="shared" si="0"/>
        <v>46023</v>
      </c>
      <c r="I56">
        <f t="shared" si="1"/>
        <v>-90.18</v>
      </c>
      <c r="J56">
        <f t="shared" si="2"/>
        <v>513.09827468086985</v>
      </c>
      <c r="K56">
        <f>(I56-AVERAGE($I$12:I$51))^2</f>
        <v>46.946478062499551</v>
      </c>
      <c r="L56">
        <f t="shared" si="3"/>
        <v>22.651672668499998</v>
      </c>
    </row>
    <row r="57" spans="1:12" x14ac:dyDescent="0.3">
      <c r="A57" s="2">
        <v>31527</v>
      </c>
      <c r="B57">
        <v>150.81</v>
      </c>
      <c r="C57">
        <v>-78.81</v>
      </c>
      <c r="D57">
        <v>-80.16</v>
      </c>
      <c r="F57">
        <v>49674</v>
      </c>
      <c r="G57">
        <v>-114.3226928711</v>
      </c>
      <c r="H57" s="2">
        <f t="shared" si="0"/>
        <v>46388</v>
      </c>
      <c r="I57">
        <f t="shared" si="1"/>
        <v>-90.18</v>
      </c>
      <c r="J57">
        <f t="shared" si="2"/>
        <v>582.86961906826252</v>
      </c>
      <c r="K57">
        <f>(I57-AVERAGE($I$12:I$51))^2</f>
        <v>46.946478062499551</v>
      </c>
      <c r="L57">
        <f t="shared" si="3"/>
        <v>24.142692871099996</v>
      </c>
    </row>
    <row r="58" spans="1:12" x14ac:dyDescent="0.3">
      <c r="A58" s="2">
        <v>31532</v>
      </c>
      <c r="B58">
        <v>150.87</v>
      </c>
      <c r="C58">
        <v>-78.87</v>
      </c>
      <c r="D58">
        <v>-80.22</v>
      </c>
      <c r="F58">
        <v>50039</v>
      </c>
      <c r="G58">
        <v>-115.7561950684</v>
      </c>
      <c r="H58" s="2">
        <f t="shared" si="0"/>
        <v>46753</v>
      </c>
      <c r="I58">
        <f t="shared" si="1"/>
        <v>-90.18</v>
      </c>
      <c r="J58">
        <f t="shared" si="2"/>
        <v>654.14175417684828</v>
      </c>
      <c r="K58">
        <f>(I58-AVERAGE($I$12:I$51))^2</f>
        <v>46.946478062499551</v>
      </c>
      <c r="L58">
        <f t="shared" si="3"/>
        <v>25.576195068399997</v>
      </c>
    </row>
    <row r="59" spans="1:12" x14ac:dyDescent="0.3">
      <c r="A59" s="2">
        <v>31537</v>
      </c>
      <c r="B59">
        <v>150.99</v>
      </c>
      <c r="C59">
        <v>-78.989999999999895</v>
      </c>
      <c r="D59">
        <v>-80.34</v>
      </c>
      <c r="F59">
        <v>50405</v>
      </c>
      <c r="G59">
        <v>-116.82977294920001</v>
      </c>
      <c r="H59" s="2">
        <f t="shared" si="0"/>
        <v>47119</v>
      </c>
      <c r="I59">
        <f t="shared" si="1"/>
        <v>-90.18</v>
      </c>
      <c r="J59">
        <f t="shared" si="2"/>
        <v>710.21039824391198</v>
      </c>
      <c r="K59">
        <f>(I59-AVERAGE($I$12:I$51))^2</f>
        <v>46.946478062499551</v>
      </c>
      <c r="L59">
        <f t="shared" si="3"/>
        <v>26.649772949199999</v>
      </c>
    </row>
    <row r="60" spans="1:12" x14ac:dyDescent="0.3">
      <c r="A60" s="2">
        <v>31542</v>
      </c>
      <c r="B60">
        <v>151.12</v>
      </c>
      <c r="C60">
        <v>-79.12</v>
      </c>
      <c r="D60">
        <v>-80.47</v>
      </c>
      <c r="F60">
        <v>50770</v>
      </c>
      <c r="G60">
        <v>-117.94515228269999</v>
      </c>
      <c r="H60" s="2">
        <f t="shared" si="0"/>
        <v>47484</v>
      </c>
      <c r="I60">
        <f t="shared" si="1"/>
        <v>-90.18</v>
      </c>
      <c r="J60">
        <f t="shared" si="2"/>
        <v>770.90368128152022</v>
      </c>
      <c r="K60">
        <f>(I60-AVERAGE($I$12:I$51))^2</f>
        <v>46.946478062499551</v>
      </c>
      <c r="L60">
        <f t="shared" si="3"/>
        <v>27.765152282699987</v>
      </c>
    </row>
    <row r="61" spans="1:12" x14ac:dyDescent="0.3">
      <c r="A61" s="2">
        <v>31547</v>
      </c>
      <c r="B61">
        <v>151.19999999999899</v>
      </c>
      <c r="C61">
        <v>-79.2</v>
      </c>
      <c r="D61">
        <v>-80.55</v>
      </c>
      <c r="F61">
        <v>51135</v>
      </c>
      <c r="G61">
        <v>-119.0015335083</v>
      </c>
      <c r="H61" s="2">
        <f t="shared" si="0"/>
        <v>47849</v>
      </c>
      <c r="I61">
        <f t="shared" si="1"/>
        <v>-90.18</v>
      </c>
      <c r="J61">
        <f t="shared" si="2"/>
        <v>830.68079377005927</v>
      </c>
      <c r="K61">
        <f>(I61-AVERAGE($I$12:I$51))^2</f>
        <v>46.946478062499551</v>
      </c>
      <c r="L61">
        <f t="shared" si="3"/>
        <v>28.821533508299993</v>
      </c>
    </row>
    <row r="62" spans="1:12" x14ac:dyDescent="0.3">
      <c r="A62" s="2">
        <v>31552</v>
      </c>
      <c r="B62">
        <v>151.56</v>
      </c>
      <c r="C62">
        <v>-79.56</v>
      </c>
      <c r="D62">
        <v>-80.91</v>
      </c>
      <c r="F62">
        <v>51500</v>
      </c>
      <c r="G62">
        <v>-119.99435424799999</v>
      </c>
      <c r="H62" s="2">
        <f t="shared" si="0"/>
        <v>48214</v>
      </c>
      <c r="I62">
        <f t="shared" si="1"/>
        <v>-90.18</v>
      </c>
      <c r="J62">
        <f t="shared" si="2"/>
        <v>888.89571922523487</v>
      </c>
      <c r="K62">
        <f>(I62-AVERAGE($I$12:I$51))^2</f>
        <v>46.946478062499551</v>
      </c>
      <c r="L62">
        <f t="shared" si="3"/>
        <v>29.814354247999987</v>
      </c>
    </row>
    <row r="63" spans="1:12" x14ac:dyDescent="0.3">
      <c r="A63" s="2">
        <v>31557</v>
      </c>
      <c r="B63">
        <v>151.65</v>
      </c>
      <c r="C63">
        <v>-79.650000000000006</v>
      </c>
      <c r="D63">
        <v>-81</v>
      </c>
      <c r="F63">
        <v>51866</v>
      </c>
      <c r="G63">
        <v>-117.4878158569</v>
      </c>
      <c r="H63" s="2">
        <f t="shared" si="0"/>
        <v>48580</v>
      </c>
      <c r="I63">
        <f t="shared" si="1"/>
        <v>-90.18</v>
      </c>
      <c r="J63">
        <f t="shared" si="2"/>
        <v>745.71680687435867</v>
      </c>
      <c r="K63">
        <f>(I63-AVERAGE($I$12:I$51))^2</f>
        <v>46.946478062499551</v>
      </c>
      <c r="L63">
        <f t="shared" si="3"/>
        <v>27.307815856899992</v>
      </c>
    </row>
    <row r="64" spans="1:12" x14ac:dyDescent="0.3">
      <c r="A64" s="2">
        <v>31563</v>
      </c>
      <c r="B64">
        <v>152.04</v>
      </c>
      <c r="C64">
        <v>-80.040000000000006</v>
      </c>
      <c r="D64">
        <v>-81.39</v>
      </c>
      <c r="F64">
        <v>52231</v>
      </c>
      <c r="G64">
        <v>-116.7624511719</v>
      </c>
      <c r="H64" s="2">
        <f t="shared" si="0"/>
        <v>48945</v>
      </c>
      <c r="I64">
        <f t="shared" si="1"/>
        <v>-90.18</v>
      </c>
      <c r="J64">
        <f t="shared" si="2"/>
        <v>706.62671030644719</v>
      </c>
      <c r="K64">
        <f>(I64-AVERAGE($I$12:I$51))^2</f>
        <v>46.946478062499551</v>
      </c>
      <c r="L64">
        <f t="shared" si="3"/>
        <v>26.58245117189999</v>
      </c>
    </row>
    <row r="65" spans="1:12" x14ac:dyDescent="0.3">
      <c r="A65" s="2">
        <v>31582</v>
      </c>
      <c r="B65">
        <v>154.41</v>
      </c>
      <c r="C65">
        <v>-82.41</v>
      </c>
      <c r="D65">
        <v>-83.76</v>
      </c>
      <c r="F65">
        <v>52596</v>
      </c>
      <c r="G65">
        <v>-116.3049545288</v>
      </c>
      <c r="H65" s="2">
        <f t="shared" si="0"/>
        <v>49310</v>
      </c>
      <c r="I65">
        <f t="shared" si="1"/>
        <v>-90.18</v>
      </c>
      <c r="J65">
        <f t="shared" si="2"/>
        <v>682.51324913186704</v>
      </c>
      <c r="K65">
        <f>(I65-AVERAGE($I$12:I$51))^2</f>
        <v>46.946478062499551</v>
      </c>
      <c r="L65">
        <f t="shared" si="3"/>
        <v>26.124954528799989</v>
      </c>
    </row>
    <row r="66" spans="1:12" x14ac:dyDescent="0.3">
      <c r="A66" s="2">
        <v>31603</v>
      </c>
      <c r="B66">
        <v>161.37</v>
      </c>
      <c r="C66">
        <v>-89.37</v>
      </c>
      <c r="D66">
        <v>-90.72</v>
      </c>
      <c r="F66">
        <v>52961</v>
      </c>
      <c r="G66">
        <v>-115.9888916016</v>
      </c>
      <c r="H66" s="2">
        <f t="shared" si="0"/>
        <v>49675</v>
      </c>
      <c r="I66">
        <f t="shared" si="1"/>
        <v>-90.18</v>
      </c>
      <c r="J66">
        <f t="shared" si="2"/>
        <v>666.09888570313876</v>
      </c>
      <c r="K66">
        <f>(I66-AVERAGE($I$12:I$51))^2</f>
        <v>46.946478062499551</v>
      </c>
      <c r="L66">
        <f t="shared" si="3"/>
        <v>25.808891601599996</v>
      </c>
    </row>
    <row r="67" spans="1:12" x14ac:dyDescent="0.3">
      <c r="A67" s="2">
        <v>31608</v>
      </c>
      <c r="B67">
        <v>163.36000000000001</v>
      </c>
      <c r="C67">
        <v>-91.36</v>
      </c>
      <c r="D67">
        <v>-92.71</v>
      </c>
      <c r="F67">
        <v>53327</v>
      </c>
      <c r="G67">
        <v>-115.7685165405</v>
      </c>
      <c r="H67" s="2">
        <f t="shared" si="0"/>
        <v>50041</v>
      </c>
      <c r="I67">
        <f t="shared" si="1"/>
        <v>-90.18</v>
      </c>
      <c r="J67">
        <f t="shared" si="2"/>
        <v>654.77217874344183</v>
      </c>
      <c r="K67">
        <f>(I67-AVERAGE($I$12:I$51))^2</f>
        <v>46.946478062499551</v>
      </c>
      <c r="L67">
        <f t="shared" si="3"/>
        <v>25.588516540499995</v>
      </c>
    </row>
    <row r="68" spans="1:12" x14ac:dyDescent="0.3">
      <c r="A68" s="2">
        <v>31613</v>
      </c>
      <c r="B68">
        <v>164.26</v>
      </c>
      <c r="C68">
        <v>-92.26</v>
      </c>
      <c r="D68">
        <v>-93.61</v>
      </c>
      <c r="F68">
        <v>53692</v>
      </c>
      <c r="G68">
        <v>-115.6207580566</v>
      </c>
      <c r="H68" s="2">
        <f t="shared" ref="H68:H82" si="4">$H$2+F68-$F$2+1</f>
        <v>50406</v>
      </c>
      <c r="I68">
        <f t="shared" ref="I68:I82" si="5">IFERROR(VLOOKUP(H68,A:D,4,FALSE),IFERROR(VLOOKUP(H68,A:D,4),0))</f>
        <v>-90.18</v>
      </c>
      <c r="J68">
        <f t="shared" si="2"/>
        <v>647.23217049445725</v>
      </c>
      <c r="K68">
        <f>(I68-AVERAGE($I$12:I$51))^2</f>
        <v>46.946478062499551</v>
      </c>
      <c r="L68">
        <f t="shared" si="3"/>
        <v>25.440758056599989</v>
      </c>
    </row>
    <row r="69" spans="1:12" x14ac:dyDescent="0.3">
      <c r="A69" s="2">
        <v>31617</v>
      </c>
      <c r="B69">
        <v>165.2</v>
      </c>
      <c r="C69">
        <v>-93.2</v>
      </c>
      <c r="D69">
        <v>-94.55</v>
      </c>
      <c r="F69">
        <v>54057</v>
      </c>
      <c r="G69">
        <v>-115.5291671753</v>
      </c>
      <c r="H69" s="2">
        <f t="shared" si="4"/>
        <v>50771</v>
      </c>
      <c r="I69">
        <f t="shared" si="5"/>
        <v>-90.18</v>
      </c>
      <c r="J69">
        <f t="shared" si="2"/>
        <v>642.58027648130678</v>
      </c>
      <c r="K69">
        <f>(I69-AVERAGE($I$12:I$51))^2</f>
        <v>46.946478062499551</v>
      </c>
      <c r="L69">
        <f t="shared" si="3"/>
        <v>25.349167175299996</v>
      </c>
    </row>
    <row r="70" spans="1:12" x14ac:dyDescent="0.3">
      <c r="A70" s="2">
        <v>31618</v>
      </c>
      <c r="B70">
        <v>166.25</v>
      </c>
      <c r="C70">
        <v>-94.25</v>
      </c>
      <c r="D70">
        <v>-95.6</v>
      </c>
      <c r="F70">
        <v>54422</v>
      </c>
      <c r="G70">
        <v>-115.48249053959999</v>
      </c>
      <c r="H70" s="2">
        <f t="shared" si="4"/>
        <v>51136</v>
      </c>
      <c r="I70">
        <f t="shared" si="5"/>
        <v>-90.18</v>
      </c>
      <c r="J70">
        <f t="shared" si="2"/>
        <v>640.21602750654677</v>
      </c>
      <c r="K70">
        <f>(I70-AVERAGE($I$12:I$51))^2</f>
        <v>46.946478062499551</v>
      </c>
      <c r="L70">
        <f t="shared" si="3"/>
        <v>25.302490539599987</v>
      </c>
    </row>
    <row r="71" spans="1:12" x14ac:dyDescent="0.3">
      <c r="A71" s="2">
        <v>31624</v>
      </c>
      <c r="B71">
        <v>167.95</v>
      </c>
      <c r="C71">
        <v>-95.95</v>
      </c>
      <c r="D71">
        <v>-97.3</v>
      </c>
      <c r="F71">
        <v>54788</v>
      </c>
      <c r="G71">
        <v>-115.47230529789999</v>
      </c>
      <c r="H71" s="2">
        <f t="shared" si="4"/>
        <v>51502</v>
      </c>
      <c r="I71">
        <f t="shared" si="5"/>
        <v>-90.18</v>
      </c>
      <c r="J71">
        <f t="shared" si="2"/>
        <v>639.70070728217968</v>
      </c>
      <c r="K71">
        <f>(I71-AVERAGE($I$12:I$51))^2</f>
        <v>46.946478062499551</v>
      </c>
      <c r="L71">
        <f t="shared" si="3"/>
        <v>25.292305297899986</v>
      </c>
    </row>
    <row r="72" spans="1:12" x14ac:dyDescent="0.3">
      <c r="A72" s="2">
        <v>31629</v>
      </c>
      <c r="B72">
        <v>168.61</v>
      </c>
      <c r="C72">
        <v>-96.61</v>
      </c>
      <c r="D72">
        <v>-97.96</v>
      </c>
      <c r="F72">
        <v>55153</v>
      </c>
      <c r="G72">
        <v>-115.49206542970001</v>
      </c>
      <c r="H72" s="2">
        <f t="shared" si="4"/>
        <v>51867</v>
      </c>
      <c r="I72">
        <f t="shared" si="5"/>
        <v>-90.18</v>
      </c>
      <c r="J72">
        <f t="shared" si="2"/>
        <v>640.70065631741375</v>
      </c>
      <c r="K72">
        <f>(I72-AVERAGE($I$12:I$51))^2</f>
        <v>46.946478062499551</v>
      </c>
      <c r="L72">
        <f t="shared" si="3"/>
        <v>25.312065429699999</v>
      </c>
    </row>
    <row r="73" spans="1:12" x14ac:dyDescent="0.3">
      <c r="A73" s="2">
        <v>31634</v>
      </c>
      <c r="B73">
        <v>170.18</v>
      </c>
      <c r="C73">
        <v>-98.18</v>
      </c>
      <c r="D73">
        <v>-99.53</v>
      </c>
      <c r="F73">
        <v>55518</v>
      </c>
      <c r="G73">
        <v>-115.5364456177</v>
      </c>
      <c r="H73" s="2">
        <f t="shared" si="4"/>
        <v>52232</v>
      </c>
      <c r="I73">
        <f t="shared" si="5"/>
        <v>-90.18</v>
      </c>
      <c r="J73">
        <f t="shared" si="2"/>
        <v>642.94933436337703</v>
      </c>
      <c r="K73">
        <f>(I73-AVERAGE($I$12:I$51))^2</f>
        <v>46.946478062499551</v>
      </c>
      <c r="L73">
        <f t="shared" si="3"/>
        <v>25.35644561769999</v>
      </c>
    </row>
    <row r="74" spans="1:12" x14ac:dyDescent="0.3">
      <c r="A74" s="2">
        <v>31636</v>
      </c>
      <c r="B74">
        <v>170.38</v>
      </c>
      <c r="C74">
        <v>-98.38</v>
      </c>
      <c r="D74">
        <v>-99.73</v>
      </c>
      <c r="F74">
        <v>55883</v>
      </c>
      <c r="G74">
        <v>-115.60106658940001</v>
      </c>
      <c r="H74" s="2">
        <f t="shared" si="4"/>
        <v>52597</v>
      </c>
      <c r="I74">
        <f t="shared" si="5"/>
        <v>-90.18</v>
      </c>
      <c r="J74">
        <f t="shared" si="2"/>
        <v>646.23062654270893</v>
      </c>
      <c r="K74">
        <f>(I74-AVERAGE($I$12:I$51))^2</f>
        <v>46.946478062499551</v>
      </c>
      <c r="L74">
        <f t="shared" si="3"/>
        <v>25.421066589399999</v>
      </c>
    </row>
    <row r="75" spans="1:12" x14ac:dyDescent="0.3">
      <c r="A75" s="2">
        <v>31639</v>
      </c>
      <c r="B75">
        <v>171.15</v>
      </c>
      <c r="C75">
        <v>-99.15</v>
      </c>
      <c r="D75">
        <v>-100.5</v>
      </c>
      <c r="F75">
        <v>56249</v>
      </c>
      <c r="G75">
        <v>-115.6829376221</v>
      </c>
      <c r="H75" s="2">
        <f t="shared" si="4"/>
        <v>52963</v>
      </c>
      <c r="I75">
        <f t="shared" si="5"/>
        <v>-90.18</v>
      </c>
      <c r="J75">
        <f t="shared" si="2"/>
        <v>650.39982735672322</v>
      </c>
      <c r="K75">
        <f>(I75-AVERAGE($I$12:I$51))^2</f>
        <v>46.946478062499551</v>
      </c>
      <c r="L75">
        <f t="shared" si="3"/>
        <v>25.502937622099992</v>
      </c>
    </row>
    <row r="76" spans="1:12" x14ac:dyDescent="0.3">
      <c r="A76" s="2">
        <v>31644</v>
      </c>
      <c r="B76">
        <v>171.95</v>
      </c>
      <c r="C76">
        <v>-99.95</v>
      </c>
      <c r="D76">
        <v>-101.3</v>
      </c>
      <c r="F76">
        <v>56614</v>
      </c>
      <c r="G76">
        <v>-115.7785949707</v>
      </c>
      <c r="H76" s="2">
        <f t="shared" si="4"/>
        <v>53328</v>
      </c>
      <c r="I76">
        <f t="shared" si="5"/>
        <v>-90.18</v>
      </c>
      <c r="J76">
        <f t="shared" si="2"/>
        <v>655.28806447394686</v>
      </c>
      <c r="K76">
        <f>(I76-AVERAGE($I$12:I$51))^2</f>
        <v>46.946478062499551</v>
      </c>
      <c r="L76">
        <f t="shared" si="3"/>
        <v>25.598594970699992</v>
      </c>
    </row>
    <row r="77" spans="1:12" x14ac:dyDescent="0.3">
      <c r="A77" s="2">
        <v>31649</v>
      </c>
      <c r="B77">
        <v>172.66</v>
      </c>
      <c r="C77">
        <v>-100.66</v>
      </c>
      <c r="D77">
        <v>-102.01</v>
      </c>
      <c r="F77">
        <v>56979</v>
      </c>
      <c r="G77">
        <v>-115.8859634399</v>
      </c>
      <c r="H77" s="2">
        <f t="shared" si="4"/>
        <v>53693</v>
      </c>
      <c r="I77">
        <f t="shared" si="5"/>
        <v>-90.18</v>
      </c>
      <c r="J77">
        <f t="shared" ref="J77:J82" si="6">(I77-G77)^2</f>
        <v>660.79655637347491</v>
      </c>
      <c r="K77">
        <f>(I77-AVERAGE($I$12:I$51))^2</f>
        <v>46.946478062499551</v>
      </c>
      <c r="L77">
        <f t="shared" ref="L77:L82" si="7">(I77-G77)</f>
        <v>25.705963439899989</v>
      </c>
    </row>
    <row r="78" spans="1:12" x14ac:dyDescent="0.3">
      <c r="A78" s="2">
        <v>31655</v>
      </c>
      <c r="B78">
        <v>173.25</v>
      </c>
      <c r="C78">
        <v>-101.25</v>
      </c>
      <c r="D78">
        <v>-102.6</v>
      </c>
      <c r="F78">
        <v>57344</v>
      </c>
      <c r="G78">
        <v>-116.0031051636</v>
      </c>
      <c r="H78" s="2">
        <f t="shared" si="4"/>
        <v>54058</v>
      </c>
      <c r="I78">
        <f t="shared" si="5"/>
        <v>-90.18</v>
      </c>
      <c r="J78">
        <f t="shared" si="6"/>
        <v>666.83276029034448</v>
      </c>
      <c r="K78">
        <f>(I78-AVERAGE($I$12:I$51))^2</f>
        <v>46.946478062499551</v>
      </c>
      <c r="L78">
        <f t="shared" si="7"/>
        <v>25.82310516359999</v>
      </c>
    </row>
    <row r="79" spans="1:12" x14ac:dyDescent="0.3">
      <c r="A79" s="2">
        <v>31660</v>
      </c>
      <c r="B79">
        <v>173.02</v>
      </c>
      <c r="C79">
        <v>-101.02</v>
      </c>
      <c r="D79">
        <v>-102.37</v>
      </c>
      <c r="F79">
        <v>57710</v>
      </c>
      <c r="G79">
        <v>-116.1287612915</v>
      </c>
      <c r="H79" s="2">
        <f t="shared" si="4"/>
        <v>54424</v>
      </c>
      <c r="I79">
        <f t="shared" si="5"/>
        <v>-90.18</v>
      </c>
      <c r="J79">
        <f t="shared" si="6"/>
        <v>673.33821256324825</v>
      </c>
      <c r="K79">
        <f>(I79-AVERAGE($I$12:I$51))^2</f>
        <v>46.946478062499551</v>
      </c>
      <c r="L79">
        <f t="shared" si="7"/>
        <v>25.948761291499991</v>
      </c>
    </row>
    <row r="80" spans="1:12" x14ac:dyDescent="0.3">
      <c r="A80" s="2">
        <v>31665</v>
      </c>
      <c r="B80">
        <v>172</v>
      </c>
      <c r="C80">
        <v>-100</v>
      </c>
      <c r="D80">
        <v>-101.35</v>
      </c>
      <c r="F80">
        <v>58075</v>
      </c>
      <c r="G80">
        <v>-116.26081848139999</v>
      </c>
      <c r="H80" s="2">
        <f t="shared" si="4"/>
        <v>54789</v>
      </c>
      <c r="I80">
        <f t="shared" si="5"/>
        <v>-90.18</v>
      </c>
      <c r="J80">
        <f t="shared" si="6"/>
        <v>680.20909265973512</v>
      </c>
      <c r="K80">
        <f>(I80-AVERAGE($I$12:I$51))^2</f>
        <v>46.946478062499551</v>
      </c>
      <c r="L80">
        <f t="shared" si="7"/>
        <v>26.080818481399987</v>
      </c>
    </row>
    <row r="81" spans="1:12" x14ac:dyDescent="0.3">
      <c r="A81" s="2">
        <v>31670</v>
      </c>
      <c r="B81">
        <v>169.6</v>
      </c>
      <c r="C81">
        <v>-97.6</v>
      </c>
      <c r="D81">
        <v>-98.95</v>
      </c>
      <c r="F81">
        <v>61727</v>
      </c>
      <c r="G81">
        <v>-117.768081665</v>
      </c>
      <c r="H81" s="2">
        <f t="shared" si="4"/>
        <v>58441</v>
      </c>
      <c r="I81">
        <f t="shared" si="5"/>
        <v>-90.18</v>
      </c>
      <c r="J81">
        <f t="shared" si="6"/>
        <v>761.10224995470867</v>
      </c>
      <c r="K81">
        <f>(I81-AVERAGE($I$12:I$51))^2</f>
        <v>46.946478062499551</v>
      </c>
      <c r="L81">
        <f t="shared" si="7"/>
        <v>27.58808166499999</v>
      </c>
    </row>
    <row r="82" spans="1:12" x14ac:dyDescent="0.3">
      <c r="A82" s="2">
        <v>31675</v>
      </c>
      <c r="B82">
        <v>168.52</v>
      </c>
      <c r="C82">
        <v>-96.52</v>
      </c>
      <c r="D82">
        <v>-97.87</v>
      </c>
      <c r="F82">
        <v>65380</v>
      </c>
      <c r="G82">
        <v>-119.3316116333</v>
      </c>
      <c r="H82" s="2">
        <f t="shared" si="4"/>
        <v>62094</v>
      </c>
      <c r="I82">
        <f t="shared" si="5"/>
        <v>-90.18</v>
      </c>
      <c r="J82">
        <f t="shared" si="6"/>
        <v>849.81646081875147</v>
      </c>
      <c r="K82">
        <f>(I82-AVERAGE($I$12:I$51))^2</f>
        <v>46.946478062499551</v>
      </c>
      <c r="L82">
        <f t="shared" si="7"/>
        <v>29.151611633299993</v>
      </c>
    </row>
    <row r="83" spans="1:12" x14ac:dyDescent="0.3">
      <c r="A83" s="2">
        <v>31680</v>
      </c>
      <c r="B83">
        <v>167.94</v>
      </c>
      <c r="C83">
        <v>-95.94</v>
      </c>
      <c r="D83">
        <v>-97.29</v>
      </c>
    </row>
    <row r="84" spans="1:12" x14ac:dyDescent="0.3">
      <c r="A84" s="2">
        <v>31685</v>
      </c>
      <c r="B84">
        <v>167.58</v>
      </c>
      <c r="C84">
        <v>-95.58</v>
      </c>
      <c r="D84">
        <v>-96.93</v>
      </c>
    </row>
    <row r="85" spans="1:12" x14ac:dyDescent="0.3">
      <c r="A85" s="2">
        <v>31700</v>
      </c>
      <c r="B85">
        <v>173.05</v>
      </c>
      <c r="C85">
        <v>-101.05</v>
      </c>
      <c r="D85">
        <v>-102.4</v>
      </c>
    </row>
    <row r="86" spans="1:12" x14ac:dyDescent="0.3">
      <c r="A86" s="2">
        <v>31726</v>
      </c>
      <c r="B86">
        <v>176.58</v>
      </c>
      <c r="C86">
        <v>-104.58</v>
      </c>
      <c r="D86">
        <v>-105.93</v>
      </c>
    </row>
    <row r="87" spans="1:12" x14ac:dyDescent="0.3">
      <c r="A87" s="2">
        <v>31734</v>
      </c>
      <c r="B87">
        <v>177.63</v>
      </c>
      <c r="C87">
        <v>-105.63</v>
      </c>
      <c r="D87">
        <v>-106.98</v>
      </c>
    </row>
    <row r="88" spans="1:12" x14ac:dyDescent="0.3">
      <c r="A88" s="2">
        <v>31790</v>
      </c>
      <c r="B88">
        <v>179.35</v>
      </c>
      <c r="C88">
        <v>-107.35</v>
      </c>
      <c r="D88">
        <v>-108.7</v>
      </c>
    </row>
    <row r="89" spans="1:12" x14ac:dyDescent="0.3">
      <c r="A89" s="2">
        <v>31797</v>
      </c>
      <c r="B89">
        <v>178.19</v>
      </c>
      <c r="C89">
        <v>-106.19</v>
      </c>
      <c r="D89">
        <v>-107.54</v>
      </c>
    </row>
    <row r="90" spans="1:12" x14ac:dyDescent="0.3">
      <c r="A90" s="2">
        <v>31823</v>
      </c>
      <c r="B90">
        <v>165.42</v>
      </c>
      <c r="C90">
        <v>-93.42</v>
      </c>
      <c r="D90">
        <v>-94.77</v>
      </c>
    </row>
    <row r="91" spans="1:12" x14ac:dyDescent="0.3">
      <c r="A91" s="2">
        <v>31828</v>
      </c>
      <c r="B91">
        <v>164.5</v>
      </c>
      <c r="C91">
        <v>-92.5</v>
      </c>
      <c r="D91">
        <v>-93.85</v>
      </c>
    </row>
    <row r="92" spans="1:12" x14ac:dyDescent="0.3">
      <c r="A92" s="2">
        <v>31831</v>
      </c>
      <c r="B92">
        <v>163.80000000000001</v>
      </c>
      <c r="C92">
        <v>-91.8</v>
      </c>
      <c r="D92">
        <v>-93.15</v>
      </c>
    </row>
    <row r="93" spans="1:12" x14ac:dyDescent="0.3">
      <c r="A93" s="2">
        <v>31833</v>
      </c>
      <c r="B93">
        <v>163.74</v>
      </c>
      <c r="C93">
        <v>-91.74</v>
      </c>
      <c r="D93">
        <v>-93.09</v>
      </c>
    </row>
    <row r="94" spans="1:12" x14ac:dyDescent="0.3">
      <c r="A94" s="2">
        <v>31836</v>
      </c>
      <c r="B94">
        <v>163.4</v>
      </c>
      <c r="C94">
        <v>-91.4</v>
      </c>
      <c r="D94">
        <v>-92.75</v>
      </c>
    </row>
    <row r="95" spans="1:12" x14ac:dyDescent="0.3">
      <c r="A95" s="2">
        <v>31841</v>
      </c>
      <c r="B95">
        <v>162.77000000000001</v>
      </c>
      <c r="C95">
        <v>-90.77</v>
      </c>
      <c r="D95">
        <v>-92.12</v>
      </c>
    </row>
    <row r="96" spans="1:12" x14ac:dyDescent="0.3">
      <c r="A96" s="2">
        <v>31846</v>
      </c>
      <c r="B96">
        <v>162.1</v>
      </c>
      <c r="C96">
        <v>-90.1</v>
      </c>
      <c r="D96">
        <v>-91.45</v>
      </c>
    </row>
    <row r="97" spans="1:4" x14ac:dyDescent="0.3">
      <c r="A97" s="2">
        <v>31851</v>
      </c>
      <c r="B97">
        <v>161.76</v>
      </c>
      <c r="C97">
        <v>-89.76</v>
      </c>
      <c r="D97">
        <v>-91.11</v>
      </c>
    </row>
    <row r="98" spans="1:4" x14ac:dyDescent="0.3">
      <c r="A98" s="2">
        <v>31856</v>
      </c>
      <c r="B98">
        <v>161.30000000000001</v>
      </c>
      <c r="C98">
        <v>-89.3</v>
      </c>
      <c r="D98">
        <v>-90.65</v>
      </c>
    </row>
    <row r="99" spans="1:4" x14ac:dyDescent="0.3">
      <c r="A99" s="2">
        <v>31861</v>
      </c>
      <c r="B99">
        <v>161.05000000000001</v>
      </c>
      <c r="C99">
        <v>-89.05</v>
      </c>
      <c r="D99">
        <v>-90.4</v>
      </c>
    </row>
    <row r="100" spans="1:4" x14ac:dyDescent="0.3">
      <c r="A100" s="2">
        <v>31867</v>
      </c>
      <c r="B100">
        <v>161.5</v>
      </c>
      <c r="C100">
        <v>-89.5</v>
      </c>
      <c r="D100">
        <v>-90.85</v>
      </c>
    </row>
    <row r="101" spans="1:4" x14ac:dyDescent="0.3">
      <c r="A101" s="2">
        <v>31872</v>
      </c>
      <c r="B101">
        <v>160.19</v>
      </c>
      <c r="C101">
        <v>-88.19</v>
      </c>
      <c r="D101">
        <v>-89.54</v>
      </c>
    </row>
    <row r="102" spans="1:4" x14ac:dyDescent="0.3">
      <c r="A102" s="2">
        <v>31882</v>
      </c>
      <c r="B102">
        <v>159.94</v>
      </c>
      <c r="C102">
        <v>-87.94</v>
      </c>
      <c r="D102">
        <v>-89.29</v>
      </c>
    </row>
    <row r="103" spans="1:4" x14ac:dyDescent="0.3">
      <c r="A103" s="2">
        <v>31887</v>
      </c>
      <c r="B103">
        <v>159.479999999999</v>
      </c>
      <c r="C103">
        <v>-87.48</v>
      </c>
      <c r="D103">
        <v>-88.83</v>
      </c>
    </row>
    <row r="104" spans="1:4" x14ac:dyDescent="0.3">
      <c r="A104" s="2">
        <v>31892</v>
      </c>
      <c r="B104">
        <v>159.35</v>
      </c>
      <c r="C104">
        <v>-87.35</v>
      </c>
      <c r="D104">
        <v>-88.7</v>
      </c>
    </row>
    <row r="105" spans="1:4" x14ac:dyDescent="0.3">
      <c r="A105" s="2">
        <v>31897</v>
      </c>
      <c r="B105">
        <v>159.33000000000001</v>
      </c>
      <c r="C105">
        <v>-87.33</v>
      </c>
      <c r="D105">
        <v>-88.68</v>
      </c>
    </row>
    <row r="106" spans="1:4" x14ac:dyDescent="0.3">
      <c r="A106" s="2">
        <v>31902</v>
      </c>
      <c r="B106">
        <v>159.28</v>
      </c>
      <c r="C106">
        <v>-87.28</v>
      </c>
      <c r="D106">
        <v>-88.63</v>
      </c>
    </row>
    <row r="107" spans="1:4" x14ac:dyDescent="0.3">
      <c r="A107" s="2">
        <v>31903</v>
      </c>
      <c r="B107">
        <v>160.63</v>
      </c>
      <c r="C107">
        <v>-88.63</v>
      </c>
      <c r="D107">
        <v>-89.98</v>
      </c>
    </row>
    <row r="108" spans="1:4" x14ac:dyDescent="0.3">
      <c r="A108" s="2">
        <v>31907</v>
      </c>
      <c r="B108">
        <v>159.09</v>
      </c>
      <c r="C108">
        <v>-87.09</v>
      </c>
      <c r="D108">
        <v>-88.44</v>
      </c>
    </row>
    <row r="109" spans="1:4" x14ac:dyDescent="0.3">
      <c r="A109" s="2">
        <v>31912</v>
      </c>
      <c r="B109">
        <v>159</v>
      </c>
      <c r="C109">
        <v>-87</v>
      </c>
      <c r="D109">
        <v>-88.35</v>
      </c>
    </row>
    <row r="110" spans="1:4" x14ac:dyDescent="0.3">
      <c r="A110" s="2">
        <v>31917</v>
      </c>
      <c r="B110">
        <v>158.87</v>
      </c>
      <c r="C110">
        <v>-86.87</v>
      </c>
      <c r="D110">
        <v>-88.22</v>
      </c>
    </row>
    <row r="111" spans="1:4" x14ac:dyDescent="0.3">
      <c r="A111" s="2">
        <v>31922</v>
      </c>
      <c r="B111">
        <v>158.66999999999899</v>
      </c>
      <c r="C111">
        <v>-86.67</v>
      </c>
      <c r="D111">
        <v>-88.02</v>
      </c>
    </row>
    <row r="112" spans="1:4" x14ac:dyDescent="0.3">
      <c r="A112" s="2">
        <v>31928</v>
      </c>
      <c r="B112">
        <v>158.6</v>
      </c>
      <c r="C112">
        <v>-86.6</v>
      </c>
      <c r="D112">
        <v>-87.95</v>
      </c>
    </row>
    <row r="113" spans="1:4" x14ac:dyDescent="0.3">
      <c r="A113" s="2">
        <v>31933</v>
      </c>
      <c r="B113">
        <v>158.5</v>
      </c>
      <c r="C113">
        <v>-86.5</v>
      </c>
      <c r="D113">
        <v>-87.85</v>
      </c>
    </row>
    <row r="114" spans="1:4" x14ac:dyDescent="0.3">
      <c r="A114" s="2">
        <v>31938</v>
      </c>
      <c r="B114">
        <v>158.51</v>
      </c>
      <c r="C114">
        <v>-86.51</v>
      </c>
      <c r="D114">
        <v>-87.86</v>
      </c>
    </row>
    <row r="115" spans="1:4" x14ac:dyDescent="0.3">
      <c r="A115" s="2">
        <v>31943</v>
      </c>
      <c r="B115">
        <v>158.44</v>
      </c>
      <c r="C115">
        <v>-86.44</v>
      </c>
      <c r="D115">
        <v>-87.79</v>
      </c>
    </row>
    <row r="116" spans="1:4" x14ac:dyDescent="0.3">
      <c r="A116" s="2">
        <v>31948</v>
      </c>
      <c r="B116">
        <v>158.46</v>
      </c>
      <c r="C116">
        <v>-86.46</v>
      </c>
      <c r="D116">
        <v>-87.81</v>
      </c>
    </row>
    <row r="117" spans="1:4" x14ac:dyDescent="0.3">
      <c r="A117" s="2">
        <v>31951</v>
      </c>
      <c r="B117">
        <v>160.4</v>
      </c>
      <c r="C117">
        <v>-88.4</v>
      </c>
      <c r="D117">
        <v>-89.75</v>
      </c>
    </row>
    <row r="118" spans="1:4" x14ac:dyDescent="0.3">
      <c r="A118" s="2">
        <v>31953</v>
      </c>
      <c r="B118">
        <v>158.57</v>
      </c>
      <c r="C118">
        <v>-86.57</v>
      </c>
      <c r="D118">
        <v>-87.92</v>
      </c>
    </row>
    <row r="119" spans="1:4" x14ac:dyDescent="0.3">
      <c r="A119" s="2">
        <v>31958</v>
      </c>
      <c r="B119">
        <v>158.6</v>
      </c>
      <c r="C119">
        <v>-86.6</v>
      </c>
      <c r="D119">
        <v>-87.95</v>
      </c>
    </row>
    <row r="120" spans="1:4" x14ac:dyDescent="0.3">
      <c r="A120" s="2">
        <v>31963</v>
      </c>
      <c r="B120">
        <v>158.44999999999899</v>
      </c>
      <c r="C120">
        <v>-86.45</v>
      </c>
      <c r="D120">
        <v>-87.8</v>
      </c>
    </row>
    <row r="121" spans="1:4" x14ac:dyDescent="0.3">
      <c r="A121" s="2">
        <v>31968</v>
      </c>
      <c r="B121">
        <v>158.52000000000001</v>
      </c>
      <c r="C121">
        <v>-86.52</v>
      </c>
      <c r="D121">
        <v>-87.87</v>
      </c>
    </row>
    <row r="122" spans="1:4" x14ac:dyDescent="0.3">
      <c r="A122" s="2">
        <v>31972</v>
      </c>
      <c r="B122">
        <v>160.07</v>
      </c>
      <c r="C122">
        <v>-88.07</v>
      </c>
      <c r="D122">
        <v>-89.42</v>
      </c>
    </row>
    <row r="123" spans="1:4" x14ac:dyDescent="0.3">
      <c r="A123" s="2">
        <v>31973</v>
      </c>
      <c r="B123">
        <v>158.47</v>
      </c>
      <c r="C123">
        <v>-86.47</v>
      </c>
      <c r="D123">
        <v>-87.82</v>
      </c>
    </row>
    <row r="124" spans="1:4" x14ac:dyDescent="0.3">
      <c r="A124" s="2">
        <v>31978</v>
      </c>
      <c r="B124">
        <v>158.5</v>
      </c>
      <c r="C124">
        <v>-86.5</v>
      </c>
      <c r="D124">
        <v>-87.85</v>
      </c>
    </row>
    <row r="125" spans="1:4" x14ac:dyDescent="0.3">
      <c r="A125" s="2">
        <v>31983</v>
      </c>
      <c r="B125">
        <v>158.63</v>
      </c>
      <c r="C125">
        <v>-86.63</v>
      </c>
      <c r="D125">
        <v>-87.98</v>
      </c>
    </row>
    <row r="126" spans="1:4" x14ac:dyDescent="0.3">
      <c r="A126" s="2">
        <v>31989</v>
      </c>
      <c r="B126">
        <v>158.69999999999899</v>
      </c>
      <c r="C126">
        <v>-86.7</v>
      </c>
      <c r="D126">
        <v>-88.05</v>
      </c>
    </row>
    <row r="127" spans="1:4" x14ac:dyDescent="0.3">
      <c r="A127" s="2">
        <v>31994</v>
      </c>
      <c r="B127">
        <v>158.65</v>
      </c>
      <c r="C127">
        <v>-86.65</v>
      </c>
      <c r="D127">
        <v>-88</v>
      </c>
    </row>
    <row r="128" spans="1:4" x14ac:dyDescent="0.3">
      <c r="A128" s="2">
        <v>31999</v>
      </c>
      <c r="B128">
        <v>158.72</v>
      </c>
      <c r="C128">
        <v>-86.72</v>
      </c>
      <c r="D128">
        <v>-88.07</v>
      </c>
    </row>
    <row r="129" spans="1:4" x14ac:dyDescent="0.3">
      <c r="A129" s="2">
        <v>32004</v>
      </c>
      <c r="B129">
        <v>158.79</v>
      </c>
      <c r="C129">
        <v>-86.79</v>
      </c>
      <c r="D129">
        <v>-88.14</v>
      </c>
    </row>
    <row r="130" spans="1:4" x14ac:dyDescent="0.3">
      <c r="A130" s="2">
        <v>32009</v>
      </c>
      <c r="B130">
        <v>158.76</v>
      </c>
      <c r="C130">
        <v>-86.76</v>
      </c>
      <c r="D130">
        <v>-88.11</v>
      </c>
    </row>
    <row r="131" spans="1:4" x14ac:dyDescent="0.3">
      <c r="A131" s="2">
        <v>32014</v>
      </c>
      <c r="B131">
        <v>158.87</v>
      </c>
      <c r="C131">
        <v>-86.87</v>
      </c>
      <c r="D131">
        <v>-88.22</v>
      </c>
    </row>
    <row r="132" spans="1:4" x14ac:dyDescent="0.3">
      <c r="A132" s="2">
        <v>32020</v>
      </c>
      <c r="B132">
        <v>158.9</v>
      </c>
      <c r="C132">
        <v>-86.9</v>
      </c>
      <c r="D132">
        <v>-88.25</v>
      </c>
    </row>
    <row r="133" spans="1:4" x14ac:dyDescent="0.3">
      <c r="A133" s="2">
        <v>32025</v>
      </c>
      <c r="B133">
        <v>158.91</v>
      </c>
      <c r="C133">
        <v>-86.91</v>
      </c>
      <c r="D133">
        <v>-88.26</v>
      </c>
    </row>
    <row r="134" spans="1:4" x14ac:dyDescent="0.3">
      <c r="A134" s="2">
        <v>32030</v>
      </c>
      <c r="B134">
        <v>158.69999999999899</v>
      </c>
      <c r="C134">
        <v>-86.7</v>
      </c>
      <c r="D134">
        <v>-88.05</v>
      </c>
    </row>
    <row r="135" spans="1:4" x14ac:dyDescent="0.3">
      <c r="A135" s="2">
        <v>32035</v>
      </c>
      <c r="B135">
        <v>158.63</v>
      </c>
      <c r="C135">
        <v>-86.63</v>
      </c>
      <c r="D135">
        <v>-87.98</v>
      </c>
    </row>
    <row r="136" spans="1:4" x14ac:dyDescent="0.3">
      <c r="A136" s="2">
        <v>32040</v>
      </c>
      <c r="B136">
        <v>158.6</v>
      </c>
      <c r="C136">
        <v>-86.6</v>
      </c>
      <c r="D136">
        <v>-87.95</v>
      </c>
    </row>
    <row r="137" spans="1:4" x14ac:dyDescent="0.3">
      <c r="A137" s="2">
        <v>32042</v>
      </c>
      <c r="B137">
        <v>159.44999999999899</v>
      </c>
      <c r="C137">
        <v>-87.45</v>
      </c>
      <c r="D137">
        <v>-88.8</v>
      </c>
    </row>
    <row r="138" spans="1:4" x14ac:dyDescent="0.3">
      <c r="A138" s="2">
        <v>32045</v>
      </c>
      <c r="B138">
        <v>158.58000000000001</v>
      </c>
      <c r="C138">
        <v>-86.58</v>
      </c>
      <c r="D138">
        <v>-87.93</v>
      </c>
    </row>
    <row r="139" spans="1:4" x14ac:dyDescent="0.3">
      <c r="A139" s="2">
        <v>32050</v>
      </c>
      <c r="B139">
        <v>158.57</v>
      </c>
      <c r="C139">
        <v>-86.57</v>
      </c>
      <c r="D139">
        <v>-87.92</v>
      </c>
    </row>
    <row r="140" spans="1:4" x14ac:dyDescent="0.3">
      <c r="A140" s="2">
        <v>32055</v>
      </c>
      <c r="B140">
        <v>158.44999999999899</v>
      </c>
      <c r="C140">
        <v>-86.45</v>
      </c>
      <c r="D140">
        <v>-87.8</v>
      </c>
    </row>
    <row r="141" spans="1:4" x14ac:dyDescent="0.3">
      <c r="A141" s="2">
        <v>32060</v>
      </c>
      <c r="B141">
        <v>164.1</v>
      </c>
      <c r="C141">
        <v>-92.1</v>
      </c>
      <c r="D141">
        <v>-93.45</v>
      </c>
    </row>
    <row r="142" spans="1:4" x14ac:dyDescent="0.3">
      <c r="A142" s="2">
        <v>32065</v>
      </c>
      <c r="B142">
        <v>167.2</v>
      </c>
      <c r="C142">
        <v>-95.2</v>
      </c>
      <c r="D142">
        <v>-96.55</v>
      </c>
    </row>
    <row r="143" spans="1:4" x14ac:dyDescent="0.3">
      <c r="A143" s="2">
        <v>32070</v>
      </c>
      <c r="B143">
        <v>169.35</v>
      </c>
      <c r="C143">
        <v>-97.35</v>
      </c>
      <c r="D143">
        <v>-98.7</v>
      </c>
    </row>
    <row r="144" spans="1:4" x14ac:dyDescent="0.3">
      <c r="A144" s="2">
        <v>32075</v>
      </c>
      <c r="B144">
        <v>168.92</v>
      </c>
      <c r="C144">
        <v>-96.92</v>
      </c>
      <c r="D144">
        <v>-98.27</v>
      </c>
    </row>
    <row r="145" spans="1:4" x14ac:dyDescent="0.3">
      <c r="A145" s="2">
        <v>32081</v>
      </c>
      <c r="B145">
        <v>171.09</v>
      </c>
      <c r="C145">
        <v>-99.09</v>
      </c>
      <c r="D145">
        <v>-100.44</v>
      </c>
    </row>
    <row r="146" spans="1:4" x14ac:dyDescent="0.3">
      <c r="A146" s="2">
        <v>32086</v>
      </c>
      <c r="B146">
        <v>172.38</v>
      </c>
      <c r="C146">
        <v>-100.38</v>
      </c>
      <c r="D146">
        <v>-101.73</v>
      </c>
    </row>
    <row r="147" spans="1:4" x14ac:dyDescent="0.3">
      <c r="A147" s="2">
        <v>32091</v>
      </c>
      <c r="B147">
        <v>173.22</v>
      </c>
      <c r="C147">
        <v>-101.22</v>
      </c>
      <c r="D147">
        <v>-102.57</v>
      </c>
    </row>
    <row r="148" spans="1:4" x14ac:dyDescent="0.3">
      <c r="A148" s="2">
        <v>32096</v>
      </c>
      <c r="B148">
        <v>174.02</v>
      </c>
      <c r="C148">
        <v>-102.02</v>
      </c>
      <c r="D148">
        <v>-103.37</v>
      </c>
    </row>
    <row r="149" spans="1:4" x14ac:dyDescent="0.3">
      <c r="A149" s="2">
        <v>32097</v>
      </c>
      <c r="B149">
        <v>174.1</v>
      </c>
      <c r="C149">
        <v>-102.1</v>
      </c>
      <c r="D149">
        <v>-103.45</v>
      </c>
    </row>
    <row r="150" spans="1:4" x14ac:dyDescent="0.3">
      <c r="A150" s="2">
        <v>32131</v>
      </c>
      <c r="B150">
        <v>177.42</v>
      </c>
      <c r="C150">
        <v>-105.42</v>
      </c>
      <c r="D150">
        <v>-106.77</v>
      </c>
    </row>
    <row r="151" spans="1:4" x14ac:dyDescent="0.3">
      <c r="A151" s="2">
        <v>32136</v>
      </c>
      <c r="B151">
        <v>177.74</v>
      </c>
      <c r="C151">
        <v>-105.74</v>
      </c>
      <c r="D151">
        <v>-107.09</v>
      </c>
    </row>
    <row r="152" spans="1:4" x14ac:dyDescent="0.3">
      <c r="A152" s="2">
        <v>32142</v>
      </c>
      <c r="B152">
        <v>178.14</v>
      </c>
      <c r="C152">
        <v>-106.14</v>
      </c>
      <c r="D152">
        <v>-107.49</v>
      </c>
    </row>
    <row r="153" spans="1:4" x14ac:dyDescent="0.3">
      <c r="A153" s="2">
        <v>32147</v>
      </c>
      <c r="B153">
        <v>178.38</v>
      </c>
      <c r="C153">
        <v>-106.38</v>
      </c>
      <c r="D153">
        <v>-107.73</v>
      </c>
    </row>
    <row r="154" spans="1:4" x14ac:dyDescent="0.3">
      <c r="A154" s="2">
        <v>32152</v>
      </c>
      <c r="B154">
        <v>178.87</v>
      </c>
      <c r="C154">
        <v>-106.87</v>
      </c>
      <c r="D154">
        <v>-108.22</v>
      </c>
    </row>
    <row r="155" spans="1:4" x14ac:dyDescent="0.3">
      <c r="A155" s="2">
        <v>32154</v>
      </c>
      <c r="B155">
        <v>179.38</v>
      </c>
      <c r="C155">
        <v>-107.38</v>
      </c>
      <c r="D155">
        <v>-108.73</v>
      </c>
    </row>
    <row r="156" spans="1:4" x14ac:dyDescent="0.3">
      <c r="A156" s="2">
        <v>32157</v>
      </c>
      <c r="B156">
        <v>175.75</v>
      </c>
      <c r="C156">
        <v>-103.75</v>
      </c>
      <c r="D156">
        <v>-105.1</v>
      </c>
    </row>
    <row r="157" spans="1:4" x14ac:dyDescent="0.3">
      <c r="A157" s="2">
        <v>32162</v>
      </c>
      <c r="B157">
        <v>171.75</v>
      </c>
      <c r="C157">
        <v>-99.75</v>
      </c>
      <c r="D157">
        <v>-101.1</v>
      </c>
    </row>
    <row r="158" spans="1:4" x14ac:dyDescent="0.3">
      <c r="A158" s="2">
        <v>32167</v>
      </c>
      <c r="B158">
        <v>169.5</v>
      </c>
      <c r="C158">
        <v>-97.5</v>
      </c>
      <c r="D158">
        <v>-98.85</v>
      </c>
    </row>
    <row r="159" spans="1:4" x14ac:dyDescent="0.3">
      <c r="A159" s="2">
        <v>32173</v>
      </c>
      <c r="B159">
        <v>167.82</v>
      </c>
      <c r="C159">
        <v>-95.82</v>
      </c>
      <c r="D159">
        <v>-97.17</v>
      </c>
    </row>
    <row r="160" spans="1:4" x14ac:dyDescent="0.3">
      <c r="A160" s="2">
        <v>32178</v>
      </c>
      <c r="B160">
        <v>166.57</v>
      </c>
      <c r="C160">
        <v>-94.57</v>
      </c>
      <c r="D160">
        <v>-95.92</v>
      </c>
    </row>
    <row r="161" spans="1:4" x14ac:dyDescent="0.3">
      <c r="A161" s="2">
        <v>32183</v>
      </c>
      <c r="B161">
        <v>165.75</v>
      </c>
      <c r="C161">
        <v>-93.75</v>
      </c>
      <c r="D161">
        <v>-95.1</v>
      </c>
    </row>
    <row r="162" spans="1:4" x14ac:dyDescent="0.3">
      <c r="A162" s="2">
        <v>32188</v>
      </c>
      <c r="B162">
        <v>164.86</v>
      </c>
      <c r="C162">
        <v>-92.86</v>
      </c>
      <c r="D162">
        <v>-94.21</v>
      </c>
    </row>
    <row r="163" spans="1:4" x14ac:dyDescent="0.3">
      <c r="A163" s="2">
        <v>32193</v>
      </c>
      <c r="B163">
        <v>164.1</v>
      </c>
      <c r="C163">
        <v>-92.1</v>
      </c>
      <c r="D163">
        <v>-93.45</v>
      </c>
    </row>
    <row r="164" spans="1:4" x14ac:dyDescent="0.3">
      <c r="A164" s="2">
        <v>32198</v>
      </c>
      <c r="B164">
        <v>163.69999999999899</v>
      </c>
      <c r="C164">
        <v>-91.7</v>
      </c>
      <c r="D164">
        <v>-93.05</v>
      </c>
    </row>
    <row r="165" spans="1:4" x14ac:dyDescent="0.3">
      <c r="A165" s="2">
        <v>32202</v>
      </c>
      <c r="B165">
        <v>163.31</v>
      </c>
      <c r="C165">
        <v>-91.31</v>
      </c>
      <c r="D165">
        <v>-92.66</v>
      </c>
    </row>
    <row r="166" spans="1:4" x14ac:dyDescent="0.3">
      <c r="A166" s="2">
        <v>32207</v>
      </c>
      <c r="B166">
        <v>162.99</v>
      </c>
      <c r="C166">
        <v>-90.99</v>
      </c>
      <c r="D166">
        <v>-92.34</v>
      </c>
    </row>
    <row r="167" spans="1:4" x14ac:dyDescent="0.3">
      <c r="A167" s="2">
        <v>32212</v>
      </c>
      <c r="B167">
        <v>162.5</v>
      </c>
      <c r="C167">
        <v>-90.5</v>
      </c>
      <c r="D167">
        <v>-91.85</v>
      </c>
    </row>
    <row r="168" spans="1:4" x14ac:dyDescent="0.3">
      <c r="A168" s="2">
        <v>32217</v>
      </c>
      <c r="B168">
        <v>162.24</v>
      </c>
      <c r="C168">
        <v>-90.24</v>
      </c>
      <c r="D168">
        <v>-91.59</v>
      </c>
    </row>
    <row r="169" spans="1:4" x14ac:dyDescent="0.3">
      <c r="A169" s="2">
        <v>32218</v>
      </c>
      <c r="B169">
        <v>162.55000000000001</v>
      </c>
      <c r="C169">
        <v>-90.55</v>
      </c>
      <c r="D169">
        <v>-91.9</v>
      </c>
    </row>
    <row r="170" spans="1:4" x14ac:dyDescent="0.3">
      <c r="A170" s="2">
        <v>32222</v>
      </c>
      <c r="B170">
        <v>161.93</v>
      </c>
      <c r="C170">
        <v>-89.93</v>
      </c>
      <c r="D170">
        <v>-91.28</v>
      </c>
    </row>
    <row r="171" spans="1:4" x14ac:dyDescent="0.3">
      <c r="A171" s="2">
        <v>32227</v>
      </c>
      <c r="B171">
        <v>161.88999999999899</v>
      </c>
      <c r="C171">
        <v>-89.89</v>
      </c>
      <c r="D171">
        <v>-91.24</v>
      </c>
    </row>
    <row r="172" spans="1:4" x14ac:dyDescent="0.3">
      <c r="A172" s="2">
        <v>32233</v>
      </c>
      <c r="B172">
        <v>161.52000000000001</v>
      </c>
      <c r="C172">
        <v>-89.52</v>
      </c>
      <c r="D172">
        <v>-90.87</v>
      </c>
    </row>
    <row r="173" spans="1:4" x14ac:dyDescent="0.3">
      <c r="A173" s="2">
        <v>32238</v>
      </c>
      <c r="B173">
        <v>161.15</v>
      </c>
      <c r="C173">
        <v>-89.15</v>
      </c>
      <c r="D173">
        <v>-90.5</v>
      </c>
    </row>
    <row r="174" spans="1:4" x14ac:dyDescent="0.3">
      <c r="A174" s="2">
        <v>32243</v>
      </c>
      <c r="B174">
        <v>160.81</v>
      </c>
      <c r="C174">
        <v>-88.81</v>
      </c>
      <c r="D174">
        <v>-90.16</v>
      </c>
    </row>
    <row r="175" spans="1:4" x14ac:dyDescent="0.3">
      <c r="A175" s="2">
        <v>32248</v>
      </c>
      <c r="B175">
        <v>160.55000000000001</v>
      </c>
      <c r="C175">
        <v>-88.55</v>
      </c>
      <c r="D175">
        <v>-89.9</v>
      </c>
    </row>
    <row r="176" spans="1:4" x14ac:dyDescent="0.3">
      <c r="A176" s="2">
        <v>32253</v>
      </c>
      <c r="B176">
        <v>160.35</v>
      </c>
      <c r="C176">
        <v>-88.35</v>
      </c>
      <c r="D176">
        <v>-89.7</v>
      </c>
    </row>
    <row r="177" spans="1:4" x14ac:dyDescent="0.3">
      <c r="A177" s="2">
        <v>32258</v>
      </c>
      <c r="B177">
        <v>160.21</v>
      </c>
      <c r="C177">
        <v>-88.21</v>
      </c>
      <c r="D177">
        <v>-89.56</v>
      </c>
    </row>
    <row r="178" spans="1:4" x14ac:dyDescent="0.3">
      <c r="A178" s="2">
        <v>32263</v>
      </c>
      <c r="B178">
        <v>159.97</v>
      </c>
      <c r="C178">
        <v>-87.97</v>
      </c>
      <c r="D178">
        <v>-89.32</v>
      </c>
    </row>
    <row r="179" spans="1:4" x14ac:dyDescent="0.3">
      <c r="A179" s="2">
        <v>32265</v>
      </c>
      <c r="B179">
        <v>160.08000000000001</v>
      </c>
      <c r="C179">
        <v>-88.08</v>
      </c>
      <c r="D179">
        <v>-89.43</v>
      </c>
    </row>
    <row r="180" spans="1:4" x14ac:dyDescent="0.3">
      <c r="A180" s="2">
        <v>32273</v>
      </c>
      <c r="B180">
        <v>159.69</v>
      </c>
      <c r="C180">
        <v>-87.69</v>
      </c>
      <c r="D180">
        <v>-89.04</v>
      </c>
    </row>
    <row r="181" spans="1:4" x14ac:dyDescent="0.3">
      <c r="A181" s="2">
        <v>32278</v>
      </c>
      <c r="B181">
        <v>159.63999999999899</v>
      </c>
      <c r="C181">
        <v>-87.64</v>
      </c>
      <c r="D181">
        <v>-88.99</v>
      </c>
    </row>
    <row r="182" spans="1:4" x14ac:dyDescent="0.3">
      <c r="A182" s="2">
        <v>32283</v>
      </c>
      <c r="B182">
        <v>159.47</v>
      </c>
      <c r="C182">
        <v>-87.47</v>
      </c>
      <c r="D182">
        <v>-88.82</v>
      </c>
    </row>
    <row r="183" spans="1:4" x14ac:dyDescent="0.3">
      <c r="A183" s="2">
        <v>32288</v>
      </c>
      <c r="B183">
        <v>159.31</v>
      </c>
      <c r="C183">
        <v>-87.31</v>
      </c>
      <c r="D183">
        <v>-88.66</v>
      </c>
    </row>
    <row r="184" spans="1:4" x14ac:dyDescent="0.3">
      <c r="A184" s="2">
        <v>32294</v>
      </c>
      <c r="B184">
        <v>159.27000000000001</v>
      </c>
      <c r="C184">
        <v>-87.27</v>
      </c>
      <c r="D184">
        <v>-88.62</v>
      </c>
    </row>
    <row r="185" spans="1:4" x14ac:dyDescent="0.3">
      <c r="A185" s="2">
        <v>32299</v>
      </c>
      <c r="B185">
        <v>159.19999999999899</v>
      </c>
      <c r="C185">
        <v>-87.2</v>
      </c>
      <c r="D185">
        <v>-88.55</v>
      </c>
    </row>
    <row r="186" spans="1:4" x14ac:dyDescent="0.3">
      <c r="A186" s="2">
        <v>32304</v>
      </c>
      <c r="B186">
        <v>159.15</v>
      </c>
      <c r="C186">
        <v>-87.15</v>
      </c>
      <c r="D186">
        <v>-88.5</v>
      </c>
    </row>
    <row r="187" spans="1:4" x14ac:dyDescent="0.3">
      <c r="A187" s="2">
        <v>32309</v>
      </c>
      <c r="B187">
        <v>159.25</v>
      </c>
      <c r="C187">
        <v>-87.25</v>
      </c>
      <c r="D187">
        <v>-88.6</v>
      </c>
    </row>
    <row r="188" spans="1:4" x14ac:dyDescent="0.3">
      <c r="A188" s="2">
        <v>32314</v>
      </c>
      <c r="B188">
        <v>159.15</v>
      </c>
      <c r="C188">
        <v>-87.15</v>
      </c>
      <c r="D188">
        <v>-88.5</v>
      </c>
    </row>
    <row r="189" spans="1:4" x14ac:dyDescent="0.3">
      <c r="A189" s="2">
        <v>32319</v>
      </c>
      <c r="B189">
        <v>159.24</v>
      </c>
      <c r="C189">
        <v>-87.24</v>
      </c>
      <c r="D189">
        <v>-88.59</v>
      </c>
    </row>
    <row r="190" spans="1:4" x14ac:dyDescent="0.3">
      <c r="A190" s="2">
        <v>32323</v>
      </c>
      <c r="B190">
        <v>159.4</v>
      </c>
      <c r="C190">
        <v>-87.4</v>
      </c>
      <c r="D190">
        <v>-88.75</v>
      </c>
    </row>
    <row r="191" spans="1:4" x14ac:dyDescent="0.3">
      <c r="A191" s="2">
        <v>32324</v>
      </c>
      <c r="B191">
        <v>159.13</v>
      </c>
      <c r="C191">
        <v>-87.13</v>
      </c>
      <c r="D191">
        <v>-88.48</v>
      </c>
    </row>
    <row r="192" spans="1:4" x14ac:dyDescent="0.3">
      <c r="A192" s="2">
        <v>32329</v>
      </c>
      <c r="B192">
        <v>159.25</v>
      </c>
      <c r="C192">
        <v>-87.25</v>
      </c>
      <c r="D192">
        <v>-88.6</v>
      </c>
    </row>
    <row r="193" spans="1:4" x14ac:dyDescent="0.3">
      <c r="A193" s="2">
        <v>32334</v>
      </c>
      <c r="B193">
        <v>159.30000000000001</v>
      </c>
      <c r="C193">
        <v>-87.3</v>
      </c>
      <c r="D193">
        <v>-88.65</v>
      </c>
    </row>
    <row r="194" spans="1:4" x14ac:dyDescent="0.3">
      <c r="A194" s="2">
        <v>32339</v>
      </c>
      <c r="B194">
        <v>159.58000000000001</v>
      </c>
      <c r="C194">
        <v>-87.58</v>
      </c>
      <c r="D194">
        <v>-88.93</v>
      </c>
    </row>
    <row r="195" spans="1:4" x14ac:dyDescent="0.3">
      <c r="A195" s="2">
        <v>32344</v>
      </c>
      <c r="B195">
        <v>159.74</v>
      </c>
      <c r="C195">
        <v>-87.74</v>
      </c>
      <c r="D195">
        <v>-89.09</v>
      </c>
    </row>
    <row r="196" spans="1:4" x14ac:dyDescent="0.3">
      <c r="A196" s="2">
        <v>32349</v>
      </c>
      <c r="B196">
        <v>159.58000000000001</v>
      </c>
      <c r="C196">
        <v>-87.58</v>
      </c>
      <c r="D196">
        <v>-88.93</v>
      </c>
    </row>
    <row r="197" spans="1:4" x14ac:dyDescent="0.3">
      <c r="A197" s="2">
        <v>32355</v>
      </c>
      <c r="B197">
        <v>159.68</v>
      </c>
      <c r="C197">
        <v>-87.68</v>
      </c>
      <c r="D197">
        <v>-89.03</v>
      </c>
    </row>
    <row r="198" spans="1:4" x14ac:dyDescent="0.3">
      <c r="A198" s="2">
        <v>32360</v>
      </c>
      <c r="B198">
        <v>159.80000000000001</v>
      </c>
      <c r="C198">
        <v>-87.8</v>
      </c>
      <c r="D198">
        <v>-89.15</v>
      </c>
    </row>
    <row r="199" spans="1:4" x14ac:dyDescent="0.3">
      <c r="A199" s="2">
        <v>32364</v>
      </c>
      <c r="B199">
        <v>159.9</v>
      </c>
      <c r="C199">
        <v>-87.9</v>
      </c>
      <c r="D199">
        <v>-89.25</v>
      </c>
    </row>
    <row r="200" spans="1:4" x14ac:dyDescent="0.3">
      <c r="A200" s="2">
        <v>32365</v>
      </c>
      <c r="B200">
        <v>159.81</v>
      </c>
      <c r="C200">
        <v>-87.81</v>
      </c>
      <c r="D200">
        <v>-89.16</v>
      </c>
    </row>
    <row r="201" spans="1:4" x14ac:dyDescent="0.3">
      <c r="A201" s="2">
        <v>32370</v>
      </c>
      <c r="B201">
        <v>159.94999999999899</v>
      </c>
      <c r="C201">
        <v>-87.95</v>
      </c>
      <c r="D201">
        <v>-89.3</v>
      </c>
    </row>
    <row r="202" spans="1:4" x14ac:dyDescent="0.3">
      <c r="A202" s="2">
        <v>32375</v>
      </c>
      <c r="B202">
        <v>160.05000000000001</v>
      </c>
      <c r="C202">
        <v>-88.05</v>
      </c>
      <c r="D202">
        <v>-89.4</v>
      </c>
    </row>
    <row r="203" spans="1:4" x14ac:dyDescent="0.3">
      <c r="A203" s="2">
        <v>32380</v>
      </c>
      <c r="B203">
        <v>159.93</v>
      </c>
      <c r="C203">
        <v>-87.93</v>
      </c>
      <c r="D203">
        <v>-89.28</v>
      </c>
    </row>
    <row r="204" spans="1:4" x14ac:dyDescent="0.3">
      <c r="A204" s="2">
        <v>32386</v>
      </c>
      <c r="B204">
        <v>159.979999999999</v>
      </c>
      <c r="C204">
        <v>-87.98</v>
      </c>
      <c r="D204">
        <v>-89.33</v>
      </c>
    </row>
    <row r="205" spans="1:4" x14ac:dyDescent="0.3">
      <c r="A205" s="2">
        <v>32391</v>
      </c>
      <c r="B205">
        <v>159.80000000000001</v>
      </c>
      <c r="C205">
        <v>-87.8</v>
      </c>
      <c r="D205">
        <v>-89.15</v>
      </c>
    </row>
    <row r="206" spans="1:4" x14ac:dyDescent="0.3">
      <c r="A206" s="2">
        <v>32396</v>
      </c>
      <c r="B206">
        <v>159.75</v>
      </c>
      <c r="C206">
        <v>-87.75</v>
      </c>
      <c r="D206">
        <v>-89.1</v>
      </c>
    </row>
    <row r="207" spans="1:4" x14ac:dyDescent="0.3">
      <c r="A207" s="2">
        <v>32401</v>
      </c>
      <c r="B207">
        <v>159.78</v>
      </c>
      <c r="C207">
        <v>-87.78</v>
      </c>
      <c r="D207">
        <v>-89.13</v>
      </c>
    </row>
    <row r="208" spans="1:4" x14ac:dyDescent="0.3">
      <c r="A208" s="2">
        <v>32406</v>
      </c>
      <c r="B208">
        <v>159.72</v>
      </c>
      <c r="C208">
        <v>-87.72</v>
      </c>
      <c r="D208">
        <v>-89.07</v>
      </c>
    </row>
    <row r="209" spans="1:4" x14ac:dyDescent="0.3">
      <c r="A209" s="2">
        <v>32411</v>
      </c>
      <c r="B209">
        <v>159.63999999999899</v>
      </c>
      <c r="C209">
        <v>-87.64</v>
      </c>
      <c r="D209">
        <v>-88.99</v>
      </c>
    </row>
    <row r="210" spans="1:4" x14ac:dyDescent="0.3">
      <c r="A210" s="2">
        <v>32416</v>
      </c>
      <c r="B210">
        <v>159.68</v>
      </c>
      <c r="C210">
        <v>-87.68</v>
      </c>
      <c r="D210">
        <v>-89.03</v>
      </c>
    </row>
    <row r="211" spans="1:4" x14ac:dyDescent="0.3">
      <c r="A211" s="2">
        <v>32427</v>
      </c>
      <c r="B211">
        <v>159.5</v>
      </c>
      <c r="C211">
        <v>-87.5</v>
      </c>
      <c r="D211">
        <v>-88.85</v>
      </c>
    </row>
    <row r="212" spans="1:4" x14ac:dyDescent="0.3">
      <c r="A212" s="2">
        <v>32525</v>
      </c>
      <c r="B212">
        <v>159.80000000000001</v>
      </c>
      <c r="C212">
        <v>-87.8</v>
      </c>
      <c r="D212">
        <v>-89.15</v>
      </c>
    </row>
    <row r="213" spans="1:4" x14ac:dyDescent="0.3">
      <c r="A213" s="2">
        <v>32581</v>
      </c>
      <c r="B213">
        <v>159.1</v>
      </c>
      <c r="C213">
        <v>-87.1</v>
      </c>
      <c r="D213">
        <v>-88.45</v>
      </c>
    </row>
    <row r="214" spans="1:4" x14ac:dyDescent="0.3">
      <c r="A214" s="2">
        <v>32622</v>
      </c>
      <c r="B214">
        <v>157.30000000000001</v>
      </c>
      <c r="C214">
        <v>-85.3</v>
      </c>
      <c r="D214">
        <v>-86.65</v>
      </c>
    </row>
    <row r="215" spans="1:4" x14ac:dyDescent="0.3">
      <c r="A215" s="2">
        <v>32672</v>
      </c>
      <c r="B215">
        <v>156.9</v>
      </c>
      <c r="C215">
        <v>-84.9</v>
      </c>
      <c r="D215">
        <v>-86.25</v>
      </c>
    </row>
    <row r="216" spans="1:4" x14ac:dyDescent="0.3">
      <c r="A216" s="2">
        <v>32729</v>
      </c>
      <c r="B216">
        <v>157.30000000000001</v>
      </c>
      <c r="C216">
        <v>-85.3</v>
      </c>
      <c r="D216">
        <v>-86.65</v>
      </c>
    </row>
    <row r="217" spans="1:4" x14ac:dyDescent="0.3">
      <c r="A217" s="2">
        <v>32784</v>
      </c>
      <c r="B217">
        <v>158.1</v>
      </c>
      <c r="C217">
        <v>-86.1</v>
      </c>
      <c r="D217">
        <v>-87.45</v>
      </c>
    </row>
    <row r="218" spans="1:4" x14ac:dyDescent="0.3">
      <c r="A218" s="2">
        <v>32828</v>
      </c>
      <c r="B218">
        <v>158.44999999999899</v>
      </c>
      <c r="C218">
        <v>-86.45</v>
      </c>
      <c r="D218">
        <v>-87.8</v>
      </c>
    </row>
    <row r="219" spans="1:4" x14ac:dyDescent="0.3">
      <c r="A219" s="2">
        <v>32883</v>
      </c>
      <c r="B219">
        <v>159.05000000000001</v>
      </c>
      <c r="C219">
        <v>-87.05</v>
      </c>
      <c r="D219">
        <v>-88.4</v>
      </c>
    </row>
    <row r="220" spans="1:4" x14ac:dyDescent="0.3">
      <c r="A220" s="2">
        <v>32939</v>
      </c>
      <c r="B220">
        <v>159.30000000000001</v>
      </c>
      <c r="C220">
        <v>-87.3</v>
      </c>
      <c r="D220">
        <v>-88.65</v>
      </c>
    </row>
    <row r="221" spans="1:4" x14ac:dyDescent="0.3">
      <c r="A221" s="2">
        <v>32995</v>
      </c>
      <c r="B221">
        <v>158.83000000000001</v>
      </c>
      <c r="C221">
        <v>-86.83</v>
      </c>
      <c r="D221">
        <v>-88.18</v>
      </c>
    </row>
    <row r="222" spans="1:4" x14ac:dyDescent="0.3">
      <c r="A222" s="2">
        <v>33049</v>
      </c>
      <c r="B222">
        <v>166</v>
      </c>
      <c r="C222">
        <v>-94</v>
      </c>
      <c r="D222">
        <v>-95.35</v>
      </c>
    </row>
    <row r="223" spans="1:4" x14ac:dyDescent="0.3">
      <c r="A223" s="2">
        <v>33100</v>
      </c>
      <c r="B223">
        <v>161.85</v>
      </c>
      <c r="C223">
        <v>-89.85</v>
      </c>
      <c r="D223">
        <v>-91.2</v>
      </c>
    </row>
    <row r="224" spans="1:4" x14ac:dyDescent="0.3">
      <c r="A224" s="2">
        <v>33155</v>
      </c>
      <c r="B224">
        <v>162.4</v>
      </c>
      <c r="C224">
        <v>-90.4</v>
      </c>
      <c r="D224">
        <v>-91.75</v>
      </c>
    </row>
    <row r="225" spans="1:4" x14ac:dyDescent="0.3">
      <c r="A225" s="2">
        <v>33205</v>
      </c>
      <c r="B225">
        <v>161</v>
      </c>
      <c r="C225">
        <v>-89</v>
      </c>
      <c r="D225">
        <v>-90.35</v>
      </c>
    </row>
    <row r="226" spans="1:4" x14ac:dyDescent="0.3">
      <c r="A226" s="2">
        <v>33268</v>
      </c>
      <c r="B226">
        <v>162.29</v>
      </c>
      <c r="C226">
        <v>-90.29</v>
      </c>
      <c r="D226">
        <v>-91.64</v>
      </c>
    </row>
    <row r="227" spans="1:4" x14ac:dyDescent="0.3">
      <c r="A227" s="2">
        <v>33310</v>
      </c>
      <c r="B227">
        <v>161.04</v>
      </c>
      <c r="C227">
        <v>-89.04</v>
      </c>
      <c r="D227">
        <v>-90.39</v>
      </c>
    </row>
    <row r="228" spans="1:4" x14ac:dyDescent="0.3">
      <c r="A228" s="2">
        <v>33319</v>
      </c>
      <c r="B228">
        <v>167.3</v>
      </c>
      <c r="C228">
        <v>-95.3</v>
      </c>
      <c r="D228">
        <v>-96.65</v>
      </c>
    </row>
    <row r="229" spans="1:4" x14ac:dyDescent="0.3">
      <c r="A229" s="2">
        <v>33350</v>
      </c>
      <c r="B229">
        <v>162.91</v>
      </c>
      <c r="C229">
        <v>-90.91</v>
      </c>
      <c r="D229">
        <v>-92.26</v>
      </c>
    </row>
    <row r="230" spans="1:4" x14ac:dyDescent="0.3">
      <c r="A230" s="2">
        <v>33360</v>
      </c>
      <c r="B230">
        <v>162.36000000000001</v>
      </c>
      <c r="C230">
        <v>-90.36</v>
      </c>
      <c r="D230">
        <v>-91.71</v>
      </c>
    </row>
    <row r="231" spans="1:4" x14ac:dyDescent="0.3">
      <c r="A231" s="2">
        <v>33374</v>
      </c>
      <c r="B231">
        <v>162.16</v>
      </c>
      <c r="C231">
        <v>-90.16</v>
      </c>
      <c r="D231">
        <v>-91.51</v>
      </c>
    </row>
    <row r="232" spans="1:4" x14ac:dyDescent="0.3">
      <c r="A232" s="2">
        <v>33428</v>
      </c>
      <c r="B232">
        <v>175.05</v>
      </c>
      <c r="C232">
        <v>-103.05</v>
      </c>
      <c r="D232">
        <v>-104.4</v>
      </c>
    </row>
    <row r="233" spans="1:4" x14ac:dyDescent="0.3">
      <c r="A233" s="2">
        <v>33480</v>
      </c>
      <c r="B233">
        <v>165.56</v>
      </c>
      <c r="C233">
        <v>-93.56</v>
      </c>
      <c r="D233">
        <v>-94.91</v>
      </c>
    </row>
    <row r="234" spans="1:4" x14ac:dyDescent="0.3">
      <c r="A234" s="2">
        <v>33512</v>
      </c>
      <c r="B234">
        <v>172.83</v>
      </c>
      <c r="C234">
        <v>-100.83</v>
      </c>
      <c r="D234">
        <v>-102.18</v>
      </c>
    </row>
    <row r="235" spans="1:4" x14ac:dyDescent="0.3">
      <c r="A235" s="2">
        <v>33554</v>
      </c>
      <c r="B235">
        <v>167.84</v>
      </c>
      <c r="C235">
        <v>-95.84</v>
      </c>
      <c r="D235">
        <v>-97.19</v>
      </c>
    </row>
    <row r="236" spans="1:4" x14ac:dyDescent="0.3">
      <c r="A236" s="2">
        <v>33613</v>
      </c>
      <c r="B236">
        <v>173.7</v>
      </c>
      <c r="C236">
        <v>-101.7</v>
      </c>
      <c r="D236">
        <v>-103.05</v>
      </c>
    </row>
    <row r="237" spans="1:4" x14ac:dyDescent="0.3">
      <c r="A237" s="2">
        <v>33667</v>
      </c>
      <c r="B237">
        <v>167.11</v>
      </c>
      <c r="C237">
        <v>-95.11</v>
      </c>
      <c r="D237">
        <v>-96.46</v>
      </c>
    </row>
    <row r="238" spans="1:4" x14ac:dyDescent="0.3">
      <c r="A238" s="2">
        <v>33721</v>
      </c>
      <c r="B238">
        <v>166.54</v>
      </c>
      <c r="C238">
        <v>-94.54</v>
      </c>
      <c r="D238">
        <v>-95.89</v>
      </c>
    </row>
    <row r="239" spans="1:4" x14ac:dyDescent="0.3">
      <c r="A239" s="2">
        <v>33786</v>
      </c>
      <c r="B239">
        <v>165.74</v>
      </c>
      <c r="C239">
        <v>-93.74</v>
      </c>
      <c r="D239">
        <v>-95.09</v>
      </c>
    </row>
    <row r="240" spans="1:4" x14ac:dyDescent="0.3">
      <c r="A240" s="2">
        <v>33843</v>
      </c>
      <c r="B240">
        <v>165.42</v>
      </c>
      <c r="C240">
        <v>-93.42</v>
      </c>
      <c r="D240">
        <v>-94.77</v>
      </c>
    </row>
    <row r="241" spans="1:4" x14ac:dyDescent="0.3">
      <c r="A241" s="2">
        <v>33898</v>
      </c>
      <c r="B241">
        <v>165.7</v>
      </c>
      <c r="C241">
        <v>-93.7</v>
      </c>
      <c r="D241">
        <v>-95.05</v>
      </c>
    </row>
    <row r="242" spans="1:4" x14ac:dyDescent="0.3">
      <c r="A242" s="2">
        <v>33954</v>
      </c>
      <c r="B242">
        <v>164.6</v>
      </c>
      <c r="C242">
        <v>-92.6</v>
      </c>
      <c r="D242">
        <v>-93.95</v>
      </c>
    </row>
    <row r="243" spans="1:4" x14ac:dyDescent="0.3">
      <c r="A243" s="2">
        <v>34017</v>
      </c>
      <c r="B243">
        <v>163.97</v>
      </c>
      <c r="C243">
        <v>-91.97</v>
      </c>
      <c r="D243">
        <v>-93.32</v>
      </c>
    </row>
    <row r="244" spans="1:4" x14ac:dyDescent="0.3">
      <c r="A244" s="2">
        <v>34085</v>
      </c>
      <c r="B244">
        <v>163.91</v>
      </c>
      <c r="C244">
        <v>-91.91</v>
      </c>
      <c r="D244">
        <v>-93.26</v>
      </c>
    </row>
    <row r="245" spans="1:4" x14ac:dyDescent="0.3">
      <c r="A245" s="2">
        <v>34151</v>
      </c>
      <c r="B245">
        <v>164.36</v>
      </c>
      <c r="C245">
        <v>-92.36</v>
      </c>
      <c r="D245">
        <v>-93.71</v>
      </c>
    </row>
    <row r="246" spans="1:4" x14ac:dyDescent="0.3">
      <c r="A246" s="2">
        <v>34205</v>
      </c>
      <c r="B246">
        <v>165.68</v>
      </c>
      <c r="C246">
        <v>-93.68</v>
      </c>
      <c r="D246">
        <v>-95.03</v>
      </c>
    </row>
    <row r="247" spans="1:4" x14ac:dyDescent="0.3">
      <c r="A247" s="2">
        <v>34257</v>
      </c>
      <c r="B247">
        <v>179.58</v>
      </c>
      <c r="C247">
        <v>-107.58</v>
      </c>
      <c r="D247">
        <v>-108.93</v>
      </c>
    </row>
    <row r="248" spans="1:4" x14ac:dyDescent="0.3">
      <c r="A248" s="2">
        <v>34345</v>
      </c>
      <c r="B248">
        <v>190.83</v>
      </c>
      <c r="C248">
        <v>-118.83</v>
      </c>
      <c r="D248">
        <v>-120.18</v>
      </c>
    </row>
    <row r="249" spans="1:4" x14ac:dyDescent="0.3">
      <c r="A249" s="2">
        <v>34390</v>
      </c>
      <c r="B249">
        <v>188.1</v>
      </c>
      <c r="C249">
        <v>-116.1</v>
      </c>
      <c r="D249">
        <v>-117.45</v>
      </c>
    </row>
    <row r="250" spans="1:4" x14ac:dyDescent="0.3">
      <c r="A250" s="2">
        <v>34439</v>
      </c>
      <c r="B250">
        <v>172.88</v>
      </c>
      <c r="C250">
        <v>-100.88</v>
      </c>
      <c r="D250">
        <v>-102.23</v>
      </c>
    </row>
    <row r="251" spans="1:4" x14ac:dyDescent="0.3">
      <c r="A251" s="2">
        <v>34512</v>
      </c>
      <c r="B251">
        <v>170.44</v>
      </c>
      <c r="C251">
        <v>-98.44</v>
      </c>
      <c r="D251">
        <v>-99.79</v>
      </c>
    </row>
    <row r="252" spans="1:4" x14ac:dyDescent="0.3">
      <c r="A252" s="2">
        <v>34563</v>
      </c>
      <c r="B252">
        <v>169.54</v>
      </c>
      <c r="C252">
        <v>-97.54</v>
      </c>
      <c r="D252">
        <v>-98.89</v>
      </c>
    </row>
    <row r="253" spans="1:4" x14ac:dyDescent="0.3">
      <c r="A253" s="2">
        <v>34619</v>
      </c>
      <c r="B253">
        <v>168.79</v>
      </c>
      <c r="C253">
        <v>-96.79</v>
      </c>
      <c r="D253">
        <v>-98.14</v>
      </c>
    </row>
    <row r="254" spans="1:4" x14ac:dyDescent="0.3">
      <c r="A254" s="2">
        <v>34710</v>
      </c>
      <c r="B254">
        <v>166.26</v>
      </c>
      <c r="C254">
        <v>-94.26</v>
      </c>
      <c r="D254">
        <v>-95.61</v>
      </c>
    </row>
    <row r="255" spans="1:4" x14ac:dyDescent="0.3">
      <c r="A255" s="2">
        <v>34774</v>
      </c>
      <c r="B255">
        <v>165.13</v>
      </c>
      <c r="C255">
        <v>-93.13</v>
      </c>
      <c r="D255">
        <v>-94.48</v>
      </c>
    </row>
    <row r="256" spans="1:4" x14ac:dyDescent="0.3">
      <c r="A256" s="2">
        <v>34827</v>
      </c>
      <c r="B256">
        <v>165.29</v>
      </c>
      <c r="C256">
        <v>-93.29</v>
      </c>
      <c r="D256">
        <v>-94.64</v>
      </c>
    </row>
    <row r="257" spans="1:4" x14ac:dyDescent="0.3">
      <c r="A257" s="2">
        <v>34899</v>
      </c>
      <c r="B257">
        <v>166.61</v>
      </c>
      <c r="C257">
        <v>-94.61</v>
      </c>
      <c r="D257">
        <v>-95.96</v>
      </c>
    </row>
    <row r="258" spans="1:4" x14ac:dyDescent="0.3">
      <c r="A258" s="2">
        <v>34983</v>
      </c>
      <c r="B258">
        <v>171.33</v>
      </c>
      <c r="C258">
        <v>-99.33</v>
      </c>
      <c r="D258">
        <v>-100.68</v>
      </c>
    </row>
    <row r="259" spans="1:4" x14ac:dyDescent="0.3">
      <c r="A259" s="2">
        <v>35353</v>
      </c>
      <c r="B259">
        <v>166.49</v>
      </c>
      <c r="C259">
        <v>-94.49</v>
      </c>
      <c r="D259">
        <v>-95.84</v>
      </c>
    </row>
    <row r="260" spans="1:4" x14ac:dyDescent="0.3">
      <c r="A260" s="2">
        <v>35719</v>
      </c>
      <c r="B260">
        <v>170.15</v>
      </c>
      <c r="C260">
        <v>-98.15</v>
      </c>
      <c r="D260">
        <v>-99.5</v>
      </c>
    </row>
    <row r="261" spans="1:4" x14ac:dyDescent="0.3">
      <c r="A261" s="2">
        <v>36087</v>
      </c>
      <c r="B261">
        <v>169.09</v>
      </c>
      <c r="C261">
        <v>-97.09</v>
      </c>
      <c r="D261">
        <v>-98.44</v>
      </c>
    </row>
    <row r="262" spans="1:4" x14ac:dyDescent="0.3">
      <c r="A262" s="2">
        <v>36458</v>
      </c>
      <c r="B262">
        <v>167.64</v>
      </c>
      <c r="C262">
        <v>-95.64</v>
      </c>
      <c r="D262">
        <v>-96.99</v>
      </c>
    </row>
    <row r="263" spans="1:4" x14ac:dyDescent="0.3">
      <c r="A263" s="2">
        <v>36805</v>
      </c>
      <c r="B263">
        <v>166.7</v>
      </c>
      <c r="C263">
        <v>-94.7</v>
      </c>
      <c r="D263">
        <v>-96.05</v>
      </c>
    </row>
    <row r="264" spans="1:4" x14ac:dyDescent="0.3">
      <c r="A264" s="2">
        <v>37175</v>
      </c>
      <c r="B264">
        <v>170.23</v>
      </c>
      <c r="C264">
        <v>-98.23</v>
      </c>
      <c r="D264">
        <v>-99.58</v>
      </c>
    </row>
    <row r="265" spans="1:4" x14ac:dyDescent="0.3">
      <c r="A265" s="2">
        <v>37539</v>
      </c>
      <c r="B265">
        <v>185.83</v>
      </c>
      <c r="C265">
        <v>-113.83</v>
      </c>
      <c r="D265">
        <v>-115.18</v>
      </c>
    </row>
    <row r="266" spans="1:4" x14ac:dyDescent="0.3">
      <c r="A266" s="2">
        <v>37783</v>
      </c>
      <c r="B266">
        <v>171.2</v>
      </c>
      <c r="C266">
        <v>-99.2</v>
      </c>
      <c r="D266">
        <v>-100.55</v>
      </c>
    </row>
    <row r="267" spans="1:4" x14ac:dyDescent="0.3">
      <c r="A267" s="2">
        <v>37908</v>
      </c>
      <c r="B267">
        <v>171.72</v>
      </c>
      <c r="C267">
        <v>-99.72</v>
      </c>
      <c r="D267">
        <v>-101.07</v>
      </c>
    </row>
    <row r="268" spans="1:4" x14ac:dyDescent="0.3">
      <c r="A268" s="2">
        <v>38286</v>
      </c>
      <c r="B268">
        <v>175.6</v>
      </c>
      <c r="C268">
        <v>-103.6</v>
      </c>
      <c r="D268">
        <v>-104.95</v>
      </c>
    </row>
    <row r="269" spans="1:4" x14ac:dyDescent="0.3">
      <c r="A269" s="2">
        <v>38432</v>
      </c>
      <c r="B269">
        <v>173.26</v>
      </c>
      <c r="C269">
        <v>-101.26</v>
      </c>
      <c r="D269">
        <v>-102.61</v>
      </c>
    </row>
    <row r="270" spans="1:4" x14ac:dyDescent="0.3">
      <c r="A270" s="2">
        <v>38461</v>
      </c>
      <c r="B270">
        <v>172.69</v>
      </c>
      <c r="C270">
        <v>-100.69</v>
      </c>
      <c r="D270">
        <v>-102.04</v>
      </c>
    </row>
    <row r="271" spans="1:4" x14ac:dyDescent="0.3">
      <c r="A271" s="2">
        <v>38546</v>
      </c>
      <c r="B271">
        <v>186.96</v>
      </c>
      <c r="C271">
        <v>-114.96</v>
      </c>
      <c r="D271">
        <v>-116.31</v>
      </c>
    </row>
    <row r="272" spans="1:4" x14ac:dyDescent="0.3">
      <c r="A272" s="2">
        <v>38636</v>
      </c>
      <c r="B272">
        <v>175.98</v>
      </c>
      <c r="C272">
        <v>-103.98</v>
      </c>
      <c r="D272">
        <v>-105.33</v>
      </c>
    </row>
    <row r="273" spans="1:4" x14ac:dyDescent="0.3">
      <c r="A273" s="2">
        <v>38720</v>
      </c>
      <c r="B273">
        <v>175.06</v>
      </c>
      <c r="C273">
        <v>-103.06</v>
      </c>
      <c r="D273">
        <v>-104.41</v>
      </c>
    </row>
    <row r="274" spans="1:4" x14ac:dyDescent="0.3">
      <c r="A274" s="2">
        <v>38826</v>
      </c>
      <c r="B274">
        <v>174.14</v>
      </c>
      <c r="C274">
        <v>-102.14</v>
      </c>
      <c r="D274">
        <v>-103.49</v>
      </c>
    </row>
    <row r="275" spans="1:4" x14ac:dyDescent="0.3">
      <c r="A275" s="2">
        <v>38909</v>
      </c>
      <c r="B275">
        <v>174.69</v>
      </c>
      <c r="C275">
        <v>-102.69</v>
      </c>
      <c r="D275">
        <v>-104.04</v>
      </c>
    </row>
    <row r="276" spans="1:4" x14ac:dyDescent="0.3">
      <c r="A276" s="2">
        <v>39013</v>
      </c>
      <c r="B276">
        <v>175.57</v>
      </c>
      <c r="C276">
        <v>-103.57</v>
      </c>
      <c r="D276">
        <v>-104.92</v>
      </c>
    </row>
    <row r="277" spans="1:4" x14ac:dyDescent="0.3">
      <c r="A277" s="2">
        <v>39092</v>
      </c>
      <c r="B277">
        <v>178.05</v>
      </c>
      <c r="C277">
        <v>-106.05</v>
      </c>
      <c r="D277">
        <v>-107.4</v>
      </c>
    </row>
    <row r="278" spans="1:4" x14ac:dyDescent="0.3">
      <c r="A278" s="2">
        <v>39167</v>
      </c>
      <c r="B278">
        <v>175.49</v>
      </c>
      <c r="C278">
        <v>-103.49</v>
      </c>
      <c r="D278">
        <v>-104.84</v>
      </c>
    </row>
    <row r="279" spans="1:4" x14ac:dyDescent="0.3">
      <c r="A279" s="2">
        <v>39294</v>
      </c>
      <c r="B279">
        <v>187.03</v>
      </c>
      <c r="C279">
        <v>-115.03</v>
      </c>
      <c r="D279">
        <v>-116.38</v>
      </c>
    </row>
    <row r="280" spans="1:4" x14ac:dyDescent="0.3">
      <c r="A280" s="2">
        <v>39370</v>
      </c>
      <c r="B280">
        <v>188.75</v>
      </c>
      <c r="C280">
        <v>-116.75</v>
      </c>
      <c r="D280">
        <v>-118.1</v>
      </c>
    </row>
    <row r="281" spans="1:4" x14ac:dyDescent="0.3">
      <c r="A281" s="2">
        <v>39457</v>
      </c>
      <c r="B281">
        <v>185.63</v>
      </c>
      <c r="C281">
        <v>-113.63</v>
      </c>
      <c r="D281">
        <v>-114.98</v>
      </c>
    </row>
    <row r="282" spans="1:4" x14ac:dyDescent="0.3">
      <c r="A282" s="2">
        <v>39562</v>
      </c>
      <c r="B282">
        <v>181</v>
      </c>
      <c r="C282">
        <v>-109</v>
      </c>
      <c r="D282">
        <v>-110.35</v>
      </c>
    </row>
    <row r="283" spans="1:4" x14ac:dyDescent="0.3">
      <c r="A283" s="2">
        <v>39631</v>
      </c>
      <c r="B283">
        <v>182.17</v>
      </c>
      <c r="C283">
        <v>-110.17</v>
      </c>
      <c r="D283">
        <v>-111.52</v>
      </c>
    </row>
    <row r="284" spans="1:4" x14ac:dyDescent="0.3">
      <c r="A284" s="2">
        <v>39730</v>
      </c>
      <c r="B284">
        <v>182.85</v>
      </c>
      <c r="C284">
        <v>-110.85</v>
      </c>
      <c r="D284">
        <v>-112.2</v>
      </c>
    </row>
    <row r="285" spans="1:4" x14ac:dyDescent="0.3">
      <c r="A285" s="2">
        <v>39847</v>
      </c>
      <c r="B285">
        <v>180.51</v>
      </c>
      <c r="C285">
        <v>-108.51</v>
      </c>
      <c r="D285">
        <v>-109.86</v>
      </c>
    </row>
    <row r="286" spans="1:4" x14ac:dyDescent="0.3">
      <c r="A286" s="2">
        <v>39910</v>
      </c>
      <c r="B286">
        <v>179.29</v>
      </c>
      <c r="C286">
        <v>-107.29</v>
      </c>
      <c r="D286">
        <v>-108.64</v>
      </c>
    </row>
    <row r="287" spans="1:4" x14ac:dyDescent="0.3">
      <c r="A287" s="2">
        <v>40010</v>
      </c>
      <c r="B287">
        <v>180.68</v>
      </c>
      <c r="C287">
        <v>-108.68</v>
      </c>
      <c r="D287">
        <v>-110.03</v>
      </c>
    </row>
    <row r="288" spans="1:4" x14ac:dyDescent="0.3">
      <c r="A288" s="2">
        <v>40105</v>
      </c>
      <c r="B288">
        <v>182.79</v>
      </c>
      <c r="C288">
        <v>-110.79</v>
      </c>
      <c r="D288">
        <v>-112.14</v>
      </c>
    </row>
    <row r="289" spans="1:4" x14ac:dyDescent="0.3">
      <c r="A289" s="2">
        <v>40192</v>
      </c>
      <c r="B289">
        <v>178.88</v>
      </c>
      <c r="C289">
        <v>-106.88</v>
      </c>
      <c r="D289">
        <v>-108.23</v>
      </c>
    </row>
    <row r="290" spans="1:4" x14ac:dyDescent="0.3">
      <c r="A290" s="2">
        <v>40287</v>
      </c>
      <c r="B290">
        <v>177.52</v>
      </c>
      <c r="C290">
        <v>-105.52</v>
      </c>
      <c r="D290">
        <v>-106.87</v>
      </c>
    </row>
    <row r="291" spans="1:4" x14ac:dyDescent="0.3">
      <c r="A291" s="2">
        <v>40380</v>
      </c>
      <c r="B291">
        <v>179.95</v>
      </c>
      <c r="C291">
        <v>-107.95</v>
      </c>
      <c r="D291">
        <v>-109.3</v>
      </c>
    </row>
    <row r="292" spans="1:4" x14ac:dyDescent="0.3">
      <c r="A292" s="2">
        <v>40463</v>
      </c>
      <c r="B292">
        <v>180.63</v>
      </c>
      <c r="C292">
        <v>-108.63</v>
      </c>
      <c r="D292">
        <v>-109.98</v>
      </c>
    </row>
    <row r="293" spans="1:4" x14ac:dyDescent="0.3">
      <c r="A293" s="2">
        <v>40570</v>
      </c>
      <c r="B293">
        <v>173.2</v>
      </c>
      <c r="C293">
        <v>-101.2</v>
      </c>
      <c r="D293">
        <v>-102.55</v>
      </c>
    </row>
    <row r="294" spans="1:4" x14ac:dyDescent="0.3">
      <c r="A294" s="2">
        <v>40651</v>
      </c>
      <c r="B294">
        <v>169.4</v>
      </c>
      <c r="C294">
        <v>-97.4</v>
      </c>
      <c r="D294">
        <v>-98.75</v>
      </c>
    </row>
    <row r="295" spans="1:4" x14ac:dyDescent="0.3">
      <c r="A295" s="2">
        <v>40736</v>
      </c>
      <c r="B295">
        <v>173.93</v>
      </c>
      <c r="C295">
        <v>-101.93</v>
      </c>
      <c r="D295">
        <v>-103.28</v>
      </c>
    </row>
    <row r="296" spans="1:4" x14ac:dyDescent="0.3">
      <c r="A296" s="2">
        <v>40821</v>
      </c>
      <c r="B296">
        <v>170.52</v>
      </c>
      <c r="C296">
        <v>-98.52</v>
      </c>
      <c r="D296">
        <v>-99.87</v>
      </c>
    </row>
    <row r="297" spans="1:4" x14ac:dyDescent="0.3">
      <c r="A297" s="2">
        <v>40926</v>
      </c>
      <c r="B297">
        <v>165.68</v>
      </c>
      <c r="C297">
        <v>-93.68</v>
      </c>
      <c r="D297">
        <v>-95.03</v>
      </c>
    </row>
    <row r="298" spans="1:4" x14ac:dyDescent="0.3">
      <c r="A298" s="2">
        <v>41029</v>
      </c>
      <c r="B298">
        <v>163.89</v>
      </c>
      <c r="C298">
        <v>-91.89</v>
      </c>
      <c r="D298">
        <v>-93.24</v>
      </c>
    </row>
    <row r="299" spans="1:4" x14ac:dyDescent="0.3">
      <c r="A299" s="2">
        <v>41099</v>
      </c>
      <c r="B299">
        <v>163.87</v>
      </c>
      <c r="C299">
        <v>-91.87</v>
      </c>
      <c r="D299">
        <v>-93.22</v>
      </c>
    </row>
    <row r="300" spans="1:4" x14ac:dyDescent="0.3">
      <c r="A300" s="2">
        <v>41158</v>
      </c>
      <c r="B300">
        <v>163.78</v>
      </c>
      <c r="C300">
        <v>-91.78</v>
      </c>
      <c r="D300">
        <v>-93.13</v>
      </c>
    </row>
    <row r="301" spans="1:4" x14ac:dyDescent="0.3">
      <c r="A301" s="2">
        <v>41185</v>
      </c>
      <c r="B301">
        <v>163.85</v>
      </c>
      <c r="C301">
        <v>-91.85</v>
      </c>
      <c r="D301">
        <v>-93.2</v>
      </c>
    </row>
    <row r="302" spans="1:4" x14ac:dyDescent="0.3">
      <c r="A302" s="2">
        <v>41284</v>
      </c>
      <c r="B302">
        <v>164.07</v>
      </c>
      <c r="C302">
        <v>-92.07</v>
      </c>
      <c r="D302">
        <v>-93.42</v>
      </c>
    </row>
    <row r="303" spans="1:4" x14ac:dyDescent="0.3">
      <c r="A303" s="2">
        <v>41373</v>
      </c>
      <c r="B303">
        <v>163.47</v>
      </c>
      <c r="C303">
        <v>-91.47</v>
      </c>
      <c r="D303">
        <v>-92.82</v>
      </c>
    </row>
    <row r="304" spans="1:4" x14ac:dyDescent="0.3">
      <c r="A304" s="2">
        <v>41463</v>
      </c>
      <c r="B304">
        <v>163.93</v>
      </c>
      <c r="C304">
        <v>-91.93</v>
      </c>
      <c r="D304">
        <v>-93.28</v>
      </c>
    </row>
    <row r="305" spans="1:4" x14ac:dyDescent="0.3">
      <c r="A305" s="2">
        <v>41549</v>
      </c>
      <c r="B305">
        <v>163.49</v>
      </c>
      <c r="C305">
        <v>-91.49</v>
      </c>
      <c r="D305">
        <v>-92.84</v>
      </c>
    </row>
    <row r="306" spans="1:4" x14ac:dyDescent="0.3">
      <c r="A306" s="2">
        <v>41654</v>
      </c>
      <c r="B306">
        <v>160.86000000000001</v>
      </c>
      <c r="C306">
        <v>-88.86</v>
      </c>
      <c r="D306">
        <v>-90.21</v>
      </c>
    </row>
    <row r="307" spans="1:4" x14ac:dyDescent="0.3">
      <c r="A307" s="2">
        <v>41744</v>
      </c>
      <c r="B307">
        <v>161.88</v>
      </c>
      <c r="C307">
        <v>-89.88</v>
      </c>
      <c r="D307">
        <v>-91.23</v>
      </c>
    </row>
    <row r="308" spans="1:4" x14ac:dyDescent="0.3">
      <c r="A308" s="2">
        <v>41835</v>
      </c>
      <c r="B308">
        <v>163.55000000000001</v>
      </c>
      <c r="C308">
        <v>-91.55</v>
      </c>
      <c r="D308">
        <v>-92.9</v>
      </c>
    </row>
    <row r="309" spans="1:4" x14ac:dyDescent="0.3">
      <c r="A309" s="2">
        <v>41913</v>
      </c>
      <c r="B309">
        <v>162.72</v>
      </c>
      <c r="C309">
        <v>-90.72</v>
      </c>
      <c r="D309">
        <v>-92.07</v>
      </c>
    </row>
    <row r="310" spans="1:4" x14ac:dyDescent="0.3">
      <c r="A310" s="2">
        <v>42024</v>
      </c>
      <c r="B310">
        <v>162.54</v>
      </c>
      <c r="C310">
        <v>-90.54</v>
      </c>
      <c r="D310">
        <v>-91.89</v>
      </c>
    </row>
    <row r="311" spans="1:4" x14ac:dyDescent="0.3">
      <c r="A311" s="2">
        <v>42108</v>
      </c>
      <c r="B311">
        <v>162.63999999999899</v>
      </c>
      <c r="C311">
        <v>-90.64</v>
      </c>
      <c r="D311">
        <v>-91.99</v>
      </c>
    </row>
    <row r="312" spans="1:4" x14ac:dyDescent="0.3">
      <c r="A312" s="2">
        <v>42185</v>
      </c>
      <c r="B312">
        <v>163.11000000000001</v>
      </c>
      <c r="C312">
        <v>-91.11</v>
      </c>
      <c r="D312">
        <v>-92.46</v>
      </c>
    </row>
    <row r="313" spans="1:4" x14ac:dyDescent="0.3">
      <c r="A313" s="2">
        <v>42284</v>
      </c>
      <c r="B313">
        <v>162.79</v>
      </c>
      <c r="C313">
        <v>-90.79</v>
      </c>
      <c r="D313">
        <v>-92.14</v>
      </c>
    </row>
    <row r="314" spans="1:4" x14ac:dyDescent="0.3">
      <c r="A314" s="2">
        <v>42382</v>
      </c>
      <c r="B314">
        <v>161.41999999999899</v>
      </c>
      <c r="C314">
        <v>-89.42</v>
      </c>
      <c r="D314">
        <v>-90.77</v>
      </c>
    </row>
    <row r="315" spans="1:4" x14ac:dyDescent="0.3">
      <c r="A315" s="2">
        <v>42481</v>
      </c>
      <c r="B315">
        <v>159.93</v>
      </c>
      <c r="C315">
        <v>-87.93</v>
      </c>
      <c r="D315">
        <v>-89.28</v>
      </c>
    </row>
    <row r="316" spans="1:4" x14ac:dyDescent="0.3">
      <c r="A316" s="2">
        <v>42564</v>
      </c>
      <c r="B316">
        <v>160.38</v>
      </c>
      <c r="C316">
        <v>-88.38</v>
      </c>
      <c r="D316">
        <v>-89.73</v>
      </c>
    </row>
    <row r="317" spans="1:4" x14ac:dyDescent="0.3">
      <c r="A317" s="2">
        <v>42663</v>
      </c>
      <c r="B317">
        <v>159.94</v>
      </c>
      <c r="C317">
        <v>-87.94</v>
      </c>
      <c r="D317">
        <v>-89.29</v>
      </c>
    </row>
    <row r="318" spans="1:4" x14ac:dyDescent="0.3">
      <c r="A318" s="2">
        <v>42773</v>
      </c>
      <c r="B318">
        <v>159.15</v>
      </c>
      <c r="C318">
        <v>-87.15</v>
      </c>
      <c r="D318">
        <v>-88.5</v>
      </c>
    </row>
    <row r="319" spans="1:4" x14ac:dyDescent="0.3">
      <c r="A319" s="2">
        <v>42849</v>
      </c>
      <c r="B319">
        <v>158.57</v>
      </c>
      <c r="C319">
        <v>-86.57</v>
      </c>
      <c r="D319">
        <v>-87.92</v>
      </c>
    </row>
    <row r="320" spans="1:4" x14ac:dyDescent="0.3">
      <c r="A320" s="2">
        <v>42947</v>
      </c>
      <c r="B320">
        <v>160.44999999999899</v>
      </c>
      <c r="C320">
        <v>-88.45</v>
      </c>
      <c r="D320">
        <v>-89.8</v>
      </c>
    </row>
    <row r="321" spans="1:4" x14ac:dyDescent="0.3">
      <c r="A321" s="2">
        <v>43010</v>
      </c>
      <c r="B321">
        <v>159.979999999999</v>
      </c>
      <c r="C321">
        <v>-87.98</v>
      </c>
      <c r="D321">
        <v>-89.33</v>
      </c>
    </row>
    <row r="322" spans="1:4" x14ac:dyDescent="0.3">
      <c r="A322" s="2">
        <v>43151</v>
      </c>
      <c r="B322">
        <v>159.79</v>
      </c>
      <c r="C322">
        <v>-87.79</v>
      </c>
      <c r="D322">
        <v>-89.14</v>
      </c>
    </row>
    <row r="323" spans="1:4" x14ac:dyDescent="0.3">
      <c r="A323" s="2">
        <v>43298</v>
      </c>
      <c r="B323">
        <v>160.13999999999899</v>
      </c>
      <c r="C323">
        <v>-88.14</v>
      </c>
      <c r="D323">
        <v>-89.49</v>
      </c>
    </row>
    <row r="324" spans="1:4" x14ac:dyDescent="0.3">
      <c r="A324" s="2">
        <v>43384</v>
      </c>
      <c r="B324">
        <v>160.06</v>
      </c>
      <c r="C324">
        <v>-88.06</v>
      </c>
      <c r="D324">
        <v>-89.41</v>
      </c>
    </row>
    <row r="325" spans="1:4" x14ac:dyDescent="0.3">
      <c r="A325" s="2">
        <v>43500</v>
      </c>
      <c r="B325">
        <v>158.47</v>
      </c>
      <c r="C325">
        <v>-86.47</v>
      </c>
      <c r="D325">
        <v>-87.82</v>
      </c>
    </row>
    <row r="326" spans="1:4" x14ac:dyDescent="0.3">
      <c r="A326" s="2">
        <v>43573</v>
      </c>
      <c r="B326">
        <v>158.07</v>
      </c>
      <c r="C326">
        <v>-86.07</v>
      </c>
      <c r="D326">
        <v>-87.42</v>
      </c>
    </row>
    <row r="327" spans="1:4" x14ac:dyDescent="0.3">
      <c r="A327" s="2">
        <v>43628</v>
      </c>
      <c r="B327">
        <v>158.28</v>
      </c>
      <c r="C327">
        <v>-86.28</v>
      </c>
      <c r="D327">
        <v>-87.63</v>
      </c>
    </row>
    <row r="328" spans="1:4" x14ac:dyDescent="0.3">
      <c r="A328" s="2">
        <v>43633</v>
      </c>
      <c r="B328">
        <v>158.13</v>
      </c>
      <c r="C328">
        <v>-86.13</v>
      </c>
      <c r="D328">
        <v>-87.48</v>
      </c>
    </row>
    <row r="329" spans="1:4" x14ac:dyDescent="0.3">
      <c r="A329" s="2">
        <v>43661</v>
      </c>
      <c r="B329">
        <v>157.86000000000001</v>
      </c>
      <c r="C329">
        <v>-85.86</v>
      </c>
      <c r="D329">
        <v>-87.21</v>
      </c>
    </row>
    <row r="330" spans="1:4" x14ac:dyDescent="0.3">
      <c r="A330" s="2">
        <v>43893</v>
      </c>
      <c r="B330">
        <v>159</v>
      </c>
      <c r="C330">
        <v>-87</v>
      </c>
      <c r="D330">
        <v>-88.35</v>
      </c>
    </row>
    <row r="331" spans="1:4" x14ac:dyDescent="0.3">
      <c r="A331" s="2">
        <v>43949</v>
      </c>
      <c r="B331">
        <v>158.22</v>
      </c>
      <c r="C331">
        <v>-86.22</v>
      </c>
      <c r="D331">
        <v>-87.57</v>
      </c>
    </row>
    <row r="332" spans="1:4" x14ac:dyDescent="0.3">
      <c r="A332" s="2">
        <v>44018</v>
      </c>
      <c r="B332">
        <v>157.5</v>
      </c>
      <c r="C332">
        <v>-85.5</v>
      </c>
      <c r="D332">
        <v>-86.85</v>
      </c>
    </row>
    <row r="333" spans="1:4" x14ac:dyDescent="0.3">
      <c r="A333" s="2">
        <v>44210</v>
      </c>
      <c r="B333">
        <v>156.27000000000001</v>
      </c>
      <c r="C333">
        <v>-84.27</v>
      </c>
      <c r="D333">
        <v>-85.62</v>
      </c>
    </row>
    <row r="334" spans="1:4" x14ac:dyDescent="0.3">
      <c r="A334" s="2">
        <v>44383</v>
      </c>
      <c r="B334">
        <v>158.27000000000001</v>
      </c>
      <c r="C334">
        <v>-86.27</v>
      </c>
      <c r="D334">
        <v>-87.62</v>
      </c>
    </row>
    <row r="335" spans="1:4" x14ac:dyDescent="0.3">
      <c r="A335" s="2">
        <v>44573</v>
      </c>
      <c r="B335">
        <v>160.83000000000001</v>
      </c>
      <c r="C335">
        <v>-88.83</v>
      </c>
      <c r="D335">
        <v>-90.18</v>
      </c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3970BB-B01E-4F60-8E5D-EE3864891021}">
  <dimension ref="A1:O138"/>
  <sheetViews>
    <sheetView topLeftCell="J1" workbookViewId="0">
      <selection activeCell="L12" sqref="L12:L82"/>
    </sheetView>
  </sheetViews>
  <sheetFormatPr defaultRowHeight="14.4" x14ac:dyDescent="0.3"/>
  <cols>
    <col min="1" max="1" width="10.5546875" bestFit="1" customWidth="1"/>
  </cols>
  <sheetData>
    <row r="1" spans="1:15" s="1" customFormat="1" x14ac:dyDescent="0.3">
      <c r="A1" s="1" t="s">
        <v>0</v>
      </c>
      <c r="B1" s="1" t="s">
        <v>1</v>
      </c>
      <c r="C1" s="1" t="s">
        <v>2</v>
      </c>
      <c r="D1" s="1" t="s">
        <v>3</v>
      </c>
    </row>
    <row r="2" spans="1:15" x14ac:dyDescent="0.3">
      <c r="A2" s="2">
        <v>29735</v>
      </c>
      <c r="B2">
        <v>155.69999999999899</v>
      </c>
      <c r="C2">
        <v>-115.7</v>
      </c>
      <c r="D2">
        <v>-117.03</v>
      </c>
      <c r="F2">
        <v>3288</v>
      </c>
      <c r="G2">
        <v>36.86905670166</v>
      </c>
      <c r="H2" s="2">
        <v>1</v>
      </c>
      <c r="I2">
        <f>IFERROR(VLOOKUP(H2,$A$2:$D$542,4,FALSE),IFERROR(VLOOKUP(H2,$A$2:$D$542,4),0))</f>
        <v>0</v>
      </c>
      <c r="K2">
        <f>MAX(D:D)</f>
        <v>-89.08</v>
      </c>
    </row>
    <row r="3" spans="1:15" x14ac:dyDescent="0.3">
      <c r="A3" s="2">
        <v>29738</v>
      </c>
      <c r="B3">
        <v>155.69999999999899</v>
      </c>
      <c r="C3">
        <v>-115.7</v>
      </c>
      <c r="D3">
        <v>-117.03</v>
      </c>
      <c r="F3">
        <v>10958</v>
      </c>
      <c r="G3">
        <v>34.704708099365</v>
      </c>
      <c r="H3" s="2">
        <f>$H$2+F3-$F$2+1</f>
        <v>7672</v>
      </c>
      <c r="I3">
        <f>IFERROR(VLOOKUP(H3,A:D,4,FALSE),IFERROR(VLOOKUP(H3,A:D,4),0))</f>
        <v>0</v>
      </c>
      <c r="K3">
        <f>MIN(D:D)</f>
        <v>-144.13</v>
      </c>
    </row>
    <row r="4" spans="1:15" x14ac:dyDescent="0.3">
      <c r="A4" s="2">
        <v>29754</v>
      </c>
      <c r="B4">
        <v>170.7</v>
      </c>
      <c r="C4">
        <v>-130.69999999999899</v>
      </c>
      <c r="D4">
        <v>-132.03</v>
      </c>
      <c r="F4">
        <v>17897</v>
      </c>
      <c r="G4">
        <v>31.059984207153001</v>
      </c>
      <c r="H4" s="2">
        <f t="shared" ref="H4:H67" si="0">$H$2+F4-$F$2+1</f>
        <v>14611</v>
      </c>
      <c r="I4">
        <f t="shared" ref="I4:I67" si="1">IFERROR(VLOOKUP(H4,A:D,4,FALSE),IFERROR(VLOOKUP(H4,A:D,4),0))</f>
        <v>0</v>
      </c>
      <c r="L4" t="s">
        <v>9</v>
      </c>
      <c r="M4" t="s">
        <v>10</v>
      </c>
      <c r="N4" t="s">
        <v>11</v>
      </c>
      <c r="O4" t="s">
        <v>12</v>
      </c>
    </row>
    <row r="5" spans="1:15" x14ac:dyDescent="0.3">
      <c r="A5" s="2">
        <v>29757</v>
      </c>
      <c r="B5">
        <v>177.9</v>
      </c>
      <c r="C5">
        <v>-137.9</v>
      </c>
      <c r="D5">
        <v>-139.229999999999</v>
      </c>
      <c r="F5">
        <v>20089</v>
      </c>
      <c r="G5">
        <v>22.288557052611999</v>
      </c>
      <c r="H5" s="2">
        <f t="shared" si="0"/>
        <v>16803</v>
      </c>
      <c r="I5">
        <f t="shared" si="1"/>
        <v>0</v>
      </c>
      <c r="K5">
        <f>CORREL(G12:G51,I12:I51)^2</f>
        <v>0.72650741207491287</v>
      </c>
      <c r="L5">
        <f>1-(SUM(J10:J51)/SUM(K10:K51))</f>
        <v>-4.8643513271614855</v>
      </c>
      <c r="M5">
        <f>SUM(J10:J51)*100/SUM(I10:I51)</f>
        <v>-472.97752137004915</v>
      </c>
      <c r="N5">
        <f>SQRT(SUM(J10:J51))/COUNT(J10:J51)</f>
        <v>3.6348079605262518</v>
      </c>
      <c r="O5">
        <f>N5/_xlfn.STDEV.S(I12:I51)</f>
        <v>0.37807877962081021</v>
      </c>
    </row>
    <row r="6" spans="1:15" x14ac:dyDescent="0.3">
      <c r="A6" s="2">
        <v>29762</v>
      </c>
      <c r="B6">
        <v>181.05</v>
      </c>
      <c r="C6">
        <v>-141.05000000000001</v>
      </c>
      <c r="D6">
        <v>-142.38</v>
      </c>
      <c r="F6">
        <v>22646</v>
      </c>
      <c r="G6">
        <v>16.262184143066001</v>
      </c>
      <c r="H6" s="2">
        <f t="shared" si="0"/>
        <v>19360</v>
      </c>
      <c r="I6">
        <f t="shared" si="1"/>
        <v>0</v>
      </c>
    </row>
    <row r="7" spans="1:15" x14ac:dyDescent="0.3">
      <c r="A7" s="2">
        <v>29767</v>
      </c>
      <c r="B7">
        <v>182.6</v>
      </c>
      <c r="C7">
        <v>-142.6</v>
      </c>
      <c r="D7">
        <v>-143.93</v>
      </c>
      <c r="F7">
        <v>24472</v>
      </c>
      <c r="G7">
        <v>2.3993165493010999</v>
      </c>
      <c r="H7" s="2">
        <f t="shared" si="0"/>
        <v>21186</v>
      </c>
      <c r="I7">
        <f t="shared" si="1"/>
        <v>0</v>
      </c>
    </row>
    <row r="8" spans="1:15" x14ac:dyDescent="0.3">
      <c r="A8" s="2">
        <v>29768</v>
      </c>
      <c r="B8">
        <v>182.8</v>
      </c>
      <c r="C8">
        <v>-142.80000000000001</v>
      </c>
      <c r="D8">
        <v>-144.13</v>
      </c>
      <c r="F8">
        <v>27029</v>
      </c>
      <c r="G8">
        <v>-15.27519989014</v>
      </c>
      <c r="H8" s="2">
        <f t="shared" si="0"/>
        <v>23743</v>
      </c>
      <c r="I8">
        <f t="shared" si="1"/>
        <v>0</v>
      </c>
    </row>
    <row r="9" spans="1:15" x14ac:dyDescent="0.3">
      <c r="A9" s="2">
        <v>29772</v>
      </c>
      <c r="B9">
        <v>161.4</v>
      </c>
      <c r="C9">
        <v>-121.4</v>
      </c>
      <c r="D9">
        <v>-122.73</v>
      </c>
      <c r="F9">
        <v>28124</v>
      </c>
      <c r="G9">
        <v>-27.515438079829998</v>
      </c>
      <c r="H9" s="2">
        <f t="shared" si="0"/>
        <v>24838</v>
      </c>
      <c r="I9">
        <f t="shared" si="1"/>
        <v>0</v>
      </c>
    </row>
    <row r="10" spans="1:15" x14ac:dyDescent="0.3">
      <c r="A10" s="2">
        <v>29774</v>
      </c>
      <c r="B10">
        <v>161.1</v>
      </c>
      <c r="C10">
        <v>-121.1</v>
      </c>
      <c r="D10">
        <v>-122.43</v>
      </c>
      <c r="F10">
        <v>29951</v>
      </c>
      <c r="G10">
        <v>-49.081272125239998</v>
      </c>
      <c r="H10" s="2">
        <f t="shared" si="0"/>
        <v>26665</v>
      </c>
      <c r="I10">
        <f t="shared" si="1"/>
        <v>0</v>
      </c>
    </row>
    <row r="11" spans="1:15" x14ac:dyDescent="0.3">
      <c r="A11" s="2">
        <v>29777</v>
      </c>
      <c r="B11">
        <v>160.19999999999899</v>
      </c>
      <c r="C11">
        <v>-120.2</v>
      </c>
      <c r="D11">
        <v>-121.53</v>
      </c>
      <c r="F11">
        <v>31777</v>
      </c>
      <c r="G11">
        <v>-68.12784576416</v>
      </c>
      <c r="H11" s="2">
        <f t="shared" si="0"/>
        <v>28491</v>
      </c>
      <c r="I11">
        <f t="shared" si="1"/>
        <v>0</v>
      </c>
    </row>
    <row r="12" spans="1:15" x14ac:dyDescent="0.3">
      <c r="A12" s="2">
        <v>29818</v>
      </c>
      <c r="B12">
        <v>151.41999999999899</v>
      </c>
      <c r="C12">
        <v>-111.42</v>
      </c>
      <c r="D12">
        <v>-112.75</v>
      </c>
      <c r="F12">
        <v>33238</v>
      </c>
      <c r="G12">
        <v>-76.554481506350001</v>
      </c>
      <c r="H12" s="2">
        <f t="shared" si="0"/>
        <v>29952</v>
      </c>
      <c r="I12">
        <f t="shared" si="1"/>
        <v>-89.08</v>
      </c>
      <c r="J12">
        <f>(I12-G12)^2</f>
        <v>156.8886135347681</v>
      </c>
      <c r="K12">
        <f>(I12-AVERAGE($I$12:I$51))^2</f>
        <v>513.16973556250002</v>
      </c>
      <c r="L12">
        <f>(I12-G12)</f>
        <v>-12.525518493649997</v>
      </c>
    </row>
    <row r="13" spans="1:15" x14ac:dyDescent="0.3">
      <c r="A13" s="2">
        <v>29889</v>
      </c>
      <c r="B13">
        <v>140</v>
      </c>
      <c r="C13">
        <v>-100</v>
      </c>
      <c r="D13">
        <v>-101.33</v>
      </c>
      <c r="F13">
        <v>33603</v>
      </c>
      <c r="G13">
        <v>-75.489616394039999</v>
      </c>
      <c r="H13" s="2">
        <f t="shared" si="0"/>
        <v>30317</v>
      </c>
      <c r="I13">
        <f t="shared" si="1"/>
        <v>-90.97</v>
      </c>
      <c r="J13">
        <f t="shared" ref="J13:J76" si="2">(I13-G13)^2</f>
        <v>239.64227658767513</v>
      </c>
      <c r="K13">
        <f>(I13-AVERAGE($I$12:I$51))^2</f>
        <v>431.11255056249996</v>
      </c>
      <c r="L13">
        <f t="shared" ref="L13:L76" si="3">(I13-G13)</f>
        <v>-15.48038360596</v>
      </c>
    </row>
    <row r="14" spans="1:15" x14ac:dyDescent="0.3">
      <c r="A14" s="2">
        <v>29909</v>
      </c>
      <c r="B14">
        <v>136.69999999999899</v>
      </c>
      <c r="C14">
        <v>-96.7</v>
      </c>
      <c r="D14">
        <v>-98.03</v>
      </c>
      <c r="F14">
        <v>33968</v>
      </c>
      <c r="G14">
        <v>-77.450233459469999</v>
      </c>
      <c r="H14" s="2">
        <f t="shared" si="0"/>
        <v>30682</v>
      </c>
      <c r="I14">
        <f t="shared" si="1"/>
        <v>-96.93</v>
      </c>
      <c r="J14">
        <f t="shared" si="2"/>
        <v>379.46130447355245</v>
      </c>
      <c r="K14">
        <f>(I14-AVERAGE($I$12:I$51))^2</f>
        <v>219.13621056249974</v>
      </c>
      <c r="L14">
        <f t="shared" si="3"/>
        <v>-19.479766540530008</v>
      </c>
    </row>
    <row r="15" spans="1:15" x14ac:dyDescent="0.3">
      <c r="A15" s="2">
        <v>29943</v>
      </c>
      <c r="B15">
        <v>127.75</v>
      </c>
      <c r="C15">
        <v>-87.75</v>
      </c>
      <c r="D15">
        <v>-89.08</v>
      </c>
      <c r="F15">
        <v>34334</v>
      </c>
      <c r="G15">
        <v>-75.834465026860002</v>
      </c>
      <c r="H15" s="2">
        <f t="shared" si="0"/>
        <v>31048</v>
      </c>
      <c r="I15">
        <f t="shared" si="1"/>
        <v>-104.05</v>
      </c>
      <c r="J15">
        <f t="shared" si="2"/>
        <v>796.11641382048617</v>
      </c>
      <c r="K15">
        <f>(I15-AVERAGE($I$12:I$51))^2</f>
        <v>59.032330562500015</v>
      </c>
      <c r="L15">
        <f t="shared" si="3"/>
        <v>-28.215534973139995</v>
      </c>
    </row>
    <row r="16" spans="1:15" x14ac:dyDescent="0.3">
      <c r="A16" s="2">
        <v>30041</v>
      </c>
      <c r="B16">
        <v>130.61000000000001</v>
      </c>
      <c r="C16">
        <v>-90.61</v>
      </c>
      <c r="D16">
        <v>-91.94</v>
      </c>
      <c r="F16">
        <v>34699</v>
      </c>
      <c r="G16">
        <v>-83.05377960205</v>
      </c>
      <c r="H16" s="2">
        <f t="shared" si="0"/>
        <v>31413</v>
      </c>
      <c r="I16">
        <f t="shared" si="1"/>
        <v>-95.68</v>
      </c>
      <c r="J16">
        <f t="shared" si="2"/>
        <v>159.42144153760884</v>
      </c>
      <c r="K16">
        <f>(I16-AVERAGE($I$12:I$51))^2</f>
        <v>257.70683556249975</v>
      </c>
      <c r="L16">
        <f t="shared" si="3"/>
        <v>-12.626220397950007</v>
      </c>
    </row>
    <row r="17" spans="1:12" x14ac:dyDescent="0.3">
      <c r="A17" s="2">
        <v>30070</v>
      </c>
      <c r="B17">
        <v>130.94999999999899</v>
      </c>
      <c r="C17">
        <v>-90.95</v>
      </c>
      <c r="D17">
        <v>-92.28</v>
      </c>
      <c r="F17">
        <v>35064</v>
      </c>
      <c r="G17">
        <v>-87.134101867680002</v>
      </c>
      <c r="H17" s="2">
        <f t="shared" si="0"/>
        <v>31778</v>
      </c>
      <c r="I17">
        <f t="shared" si="1"/>
        <v>-118.33</v>
      </c>
      <c r="J17">
        <f t="shared" si="2"/>
        <v>973.18406028208619</v>
      </c>
      <c r="K17">
        <f>(I17-AVERAGE($I$12:I$51))^2</f>
        <v>43.517110562500001</v>
      </c>
      <c r="L17">
        <f t="shared" si="3"/>
        <v>-31.195898132319996</v>
      </c>
    </row>
    <row r="18" spans="1:12" x14ac:dyDescent="0.3">
      <c r="A18" s="2">
        <v>30110</v>
      </c>
      <c r="B18">
        <v>133.94999999999899</v>
      </c>
      <c r="C18">
        <v>-93.95</v>
      </c>
      <c r="D18">
        <v>-95.28</v>
      </c>
      <c r="F18">
        <v>35429</v>
      </c>
      <c r="G18">
        <v>-85.314155578609999</v>
      </c>
      <c r="H18" s="2">
        <f t="shared" si="0"/>
        <v>32143</v>
      </c>
      <c r="I18">
        <f t="shared" si="1"/>
        <v>-114.53</v>
      </c>
      <c r="J18">
        <f t="shared" si="2"/>
        <v>853.56556525486531</v>
      </c>
      <c r="K18">
        <f>(I18-AVERAGE($I$12:I$51))^2</f>
        <v>7.8218105625000165</v>
      </c>
      <c r="L18">
        <f t="shared" si="3"/>
        <v>-29.215844421390003</v>
      </c>
    </row>
    <row r="19" spans="1:12" x14ac:dyDescent="0.3">
      <c r="A19" s="2">
        <v>30147</v>
      </c>
      <c r="B19">
        <v>131.34</v>
      </c>
      <c r="C19">
        <v>-91.34</v>
      </c>
      <c r="D19">
        <v>-92.67</v>
      </c>
      <c r="F19">
        <v>35795</v>
      </c>
      <c r="G19">
        <v>-81.27237701416</v>
      </c>
      <c r="H19" s="2">
        <f t="shared" si="0"/>
        <v>32509</v>
      </c>
      <c r="I19">
        <f t="shared" si="1"/>
        <v>-101.63</v>
      </c>
      <c r="J19">
        <f t="shared" si="2"/>
        <v>414.43281363360092</v>
      </c>
      <c r="K19">
        <f>(I19-AVERAGE($I$12:I$51))^2</f>
        <v>102.07566056250006</v>
      </c>
      <c r="L19">
        <f t="shared" si="3"/>
        <v>-20.357622985839996</v>
      </c>
    </row>
    <row r="20" spans="1:12" x14ac:dyDescent="0.3">
      <c r="A20" s="2">
        <v>30194</v>
      </c>
      <c r="B20">
        <v>131.62</v>
      </c>
      <c r="C20">
        <v>-91.62</v>
      </c>
      <c r="D20">
        <v>-92.95</v>
      </c>
      <c r="F20">
        <v>36160</v>
      </c>
      <c r="G20">
        <v>-80.392669677729998</v>
      </c>
      <c r="H20" s="2">
        <f t="shared" si="0"/>
        <v>32874</v>
      </c>
      <c r="I20">
        <f t="shared" si="1"/>
        <v>-100.78</v>
      </c>
      <c r="J20">
        <f t="shared" si="2"/>
        <v>415.6432376693499</v>
      </c>
      <c r="K20">
        <f>(I20-AVERAGE($I$12:I$51))^2</f>
        <v>119.97368556249994</v>
      </c>
      <c r="L20">
        <f t="shared" si="3"/>
        <v>-20.387330322270003</v>
      </c>
    </row>
    <row r="21" spans="1:12" x14ac:dyDescent="0.3">
      <c r="A21" s="2">
        <v>30236</v>
      </c>
      <c r="B21">
        <v>130.01</v>
      </c>
      <c r="C21">
        <v>-90.01</v>
      </c>
      <c r="D21">
        <v>-91.34</v>
      </c>
      <c r="F21">
        <v>36525</v>
      </c>
      <c r="G21">
        <v>-82.096000671390001</v>
      </c>
      <c r="H21" s="2">
        <f t="shared" si="0"/>
        <v>33239</v>
      </c>
      <c r="I21">
        <f t="shared" si="1"/>
        <v>-103.78</v>
      </c>
      <c r="J21">
        <f t="shared" si="2"/>
        <v>470.19582688315893</v>
      </c>
      <c r="K21">
        <f>(I21-AVERAGE($I$12:I$51))^2</f>
        <v>63.254185562499956</v>
      </c>
      <c r="L21">
        <f t="shared" si="3"/>
        <v>-21.68399932861</v>
      </c>
    </row>
    <row r="22" spans="1:12" x14ac:dyDescent="0.3">
      <c r="A22" s="2">
        <v>30273</v>
      </c>
      <c r="B22">
        <v>129.63999999999899</v>
      </c>
      <c r="C22">
        <v>-89.64</v>
      </c>
      <c r="D22">
        <v>-90.97</v>
      </c>
      <c r="F22">
        <v>36890</v>
      </c>
      <c r="G22">
        <v>-88.704772949220001</v>
      </c>
      <c r="H22" s="2">
        <f t="shared" si="0"/>
        <v>33604</v>
      </c>
      <c r="I22">
        <f t="shared" si="1"/>
        <v>-109.32</v>
      </c>
      <c r="J22">
        <f t="shared" si="2"/>
        <v>424.98758635521114</v>
      </c>
      <c r="K22">
        <f>(I22-AVERAGE($I$12:I$51))^2</f>
        <v>5.8237755625000238</v>
      </c>
      <c r="L22">
        <f t="shared" si="3"/>
        <v>-20.615227050779993</v>
      </c>
    </row>
    <row r="23" spans="1:12" x14ac:dyDescent="0.3">
      <c r="A23" s="2">
        <v>30382</v>
      </c>
      <c r="B23">
        <v>129.05000000000001</v>
      </c>
      <c r="C23">
        <v>-89.05</v>
      </c>
      <c r="D23">
        <v>-90.38</v>
      </c>
      <c r="F23">
        <v>37256</v>
      </c>
      <c r="G23">
        <v>-87.35097503662</v>
      </c>
      <c r="H23" s="2">
        <f t="shared" si="0"/>
        <v>33970</v>
      </c>
      <c r="I23">
        <f t="shared" si="1"/>
        <v>-107.15</v>
      </c>
      <c r="J23">
        <f t="shared" si="2"/>
        <v>392.00138950054463</v>
      </c>
      <c r="K23">
        <f>(I23-AVERAGE($I$12:I$51))^2</f>
        <v>21.006180562499932</v>
      </c>
      <c r="L23">
        <f t="shared" si="3"/>
        <v>-19.799024963380006</v>
      </c>
    </row>
    <row r="24" spans="1:12" x14ac:dyDescent="0.3">
      <c r="A24" s="2">
        <v>30523</v>
      </c>
      <c r="B24">
        <v>131.1</v>
      </c>
      <c r="C24">
        <v>-91.1</v>
      </c>
      <c r="D24">
        <v>-92.43</v>
      </c>
      <c r="F24">
        <v>37621</v>
      </c>
      <c r="G24">
        <v>-87.198013305659998</v>
      </c>
      <c r="H24" s="2">
        <f t="shared" si="0"/>
        <v>34335</v>
      </c>
      <c r="I24">
        <f t="shared" si="1"/>
        <v>-125.2</v>
      </c>
      <c r="J24">
        <f t="shared" si="2"/>
        <v>1444.1509927167947</v>
      </c>
      <c r="K24">
        <f>(I24-AVERAGE($I$12:I$51))^2</f>
        <v>181.35335556250013</v>
      </c>
      <c r="L24">
        <f t="shared" si="3"/>
        <v>-38.001986694340005</v>
      </c>
    </row>
    <row r="25" spans="1:12" x14ac:dyDescent="0.3">
      <c r="A25" s="2">
        <v>30558</v>
      </c>
      <c r="B25">
        <v>131.6</v>
      </c>
      <c r="C25">
        <v>-91.6</v>
      </c>
      <c r="D25">
        <v>-92.93</v>
      </c>
      <c r="F25">
        <v>37986</v>
      </c>
      <c r="G25">
        <v>-90.83975982666</v>
      </c>
      <c r="H25" s="2">
        <f t="shared" si="0"/>
        <v>34700</v>
      </c>
      <c r="I25">
        <f t="shared" si="1"/>
        <v>-112</v>
      </c>
      <c r="J25">
        <f t="shared" si="2"/>
        <v>447.75576419343201</v>
      </c>
      <c r="K25">
        <f>(I25-AVERAGE($I$12:I$51))^2</f>
        <v>7.1155562500000977E-2</v>
      </c>
      <c r="L25">
        <f t="shared" si="3"/>
        <v>-21.16024017334</v>
      </c>
    </row>
    <row r="26" spans="1:12" x14ac:dyDescent="0.3">
      <c r="A26" s="2">
        <v>30572</v>
      </c>
      <c r="B26">
        <v>131.07</v>
      </c>
      <c r="C26">
        <v>-91.07</v>
      </c>
      <c r="D26">
        <v>-92.4</v>
      </c>
      <c r="F26">
        <v>38351</v>
      </c>
      <c r="G26">
        <v>-89.726104736330001</v>
      </c>
      <c r="H26" s="2">
        <f t="shared" si="0"/>
        <v>35065</v>
      </c>
      <c r="I26">
        <f t="shared" si="1"/>
        <v>-114.51</v>
      </c>
      <c r="J26">
        <f t="shared" si="2"/>
        <v>614.24146444056453</v>
      </c>
      <c r="K26">
        <f>(I26-AVERAGE($I$12:I$51))^2</f>
        <v>7.7103405625000381</v>
      </c>
      <c r="L26">
        <f t="shared" si="3"/>
        <v>-24.783895263670004</v>
      </c>
    </row>
    <row r="27" spans="1:12" x14ac:dyDescent="0.3">
      <c r="A27" s="2">
        <v>30579</v>
      </c>
      <c r="B27">
        <v>137.02000000000001</v>
      </c>
      <c r="C27">
        <v>-97.02</v>
      </c>
      <c r="D27">
        <v>-98.35</v>
      </c>
      <c r="F27">
        <v>38717</v>
      </c>
      <c r="G27">
        <v>-89.235511779790002</v>
      </c>
      <c r="H27" s="2">
        <f t="shared" si="0"/>
        <v>35431</v>
      </c>
      <c r="I27">
        <f t="shared" si="1"/>
        <v>-110.15</v>
      </c>
      <c r="J27">
        <f t="shared" si="2"/>
        <v>437.41581751330301</v>
      </c>
      <c r="K27">
        <f>(I27-AVERAGE($I$12:I$51))^2</f>
        <v>2.5066805624999762</v>
      </c>
      <c r="L27">
        <f t="shared" si="3"/>
        <v>-20.914488220210004</v>
      </c>
    </row>
    <row r="28" spans="1:12" x14ac:dyDescent="0.3">
      <c r="A28" s="2">
        <v>30616</v>
      </c>
      <c r="B28">
        <v>138</v>
      </c>
      <c r="C28">
        <v>-98</v>
      </c>
      <c r="D28">
        <v>-99.33</v>
      </c>
      <c r="F28">
        <v>39082</v>
      </c>
      <c r="G28">
        <v>-90.043327331539999</v>
      </c>
      <c r="H28" s="2">
        <f t="shared" si="0"/>
        <v>35796</v>
      </c>
      <c r="I28">
        <f t="shared" si="1"/>
        <v>-113.51</v>
      </c>
      <c r="J28">
        <f t="shared" si="2"/>
        <v>550.68472612864787</v>
      </c>
      <c r="K28">
        <f>(I28-AVERAGE($I$12:I$51))^2</f>
        <v>3.1568405625000246</v>
      </c>
      <c r="L28">
        <f t="shared" si="3"/>
        <v>-23.466672668460006</v>
      </c>
    </row>
    <row r="29" spans="1:12" x14ac:dyDescent="0.3">
      <c r="A29" s="2">
        <v>30657</v>
      </c>
      <c r="B29">
        <v>135.6</v>
      </c>
      <c r="C29">
        <v>-95.6</v>
      </c>
      <c r="D29">
        <v>-96.93</v>
      </c>
      <c r="F29">
        <v>39447</v>
      </c>
      <c r="G29">
        <v>-89.227226257319998</v>
      </c>
      <c r="H29" s="2">
        <f t="shared" si="0"/>
        <v>36161</v>
      </c>
      <c r="I29">
        <f t="shared" si="1"/>
        <v>-112.53</v>
      </c>
      <c r="J29">
        <f t="shared" si="2"/>
        <v>543.01926410253657</v>
      </c>
      <c r="K29">
        <f>(I29-AVERAGE($I$12:I$51))^2</f>
        <v>0.63481056250000467</v>
      </c>
      <c r="L29">
        <f t="shared" si="3"/>
        <v>-23.302773742680003</v>
      </c>
    </row>
    <row r="30" spans="1:12" x14ac:dyDescent="0.3">
      <c r="A30" s="2">
        <v>30712</v>
      </c>
      <c r="B30">
        <v>131.4</v>
      </c>
      <c r="C30">
        <v>-91.4</v>
      </c>
      <c r="D30">
        <v>-92.73</v>
      </c>
      <c r="F30">
        <v>39812</v>
      </c>
      <c r="G30">
        <v>-89.130157470699999</v>
      </c>
      <c r="H30" s="2">
        <f t="shared" si="0"/>
        <v>36526</v>
      </c>
      <c r="I30">
        <f t="shared" si="1"/>
        <v>-110.99</v>
      </c>
      <c r="J30">
        <f t="shared" si="2"/>
        <v>477.85271540579288</v>
      </c>
      <c r="K30">
        <f>(I30-AVERAGE($I$12:I$51))^2</f>
        <v>0.55242056250000493</v>
      </c>
      <c r="L30">
        <f t="shared" si="3"/>
        <v>-21.859842529299996</v>
      </c>
    </row>
    <row r="31" spans="1:12" x14ac:dyDescent="0.3">
      <c r="A31" s="2">
        <v>30749</v>
      </c>
      <c r="B31">
        <v>131.91</v>
      </c>
      <c r="C31">
        <v>-91.91</v>
      </c>
      <c r="D31">
        <v>-93.24</v>
      </c>
      <c r="F31">
        <v>40178</v>
      </c>
      <c r="G31">
        <v>-89.273704528810001</v>
      </c>
      <c r="H31" s="2">
        <f t="shared" si="0"/>
        <v>36892</v>
      </c>
      <c r="I31">
        <f t="shared" si="1"/>
        <v>-111.26</v>
      </c>
      <c r="J31">
        <f t="shared" si="2"/>
        <v>483.39718854647009</v>
      </c>
      <c r="K31">
        <f>(I31-AVERAGE($I$12:I$51))^2</f>
        <v>0.22396556249999344</v>
      </c>
      <c r="L31">
        <f t="shared" si="3"/>
        <v>-21.986295471190004</v>
      </c>
    </row>
    <row r="32" spans="1:12" x14ac:dyDescent="0.3">
      <c r="A32" s="2">
        <v>30791</v>
      </c>
      <c r="B32">
        <v>130.53</v>
      </c>
      <c r="C32">
        <v>-90.53</v>
      </c>
      <c r="D32">
        <v>-91.86</v>
      </c>
      <c r="F32">
        <v>40543</v>
      </c>
      <c r="G32">
        <v>-94.243347167970001</v>
      </c>
      <c r="H32" s="2">
        <f t="shared" si="0"/>
        <v>37257</v>
      </c>
      <c r="I32">
        <f t="shared" si="1"/>
        <v>-114.45</v>
      </c>
      <c r="J32">
        <f t="shared" si="2"/>
        <v>408.30881867418611</v>
      </c>
      <c r="K32">
        <f>(I32-AVERAGE($I$12:I$51))^2</f>
        <v>7.380730562500025</v>
      </c>
      <c r="L32">
        <f t="shared" si="3"/>
        <v>-20.206652832030002</v>
      </c>
    </row>
    <row r="33" spans="1:12" x14ac:dyDescent="0.3">
      <c r="A33" s="2">
        <v>30819</v>
      </c>
      <c r="B33">
        <v>130.51</v>
      </c>
      <c r="C33">
        <v>-90.51</v>
      </c>
      <c r="D33">
        <v>-91.84</v>
      </c>
      <c r="F33">
        <v>40908</v>
      </c>
      <c r="G33">
        <v>-99.462326049799998</v>
      </c>
      <c r="H33" s="2">
        <f t="shared" si="0"/>
        <v>37622</v>
      </c>
      <c r="I33">
        <f t="shared" si="1"/>
        <v>-125.39</v>
      </c>
      <c r="J33">
        <f t="shared" si="2"/>
        <v>672.24427646787979</v>
      </c>
      <c r="K33">
        <f>(I33-AVERAGE($I$12:I$51))^2</f>
        <v>186.50682056250005</v>
      </c>
      <c r="L33">
        <f t="shared" si="3"/>
        <v>-25.927673950200003</v>
      </c>
    </row>
    <row r="34" spans="1:12" x14ac:dyDescent="0.3">
      <c r="A34" s="2">
        <v>30847</v>
      </c>
      <c r="B34">
        <v>132.51</v>
      </c>
      <c r="C34">
        <v>-92.51</v>
      </c>
      <c r="D34">
        <v>-93.84</v>
      </c>
      <c r="F34">
        <v>41273</v>
      </c>
      <c r="G34">
        <v>-95.71794128418</v>
      </c>
      <c r="H34" s="2">
        <f t="shared" si="0"/>
        <v>37987</v>
      </c>
      <c r="I34">
        <f t="shared" si="1"/>
        <v>-116.13</v>
      </c>
      <c r="J34">
        <f t="shared" si="2"/>
        <v>416.65214101808306</v>
      </c>
      <c r="K34">
        <f>(I34-AVERAGE($I$12:I$51))^2</f>
        <v>19.331410562499975</v>
      </c>
      <c r="L34">
        <f t="shared" si="3"/>
        <v>-20.412058715819995</v>
      </c>
    </row>
    <row r="35" spans="1:12" x14ac:dyDescent="0.3">
      <c r="A35" s="2">
        <v>30888</v>
      </c>
      <c r="B35">
        <v>130.36000000000001</v>
      </c>
      <c r="C35">
        <v>-90.36</v>
      </c>
      <c r="D35">
        <v>-91.69</v>
      </c>
      <c r="F35">
        <v>41639</v>
      </c>
      <c r="G35">
        <v>-97.540565490719999</v>
      </c>
      <c r="H35" s="2">
        <f t="shared" si="0"/>
        <v>38353</v>
      </c>
      <c r="I35">
        <f t="shared" si="1"/>
        <v>-116.13</v>
      </c>
      <c r="J35">
        <f t="shared" si="2"/>
        <v>345.56707537481003</v>
      </c>
      <c r="K35">
        <f>(I35-AVERAGE($I$12:I$51))^2</f>
        <v>19.331410562499975</v>
      </c>
      <c r="L35">
        <f t="shared" si="3"/>
        <v>-18.589434509279997</v>
      </c>
    </row>
    <row r="36" spans="1:12" x14ac:dyDescent="0.3">
      <c r="A36" s="2">
        <v>30922</v>
      </c>
      <c r="B36">
        <v>130.91999999999899</v>
      </c>
      <c r="C36">
        <v>-90.92</v>
      </c>
      <c r="D36">
        <v>-92.25</v>
      </c>
      <c r="F36">
        <v>42004</v>
      </c>
      <c r="G36">
        <v>-99.89779663086</v>
      </c>
      <c r="H36" s="2">
        <f t="shared" si="0"/>
        <v>38718</v>
      </c>
      <c r="I36">
        <f t="shared" si="1"/>
        <v>-117.26</v>
      </c>
      <c r="J36">
        <f t="shared" si="2"/>
        <v>301.44610583137654</v>
      </c>
      <c r="K36">
        <f>(I36-AVERAGE($I$12:I$51))^2</f>
        <v>30.544965562500078</v>
      </c>
      <c r="L36">
        <f t="shared" si="3"/>
        <v>-17.362203369140005</v>
      </c>
    </row>
    <row r="37" spans="1:12" x14ac:dyDescent="0.3">
      <c r="A37" s="2">
        <v>30990</v>
      </c>
      <c r="B37">
        <v>129.75</v>
      </c>
      <c r="C37">
        <v>-89.75</v>
      </c>
      <c r="D37">
        <v>-91.08</v>
      </c>
      <c r="F37">
        <v>42369</v>
      </c>
      <c r="G37">
        <v>-101.1107330322</v>
      </c>
      <c r="H37" s="2">
        <f t="shared" si="0"/>
        <v>39083</v>
      </c>
      <c r="I37">
        <f t="shared" si="1"/>
        <v>-126.69</v>
      </c>
      <c r="J37">
        <f t="shared" si="2"/>
        <v>654.29889860998401</v>
      </c>
      <c r="K37">
        <f>(I37-AVERAGE($I$12:I$51))^2</f>
        <v>223.70437056249997</v>
      </c>
      <c r="L37">
        <f t="shared" si="3"/>
        <v>-25.579266967799995</v>
      </c>
    </row>
    <row r="38" spans="1:12" x14ac:dyDescent="0.3">
      <c r="A38" s="2">
        <v>31026</v>
      </c>
      <c r="B38">
        <v>142.72</v>
      </c>
      <c r="C38">
        <v>-102.72</v>
      </c>
      <c r="D38">
        <v>-104.05</v>
      </c>
      <c r="F38">
        <v>42734</v>
      </c>
      <c r="G38">
        <v>-109.2353439331</v>
      </c>
      <c r="H38" s="2">
        <f t="shared" si="0"/>
        <v>39448</v>
      </c>
      <c r="I38">
        <f t="shared" si="1"/>
        <v>-126.69</v>
      </c>
      <c r="J38">
        <f t="shared" si="2"/>
        <v>304.66501841376896</v>
      </c>
      <c r="K38">
        <f>(I38-AVERAGE($I$12:I$51))^2</f>
        <v>223.70437056249997</v>
      </c>
      <c r="L38">
        <f t="shared" si="3"/>
        <v>-17.4546560669</v>
      </c>
    </row>
    <row r="39" spans="1:12" x14ac:dyDescent="0.3">
      <c r="A39" s="2">
        <v>31126</v>
      </c>
      <c r="B39">
        <v>149.16</v>
      </c>
      <c r="C39">
        <v>-109.16</v>
      </c>
      <c r="D39">
        <v>-110.49</v>
      </c>
      <c r="F39">
        <v>43100</v>
      </c>
      <c r="G39">
        <v>-106.3288650513</v>
      </c>
      <c r="H39" s="2">
        <f t="shared" si="0"/>
        <v>39814</v>
      </c>
      <c r="I39">
        <f t="shared" si="1"/>
        <v>-129.05000000000001</v>
      </c>
      <c r="J39">
        <f t="shared" si="2"/>
        <v>516.24997335703711</v>
      </c>
      <c r="K39">
        <f>(I39-AVERAGE($I$12:I$51))^2</f>
        <v>299.86983056250045</v>
      </c>
      <c r="L39">
        <f t="shared" si="3"/>
        <v>-22.721134948700012</v>
      </c>
    </row>
    <row r="40" spans="1:12" x14ac:dyDescent="0.3">
      <c r="A40" s="2">
        <v>31154</v>
      </c>
      <c r="B40">
        <v>149.91</v>
      </c>
      <c r="C40">
        <v>-109.91</v>
      </c>
      <c r="D40">
        <v>-111.24</v>
      </c>
      <c r="F40">
        <v>43465</v>
      </c>
      <c r="G40">
        <v>-105.1912231445</v>
      </c>
      <c r="H40" s="2">
        <f t="shared" si="0"/>
        <v>40179</v>
      </c>
      <c r="I40">
        <f t="shared" si="1"/>
        <v>-125.63</v>
      </c>
      <c r="J40">
        <f t="shared" si="2"/>
        <v>417.74359934892226</v>
      </c>
      <c r="K40">
        <f>(I40-AVERAGE($I$12:I$51))^2</f>
        <v>193.11966056249992</v>
      </c>
      <c r="L40">
        <f t="shared" si="3"/>
        <v>-20.438776855499995</v>
      </c>
    </row>
    <row r="41" spans="1:12" x14ac:dyDescent="0.3">
      <c r="A41" s="2">
        <v>31216</v>
      </c>
      <c r="B41">
        <v>151.85</v>
      </c>
      <c r="C41">
        <v>-111.85</v>
      </c>
      <c r="D41">
        <v>-113.18</v>
      </c>
      <c r="F41">
        <v>43830</v>
      </c>
      <c r="G41">
        <v>-99.815940856929998</v>
      </c>
      <c r="H41" s="2">
        <f t="shared" si="0"/>
        <v>40544</v>
      </c>
      <c r="I41">
        <f t="shared" si="1"/>
        <v>-126.74</v>
      </c>
      <c r="J41">
        <f t="shared" si="2"/>
        <v>724.90496073953102</v>
      </c>
      <c r="K41">
        <f>(I41-AVERAGE($I$12:I$51))^2</f>
        <v>225.20254556249989</v>
      </c>
      <c r="L41">
        <f t="shared" si="3"/>
        <v>-26.924059143069996</v>
      </c>
    </row>
    <row r="42" spans="1:12" x14ac:dyDescent="0.3">
      <c r="A42" s="2">
        <v>31236</v>
      </c>
      <c r="B42">
        <v>147.02000000000001</v>
      </c>
      <c r="C42">
        <v>-107.02</v>
      </c>
      <c r="D42">
        <v>-108.35</v>
      </c>
      <c r="F42">
        <v>44195</v>
      </c>
      <c r="G42">
        <v>-92.57859802246</v>
      </c>
      <c r="H42" s="2">
        <f t="shared" si="0"/>
        <v>40909</v>
      </c>
      <c r="I42">
        <f t="shared" si="1"/>
        <v>-116.81</v>
      </c>
      <c r="J42">
        <f t="shared" si="2"/>
        <v>587.16084179712959</v>
      </c>
      <c r="K42">
        <f>(I42-AVERAGE($I$12:I$51))^2</f>
        <v>25.77339056250004</v>
      </c>
      <c r="L42">
        <f t="shared" si="3"/>
        <v>-24.231401977540003</v>
      </c>
    </row>
    <row r="43" spans="1:12" x14ac:dyDescent="0.3">
      <c r="A43" s="2">
        <v>31280</v>
      </c>
      <c r="B43">
        <v>144.30000000000001</v>
      </c>
      <c r="C43">
        <v>-104.3</v>
      </c>
      <c r="D43">
        <v>-105.63</v>
      </c>
      <c r="F43">
        <v>44561</v>
      </c>
      <c r="G43">
        <v>-88.303001403810001</v>
      </c>
      <c r="H43" s="2">
        <f t="shared" si="0"/>
        <v>41275</v>
      </c>
      <c r="I43">
        <f t="shared" si="1"/>
        <v>-114.2</v>
      </c>
      <c r="J43">
        <f t="shared" si="2"/>
        <v>670.65453629106696</v>
      </c>
      <c r="K43">
        <f>(I43-AVERAGE($I$12:I$51))^2</f>
        <v>6.0848555625000227</v>
      </c>
      <c r="L43">
        <f t="shared" si="3"/>
        <v>-25.896998596190002</v>
      </c>
    </row>
    <row r="44" spans="1:12" x14ac:dyDescent="0.3">
      <c r="A44" s="2">
        <v>31327</v>
      </c>
      <c r="B44">
        <v>136.87</v>
      </c>
      <c r="C44">
        <v>-96.87</v>
      </c>
      <c r="D44">
        <v>-98.2</v>
      </c>
      <c r="F44">
        <v>44926</v>
      </c>
      <c r="G44">
        <v>-87.634811401370001</v>
      </c>
      <c r="H44" s="2">
        <f t="shared" si="0"/>
        <v>41640</v>
      </c>
      <c r="I44">
        <f t="shared" si="1"/>
        <v>-109.95</v>
      </c>
      <c r="J44">
        <f t="shared" si="2"/>
        <v>497.96764219242641</v>
      </c>
      <c r="K44">
        <f>(I44-AVERAGE($I$12:I$51))^2</f>
        <v>3.1799805624999835</v>
      </c>
      <c r="L44">
        <f t="shared" si="3"/>
        <v>-22.315188598630002</v>
      </c>
    </row>
    <row r="45" spans="1:12" x14ac:dyDescent="0.3">
      <c r="A45" s="2">
        <v>31371</v>
      </c>
      <c r="B45">
        <v>134.35</v>
      </c>
      <c r="C45">
        <v>-94.35</v>
      </c>
      <c r="D45">
        <v>-95.68</v>
      </c>
      <c r="F45">
        <v>45291</v>
      </c>
      <c r="G45">
        <v>-87.83447265625</v>
      </c>
      <c r="H45" s="2">
        <f t="shared" si="0"/>
        <v>42005</v>
      </c>
      <c r="I45">
        <f t="shared" si="1"/>
        <v>-111.9</v>
      </c>
      <c r="J45">
        <f t="shared" si="2"/>
        <v>579.14960633277917</v>
      </c>
      <c r="K45">
        <f>(I45-AVERAGE($I$12:I$51))^2</f>
        <v>2.7805562500002504E-2</v>
      </c>
      <c r="L45">
        <f t="shared" si="3"/>
        <v>-24.065527343750006</v>
      </c>
    </row>
    <row r="46" spans="1:12" x14ac:dyDescent="0.3">
      <c r="A46" s="2">
        <v>31421</v>
      </c>
      <c r="B46">
        <v>133.43</v>
      </c>
      <c r="C46">
        <v>-93.43</v>
      </c>
      <c r="D46">
        <v>-94.76</v>
      </c>
      <c r="F46">
        <v>45656</v>
      </c>
      <c r="G46">
        <v>-87.365631103520002</v>
      </c>
      <c r="H46" s="2">
        <f t="shared" si="0"/>
        <v>42370</v>
      </c>
      <c r="I46">
        <f t="shared" si="1"/>
        <v>-111.9</v>
      </c>
      <c r="J46">
        <f t="shared" si="2"/>
        <v>601.93525714856548</v>
      </c>
      <c r="K46">
        <f>(I46-AVERAGE($I$12:I$51))^2</f>
        <v>2.7805562500002504E-2</v>
      </c>
      <c r="L46">
        <f t="shared" si="3"/>
        <v>-24.534368896480004</v>
      </c>
    </row>
    <row r="47" spans="1:12" x14ac:dyDescent="0.3">
      <c r="A47" s="2">
        <v>31468</v>
      </c>
      <c r="B47">
        <v>132.53</v>
      </c>
      <c r="C47">
        <v>-92.53</v>
      </c>
      <c r="D47">
        <v>-93.86</v>
      </c>
      <c r="F47">
        <v>46022</v>
      </c>
      <c r="G47">
        <v>-84.1791305542</v>
      </c>
      <c r="H47" s="2">
        <f t="shared" si="0"/>
        <v>42736</v>
      </c>
      <c r="I47">
        <f t="shared" si="1"/>
        <v>-110.48</v>
      </c>
      <c r="J47">
        <f t="shared" si="2"/>
        <v>691.73573360501621</v>
      </c>
      <c r="K47">
        <f>(I47-AVERAGE($I$12:I$51))^2</f>
        <v>1.5706355624999855</v>
      </c>
      <c r="L47">
        <f t="shared" si="3"/>
        <v>-26.300869445800004</v>
      </c>
    </row>
    <row r="48" spans="1:12" x14ac:dyDescent="0.3">
      <c r="A48" s="2">
        <v>31615</v>
      </c>
      <c r="B48">
        <v>146.729999999999</v>
      </c>
      <c r="C48">
        <v>-106.73</v>
      </c>
      <c r="D48">
        <v>-108.06</v>
      </c>
      <c r="F48">
        <v>46387</v>
      </c>
      <c r="G48">
        <v>-83.168815612789999</v>
      </c>
      <c r="H48" s="2">
        <f t="shared" si="0"/>
        <v>43101</v>
      </c>
      <c r="I48">
        <f t="shared" si="1"/>
        <v>-105.64</v>
      </c>
      <c r="J48">
        <f t="shared" si="2"/>
        <v>504.95412776399053</v>
      </c>
      <c r="K48">
        <f>(I48-AVERAGE($I$12:I$51))^2</f>
        <v>37.127695562499973</v>
      </c>
      <c r="L48">
        <f t="shared" si="3"/>
        <v>-22.471184387210002</v>
      </c>
    </row>
    <row r="49" spans="1:12" x14ac:dyDescent="0.3">
      <c r="A49" s="2">
        <v>31631</v>
      </c>
      <c r="B49">
        <v>148.41999999999899</v>
      </c>
      <c r="C49">
        <v>-108.42</v>
      </c>
      <c r="D49">
        <v>-109.75</v>
      </c>
      <c r="F49">
        <v>46752</v>
      </c>
      <c r="G49">
        <v>-81.895614624019998</v>
      </c>
      <c r="H49" s="2">
        <f t="shared" si="0"/>
        <v>43466</v>
      </c>
      <c r="I49">
        <f t="shared" si="1"/>
        <v>-108.35</v>
      </c>
      <c r="J49">
        <f t="shared" si="2"/>
        <v>699.83450562086432</v>
      </c>
      <c r="K49">
        <f>(I49-AVERAGE($I$12:I$51))^2</f>
        <v>11.446380562500027</v>
      </c>
      <c r="L49">
        <f t="shared" si="3"/>
        <v>-26.454385375979996</v>
      </c>
    </row>
    <row r="50" spans="1:12" x14ac:dyDescent="0.3">
      <c r="A50" s="2">
        <v>31685</v>
      </c>
      <c r="B50">
        <v>147.88999999999899</v>
      </c>
      <c r="C50">
        <v>-107.89</v>
      </c>
      <c r="D50">
        <v>-109.22</v>
      </c>
      <c r="F50">
        <v>47117</v>
      </c>
      <c r="G50">
        <v>-80.754615783689999</v>
      </c>
      <c r="H50" s="2">
        <f t="shared" si="0"/>
        <v>43831</v>
      </c>
      <c r="I50">
        <f t="shared" si="1"/>
        <v>-107.73</v>
      </c>
      <c r="J50">
        <f t="shared" si="2"/>
        <v>727.67135361754697</v>
      </c>
      <c r="K50">
        <f>(I50-AVERAGE($I$12:I$51))^2</f>
        <v>16.026010562499952</v>
      </c>
      <c r="L50">
        <f t="shared" si="3"/>
        <v>-26.975384216310005</v>
      </c>
    </row>
    <row r="51" spans="1:12" x14ac:dyDescent="0.3">
      <c r="A51" s="2">
        <v>31734</v>
      </c>
      <c r="B51">
        <v>157</v>
      </c>
      <c r="C51">
        <v>-117</v>
      </c>
      <c r="D51">
        <v>-118.33</v>
      </c>
      <c r="F51">
        <v>47483</v>
      </c>
      <c r="G51">
        <v>-93.925239562990001</v>
      </c>
      <c r="H51" s="2">
        <f t="shared" si="0"/>
        <v>44197</v>
      </c>
      <c r="I51">
        <f t="shared" si="1"/>
        <v>-105.83</v>
      </c>
      <c r="J51">
        <f t="shared" si="2"/>
        <v>141.72332106259847</v>
      </c>
      <c r="K51">
        <f>(I51-AVERAGE($I$12:I$51))^2</f>
        <v>34.848360562499998</v>
      </c>
      <c r="L51">
        <f t="shared" si="3"/>
        <v>-11.904760437009998</v>
      </c>
    </row>
    <row r="52" spans="1:12" x14ac:dyDescent="0.3">
      <c r="A52" s="2">
        <v>31790</v>
      </c>
      <c r="B52">
        <v>158.33000000000001</v>
      </c>
      <c r="C52">
        <v>-118.33</v>
      </c>
      <c r="D52">
        <v>-119.66</v>
      </c>
      <c r="F52">
        <v>47848</v>
      </c>
      <c r="G52">
        <v>-101.7670288086</v>
      </c>
      <c r="H52" s="2">
        <f t="shared" si="0"/>
        <v>44562</v>
      </c>
      <c r="I52">
        <f t="shared" si="1"/>
        <v>-105.19</v>
      </c>
      <c r="J52">
        <f t="shared" si="2"/>
        <v>11.716731777154301</v>
      </c>
      <c r="K52">
        <f>(I52-AVERAGE($I$12:I$51))^2</f>
        <v>42.814120562500008</v>
      </c>
      <c r="L52">
        <f t="shared" si="3"/>
        <v>-3.422971191399995</v>
      </c>
    </row>
    <row r="53" spans="1:12" x14ac:dyDescent="0.3">
      <c r="A53" s="2">
        <v>31833</v>
      </c>
      <c r="B53">
        <v>144.57</v>
      </c>
      <c r="C53">
        <v>-104.57</v>
      </c>
      <c r="D53">
        <v>-105.9</v>
      </c>
      <c r="F53">
        <v>48213</v>
      </c>
      <c r="G53">
        <v>-106.41065979</v>
      </c>
      <c r="H53" s="2">
        <f t="shared" si="0"/>
        <v>44927</v>
      </c>
      <c r="I53">
        <f t="shared" si="1"/>
        <v>-109.22</v>
      </c>
      <c r="J53">
        <f t="shared" si="2"/>
        <v>7.8923924155228553</v>
      </c>
      <c r="K53">
        <f>(I53-AVERAGE($I$12:I$51))^2</f>
        <v>6.3164255624999965</v>
      </c>
      <c r="L53">
        <f t="shared" si="3"/>
        <v>-2.809340210000002</v>
      </c>
    </row>
    <row r="54" spans="1:12" x14ac:dyDescent="0.3">
      <c r="A54" s="2">
        <v>31904</v>
      </c>
      <c r="B54">
        <v>141.54</v>
      </c>
      <c r="C54">
        <v>-101.54</v>
      </c>
      <c r="D54">
        <v>-102.87</v>
      </c>
      <c r="F54">
        <v>48578</v>
      </c>
      <c r="G54">
        <v>-109.2041931152</v>
      </c>
      <c r="H54" s="2">
        <f t="shared" si="0"/>
        <v>45292</v>
      </c>
      <c r="I54">
        <f t="shared" si="1"/>
        <v>-109.22</v>
      </c>
      <c r="J54">
        <f t="shared" si="2"/>
        <v>2.4985760708046855E-4</v>
      </c>
      <c r="K54">
        <f>(I54-AVERAGE($I$12:I$51))^2</f>
        <v>6.3164255624999965</v>
      </c>
      <c r="L54">
        <f t="shared" si="3"/>
        <v>-1.5806884799999921E-2</v>
      </c>
    </row>
    <row r="55" spans="1:12" x14ac:dyDescent="0.3">
      <c r="A55" s="2">
        <v>31951</v>
      </c>
      <c r="B55">
        <v>139.74</v>
      </c>
      <c r="C55">
        <v>-99.74</v>
      </c>
      <c r="D55">
        <v>-101.07</v>
      </c>
      <c r="F55">
        <v>48944</v>
      </c>
      <c r="G55">
        <v>-111.70742797849999</v>
      </c>
      <c r="H55" s="2">
        <f t="shared" si="0"/>
        <v>45658</v>
      </c>
      <c r="I55">
        <f t="shared" si="1"/>
        <v>-109.22</v>
      </c>
      <c r="J55">
        <f t="shared" si="2"/>
        <v>6.1872979482245674</v>
      </c>
      <c r="K55">
        <f>(I55-AVERAGE($I$12:I$51))^2</f>
        <v>6.3164255624999965</v>
      </c>
      <c r="L55">
        <f t="shared" si="3"/>
        <v>2.4874279784999942</v>
      </c>
    </row>
    <row r="56" spans="1:12" x14ac:dyDescent="0.3">
      <c r="A56" s="2">
        <v>31994</v>
      </c>
      <c r="B56">
        <v>139.63999999999899</v>
      </c>
      <c r="C56">
        <v>-99.64</v>
      </c>
      <c r="D56">
        <v>-100.97</v>
      </c>
      <c r="F56">
        <v>49309</v>
      </c>
      <c r="G56">
        <v>-115.0190658569</v>
      </c>
      <c r="H56" s="2">
        <f t="shared" si="0"/>
        <v>46023</v>
      </c>
      <c r="I56">
        <f t="shared" si="1"/>
        <v>-109.22</v>
      </c>
      <c r="J56">
        <f t="shared" si="2"/>
        <v>33.629164812663333</v>
      </c>
      <c r="K56">
        <f>(I56-AVERAGE($I$12:I$51))^2</f>
        <v>6.3164255624999965</v>
      </c>
      <c r="L56">
        <f t="shared" si="3"/>
        <v>5.7990658569000004</v>
      </c>
    </row>
    <row r="57" spans="1:12" x14ac:dyDescent="0.3">
      <c r="A57" s="2">
        <v>32042</v>
      </c>
      <c r="B57">
        <v>140.19999999999899</v>
      </c>
      <c r="C57">
        <v>-100.2</v>
      </c>
      <c r="D57">
        <v>-101.53</v>
      </c>
      <c r="F57">
        <v>49674</v>
      </c>
      <c r="G57">
        <v>-116.70551300050001</v>
      </c>
      <c r="H57" s="2">
        <f t="shared" si="0"/>
        <v>46388</v>
      </c>
      <c r="I57">
        <f t="shared" si="1"/>
        <v>-109.22</v>
      </c>
      <c r="J57">
        <f t="shared" si="2"/>
        <v>56.032904880654606</v>
      </c>
      <c r="K57">
        <f>(I57-AVERAGE($I$12:I$51))^2</f>
        <v>6.3164255624999965</v>
      </c>
      <c r="L57">
        <f t="shared" si="3"/>
        <v>7.4855130005000063</v>
      </c>
    </row>
    <row r="58" spans="1:12" x14ac:dyDescent="0.3">
      <c r="A58" s="2">
        <v>32097</v>
      </c>
      <c r="B58">
        <v>153.19999999999899</v>
      </c>
      <c r="C58">
        <v>-113.2</v>
      </c>
      <c r="D58">
        <v>-114.53</v>
      </c>
      <c r="F58">
        <v>50039</v>
      </c>
      <c r="G58">
        <v>-118.1617050171</v>
      </c>
      <c r="H58" s="2">
        <f t="shared" si="0"/>
        <v>46753</v>
      </c>
      <c r="I58">
        <f t="shared" si="1"/>
        <v>-109.22</v>
      </c>
      <c r="J58">
        <f t="shared" si="2"/>
        <v>79.954088612831413</v>
      </c>
      <c r="K58">
        <f>(I58-AVERAGE($I$12:I$51))^2</f>
        <v>6.3164255624999965</v>
      </c>
      <c r="L58">
        <f t="shared" si="3"/>
        <v>8.9417050171000056</v>
      </c>
    </row>
    <row r="59" spans="1:12" x14ac:dyDescent="0.3">
      <c r="A59" s="2">
        <v>32154</v>
      </c>
      <c r="B59">
        <v>157.6</v>
      </c>
      <c r="C59">
        <v>-117.6</v>
      </c>
      <c r="D59">
        <v>-118.93</v>
      </c>
      <c r="F59">
        <v>50405</v>
      </c>
      <c r="G59">
        <v>-119.1129989624</v>
      </c>
      <c r="H59" s="2">
        <f t="shared" si="0"/>
        <v>47119</v>
      </c>
      <c r="I59">
        <f t="shared" si="1"/>
        <v>-109.22</v>
      </c>
      <c r="J59">
        <f t="shared" si="2"/>
        <v>97.871428470047476</v>
      </c>
      <c r="K59">
        <f>(I59-AVERAGE($I$12:I$51))^2</f>
        <v>6.3164255624999965</v>
      </c>
      <c r="L59">
        <f t="shared" si="3"/>
        <v>9.8929989624000001</v>
      </c>
    </row>
    <row r="60" spans="1:12" x14ac:dyDescent="0.3">
      <c r="A60" s="2">
        <v>32216</v>
      </c>
      <c r="B60">
        <v>143.30000000000001</v>
      </c>
      <c r="C60">
        <v>-103.3</v>
      </c>
      <c r="D60">
        <v>-104.63</v>
      </c>
      <c r="F60">
        <v>50770</v>
      </c>
      <c r="G60">
        <v>-120.2342758179</v>
      </c>
      <c r="H60" s="2">
        <f t="shared" si="0"/>
        <v>47484</v>
      </c>
      <c r="I60">
        <f t="shared" si="1"/>
        <v>-109.22</v>
      </c>
      <c r="J60">
        <f t="shared" si="2"/>
        <v>121.31427179277671</v>
      </c>
      <c r="K60">
        <f>(I60-AVERAGE($I$12:I$51))^2</f>
        <v>6.3164255624999965</v>
      </c>
      <c r="L60">
        <f t="shared" si="3"/>
        <v>11.0142758179</v>
      </c>
    </row>
    <row r="61" spans="1:12" x14ac:dyDescent="0.3">
      <c r="A61" s="2">
        <v>32265</v>
      </c>
      <c r="B61">
        <v>141.30000000000001</v>
      </c>
      <c r="C61">
        <v>-101.3</v>
      </c>
      <c r="D61">
        <v>-102.63</v>
      </c>
      <c r="F61">
        <v>51135</v>
      </c>
      <c r="G61">
        <v>-121.3014831543</v>
      </c>
      <c r="H61" s="2">
        <f t="shared" si="0"/>
        <v>47849</v>
      </c>
      <c r="I61">
        <f t="shared" si="1"/>
        <v>-109.22</v>
      </c>
      <c r="J61">
        <f t="shared" si="2"/>
        <v>145.96223520763473</v>
      </c>
      <c r="K61">
        <f>(I61-AVERAGE($I$12:I$51))^2</f>
        <v>6.3164255624999965</v>
      </c>
      <c r="L61">
        <f t="shared" si="3"/>
        <v>12.081483154300003</v>
      </c>
    </row>
    <row r="62" spans="1:12" x14ac:dyDescent="0.3">
      <c r="A62" s="2">
        <v>32323</v>
      </c>
      <c r="B62">
        <v>140.30000000000001</v>
      </c>
      <c r="C62">
        <v>-100.3</v>
      </c>
      <c r="D62">
        <v>-101.63</v>
      </c>
      <c r="F62">
        <v>51500</v>
      </c>
      <c r="G62">
        <v>-122.306968689</v>
      </c>
      <c r="H62" s="2">
        <f t="shared" si="0"/>
        <v>48214</v>
      </c>
      <c r="I62">
        <f t="shared" si="1"/>
        <v>-109.22</v>
      </c>
      <c r="J62">
        <f t="shared" si="2"/>
        <v>171.26874946686644</v>
      </c>
      <c r="K62">
        <f>(I62-AVERAGE($I$12:I$51))^2</f>
        <v>6.3164255624999965</v>
      </c>
      <c r="L62">
        <f t="shared" si="3"/>
        <v>13.086968689000003</v>
      </c>
    </row>
    <row r="63" spans="1:12" x14ac:dyDescent="0.3">
      <c r="A63" s="2">
        <v>32364</v>
      </c>
      <c r="B63">
        <v>141.44999999999899</v>
      </c>
      <c r="C63">
        <v>-101.45</v>
      </c>
      <c r="D63">
        <v>-102.78</v>
      </c>
      <c r="F63">
        <v>51866</v>
      </c>
      <c r="G63">
        <v>-118.33978271479999</v>
      </c>
      <c r="H63" s="2">
        <f t="shared" si="0"/>
        <v>48580</v>
      </c>
      <c r="I63">
        <f t="shared" si="1"/>
        <v>-109.22</v>
      </c>
      <c r="J63">
        <f t="shared" si="2"/>
        <v>83.17043676516478</v>
      </c>
      <c r="K63">
        <f>(I63-AVERAGE($I$12:I$51))^2</f>
        <v>6.3164255624999965</v>
      </c>
      <c r="L63">
        <f t="shared" si="3"/>
        <v>9.1197827147999959</v>
      </c>
    </row>
    <row r="64" spans="1:12" x14ac:dyDescent="0.3">
      <c r="A64" s="2">
        <v>32427</v>
      </c>
      <c r="B64">
        <v>140.80000000000001</v>
      </c>
      <c r="C64">
        <v>-100.8</v>
      </c>
      <c r="D64">
        <v>-102.13</v>
      </c>
      <c r="F64">
        <v>52231</v>
      </c>
      <c r="G64">
        <v>-117.5991439819</v>
      </c>
      <c r="H64" s="2">
        <f t="shared" si="0"/>
        <v>48945</v>
      </c>
      <c r="I64">
        <f t="shared" si="1"/>
        <v>-109.22</v>
      </c>
      <c r="J64">
        <f t="shared" si="2"/>
        <v>70.210053869410999</v>
      </c>
      <c r="K64">
        <f>(I64-AVERAGE($I$12:I$51))^2</f>
        <v>6.3164255624999965</v>
      </c>
      <c r="L64">
        <f t="shared" si="3"/>
        <v>8.3791439819000004</v>
      </c>
    </row>
    <row r="65" spans="1:12" x14ac:dyDescent="0.3">
      <c r="A65" s="2">
        <v>32469</v>
      </c>
      <c r="B65">
        <v>140.30000000000001</v>
      </c>
      <c r="C65">
        <v>-100.3</v>
      </c>
      <c r="D65">
        <v>-101.63</v>
      </c>
      <c r="F65">
        <v>52596</v>
      </c>
      <c r="G65">
        <v>-117.1427612305</v>
      </c>
      <c r="H65" s="2">
        <f t="shared" si="0"/>
        <v>49310</v>
      </c>
      <c r="I65">
        <f t="shared" si="1"/>
        <v>-109.22</v>
      </c>
      <c r="J65">
        <f t="shared" si="2"/>
        <v>62.770145515513889</v>
      </c>
      <c r="K65">
        <f>(I65-AVERAGE($I$12:I$51))^2</f>
        <v>6.3164255624999965</v>
      </c>
      <c r="L65">
        <f t="shared" si="3"/>
        <v>7.9227612305000008</v>
      </c>
    </row>
    <row r="66" spans="1:12" x14ac:dyDescent="0.3">
      <c r="A66" s="2">
        <v>32525</v>
      </c>
      <c r="B66">
        <v>140.19999999999899</v>
      </c>
      <c r="C66">
        <v>-100.2</v>
      </c>
      <c r="D66">
        <v>-101.53</v>
      </c>
      <c r="F66">
        <v>52961</v>
      </c>
      <c r="G66">
        <v>-116.83232879640001</v>
      </c>
      <c r="H66" s="2">
        <f t="shared" si="0"/>
        <v>49675</v>
      </c>
      <c r="I66">
        <f t="shared" si="1"/>
        <v>-109.22</v>
      </c>
      <c r="J66">
        <f t="shared" si="2"/>
        <v>57.94754970450078</v>
      </c>
      <c r="K66">
        <f>(I66-AVERAGE($I$12:I$51))^2</f>
        <v>6.3164255624999965</v>
      </c>
      <c r="L66">
        <f t="shared" si="3"/>
        <v>7.612328796400007</v>
      </c>
    </row>
    <row r="67" spans="1:12" x14ac:dyDescent="0.3">
      <c r="A67" s="2">
        <v>32581</v>
      </c>
      <c r="B67">
        <v>139.80000000000001</v>
      </c>
      <c r="C67">
        <v>-99.8</v>
      </c>
      <c r="D67">
        <v>-101.13</v>
      </c>
      <c r="F67">
        <v>53327</v>
      </c>
      <c r="G67">
        <v>-116.6187286377</v>
      </c>
      <c r="H67" s="2">
        <f t="shared" si="0"/>
        <v>50041</v>
      </c>
      <c r="I67">
        <f t="shared" si="1"/>
        <v>-109.22</v>
      </c>
      <c r="J67">
        <f t="shared" si="2"/>
        <v>54.741185454322142</v>
      </c>
      <c r="K67">
        <f>(I67-AVERAGE($I$12:I$51))^2</f>
        <v>6.3164255624999965</v>
      </c>
      <c r="L67">
        <f t="shared" si="3"/>
        <v>7.3987286377000032</v>
      </c>
    </row>
    <row r="68" spans="1:12" x14ac:dyDescent="0.3">
      <c r="A68" s="2">
        <v>32622</v>
      </c>
      <c r="B68">
        <v>138.69999999999899</v>
      </c>
      <c r="C68">
        <v>-98.7</v>
      </c>
      <c r="D68">
        <v>-100.03</v>
      </c>
      <c r="F68">
        <v>53692</v>
      </c>
      <c r="G68">
        <v>-116.4779052734</v>
      </c>
      <c r="H68" s="2">
        <f t="shared" ref="H68:H82" si="4">$H$2+F68-$F$2+1</f>
        <v>50406</v>
      </c>
      <c r="I68">
        <f t="shared" ref="I68:I82" si="5">IFERROR(VLOOKUP(H68,A:D,4,FALSE),IFERROR(VLOOKUP(H68,A:D,4),0))</f>
        <v>-109.22</v>
      </c>
      <c r="J68">
        <f t="shared" si="2"/>
        <v>52.677188957647509</v>
      </c>
      <c r="K68">
        <f>(I68-AVERAGE($I$12:I$51))^2</f>
        <v>6.3164255624999965</v>
      </c>
      <c r="L68">
        <f t="shared" si="3"/>
        <v>7.2579052733999987</v>
      </c>
    </row>
    <row r="69" spans="1:12" x14ac:dyDescent="0.3">
      <c r="A69" s="2">
        <v>32672</v>
      </c>
      <c r="B69">
        <v>138.4</v>
      </c>
      <c r="C69">
        <v>-98.4</v>
      </c>
      <c r="D69">
        <v>-99.73</v>
      </c>
      <c r="F69">
        <v>54057</v>
      </c>
      <c r="G69">
        <v>-116.3929977417</v>
      </c>
      <c r="H69" s="2">
        <f t="shared" si="4"/>
        <v>50771</v>
      </c>
      <c r="I69">
        <f t="shared" si="5"/>
        <v>-109.22</v>
      </c>
      <c r="J69">
        <f t="shared" si="2"/>
        <v>51.451896602433322</v>
      </c>
      <c r="K69">
        <f>(I69-AVERAGE($I$12:I$51))^2</f>
        <v>6.3164255624999965</v>
      </c>
      <c r="L69">
        <f t="shared" si="3"/>
        <v>7.1729977417000015</v>
      </c>
    </row>
    <row r="70" spans="1:12" x14ac:dyDescent="0.3">
      <c r="A70" s="2">
        <v>32729</v>
      </c>
      <c r="B70">
        <v>138.80000000000001</v>
      </c>
      <c r="C70">
        <v>-98.8</v>
      </c>
      <c r="D70">
        <v>-100.13</v>
      </c>
      <c r="F70">
        <v>54422</v>
      </c>
      <c r="G70">
        <v>-116.3526306152</v>
      </c>
      <c r="H70" s="2">
        <f t="shared" si="4"/>
        <v>51136</v>
      </c>
      <c r="I70">
        <f t="shared" si="5"/>
        <v>-109.22</v>
      </c>
      <c r="J70">
        <f t="shared" si="2"/>
        <v>50.874419492888329</v>
      </c>
      <c r="K70">
        <f>(I70-AVERAGE($I$12:I$51))^2</f>
        <v>6.3164255624999965</v>
      </c>
      <c r="L70">
        <f t="shared" si="3"/>
        <v>7.1326306152000001</v>
      </c>
    </row>
    <row r="71" spans="1:12" x14ac:dyDescent="0.3">
      <c r="A71" s="2">
        <v>32784</v>
      </c>
      <c r="B71">
        <v>139.4</v>
      </c>
      <c r="C71">
        <v>-99.4</v>
      </c>
      <c r="D71">
        <v>-100.73</v>
      </c>
      <c r="F71">
        <v>54788</v>
      </c>
      <c r="G71">
        <v>-116.34842681879999</v>
      </c>
      <c r="H71" s="2">
        <f t="shared" si="4"/>
        <v>51502</v>
      </c>
      <c r="I71">
        <f t="shared" si="5"/>
        <v>-109.22</v>
      </c>
      <c r="J71">
        <f t="shared" si="2"/>
        <v>50.814468910987003</v>
      </c>
      <c r="K71">
        <f>(I71-AVERAGE($I$12:I$51))^2</f>
        <v>6.3164255624999965</v>
      </c>
      <c r="L71">
        <f t="shared" si="3"/>
        <v>7.1284268187999942</v>
      </c>
    </row>
    <row r="72" spans="1:12" x14ac:dyDescent="0.3">
      <c r="A72" s="2">
        <v>32828</v>
      </c>
      <c r="B72">
        <v>139.44999999999899</v>
      </c>
      <c r="C72">
        <v>-99.45</v>
      </c>
      <c r="D72">
        <v>-100.78</v>
      </c>
      <c r="F72">
        <v>55153</v>
      </c>
      <c r="G72">
        <v>-116.3738708496</v>
      </c>
      <c r="H72" s="2">
        <f t="shared" si="4"/>
        <v>51867</v>
      </c>
      <c r="I72">
        <f t="shared" si="5"/>
        <v>-109.22</v>
      </c>
      <c r="J72">
        <f t="shared" si="2"/>
        <v>51.177868132756579</v>
      </c>
      <c r="K72">
        <f>(I72-AVERAGE($I$12:I$51))^2</f>
        <v>6.3164255624999965</v>
      </c>
      <c r="L72">
        <f t="shared" si="3"/>
        <v>7.153870849599997</v>
      </c>
    </row>
    <row r="73" spans="1:12" x14ac:dyDescent="0.3">
      <c r="A73" s="2">
        <v>32883</v>
      </c>
      <c r="B73">
        <v>140.15</v>
      </c>
      <c r="C73">
        <v>-100.15</v>
      </c>
      <c r="D73">
        <v>-101.48</v>
      </c>
      <c r="F73">
        <v>55518</v>
      </c>
      <c r="G73">
        <v>-116.42371368409999</v>
      </c>
      <c r="H73" s="2">
        <f t="shared" si="4"/>
        <v>52232</v>
      </c>
      <c r="I73">
        <f t="shared" si="5"/>
        <v>-109.22</v>
      </c>
      <c r="J73">
        <f t="shared" si="2"/>
        <v>51.89349084248952</v>
      </c>
      <c r="K73">
        <f>(I73-AVERAGE($I$12:I$51))^2</f>
        <v>6.3164255624999965</v>
      </c>
      <c r="L73">
        <f t="shared" si="3"/>
        <v>7.2037136840999949</v>
      </c>
    </row>
    <row r="74" spans="1:12" x14ac:dyDescent="0.3">
      <c r="A74" s="2">
        <v>32939</v>
      </c>
      <c r="B74">
        <v>140</v>
      </c>
      <c r="C74">
        <v>-100</v>
      </c>
      <c r="D74">
        <v>-101.33</v>
      </c>
      <c r="F74">
        <v>55883</v>
      </c>
      <c r="G74">
        <v>-116.49360656739999</v>
      </c>
      <c r="H74" s="2">
        <f t="shared" si="4"/>
        <v>52597</v>
      </c>
      <c r="I74">
        <f t="shared" si="5"/>
        <v>-109.22</v>
      </c>
      <c r="J74">
        <f t="shared" si="2"/>
        <v>52.90535249732433</v>
      </c>
      <c r="K74">
        <f>(I74-AVERAGE($I$12:I$51))^2</f>
        <v>6.3164255624999965</v>
      </c>
      <c r="L74">
        <f t="shared" si="3"/>
        <v>7.2736065673999946</v>
      </c>
    </row>
    <row r="75" spans="1:12" x14ac:dyDescent="0.3">
      <c r="A75" s="2">
        <v>32995</v>
      </c>
      <c r="B75">
        <v>140.05000000000001</v>
      </c>
      <c r="C75">
        <v>-100.05</v>
      </c>
      <c r="D75">
        <v>-101.38</v>
      </c>
      <c r="F75">
        <v>56249</v>
      </c>
      <c r="G75">
        <v>-116.5807266235</v>
      </c>
      <c r="H75" s="2">
        <f t="shared" si="4"/>
        <v>52963</v>
      </c>
      <c r="I75">
        <f t="shared" si="5"/>
        <v>-109.22</v>
      </c>
      <c r="J75">
        <f t="shared" si="2"/>
        <v>54.180296425901709</v>
      </c>
      <c r="K75">
        <f>(I75-AVERAGE($I$12:I$51))^2</f>
        <v>6.3164255624999965</v>
      </c>
      <c r="L75">
        <f t="shared" si="3"/>
        <v>7.3607266234999997</v>
      </c>
    </row>
    <row r="76" spans="1:12" x14ac:dyDescent="0.3">
      <c r="A76" s="2">
        <v>33049</v>
      </c>
      <c r="B76">
        <v>145.63</v>
      </c>
      <c r="C76">
        <v>-105.63</v>
      </c>
      <c r="D76">
        <v>-106.96</v>
      </c>
      <c r="F76">
        <v>56614</v>
      </c>
      <c r="G76">
        <v>-116.6815032959</v>
      </c>
      <c r="H76" s="2">
        <f t="shared" si="4"/>
        <v>53328</v>
      </c>
      <c r="I76">
        <f t="shared" si="5"/>
        <v>-109.22</v>
      </c>
      <c r="J76">
        <f t="shared" si="2"/>
        <v>55.674031434726594</v>
      </c>
      <c r="K76">
        <f>(I76-AVERAGE($I$12:I$51))^2</f>
        <v>6.3164255624999965</v>
      </c>
      <c r="L76">
        <f t="shared" si="3"/>
        <v>7.4615032959000018</v>
      </c>
    </row>
    <row r="77" spans="1:12" x14ac:dyDescent="0.3">
      <c r="A77" s="2">
        <v>33100</v>
      </c>
      <c r="B77">
        <v>143.05000000000001</v>
      </c>
      <c r="C77">
        <v>-103.05</v>
      </c>
      <c r="D77">
        <v>-104.38</v>
      </c>
      <c r="F77">
        <v>56979</v>
      </c>
      <c r="G77">
        <v>-116.79396820069999</v>
      </c>
      <c r="H77" s="2">
        <f t="shared" si="4"/>
        <v>53693</v>
      </c>
      <c r="I77">
        <f t="shared" si="5"/>
        <v>-109.22</v>
      </c>
      <c r="J77">
        <f t="shared" ref="J77:J82" si="6">(I77-G77)^2</f>
        <v>57.364994305214708</v>
      </c>
      <c r="K77">
        <f>(I77-AVERAGE($I$12:I$51))^2</f>
        <v>6.3164255624999965</v>
      </c>
      <c r="L77">
        <f t="shared" ref="L77:L82" si="7">(I77-G77)</f>
        <v>7.5739682006999942</v>
      </c>
    </row>
    <row r="78" spans="1:12" x14ac:dyDescent="0.3">
      <c r="A78" s="2">
        <v>33155</v>
      </c>
      <c r="B78">
        <v>142.9</v>
      </c>
      <c r="C78">
        <v>-102.9</v>
      </c>
      <c r="D78">
        <v>-104.23</v>
      </c>
      <c r="F78">
        <v>57344</v>
      </c>
      <c r="G78">
        <v>-116.91618347169999</v>
      </c>
      <c r="H78" s="2">
        <f t="shared" si="4"/>
        <v>54058</v>
      </c>
      <c r="I78">
        <f t="shared" si="5"/>
        <v>-109.22</v>
      </c>
      <c r="J78">
        <f t="shared" si="6"/>
        <v>59.2312400300682</v>
      </c>
      <c r="K78">
        <f>(I78-AVERAGE($I$12:I$51))^2</f>
        <v>6.3164255624999965</v>
      </c>
      <c r="L78">
        <f t="shared" si="7"/>
        <v>7.6961834716999959</v>
      </c>
    </row>
    <row r="79" spans="1:12" x14ac:dyDescent="0.3">
      <c r="A79" s="2">
        <v>33205</v>
      </c>
      <c r="B79">
        <v>142.44999999999899</v>
      </c>
      <c r="C79">
        <v>-102.45</v>
      </c>
      <c r="D79">
        <v>-103.78</v>
      </c>
      <c r="F79">
        <v>57710</v>
      </c>
      <c r="G79">
        <v>-117.0469284058</v>
      </c>
      <c r="H79" s="2">
        <f t="shared" si="4"/>
        <v>54424</v>
      </c>
      <c r="I79">
        <f t="shared" si="5"/>
        <v>-109.22</v>
      </c>
      <c r="J79">
        <f t="shared" si="6"/>
        <v>61.260808269518989</v>
      </c>
      <c r="K79">
        <f>(I79-AVERAGE($I$12:I$51))^2</f>
        <v>6.3164255624999965</v>
      </c>
      <c r="L79">
        <f t="shared" si="7"/>
        <v>7.8269284058000039</v>
      </c>
    </row>
    <row r="80" spans="1:12" x14ac:dyDescent="0.3">
      <c r="A80" s="2">
        <v>33268</v>
      </c>
      <c r="B80">
        <v>142.19999999999899</v>
      </c>
      <c r="C80">
        <v>-102.2</v>
      </c>
      <c r="D80">
        <v>-103.53</v>
      </c>
      <c r="F80">
        <v>58075</v>
      </c>
      <c r="G80">
        <v>-117.1840591431</v>
      </c>
      <c r="H80" s="2">
        <f t="shared" si="4"/>
        <v>54789</v>
      </c>
      <c r="I80">
        <f t="shared" si="5"/>
        <v>-109.22</v>
      </c>
      <c r="J80">
        <f t="shared" si="6"/>
        <v>63.426238034794736</v>
      </c>
      <c r="K80">
        <f>(I80-AVERAGE($I$12:I$51))^2</f>
        <v>6.3164255624999965</v>
      </c>
      <c r="L80">
        <f t="shared" si="7"/>
        <v>7.9640591431000018</v>
      </c>
    </row>
    <row r="81" spans="1:12" x14ac:dyDescent="0.3">
      <c r="A81" s="2">
        <v>33296</v>
      </c>
      <c r="B81">
        <v>144.88</v>
      </c>
      <c r="C81">
        <v>-104.88</v>
      </c>
      <c r="D81">
        <v>-106.21</v>
      </c>
      <c r="F81">
        <v>61727</v>
      </c>
      <c r="G81">
        <v>-118.7425460815</v>
      </c>
      <c r="H81" s="2">
        <f t="shared" si="4"/>
        <v>58441</v>
      </c>
      <c r="I81">
        <f t="shared" si="5"/>
        <v>-109.22</v>
      </c>
      <c r="J81">
        <f t="shared" si="6"/>
        <v>90.678883874290932</v>
      </c>
      <c r="K81">
        <f>(I81-AVERAGE($I$12:I$51))^2</f>
        <v>6.3164255624999965</v>
      </c>
      <c r="L81">
        <f t="shared" si="7"/>
        <v>9.5225460814999963</v>
      </c>
    </row>
    <row r="82" spans="1:12" x14ac:dyDescent="0.3">
      <c r="A82" s="2">
        <v>33319</v>
      </c>
      <c r="B82">
        <v>148.1</v>
      </c>
      <c r="C82">
        <v>-108.1</v>
      </c>
      <c r="D82">
        <v>-109.43</v>
      </c>
      <c r="F82">
        <v>65380</v>
      </c>
      <c r="G82">
        <v>-120.357131958</v>
      </c>
      <c r="H82" s="2">
        <f t="shared" si="4"/>
        <v>62094</v>
      </c>
      <c r="I82">
        <f t="shared" si="5"/>
        <v>-109.22</v>
      </c>
      <c r="J82">
        <f t="shared" si="6"/>
        <v>124.03570824990486</v>
      </c>
      <c r="K82">
        <f>(I82-AVERAGE($I$12:I$51))^2</f>
        <v>6.3164255624999965</v>
      </c>
      <c r="L82">
        <f t="shared" si="7"/>
        <v>11.137131957999998</v>
      </c>
    </row>
    <row r="83" spans="1:12" x14ac:dyDescent="0.3">
      <c r="A83" s="2">
        <v>33322</v>
      </c>
      <c r="B83">
        <v>148.4</v>
      </c>
      <c r="C83">
        <v>-108.4</v>
      </c>
      <c r="D83">
        <v>-109.73</v>
      </c>
    </row>
    <row r="84" spans="1:12" x14ac:dyDescent="0.3">
      <c r="A84" s="2">
        <v>33375</v>
      </c>
      <c r="B84">
        <v>143.5</v>
      </c>
      <c r="C84">
        <v>-103.5</v>
      </c>
      <c r="D84">
        <v>-104.83</v>
      </c>
    </row>
    <row r="85" spans="1:12" x14ac:dyDescent="0.3">
      <c r="A85" s="2">
        <v>33427</v>
      </c>
      <c r="B85">
        <v>154.08000000000001</v>
      </c>
      <c r="C85">
        <v>-114.08</v>
      </c>
      <c r="D85">
        <v>-115.41</v>
      </c>
    </row>
    <row r="86" spans="1:12" x14ac:dyDescent="0.3">
      <c r="A86" s="2">
        <v>33484</v>
      </c>
      <c r="B86">
        <v>151.99</v>
      </c>
      <c r="C86">
        <v>-111.99</v>
      </c>
      <c r="D86">
        <v>-113.32</v>
      </c>
    </row>
    <row r="87" spans="1:12" x14ac:dyDescent="0.3">
      <c r="A87" s="2">
        <v>33554</v>
      </c>
      <c r="B87">
        <v>147.99</v>
      </c>
      <c r="C87">
        <v>-107.99</v>
      </c>
      <c r="D87">
        <v>-109.32</v>
      </c>
    </row>
    <row r="88" spans="1:12" x14ac:dyDescent="0.3">
      <c r="A88" s="2">
        <v>33613</v>
      </c>
      <c r="B88">
        <v>151.38</v>
      </c>
      <c r="C88">
        <v>-111.38</v>
      </c>
      <c r="D88">
        <v>-112.71</v>
      </c>
    </row>
    <row r="89" spans="1:12" x14ac:dyDescent="0.3">
      <c r="A89" s="2">
        <v>33667</v>
      </c>
      <c r="B89">
        <v>149.03</v>
      </c>
      <c r="C89">
        <v>-109.03</v>
      </c>
      <c r="D89">
        <v>-110.36</v>
      </c>
    </row>
    <row r="90" spans="1:12" x14ac:dyDescent="0.3">
      <c r="A90" s="2">
        <v>33724</v>
      </c>
      <c r="B90">
        <v>147.91999999999899</v>
      </c>
      <c r="C90">
        <v>-107.92</v>
      </c>
      <c r="D90">
        <v>-109.25</v>
      </c>
    </row>
    <row r="91" spans="1:12" x14ac:dyDescent="0.3">
      <c r="A91" s="2">
        <v>33787</v>
      </c>
      <c r="B91">
        <v>147.07</v>
      </c>
      <c r="C91">
        <v>-107.07</v>
      </c>
      <c r="D91">
        <v>-108.4</v>
      </c>
    </row>
    <row r="92" spans="1:12" x14ac:dyDescent="0.3">
      <c r="A92" s="2">
        <v>33848</v>
      </c>
      <c r="B92">
        <v>146.94999999999899</v>
      </c>
      <c r="C92">
        <v>-106.95</v>
      </c>
      <c r="D92">
        <v>-108.28</v>
      </c>
    </row>
    <row r="93" spans="1:12" x14ac:dyDescent="0.3">
      <c r="A93" s="2">
        <v>33898</v>
      </c>
      <c r="B93">
        <v>146.85</v>
      </c>
      <c r="C93">
        <v>-106.85</v>
      </c>
      <c r="D93">
        <v>-108.18</v>
      </c>
    </row>
    <row r="94" spans="1:12" x14ac:dyDescent="0.3">
      <c r="A94" s="2">
        <v>33954</v>
      </c>
      <c r="B94">
        <v>145.82</v>
      </c>
      <c r="C94">
        <v>-105.82</v>
      </c>
      <c r="D94">
        <v>-107.15</v>
      </c>
    </row>
    <row r="95" spans="1:12" x14ac:dyDescent="0.3">
      <c r="A95" s="2">
        <v>34017</v>
      </c>
      <c r="B95">
        <v>145.34</v>
      </c>
      <c r="C95">
        <v>-105.34</v>
      </c>
      <c r="D95">
        <v>-106.67</v>
      </c>
    </row>
    <row r="96" spans="1:12" x14ac:dyDescent="0.3">
      <c r="A96" s="2">
        <v>34085</v>
      </c>
      <c r="B96">
        <v>146.38999999999899</v>
      </c>
      <c r="C96">
        <v>-106.39</v>
      </c>
      <c r="D96">
        <v>-107.72</v>
      </c>
    </row>
    <row r="97" spans="1:4" x14ac:dyDescent="0.3">
      <c r="A97" s="2">
        <v>34148</v>
      </c>
      <c r="B97">
        <v>145.88999999999899</v>
      </c>
      <c r="C97">
        <v>-105.89</v>
      </c>
      <c r="D97">
        <v>-107.22</v>
      </c>
    </row>
    <row r="98" spans="1:4" x14ac:dyDescent="0.3">
      <c r="A98" s="2">
        <v>34207</v>
      </c>
      <c r="B98">
        <v>160.25</v>
      </c>
      <c r="C98">
        <v>-120.25</v>
      </c>
      <c r="D98">
        <v>-121.58</v>
      </c>
    </row>
    <row r="99" spans="1:4" x14ac:dyDescent="0.3">
      <c r="A99" s="2">
        <v>34274</v>
      </c>
      <c r="B99">
        <v>163.87</v>
      </c>
      <c r="C99">
        <v>-123.87</v>
      </c>
      <c r="D99">
        <v>-125.2</v>
      </c>
    </row>
    <row r="100" spans="1:4" x14ac:dyDescent="0.3">
      <c r="A100" s="2">
        <v>34345</v>
      </c>
      <c r="B100">
        <v>168.55</v>
      </c>
      <c r="C100">
        <v>-128.55000000000001</v>
      </c>
      <c r="D100">
        <v>-129.88</v>
      </c>
    </row>
    <row r="101" spans="1:4" x14ac:dyDescent="0.3">
      <c r="A101" s="2">
        <v>34383</v>
      </c>
      <c r="B101">
        <v>168.48</v>
      </c>
      <c r="C101">
        <v>-128.479999999999</v>
      </c>
      <c r="D101">
        <v>-129.81</v>
      </c>
    </row>
    <row r="102" spans="1:4" x14ac:dyDescent="0.3">
      <c r="A102" s="2">
        <v>34442</v>
      </c>
      <c r="B102">
        <v>154.30000000000001</v>
      </c>
      <c r="C102">
        <v>-114.3</v>
      </c>
      <c r="D102">
        <v>-115.63</v>
      </c>
    </row>
    <row r="103" spans="1:4" x14ac:dyDescent="0.3">
      <c r="A103" s="2">
        <v>34501</v>
      </c>
      <c r="B103">
        <v>151.80000000000001</v>
      </c>
      <c r="C103">
        <v>-111.8</v>
      </c>
      <c r="D103">
        <v>-113.13</v>
      </c>
    </row>
    <row r="104" spans="1:4" x14ac:dyDescent="0.3">
      <c r="A104" s="2">
        <v>34563</v>
      </c>
      <c r="B104">
        <v>151.22</v>
      </c>
      <c r="C104">
        <v>-111.22</v>
      </c>
      <c r="D104">
        <v>-112.55</v>
      </c>
    </row>
    <row r="105" spans="1:4" x14ac:dyDescent="0.3">
      <c r="A105" s="2">
        <v>34619</v>
      </c>
      <c r="B105">
        <v>150.66999999999899</v>
      </c>
      <c r="C105">
        <v>-110.67</v>
      </c>
      <c r="D105">
        <v>-112</v>
      </c>
    </row>
    <row r="106" spans="1:4" x14ac:dyDescent="0.3">
      <c r="A106" s="2">
        <v>34710</v>
      </c>
      <c r="B106">
        <v>148.36000000000001</v>
      </c>
      <c r="C106">
        <v>-108.36</v>
      </c>
      <c r="D106">
        <v>-109.69</v>
      </c>
    </row>
    <row r="107" spans="1:4" x14ac:dyDescent="0.3">
      <c r="A107" s="2">
        <v>34774</v>
      </c>
      <c r="B107">
        <v>147.27000000000001</v>
      </c>
      <c r="C107">
        <v>-107.27</v>
      </c>
      <c r="D107">
        <v>-108.6</v>
      </c>
    </row>
    <row r="108" spans="1:4" x14ac:dyDescent="0.3">
      <c r="A108" s="2">
        <v>34827</v>
      </c>
      <c r="B108">
        <v>147.38999999999899</v>
      </c>
      <c r="C108">
        <v>-107.39</v>
      </c>
      <c r="D108">
        <v>-108.72</v>
      </c>
    </row>
    <row r="109" spans="1:4" x14ac:dyDescent="0.3">
      <c r="A109" s="2">
        <v>34906</v>
      </c>
      <c r="B109">
        <v>148.83000000000001</v>
      </c>
      <c r="C109">
        <v>-108.83</v>
      </c>
      <c r="D109">
        <v>-110.16</v>
      </c>
    </row>
    <row r="110" spans="1:4" x14ac:dyDescent="0.3">
      <c r="A110" s="2">
        <v>34983</v>
      </c>
      <c r="B110">
        <v>153.18</v>
      </c>
      <c r="C110">
        <v>-113.18</v>
      </c>
      <c r="D110">
        <v>-114.51</v>
      </c>
    </row>
    <row r="111" spans="1:4" x14ac:dyDescent="0.3">
      <c r="A111" s="2">
        <v>35353</v>
      </c>
      <c r="B111">
        <v>148.82</v>
      </c>
      <c r="C111">
        <v>-108.82</v>
      </c>
      <c r="D111">
        <v>-110.15</v>
      </c>
    </row>
    <row r="112" spans="1:4" x14ac:dyDescent="0.3">
      <c r="A112" s="2">
        <v>35739</v>
      </c>
      <c r="B112">
        <v>152.18</v>
      </c>
      <c r="C112">
        <v>-112.18</v>
      </c>
      <c r="D112">
        <v>-113.51</v>
      </c>
    </row>
    <row r="113" spans="1:4" x14ac:dyDescent="0.3">
      <c r="A113" s="2">
        <v>36087</v>
      </c>
      <c r="B113">
        <v>151.19999999999899</v>
      </c>
      <c r="C113">
        <v>-111.2</v>
      </c>
      <c r="D113">
        <v>-112.53</v>
      </c>
    </row>
    <row r="114" spans="1:4" x14ac:dyDescent="0.3">
      <c r="A114" s="2">
        <v>36494</v>
      </c>
      <c r="B114">
        <v>149.66</v>
      </c>
      <c r="C114">
        <v>-109.66</v>
      </c>
      <c r="D114">
        <v>-110.99</v>
      </c>
    </row>
    <row r="115" spans="1:4" x14ac:dyDescent="0.3">
      <c r="A115" s="2">
        <v>36838</v>
      </c>
      <c r="B115">
        <v>149.93</v>
      </c>
      <c r="C115">
        <v>-109.93</v>
      </c>
      <c r="D115">
        <v>-111.26</v>
      </c>
    </row>
    <row r="116" spans="1:4" x14ac:dyDescent="0.3">
      <c r="A116" s="2">
        <v>37182</v>
      </c>
      <c r="B116">
        <v>153.12</v>
      </c>
      <c r="C116">
        <v>-113.12</v>
      </c>
      <c r="D116">
        <v>-114.45</v>
      </c>
    </row>
    <row r="117" spans="1:4" x14ac:dyDescent="0.3">
      <c r="A117" s="2">
        <v>37566</v>
      </c>
      <c r="B117">
        <v>164.06</v>
      </c>
      <c r="C117">
        <v>-124.06</v>
      </c>
      <c r="D117">
        <v>-125.39</v>
      </c>
    </row>
    <row r="118" spans="1:4" x14ac:dyDescent="0.3">
      <c r="A118" s="2">
        <v>37938</v>
      </c>
      <c r="B118">
        <v>154.80000000000001</v>
      </c>
      <c r="C118">
        <v>-114.8</v>
      </c>
      <c r="D118">
        <v>-116.13</v>
      </c>
    </row>
    <row r="119" spans="1:4" x14ac:dyDescent="0.3">
      <c r="A119" s="2">
        <v>38362</v>
      </c>
      <c r="B119">
        <v>155.93</v>
      </c>
      <c r="C119">
        <v>-115.93</v>
      </c>
      <c r="D119">
        <v>-117.26</v>
      </c>
    </row>
    <row r="120" spans="1:4" x14ac:dyDescent="0.3">
      <c r="A120" s="2">
        <v>39062</v>
      </c>
      <c r="B120">
        <v>165.36</v>
      </c>
      <c r="C120">
        <v>-125.36</v>
      </c>
      <c r="D120">
        <v>-126.69</v>
      </c>
    </row>
    <row r="121" spans="1:4" x14ac:dyDescent="0.3">
      <c r="A121" s="2">
        <v>39791</v>
      </c>
      <c r="B121">
        <v>167.72</v>
      </c>
      <c r="C121">
        <v>-127.72</v>
      </c>
      <c r="D121">
        <v>-129.05000000000001</v>
      </c>
    </row>
    <row r="122" spans="1:4" x14ac:dyDescent="0.3">
      <c r="A122" s="2">
        <v>40169</v>
      </c>
      <c r="B122">
        <v>164.3</v>
      </c>
      <c r="C122">
        <v>-124.3</v>
      </c>
      <c r="D122">
        <v>-125.63</v>
      </c>
    </row>
    <row r="123" spans="1:4" x14ac:dyDescent="0.3">
      <c r="A123" s="2">
        <v>40526</v>
      </c>
      <c r="B123">
        <v>165.41</v>
      </c>
      <c r="C123">
        <v>-125.41</v>
      </c>
      <c r="D123">
        <v>-126.74</v>
      </c>
    </row>
    <row r="124" spans="1:4" x14ac:dyDescent="0.3">
      <c r="A124" s="2">
        <v>40890</v>
      </c>
      <c r="B124">
        <v>155.479999999999</v>
      </c>
      <c r="C124">
        <v>-115.48</v>
      </c>
      <c r="D124">
        <v>-116.81</v>
      </c>
    </row>
    <row r="125" spans="1:4" x14ac:dyDescent="0.3">
      <c r="A125" s="2">
        <v>41229</v>
      </c>
      <c r="B125">
        <v>152.87</v>
      </c>
      <c r="C125">
        <v>-112.87</v>
      </c>
      <c r="D125">
        <v>-114.2</v>
      </c>
    </row>
    <row r="126" spans="1:4" x14ac:dyDescent="0.3">
      <c r="A126" s="2">
        <v>41584</v>
      </c>
      <c r="B126">
        <v>148.62</v>
      </c>
      <c r="C126">
        <v>-108.62</v>
      </c>
      <c r="D126">
        <v>-109.95</v>
      </c>
    </row>
    <row r="127" spans="1:4" x14ac:dyDescent="0.3">
      <c r="A127" s="2">
        <v>41946</v>
      </c>
      <c r="B127">
        <v>150.57</v>
      </c>
      <c r="C127">
        <v>-110.57</v>
      </c>
      <c r="D127">
        <v>-111.9</v>
      </c>
    </row>
    <row r="128" spans="1:4" x14ac:dyDescent="0.3">
      <c r="A128" s="2">
        <v>42389</v>
      </c>
      <c r="B128">
        <v>149.15</v>
      </c>
      <c r="C128">
        <v>-109.15</v>
      </c>
      <c r="D128">
        <v>-110.48</v>
      </c>
    </row>
    <row r="129" spans="1:4" x14ac:dyDescent="0.3">
      <c r="A129" s="2">
        <v>42804</v>
      </c>
      <c r="B129">
        <v>144.31</v>
      </c>
      <c r="C129">
        <v>-104.31</v>
      </c>
      <c r="D129">
        <v>-105.64</v>
      </c>
    </row>
    <row r="130" spans="1:4" x14ac:dyDescent="0.3">
      <c r="A130" s="2">
        <v>43433</v>
      </c>
      <c r="B130">
        <v>147.02000000000001</v>
      </c>
      <c r="C130">
        <v>-107.02</v>
      </c>
      <c r="D130">
        <v>-108.35</v>
      </c>
    </row>
    <row r="131" spans="1:4" x14ac:dyDescent="0.3">
      <c r="A131" s="2">
        <v>43549</v>
      </c>
      <c r="B131">
        <v>147.44999999999899</v>
      </c>
      <c r="C131">
        <v>-107.45</v>
      </c>
      <c r="D131">
        <v>-108.78</v>
      </c>
    </row>
    <row r="132" spans="1:4" x14ac:dyDescent="0.3">
      <c r="A132" s="2">
        <v>43628</v>
      </c>
      <c r="B132">
        <v>145.11000000000001</v>
      </c>
      <c r="C132">
        <v>-105.11</v>
      </c>
      <c r="D132">
        <v>-106.44</v>
      </c>
    </row>
    <row r="133" spans="1:4" x14ac:dyDescent="0.3">
      <c r="A133" s="2">
        <v>43692</v>
      </c>
      <c r="B133">
        <v>146.4</v>
      </c>
      <c r="C133">
        <v>-106.4</v>
      </c>
      <c r="D133">
        <v>-107.73</v>
      </c>
    </row>
    <row r="134" spans="1:4" x14ac:dyDescent="0.3">
      <c r="A134" s="2">
        <v>43893</v>
      </c>
      <c r="B134">
        <v>148.05000000000001</v>
      </c>
      <c r="C134">
        <v>-108.05</v>
      </c>
      <c r="D134">
        <v>-109.38</v>
      </c>
    </row>
    <row r="135" spans="1:4" x14ac:dyDescent="0.3">
      <c r="A135" s="2">
        <v>44054</v>
      </c>
      <c r="B135">
        <v>144.5</v>
      </c>
      <c r="C135">
        <v>-104.5</v>
      </c>
      <c r="D135">
        <v>-105.83</v>
      </c>
    </row>
    <row r="136" spans="1:4" x14ac:dyDescent="0.3">
      <c r="A136" s="2">
        <v>44259</v>
      </c>
      <c r="B136">
        <v>142.21</v>
      </c>
      <c r="C136">
        <v>-102.21</v>
      </c>
      <c r="D136">
        <v>-103.54</v>
      </c>
    </row>
    <row r="137" spans="1:4" x14ac:dyDescent="0.3">
      <c r="A137" s="2">
        <v>44474</v>
      </c>
      <c r="B137">
        <v>143.86000000000001</v>
      </c>
      <c r="C137">
        <v>-103.86</v>
      </c>
      <c r="D137">
        <v>-105.19</v>
      </c>
    </row>
    <row r="138" spans="1:4" x14ac:dyDescent="0.3">
      <c r="A138" s="2">
        <v>44580</v>
      </c>
      <c r="B138">
        <v>147.88999999999899</v>
      </c>
      <c r="C138">
        <v>-107.89</v>
      </c>
      <c r="D138">
        <v>-109.22</v>
      </c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502BB7-F242-451D-9533-AD3EC0136408}">
  <dimension ref="A1:O176"/>
  <sheetViews>
    <sheetView topLeftCell="I1" workbookViewId="0">
      <selection activeCell="M6" sqref="M6"/>
    </sheetView>
  </sheetViews>
  <sheetFormatPr defaultRowHeight="14.4" x14ac:dyDescent="0.3"/>
  <cols>
    <col min="1" max="1" width="10.5546875" bestFit="1" customWidth="1"/>
  </cols>
  <sheetData>
    <row r="1" spans="1:15" s="1" customFormat="1" x14ac:dyDescent="0.3">
      <c r="A1" s="1" t="s">
        <v>0</v>
      </c>
      <c r="B1" s="1" t="s">
        <v>1</v>
      </c>
      <c r="C1" s="1" t="s">
        <v>2</v>
      </c>
      <c r="D1" s="1" t="s">
        <v>3</v>
      </c>
    </row>
    <row r="2" spans="1:15" x14ac:dyDescent="0.3">
      <c r="A2" s="2">
        <v>31132</v>
      </c>
      <c r="B2">
        <v>151.91</v>
      </c>
      <c r="C2">
        <v>-81.91</v>
      </c>
      <c r="D2">
        <v>-83.26</v>
      </c>
      <c r="F2">
        <v>3288</v>
      </c>
      <c r="G2">
        <v>38.584854125977003</v>
      </c>
      <c r="H2" s="2">
        <v>1</v>
      </c>
      <c r="I2">
        <f>IFERROR(VLOOKUP(H2,$A$2:$D$542,4,FALSE),IFERROR(VLOOKUP(H2,$A$2:$D$542,4),0))</f>
        <v>0</v>
      </c>
      <c r="K2">
        <f>MAX(D:D)</f>
        <v>-75.400000000000006</v>
      </c>
    </row>
    <row r="3" spans="1:15" x14ac:dyDescent="0.3">
      <c r="A3" s="2">
        <v>31210</v>
      </c>
      <c r="B3">
        <v>153.63999999999899</v>
      </c>
      <c r="C3">
        <v>-83.64</v>
      </c>
      <c r="D3">
        <v>-84.99</v>
      </c>
      <c r="F3">
        <v>10958</v>
      </c>
      <c r="G3">
        <v>36.556076049805</v>
      </c>
      <c r="H3" s="2">
        <f>$H$2+F3-$F$2+1</f>
        <v>7672</v>
      </c>
      <c r="I3">
        <f>IFERROR(VLOOKUP(H3,A:D,4,FALSE),IFERROR(VLOOKUP(H3,A:D,4),0))</f>
        <v>0</v>
      </c>
      <c r="K3">
        <f>MIN(D:D)</f>
        <v>-104.53</v>
      </c>
    </row>
    <row r="4" spans="1:15" x14ac:dyDescent="0.3">
      <c r="A4" s="2">
        <v>31246</v>
      </c>
      <c r="B4">
        <v>152.13</v>
      </c>
      <c r="C4">
        <v>-82.13</v>
      </c>
      <c r="D4">
        <v>-83.48</v>
      </c>
      <c r="F4">
        <v>17897</v>
      </c>
      <c r="G4">
        <v>32.700038909912003</v>
      </c>
      <c r="H4" s="2">
        <f t="shared" ref="H4:H67" si="0">$H$2+F4-$F$2+1</f>
        <v>14611</v>
      </c>
      <c r="I4">
        <f t="shared" ref="I4:I67" si="1">IFERROR(VLOOKUP(H4,A:D,4,FALSE),IFERROR(VLOOKUP(H4,A:D,4),0))</f>
        <v>0</v>
      </c>
      <c r="L4" t="s">
        <v>9</v>
      </c>
      <c r="M4" t="s">
        <v>10</v>
      </c>
      <c r="N4" t="s">
        <v>11</v>
      </c>
      <c r="O4" t="s">
        <v>12</v>
      </c>
    </row>
    <row r="5" spans="1:15" x14ac:dyDescent="0.3">
      <c r="A5" s="2">
        <v>31278</v>
      </c>
      <c r="B5">
        <v>149.02000000000001</v>
      </c>
      <c r="C5">
        <v>-79.02</v>
      </c>
      <c r="D5">
        <v>-80.37</v>
      </c>
      <c r="F5">
        <v>20089</v>
      </c>
      <c r="G5">
        <v>22.218757629395</v>
      </c>
      <c r="H5" s="2">
        <f t="shared" si="0"/>
        <v>16803</v>
      </c>
      <c r="I5">
        <f t="shared" si="1"/>
        <v>0</v>
      </c>
      <c r="K5">
        <f>CORREL(G16:G51,I16:I51)^2</f>
        <v>0.90864811205770779</v>
      </c>
      <c r="L5">
        <f>1-(SUM(J10:J51)/SUM(K10:K51))</f>
        <v>0.7152049308507813</v>
      </c>
      <c r="M5">
        <f>SUM(L10:L51)*100/SUM(I10:I51)</f>
        <v>-3.751457089495605</v>
      </c>
      <c r="N5">
        <f>SQRT(SUM(J10:J51))/COUNT(J10:J51)</f>
        <v>0.70688499032229968</v>
      </c>
      <c r="O5">
        <f>N5/_xlfn.STDEV.S(I16:I51)</f>
        <v>8.7699628626824358E-2</v>
      </c>
    </row>
    <row r="6" spans="1:15" x14ac:dyDescent="0.3">
      <c r="A6" s="2">
        <v>31327</v>
      </c>
      <c r="B6">
        <v>146.84</v>
      </c>
      <c r="C6">
        <v>-76.84</v>
      </c>
      <c r="D6">
        <v>-78.19</v>
      </c>
      <c r="F6">
        <v>22646</v>
      </c>
      <c r="G6">
        <v>15.500281333923001</v>
      </c>
      <c r="H6" s="2">
        <f t="shared" si="0"/>
        <v>19360</v>
      </c>
      <c r="I6">
        <f t="shared" si="1"/>
        <v>0</v>
      </c>
    </row>
    <row r="7" spans="1:15" x14ac:dyDescent="0.3">
      <c r="A7" s="2">
        <v>31371</v>
      </c>
      <c r="B7">
        <v>145.69999999999899</v>
      </c>
      <c r="C7">
        <v>-75.7</v>
      </c>
      <c r="D7">
        <v>-77.05</v>
      </c>
      <c r="F7">
        <v>24472</v>
      </c>
      <c r="G7">
        <v>0.97140163183210004</v>
      </c>
      <c r="H7" s="2">
        <f t="shared" si="0"/>
        <v>21186</v>
      </c>
      <c r="I7">
        <f t="shared" si="1"/>
        <v>0</v>
      </c>
    </row>
    <row r="8" spans="1:15" x14ac:dyDescent="0.3">
      <c r="A8" s="2">
        <v>31420</v>
      </c>
      <c r="B8">
        <v>145.03</v>
      </c>
      <c r="C8">
        <v>-75.03</v>
      </c>
      <c r="D8">
        <v>-76.38</v>
      </c>
      <c r="F8">
        <v>27029</v>
      </c>
      <c r="G8">
        <v>-19.27389717102</v>
      </c>
      <c r="H8" s="2">
        <f t="shared" si="0"/>
        <v>23743</v>
      </c>
      <c r="I8">
        <f t="shared" si="1"/>
        <v>0</v>
      </c>
    </row>
    <row r="9" spans="1:15" x14ac:dyDescent="0.3">
      <c r="A9" s="2">
        <v>31468</v>
      </c>
      <c r="B9">
        <v>144.41999999999899</v>
      </c>
      <c r="C9">
        <v>-74.42</v>
      </c>
      <c r="D9">
        <v>-75.77</v>
      </c>
      <c r="F9">
        <v>28124</v>
      </c>
      <c r="G9">
        <v>-32.925521850590002</v>
      </c>
      <c r="H9" s="2">
        <f t="shared" si="0"/>
        <v>24838</v>
      </c>
      <c r="I9">
        <f t="shared" si="1"/>
        <v>0</v>
      </c>
    </row>
    <row r="10" spans="1:15" x14ac:dyDescent="0.3">
      <c r="A10" s="2">
        <v>31615</v>
      </c>
      <c r="B10">
        <v>148.38</v>
      </c>
      <c r="C10">
        <v>-78.38</v>
      </c>
      <c r="D10">
        <v>-79.73</v>
      </c>
      <c r="F10">
        <v>29951</v>
      </c>
      <c r="G10">
        <v>-57.230407714839998</v>
      </c>
      <c r="H10" s="2">
        <f t="shared" si="0"/>
        <v>26665</v>
      </c>
      <c r="I10">
        <f t="shared" si="1"/>
        <v>0</v>
      </c>
    </row>
    <row r="11" spans="1:15" x14ac:dyDescent="0.3">
      <c r="A11" s="2">
        <v>31636</v>
      </c>
      <c r="B11">
        <v>150.96</v>
      </c>
      <c r="C11">
        <v>-80.959999999999894</v>
      </c>
      <c r="D11">
        <v>-82.31</v>
      </c>
      <c r="F11">
        <v>31777</v>
      </c>
      <c r="G11">
        <v>-73.196281433110002</v>
      </c>
      <c r="H11" s="2">
        <f t="shared" si="0"/>
        <v>28491</v>
      </c>
      <c r="I11">
        <f t="shared" si="1"/>
        <v>0</v>
      </c>
    </row>
    <row r="12" spans="1:15" x14ac:dyDescent="0.3">
      <c r="A12" s="2">
        <v>31684</v>
      </c>
      <c r="B12">
        <v>153.65</v>
      </c>
      <c r="C12">
        <v>-83.65</v>
      </c>
      <c r="D12">
        <v>-85</v>
      </c>
      <c r="F12">
        <v>33238</v>
      </c>
      <c r="G12">
        <v>-80.796852111820002</v>
      </c>
      <c r="H12" s="2">
        <f t="shared" si="0"/>
        <v>29952</v>
      </c>
      <c r="I12">
        <f t="shared" si="1"/>
        <v>0</v>
      </c>
    </row>
    <row r="13" spans="1:15" x14ac:dyDescent="0.3">
      <c r="A13" s="2">
        <v>31733</v>
      </c>
      <c r="B13">
        <v>155.979999999999</v>
      </c>
      <c r="C13">
        <v>-85.98</v>
      </c>
      <c r="D13">
        <v>-87.33</v>
      </c>
      <c r="F13">
        <v>33603</v>
      </c>
      <c r="G13">
        <v>-81.798583984380002</v>
      </c>
      <c r="H13" s="2">
        <f t="shared" si="0"/>
        <v>30317</v>
      </c>
      <c r="I13">
        <f t="shared" si="1"/>
        <v>0</v>
      </c>
    </row>
    <row r="14" spans="1:15" x14ac:dyDescent="0.3">
      <c r="A14" s="2">
        <v>31789</v>
      </c>
      <c r="B14">
        <v>158.1</v>
      </c>
      <c r="C14">
        <v>-88.1</v>
      </c>
      <c r="D14">
        <v>-89.45</v>
      </c>
      <c r="F14">
        <v>33968</v>
      </c>
      <c r="G14">
        <v>-82.696243286129999</v>
      </c>
      <c r="H14" s="2">
        <f t="shared" si="0"/>
        <v>30682</v>
      </c>
      <c r="I14">
        <f t="shared" si="1"/>
        <v>0</v>
      </c>
    </row>
    <row r="15" spans="1:15" x14ac:dyDescent="0.3">
      <c r="A15" s="2">
        <v>31831</v>
      </c>
      <c r="B15">
        <v>154.18</v>
      </c>
      <c r="C15">
        <v>-84.18</v>
      </c>
      <c r="D15">
        <v>-85.53</v>
      </c>
      <c r="F15">
        <v>34334</v>
      </c>
      <c r="G15">
        <v>-82.000198364260001</v>
      </c>
      <c r="H15" s="2">
        <f t="shared" si="0"/>
        <v>31048</v>
      </c>
      <c r="I15">
        <f t="shared" si="1"/>
        <v>0</v>
      </c>
    </row>
    <row r="16" spans="1:15" x14ac:dyDescent="0.3">
      <c r="A16" s="2">
        <v>31904</v>
      </c>
      <c r="B16">
        <v>150.6</v>
      </c>
      <c r="C16">
        <v>-80.599999999999895</v>
      </c>
      <c r="D16">
        <v>-81.95</v>
      </c>
      <c r="F16">
        <v>34699</v>
      </c>
      <c r="G16">
        <v>-85.396560668950002</v>
      </c>
      <c r="H16" s="2">
        <f t="shared" si="0"/>
        <v>31413</v>
      </c>
      <c r="I16">
        <f t="shared" si="1"/>
        <v>-77.05</v>
      </c>
      <c r="J16">
        <f>(I16-G16)^2</f>
        <v>69.665075000463148</v>
      </c>
      <c r="K16">
        <f>(I16-AVERAGE($I$16:I$51))^2</f>
        <v>139.40393711419708</v>
      </c>
      <c r="L16">
        <f>(I16-G16)</f>
        <v>8.3465606689500049</v>
      </c>
    </row>
    <row r="17" spans="1:12" x14ac:dyDescent="0.3">
      <c r="A17" s="2">
        <v>31950</v>
      </c>
      <c r="B17">
        <v>150.19999999999899</v>
      </c>
      <c r="C17">
        <v>-80.2</v>
      </c>
      <c r="D17">
        <v>-81.55</v>
      </c>
      <c r="F17">
        <v>35064</v>
      </c>
      <c r="G17">
        <v>-88.511749267580001</v>
      </c>
      <c r="H17" s="2">
        <f t="shared" si="0"/>
        <v>31778</v>
      </c>
      <c r="I17">
        <f t="shared" si="1"/>
        <v>-87.33</v>
      </c>
      <c r="J17">
        <f t="shared" ref="J17:J80" si="2">(I17-G17)^2</f>
        <v>1.3965313314258725</v>
      </c>
      <c r="K17">
        <f>(I17-AVERAGE($I$16:I$51))^2</f>
        <v>2.3315593364196929</v>
      </c>
      <c r="L17">
        <f t="shared" ref="L17:L80" si="3">(I17-G17)</f>
        <v>1.1817492675800025</v>
      </c>
    </row>
    <row r="18" spans="1:12" x14ac:dyDescent="0.3">
      <c r="A18" s="2">
        <v>31993</v>
      </c>
      <c r="B18">
        <v>150.28</v>
      </c>
      <c r="C18">
        <v>-80.28</v>
      </c>
      <c r="D18">
        <v>-81.63</v>
      </c>
      <c r="F18">
        <v>35429</v>
      </c>
      <c r="G18">
        <v>-89.064292907709998</v>
      </c>
      <c r="H18" s="2">
        <f t="shared" si="0"/>
        <v>32143</v>
      </c>
      <c r="I18">
        <f t="shared" si="1"/>
        <v>-86.22</v>
      </c>
      <c r="J18">
        <f t="shared" si="2"/>
        <v>8.0900021448494002</v>
      </c>
      <c r="K18">
        <f>(I18-AVERAGE($I$16:I$51))^2</f>
        <v>6.9534760030863128</v>
      </c>
      <c r="L18">
        <f t="shared" si="3"/>
        <v>2.844292907709999</v>
      </c>
    </row>
    <row r="19" spans="1:12" x14ac:dyDescent="0.3">
      <c r="A19" s="2">
        <v>32041</v>
      </c>
      <c r="B19">
        <v>150.04</v>
      </c>
      <c r="C19">
        <v>-80.040000000000006</v>
      </c>
      <c r="D19">
        <v>-81.39</v>
      </c>
      <c r="F19">
        <v>35795</v>
      </c>
      <c r="G19">
        <v>-88.81932067871</v>
      </c>
      <c r="H19" s="2">
        <f t="shared" si="0"/>
        <v>32509</v>
      </c>
      <c r="I19">
        <f t="shared" si="1"/>
        <v>-82.65</v>
      </c>
      <c r="J19">
        <f t="shared" si="2"/>
        <v>38.060517636758739</v>
      </c>
      <c r="K19">
        <f>(I19-AVERAGE($I$16:I$51))^2</f>
        <v>38.526159336419418</v>
      </c>
      <c r="L19">
        <f t="shared" si="3"/>
        <v>6.1693206787099939</v>
      </c>
    </row>
    <row r="20" spans="1:12" x14ac:dyDescent="0.3">
      <c r="A20" s="2">
        <v>32097</v>
      </c>
      <c r="B20">
        <v>154.87</v>
      </c>
      <c r="C20">
        <v>-84.87</v>
      </c>
      <c r="D20">
        <v>-86.22</v>
      </c>
      <c r="F20">
        <v>36160</v>
      </c>
      <c r="G20">
        <v>-87.94432067871</v>
      </c>
      <c r="H20" s="2">
        <f t="shared" si="0"/>
        <v>32874</v>
      </c>
      <c r="I20">
        <f t="shared" si="1"/>
        <v>-82.24</v>
      </c>
      <c r="J20">
        <f t="shared" si="2"/>
        <v>32.539274405558565</v>
      </c>
      <c r="K20">
        <f>(I20-AVERAGE($I$16:I$51))^2</f>
        <v>43.783953780863982</v>
      </c>
      <c r="L20">
        <f t="shared" si="3"/>
        <v>5.7043206787100047</v>
      </c>
    </row>
    <row r="21" spans="1:12" x14ac:dyDescent="0.3">
      <c r="A21" s="2">
        <v>32153</v>
      </c>
      <c r="B21">
        <v>158.19999999999899</v>
      </c>
      <c r="C21">
        <v>-88.2</v>
      </c>
      <c r="D21">
        <v>-89.55</v>
      </c>
      <c r="F21">
        <v>36525</v>
      </c>
      <c r="G21">
        <v>-87.746551513669999</v>
      </c>
      <c r="H21" s="2">
        <f t="shared" si="0"/>
        <v>33239</v>
      </c>
      <c r="I21">
        <f t="shared" si="1"/>
        <v>-84.35</v>
      </c>
      <c r="J21">
        <f t="shared" si="2"/>
        <v>11.536562185014001</v>
      </c>
      <c r="K21">
        <f>(I21-AVERAGE($I$16:I$51))^2</f>
        <v>20.3125482253085</v>
      </c>
      <c r="L21">
        <f t="shared" si="3"/>
        <v>3.3965515136700049</v>
      </c>
    </row>
    <row r="22" spans="1:12" x14ac:dyDescent="0.3">
      <c r="A22" s="2">
        <v>32216</v>
      </c>
      <c r="B22">
        <v>153.62</v>
      </c>
      <c r="C22">
        <v>-83.62</v>
      </c>
      <c r="D22">
        <v>-84.97</v>
      </c>
      <c r="F22">
        <v>36890</v>
      </c>
      <c r="G22">
        <v>-91.406578063959998</v>
      </c>
      <c r="H22" s="2">
        <f t="shared" si="0"/>
        <v>33604</v>
      </c>
      <c r="I22">
        <f t="shared" si="1"/>
        <v>-88.23</v>
      </c>
      <c r="J22">
        <f t="shared" si="2"/>
        <v>10.090648196431824</v>
      </c>
      <c r="K22">
        <f>(I22-AVERAGE($I$16:I$51))^2</f>
        <v>0.39305933641972118</v>
      </c>
      <c r="L22">
        <f t="shared" si="3"/>
        <v>3.1765780639599939</v>
      </c>
    </row>
    <row r="23" spans="1:12" x14ac:dyDescent="0.3">
      <c r="A23" s="2">
        <v>32265</v>
      </c>
      <c r="B23">
        <v>151.979999999999</v>
      </c>
      <c r="C23">
        <v>-81.98</v>
      </c>
      <c r="D23">
        <v>-83.33</v>
      </c>
      <c r="F23">
        <v>37256</v>
      </c>
      <c r="G23">
        <v>-92.307891845699999</v>
      </c>
      <c r="H23" s="2">
        <f t="shared" si="0"/>
        <v>33970</v>
      </c>
      <c r="I23">
        <f t="shared" si="1"/>
        <v>-87.85</v>
      </c>
      <c r="J23">
        <f t="shared" si="2"/>
        <v>19.872799707958592</v>
      </c>
      <c r="K23">
        <f>(I23-AVERAGE($I$16:I$51))^2</f>
        <v>1.0139371141974991</v>
      </c>
      <c r="L23">
        <f t="shared" si="3"/>
        <v>4.4578918457000043</v>
      </c>
    </row>
    <row r="24" spans="1:12" x14ac:dyDescent="0.3">
      <c r="A24" s="2">
        <v>32322</v>
      </c>
      <c r="B24">
        <v>152.18</v>
      </c>
      <c r="C24">
        <v>-82.18</v>
      </c>
      <c r="D24">
        <v>-83.53</v>
      </c>
      <c r="F24">
        <v>37621</v>
      </c>
      <c r="G24">
        <v>-92.94100189209</v>
      </c>
      <c r="H24" s="2">
        <f t="shared" si="0"/>
        <v>34335</v>
      </c>
      <c r="I24">
        <f t="shared" si="1"/>
        <v>-93.65</v>
      </c>
      <c r="J24">
        <f t="shared" si="2"/>
        <v>0.50267831701996801</v>
      </c>
      <c r="K24">
        <f>(I24-AVERAGE($I$16:I$51))^2</f>
        <v>22.973381558642235</v>
      </c>
      <c r="L24">
        <f t="shared" si="3"/>
        <v>-0.70899810791000561</v>
      </c>
    </row>
    <row r="25" spans="1:12" x14ac:dyDescent="0.3">
      <c r="A25" s="2">
        <v>32364</v>
      </c>
      <c r="B25">
        <v>151.69999999999899</v>
      </c>
      <c r="C25">
        <v>-81.7</v>
      </c>
      <c r="D25">
        <v>-83.05</v>
      </c>
      <c r="F25">
        <v>37986</v>
      </c>
      <c r="G25">
        <v>-95.118431091310001</v>
      </c>
      <c r="H25" s="2">
        <f t="shared" si="0"/>
        <v>34700</v>
      </c>
      <c r="I25">
        <f t="shared" si="1"/>
        <v>-91.72</v>
      </c>
      <c r="J25">
        <f t="shared" si="2"/>
        <v>11.54933388238249</v>
      </c>
      <c r="K25">
        <f>(I25-AVERAGE($I$16:I$51))^2</f>
        <v>8.1970871141976467</v>
      </c>
      <c r="L25">
        <f t="shared" si="3"/>
        <v>3.3984310913100018</v>
      </c>
    </row>
    <row r="26" spans="1:12" x14ac:dyDescent="0.3">
      <c r="A26" s="2">
        <v>32427</v>
      </c>
      <c r="B26">
        <v>151.44999999999899</v>
      </c>
      <c r="C26">
        <v>-81.45</v>
      </c>
      <c r="D26">
        <v>-82.8</v>
      </c>
      <c r="F26">
        <v>38351</v>
      </c>
      <c r="G26">
        <v>-95.315086364750002</v>
      </c>
      <c r="H26" s="2">
        <f t="shared" si="0"/>
        <v>35065</v>
      </c>
      <c r="I26">
        <f t="shared" si="1"/>
        <v>-91.81</v>
      </c>
      <c r="J26">
        <f t="shared" si="2"/>
        <v>12.285630424356366</v>
      </c>
      <c r="K26">
        <f>(I26-AVERAGE($I$16:I$51))^2</f>
        <v>8.720537114197672</v>
      </c>
      <c r="L26">
        <f t="shared" si="3"/>
        <v>3.5050863647499995</v>
      </c>
    </row>
    <row r="27" spans="1:12" x14ac:dyDescent="0.3">
      <c r="A27" s="2">
        <v>32468</v>
      </c>
      <c r="B27">
        <v>151.30000000000001</v>
      </c>
      <c r="C27">
        <v>-81.3</v>
      </c>
      <c r="D27">
        <v>-82.65</v>
      </c>
      <c r="F27">
        <v>38717</v>
      </c>
      <c r="G27">
        <v>-95.773513793950002</v>
      </c>
      <c r="H27" s="2">
        <f t="shared" si="0"/>
        <v>35431</v>
      </c>
      <c r="I27">
        <f t="shared" si="1"/>
        <v>-90.5</v>
      </c>
      <c r="J27">
        <f t="shared" si="2"/>
        <v>27.809947734980945</v>
      </c>
      <c r="K27">
        <f>(I27-AVERAGE($I$16:I$51))^2</f>
        <v>2.6996315586420461</v>
      </c>
      <c r="L27">
        <f t="shared" si="3"/>
        <v>5.2735137939500021</v>
      </c>
    </row>
    <row r="28" spans="1:12" x14ac:dyDescent="0.3">
      <c r="A28" s="2">
        <v>32525</v>
      </c>
      <c r="B28">
        <v>151.4</v>
      </c>
      <c r="C28">
        <v>-81.400000000000006</v>
      </c>
      <c r="D28">
        <v>-82.75</v>
      </c>
      <c r="F28">
        <v>39082</v>
      </c>
      <c r="G28">
        <v>-95.458770751949999</v>
      </c>
      <c r="H28" s="2">
        <f t="shared" si="0"/>
        <v>35796</v>
      </c>
      <c r="I28">
        <f t="shared" si="1"/>
        <v>-91.97</v>
      </c>
      <c r="J28">
        <f t="shared" si="2"/>
        <v>12.171521359661767</v>
      </c>
      <c r="K28">
        <f>(I28-AVERAGE($I$16:I$51))^2</f>
        <v>9.6911148919754346</v>
      </c>
      <c r="L28">
        <f t="shared" si="3"/>
        <v>3.4887707519499997</v>
      </c>
    </row>
    <row r="29" spans="1:12" x14ac:dyDescent="0.3">
      <c r="A29" s="2">
        <v>32582</v>
      </c>
      <c r="B29">
        <v>151.1</v>
      </c>
      <c r="C29">
        <v>-81.099999999999895</v>
      </c>
      <c r="D29">
        <v>-82.45</v>
      </c>
      <c r="F29">
        <v>39447</v>
      </c>
      <c r="G29">
        <v>-94.360000610349999</v>
      </c>
      <c r="H29" s="2">
        <f t="shared" si="0"/>
        <v>36161</v>
      </c>
      <c r="I29">
        <f t="shared" si="1"/>
        <v>-91.93</v>
      </c>
      <c r="J29">
        <f t="shared" si="2"/>
        <v>5.9049029663013357</v>
      </c>
      <c r="K29">
        <f>(I29-AVERAGE($I$16:I$51))^2</f>
        <v>9.4436704475310389</v>
      </c>
      <c r="L29">
        <f t="shared" si="3"/>
        <v>2.4300006103499925</v>
      </c>
    </row>
    <row r="30" spans="1:12" x14ac:dyDescent="0.3">
      <c r="A30" s="2">
        <v>32622</v>
      </c>
      <c r="B30">
        <v>150.80000000000001</v>
      </c>
      <c r="C30">
        <v>-80.8</v>
      </c>
      <c r="D30">
        <v>-82.15</v>
      </c>
      <c r="F30">
        <v>39812</v>
      </c>
      <c r="G30">
        <v>-93.54881286621</v>
      </c>
      <c r="H30" s="2">
        <f t="shared" si="0"/>
        <v>36526</v>
      </c>
      <c r="I30">
        <f t="shared" si="1"/>
        <v>-90.33</v>
      </c>
      <c r="J30">
        <f t="shared" si="2"/>
        <v>10.360756267679044</v>
      </c>
      <c r="K30">
        <f>(I30-AVERAGE($I$16:I$51))^2</f>
        <v>2.1698926697531449</v>
      </c>
      <c r="L30">
        <f t="shared" si="3"/>
        <v>3.2188128662100013</v>
      </c>
    </row>
    <row r="31" spans="1:12" x14ac:dyDescent="0.3">
      <c r="A31" s="2">
        <v>32671</v>
      </c>
      <c r="B31">
        <v>151</v>
      </c>
      <c r="C31">
        <v>-81</v>
      </c>
      <c r="D31">
        <v>-82.35</v>
      </c>
      <c r="F31">
        <v>40178</v>
      </c>
      <c r="G31">
        <v>-94.86873626709</v>
      </c>
      <c r="H31" s="2">
        <f t="shared" si="0"/>
        <v>36892</v>
      </c>
      <c r="I31">
        <f t="shared" si="1"/>
        <v>-90.81</v>
      </c>
      <c r="J31">
        <f t="shared" si="2"/>
        <v>16.473340085791651</v>
      </c>
      <c r="K31">
        <f>(I31-AVERAGE($I$16:I$51))^2</f>
        <v>3.8144260030865125</v>
      </c>
      <c r="L31">
        <f t="shared" si="3"/>
        <v>4.0587362670899978</v>
      </c>
    </row>
    <row r="32" spans="1:12" x14ac:dyDescent="0.3">
      <c r="A32" s="2">
        <v>32729</v>
      </c>
      <c r="B32">
        <v>151.19999999999899</v>
      </c>
      <c r="C32">
        <v>-81.2</v>
      </c>
      <c r="D32">
        <v>-82.55</v>
      </c>
      <c r="F32">
        <v>40543</v>
      </c>
      <c r="G32">
        <v>-97.68349456787</v>
      </c>
      <c r="H32" s="2">
        <f t="shared" si="0"/>
        <v>37257</v>
      </c>
      <c r="I32">
        <f t="shared" si="1"/>
        <v>-92.93</v>
      </c>
      <c r="J32">
        <f t="shared" si="2"/>
        <v>22.595710606769529</v>
      </c>
      <c r="K32">
        <f>(I32-AVERAGE($I$16:I$51))^2</f>
        <v>16.589781558642205</v>
      </c>
      <c r="L32">
        <f t="shared" si="3"/>
        <v>4.7534945678699927</v>
      </c>
    </row>
    <row r="33" spans="1:12" x14ac:dyDescent="0.3">
      <c r="A33" s="2">
        <v>32783</v>
      </c>
      <c r="B33">
        <v>150.9</v>
      </c>
      <c r="C33">
        <v>-80.900000000000006</v>
      </c>
      <c r="D33">
        <v>-82.25</v>
      </c>
      <c r="F33">
        <v>40908</v>
      </c>
      <c r="G33">
        <v>-101.76508331300001</v>
      </c>
      <c r="H33" s="2">
        <f t="shared" si="0"/>
        <v>37622</v>
      </c>
      <c r="I33">
        <f t="shared" si="1"/>
        <v>-101.01</v>
      </c>
      <c r="J33">
        <f t="shared" si="2"/>
        <v>0.57015080957105613</v>
      </c>
      <c r="K33">
        <f>(I33-AVERAGE($I$16:I$51))^2</f>
        <v>147.6967593364204</v>
      </c>
      <c r="L33">
        <f t="shared" si="3"/>
        <v>0.75508331300000009</v>
      </c>
    </row>
    <row r="34" spans="1:12" x14ac:dyDescent="0.3">
      <c r="A34" s="2">
        <v>32827</v>
      </c>
      <c r="B34">
        <v>150.88999999999899</v>
      </c>
      <c r="C34">
        <v>-80.89</v>
      </c>
      <c r="D34">
        <v>-82.24</v>
      </c>
      <c r="F34">
        <v>41273</v>
      </c>
      <c r="G34">
        <v>-100.55498504640001</v>
      </c>
      <c r="H34" s="2">
        <f t="shared" si="0"/>
        <v>37987</v>
      </c>
      <c r="I34">
        <f t="shared" si="1"/>
        <v>-95.01</v>
      </c>
      <c r="J34">
        <f t="shared" si="2"/>
        <v>30.74685916479962</v>
      </c>
      <c r="K34">
        <f>(I34-AVERAGE($I$16:I$51))^2</f>
        <v>37.860092669753413</v>
      </c>
      <c r="L34">
        <f t="shared" si="3"/>
        <v>5.5449850464000008</v>
      </c>
    </row>
    <row r="35" spans="1:12" x14ac:dyDescent="0.3">
      <c r="A35" s="2">
        <v>32884</v>
      </c>
      <c r="B35">
        <v>151.4</v>
      </c>
      <c r="C35">
        <v>-81.400000000000006</v>
      </c>
      <c r="D35">
        <v>-82.75</v>
      </c>
      <c r="F35">
        <v>41639</v>
      </c>
      <c r="G35">
        <v>-101.99868011469999</v>
      </c>
      <c r="H35" s="2">
        <f t="shared" si="0"/>
        <v>38353</v>
      </c>
      <c r="I35">
        <f t="shared" si="1"/>
        <v>-96.53</v>
      </c>
      <c r="J35">
        <f t="shared" si="2"/>
        <v>29.906462196915125</v>
      </c>
      <c r="K35">
        <f>(I35-AVERAGE($I$16:I$51))^2</f>
        <v>58.875781558642323</v>
      </c>
      <c r="L35">
        <f t="shared" si="3"/>
        <v>5.4686801146999926</v>
      </c>
    </row>
    <row r="36" spans="1:12" x14ac:dyDescent="0.3">
      <c r="A36" s="2">
        <v>32940</v>
      </c>
      <c r="B36">
        <v>151.69999999999899</v>
      </c>
      <c r="C36">
        <v>-81.7</v>
      </c>
      <c r="D36">
        <v>-83.05</v>
      </c>
      <c r="F36">
        <v>42004</v>
      </c>
      <c r="G36">
        <v>-103.6173171997</v>
      </c>
      <c r="H36" s="2">
        <f t="shared" si="0"/>
        <v>38718</v>
      </c>
      <c r="I36">
        <f t="shared" si="1"/>
        <v>-97.73</v>
      </c>
      <c r="J36">
        <f t="shared" si="2"/>
        <v>34.660503809883366</v>
      </c>
      <c r="K36">
        <f>(I36-AVERAGE($I$16:I$51))^2</f>
        <v>78.731114891975764</v>
      </c>
      <c r="L36">
        <f t="shared" si="3"/>
        <v>5.8873171996999929</v>
      </c>
    </row>
    <row r="37" spans="1:12" x14ac:dyDescent="0.3">
      <c r="A37" s="2">
        <v>32996</v>
      </c>
      <c r="B37">
        <v>151.69</v>
      </c>
      <c r="C37">
        <v>-81.69</v>
      </c>
      <c r="D37">
        <v>-83.04</v>
      </c>
      <c r="F37">
        <v>42369</v>
      </c>
      <c r="G37">
        <v>-104.1834182739</v>
      </c>
      <c r="H37" s="2">
        <f t="shared" si="0"/>
        <v>39083</v>
      </c>
      <c r="I37">
        <f t="shared" si="1"/>
        <v>-97.23</v>
      </c>
      <c r="J37">
        <f t="shared" si="2"/>
        <v>48.350025691806437</v>
      </c>
      <c r="K37">
        <f>(I37-AVERAGE($I$16:I$51))^2</f>
        <v>70.108059336420183</v>
      </c>
      <c r="L37">
        <f t="shared" si="3"/>
        <v>6.9534182738999988</v>
      </c>
    </row>
    <row r="38" spans="1:12" x14ac:dyDescent="0.3">
      <c r="A38" s="2">
        <v>33049</v>
      </c>
      <c r="B38">
        <v>152.19999999999899</v>
      </c>
      <c r="C38">
        <v>-82.2</v>
      </c>
      <c r="D38">
        <v>-83.55</v>
      </c>
      <c r="F38">
        <v>42734</v>
      </c>
      <c r="G38">
        <v>-108.8483505249</v>
      </c>
      <c r="H38" s="2">
        <f t="shared" si="0"/>
        <v>39448</v>
      </c>
      <c r="I38">
        <f t="shared" si="1"/>
        <v>-104.53</v>
      </c>
      <c r="J38">
        <f t="shared" si="2"/>
        <v>18.648151255904086</v>
      </c>
      <c r="K38">
        <f>(I38-AVERAGE($I$16:I$51))^2</f>
        <v>245.64467044753158</v>
      </c>
      <c r="L38">
        <f t="shared" si="3"/>
        <v>4.3183505248999978</v>
      </c>
    </row>
    <row r="39" spans="1:12" x14ac:dyDescent="0.3">
      <c r="A39" s="2">
        <v>33100</v>
      </c>
      <c r="B39">
        <v>154.62</v>
      </c>
      <c r="C39">
        <v>-84.62</v>
      </c>
      <c r="D39">
        <v>-85.97</v>
      </c>
      <c r="F39">
        <v>43100</v>
      </c>
      <c r="G39">
        <v>-108.61297607420001</v>
      </c>
      <c r="H39" s="2">
        <f t="shared" si="0"/>
        <v>39814</v>
      </c>
      <c r="I39">
        <f t="shared" si="1"/>
        <v>-102.86</v>
      </c>
      <c r="J39">
        <f t="shared" si="2"/>
        <v>33.096733710317721</v>
      </c>
      <c r="K39">
        <f>(I39-AVERAGE($I$16:I$51))^2</f>
        <v>196.08556489197591</v>
      </c>
      <c r="L39">
        <f t="shared" si="3"/>
        <v>5.7529760742000065</v>
      </c>
    </row>
    <row r="40" spans="1:12" x14ac:dyDescent="0.3">
      <c r="A40" s="2">
        <v>33157</v>
      </c>
      <c r="B40">
        <v>153.9</v>
      </c>
      <c r="C40">
        <v>-83.9</v>
      </c>
      <c r="D40">
        <v>-85.25</v>
      </c>
      <c r="F40">
        <v>43465</v>
      </c>
      <c r="G40">
        <v>-106.9126663208</v>
      </c>
      <c r="H40" s="2">
        <f t="shared" si="0"/>
        <v>40179</v>
      </c>
      <c r="I40">
        <f t="shared" si="1"/>
        <v>-102.62</v>
      </c>
      <c r="J40">
        <f t="shared" si="2"/>
        <v>18.426984141730568</v>
      </c>
      <c r="K40">
        <f>(I40-AVERAGE($I$16:I$51))^2</f>
        <v>189.42169822530937</v>
      </c>
      <c r="L40">
        <f t="shared" si="3"/>
        <v>4.2926663207999951</v>
      </c>
    </row>
    <row r="41" spans="1:12" x14ac:dyDescent="0.3">
      <c r="A41" s="2">
        <v>33205</v>
      </c>
      <c r="B41">
        <v>153</v>
      </c>
      <c r="C41">
        <v>-83</v>
      </c>
      <c r="D41">
        <v>-84.35</v>
      </c>
      <c r="F41">
        <v>43830</v>
      </c>
      <c r="G41">
        <v>-96.571907043460001</v>
      </c>
      <c r="H41" s="2">
        <f t="shared" si="0"/>
        <v>40544</v>
      </c>
      <c r="I41">
        <f t="shared" si="1"/>
        <v>-97.73</v>
      </c>
      <c r="J41">
        <f t="shared" si="2"/>
        <v>1.3411792959875646</v>
      </c>
      <c r="K41">
        <f>(I41-AVERAGE($I$16:I$51))^2</f>
        <v>78.731114891975764</v>
      </c>
      <c r="L41">
        <f t="shared" si="3"/>
        <v>-1.1580929565400027</v>
      </c>
    </row>
    <row r="42" spans="1:12" x14ac:dyDescent="0.3">
      <c r="A42" s="2">
        <v>33268</v>
      </c>
      <c r="B42">
        <v>152.44999999999899</v>
      </c>
      <c r="C42">
        <v>-82.45</v>
      </c>
      <c r="D42">
        <v>-83.8</v>
      </c>
      <c r="F42">
        <v>44195</v>
      </c>
      <c r="G42">
        <v>-86.353240966800001</v>
      </c>
      <c r="H42" s="2">
        <f t="shared" si="0"/>
        <v>40909</v>
      </c>
      <c r="I42">
        <f t="shared" si="1"/>
        <v>-86.78</v>
      </c>
      <c r="J42">
        <f t="shared" si="2"/>
        <v>0.18212327241779849</v>
      </c>
      <c r="K42">
        <f>(I42-AVERAGE($I$16:I$51))^2</f>
        <v>4.3136982253085483</v>
      </c>
      <c r="L42">
        <f t="shared" si="3"/>
        <v>-0.42675903319999975</v>
      </c>
    </row>
    <row r="43" spans="1:12" x14ac:dyDescent="0.3">
      <c r="A43" s="2">
        <v>33295</v>
      </c>
      <c r="B43">
        <v>152.55000000000001</v>
      </c>
      <c r="C43">
        <v>-82.55</v>
      </c>
      <c r="D43">
        <v>-83.9</v>
      </c>
      <c r="F43">
        <v>44561</v>
      </c>
      <c r="G43">
        <v>-83.313766479489999</v>
      </c>
      <c r="H43" s="2">
        <f t="shared" si="0"/>
        <v>41275</v>
      </c>
      <c r="I43">
        <f t="shared" si="1"/>
        <v>-81.87</v>
      </c>
      <c r="J43">
        <f t="shared" si="2"/>
        <v>2.0844616472989328</v>
      </c>
      <c r="K43">
        <f>(I43-AVERAGE($I$16:I$51))^2</f>
        <v>48.817392669752721</v>
      </c>
      <c r="L43">
        <f t="shared" si="3"/>
        <v>1.4437664794899945</v>
      </c>
    </row>
    <row r="44" spans="1:12" x14ac:dyDescent="0.3">
      <c r="A44" s="2">
        <v>33319</v>
      </c>
      <c r="B44">
        <v>154.4</v>
      </c>
      <c r="C44">
        <v>-84.4</v>
      </c>
      <c r="D44">
        <v>-85.75</v>
      </c>
      <c r="F44">
        <v>44926</v>
      </c>
      <c r="G44">
        <v>-83.884384155269998</v>
      </c>
      <c r="H44" s="2">
        <f t="shared" si="0"/>
        <v>41640</v>
      </c>
      <c r="I44">
        <f t="shared" si="1"/>
        <v>-82.68</v>
      </c>
      <c r="J44">
        <f t="shared" si="2"/>
        <v>1.4505411934654113</v>
      </c>
      <c r="K44">
        <f>(I44-AVERAGE($I$16:I$51))^2</f>
        <v>38.154642669752739</v>
      </c>
      <c r="L44">
        <f t="shared" si="3"/>
        <v>1.2043841552699917</v>
      </c>
    </row>
    <row r="45" spans="1:12" x14ac:dyDescent="0.3">
      <c r="A45" s="2">
        <v>33375</v>
      </c>
      <c r="B45">
        <v>153.74</v>
      </c>
      <c r="C45">
        <v>-83.74</v>
      </c>
      <c r="D45">
        <v>-85.09</v>
      </c>
      <c r="F45">
        <v>45291</v>
      </c>
      <c r="G45">
        <v>-83.450073242190001</v>
      </c>
      <c r="H45" s="2">
        <f t="shared" si="0"/>
        <v>42005</v>
      </c>
      <c r="I45">
        <f t="shared" si="1"/>
        <v>-80.989999999999895</v>
      </c>
      <c r="J45">
        <f t="shared" si="2"/>
        <v>6.0519603569397384</v>
      </c>
      <c r="K45">
        <f>(I45-AVERAGE($I$16:I$51))^2</f>
        <v>61.888814891976615</v>
      </c>
      <c r="L45">
        <f t="shared" si="3"/>
        <v>2.4600732421901057</v>
      </c>
    </row>
    <row r="46" spans="1:12" x14ac:dyDescent="0.3">
      <c r="A46" s="2">
        <v>33428</v>
      </c>
      <c r="B46">
        <v>157.19</v>
      </c>
      <c r="C46">
        <v>-87.19</v>
      </c>
      <c r="D46">
        <v>-88.54</v>
      </c>
      <c r="F46">
        <v>45656</v>
      </c>
      <c r="G46">
        <v>-82.324745178219999</v>
      </c>
      <c r="H46" s="2">
        <f t="shared" si="0"/>
        <v>42370</v>
      </c>
      <c r="I46">
        <f t="shared" si="1"/>
        <v>-80.430000000000007</v>
      </c>
      <c r="J46">
        <f t="shared" si="2"/>
        <v>3.5900592903879094</v>
      </c>
      <c r="K46">
        <f>(I46-AVERAGE($I$16:I$51))^2</f>
        <v>71.013392669752605</v>
      </c>
      <c r="L46">
        <f t="shared" si="3"/>
        <v>1.894745178219992</v>
      </c>
    </row>
    <row r="47" spans="1:12" x14ac:dyDescent="0.3">
      <c r="A47" s="2">
        <v>33480</v>
      </c>
      <c r="B47">
        <v>156.29</v>
      </c>
      <c r="C47">
        <v>-86.29</v>
      </c>
      <c r="D47">
        <v>-87.64</v>
      </c>
      <c r="F47">
        <v>46022</v>
      </c>
      <c r="G47">
        <v>-80.980575561519998</v>
      </c>
      <c r="H47" s="2">
        <f t="shared" si="0"/>
        <v>42736</v>
      </c>
      <c r="I47">
        <f t="shared" si="1"/>
        <v>-78.790000000000006</v>
      </c>
      <c r="J47">
        <f t="shared" si="2"/>
        <v>4.7986212907286294</v>
      </c>
      <c r="K47">
        <f>(I47-AVERAGE($I$16:I$51))^2</f>
        <v>101.3433704475303</v>
      </c>
      <c r="L47">
        <f t="shared" si="3"/>
        <v>2.1905755615199922</v>
      </c>
    </row>
    <row r="48" spans="1:12" x14ac:dyDescent="0.3">
      <c r="A48" s="2">
        <v>33554</v>
      </c>
      <c r="B48">
        <v>156.88</v>
      </c>
      <c r="C48">
        <v>-86.88</v>
      </c>
      <c r="D48">
        <v>-88.23</v>
      </c>
      <c r="F48">
        <v>46387</v>
      </c>
      <c r="G48">
        <v>-78.441177368159998</v>
      </c>
      <c r="H48" s="2">
        <f t="shared" si="0"/>
        <v>43101</v>
      </c>
      <c r="I48">
        <f t="shared" si="1"/>
        <v>-78.38</v>
      </c>
      <c r="J48">
        <f t="shared" si="2"/>
        <v>3.7426703749845174E-3</v>
      </c>
      <c r="K48">
        <f>(I48-AVERAGE($I$16:I$51))^2</f>
        <v>109.76636489197496</v>
      </c>
      <c r="L48">
        <f t="shared" si="3"/>
        <v>6.1177368160002743E-2</v>
      </c>
    </row>
    <row r="49" spans="1:12" x14ac:dyDescent="0.3">
      <c r="A49" s="2">
        <v>33613</v>
      </c>
      <c r="B49">
        <v>158.91999999999899</v>
      </c>
      <c r="C49">
        <v>-88.92</v>
      </c>
      <c r="D49">
        <v>-90.27</v>
      </c>
      <c r="F49">
        <v>46752</v>
      </c>
      <c r="G49">
        <v>-78.00299835205</v>
      </c>
      <c r="H49" s="2">
        <f t="shared" si="0"/>
        <v>43466</v>
      </c>
      <c r="I49">
        <f t="shared" si="1"/>
        <v>-78.650000000000006</v>
      </c>
      <c r="J49">
        <f t="shared" si="2"/>
        <v>0.41861113245002357</v>
      </c>
      <c r="K49">
        <f>(I49-AVERAGE($I$16:I$51))^2</f>
        <v>104.18171489197475</v>
      </c>
      <c r="L49">
        <f t="shared" si="3"/>
        <v>-0.64700164795000603</v>
      </c>
    </row>
    <row r="50" spans="1:12" x14ac:dyDescent="0.3">
      <c r="A50" s="2">
        <v>33667</v>
      </c>
      <c r="B50">
        <v>157.35</v>
      </c>
      <c r="C50">
        <v>-87.35</v>
      </c>
      <c r="D50">
        <v>-88.7</v>
      </c>
      <c r="F50">
        <v>47117</v>
      </c>
      <c r="G50">
        <v>-76.194427490229998</v>
      </c>
      <c r="H50" s="2">
        <f t="shared" si="0"/>
        <v>43831</v>
      </c>
      <c r="I50">
        <f t="shared" si="1"/>
        <v>-76.97</v>
      </c>
      <c r="J50">
        <f t="shared" si="2"/>
        <v>0.60151271791093797</v>
      </c>
      <c r="K50">
        <f>(I50-AVERAGE($I$16:I$51))^2</f>
        <v>141.29944822530817</v>
      </c>
      <c r="L50">
        <f t="shared" si="3"/>
        <v>-0.77557250977000081</v>
      </c>
    </row>
    <row r="51" spans="1:12" x14ac:dyDescent="0.3">
      <c r="A51" s="2">
        <v>33721</v>
      </c>
      <c r="B51">
        <v>157.16999999999899</v>
      </c>
      <c r="C51">
        <v>-87.17</v>
      </c>
      <c r="D51">
        <v>-88.52</v>
      </c>
      <c r="F51">
        <v>47483</v>
      </c>
      <c r="G51">
        <v>-86.577598571780001</v>
      </c>
      <c r="H51" s="2">
        <f t="shared" si="0"/>
        <v>44197</v>
      </c>
      <c r="I51">
        <f t="shared" si="1"/>
        <v>-76.489999999999895</v>
      </c>
      <c r="J51">
        <f t="shared" si="2"/>
        <v>101.75964494538003</v>
      </c>
      <c r="K51">
        <f>(I51-AVERAGE($I$16:I$51))^2</f>
        <v>152.94131489197736</v>
      </c>
      <c r="L51">
        <f t="shared" si="3"/>
        <v>10.087598571780106</v>
      </c>
    </row>
    <row r="52" spans="1:12" x14ac:dyDescent="0.3">
      <c r="A52" s="2">
        <v>33786</v>
      </c>
      <c r="B52">
        <v>156.78</v>
      </c>
      <c r="C52">
        <v>-86.78</v>
      </c>
      <c r="D52">
        <v>-88.13</v>
      </c>
      <c r="F52">
        <v>47848</v>
      </c>
      <c r="G52">
        <v>-93.138343811040002</v>
      </c>
      <c r="H52" s="2">
        <f t="shared" si="0"/>
        <v>44562</v>
      </c>
      <c r="I52">
        <f t="shared" si="1"/>
        <v>-76.849999999999895</v>
      </c>
      <c r="J52">
        <f t="shared" si="2"/>
        <v>265.31014410664858</v>
      </c>
      <c r="K52">
        <f>(I52-AVERAGE($I$16:I$51))^2</f>
        <v>144.16671489197731</v>
      </c>
      <c r="L52">
        <f t="shared" si="3"/>
        <v>16.288343811040107</v>
      </c>
    </row>
    <row r="53" spans="1:12" x14ac:dyDescent="0.3">
      <c r="A53" s="2">
        <v>33843</v>
      </c>
      <c r="B53">
        <v>156.82</v>
      </c>
      <c r="C53">
        <v>-86.82</v>
      </c>
      <c r="D53">
        <v>-88.17</v>
      </c>
      <c r="F53">
        <v>48213</v>
      </c>
      <c r="G53">
        <v>-97.364791870120001</v>
      </c>
      <c r="H53" s="2">
        <f t="shared" si="0"/>
        <v>44927</v>
      </c>
      <c r="I53">
        <f t="shared" si="1"/>
        <v>-78.17</v>
      </c>
      <c r="J53">
        <f t="shared" si="2"/>
        <v>368.44003493722482</v>
      </c>
      <c r="K53">
        <f>(I53-AVERAGE($I$16:I$51))^2</f>
        <v>114.21078155864149</v>
      </c>
      <c r="L53">
        <f t="shared" si="3"/>
        <v>19.19479187012</v>
      </c>
    </row>
    <row r="54" spans="1:12" x14ac:dyDescent="0.3">
      <c r="A54" s="2">
        <v>33898</v>
      </c>
      <c r="B54">
        <v>156.86000000000001</v>
      </c>
      <c r="C54">
        <v>-86.86</v>
      </c>
      <c r="D54">
        <v>-88.21</v>
      </c>
      <c r="F54">
        <v>48578</v>
      </c>
      <c r="G54">
        <v>-100.39521026609999</v>
      </c>
      <c r="H54" s="2">
        <f t="shared" si="0"/>
        <v>45292</v>
      </c>
      <c r="I54">
        <f t="shared" si="1"/>
        <v>-78.17</v>
      </c>
      <c r="J54">
        <f t="shared" si="2"/>
        <v>493.95997137235651</v>
      </c>
      <c r="K54">
        <f>(I54-AVERAGE($I$16:I$51))^2</f>
        <v>114.21078155864149</v>
      </c>
      <c r="L54">
        <f t="shared" si="3"/>
        <v>22.225210266099992</v>
      </c>
    </row>
    <row r="55" spans="1:12" x14ac:dyDescent="0.3">
      <c r="A55" s="2">
        <v>33954</v>
      </c>
      <c r="B55">
        <v>156.5</v>
      </c>
      <c r="C55">
        <v>-86.5</v>
      </c>
      <c r="D55">
        <v>-87.85</v>
      </c>
      <c r="F55">
        <v>48944</v>
      </c>
      <c r="G55">
        <v>-102.9020233154</v>
      </c>
      <c r="H55" s="2">
        <f t="shared" si="0"/>
        <v>45658</v>
      </c>
      <c r="I55">
        <f t="shared" si="1"/>
        <v>-78.17</v>
      </c>
      <c r="J55">
        <f t="shared" si="2"/>
        <v>611.67297727348921</v>
      </c>
      <c r="K55">
        <f>(I55-AVERAGE($I$16:I$51))^2</f>
        <v>114.21078155864149</v>
      </c>
      <c r="L55">
        <f t="shared" si="3"/>
        <v>24.732023315399999</v>
      </c>
    </row>
    <row r="56" spans="1:12" x14ac:dyDescent="0.3">
      <c r="A56" s="2">
        <v>34017</v>
      </c>
      <c r="B56">
        <v>156.09</v>
      </c>
      <c r="C56">
        <v>-86.09</v>
      </c>
      <c r="D56">
        <v>-87.44</v>
      </c>
      <c r="F56">
        <v>49309</v>
      </c>
      <c r="G56">
        <v>-105.6579818726</v>
      </c>
      <c r="H56" s="2">
        <f t="shared" si="0"/>
        <v>46023</v>
      </c>
      <c r="I56">
        <f t="shared" si="1"/>
        <v>-78.17</v>
      </c>
      <c r="J56">
        <f t="shared" si="2"/>
        <v>755.58914742838635</v>
      </c>
      <c r="K56">
        <f>(I56-AVERAGE($I$16:I$51))^2</f>
        <v>114.21078155864149</v>
      </c>
      <c r="L56">
        <f t="shared" si="3"/>
        <v>27.487981872600002</v>
      </c>
    </row>
    <row r="57" spans="1:12" x14ac:dyDescent="0.3">
      <c r="A57" s="2">
        <v>34086</v>
      </c>
      <c r="B57">
        <v>155.62</v>
      </c>
      <c r="C57">
        <v>-85.62</v>
      </c>
      <c r="D57">
        <v>-86.97</v>
      </c>
      <c r="F57">
        <v>49674</v>
      </c>
      <c r="G57">
        <v>-106.7823257446</v>
      </c>
      <c r="H57" s="2">
        <f t="shared" si="0"/>
        <v>46388</v>
      </c>
      <c r="I57">
        <f t="shared" si="1"/>
        <v>-78.17</v>
      </c>
      <c r="J57">
        <f t="shared" si="2"/>
        <v>818.6651845150999</v>
      </c>
      <c r="K57">
        <f>(I57-AVERAGE($I$16:I$51))^2</f>
        <v>114.21078155864149</v>
      </c>
      <c r="L57">
        <f t="shared" si="3"/>
        <v>28.6123257446</v>
      </c>
    </row>
    <row r="58" spans="1:12" x14ac:dyDescent="0.3">
      <c r="A58" s="2">
        <v>34151</v>
      </c>
      <c r="B58">
        <v>155.91</v>
      </c>
      <c r="C58">
        <v>-85.91</v>
      </c>
      <c r="D58">
        <v>-87.26</v>
      </c>
      <c r="F58">
        <v>50039</v>
      </c>
      <c r="G58">
        <v>-108.1533508301</v>
      </c>
      <c r="H58" s="2">
        <f t="shared" si="0"/>
        <v>46753</v>
      </c>
      <c r="I58">
        <f t="shared" si="1"/>
        <v>-78.17</v>
      </c>
      <c r="J58">
        <f t="shared" si="2"/>
        <v>899.00132700085794</v>
      </c>
      <c r="K58">
        <f>(I58-AVERAGE($I$16:I$51))^2</f>
        <v>114.21078155864149</v>
      </c>
      <c r="L58">
        <f t="shared" si="3"/>
        <v>29.983350830099994</v>
      </c>
    </row>
    <row r="59" spans="1:12" x14ac:dyDescent="0.3">
      <c r="A59" s="2">
        <v>34207</v>
      </c>
      <c r="B59">
        <v>157.04</v>
      </c>
      <c r="C59">
        <v>-87.04</v>
      </c>
      <c r="D59">
        <v>-88.39</v>
      </c>
      <c r="F59">
        <v>50405</v>
      </c>
      <c r="G59">
        <v>-109.29974365229999</v>
      </c>
      <c r="H59" s="2">
        <f t="shared" si="0"/>
        <v>47119</v>
      </c>
      <c r="I59">
        <f t="shared" si="1"/>
        <v>-78.17</v>
      </c>
      <c r="J59">
        <f t="shared" si="2"/>
        <v>969.06093985791176</v>
      </c>
      <c r="K59">
        <f>(I59-AVERAGE($I$16:I$51))^2</f>
        <v>114.21078155864149</v>
      </c>
      <c r="L59">
        <f t="shared" si="3"/>
        <v>31.129743652299993</v>
      </c>
    </row>
    <row r="60" spans="1:12" x14ac:dyDescent="0.3">
      <c r="A60" s="2">
        <v>34276</v>
      </c>
      <c r="B60">
        <v>162.30000000000001</v>
      </c>
      <c r="C60">
        <v>-92.3</v>
      </c>
      <c r="D60">
        <v>-93.65</v>
      </c>
      <c r="F60">
        <v>50770</v>
      </c>
      <c r="G60">
        <v>-110.3954772949</v>
      </c>
      <c r="H60" s="2">
        <f t="shared" si="0"/>
        <v>47484</v>
      </c>
      <c r="I60">
        <f t="shared" si="1"/>
        <v>-78.17</v>
      </c>
      <c r="J60">
        <f t="shared" si="2"/>
        <v>1038.4813868841156</v>
      </c>
      <c r="K60">
        <f>(I60-AVERAGE($I$16:I$51))^2</f>
        <v>114.21078155864149</v>
      </c>
      <c r="L60">
        <f t="shared" si="3"/>
        <v>32.225477294900003</v>
      </c>
    </row>
    <row r="61" spans="1:12" x14ac:dyDescent="0.3">
      <c r="A61" s="2">
        <v>34345</v>
      </c>
      <c r="B61">
        <v>167.5</v>
      </c>
      <c r="C61">
        <v>-97.5</v>
      </c>
      <c r="D61">
        <v>-98.85</v>
      </c>
      <c r="F61">
        <v>51135</v>
      </c>
      <c r="G61">
        <v>-111.42422485349999</v>
      </c>
      <c r="H61" s="2">
        <f t="shared" si="0"/>
        <v>47849</v>
      </c>
      <c r="I61">
        <f t="shared" si="1"/>
        <v>-78.17</v>
      </c>
      <c r="J61">
        <f t="shared" si="2"/>
        <v>1105.8434706071366</v>
      </c>
      <c r="K61">
        <f>(I61-AVERAGE($I$16:I$51))^2</f>
        <v>114.21078155864149</v>
      </c>
      <c r="L61">
        <f t="shared" si="3"/>
        <v>33.254224853499991</v>
      </c>
    </row>
    <row r="62" spans="1:12" x14ac:dyDescent="0.3">
      <c r="A62" s="2">
        <v>34383</v>
      </c>
      <c r="B62">
        <v>168.14</v>
      </c>
      <c r="C62">
        <v>-98.14</v>
      </c>
      <c r="D62">
        <v>-99.49</v>
      </c>
      <c r="F62">
        <v>51500</v>
      </c>
      <c r="G62">
        <v>-112.38655090330001</v>
      </c>
      <c r="H62" s="2">
        <f t="shared" si="0"/>
        <v>48214</v>
      </c>
      <c r="I62">
        <f t="shared" si="1"/>
        <v>-78.17</v>
      </c>
      <c r="J62">
        <f t="shared" si="2"/>
        <v>1170.7723557181203</v>
      </c>
      <c r="K62">
        <f>(I62-AVERAGE($I$16:I$51))^2</f>
        <v>114.21078155864149</v>
      </c>
      <c r="L62">
        <f t="shared" si="3"/>
        <v>34.216550903300003</v>
      </c>
    </row>
    <row r="63" spans="1:12" x14ac:dyDescent="0.3">
      <c r="A63" s="2">
        <v>34439</v>
      </c>
      <c r="B63">
        <v>163.22</v>
      </c>
      <c r="C63">
        <v>-93.22</v>
      </c>
      <c r="D63">
        <v>-94.57</v>
      </c>
      <c r="F63">
        <v>51866</v>
      </c>
      <c r="G63">
        <v>-110.7294540405</v>
      </c>
      <c r="H63" s="2">
        <f t="shared" si="0"/>
        <v>48580</v>
      </c>
      <c r="I63">
        <f t="shared" si="1"/>
        <v>-78.17</v>
      </c>
      <c r="J63">
        <f t="shared" si="2"/>
        <v>1060.1180474154319</v>
      </c>
      <c r="K63">
        <f>(I63-AVERAGE($I$16:I$51))^2</f>
        <v>114.21078155864149</v>
      </c>
      <c r="L63">
        <f t="shared" si="3"/>
        <v>32.5594540405</v>
      </c>
    </row>
    <row r="64" spans="1:12" x14ac:dyDescent="0.3">
      <c r="A64" s="2">
        <v>34512</v>
      </c>
      <c r="B64">
        <v>161.29</v>
      </c>
      <c r="C64">
        <v>-91.29</v>
      </c>
      <c r="D64">
        <v>-92.64</v>
      </c>
      <c r="F64">
        <v>52231</v>
      </c>
      <c r="G64">
        <v>-110.04429626460001</v>
      </c>
      <c r="H64" s="2">
        <f t="shared" si="0"/>
        <v>48945</v>
      </c>
      <c r="I64">
        <f t="shared" si="1"/>
        <v>-78.17</v>
      </c>
      <c r="J64">
        <f t="shared" si="2"/>
        <v>1015.9707623634938</v>
      </c>
      <c r="K64">
        <f>(I64-AVERAGE($I$16:I$51))^2</f>
        <v>114.21078155864149</v>
      </c>
      <c r="L64">
        <f t="shared" si="3"/>
        <v>31.874296264600005</v>
      </c>
    </row>
    <row r="65" spans="1:12" x14ac:dyDescent="0.3">
      <c r="A65" s="2">
        <v>34563</v>
      </c>
      <c r="B65">
        <v>160.71</v>
      </c>
      <c r="C65">
        <v>-90.71</v>
      </c>
      <c r="D65">
        <v>-92.06</v>
      </c>
      <c r="F65">
        <v>52596</v>
      </c>
      <c r="G65">
        <v>-109.5858001709</v>
      </c>
      <c r="H65" s="2">
        <f t="shared" si="0"/>
        <v>49310</v>
      </c>
      <c r="I65">
        <f t="shared" si="1"/>
        <v>-78.17</v>
      </c>
      <c r="J65">
        <f t="shared" si="2"/>
        <v>986.95250037792039</v>
      </c>
      <c r="K65">
        <f>(I65-AVERAGE($I$16:I$51))^2</f>
        <v>114.21078155864149</v>
      </c>
      <c r="L65">
        <f t="shared" si="3"/>
        <v>31.415800170899999</v>
      </c>
    </row>
    <row r="66" spans="1:12" x14ac:dyDescent="0.3">
      <c r="A66" s="2">
        <v>34619</v>
      </c>
      <c r="B66">
        <v>160.37</v>
      </c>
      <c r="C66">
        <v>-90.37</v>
      </c>
      <c r="D66">
        <v>-91.72</v>
      </c>
      <c r="F66">
        <v>52961</v>
      </c>
      <c r="G66">
        <v>-109.2584533691</v>
      </c>
      <c r="H66" s="2">
        <f t="shared" si="0"/>
        <v>49675</v>
      </c>
      <c r="I66">
        <f t="shared" si="1"/>
        <v>-78.17</v>
      </c>
      <c r="J66">
        <f t="shared" si="2"/>
        <v>966.49193288270476</v>
      </c>
      <c r="K66">
        <f>(I66-AVERAGE($I$16:I$51))^2</f>
        <v>114.21078155864149</v>
      </c>
      <c r="L66">
        <f t="shared" si="3"/>
        <v>31.088453369099994</v>
      </c>
    </row>
    <row r="67" spans="1:12" x14ac:dyDescent="0.3">
      <c r="A67" s="2">
        <v>34710</v>
      </c>
      <c r="B67">
        <v>159.25</v>
      </c>
      <c r="C67">
        <v>-89.25</v>
      </c>
      <c r="D67">
        <v>-90.6</v>
      </c>
      <c r="F67">
        <v>53327</v>
      </c>
      <c r="G67">
        <v>-109.0240325928</v>
      </c>
      <c r="H67" s="2">
        <f t="shared" si="0"/>
        <v>50041</v>
      </c>
      <c r="I67">
        <f t="shared" si="1"/>
        <v>-78.17</v>
      </c>
      <c r="J67">
        <f t="shared" si="2"/>
        <v>951.97132723756442</v>
      </c>
      <c r="K67">
        <f>(I67-AVERAGE($I$16:I$51))^2</f>
        <v>114.21078155864149</v>
      </c>
      <c r="L67">
        <f t="shared" si="3"/>
        <v>30.854032592799996</v>
      </c>
    </row>
    <row r="68" spans="1:12" x14ac:dyDescent="0.3">
      <c r="A68" s="2">
        <v>34774</v>
      </c>
      <c r="B68">
        <v>158.52000000000001</v>
      </c>
      <c r="C68">
        <v>-88.52</v>
      </c>
      <c r="D68">
        <v>-89.87</v>
      </c>
      <c r="F68">
        <v>53692</v>
      </c>
      <c r="G68">
        <v>-108.8619384766</v>
      </c>
      <c r="H68" s="2">
        <f t="shared" ref="H68:H82" si="4">$H$2+F68-$F$2+1</f>
        <v>50406</v>
      </c>
      <c r="I68">
        <f t="shared" ref="I68:I82" si="5">IFERROR(VLOOKUP(H68,A:D,4,FALSE),IFERROR(VLOOKUP(H68,A:D,4),0))</f>
        <v>-78.17</v>
      </c>
      <c r="J68">
        <f t="shared" si="2"/>
        <v>941.99508745139963</v>
      </c>
      <c r="K68">
        <f>(I68-AVERAGE($I$16:I$51))^2</f>
        <v>114.21078155864149</v>
      </c>
      <c r="L68">
        <f t="shared" si="3"/>
        <v>30.691938476600001</v>
      </c>
    </row>
    <row r="69" spans="1:12" x14ac:dyDescent="0.3">
      <c r="A69" s="2">
        <v>34827</v>
      </c>
      <c r="B69">
        <v>158.25</v>
      </c>
      <c r="C69">
        <v>-88.25</v>
      </c>
      <c r="D69">
        <v>-89.6</v>
      </c>
      <c r="F69">
        <v>54057</v>
      </c>
      <c r="G69">
        <v>-108.75648498539999</v>
      </c>
      <c r="H69" s="2">
        <f t="shared" si="4"/>
        <v>50771</v>
      </c>
      <c r="I69">
        <f t="shared" si="5"/>
        <v>-78.17</v>
      </c>
      <c r="J69">
        <f t="shared" si="2"/>
        <v>935.53306376209912</v>
      </c>
      <c r="K69">
        <f>(I69-AVERAGE($I$16:I$51))^2</f>
        <v>114.21078155864149</v>
      </c>
      <c r="L69">
        <f t="shared" si="3"/>
        <v>30.586484985399991</v>
      </c>
    </row>
    <row r="70" spans="1:12" x14ac:dyDescent="0.3">
      <c r="A70" s="2">
        <v>34899</v>
      </c>
      <c r="B70">
        <v>159.4</v>
      </c>
      <c r="C70">
        <v>-89.4</v>
      </c>
      <c r="D70">
        <v>-90.75</v>
      </c>
      <c r="F70">
        <v>54422</v>
      </c>
      <c r="G70">
        <v>-108.6966781616</v>
      </c>
      <c r="H70" s="2">
        <f t="shared" si="4"/>
        <v>51136</v>
      </c>
      <c r="I70">
        <f t="shared" si="5"/>
        <v>-78.17</v>
      </c>
      <c r="J70">
        <f t="shared" si="2"/>
        <v>931.87807958190649</v>
      </c>
      <c r="K70">
        <f>(I70-AVERAGE($I$16:I$51))^2</f>
        <v>114.21078155864149</v>
      </c>
      <c r="L70">
        <f t="shared" si="3"/>
        <v>30.526678161600003</v>
      </c>
    </row>
    <row r="71" spans="1:12" x14ac:dyDescent="0.3">
      <c r="A71" s="2">
        <v>34983</v>
      </c>
      <c r="B71">
        <v>160.46</v>
      </c>
      <c r="C71">
        <v>-90.46</v>
      </c>
      <c r="D71">
        <v>-91.81</v>
      </c>
      <c r="F71">
        <v>54788</v>
      </c>
      <c r="G71">
        <v>-108.67398834230001</v>
      </c>
      <c r="H71" s="2">
        <f t="shared" si="4"/>
        <v>51502</v>
      </c>
      <c r="I71">
        <f t="shared" si="5"/>
        <v>-78.17</v>
      </c>
      <c r="J71">
        <f t="shared" si="2"/>
        <v>930.49330478717457</v>
      </c>
      <c r="K71">
        <f>(I71-AVERAGE($I$16:I$51))^2</f>
        <v>114.21078155864149</v>
      </c>
      <c r="L71">
        <f t="shared" si="3"/>
        <v>30.503988342300005</v>
      </c>
    </row>
    <row r="72" spans="1:12" x14ac:dyDescent="0.3">
      <c r="A72" s="2">
        <v>35080</v>
      </c>
      <c r="B72">
        <v>160.62</v>
      </c>
      <c r="C72">
        <v>-90.62</v>
      </c>
      <c r="D72">
        <v>-91.97</v>
      </c>
      <c r="F72">
        <v>55153</v>
      </c>
      <c r="G72">
        <v>-108.6818161011</v>
      </c>
      <c r="H72" s="2">
        <f t="shared" si="4"/>
        <v>51867</v>
      </c>
      <c r="I72">
        <f t="shared" si="5"/>
        <v>-78.17</v>
      </c>
      <c r="J72">
        <f t="shared" si="2"/>
        <v>930.97092178734488</v>
      </c>
      <c r="K72">
        <f>(I72-AVERAGE($I$16:I$51))^2</f>
        <v>114.21078155864149</v>
      </c>
      <c r="L72">
        <f t="shared" si="3"/>
        <v>30.511816101099996</v>
      </c>
    </row>
    <row r="73" spans="1:12" x14ac:dyDescent="0.3">
      <c r="A73" s="2">
        <v>35159</v>
      </c>
      <c r="B73">
        <v>159.43</v>
      </c>
      <c r="C73">
        <v>-89.43</v>
      </c>
      <c r="D73">
        <v>-90.78</v>
      </c>
      <c r="F73">
        <v>55518</v>
      </c>
      <c r="G73">
        <v>-108.71467590330001</v>
      </c>
      <c r="H73" s="2">
        <f t="shared" si="4"/>
        <v>52232</v>
      </c>
      <c r="I73">
        <f t="shared" si="5"/>
        <v>-78.17</v>
      </c>
      <c r="J73">
        <f t="shared" si="2"/>
        <v>932.97722603763589</v>
      </c>
      <c r="K73">
        <f>(I73-AVERAGE($I$16:I$51))^2</f>
        <v>114.21078155864149</v>
      </c>
      <c r="L73">
        <f t="shared" si="3"/>
        <v>30.544675903300003</v>
      </c>
    </row>
    <row r="74" spans="1:12" x14ac:dyDescent="0.3">
      <c r="A74" s="2">
        <v>35257</v>
      </c>
      <c r="B74">
        <v>159.63</v>
      </c>
      <c r="C74">
        <v>-89.63</v>
      </c>
      <c r="D74">
        <v>-90.98</v>
      </c>
      <c r="F74">
        <v>55883</v>
      </c>
      <c r="G74">
        <v>-108.7681503296</v>
      </c>
      <c r="H74" s="2">
        <f t="shared" si="4"/>
        <v>52597</v>
      </c>
      <c r="I74">
        <f t="shared" si="5"/>
        <v>-78.17</v>
      </c>
      <c r="J74">
        <f t="shared" si="2"/>
        <v>936.2468035928008</v>
      </c>
      <c r="K74">
        <f>(I74-AVERAGE($I$16:I$51))^2</f>
        <v>114.21078155864149</v>
      </c>
      <c r="L74">
        <f t="shared" si="3"/>
        <v>30.598150329600003</v>
      </c>
    </row>
    <row r="75" spans="1:12" x14ac:dyDescent="0.3">
      <c r="A75" s="2">
        <v>35356</v>
      </c>
      <c r="B75">
        <v>159.15</v>
      </c>
      <c r="C75">
        <v>-89.15</v>
      </c>
      <c r="D75">
        <v>-90.5</v>
      </c>
      <c r="F75">
        <v>56249</v>
      </c>
      <c r="G75">
        <v>-108.8389663696</v>
      </c>
      <c r="H75" s="2">
        <f t="shared" si="4"/>
        <v>52963</v>
      </c>
      <c r="I75">
        <f t="shared" si="5"/>
        <v>-78.17</v>
      </c>
      <c r="J75">
        <f t="shared" si="2"/>
        <v>940.58549817965581</v>
      </c>
      <c r="K75">
        <f>(I75-AVERAGE($I$16:I$51))^2</f>
        <v>114.21078155864149</v>
      </c>
      <c r="L75">
        <f t="shared" si="3"/>
        <v>30.6689663696</v>
      </c>
    </row>
    <row r="76" spans="1:12" x14ac:dyDescent="0.3">
      <c r="A76" s="2">
        <v>35440</v>
      </c>
      <c r="B76">
        <v>158.77000000000001</v>
      </c>
      <c r="C76">
        <v>-88.77</v>
      </c>
      <c r="D76">
        <v>-90.12</v>
      </c>
      <c r="F76">
        <v>56614</v>
      </c>
      <c r="G76">
        <v>-108.923789978</v>
      </c>
      <c r="H76" s="2">
        <f t="shared" si="4"/>
        <v>53328</v>
      </c>
      <c r="I76">
        <f t="shared" si="5"/>
        <v>-78.17</v>
      </c>
      <c r="J76">
        <f t="shared" si="2"/>
        <v>945.7955980109333</v>
      </c>
      <c r="K76">
        <f>(I76-AVERAGE($I$16:I$51))^2</f>
        <v>114.21078155864149</v>
      </c>
      <c r="L76">
        <f t="shared" si="3"/>
        <v>30.753789978</v>
      </c>
    </row>
    <row r="77" spans="1:12" x14ac:dyDescent="0.3">
      <c r="A77" s="2">
        <v>35550</v>
      </c>
      <c r="B77">
        <v>158.44</v>
      </c>
      <c r="C77">
        <v>-88.44</v>
      </c>
      <c r="D77">
        <v>-89.79</v>
      </c>
      <c r="F77">
        <v>56979</v>
      </c>
      <c r="G77">
        <v>-109.0204086304</v>
      </c>
      <c r="H77" s="2">
        <f t="shared" si="4"/>
        <v>53693</v>
      </c>
      <c r="I77">
        <f t="shared" si="5"/>
        <v>-78.17</v>
      </c>
      <c r="J77">
        <f t="shared" si="2"/>
        <v>951.74771266265861</v>
      </c>
      <c r="K77">
        <f>(I77-AVERAGE($I$16:I$51))^2</f>
        <v>114.21078155864149</v>
      </c>
      <c r="L77">
        <f t="shared" si="3"/>
        <v>30.850408630399997</v>
      </c>
    </row>
    <row r="78" spans="1:12" x14ac:dyDescent="0.3">
      <c r="A78" s="2">
        <v>35634</v>
      </c>
      <c r="B78">
        <v>159.82</v>
      </c>
      <c r="C78">
        <v>-89.82</v>
      </c>
      <c r="D78">
        <v>-91.17</v>
      </c>
      <c r="F78">
        <v>57344</v>
      </c>
      <c r="G78">
        <v>-109.1268463135</v>
      </c>
      <c r="H78" s="2">
        <f t="shared" si="4"/>
        <v>54058</v>
      </c>
      <c r="I78">
        <f t="shared" si="5"/>
        <v>-78.17</v>
      </c>
      <c r="J78">
        <f t="shared" si="2"/>
        <v>958.32633367765823</v>
      </c>
      <c r="K78">
        <f>(I78-AVERAGE($I$16:I$51))^2</f>
        <v>114.21078155864149</v>
      </c>
      <c r="L78">
        <f t="shared" si="3"/>
        <v>30.956846313499994</v>
      </c>
    </row>
    <row r="79" spans="1:12" x14ac:dyDescent="0.3">
      <c r="A79" s="2">
        <v>35744</v>
      </c>
      <c r="B79">
        <v>160.62</v>
      </c>
      <c r="C79">
        <v>-90.62</v>
      </c>
      <c r="D79">
        <v>-91.97</v>
      </c>
      <c r="F79">
        <v>57710</v>
      </c>
      <c r="G79">
        <v>-109.2417678833</v>
      </c>
      <c r="H79" s="2">
        <f t="shared" si="4"/>
        <v>54424</v>
      </c>
      <c r="I79">
        <f t="shared" si="5"/>
        <v>-78.17</v>
      </c>
      <c r="J79">
        <f t="shared" si="2"/>
        <v>965.45475939367327</v>
      </c>
      <c r="K79">
        <f>(I79-AVERAGE($I$16:I$51))^2</f>
        <v>114.21078155864149</v>
      </c>
      <c r="L79">
        <f t="shared" si="3"/>
        <v>31.071767883299998</v>
      </c>
    </row>
    <row r="80" spans="1:12" x14ac:dyDescent="0.3">
      <c r="A80" s="2">
        <v>35816</v>
      </c>
      <c r="B80">
        <v>161.22</v>
      </c>
      <c r="C80">
        <v>-91.22</v>
      </c>
      <c r="D80">
        <v>-92.57</v>
      </c>
      <c r="F80">
        <v>58075</v>
      </c>
      <c r="G80">
        <v>-109.36315917970001</v>
      </c>
      <c r="H80" s="2">
        <f t="shared" si="4"/>
        <v>54789</v>
      </c>
      <c r="I80">
        <f t="shared" si="5"/>
        <v>-78.17</v>
      </c>
      <c r="J80">
        <f t="shared" si="2"/>
        <v>973.01317961010261</v>
      </c>
      <c r="K80">
        <f>(I80-AVERAGE($I$16:I$51))^2</f>
        <v>114.21078155864149</v>
      </c>
      <c r="L80">
        <f t="shared" si="3"/>
        <v>31.193159179700004</v>
      </c>
    </row>
    <row r="81" spans="1:12" x14ac:dyDescent="0.3">
      <c r="A81" s="2">
        <v>35908</v>
      </c>
      <c r="B81">
        <v>159.91999999999899</v>
      </c>
      <c r="C81">
        <v>-89.92</v>
      </c>
      <c r="D81">
        <v>-91.27</v>
      </c>
      <c r="F81">
        <v>61727</v>
      </c>
      <c r="G81">
        <v>-110.7635803223</v>
      </c>
      <c r="H81" s="2">
        <f t="shared" si="4"/>
        <v>58441</v>
      </c>
      <c r="I81">
        <f t="shared" si="5"/>
        <v>-78.17</v>
      </c>
      <c r="J81">
        <f t="shared" ref="J81:J82" si="6">(I81-G81)^2</f>
        <v>1062.3414782262216</v>
      </c>
      <c r="K81">
        <f>(I81-AVERAGE($I$16:I$51))^2</f>
        <v>114.21078155864149</v>
      </c>
      <c r="L81">
        <f t="shared" ref="L81:L82" si="7">(I81-G81)</f>
        <v>32.593580322299999</v>
      </c>
    </row>
    <row r="82" spans="1:12" x14ac:dyDescent="0.3">
      <c r="A82" s="2">
        <v>35985</v>
      </c>
      <c r="B82">
        <v>160.49</v>
      </c>
      <c r="C82">
        <v>-90.49</v>
      </c>
      <c r="D82">
        <v>-91.84</v>
      </c>
      <c r="F82">
        <v>65380</v>
      </c>
      <c r="G82">
        <v>-112.22216033940001</v>
      </c>
      <c r="H82" s="2">
        <f t="shared" si="4"/>
        <v>62094</v>
      </c>
      <c r="I82">
        <f t="shared" si="5"/>
        <v>-78.17</v>
      </c>
      <c r="J82">
        <f t="shared" si="6"/>
        <v>1159.5496237802065</v>
      </c>
      <c r="K82">
        <f>(I82-AVERAGE($I$16:I$51))^2</f>
        <v>114.21078155864149</v>
      </c>
      <c r="L82">
        <f t="shared" si="7"/>
        <v>34.052160339400004</v>
      </c>
    </row>
    <row r="83" spans="1:12" x14ac:dyDescent="0.3">
      <c r="A83" s="2">
        <v>36094</v>
      </c>
      <c r="B83">
        <v>160.58000000000001</v>
      </c>
      <c r="C83">
        <v>-90.58</v>
      </c>
      <c r="D83">
        <v>-91.93</v>
      </c>
    </row>
    <row r="84" spans="1:12" x14ac:dyDescent="0.3">
      <c r="A84" s="2">
        <v>36165</v>
      </c>
      <c r="B84">
        <v>160.05000000000001</v>
      </c>
      <c r="C84">
        <v>-90.05</v>
      </c>
      <c r="D84">
        <v>-91.4</v>
      </c>
    </row>
    <row r="85" spans="1:12" x14ac:dyDescent="0.3">
      <c r="A85" s="2">
        <v>36266</v>
      </c>
      <c r="B85">
        <v>158.9</v>
      </c>
      <c r="C85">
        <v>-88.9</v>
      </c>
      <c r="D85">
        <v>-90.25</v>
      </c>
    </row>
    <row r="86" spans="1:12" x14ac:dyDescent="0.3">
      <c r="A86" s="2">
        <v>36356</v>
      </c>
      <c r="B86">
        <v>159.82</v>
      </c>
      <c r="C86">
        <v>-89.82</v>
      </c>
      <c r="D86">
        <v>-91.17</v>
      </c>
    </row>
    <row r="87" spans="1:12" x14ac:dyDescent="0.3">
      <c r="A87" s="2">
        <v>36451</v>
      </c>
      <c r="B87">
        <v>158.979999999999</v>
      </c>
      <c r="C87">
        <v>-88.98</v>
      </c>
      <c r="D87">
        <v>-90.33</v>
      </c>
    </row>
    <row r="88" spans="1:12" x14ac:dyDescent="0.3">
      <c r="A88" s="2">
        <v>36537</v>
      </c>
      <c r="B88">
        <v>158.54</v>
      </c>
      <c r="C88">
        <v>-88.54</v>
      </c>
      <c r="D88">
        <v>-89.89</v>
      </c>
    </row>
    <row r="89" spans="1:12" x14ac:dyDescent="0.3">
      <c r="A89" s="2">
        <v>36636</v>
      </c>
      <c r="B89">
        <v>158.25</v>
      </c>
      <c r="C89">
        <v>-88.25</v>
      </c>
      <c r="D89">
        <v>-89.6</v>
      </c>
    </row>
    <row r="90" spans="1:12" x14ac:dyDescent="0.3">
      <c r="A90" s="2">
        <v>36720</v>
      </c>
      <c r="B90">
        <v>159.04</v>
      </c>
      <c r="C90">
        <v>-89.04</v>
      </c>
      <c r="D90">
        <v>-90.39</v>
      </c>
    </row>
    <row r="91" spans="1:12" x14ac:dyDescent="0.3">
      <c r="A91" s="2">
        <v>36832</v>
      </c>
      <c r="B91">
        <v>159.46</v>
      </c>
      <c r="C91">
        <v>-89.46</v>
      </c>
      <c r="D91">
        <v>-90.81</v>
      </c>
    </row>
    <row r="92" spans="1:12" x14ac:dyDescent="0.3">
      <c r="A92" s="2">
        <v>36938</v>
      </c>
      <c r="B92">
        <v>159.69</v>
      </c>
      <c r="C92">
        <v>-89.69</v>
      </c>
      <c r="D92">
        <v>-91.04</v>
      </c>
    </row>
    <row r="93" spans="1:12" x14ac:dyDescent="0.3">
      <c r="A93" s="2">
        <v>37008</v>
      </c>
      <c r="B93">
        <v>159.94999999999899</v>
      </c>
      <c r="C93">
        <v>-89.95</v>
      </c>
      <c r="D93">
        <v>-91.3</v>
      </c>
    </row>
    <row r="94" spans="1:12" x14ac:dyDescent="0.3">
      <c r="A94" s="2">
        <v>37084</v>
      </c>
      <c r="B94">
        <v>160.57</v>
      </c>
      <c r="C94">
        <v>-90.57</v>
      </c>
      <c r="D94">
        <v>-91.92</v>
      </c>
    </row>
    <row r="95" spans="1:12" x14ac:dyDescent="0.3">
      <c r="A95" s="2">
        <v>37194</v>
      </c>
      <c r="B95">
        <v>161.58000000000001</v>
      </c>
      <c r="C95">
        <v>-91.58</v>
      </c>
      <c r="D95">
        <v>-92.93</v>
      </c>
    </row>
    <row r="96" spans="1:12" x14ac:dyDescent="0.3">
      <c r="A96" s="2">
        <v>37286</v>
      </c>
      <c r="B96">
        <v>164.73</v>
      </c>
      <c r="C96">
        <v>-94.73</v>
      </c>
      <c r="D96">
        <v>-96.08</v>
      </c>
    </row>
    <row r="97" spans="1:4" x14ac:dyDescent="0.3">
      <c r="A97" s="2">
        <v>37363</v>
      </c>
      <c r="B97">
        <v>162.80000000000001</v>
      </c>
      <c r="C97">
        <v>-92.8</v>
      </c>
      <c r="D97">
        <v>-94.15</v>
      </c>
    </row>
    <row r="98" spans="1:4" x14ac:dyDescent="0.3">
      <c r="A98" s="2">
        <v>37447</v>
      </c>
      <c r="B98">
        <v>167.03</v>
      </c>
      <c r="C98">
        <v>-97.03</v>
      </c>
      <c r="D98">
        <v>-98.38</v>
      </c>
    </row>
    <row r="99" spans="1:4" x14ac:dyDescent="0.3">
      <c r="A99" s="2">
        <v>37524</v>
      </c>
      <c r="B99">
        <v>171.08</v>
      </c>
      <c r="C99">
        <v>-101.08</v>
      </c>
      <c r="D99">
        <v>-102.43</v>
      </c>
    </row>
    <row r="100" spans="1:4" x14ac:dyDescent="0.3">
      <c r="A100" s="2">
        <v>37552</v>
      </c>
      <c r="B100">
        <v>169.66</v>
      </c>
      <c r="C100">
        <v>-99.66</v>
      </c>
      <c r="D100">
        <v>-101.01</v>
      </c>
    </row>
    <row r="101" spans="1:4" x14ac:dyDescent="0.3">
      <c r="A101" s="2">
        <v>37648</v>
      </c>
      <c r="B101">
        <v>165.97</v>
      </c>
      <c r="C101">
        <v>-95.97</v>
      </c>
      <c r="D101">
        <v>-97.32</v>
      </c>
    </row>
    <row r="102" spans="1:4" x14ac:dyDescent="0.3">
      <c r="A102" s="2">
        <v>37735</v>
      </c>
      <c r="B102">
        <v>164.08</v>
      </c>
      <c r="C102">
        <v>-94.08</v>
      </c>
      <c r="D102">
        <v>-95.43</v>
      </c>
    </row>
    <row r="103" spans="1:4" x14ac:dyDescent="0.3">
      <c r="A103" s="2">
        <v>37812</v>
      </c>
      <c r="B103">
        <v>164.08</v>
      </c>
      <c r="C103">
        <v>-94.08</v>
      </c>
      <c r="D103">
        <v>-95.43</v>
      </c>
    </row>
    <row r="104" spans="1:4" x14ac:dyDescent="0.3">
      <c r="A104" s="2">
        <v>37930</v>
      </c>
      <c r="B104">
        <v>163.66</v>
      </c>
      <c r="C104">
        <v>-93.66</v>
      </c>
      <c r="D104">
        <v>-95.01</v>
      </c>
    </row>
    <row r="105" spans="1:4" x14ac:dyDescent="0.3">
      <c r="A105" s="2">
        <v>37998</v>
      </c>
      <c r="B105">
        <v>163.74</v>
      </c>
      <c r="C105">
        <v>-93.74</v>
      </c>
      <c r="D105">
        <v>-95.09</v>
      </c>
    </row>
    <row r="106" spans="1:4" x14ac:dyDescent="0.3">
      <c r="A106" s="2">
        <v>38106</v>
      </c>
      <c r="B106">
        <v>163.44999999999899</v>
      </c>
      <c r="C106">
        <v>-93.45</v>
      </c>
      <c r="D106">
        <v>-94.8</v>
      </c>
    </row>
    <row r="107" spans="1:4" x14ac:dyDescent="0.3">
      <c r="A107" s="2">
        <v>38180</v>
      </c>
      <c r="B107">
        <v>165.18</v>
      </c>
      <c r="C107">
        <v>-95.18</v>
      </c>
      <c r="D107">
        <v>-96.53</v>
      </c>
    </row>
    <row r="108" spans="1:4" x14ac:dyDescent="0.3">
      <c r="A108" s="2">
        <v>38362</v>
      </c>
      <c r="B108">
        <v>164.65</v>
      </c>
      <c r="C108">
        <v>-94.65</v>
      </c>
      <c r="D108">
        <v>-96</v>
      </c>
    </row>
    <row r="109" spans="1:4" x14ac:dyDescent="0.3">
      <c r="A109" s="2">
        <v>38413</v>
      </c>
      <c r="B109">
        <v>164.56</v>
      </c>
      <c r="C109">
        <v>-94.56</v>
      </c>
      <c r="D109">
        <v>-95.91</v>
      </c>
    </row>
    <row r="110" spans="1:4" x14ac:dyDescent="0.3">
      <c r="A110" s="2">
        <v>38461</v>
      </c>
      <c r="B110">
        <v>164.27</v>
      </c>
      <c r="C110">
        <v>-94.27</v>
      </c>
      <c r="D110">
        <v>-95.62</v>
      </c>
    </row>
    <row r="111" spans="1:4" x14ac:dyDescent="0.3">
      <c r="A111" s="2">
        <v>38547</v>
      </c>
      <c r="B111">
        <v>167.82</v>
      </c>
      <c r="C111">
        <v>-97.82</v>
      </c>
      <c r="D111">
        <v>-99.17</v>
      </c>
    </row>
    <row r="112" spans="1:4" x14ac:dyDescent="0.3">
      <c r="A112" s="2">
        <v>38650</v>
      </c>
      <c r="B112">
        <v>167</v>
      </c>
      <c r="C112">
        <v>-97</v>
      </c>
      <c r="D112">
        <v>-98.35</v>
      </c>
    </row>
    <row r="113" spans="1:4" x14ac:dyDescent="0.3">
      <c r="A113" s="2">
        <v>38652</v>
      </c>
      <c r="B113">
        <v>166.38</v>
      </c>
      <c r="C113">
        <v>-96.38</v>
      </c>
      <c r="D113">
        <v>-97.73</v>
      </c>
    </row>
    <row r="114" spans="1:4" x14ac:dyDescent="0.3">
      <c r="A114" s="2">
        <v>38720</v>
      </c>
      <c r="B114">
        <v>165.92</v>
      </c>
      <c r="C114">
        <v>-95.92</v>
      </c>
      <c r="D114">
        <v>-97.27</v>
      </c>
    </row>
    <row r="115" spans="1:4" x14ac:dyDescent="0.3">
      <c r="A115" s="2">
        <v>38826</v>
      </c>
      <c r="B115">
        <v>165.36</v>
      </c>
      <c r="C115">
        <v>-95.36</v>
      </c>
      <c r="D115">
        <v>-96.71</v>
      </c>
    </row>
    <row r="116" spans="1:4" x14ac:dyDescent="0.3">
      <c r="A116" s="2">
        <v>38909</v>
      </c>
      <c r="B116">
        <v>165.99</v>
      </c>
      <c r="C116">
        <v>-95.99</v>
      </c>
      <c r="D116">
        <v>-97.34</v>
      </c>
    </row>
    <row r="117" spans="1:4" x14ac:dyDescent="0.3">
      <c r="A117" s="2">
        <v>39013</v>
      </c>
      <c r="B117">
        <v>165.88</v>
      </c>
      <c r="C117">
        <v>-95.88</v>
      </c>
      <c r="D117">
        <v>-97.23</v>
      </c>
    </row>
    <row r="118" spans="1:4" x14ac:dyDescent="0.3">
      <c r="A118" s="2">
        <v>39092</v>
      </c>
      <c r="B118">
        <v>166.98</v>
      </c>
      <c r="C118">
        <v>-96.98</v>
      </c>
      <c r="D118">
        <v>-98.33</v>
      </c>
    </row>
    <row r="119" spans="1:4" x14ac:dyDescent="0.3">
      <c r="A119" s="2">
        <v>39168</v>
      </c>
      <c r="B119">
        <v>166.19</v>
      </c>
      <c r="C119">
        <v>-96.19</v>
      </c>
      <c r="D119">
        <v>-97.54</v>
      </c>
    </row>
    <row r="120" spans="1:4" x14ac:dyDescent="0.3">
      <c r="A120" s="2">
        <v>39286</v>
      </c>
      <c r="B120">
        <v>170.92</v>
      </c>
      <c r="C120">
        <v>-100.92</v>
      </c>
      <c r="D120">
        <v>-102.27</v>
      </c>
    </row>
    <row r="121" spans="1:4" x14ac:dyDescent="0.3">
      <c r="A121" s="2">
        <v>39379</v>
      </c>
      <c r="B121">
        <v>173.18</v>
      </c>
      <c r="C121">
        <v>-103.18</v>
      </c>
      <c r="D121">
        <v>-104.53</v>
      </c>
    </row>
    <row r="122" spans="1:4" x14ac:dyDescent="0.3">
      <c r="A122" s="2">
        <v>39485</v>
      </c>
      <c r="B122">
        <v>172.17</v>
      </c>
      <c r="C122">
        <v>-102.17</v>
      </c>
      <c r="D122">
        <v>-103.52</v>
      </c>
    </row>
    <row r="123" spans="1:4" x14ac:dyDescent="0.3">
      <c r="A123" s="2">
        <v>39547</v>
      </c>
      <c r="B123">
        <v>170.9</v>
      </c>
      <c r="C123">
        <v>-100.9</v>
      </c>
      <c r="D123">
        <v>-102.25</v>
      </c>
    </row>
    <row r="124" spans="1:4" x14ac:dyDescent="0.3">
      <c r="A124" s="2">
        <v>39631</v>
      </c>
      <c r="B124">
        <v>171.41</v>
      </c>
      <c r="C124">
        <v>-101.41</v>
      </c>
      <c r="D124">
        <v>-102.76</v>
      </c>
    </row>
    <row r="125" spans="1:4" x14ac:dyDescent="0.3">
      <c r="A125" s="2">
        <v>39735</v>
      </c>
      <c r="B125">
        <v>171.51</v>
      </c>
      <c r="C125">
        <v>-101.51</v>
      </c>
      <c r="D125">
        <v>-102.86</v>
      </c>
    </row>
    <row r="126" spans="1:4" x14ac:dyDescent="0.3">
      <c r="A126" s="2">
        <v>39847</v>
      </c>
      <c r="B126">
        <v>170.28</v>
      </c>
      <c r="C126">
        <v>-100.28</v>
      </c>
      <c r="D126">
        <v>-101.63</v>
      </c>
    </row>
    <row r="127" spans="1:4" x14ac:dyDescent="0.3">
      <c r="A127" s="2">
        <v>39910</v>
      </c>
      <c r="B127">
        <v>169.93</v>
      </c>
      <c r="C127">
        <v>-99.93</v>
      </c>
      <c r="D127">
        <v>-101.28</v>
      </c>
    </row>
    <row r="128" spans="1:4" x14ac:dyDescent="0.3">
      <c r="A128" s="2">
        <v>40050</v>
      </c>
      <c r="B128">
        <v>170.75</v>
      </c>
      <c r="C128">
        <v>-100.75</v>
      </c>
      <c r="D128">
        <v>-102.1</v>
      </c>
    </row>
    <row r="129" spans="1:4" x14ac:dyDescent="0.3">
      <c r="A129" s="2">
        <v>40105</v>
      </c>
      <c r="B129">
        <v>171.27</v>
      </c>
      <c r="C129">
        <v>-101.27</v>
      </c>
      <c r="D129">
        <v>-102.62</v>
      </c>
    </row>
    <row r="130" spans="1:4" x14ac:dyDescent="0.3">
      <c r="A130" s="2">
        <v>40192</v>
      </c>
      <c r="B130">
        <v>170.2</v>
      </c>
      <c r="C130">
        <v>-100.2</v>
      </c>
      <c r="D130">
        <v>-101.55</v>
      </c>
    </row>
    <row r="131" spans="1:4" x14ac:dyDescent="0.3">
      <c r="A131" s="2">
        <v>40287</v>
      </c>
      <c r="B131">
        <v>168.23</v>
      </c>
      <c r="C131">
        <v>-98.23</v>
      </c>
      <c r="D131">
        <v>-99.58</v>
      </c>
    </row>
    <row r="132" spans="1:4" x14ac:dyDescent="0.3">
      <c r="A132" s="2">
        <v>40380</v>
      </c>
      <c r="B132">
        <v>167.03</v>
      </c>
      <c r="C132">
        <v>-97.03</v>
      </c>
      <c r="D132">
        <v>-98.38</v>
      </c>
    </row>
    <row r="133" spans="1:4" x14ac:dyDescent="0.3">
      <c r="A133" s="2">
        <v>40463</v>
      </c>
      <c r="B133">
        <v>166.38</v>
      </c>
      <c r="C133">
        <v>-96.38</v>
      </c>
      <c r="D133">
        <v>-97.73</v>
      </c>
    </row>
    <row r="134" spans="1:4" x14ac:dyDescent="0.3">
      <c r="A134" s="2">
        <v>40570</v>
      </c>
      <c r="B134">
        <v>160.01</v>
      </c>
      <c r="C134">
        <v>-90.01</v>
      </c>
      <c r="D134">
        <v>-91.36</v>
      </c>
    </row>
    <row r="135" spans="1:4" x14ac:dyDescent="0.3">
      <c r="A135" s="2">
        <v>40647</v>
      </c>
      <c r="B135">
        <v>156.88999999999899</v>
      </c>
      <c r="C135">
        <v>-86.89</v>
      </c>
      <c r="D135">
        <v>-88.24</v>
      </c>
    </row>
    <row r="136" spans="1:4" x14ac:dyDescent="0.3">
      <c r="A136" s="2">
        <v>40736</v>
      </c>
      <c r="B136">
        <v>157.19999999999899</v>
      </c>
      <c r="C136">
        <v>-87.2</v>
      </c>
      <c r="D136">
        <v>-88.55</v>
      </c>
    </row>
    <row r="137" spans="1:4" x14ac:dyDescent="0.3">
      <c r="A137" s="2">
        <v>40821</v>
      </c>
      <c r="B137">
        <v>155.43</v>
      </c>
      <c r="C137">
        <v>-85.43</v>
      </c>
      <c r="D137">
        <v>-86.78</v>
      </c>
    </row>
    <row r="138" spans="1:4" x14ac:dyDescent="0.3">
      <c r="A138" s="2">
        <v>40926</v>
      </c>
      <c r="B138">
        <v>151.55000000000001</v>
      </c>
      <c r="C138">
        <v>-81.55</v>
      </c>
      <c r="D138">
        <v>-82.9</v>
      </c>
    </row>
    <row r="139" spans="1:4" x14ac:dyDescent="0.3">
      <c r="A139" s="2">
        <v>41029</v>
      </c>
      <c r="B139">
        <v>149.74</v>
      </c>
      <c r="C139">
        <v>-79.739999999999895</v>
      </c>
      <c r="D139">
        <v>-81.09</v>
      </c>
    </row>
    <row r="140" spans="1:4" x14ac:dyDescent="0.3">
      <c r="A140" s="2">
        <v>41099</v>
      </c>
      <c r="B140">
        <v>150.5</v>
      </c>
      <c r="C140">
        <v>-80.5</v>
      </c>
      <c r="D140">
        <v>-81.849999999999895</v>
      </c>
    </row>
    <row r="141" spans="1:4" x14ac:dyDescent="0.3">
      <c r="A141" s="2">
        <v>41185</v>
      </c>
      <c r="B141">
        <v>150.52000000000001</v>
      </c>
      <c r="C141">
        <v>-80.52</v>
      </c>
      <c r="D141">
        <v>-81.87</v>
      </c>
    </row>
    <row r="142" spans="1:4" x14ac:dyDescent="0.3">
      <c r="A142" s="2">
        <v>41284</v>
      </c>
      <c r="B142">
        <v>149.76</v>
      </c>
      <c r="C142">
        <v>-79.760000000000005</v>
      </c>
      <c r="D142">
        <v>-81.11</v>
      </c>
    </row>
    <row r="143" spans="1:4" x14ac:dyDescent="0.3">
      <c r="A143" s="2">
        <v>41373</v>
      </c>
      <c r="B143">
        <v>150.09</v>
      </c>
      <c r="C143">
        <v>-80.09</v>
      </c>
      <c r="D143">
        <v>-81.44</v>
      </c>
    </row>
    <row r="144" spans="1:4" x14ac:dyDescent="0.3">
      <c r="A144" s="2">
        <v>41464</v>
      </c>
      <c r="B144">
        <v>149.66</v>
      </c>
      <c r="C144">
        <v>-79.66</v>
      </c>
      <c r="D144">
        <v>-81.010000000000005</v>
      </c>
    </row>
    <row r="145" spans="1:4" x14ac:dyDescent="0.3">
      <c r="A145" s="2">
        <v>41549</v>
      </c>
      <c r="B145">
        <v>151.33000000000001</v>
      </c>
      <c r="C145">
        <v>-81.33</v>
      </c>
      <c r="D145">
        <v>-82.68</v>
      </c>
    </row>
    <row r="146" spans="1:4" x14ac:dyDescent="0.3">
      <c r="A146" s="2">
        <v>41654</v>
      </c>
      <c r="B146">
        <v>148.11000000000001</v>
      </c>
      <c r="C146">
        <v>-78.11</v>
      </c>
      <c r="D146">
        <v>-79.459999999999894</v>
      </c>
    </row>
    <row r="147" spans="1:4" x14ac:dyDescent="0.3">
      <c r="A147" s="2">
        <v>41745</v>
      </c>
      <c r="B147">
        <v>148.57</v>
      </c>
      <c r="C147">
        <v>-78.569999999999894</v>
      </c>
      <c r="D147">
        <v>-79.92</v>
      </c>
    </row>
    <row r="148" spans="1:4" x14ac:dyDescent="0.3">
      <c r="A148" s="2">
        <v>41835</v>
      </c>
      <c r="B148">
        <v>149.81</v>
      </c>
      <c r="C148">
        <v>-79.81</v>
      </c>
      <c r="D148">
        <v>-81.16</v>
      </c>
    </row>
    <row r="149" spans="1:4" x14ac:dyDescent="0.3">
      <c r="A149" s="2">
        <v>41913</v>
      </c>
      <c r="B149">
        <v>149.63999999999899</v>
      </c>
      <c r="C149">
        <v>-79.64</v>
      </c>
      <c r="D149">
        <v>-80.989999999999895</v>
      </c>
    </row>
    <row r="150" spans="1:4" x14ac:dyDescent="0.3">
      <c r="A150" s="2">
        <v>42024</v>
      </c>
      <c r="B150">
        <v>148.65</v>
      </c>
      <c r="C150">
        <v>-78.650000000000006</v>
      </c>
      <c r="D150">
        <v>-80</v>
      </c>
    </row>
    <row r="151" spans="1:4" x14ac:dyDescent="0.3">
      <c r="A151" s="2">
        <v>42108</v>
      </c>
      <c r="B151">
        <v>148.94</v>
      </c>
      <c r="C151">
        <v>-78.94</v>
      </c>
      <c r="D151">
        <v>-80.290000000000006</v>
      </c>
    </row>
    <row r="152" spans="1:4" x14ac:dyDescent="0.3">
      <c r="A152" s="2">
        <v>42185</v>
      </c>
      <c r="B152">
        <v>148.91999999999899</v>
      </c>
      <c r="C152">
        <v>-78.92</v>
      </c>
      <c r="D152">
        <v>-80.27</v>
      </c>
    </row>
    <row r="153" spans="1:4" x14ac:dyDescent="0.3">
      <c r="A153" s="2">
        <v>42290</v>
      </c>
      <c r="B153">
        <v>149.08000000000001</v>
      </c>
      <c r="C153">
        <v>-79.08</v>
      </c>
      <c r="D153">
        <v>-80.430000000000007</v>
      </c>
    </row>
    <row r="154" spans="1:4" x14ac:dyDescent="0.3">
      <c r="A154" s="2">
        <v>42382</v>
      </c>
      <c r="B154">
        <v>148.229999999999</v>
      </c>
      <c r="C154">
        <v>-78.23</v>
      </c>
      <c r="D154">
        <v>-79.58</v>
      </c>
    </row>
    <row r="155" spans="1:4" x14ac:dyDescent="0.3">
      <c r="A155" s="2">
        <v>42486</v>
      </c>
      <c r="B155">
        <v>147.22</v>
      </c>
      <c r="C155">
        <v>-77.22</v>
      </c>
      <c r="D155">
        <v>-78.569999999999894</v>
      </c>
    </row>
    <row r="156" spans="1:4" x14ac:dyDescent="0.3">
      <c r="A156" s="2">
        <v>42564</v>
      </c>
      <c r="B156">
        <v>147.4</v>
      </c>
      <c r="C156">
        <v>-77.400000000000006</v>
      </c>
      <c r="D156">
        <v>-78.75</v>
      </c>
    </row>
    <row r="157" spans="1:4" x14ac:dyDescent="0.3">
      <c r="A157" s="2">
        <v>42662</v>
      </c>
      <c r="B157">
        <v>147.44</v>
      </c>
      <c r="C157">
        <v>-77.44</v>
      </c>
      <c r="D157">
        <v>-78.790000000000006</v>
      </c>
    </row>
    <row r="158" spans="1:4" x14ac:dyDescent="0.3">
      <c r="A158" s="2">
        <v>42773</v>
      </c>
      <c r="B158">
        <v>147.19999999999899</v>
      </c>
      <c r="C158">
        <v>-77.2</v>
      </c>
      <c r="D158">
        <v>-78.55</v>
      </c>
    </row>
    <row r="159" spans="1:4" x14ac:dyDescent="0.3">
      <c r="A159" s="2">
        <v>42829</v>
      </c>
      <c r="B159">
        <v>146.58000000000001</v>
      </c>
      <c r="C159">
        <v>-76.58</v>
      </c>
      <c r="D159">
        <v>-77.930000000000007</v>
      </c>
    </row>
    <row r="160" spans="1:4" x14ac:dyDescent="0.3">
      <c r="A160" s="2">
        <v>42940</v>
      </c>
      <c r="B160">
        <v>147.76</v>
      </c>
      <c r="C160">
        <v>-77.760000000000005</v>
      </c>
      <c r="D160">
        <v>-79.11</v>
      </c>
    </row>
    <row r="161" spans="1:4" x14ac:dyDescent="0.3">
      <c r="A161" s="2">
        <v>43031</v>
      </c>
      <c r="B161">
        <v>147.03</v>
      </c>
      <c r="C161">
        <v>-77.03</v>
      </c>
      <c r="D161">
        <v>-78.38</v>
      </c>
    </row>
    <row r="162" spans="1:4" x14ac:dyDescent="0.3">
      <c r="A162" s="2">
        <v>43151</v>
      </c>
      <c r="B162">
        <v>146.55000000000001</v>
      </c>
      <c r="C162">
        <v>-76.55</v>
      </c>
      <c r="D162">
        <v>-77.900000000000006</v>
      </c>
    </row>
    <row r="163" spans="1:4" x14ac:dyDescent="0.3">
      <c r="A163" s="2">
        <v>43290</v>
      </c>
      <c r="B163">
        <v>146.88</v>
      </c>
      <c r="C163">
        <v>-76.88</v>
      </c>
      <c r="D163">
        <v>-78.23</v>
      </c>
    </row>
    <row r="164" spans="1:4" x14ac:dyDescent="0.3">
      <c r="A164" s="2">
        <v>43382</v>
      </c>
      <c r="B164">
        <v>147.30000000000001</v>
      </c>
      <c r="C164">
        <v>-77.3</v>
      </c>
      <c r="D164">
        <v>-78.650000000000006</v>
      </c>
    </row>
    <row r="165" spans="1:4" x14ac:dyDescent="0.3">
      <c r="A165" s="2">
        <v>43500</v>
      </c>
      <c r="B165">
        <v>145.56</v>
      </c>
      <c r="C165">
        <v>-75.56</v>
      </c>
      <c r="D165">
        <v>-76.91</v>
      </c>
    </row>
    <row r="166" spans="1:4" x14ac:dyDescent="0.3">
      <c r="A166" s="2">
        <v>43573</v>
      </c>
      <c r="B166">
        <v>145.6</v>
      </c>
      <c r="C166">
        <v>-75.599999999999895</v>
      </c>
      <c r="D166">
        <v>-76.95</v>
      </c>
    </row>
    <row r="167" spans="1:4" x14ac:dyDescent="0.3">
      <c r="A167" s="2">
        <v>43661</v>
      </c>
      <c r="B167">
        <v>146.36000000000001</v>
      </c>
      <c r="C167">
        <v>-76.36</v>
      </c>
      <c r="D167">
        <v>-77.709999999999894</v>
      </c>
    </row>
    <row r="168" spans="1:4" x14ac:dyDescent="0.3">
      <c r="A168" s="2">
        <v>43753</v>
      </c>
      <c r="B168">
        <v>146.54</v>
      </c>
      <c r="C168">
        <v>-76.540000000000006</v>
      </c>
      <c r="D168">
        <v>-77.89</v>
      </c>
    </row>
    <row r="169" spans="1:4" x14ac:dyDescent="0.3">
      <c r="A169" s="2">
        <v>43815</v>
      </c>
      <c r="B169">
        <v>145.62</v>
      </c>
      <c r="C169">
        <v>-75.62</v>
      </c>
      <c r="D169">
        <v>-76.97</v>
      </c>
    </row>
    <row r="170" spans="1:4" x14ac:dyDescent="0.3">
      <c r="A170" s="2">
        <v>43852</v>
      </c>
      <c r="B170">
        <v>145.47</v>
      </c>
      <c r="C170">
        <v>-75.47</v>
      </c>
      <c r="D170">
        <v>-76.819999999999894</v>
      </c>
    </row>
    <row r="171" spans="1:4" x14ac:dyDescent="0.3">
      <c r="A171" s="2">
        <v>43857</v>
      </c>
      <c r="B171">
        <v>145.37</v>
      </c>
      <c r="C171">
        <v>-75.37</v>
      </c>
      <c r="D171">
        <v>-76.72</v>
      </c>
    </row>
    <row r="172" spans="1:4" x14ac:dyDescent="0.3">
      <c r="A172" s="2">
        <v>43950</v>
      </c>
      <c r="B172">
        <v>144.77000000000001</v>
      </c>
      <c r="C172">
        <v>-74.77</v>
      </c>
      <c r="D172">
        <v>-76.12</v>
      </c>
    </row>
    <row r="173" spans="1:4" x14ac:dyDescent="0.3">
      <c r="A173" s="2">
        <v>44018</v>
      </c>
      <c r="B173">
        <v>145.13999999999899</v>
      </c>
      <c r="C173">
        <v>-75.14</v>
      </c>
      <c r="D173">
        <v>-76.489999999999895</v>
      </c>
    </row>
    <row r="174" spans="1:4" x14ac:dyDescent="0.3">
      <c r="A174" s="2">
        <v>44210</v>
      </c>
      <c r="B174">
        <v>144.05000000000001</v>
      </c>
      <c r="C174">
        <v>-74.05</v>
      </c>
      <c r="D174">
        <v>-75.400000000000006</v>
      </c>
    </row>
    <row r="175" spans="1:4" x14ac:dyDescent="0.3">
      <c r="A175" s="2">
        <v>44383</v>
      </c>
      <c r="B175">
        <v>145.5</v>
      </c>
      <c r="C175">
        <v>-75.5</v>
      </c>
      <c r="D175">
        <v>-76.849999999999895</v>
      </c>
    </row>
    <row r="176" spans="1:4" x14ac:dyDescent="0.3">
      <c r="A176" s="2">
        <v>44574</v>
      </c>
      <c r="B176">
        <v>146.82</v>
      </c>
      <c r="C176">
        <v>-76.819999999999894</v>
      </c>
      <c r="D176">
        <v>-78.17</v>
      </c>
    </row>
  </sheetData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5252BD-76B9-459A-A0D8-D71CFE19D137}">
  <dimension ref="A1:O126"/>
  <sheetViews>
    <sheetView topLeftCell="F1" workbookViewId="0">
      <selection activeCell="M6" sqref="M6"/>
    </sheetView>
  </sheetViews>
  <sheetFormatPr defaultRowHeight="14.4" x14ac:dyDescent="0.3"/>
  <cols>
    <col min="1" max="1" width="10.5546875" bestFit="1" customWidth="1"/>
  </cols>
  <sheetData>
    <row r="1" spans="1:15" s="1" customFormat="1" x14ac:dyDescent="0.3">
      <c r="A1" s="1" t="s">
        <v>0</v>
      </c>
      <c r="B1" s="1" t="s">
        <v>1</v>
      </c>
      <c r="C1" s="1" t="s">
        <v>2</v>
      </c>
      <c r="D1" s="1" t="s">
        <v>3</v>
      </c>
    </row>
    <row r="2" spans="1:15" x14ac:dyDescent="0.3">
      <c r="A2" s="2">
        <v>31217</v>
      </c>
      <c r="B2">
        <v>63.65</v>
      </c>
      <c r="C2">
        <v>-45.65</v>
      </c>
      <c r="D2">
        <v>-46.5</v>
      </c>
      <c r="F2">
        <v>3288</v>
      </c>
      <c r="G2">
        <v>34.981288909912003</v>
      </c>
      <c r="H2" s="2">
        <v>1</v>
      </c>
      <c r="I2">
        <f>IFERROR(VLOOKUP(H2,$A$2:$D$542,4,FALSE),IFERROR(VLOOKUP(H2,$A$2:$D$542,4),0))</f>
        <v>0</v>
      </c>
      <c r="K2">
        <f>MAX(D:D)</f>
        <v>-46.5</v>
      </c>
    </row>
    <row r="3" spans="1:15" x14ac:dyDescent="0.3">
      <c r="A3" s="2">
        <v>31307</v>
      </c>
      <c r="B3">
        <v>63.95</v>
      </c>
      <c r="C3">
        <v>-45.95</v>
      </c>
      <c r="D3">
        <v>-46.8</v>
      </c>
      <c r="F3">
        <v>10958</v>
      </c>
      <c r="G3">
        <v>32.686553955077997</v>
      </c>
      <c r="H3" s="2">
        <f>$H$2+F3-$F$2+1</f>
        <v>7672</v>
      </c>
      <c r="I3">
        <f>IFERROR(VLOOKUP(H3,A:D,4,FALSE),IFERROR(VLOOKUP(H3,A:D,4),0))</f>
        <v>0</v>
      </c>
      <c r="K3">
        <f>MIN(D:D)</f>
        <v>-79.63</v>
      </c>
    </row>
    <row r="4" spans="1:15" x14ac:dyDescent="0.3">
      <c r="A4" s="2">
        <v>31580</v>
      </c>
      <c r="B4">
        <v>63.94</v>
      </c>
      <c r="C4">
        <v>-45.94</v>
      </c>
      <c r="D4">
        <v>-46.79</v>
      </c>
      <c r="F4">
        <v>17897</v>
      </c>
      <c r="G4">
        <v>29.397089004516999</v>
      </c>
      <c r="H4" s="2">
        <f t="shared" ref="H4:H67" si="0">$H$2+F4-$F$2+1</f>
        <v>14611</v>
      </c>
      <c r="I4">
        <f t="shared" ref="I4:I67" si="1">IFERROR(VLOOKUP(H4,A:D,4,FALSE),IFERROR(VLOOKUP(H4,A:D,4),0))</f>
        <v>0</v>
      </c>
      <c r="L4" t="s">
        <v>9</v>
      </c>
      <c r="M4" t="s">
        <v>10</v>
      </c>
      <c r="N4" t="s">
        <v>11</v>
      </c>
      <c r="O4" t="s">
        <v>12</v>
      </c>
    </row>
    <row r="5" spans="1:15" x14ac:dyDescent="0.3">
      <c r="A5" s="2">
        <v>31762</v>
      </c>
      <c r="B5">
        <v>67.290000000000006</v>
      </c>
      <c r="C5">
        <v>-49.29</v>
      </c>
      <c r="D5">
        <v>-50.14</v>
      </c>
      <c r="F5">
        <v>20089</v>
      </c>
      <c r="G5">
        <v>23.740816116333001</v>
      </c>
      <c r="H5" s="2">
        <f t="shared" si="0"/>
        <v>16803</v>
      </c>
      <c r="I5">
        <f t="shared" si="1"/>
        <v>0</v>
      </c>
      <c r="K5">
        <f>CORREL(G16:G51,I16:I51)^2</f>
        <v>0.97119265542323197</v>
      </c>
      <c r="L5">
        <f>1-(SUM(J10:J51)/SUM(K10:K51))</f>
        <v>0.770195568579079</v>
      </c>
      <c r="M5">
        <f>SUM(L10:L51)*100/SUM(I10:I51)</f>
        <v>-5.8233454275550995</v>
      </c>
      <c r="N5">
        <f>SQRT(SUM(J10:J51))/COUNT(J10:J51)</f>
        <v>0.69952596526808841</v>
      </c>
      <c r="O5">
        <f>N5/_xlfn.STDEV.S(I16:I51)</f>
        <v>7.8779046670023486E-2</v>
      </c>
    </row>
    <row r="6" spans="1:15" x14ac:dyDescent="0.3">
      <c r="A6" s="2">
        <v>31854</v>
      </c>
      <c r="B6">
        <v>67.92</v>
      </c>
      <c r="C6">
        <v>-49.92</v>
      </c>
      <c r="D6">
        <v>-50.77</v>
      </c>
      <c r="F6">
        <v>22646</v>
      </c>
      <c r="G6">
        <v>18.708208084106001</v>
      </c>
      <c r="H6" s="2">
        <f t="shared" si="0"/>
        <v>19360</v>
      </c>
      <c r="I6">
        <f t="shared" si="1"/>
        <v>0</v>
      </c>
    </row>
    <row r="7" spans="1:15" x14ac:dyDescent="0.3">
      <c r="A7" s="2">
        <v>31944</v>
      </c>
      <c r="B7">
        <v>67.92</v>
      </c>
      <c r="C7">
        <v>-49.92</v>
      </c>
      <c r="D7">
        <v>-50.77</v>
      </c>
      <c r="F7">
        <v>24472</v>
      </c>
      <c r="G7">
        <v>11.868445396423001</v>
      </c>
      <c r="H7" s="2">
        <f t="shared" si="0"/>
        <v>21186</v>
      </c>
      <c r="I7">
        <f t="shared" si="1"/>
        <v>0</v>
      </c>
    </row>
    <row r="8" spans="1:15" x14ac:dyDescent="0.3">
      <c r="A8" s="2">
        <v>32021</v>
      </c>
      <c r="B8">
        <v>68.66</v>
      </c>
      <c r="C8">
        <v>-50.66</v>
      </c>
      <c r="D8">
        <v>-51.51</v>
      </c>
      <c r="F8">
        <v>27029</v>
      </c>
      <c r="G8">
        <v>-2.2079722881319999</v>
      </c>
      <c r="H8" s="2">
        <f t="shared" si="0"/>
        <v>23743</v>
      </c>
      <c r="I8">
        <f t="shared" si="1"/>
        <v>0</v>
      </c>
    </row>
    <row r="9" spans="1:15" x14ac:dyDescent="0.3">
      <c r="A9" s="2">
        <v>32085</v>
      </c>
      <c r="B9">
        <v>68.61</v>
      </c>
      <c r="C9">
        <v>-50.61</v>
      </c>
      <c r="D9">
        <v>-51.46</v>
      </c>
      <c r="F9">
        <v>28124</v>
      </c>
      <c r="G9">
        <v>-9.7705602645870009</v>
      </c>
      <c r="H9" s="2">
        <f t="shared" si="0"/>
        <v>24838</v>
      </c>
      <c r="I9">
        <f t="shared" si="1"/>
        <v>0</v>
      </c>
    </row>
    <row r="10" spans="1:15" x14ac:dyDescent="0.3">
      <c r="A10" s="2">
        <v>32209</v>
      </c>
      <c r="B10">
        <v>66.709999999999894</v>
      </c>
      <c r="C10">
        <v>-48.71</v>
      </c>
      <c r="D10">
        <v>-49.56</v>
      </c>
      <c r="F10">
        <v>29951</v>
      </c>
      <c r="G10">
        <v>-26.168298721309998</v>
      </c>
      <c r="H10" s="2">
        <f t="shared" si="0"/>
        <v>26665</v>
      </c>
      <c r="I10">
        <f t="shared" si="1"/>
        <v>0</v>
      </c>
    </row>
    <row r="11" spans="1:15" x14ac:dyDescent="0.3">
      <c r="A11" s="2">
        <v>32596</v>
      </c>
      <c r="B11">
        <v>70.05</v>
      </c>
      <c r="C11">
        <v>-52.05</v>
      </c>
      <c r="D11">
        <v>-52.9</v>
      </c>
      <c r="F11">
        <v>31777</v>
      </c>
      <c r="G11">
        <v>-39.56791305542</v>
      </c>
      <c r="H11" s="2">
        <f t="shared" si="0"/>
        <v>28491</v>
      </c>
      <c r="I11">
        <f t="shared" si="1"/>
        <v>0</v>
      </c>
    </row>
    <row r="12" spans="1:15" x14ac:dyDescent="0.3">
      <c r="A12" s="2">
        <v>32686</v>
      </c>
      <c r="B12">
        <v>70.2</v>
      </c>
      <c r="C12">
        <v>-52.2</v>
      </c>
      <c r="D12">
        <v>-53.05</v>
      </c>
      <c r="F12">
        <v>33238</v>
      </c>
      <c r="G12">
        <v>-47.90493774414</v>
      </c>
      <c r="H12" s="2">
        <f t="shared" si="0"/>
        <v>29952</v>
      </c>
      <c r="I12">
        <f t="shared" si="1"/>
        <v>0</v>
      </c>
    </row>
    <row r="13" spans="1:15" x14ac:dyDescent="0.3">
      <c r="A13" s="2">
        <v>32776</v>
      </c>
      <c r="B13">
        <v>70.53</v>
      </c>
      <c r="C13">
        <v>-52.53</v>
      </c>
      <c r="D13">
        <v>-53.38</v>
      </c>
      <c r="F13">
        <v>33603</v>
      </c>
      <c r="G13">
        <v>-48.894931793209999</v>
      </c>
      <c r="H13" s="2">
        <f t="shared" si="0"/>
        <v>30317</v>
      </c>
      <c r="I13">
        <f t="shared" si="1"/>
        <v>0</v>
      </c>
    </row>
    <row r="14" spans="1:15" x14ac:dyDescent="0.3">
      <c r="A14" s="2">
        <v>32848</v>
      </c>
      <c r="B14">
        <v>70.25</v>
      </c>
      <c r="C14">
        <v>-52.25</v>
      </c>
      <c r="D14">
        <v>-53.1</v>
      </c>
      <c r="F14">
        <v>33968</v>
      </c>
      <c r="G14">
        <v>-50.655082702640001</v>
      </c>
      <c r="H14" s="2">
        <f t="shared" si="0"/>
        <v>30682</v>
      </c>
      <c r="I14">
        <f t="shared" si="1"/>
        <v>0</v>
      </c>
    </row>
    <row r="15" spans="1:15" x14ac:dyDescent="0.3">
      <c r="A15" s="2">
        <v>32952</v>
      </c>
      <c r="B15">
        <v>70.39</v>
      </c>
      <c r="C15">
        <v>-52.39</v>
      </c>
      <c r="D15">
        <v>-53.24</v>
      </c>
      <c r="F15">
        <v>34334</v>
      </c>
      <c r="G15">
        <v>-51.6146774292</v>
      </c>
      <c r="H15" s="2">
        <f t="shared" si="0"/>
        <v>31048</v>
      </c>
      <c r="I15">
        <f t="shared" si="1"/>
        <v>0</v>
      </c>
    </row>
    <row r="16" spans="1:15" x14ac:dyDescent="0.3">
      <c r="A16" s="2">
        <v>33143</v>
      </c>
      <c r="B16">
        <v>71.06</v>
      </c>
      <c r="C16">
        <v>-53.06</v>
      </c>
      <c r="D16">
        <v>-53.91</v>
      </c>
      <c r="F16">
        <v>34699</v>
      </c>
      <c r="G16">
        <v>-53.091468811040002</v>
      </c>
      <c r="H16" s="2">
        <f t="shared" si="0"/>
        <v>31413</v>
      </c>
      <c r="I16">
        <f t="shared" si="1"/>
        <v>-46.8</v>
      </c>
      <c r="J16">
        <f>(I16-G16)^2</f>
        <v>39.582579800289132</v>
      </c>
      <c r="K16">
        <f>(I16-AVERAGE($I$16:I$51))^2</f>
        <v>363.707279012345</v>
      </c>
      <c r="L16">
        <f>(I16-G16)</f>
        <v>6.291468811040005</v>
      </c>
    </row>
    <row r="17" spans="1:12" x14ac:dyDescent="0.3">
      <c r="A17" s="2">
        <v>33319</v>
      </c>
      <c r="B17">
        <v>70.72</v>
      </c>
      <c r="C17">
        <v>-52.72</v>
      </c>
      <c r="D17">
        <v>-53.57</v>
      </c>
      <c r="F17">
        <v>35064</v>
      </c>
      <c r="G17">
        <v>-55.51396560669</v>
      </c>
      <c r="H17" s="2">
        <f t="shared" si="0"/>
        <v>31778</v>
      </c>
      <c r="I17">
        <f t="shared" si="1"/>
        <v>-50.14</v>
      </c>
      <c r="J17">
        <f t="shared" ref="J17:J80" si="2">(I17-G17)^2</f>
        <v>28.879506341887016</v>
      </c>
      <c r="K17">
        <f>(I17-AVERAGE($I$16:I$51))^2</f>
        <v>247.4678567901228</v>
      </c>
      <c r="L17">
        <f t="shared" ref="L17:L80" si="3">(I17-G17)</f>
        <v>5.3739656066899997</v>
      </c>
    </row>
    <row r="18" spans="1:12" x14ac:dyDescent="0.3">
      <c r="A18" s="2">
        <v>33521</v>
      </c>
      <c r="B18">
        <v>73.75</v>
      </c>
      <c r="C18">
        <v>-55.75</v>
      </c>
      <c r="D18">
        <v>-56.6</v>
      </c>
      <c r="F18">
        <v>35429</v>
      </c>
      <c r="G18">
        <v>-56.677646636959999</v>
      </c>
      <c r="H18" s="2">
        <f t="shared" si="0"/>
        <v>32143</v>
      </c>
      <c r="I18">
        <f t="shared" si="1"/>
        <v>-51.46</v>
      </c>
      <c r="J18">
        <f t="shared" si="2"/>
        <v>27.223836428179975</v>
      </c>
      <c r="K18">
        <f>(I18-AVERAGE($I$16:I$51))^2</f>
        <v>207.68012345678952</v>
      </c>
      <c r="L18">
        <f t="shared" si="3"/>
        <v>5.2176466369599979</v>
      </c>
    </row>
    <row r="19" spans="1:12" x14ac:dyDescent="0.3">
      <c r="A19" s="2">
        <v>33676</v>
      </c>
      <c r="B19">
        <v>74.42</v>
      </c>
      <c r="C19">
        <v>-56.42</v>
      </c>
      <c r="D19">
        <v>-57.27</v>
      </c>
      <c r="F19">
        <v>35795</v>
      </c>
      <c r="G19">
        <v>-57.797611236569999</v>
      </c>
      <c r="H19" s="2">
        <f t="shared" si="0"/>
        <v>32509</v>
      </c>
      <c r="I19">
        <f t="shared" si="1"/>
        <v>-49.56</v>
      </c>
      <c r="J19">
        <f t="shared" si="2"/>
        <v>67.858238884864264</v>
      </c>
      <c r="K19">
        <f>(I19-AVERAGE($I$16:I$51))^2</f>
        <v>266.05234567901164</v>
      </c>
      <c r="L19">
        <f t="shared" si="3"/>
        <v>8.2376112365699967</v>
      </c>
    </row>
    <row r="20" spans="1:12" x14ac:dyDescent="0.3">
      <c r="A20" s="2">
        <v>33890</v>
      </c>
      <c r="B20">
        <v>74.209999999999894</v>
      </c>
      <c r="C20">
        <v>-56.21</v>
      </c>
      <c r="D20">
        <v>-57.06</v>
      </c>
      <c r="F20">
        <v>36160</v>
      </c>
      <c r="G20">
        <v>-58.834007263179998</v>
      </c>
      <c r="H20" s="2">
        <f t="shared" si="0"/>
        <v>32874</v>
      </c>
      <c r="I20">
        <f t="shared" si="1"/>
        <v>-53.1</v>
      </c>
      <c r="J20">
        <f t="shared" si="2"/>
        <v>32.878839294200958</v>
      </c>
      <c r="K20">
        <f>(I20-AVERAGE($I$16:I$51))^2</f>
        <v>163.10127901234512</v>
      </c>
      <c r="L20">
        <f t="shared" si="3"/>
        <v>5.734007263179997</v>
      </c>
    </row>
    <row r="21" spans="1:12" x14ac:dyDescent="0.3">
      <c r="A21" s="2">
        <v>34044</v>
      </c>
      <c r="B21">
        <v>74.91</v>
      </c>
      <c r="C21">
        <v>-56.91</v>
      </c>
      <c r="D21">
        <v>-57.76</v>
      </c>
      <c r="F21">
        <v>36525</v>
      </c>
      <c r="G21">
        <v>-59.738243103030001</v>
      </c>
      <c r="H21" s="2">
        <f t="shared" si="0"/>
        <v>33239</v>
      </c>
      <c r="I21">
        <f t="shared" si="1"/>
        <v>-53.91</v>
      </c>
      <c r="J21">
        <f t="shared" si="2"/>
        <v>33.968417668016819</v>
      </c>
      <c r="K21">
        <f>(I21-AVERAGE($I$16:I$51))^2</f>
        <v>143.06817901234527</v>
      </c>
      <c r="L21">
        <f t="shared" si="3"/>
        <v>5.8282431030300046</v>
      </c>
    </row>
    <row r="22" spans="1:12" x14ac:dyDescent="0.3">
      <c r="A22" s="2">
        <v>34264</v>
      </c>
      <c r="B22">
        <v>76.2</v>
      </c>
      <c r="C22">
        <v>-58.2</v>
      </c>
      <c r="D22">
        <v>-59.05</v>
      </c>
      <c r="F22">
        <v>36890</v>
      </c>
      <c r="G22">
        <v>-61.898147583010001</v>
      </c>
      <c r="H22" s="2">
        <f t="shared" si="0"/>
        <v>33604</v>
      </c>
      <c r="I22">
        <f t="shared" si="1"/>
        <v>-56.6</v>
      </c>
      <c r="J22">
        <f t="shared" si="2"/>
        <v>28.0703678113547</v>
      </c>
      <c r="K22">
        <f>(I22-AVERAGE($I$16:I$51))^2</f>
        <v>85.953501234567497</v>
      </c>
      <c r="L22">
        <f t="shared" si="3"/>
        <v>5.2981475830099996</v>
      </c>
    </row>
    <row r="23" spans="1:12" x14ac:dyDescent="0.3">
      <c r="A23" s="2">
        <v>34411</v>
      </c>
      <c r="B23">
        <v>77.95</v>
      </c>
      <c r="C23">
        <v>-59.95</v>
      </c>
      <c r="D23">
        <v>-60.8</v>
      </c>
      <c r="F23">
        <v>37256</v>
      </c>
      <c r="G23">
        <v>-62.781986236569999</v>
      </c>
      <c r="H23" s="2">
        <f t="shared" si="0"/>
        <v>33970</v>
      </c>
      <c r="I23">
        <f t="shared" si="1"/>
        <v>-57.06</v>
      </c>
      <c r="J23">
        <f t="shared" si="2"/>
        <v>32.741126491496473</v>
      </c>
      <c r="K23">
        <f>(I23-AVERAGE($I$16:I$51))^2</f>
        <v>77.635679012345278</v>
      </c>
      <c r="L23">
        <f t="shared" si="3"/>
        <v>5.7219862365699967</v>
      </c>
    </row>
    <row r="24" spans="1:12" x14ac:dyDescent="0.3">
      <c r="A24" s="2">
        <v>34584</v>
      </c>
      <c r="B24">
        <v>78.930000000000007</v>
      </c>
      <c r="C24">
        <v>-60.93</v>
      </c>
      <c r="D24">
        <v>-61.78</v>
      </c>
      <c r="F24">
        <v>37621</v>
      </c>
      <c r="G24">
        <v>-63.742485046390001</v>
      </c>
      <c r="H24" s="2">
        <f t="shared" si="0"/>
        <v>34335</v>
      </c>
      <c r="I24">
        <f t="shared" si="1"/>
        <v>-59.05</v>
      </c>
      <c r="J24">
        <f t="shared" si="2"/>
        <v>22.0194159105938</v>
      </c>
      <c r="K24">
        <f>(I24-AVERAGE($I$16:I$51))^2</f>
        <v>46.527556790123221</v>
      </c>
      <c r="L24">
        <f t="shared" si="3"/>
        <v>4.6924850463900043</v>
      </c>
    </row>
    <row r="25" spans="1:12" x14ac:dyDescent="0.3">
      <c r="A25" s="2">
        <v>34781</v>
      </c>
      <c r="B25">
        <v>78.400000000000006</v>
      </c>
      <c r="C25">
        <v>-60.4</v>
      </c>
      <c r="D25">
        <v>-61.25</v>
      </c>
      <c r="F25">
        <v>37986</v>
      </c>
      <c r="G25">
        <v>-65.521667480470001</v>
      </c>
      <c r="H25" s="2">
        <f t="shared" si="0"/>
        <v>34700</v>
      </c>
      <c r="I25">
        <f t="shared" si="1"/>
        <v>-61.78</v>
      </c>
      <c r="J25">
        <f t="shared" si="2"/>
        <v>14.000075534406713</v>
      </c>
      <c r="K25">
        <f>(I25-AVERAGE($I$16:I$51))^2</f>
        <v>16.737190123456617</v>
      </c>
      <c r="L25">
        <f t="shared" si="3"/>
        <v>3.7416674804699994</v>
      </c>
    </row>
    <row r="26" spans="1:12" x14ac:dyDescent="0.3">
      <c r="A26" s="2">
        <v>34955</v>
      </c>
      <c r="B26">
        <v>81.010000000000005</v>
      </c>
      <c r="C26">
        <v>-63.01</v>
      </c>
      <c r="D26">
        <v>-63.86</v>
      </c>
      <c r="F26">
        <v>38351</v>
      </c>
      <c r="G26">
        <v>-67.55662536621</v>
      </c>
      <c r="H26" s="2">
        <f t="shared" si="0"/>
        <v>35065</v>
      </c>
      <c r="I26">
        <f t="shared" si="1"/>
        <v>-63.86</v>
      </c>
      <c r="J26">
        <f t="shared" si="2"/>
        <v>13.665039098107219</v>
      </c>
      <c r="K26">
        <f>(I26-AVERAGE($I$16:I$51))^2</f>
        <v>4.0445679012344895</v>
      </c>
      <c r="L26">
        <f t="shared" si="3"/>
        <v>3.6966253662100002</v>
      </c>
    </row>
    <row r="27" spans="1:12" x14ac:dyDescent="0.3">
      <c r="A27" s="2">
        <v>35069</v>
      </c>
      <c r="B27">
        <v>81.17</v>
      </c>
      <c r="C27">
        <v>-63.17</v>
      </c>
      <c r="D27">
        <v>-64.02</v>
      </c>
      <c r="F27">
        <v>38717</v>
      </c>
      <c r="G27">
        <v>-67.76718902588</v>
      </c>
      <c r="H27" s="2">
        <f t="shared" si="0"/>
        <v>35431</v>
      </c>
      <c r="I27">
        <f t="shared" si="1"/>
        <v>-62.7</v>
      </c>
      <c r="J27">
        <f t="shared" si="2"/>
        <v>25.676404623998678</v>
      </c>
      <c r="K27">
        <f>(I27-AVERAGE($I$16:I$51))^2</f>
        <v>10.055945679012201</v>
      </c>
      <c r="L27">
        <f t="shared" si="3"/>
        <v>5.0671890258799976</v>
      </c>
    </row>
    <row r="28" spans="1:12" x14ac:dyDescent="0.3">
      <c r="A28" s="2">
        <v>35152</v>
      </c>
      <c r="B28">
        <v>80.47</v>
      </c>
      <c r="C28">
        <v>-62.47</v>
      </c>
      <c r="D28">
        <v>-63.32</v>
      </c>
      <c r="F28">
        <v>39082</v>
      </c>
      <c r="G28">
        <v>-68.713844299320002</v>
      </c>
      <c r="H28" s="2">
        <f t="shared" si="0"/>
        <v>35796</v>
      </c>
      <c r="I28">
        <f t="shared" si="1"/>
        <v>-64.150000000000006</v>
      </c>
      <c r="J28">
        <f t="shared" si="2"/>
        <v>20.828674788435624</v>
      </c>
      <c r="K28">
        <f>(I28-AVERAGE($I$16:I$51))^2</f>
        <v>2.9622234567900345</v>
      </c>
      <c r="L28">
        <f t="shared" si="3"/>
        <v>4.5638442993199959</v>
      </c>
    </row>
    <row r="29" spans="1:12" x14ac:dyDescent="0.3">
      <c r="A29" s="2">
        <v>35219</v>
      </c>
      <c r="B29">
        <v>79.959999999999894</v>
      </c>
      <c r="C29">
        <v>-61.96</v>
      </c>
      <c r="D29">
        <v>-62.81</v>
      </c>
      <c r="F29">
        <v>39447</v>
      </c>
      <c r="G29">
        <v>-68.056495666499998</v>
      </c>
      <c r="H29" s="2">
        <f t="shared" si="0"/>
        <v>36161</v>
      </c>
      <c r="I29">
        <f t="shared" si="1"/>
        <v>-64.180000000000007</v>
      </c>
      <c r="J29">
        <f t="shared" si="2"/>
        <v>15.027218652393213</v>
      </c>
      <c r="K29">
        <f>(I29-AVERAGE($I$16:I$51))^2</f>
        <v>2.8598567901233656</v>
      </c>
      <c r="L29">
        <f t="shared" si="3"/>
        <v>3.8764956664999914</v>
      </c>
    </row>
    <row r="30" spans="1:12" x14ac:dyDescent="0.3">
      <c r="A30" s="2">
        <v>35334</v>
      </c>
      <c r="B30">
        <v>80.39</v>
      </c>
      <c r="C30">
        <v>-62.39</v>
      </c>
      <c r="D30">
        <v>-63.24</v>
      </c>
      <c r="F30">
        <v>39812</v>
      </c>
      <c r="G30">
        <v>-68.85775756836</v>
      </c>
      <c r="H30" s="2">
        <f t="shared" si="0"/>
        <v>36526</v>
      </c>
      <c r="I30">
        <f t="shared" si="1"/>
        <v>-65.790000000000006</v>
      </c>
      <c r="J30">
        <f t="shared" si="2"/>
        <v>9.4111364982300234</v>
      </c>
      <c r="K30">
        <f>(I30-AVERAGE($I$16:I$51))^2</f>
        <v>6.5790123456747297E-3</v>
      </c>
      <c r="L30">
        <f t="shared" si="3"/>
        <v>3.067757568359994</v>
      </c>
    </row>
    <row r="31" spans="1:12" x14ac:dyDescent="0.3">
      <c r="A31" s="2">
        <v>35410</v>
      </c>
      <c r="B31">
        <v>79.849999999999895</v>
      </c>
      <c r="C31">
        <v>-61.85</v>
      </c>
      <c r="D31">
        <v>-62.7</v>
      </c>
      <c r="F31">
        <v>40178</v>
      </c>
      <c r="G31">
        <v>-70.207954406740001</v>
      </c>
      <c r="H31" s="2">
        <f t="shared" si="0"/>
        <v>36892</v>
      </c>
      <c r="I31">
        <f t="shared" si="1"/>
        <v>-66.09</v>
      </c>
      <c r="J31">
        <f t="shared" si="2"/>
        <v>16.957548495989364</v>
      </c>
      <c r="K31">
        <f>(I31-AVERAGE($I$16:I$51))^2</f>
        <v>4.791234567902266E-2</v>
      </c>
      <c r="L31">
        <f t="shared" si="3"/>
        <v>4.1179544067399974</v>
      </c>
    </row>
    <row r="32" spans="1:12" x14ac:dyDescent="0.3">
      <c r="A32" s="2">
        <v>35501</v>
      </c>
      <c r="B32">
        <v>79.77</v>
      </c>
      <c r="C32">
        <v>-61.77</v>
      </c>
      <c r="D32">
        <v>-62.62</v>
      </c>
      <c r="F32">
        <v>40543</v>
      </c>
      <c r="G32">
        <v>-72.339851379389998</v>
      </c>
      <c r="H32" s="2">
        <f t="shared" si="0"/>
        <v>37257</v>
      </c>
      <c r="I32">
        <f t="shared" si="1"/>
        <v>-68.209999999999894</v>
      </c>
      <c r="J32">
        <f t="shared" si="2"/>
        <v>17.055672415850342</v>
      </c>
      <c r="K32">
        <f>(I32-AVERAGE($I$16:I$51))^2</f>
        <v>5.4704012345675013</v>
      </c>
      <c r="L32">
        <f t="shared" si="3"/>
        <v>4.1298513793901037</v>
      </c>
    </row>
    <row r="33" spans="1:12" x14ac:dyDescent="0.3">
      <c r="A33" s="2">
        <v>35597</v>
      </c>
      <c r="B33">
        <v>80.28</v>
      </c>
      <c r="C33">
        <v>-62.28</v>
      </c>
      <c r="D33">
        <v>-63.13</v>
      </c>
      <c r="F33">
        <v>40908</v>
      </c>
      <c r="G33">
        <v>-74.320495605470001</v>
      </c>
      <c r="H33" s="2">
        <f t="shared" si="0"/>
        <v>37622</v>
      </c>
      <c r="I33">
        <f t="shared" si="1"/>
        <v>-71.349999999999895</v>
      </c>
      <c r="J33">
        <f t="shared" si="2"/>
        <v>8.8238441421172098</v>
      </c>
      <c r="K33">
        <f>(I33-AVERAGE($I$16:I$51))^2</f>
        <v>30.01822345678919</v>
      </c>
      <c r="L33">
        <f t="shared" si="3"/>
        <v>2.9704956054701057</v>
      </c>
    </row>
    <row r="34" spans="1:12" x14ac:dyDescent="0.3">
      <c r="A34" s="2">
        <v>35681</v>
      </c>
      <c r="B34">
        <v>81.599999999999895</v>
      </c>
      <c r="C34">
        <v>-63.6</v>
      </c>
      <c r="D34">
        <v>-64.45</v>
      </c>
      <c r="F34">
        <v>41273</v>
      </c>
      <c r="G34">
        <v>-75.68613433838</v>
      </c>
      <c r="H34" s="2">
        <f t="shared" si="0"/>
        <v>37987</v>
      </c>
      <c r="I34">
        <f t="shared" si="1"/>
        <v>-72.22</v>
      </c>
      <c r="J34">
        <f t="shared" si="2"/>
        <v>12.014087251696971</v>
      </c>
      <c r="K34">
        <f>(I34-AVERAGE($I$16:I$51))^2</f>
        <v>40.308390123457031</v>
      </c>
      <c r="L34">
        <f t="shared" si="3"/>
        <v>3.4661343383800016</v>
      </c>
    </row>
    <row r="35" spans="1:12" x14ac:dyDescent="0.3">
      <c r="A35" s="2">
        <v>35775</v>
      </c>
      <c r="B35">
        <v>81.3</v>
      </c>
      <c r="C35">
        <v>-63.3</v>
      </c>
      <c r="D35">
        <v>-64.150000000000006</v>
      </c>
      <c r="F35">
        <v>41639</v>
      </c>
      <c r="G35">
        <v>-76.35912322998</v>
      </c>
      <c r="H35" s="2">
        <f t="shared" si="0"/>
        <v>38353</v>
      </c>
      <c r="I35">
        <f t="shared" si="1"/>
        <v>-72.47</v>
      </c>
      <c r="J35">
        <f t="shared" si="2"/>
        <v>15.125279497970075</v>
      </c>
      <c r="K35">
        <f>(I35-AVERAGE($I$16:I$51))^2</f>
        <v>43.545334567901484</v>
      </c>
      <c r="L35">
        <f t="shared" si="3"/>
        <v>3.8891232299800009</v>
      </c>
    </row>
    <row r="36" spans="1:12" x14ac:dyDescent="0.3">
      <c r="A36" s="2">
        <v>35887</v>
      </c>
      <c r="B36">
        <v>80.56</v>
      </c>
      <c r="C36">
        <v>-62.56</v>
      </c>
      <c r="D36">
        <v>-63.41</v>
      </c>
      <c r="F36">
        <v>42004</v>
      </c>
      <c r="G36">
        <v>-77.322174072270002</v>
      </c>
      <c r="H36" s="2">
        <f t="shared" si="0"/>
        <v>38718</v>
      </c>
      <c r="I36">
        <f t="shared" si="1"/>
        <v>-73.989999999999895</v>
      </c>
      <c r="J36">
        <f t="shared" si="2"/>
        <v>11.103384047909145</v>
      </c>
      <c r="K36">
        <f>(I36-AVERAGE($I$16:I$51))^2</f>
        <v>65.91635679012208</v>
      </c>
      <c r="L36">
        <f t="shared" si="3"/>
        <v>3.3321740722701065</v>
      </c>
    </row>
    <row r="37" spans="1:12" x14ac:dyDescent="0.3">
      <c r="A37" s="2">
        <v>35968</v>
      </c>
      <c r="B37">
        <v>81.099999999999895</v>
      </c>
      <c r="C37">
        <v>-63.1</v>
      </c>
      <c r="D37">
        <v>-63.95</v>
      </c>
      <c r="F37">
        <v>42369</v>
      </c>
      <c r="G37">
        <v>-78.82755279541</v>
      </c>
      <c r="H37" s="2">
        <f t="shared" si="0"/>
        <v>39083</v>
      </c>
      <c r="I37">
        <f t="shared" si="1"/>
        <v>-75.27</v>
      </c>
      <c r="J37">
        <f t="shared" si="2"/>
        <v>12.656181892129533</v>
      </c>
      <c r="K37">
        <f>(I37-AVERAGE($I$16:I$51))^2</f>
        <v>88.339112345679311</v>
      </c>
      <c r="L37">
        <f t="shared" si="3"/>
        <v>3.5575527954100039</v>
      </c>
    </row>
    <row r="38" spans="1:12" x14ac:dyDescent="0.3">
      <c r="A38" s="2">
        <v>36053</v>
      </c>
      <c r="B38">
        <v>81.48</v>
      </c>
      <c r="C38">
        <v>-63.48</v>
      </c>
      <c r="D38">
        <v>-64.33</v>
      </c>
      <c r="F38">
        <v>42734</v>
      </c>
      <c r="G38">
        <v>-81.190467834469999</v>
      </c>
      <c r="H38" s="2">
        <f t="shared" si="0"/>
        <v>39448</v>
      </c>
      <c r="I38">
        <f t="shared" si="1"/>
        <v>-77.69</v>
      </c>
      <c r="J38">
        <f t="shared" si="2"/>
        <v>12.253275060159099</v>
      </c>
      <c r="K38">
        <f>(I38-AVERAGE($I$16:I$51))^2</f>
        <v>139.68613456790166</v>
      </c>
      <c r="L38">
        <f t="shared" si="3"/>
        <v>3.5004678344700011</v>
      </c>
    </row>
    <row r="39" spans="1:12" x14ac:dyDescent="0.3">
      <c r="A39" s="2">
        <v>36145</v>
      </c>
      <c r="B39">
        <v>81.33</v>
      </c>
      <c r="C39">
        <v>-63.33</v>
      </c>
      <c r="D39">
        <v>-64.180000000000007</v>
      </c>
      <c r="F39">
        <v>43100</v>
      </c>
      <c r="G39">
        <v>-82.82300567627</v>
      </c>
      <c r="H39" s="2">
        <f t="shared" si="0"/>
        <v>39814</v>
      </c>
      <c r="I39">
        <f t="shared" si="1"/>
        <v>-79.459999999999894</v>
      </c>
      <c r="J39">
        <f t="shared" si="2"/>
        <v>11.309807178624952</v>
      </c>
      <c r="K39">
        <f>(I39-AVERAGE($I$16:I$51))^2</f>
        <v>184.65790123456557</v>
      </c>
      <c r="L39">
        <f t="shared" si="3"/>
        <v>3.3630056762701059</v>
      </c>
    </row>
    <row r="40" spans="1:12" x14ac:dyDescent="0.3">
      <c r="A40" s="2">
        <v>36237</v>
      </c>
      <c r="B40">
        <v>81.180000000000007</v>
      </c>
      <c r="C40">
        <v>-63.18</v>
      </c>
      <c r="D40">
        <v>-64.03</v>
      </c>
      <c r="F40">
        <v>43465</v>
      </c>
      <c r="G40">
        <v>-81.942817687990001</v>
      </c>
      <c r="H40" s="2">
        <f t="shared" si="0"/>
        <v>40179</v>
      </c>
      <c r="I40">
        <f t="shared" si="1"/>
        <v>-76.75</v>
      </c>
      <c r="J40">
        <f t="shared" si="2"/>
        <v>26.965355540701818</v>
      </c>
      <c r="K40">
        <f>(I40-AVERAGE($I$16:I$51))^2</f>
        <v>118.35022345679056</v>
      </c>
      <c r="L40">
        <f t="shared" si="3"/>
        <v>5.1928176879900008</v>
      </c>
    </row>
    <row r="41" spans="1:12" x14ac:dyDescent="0.3">
      <c r="A41" s="2">
        <v>36340</v>
      </c>
      <c r="B41">
        <v>82.33</v>
      </c>
      <c r="C41">
        <v>-64.33</v>
      </c>
      <c r="D41">
        <v>-65.180000000000007</v>
      </c>
      <c r="F41">
        <v>43830</v>
      </c>
      <c r="G41">
        <v>-81.530883789059999</v>
      </c>
      <c r="H41" s="2">
        <f t="shared" si="0"/>
        <v>40544</v>
      </c>
      <c r="I41">
        <f t="shared" si="1"/>
        <v>-79.63</v>
      </c>
      <c r="J41">
        <f t="shared" si="2"/>
        <v>3.6133591795111157</v>
      </c>
      <c r="K41">
        <f>(I41-AVERAGE($I$16:I$51))^2</f>
        <v>189.30702345679055</v>
      </c>
      <c r="L41">
        <f t="shared" si="3"/>
        <v>1.9008837890600034</v>
      </c>
    </row>
    <row r="42" spans="1:12" x14ac:dyDescent="0.3">
      <c r="A42" s="2">
        <v>36438</v>
      </c>
      <c r="B42">
        <v>82.9</v>
      </c>
      <c r="C42">
        <v>-64.900000000000006</v>
      </c>
      <c r="D42">
        <v>-65.75</v>
      </c>
      <c r="F42">
        <v>44195</v>
      </c>
      <c r="G42">
        <v>-78.725875854489999</v>
      </c>
      <c r="H42" s="2">
        <f t="shared" si="0"/>
        <v>40909</v>
      </c>
      <c r="I42">
        <f t="shared" si="1"/>
        <v>-76.260000000000005</v>
      </c>
      <c r="J42">
        <f t="shared" si="2"/>
        <v>6.0805437297567577</v>
      </c>
      <c r="K42">
        <f>(I42-AVERAGE($I$16:I$51))^2</f>
        <v>107.92901234567954</v>
      </c>
      <c r="L42">
        <f t="shared" si="3"/>
        <v>2.4658758544899939</v>
      </c>
    </row>
    <row r="43" spans="1:12" x14ac:dyDescent="0.3">
      <c r="A43" s="2">
        <v>36503</v>
      </c>
      <c r="B43">
        <v>82.94</v>
      </c>
      <c r="C43">
        <v>-64.94</v>
      </c>
      <c r="D43">
        <v>-65.790000000000006</v>
      </c>
      <c r="F43">
        <v>44561</v>
      </c>
      <c r="G43">
        <v>-75.731033325200002</v>
      </c>
      <c r="H43" s="2">
        <f t="shared" si="0"/>
        <v>41275</v>
      </c>
      <c r="I43">
        <f t="shared" si="1"/>
        <v>-72.349999999999895</v>
      </c>
      <c r="J43">
        <f t="shared" si="2"/>
        <v>11.431386346113694</v>
      </c>
      <c r="K43">
        <f>(I43-AVERAGE($I$16:I$51))^2</f>
        <v>41.976001234566802</v>
      </c>
      <c r="L43">
        <f t="shared" si="3"/>
        <v>3.3810333252001072</v>
      </c>
    </row>
    <row r="44" spans="1:12" x14ac:dyDescent="0.3">
      <c r="A44" s="2">
        <v>36593</v>
      </c>
      <c r="B44">
        <v>82.72</v>
      </c>
      <c r="C44">
        <v>-64.72</v>
      </c>
      <c r="D44">
        <v>-65.569999999999894</v>
      </c>
      <c r="F44">
        <v>44926</v>
      </c>
      <c r="G44">
        <v>-73.968421936040002</v>
      </c>
      <c r="H44" s="2">
        <f t="shared" si="0"/>
        <v>41640</v>
      </c>
      <c r="I44">
        <f t="shared" si="1"/>
        <v>-69.66</v>
      </c>
      <c r="J44">
        <f t="shared" si="2"/>
        <v>18.56249957895071</v>
      </c>
      <c r="K44">
        <f>(I44-AVERAGE($I$16:I$51))^2</f>
        <v>14.355679012345806</v>
      </c>
      <c r="L44">
        <f t="shared" si="3"/>
        <v>4.3084219360400056</v>
      </c>
    </row>
    <row r="45" spans="1:12" x14ac:dyDescent="0.3">
      <c r="A45" s="2">
        <v>36690</v>
      </c>
      <c r="B45">
        <v>82.68</v>
      </c>
      <c r="C45">
        <v>-64.680000000000007</v>
      </c>
      <c r="D45">
        <v>-65.53</v>
      </c>
      <c r="F45">
        <v>45291</v>
      </c>
      <c r="G45">
        <v>-73.12604522705</v>
      </c>
      <c r="H45" s="2">
        <f t="shared" si="0"/>
        <v>42005</v>
      </c>
      <c r="I45">
        <f t="shared" si="1"/>
        <v>-69.25</v>
      </c>
      <c r="J45">
        <f t="shared" si="2"/>
        <v>15.023726602137083</v>
      </c>
      <c r="K45">
        <f>(I45-AVERAGE($I$16:I$51))^2</f>
        <v>11.416890123456927</v>
      </c>
      <c r="L45">
        <f t="shared" si="3"/>
        <v>3.8760452270499997</v>
      </c>
    </row>
    <row r="46" spans="1:12" x14ac:dyDescent="0.3">
      <c r="A46" s="2">
        <v>36740</v>
      </c>
      <c r="B46">
        <v>83.36</v>
      </c>
      <c r="C46">
        <v>-65.36</v>
      </c>
      <c r="D46">
        <v>-66.209999999999894</v>
      </c>
      <c r="F46">
        <v>45656</v>
      </c>
      <c r="G46">
        <v>-72.149574279790002</v>
      </c>
      <c r="H46" s="2">
        <f t="shared" si="0"/>
        <v>42370</v>
      </c>
      <c r="I46">
        <f t="shared" si="1"/>
        <v>-69.290000000000006</v>
      </c>
      <c r="J46">
        <f t="shared" si="2"/>
        <v>8.1771650616364742</v>
      </c>
      <c r="K46">
        <f>(I46-AVERAGE($I$16:I$51))^2</f>
        <v>11.688801234568082</v>
      </c>
      <c r="L46">
        <f t="shared" si="3"/>
        <v>2.8595742797899959</v>
      </c>
    </row>
    <row r="47" spans="1:12" x14ac:dyDescent="0.3">
      <c r="A47" s="2">
        <v>36816</v>
      </c>
      <c r="B47">
        <v>83.24</v>
      </c>
      <c r="C47">
        <v>-65.239999999999895</v>
      </c>
      <c r="D47">
        <v>-66.09</v>
      </c>
      <c r="F47">
        <v>46022</v>
      </c>
      <c r="G47">
        <v>-70.645561218259999</v>
      </c>
      <c r="H47" s="2">
        <f t="shared" si="0"/>
        <v>42736</v>
      </c>
      <c r="I47">
        <f t="shared" si="1"/>
        <v>-68.41</v>
      </c>
      <c r="J47">
        <f t="shared" si="2"/>
        <v>4.997733960588147</v>
      </c>
      <c r="K47">
        <f>(I47-AVERAGE($I$16:I$51))^2</f>
        <v>6.4459567901235415</v>
      </c>
      <c r="L47">
        <f t="shared" si="3"/>
        <v>2.2355612182600026</v>
      </c>
    </row>
    <row r="48" spans="1:12" x14ac:dyDescent="0.3">
      <c r="A48" s="2">
        <v>36908</v>
      </c>
      <c r="B48">
        <v>83.98</v>
      </c>
      <c r="C48">
        <v>-65.98</v>
      </c>
      <c r="D48">
        <v>-66.83</v>
      </c>
      <c r="F48">
        <v>46387</v>
      </c>
      <c r="G48">
        <v>-69.563858032230002</v>
      </c>
      <c r="H48" s="2">
        <f t="shared" si="0"/>
        <v>43101</v>
      </c>
      <c r="I48">
        <f t="shared" si="1"/>
        <v>-68.44</v>
      </c>
      <c r="J48">
        <f t="shared" si="2"/>
        <v>1.2630568766078962</v>
      </c>
      <c r="K48">
        <f>(I48-AVERAGE($I$16:I$51))^2</f>
        <v>6.5991901234568822</v>
      </c>
      <c r="L48">
        <f t="shared" si="3"/>
        <v>1.1238580322300038</v>
      </c>
    </row>
    <row r="49" spans="1:12" x14ac:dyDescent="0.3">
      <c r="A49" s="2">
        <v>37005</v>
      </c>
      <c r="B49">
        <v>83.81</v>
      </c>
      <c r="C49">
        <v>-65.81</v>
      </c>
      <c r="D49">
        <v>-66.66</v>
      </c>
      <c r="F49">
        <v>46752</v>
      </c>
      <c r="G49">
        <v>-68.263710021969999</v>
      </c>
      <c r="H49" s="2">
        <f t="shared" si="0"/>
        <v>43466</v>
      </c>
      <c r="I49">
        <f t="shared" si="1"/>
        <v>-67.83</v>
      </c>
      <c r="J49">
        <f t="shared" si="2"/>
        <v>0.18810438315721834</v>
      </c>
      <c r="K49">
        <f>(I49-AVERAGE($I$16:I$51))^2</f>
        <v>3.8372456790124181</v>
      </c>
      <c r="L49">
        <f t="shared" si="3"/>
        <v>0.43371002197000053</v>
      </c>
    </row>
    <row r="50" spans="1:12" x14ac:dyDescent="0.3">
      <c r="A50" s="2">
        <v>37099</v>
      </c>
      <c r="B50">
        <v>84.75</v>
      </c>
      <c r="C50">
        <v>-66.75</v>
      </c>
      <c r="D50">
        <v>-67.599999999999895</v>
      </c>
      <c r="F50">
        <v>47117</v>
      </c>
      <c r="G50">
        <v>-67.372779846189999</v>
      </c>
      <c r="H50" s="2">
        <f t="shared" si="0"/>
        <v>43831</v>
      </c>
      <c r="I50">
        <f t="shared" si="1"/>
        <v>-68.52</v>
      </c>
      <c r="J50">
        <f t="shared" si="2"/>
        <v>1.3161140813078323</v>
      </c>
      <c r="K50">
        <f>(I50-AVERAGE($I$16:I$51))^2</f>
        <v>7.0166123456790981</v>
      </c>
      <c r="L50">
        <f t="shared" si="3"/>
        <v>-1.1472201538099966</v>
      </c>
    </row>
    <row r="51" spans="1:12" x14ac:dyDescent="0.3">
      <c r="A51" s="2">
        <v>37188</v>
      </c>
      <c r="B51">
        <v>85.36</v>
      </c>
      <c r="C51">
        <v>-67.36</v>
      </c>
      <c r="D51">
        <v>-68.209999999999894</v>
      </c>
      <c r="F51">
        <v>47483</v>
      </c>
      <c r="G51">
        <v>-70.806022644039999</v>
      </c>
      <c r="H51" s="2">
        <f t="shared" si="0"/>
        <v>44197</v>
      </c>
      <c r="I51">
        <f t="shared" si="1"/>
        <v>-68.08</v>
      </c>
      <c r="J51">
        <f t="shared" si="2"/>
        <v>7.4311994558188346</v>
      </c>
      <c r="K51">
        <f>(I51-AVERAGE($I$16:I$51))^2</f>
        <v>4.8791901234568718</v>
      </c>
      <c r="L51">
        <f t="shared" si="3"/>
        <v>2.7260226440400004</v>
      </c>
    </row>
    <row r="52" spans="1:12" x14ac:dyDescent="0.3">
      <c r="A52" s="2">
        <v>37274</v>
      </c>
      <c r="B52">
        <v>86.59</v>
      </c>
      <c r="C52">
        <v>-68.59</v>
      </c>
      <c r="D52">
        <v>-69.44</v>
      </c>
      <c r="F52">
        <v>47848</v>
      </c>
      <c r="G52">
        <v>-74.234901428219999</v>
      </c>
      <c r="H52" s="2">
        <f t="shared" si="0"/>
        <v>44562</v>
      </c>
      <c r="I52">
        <f t="shared" si="1"/>
        <v>-68.89</v>
      </c>
      <c r="J52">
        <f t="shared" si="2"/>
        <v>28.567971277388178</v>
      </c>
      <c r="K52">
        <f>(I52-AVERAGE($I$16:I$51))^2</f>
        <v>9.1136901234569159</v>
      </c>
      <c r="L52">
        <f t="shared" si="3"/>
        <v>5.3449014282199983</v>
      </c>
    </row>
    <row r="53" spans="1:12" x14ac:dyDescent="0.3">
      <c r="A53" s="2">
        <v>37372</v>
      </c>
      <c r="B53">
        <v>85.75</v>
      </c>
      <c r="C53">
        <v>-67.75</v>
      </c>
      <c r="D53">
        <v>-68.599999999999895</v>
      </c>
      <c r="F53">
        <v>48213</v>
      </c>
      <c r="G53">
        <v>-77.957717895510001</v>
      </c>
      <c r="H53" s="2">
        <f t="shared" si="0"/>
        <v>44927</v>
      </c>
      <c r="I53">
        <f t="shared" si="1"/>
        <v>-69.319999999999894</v>
      </c>
      <c r="J53">
        <f t="shared" si="2"/>
        <v>74.610170442415551</v>
      </c>
      <c r="K53">
        <f>(I53-AVERAGE($I$16:I$51))^2</f>
        <v>11.89483456790064</v>
      </c>
      <c r="L53">
        <f t="shared" si="3"/>
        <v>8.6377178955101073</v>
      </c>
    </row>
    <row r="54" spans="1:12" x14ac:dyDescent="0.3">
      <c r="A54" s="2">
        <v>37460</v>
      </c>
      <c r="B54">
        <v>87.08</v>
      </c>
      <c r="C54">
        <v>-69.08</v>
      </c>
      <c r="D54">
        <v>-69.930000000000007</v>
      </c>
      <c r="F54">
        <v>48578</v>
      </c>
      <c r="G54">
        <v>-80.434608459469999</v>
      </c>
      <c r="H54" s="2">
        <f t="shared" si="0"/>
        <v>45292</v>
      </c>
      <c r="I54">
        <f t="shared" si="1"/>
        <v>-69.319999999999894</v>
      </c>
      <c r="J54">
        <f t="shared" si="2"/>
        <v>123.53452120732442</v>
      </c>
      <c r="K54">
        <f>(I54-AVERAGE($I$16:I$51))^2</f>
        <v>11.89483456790064</v>
      </c>
      <c r="L54">
        <f t="shared" si="3"/>
        <v>11.114608459470105</v>
      </c>
    </row>
    <row r="55" spans="1:12" x14ac:dyDescent="0.3">
      <c r="A55" s="2">
        <v>37546</v>
      </c>
      <c r="B55">
        <v>88.5</v>
      </c>
      <c r="C55">
        <v>-70.5</v>
      </c>
      <c r="D55">
        <v>-71.349999999999895</v>
      </c>
      <c r="F55">
        <v>48944</v>
      </c>
      <c r="G55">
        <v>-82.688499450679998</v>
      </c>
      <c r="H55" s="2">
        <f t="shared" si="0"/>
        <v>45658</v>
      </c>
      <c r="I55">
        <f t="shared" si="1"/>
        <v>-69.319999999999894</v>
      </c>
      <c r="J55">
        <f t="shared" si="2"/>
        <v>178.71677756283427</v>
      </c>
      <c r="K55">
        <f>(I55-AVERAGE($I$16:I$51))^2</f>
        <v>11.89483456790064</v>
      </c>
      <c r="L55">
        <f t="shared" si="3"/>
        <v>13.368499450680105</v>
      </c>
    </row>
    <row r="56" spans="1:12" x14ac:dyDescent="0.3">
      <c r="A56" s="2">
        <v>37649</v>
      </c>
      <c r="B56">
        <v>88.73</v>
      </c>
      <c r="C56">
        <v>-70.73</v>
      </c>
      <c r="D56">
        <v>-71.58</v>
      </c>
      <c r="F56">
        <v>49309</v>
      </c>
      <c r="G56">
        <v>-84.984245300289999</v>
      </c>
      <c r="H56" s="2">
        <f t="shared" si="0"/>
        <v>46023</v>
      </c>
      <c r="I56">
        <f t="shared" si="1"/>
        <v>-69.319999999999894</v>
      </c>
      <c r="J56">
        <f t="shared" si="2"/>
        <v>245.36858082766065</v>
      </c>
      <c r="K56">
        <f>(I56-AVERAGE($I$16:I$51))^2</f>
        <v>11.89483456790064</v>
      </c>
      <c r="L56">
        <f t="shared" si="3"/>
        <v>15.664245300290105</v>
      </c>
    </row>
    <row r="57" spans="1:12" x14ac:dyDescent="0.3">
      <c r="A57" s="2">
        <v>37741</v>
      </c>
      <c r="B57">
        <v>88.21</v>
      </c>
      <c r="C57">
        <v>-70.209999999999894</v>
      </c>
      <c r="D57">
        <v>-71.06</v>
      </c>
      <c r="F57">
        <v>49674</v>
      </c>
      <c r="G57">
        <v>-86.92928314209</v>
      </c>
      <c r="H57" s="2">
        <f t="shared" si="0"/>
        <v>46388</v>
      </c>
      <c r="I57">
        <f t="shared" si="1"/>
        <v>-69.319999999999894</v>
      </c>
      <c r="J57">
        <f t="shared" si="2"/>
        <v>310.08685277829881</v>
      </c>
      <c r="K57">
        <f>(I57-AVERAGE($I$16:I$51))^2</f>
        <v>11.89483456790064</v>
      </c>
      <c r="L57">
        <f t="shared" si="3"/>
        <v>17.609283142090106</v>
      </c>
    </row>
    <row r="58" spans="1:12" x14ac:dyDescent="0.3">
      <c r="A58" s="2">
        <v>37827</v>
      </c>
      <c r="B58">
        <v>88.62</v>
      </c>
      <c r="C58">
        <v>-70.62</v>
      </c>
      <c r="D58">
        <v>-71.47</v>
      </c>
      <c r="F58">
        <v>50039</v>
      </c>
      <c r="G58">
        <v>-88.500244140630002</v>
      </c>
      <c r="H58" s="2">
        <f t="shared" si="0"/>
        <v>46753</v>
      </c>
      <c r="I58">
        <f t="shared" si="1"/>
        <v>-69.319999999999894</v>
      </c>
      <c r="J58">
        <f t="shared" si="2"/>
        <v>367.88176529417564</v>
      </c>
      <c r="K58">
        <f>(I58-AVERAGE($I$16:I$51))^2</f>
        <v>11.89483456790064</v>
      </c>
      <c r="L58">
        <f t="shared" si="3"/>
        <v>19.180244140630109</v>
      </c>
    </row>
    <row r="59" spans="1:12" x14ac:dyDescent="0.3">
      <c r="A59" s="2">
        <v>37917</v>
      </c>
      <c r="B59">
        <v>89.37</v>
      </c>
      <c r="C59">
        <v>-71.37</v>
      </c>
      <c r="D59">
        <v>-72.22</v>
      </c>
      <c r="F59">
        <v>50405</v>
      </c>
      <c r="G59">
        <v>-89.524085998540002</v>
      </c>
      <c r="H59" s="2">
        <f t="shared" si="0"/>
        <v>47119</v>
      </c>
      <c r="I59">
        <f t="shared" si="1"/>
        <v>-69.319999999999894</v>
      </c>
      <c r="J59">
        <f t="shared" si="2"/>
        <v>408.20509103640444</v>
      </c>
      <c r="K59">
        <f>(I59-AVERAGE($I$16:I$51))^2</f>
        <v>11.89483456790064</v>
      </c>
      <c r="L59">
        <f t="shared" si="3"/>
        <v>20.204085998540108</v>
      </c>
    </row>
    <row r="60" spans="1:12" x14ac:dyDescent="0.3">
      <c r="A60" s="2">
        <v>38031</v>
      </c>
      <c r="B60">
        <v>89.23</v>
      </c>
      <c r="C60">
        <v>-71.23</v>
      </c>
      <c r="D60">
        <v>-72.08</v>
      </c>
      <c r="F60">
        <v>50770</v>
      </c>
      <c r="G60">
        <v>-90.630798339839998</v>
      </c>
      <c r="H60" s="2">
        <f t="shared" si="0"/>
        <v>47484</v>
      </c>
      <c r="I60">
        <f t="shared" si="1"/>
        <v>-69.319999999999894</v>
      </c>
      <c r="J60">
        <f t="shared" si="2"/>
        <v>454.15012588133175</v>
      </c>
      <c r="K60">
        <f>(I60-AVERAGE($I$16:I$51))^2</f>
        <v>11.89483456790064</v>
      </c>
      <c r="L60">
        <f t="shared" si="3"/>
        <v>21.310798339840105</v>
      </c>
    </row>
    <row r="61" spans="1:12" x14ac:dyDescent="0.3">
      <c r="A61" s="2">
        <v>38107</v>
      </c>
      <c r="B61">
        <v>89.09</v>
      </c>
      <c r="C61">
        <v>-71.09</v>
      </c>
      <c r="D61">
        <v>-71.94</v>
      </c>
      <c r="F61">
        <v>51135</v>
      </c>
      <c r="G61">
        <v>-91.702293396000002</v>
      </c>
      <c r="H61" s="2">
        <f t="shared" si="0"/>
        <v>47849</v>
      </c>
      <c r="I61">
        <f t="shared" si="1"/>
        <v>-69.319999999999894</v>
      </c>
      <c r="J61">
        <f t="shared" si="2"/>
        <v>500.96705766463003</v>
      </c>
      <c r="K61">
        <f>(I61-AVERAGE($I$16:I$51))^2</f>
        <v>11.89483456790064</v>
      </c>
      <c r="L61">
        <f t="shared" si="3"/>
        <v>22.382293396000108</v>
      </c>
    </row>
    <row r="62" spans="1:12" x14ac:dyDescent="0.3">
      <c r="A62" s="2">
        <v>38204</v>
      </c>
      <c r="B62">
        <v>90.18</v>
      </c>
      <c r="C62">
        <v>-72.180000000000007</v>
      </c>
      <c r="D62">
        <v>-73.03</v>
      </c>
      <c r="F62">
        <v>51500</v>
      </c>
      <c r="G62">
        <v>-92.72484588623</v>
      </c>
      <c r="H62" s="2">
        <f t="shared" si="0"/>
        <v>48214</v>
      </c>
      <c r="I62">
        <f t="shared" si="1"/>
        <v>-69.319999999999894</v>
      </c>
      <c r="J62">
        <f t="shared" si="2"/>
        <v>547.78681095818229</v>
      </c>
      <c r="K62">
        <f>(I62-AVERAGE($I$16:I$51))^2</f>
        <v>11.89483456790064</v>
      </c>
      <c r="L62">
        <f t="shared" si="3"/>
        <v>23.404845886230106</v>
      </c>
    </row>
    <row r="63" spans="1:12" x14ac:dyDescent="0.3">
      <c r="A63" s="2">
        <v>38296</v>
      </c>
      <c r="B63">
        <v>89.62</v>
      </c>
      <c r="C63">
        <v>-71.62</v>
      </c>
      <c r="D63">
        <v>-72.47</v>
      </c>
      <c r="F63">
        <v>51866</v>
      </c>
      <c r="G63">
        <v>-91.836296081539999</v>
      </c>
      <c r="H63" s="2">
        <f t="shared" si="0"/>
        <v>48580</v>
      </c>
      <c r="I63">
        <f t="shared" si="1"/>
        <v>-69.319999999999894</v>
      </c>
      <c r="J63">
        <f t="shared" si="2"/>
        <v>506.98358923157826</v>
      </c>
      <c r="K63">
        <f>(I63-AVERAGE($I$16:I$51))^2</f>
        <v>11.89483456790064</v>
      </c>
      <c r="L63">
        <f t="shared" si="3"/>
        <v>22.516296081540105</v>
      </c>
    </row>
    <row r="64" spans="1:12" x14ac:dyDescent="0.3">
      <c r="A64" s="2">
        <v>38380</v>
      </c>
      <c r="B64">
        <v>88.77</v>
      </c>
      <c r="C64">
        <v>-70.77</v>
      </c>
      <c r="D64">
        <v>-71.62</v>
      </c>
      <c r="F64">
        <v>52231</v>
      </c>
      <c r="G64">
        <v>-91.36809539795</v>
      </c>
      <c r="H64" s="2">
        <f t="shared" si="0"/>
        <v>48945</v>
      </c>
      <c r="I64">
        <f t="shared" si="1"/>
        <v>-69.319999999999894</v>
      </c>
      <c r="J64">
        <f t="shared" si="2"/>
        <v>486.11851067710865</v>
      </c>
      <c r="K64">
        <f>(I64-AVERAGE($I$16:I$51))^2</f>
        <v>11.89483456790064</v>
      </c>
      <c r="L64">
        <f t="shared" si="3"/>
        <v>22.048095397950107</v>
      </c>
    </row>
    <row r="65" spans="1:12" x14ac:dyDescent="0.3">
      <c r="A65" s="2">
        <v>38482</v>
      </c>
      <c r="B65">
        <v>88.95</v>
      </c>
      <c r="C65">
        <v>-70.95</v>
      </c>
      <c r="D65">
        <v>-71.8</v>
      </c>
      <c r="F65">
        <v>52596</v>
      </c>
      <c r="G65">
        <v>-91.084007263179998</v>
      </c>
      <c r="H65" s="2">
        <f t="shared" si="0"/>
        <v>49310</v>
      </c>
      <c r="I65">
        <f t="shared" si="1"/>
        <v>-69.319999999999894</v>
      </c>
      <c r="J65">
        <f t="shared" si="2"/>
        <v>473.67201215175635</v>
      </c>
      <c r="K65">
        <f>(I65-AVERAGE($I$16:I$51))^2</f>
        <v>11.89483456790064</v>
      </c>
      <c r="L65">
        <f t="shared" si="3"/>
        <v>21.764007263180105</v>
      </c>
    </row>
    <row r="66" spans="1:12" x14ac:dyDescent="0.3">
      <c r="A66" s="2">
        <v>38553</v>
      </c>
      <c r="B66">
        <v>89.87</v>
      </c>
      <c r="C66">
        <v>-71.87</v>
      </c>
      <c r="D66">
        <v>-72.72</v>
      </c>
      <c r="F66">
        <v>52961</v>
      </c>
      <c r="G66">
        <v>-90.905570983890001</v>
      </c>
      <c r="H66" s="2">
        <f t="shared" si="0"/>
        <v>49675</v>
      </c>
      <c r="I66">
        <f t="shared" si="1"/>
        <v>-69.319999999999894</v>
      </c>
      <c r="J66">
        <f t="shared" si="2"/>
        <v>465.93687470055858</v>
      </c>
      <c r="K66">
        <f>(I66-AVERAGE($I$16:I$51))^2</f>
        <v>11.89483456790064</v>
      </c>
      <c r="L66">
        <f t="shared" si="3"/>
        <v>21.585570983890108</v>
      </c>
    </row>
    <row r="67" spans="1:12" x14ac:dyDescent="0.3">
      <c r="A67" s="2">
        <v>38660</v>
      </c>
      <c r="B67">
        <v>91.14</v>
      </c>
      <c r="C67">
        <v>-73.14</v>
      </c>
      <c r="D67">
        <v>-73.989999999999895</v>
      </c>
      <c r="F67">
        <v>53327</v>
      </c>
      <c r="G67">
        <v>-90.798500061040002</v>
      </c>
      <c r="H67" s="2">
        <f t="shared" si="0"/>
        <v>50041</v>
      </c>
      <c r="I67">
        <f t="shared" si="1"/>
        <v>-69.319999999999894</v>
      </c>
      <c r="J67">
        <f t="shared" si="2"/>
        <v>461.32596487209992</v>
      </c>
      <c r="K67">
        <f>(I67-AVERAGE($I$16:I$51))^2</f>
        <v>11.89483456790064</v>
      </c>
      <c r="L67">
        <f t="shared" si="3"/>
        <v>21.478500061040108</v>
      </c>
    </row>
    <row r="68" spans="1:12" x14ac:dyDescent="0.3">
      <c r="A68" s="2">
        <v>38755</v>
      </c>
      <c r="B68">
        <v>90.69</v>
      </c>
      <c r="C68">
        <v>-72.69</v>
      </c>
      <c r="D68">
        <v>-73.540000000000006</v>
      </c>
      <c r="F68">
        <v>53692</v>
      </c>
      <c r="G68">
        <v>-90.745170593259999</v>
      </c>
      <c r="H68" s="2">
        <f t="shared" ref="H68:H82" si="4">$H$2+F68-$F$2+1</f>
        <v>50406</v>
      </c>
      <c r="I68">
        <f t="shared" ref="I68:I82" si="5">IFERROR(VLOOKUP(H68,A:D,4,FALSE),IFERROR(VLOOKUP(H68,A:D,4),0))</f>
        <v>-69.319999999999894</v>
      </c>
      <c r="J68">
        <f t="shared" si="2"/>
        <v>459.0379349502976</v>
      </c>
      <c r="K68">
        <f>(I68-AVERAGE($I$16:I$51))^2</f>
        <v>11.89483456790064</v>
      </c>
      <c r="L68">
        <f t="shared" si="3"/>
        <v>21.425170593260106</v>
      </c>
    </row>
    <row r="69" spans="1:12" x14ac:dyDescent="0.3">
      <c r="A69" s="2">
        <v>38847</v>
      </c>
      <c r="B69">
        <v>90.8</v>
      </c>
      <c r="C69">
        <v>-72.8</v>
      </c>
      <c r="D69">
        <v>-73.650000000000006</v>
      </c>
      <c r="F69">
        <v>54057</v>
      </c>
      <c r="G69">
        <v>-90.733840942379999</v>
      </c>
      <c r="H69" s="2">
        <f t="shared" si="4"/>
        <v>50771</v>
      </c>
      <c r="I69">
        <f t="shared" si="5"/>
        <v>-69.319999999999894</v>
      </c>
      <c r="J69">
        <f t="shared" si="2"/>
        <v>458.55258390555446</v>
      </c>
      <c r="K69">
        <f>(I69-AVERAGE($I$16:I$51))^2</f>
        <v>11.89483456790064</v>
      </c>
      <c r="L69">
        <f t="shared" si="3"/>
        <v>21.413840942380105</v>
      </c>
    </row>
    <row r="70" spans="1:12" x14ac:dyDescent="0.3">
      <c r="A70" s="2">
        <v>38972</v>
      </c>
      <c r="B70">
        <v>92.49</v>
      </c>
      <c r="C70">
        <v>-74.489999999999895</v>
      </c>
      <c r="D70">
        <v>-75.34</v>
      </c>
      <c r="F70">
        <v>54422</v>
      </c>
      <c r="G70">
        <v>-90.756309509280001</v>
      </c>
      <c r="H70" s="2">
        <f t="shared" si="4"/>
        <v>51136</v>
      </c>
      <c r="I70">
        <f t="shared" si="5"/>
        <v>-69.319999999999894</v>
      </c>
      <c r="J70">
        <f t="shared" si="2"/>
        <v>459.51536537765276</v>
      </c>
      <c r="K70">
        <f>(I70-AVERAGE($I$16:I$51))^2</f>
        <v>11.89483456790064</v>
      </c>
      <c r="L70">
        <f t="shared" si="3"/>
        <v>21.436309509280107</v>
      </c>
    </row>
    <row r="71" spans="1:12" x14ac:dyDescent="0.3">
      <c r="A71" s="2">
        <v>39055</v>
      </c>
      <c r="B71">
        <v>92.42</v>
      </c>
      <c r="C71">
        <v>-74.42</v>
      </c>
      <c r="D71">
        <v>-75.27</v>
      </c>
      <c r="F71">
        <v>54788</v>
      </c>
      <c r="G71">
        <v>-90.806800842290002</v>
      </c>
      <c r="H71" s="2">
        <f t="shared" si="4"/>
        <v>51502</v>
      </c>
      <c r="I71">
        <f t="shared" si="5"/>
        <v>-69.319999999999894</v>
      </c>
      <c r="J71">
        <f t="shared" si="2"/>
        <v>461.68261043623892</v>
      </c>
      <c r="K71">
        <f>(I71-AVERAGE($I$16:I$51))^2</f>
        <v>11.89483456790064</v>
      </c>
      <c r="L71">
        <f t="shared" si="3"/>
        <v>21.486800842290108</v>
      </c>
    </row>
    <row r="72" spans="1:12" x14ac:dyDescent="0.3">
      <c r="A72" s="2">
        <v>39190</v>
      </c>
      <c r="B72">
        <v>92.7</v>
      </c>
      <c r="C72">
        <v>-74.7</v>
      </c>
      <c r="D72">
        <v>-75.55</v>
      </c>
      <c r="F72">
        <v>55153</v>
      </c>
      <c r="G72">
        <v>-90.880378723139998</v>
      </c>
      <c r="H72" s="2">
        <f t="shared" si="4"/>
        <v>51867</v>
      </c>
      <c r="I72">
        <f t="shared" si="5"/>
        <v>-69.319999999999894</v>
      </c>
      <c r="J72">
        <f t="shared" si="2"/>
        <v>464.84993068523249</v>
      </c>
      <c r="K72">
        <f>(I72-AVERAGE($I$16:I$51))^2</f>
        <v>11.89483456790064</v>
      </c>
      <c r="L72">
        <f t="shared" si="3"/>
        <v>21.560378723140104</v>
      </c>
    </row>
    <row r="73" spans="1:12" x14ac:dyDescent="0.3">
      <c r="A73" s="2">
        <v>39247</v>
      </c>
      <c r="B73">
        <v>92.53</v>
      </c>
      <c r="C73">
        <v>-74.53</v>
      </c>
      <c r="D73">
        <v>-75.38</v>
      </c>
      <c r="F73">
        <v>55518</v>
      </c>
      <c r="G73">
        <v>-90.97331237793</v>
      </c>
      <c r="H73" s="2">
        <f t="shared" si="4"/>
        <v>52232</v>
      </c>
      <c r="I73">
        <f t="shared" si="5"/>
        <v>-69.319999999999894</v>
      </c>
      <c r="J73">
        <f t="shared" si="2"/>
        <v>468.86593693622115</v>
      </c>
      <c r="K73">
        <f>(I73-AVERAGE($I$16:I$51))^2</f>
        <v>11.89483456790064</v>
      </c>
      <c r="L73">
        <f t="shared" si="3"/>
        <v>21.653312377930106</v>
      </c>
    </row>
    <row r="74" spans="1:12" x14ac:dyDescent="0.3">
      <c r="A74" s="2">
        <v>39324</v>
      </c>
      <c r="B74">
        <v>94.3</v>
      </c>
      <c r="C74">
        <v>-76.3</v>
      </c>
      <c r="D74">
        <v>-77.150000000000006</v>
      </c>
      <c r="F74">
        <v>55883</v>
      </c>
      <c r="G74">
        <v>-91.082542419429998</v>
      </c>
      <c r="H74" s="2">
        <f t="shared" si="4"/>
        <v>52597</v>
      </c>
      <c r="I74">
        <f t="shared" si="5"/>
        <v>-69.319999999999894</v>
      </c>
      <c r="J74">
        <f t="shared" si="2"/>
        <v>473.60825255749472</v>
      </c>
      <c r="K74">
        <f>(I74-AVERAGE($I$16:I$51))^2</f>
        <v>11.89483456790064</v>
      </c>
      <c r="L74">
        <f t="shared" si="3"/>
        <v>21.762542419430105</v>
      </c>
    </row>
    <row r="75" spans="1:12" x14ac:dyDescent="0.3">
      <c r="A75" s="2">
        <v>39357</v>
      </c>
      <c r="B75">
        <v>94.84</v>
      </c>
      <c r="C75">
        <v>-76.84</v>
      </c>
      <c r="D75">
        <v>-77.69</v>
      </c>
      <c r="F75">
        <v>56249</v>
      </c>
      <c r="G75">
        <v>-91.205978393549998</v>
      </c>
      <c r="H75" s="2">
        <f t="shared" si="4"/>
        <v>52963</v>
      </c>
      <c r="I75">
        <f t="shared" si="5"/>
        <v>-69.319999999999894</v>
      </c>
      <c r="J75">
        <f t="shared" si="2"/>
        <v>478.99605024294198</v>
      </c>
      <c r="K75">
        <f>(I75-AVERAGE($I$16:I$51))^2</f>
        <v>11.89483456790064</v>
      </c>
      <c r="L75">
        <f t="shared" si="3"/>
        <v>21.885978393550104</v>
      </c>
    </row>
    <row r="76" spans="1:12" x14ac:dyDescent="0.3">
      <c r="A76" s="2">
        <v>39471</v>
      </c>
      <c r="B76">
        <v>95.4</v>
      </c>
      <c r="C76">
        <v>-77.400000000000006</v>
      </c>
      <c r="D76">
        <v>-78.25</v>
      </c>
      <c r="F76">
        <v>56614</v>
      </c>
      <c r="G76">
        <v>-91.340690612789999</v>
      </c>
      <c r="H76" s="2">
        <f t="shared" si="4"/>
        <v>53328</v>
      </c>
      <c r="I76">
        <f t="shared" si="5"/>
        <v>-69.319999999999894</v>
      </c>
      <c r="J76">
        <f t="shared" si="2"/>
        <v>484.91081506422228</v>
      </c>
      <c r="K76">
        <f>(I76-AVERAGE($I$16:I$51))^2</f>
        <v>11.89483456790064</v>
      </c>
      <c r="L76">
        <f t="shared" si="3"/>
        <v>22.020690612790105</v>
      </c>
    </row>
    <row r="77" spans="1:12" x14ac:dyDescent="0.3">
      <c r="A77" s="2">
        <v>39554</v>
      </c>
      <c r="B77">
        <v>95.2</v>
      </c>
      <c r="C77">
        <v>-77.2</v>
      </c>
      <c r="D77">
        <v>-78.05</v>
      </c>
      <c r="F77">
        <v>56979</v>
      </c>
      <c r="G77">
        <v>-91.485229492190001</v>
      </c>
      <c r="H77" s="2">
        <f t="shared" si="4"/>
        <v>53693</v>
      </c>
      <c r="I77">
        <f t="shared" si="5"/>
        <v>-69.319999999999894</v>
      </c>
      <c r="J77">
        <f t="shared" si="2"/>
        <v>491.29739844145411</v>
      </c>
      <c r="K77">
        <f>(I77-AVERAGE($I$16:I$51))^2</f>
        <v>11.89483456790064</v>
      </c>
      <c r="L77">
        <f t="shared" si="3"/>
        <v>22.165229492190107</v>
      </c>
    </row>
    <row r="78" spans="1:12" x14ac:dyDescent="0.3">
      <c r="A78" s="2">
        <v>39644</v>
      </c>
      <c r="B78">
        <v>96.19</v>
      </c>
      <c r="C78">
        <v>-78.19</v>
      </c>
      <c r="D78">
        <v>-79.040000000000006</v>
      </c>
      <c r="F78">
        <v>57344</v>
      </c>
      <c r="G78">
        <v>-91.638076782230002</v>
      </c>
      <c r="H78" s="2">
        <f t="shared" si="4"/>
        <v>54058</v>
      </c>
      <c r="I78">
        <f t="shared" si="5"/>
        <v>-69.319999999999894</v>
      </c>
      <c r="J78">
        <f t="shared" si="2"/>
        <v>498.09655125751863</v>
      </c>
      <c r="K78">
        <f>(I78-AVERAGE($I$16:I$51))^2</f>
        <v>11.89483456790064</v>
      </c>
      <c r="L78">
        <f t="shared" si="3"/>
        <v>22.318076782230108</v>
      </c>
    </row>
    <row r="79" spans="1:12" x14ac:dyDescent="0.3">
      <c r="A79" s="2">
        <v>39743</v>
      </c>
      <c r="B79">
        <v>96.61</v>
      </c>
      <c r="C79">
        <v>-78.61</v>
      </c>
      <c r="D79">
        <v>-79.459999999999894</v>
      </c>
      <c r="F79">
        <v>57710</v>
      </c>
      <c r="G79">
        <v>-91.798370361330001</v>
      </c>
      <c r="H79" s="2">
        <f t="shared" si="4"/>
        <v>54424</v>
      </c>
      <c r="I79">
        <f t="shared" si="5"/>
        <v>-69.319999999999894</v>
      </c>
      <c r="J79">
        <f t="shared" si="2"/>
        <v>505.27713410112381</v>
      </c>
      <c r="K79">
        <f>(I79-AVERAGE($I$16:I$51))^2</f>
        <v>11.89483456790064</v>
      </c>
      <c r="L79">
        <f t="shared" si="3"/>
        <v>22.478370361330107</v>
      </c>
    </row>
    <row r="80" spans="1:12" x14ac:dyDescent="0.3">
      <c r="A80" s="2">
        <v>39849</v>
      </c>
      <c r="B80">
        <v>95.71</v>
      </c>
      <c r="C80">
        <v>-77.709999999999894</v>
      </c>
      <c r="D80">
        <v>-78.56</v>
      </c>
      <c r="F80">
        <v>58075</v>
      </c>
      <c r="G80">
        <v>-91.964042663569998</v>
      </c>
      <c r="H80" s="2">
        <f t="shared" si="4"/>
        <v>54789</v>
      </c>
      <c r="I80">
        <f t="shared" si="5"/>
        <v>-69.319999999999894</v>
      </c>
      <c r="J80">
        <f t="shared" si="2"/>
        <v>512.75266814958309</v>
      </c>
      <c r="K80">
        <f>(I80-AVERAGE($I$16:I$51))^2</f>
        <v>11.89483456790064</v>
      </c>
      <c r="L80">
        <f t="shared" si="3"/>
        <v>22.644042663570104</v>
      </c>
    </row>
    <row r="81" spans="1:12" x14ac:dyDescent="0.3">
      <c r="A81" s="2">
        <v>39917</v>
      </c>
      <c r="B81">
        <v>94.43</v>
      </c>
      <c r="C81">
        <v>-76.430000000000007</v>
      </c>
      <c r="D81">
        <v>-77.28</v>
      </c>
      <c r="F81">
        <v>61727</v>
      </c>
      <c r="G81">
        <v>-93.782829284670001</v>
      </c>
      <c r="H81" s="2">
        <f t="shared" si="4"/>
        <v>58441</v>
      </c>
      <c r="I81">
        <f t="shared" si="5"/>
        <v>-69.319999999999894</v>
      </c>
      <c r="J81">
        <f t="shared" ref="J81:J82" si="6">(I81-G81)^2</f>
        <v>598.43001661091341</v>
      </c>
      <c r="K81">
        <f>(I81-AVERAGE($I$16:I$51))^2</f>
        <v>11.89483456790064</v>
      </c>
      <c r="L81">
        <f t="shared" ref="L81:L82" si="7">(I81-G81)</f>
        <v>24.462829284670107</v>
      </c>
    </row>
    <row r="82" spans="1:12" x14ac:dyDescent="0.3">
      <c r="A82" s="2">
        <v>40016</v>
      </c>
      <c r="B82">
        <v>94.23</v>
      </c>
      <c r="C82">
        <v>-76.23</v>
      </c>
      <c r="D82">
        <v>-77.08</v>
      </c>
      <c r="F82">
        <v>65380</v>
      </c>
      <c r="G82">
        <v>-95.64003753662</v>
      </c>
      <c r="H82" s="2">
        <f t="shared" si="4"/>
        <v>62094</v>
      </c>
      <c r="I82">
        <f t="shared" si="5"/>
        <v>-69.319999999999894</v>
      </c>
      <c r="J82">
        <f t="shared" si="6"/>
        <v>692.74437592909135</v>
      </c>
      <c r="K82">
        <f>(I82-AVERAGE($I$16:I$51))^2</f>
        <v>11.89483456790064</v>
      </c>
      <c r="L82">
        <f t="shared" si="7"/>
        <v>26.320037536620106</v>
      </c>
    </row>
    <row r="83" spans="1:12" x14ac:dyDescent="0.3">
      <c r="A83" s="2">
        <v>40106</v>
      </c>
      <c r="B83">
        <v>93.9</v>
      </c>
      <c r="C83">
        <v>-75.900000000000006</v>
      </c>
      <c r="D83">
        <v>-76.75</v>
      </c>
    </row>
    <row r="84" spans="1:12" x14ac:dyDescent="0.3">
      <c r="A84" s="2">
        <v>40191</v>
      </c>
      <c r="B84">
        <v>94.2</v>
      </c>
      <c r="C84">
        <v>-76.2</v>
      </c>
      <c r="D84">
        <v>-77.05</v>
      </c>
    </row>
    <row r="85" spans="1:12" x14ac:dyDescent="0.3">
      <c r="A85" s="2">
        <v>40281</v>
      </c>
      <c r="B85">
        <v>93.71</v>
      </c>
      <c r="C85">
        <v>-75.709999999999894</v>
      </c>
      <c r="D85">
        <v>-76.56</v>
      </c>
    </row>
    <row r="86" spans="1:12" x14ac:dyDescent="0.3">
      <c r="A86" s="2">
        <v>40380</v>
      </c>
      <c r="B86">
        <v>94.79</v>
      </c>
      <c r="C86">
        <v>-76.790000000000006</v>
      </c>
      <c r="D86">
        <v>-77.64</v>
      </c>
    </row>
    <row r="87" spans="1:12" x14ac:dyDescent="0.3">
      <c r="A87" s="2">
        <v>40480</v>
      </c>
      <c r="B87">
        <v>96.78</v>
      </c>
      <c r="C87">
        <v>-78.78</v>
      </c>
      <c r="D87">
        <v>-79.63</v>
      </c>
    </row>
    <row r="88" spans="1:12" x14ac:dyDescent="0.3">
      <c r="A88" s="2">
        <v>40571</v>
      </c>
      <c r="B88">
        <v>94.84</v>
      </c>
      <c r="C88">
        <v>-76.84</v>
      </c>
      <c r="D88">
        <v>-77.69</v>
      </c>
    </row>
    <row r="89" spans="1:12" x14ac:dyDescent="0.3">
      <c r="A89" s="2">
        <v>40652</v>
      </c>
      <c r="B89">
        <v>93.82</v>
      </c>
      <c r="C89">
        <v>-75.819999999999894</v>
      </c>
      <c r="D89">
        <v>-76.67</v>
      </c>
    </row>
    <row r="90" spans="1:12" x14ac:dyDescent="0.3">
      <c r="A90" s="2">
        <v>40745</v>
      </c>
      <c r="B90">
        <v>94.06</v>
      </c>
      <c r="C90">
        <v>-76.06</v>
      </c>
      <c r="D90">
        <v>-76.91</v>
      </c>
    </row>
    <row r="91" spans="1:12" x14ac:dyDescent="0.3">
      <c r="A91" s="2">
        <v>40821</v>
      </c>
      <c r="B91">
        <v>93.41</v>
      </c>
      <c r="C91">
        <v>-75.41</v>
      </c>
      <c r="D91">
        <v>-76.260000000000005</v>
      </c>
    </row>
    <row r="92" spans="1:12" x14ac:dyDescent="0.3">
      <c r="A92" s="2">
        <v>40934</v>
      </c>
      <c r="B92">
        <v>90.88</v>
      </c>
      <c r="C92">
        <v>-72.88</v>
      </c>
      <c r="D92">
        <v>-73.73</v>
      </c>
    </row>
    <row r="93" spans="1:12" x14ac:dyDescent="0.3">
      <c r="A93" s="2">
        <v>41003</v>
      </c>
      <c r="B93">
        <v>89.78</v>
      </c>
      <c r="C93">
        <v>-71.78</v>
      </c>
      <c r="D93">
        <v>-72.63</v>
      </c>
    </row>
    <row r="94" spans="1:12" x14ac:dyDescent="0.3">
      <c r="A94" s="2">
        <v>41101</v>
      </c>
      <c r="B94">
        <v>89.63</v>
      </c>
      <c r="C94">
        <v>-71.63</v>
      </c>
      <c r="D94">
        <v>-72.48</v>
      </c>
    </row>
    <row r="95" spans="1:12" x14ac:dyDescent="0.3">
      <c r="A95" s="2">
        <v>41263</v>
      </c>
      <c r="B95">
        <v>89.5</v>
      </c>
      <c r="C95">
        <v>-71.5</v>
      </c>
      <c r="D95">
        <v>-72.349999999999895</v>
      </c>
    </row>
    <row r="96" spans="1:12" x14ac:dyDescent="0.3">
      <c r="A96" s="2">
        <v>41284</v>
      </c>
      <c r="B96">
        <v>88.03</v>
      </c>
      <c r="C96">
        <v>-70.03</v>
      </c>
      <c r="D96">
        <v>-70.88</v>
      </c>
    </row>
    <row r="97" spans="1:4" x14ac:dyDescent="0.3">
      <c r="A97" s="2">
        <v>41383</v>
      </c>
      <c r="B97">
        <v>87.21</v>
      </c>
      <c r="C97">
        <v>-69.209999999999894</v>
      </c>
      <c r="D97">
        <v>-70.06</v>
      </c>
    </row>
    <row r="98" spans="1:4" x14ac:dyDescent="0.3">
      <c r="A98" s="2">
        <v>41479</v>
      </c>
      <c r="B98">
        <v>87.19</v>
      </c>
      <c r="C98">
        <v>-69.19</v>
      </c>
      <c r="D98">
        <v>-70.040000000000006</v>
      </c>
    </row>
    <row r="99" spans="1:4" x14ac:dyDescent="0.3">
      <c r="A99" s="2">
        <v>41597</v>
      </c>
      <c r="B99">
        <v>86.81</v>
      </c>
      <c r="C99">
        <v>-68.81</v>
      </c>
      <c r="D99">
        <v>-69.66</v>
      </c>
    </row>
    <row r="100" spans="1:4" x14ac:dyDescent="0.3">
      <c r="A100" s="2">
        <v>41682</v>
      </c>
      <c r="B100">
        <v>86.65</v>
      </c>
      <c r="C100">
        <v>-68.650000000000006</v>
      </c>
      <c r="D100">
        <v>-69.5</v>
      </c>
    </row>
    <row r="101" spans="1:4" x14ac:dyDescent="0.3">
      <c r="A101" s="2">
        <v>41753</v>
      </c>
      <c r="B101">
        <v>86.55</v>
      </c>
      <c r="C101">
        <v>-68.55</v>
      </c>
      <c r="D101">
        <v>-69.400000000000006</v>
      </c>
    </row>
    <row r="102" spans="1:4" x14ac:dyDescent="0.3">
      <c r="A102" s="2">
        <v>41835</v>
      </c>
      <c r="B102">
        <v>86.6</v>
      </c>
      <c r="C102">
        <v>-68.599999999999895</v>
      </c>
      <c r="D102">
        <v>-69.45</v>
      </c>
    </row>
    <row r="103" spans="1:4" x14ac:dyDescent="0.3">
      <c r="A103" s="2">
        <v>41933</v>
      </c>
      <c r="B103">
        <v>86.4</v>
      </c>
      <c r="C103">
        <v>-68.400000000000006</v>
      </c>
      <c r="D103">
        <v>-69.25</v>
      </c>
    </row>
    <row r="104" spans="1:4" x14ac:dyDescent="0.3">
      <c r="A104" s="2">
        <v>42046</v>
      </c>
      <c r="B104">
        <v>86.57</v>
      </c>
      <c r="C104">
        <v>-68.569999999999894</v>
      </c>
      <c r="D104">
        <v>-69.42</v>
      </c>
    </row>
    <row r="105" spans="1:4" x14ac:dyDescent="0.3">
      <c r="A105" s="2">
        <v>42122</v>
      </c>
      <c r="B105">
        <v>86.68</v>
      </c>
      <c r="C105">
        <v>-68.680000000000007</v>
      </c>
      <c r="D105">
        <v>-69.53</v>
      </c>
    </row>
    <row r="106" spans="1:4" x14ac:dyDescent="0.3">
      <c r="A106" s="2">
        <v>42206</v>
      </c>
      <c r="B106">
        <v>86.56</v>
      </c>
      <c r="C106">
        <v>-68.56</v>
      </c>
      <c r="D106">
        <v>-69.41</v>
      </c>
    </row>
    <row r="107" spans="1:4" x14ac:dyDescent="0.3">
      <c r="A107" s="2">
        <v>42304</v>
      </c>
      <c r="B107">
        <v>86.44</v>
      </c>
      <c r="C107">
        <v>-68.44</v>
      </c>
      <c r="D107">
        <v>-69.290000000000006</v>
      </c>
    </row>
    <row r="108" spans="1:4" x14ac:dyDescent="0.3">
      <c r="A108" s="2">
        <v>42431</v>
      </c>
      <c r="B108">
        <v>85.68</v>
      </c>
      <c r="C108">
        <v>-67.680000000000007</v>
      </c>
      <c r="D108">
        <v>-68.53</v>
      </c>
    </row>
    <row r="109" spans="1:4" x14ac:dyDescent="0.3">
      <c r="A109" s="2">
        <v>42509</v>
      </c>
      <c r="B109">
        <v>85.09</v>
      </c>
      <c r="C109">
        <v>-67.09</v>
      </c>
      <c r="D109">
        <v>-67.94</v>
      </c>
    </row>
    <row r="110" spans="1:4" x14ac:dyDescent="0.3">
      <c r="A110" s="2">
        <v>42599</v>
      </c>
      <c r="B110">
        <v>85.48</v>
      </c>
      <c r="C110">
        <v>-67.48</v>
      </c>
      <c r="D110">
        <v>-68.33</v>
      </c>
    </row>
    <row r="111" spans="1:4" x14ac:dyDescent="0.3">
      <c r="A111" s="2">
        <v>42669</v>
      </c>
      <c r="B111">
        <v>85.56</v>
      </c>
      <c r="C111">
        <v>-67.56</v>
      </c>
      <c r="D111">
        <v>-68.41</v>
      </c>
    </row>
    <row r="112" spans="1:4" x14ac:dyDescent="0.3">
      <c r="A112" s="2">
        <v>42969</v>
      </c>
      <c r="B112">
        <v>85.65</v>
      </c>
      <c r="C112">
        <v>-67.650000000000006</v>
      </c>
      <c r="D112">
        <v>-68.5</v>
      </c>
    </row>
    <row r="113" spans="1:4" x14ac:dyDescent="0.3">
      <c r="A113" s="2">
        <v>43082</v>
      </c>
      <c r="B113">
        <v>85.59</v>
      </c>
      <c r="C113">
        <v>-67.59</v>
      </c>
      <c r="D113">
        <v>-68.44</v>
      </c>
    </row>
    <row r="114" spans="1:4" x14ac:dyDescent="0.3">
      <c r="A114" s="2">
        <v>43209</v>
      </c>
      <c r="B114">
        <v>85.42</v>
      </c>
      <c r="C114">
        <v>-67.42</v>
      </c>
      <c r="D114">
        <v>-68.27</v>
      </c>
    </row>
    <row r="115" spans="1:4" x14ac:dyDescent="0.3">
      <c r="A115" s="2">
        <v>43273</v>
      </c>
      <c r="B115">
        <v>85.1</v>
      </c>
      <c r="C115">
        <v>-67.099999999999895</v>
      </c>
      <c r="D115">
        <v>-67.95</v>
      </c>
    </row>
    <row r="116" spans="1:4" x14ac:dyDescent="0.3">
      <c r="A116" s="2">
        <v>43321</v>
      </c>
      <c r="B116">
        <v>85.05</v>
      </c>
      <c r="C116">
        <v>-67.05</v>
      </c>
      <c r="D116">
        <v>-67.900000000000006</v>
      </c>
    </row>
    <row r="117" spans="1:4" x14ac:dyDescent="0.3">
      <c r="A117" s="2">
        <v>43454</v>
      </c>
      <c r="B117">
        <v>84.98</v>
      </c>
      <c r="C117">
        <v>-66.98</v>
      </c>
      <c r="D117">
        <v>-67.83</v>
      </c>
    </row>
    <row r="118" spans="1:4" x14ac:dyDescent="0.3">
      <c r="A118" s="2">
        <v>43566</v>
      </c>
      <c r="B118">
        <v>84.04</v>
      </c>
      <c r="C118">
        <v>-66.040000000000006</v>
      </c>
      <c r="D118">
        <v>-66.89</v>
      </c>
    </row>
    <row r="119" spans="1:4" x14ac:dyDescent="0.3">
      <c r="A119" s="2">
        <v>43661</v>
      </c>
      <c r="B119">
        <v>85.07</v>
      </c>
      <c r="C119">
        <v>-67.069999999999894</v>
      </c>
      <c r="D119">
        <v>-67.92</v>
      </c>
    </row>
    <row r="120" spans="1:4" x14ac:dyDescent="0.3">
      <c r="A120" s="2">
        <v>43776</v>
      </c>
      <c r="B120">
        <v>85.67</v>
      </c>
      <c r="C120">
        <v>-67.67</v>
      </c>
      <c r="D120">
        <v>-68.52</v>
      </c>
    </row>
    <row r="121" spans="1:4" x14ac:dyDescent="0.3">
      <c r="A121" s="2">
        <v>43864</v>
      </c>
      <c r="B121">
        <v>85.54</v>
      </c>
      <c r="C121">
        <v>-67.540000000000006</v>
      </c>
      <c r="D121">
        <v>-68.39</v>
      </c>
    </row>
    <row r="122" spans="1:4" x14ac:dyDescent="0.3">
      <c r="A122" s="2">
        <v>44175</v>
      </c>
      <c r="B122">
        <v>85.23</v>
      </c>
      <c r="C122">
        <v>-67.23</v>
      </c>
      <c r="D122">
        <v>-68.08</v>
      </c>
    </row>
    <row r="123" spans="1:4" x14ac:dyDescent="0.3">
      <c r="A123" s="2">
        <v>44278</v>
      </c>
      <c r="B123">
        <v>85.27</v>
      </c>
      <c r="C123">
        <v>-67.27</v>
      </c>
      <c r="D123">
        <v>-68.12</v>
      </c>
    </row>
    <row r="124" spans="1:4" x14ac:dyDescent="0.3">
      <c r="A124" s="2">
        <v>44421</v>
      </c>
      <c r="B124">
        <v>85.88</v>
      </c>
      <c r="C124">
        <v>-67.88</v>
      </c>
      <c r="D124">
        <v>-68.73</v>
      </c>
    </row>
    <row r="125" spans="1:4" x14ac:dyDescent="0.3">
      <c r="A125" s="2">
        <v>44497</v>
      </c>
      <c r="B125">
        <v>86.04</v>
      </c>
      <c r="C125">
        <v>-68.040000000000006</v>
      </c>
      <c r="D125">
        <v>-68.89</v>
      </c>
    </row>
    <row r="126" spans="1:4" x14ac:dyDescent="0.3">
      <c r="A126" s="2">
        <v>44580</v>
      </c>
      <c r="B126">
        <v>86.47</v>
      </c>
      <c r="C126">
        <v>-68.47</v>
      </c>
      <c r="D126">
        <v>-69.319999999999894</v>
      </c>
    </row>
  </sheetData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4F7241-3610-40DE-8C9A-F9CAAD750F51}">
  <dimension ref="A1:O270"/>
  <sheetViews>
    <sheetView topLeftCell="F1" workbookViewId="0">
      <selection activeCell="M6" sqref="M6"/>
    </sheetView>
  </sheetViews>
  <sheetFormatPr defaultRowHeight="14.4" x14ac:dyDescent="0.3"/>
  <cols>
    <col min="1" max="1" width="10.5546875" bestFit="1" customWidth="1"/>
  </cols>
  <sheetData>
    <row r="1" spans="1:15" s="1" customFormat="1" x14ac:dyDescent="0.3">
      <c r="A1" s="1" t="s">
        <v>4</v>
      </c>
      <c r="B1" s="1" t="s">
        <v>5</v>
      </c>
      <c r="C1" s="1" t="s">
        <v>6</v>
      </c>
      <c r="D1" s="1" t="s">
        <v>7</v>
      </c>
    </row>
    <row r="2" spans="1:15" x14ac:dyDescent="0.3">
      <c r="A2" s="2">
        <v>29915</v>
      </c>
      <c r="B2">
        <v>71.260000000000005</v>
      </c>
      <c r="C2">
        <v>-56.26</v>
      </c>
      <c r="D2">
        <v>-57.14</v>
      </c>
      <c r="F2">
        <v>3288</v>
      </c>
      <c r="G2">
        <v>36.858745574951001</v>
      </c>
      <c r="H2" s="2">
        <v>1</v>
      </c>
      <c r="I2">
        <f>IFERROR(VLOOKUP(H2,$A$2:$D$542,4,FALSE),IFERROR(VLOOKUP(H2,$A$2:$D$542,4),0))</f>
        <v>0</v>
      </c>
      <c r="K2">
        <f>MAX(D:D)</f>
        <v>-52.94</v>
      </c>
    </row>
    <row r="3" spans="1:15" x14ac:dyDescent="0.3">
      <c r="A3" s="2">
        <v>29937</v>
      </c>
      <c r="B3">
        <v>70.8</v>
      </c>
      <c r="C3">
        <v>-55.8</v>
      </c>
      <c r="D3">
        <v>-56.68</v>
      </c>
      <c r="F3">
        <v>10958</v>
      </c>
      <c r="G3">
        <v>34.680377960205</v>
      </c>
      <c r="H3" s="2">
        <f>$H$2+F3-$F$2+1</f>
        <v>7672</v>
      </c>
      <c r="I3">
        <f>IFERROR(VLOOKUP(H3,A:D,4,FALSE),IFERROR(VLOOKUP(H3,A:D,4),0))</f>
        <v>0</v>
      </c>
      <c r="K3">
        <f>MIN(D:D)</f>
        <v>-90.8</v>
      </c>
    </row>
    <row r="4" spans="1:15" x14ac:dyDescent="0.3">
      <c r="A4" s="2">
        <v>29978</v>
      </c>
      <c r="B4">
        <v>69.8</v>
      </c>
      <c r="C4">
        <v>-54.8</v>
      </c>
      <c r="D4">
        <v>-55.68</v>
      </c>
      <c r="F4">
        <v>17897</v>
      </c>
      <c r="G4">
        <v>31.10404586792</v>
      </c>
      <c r="H4" s="2">
        <f t="shared" ref="H4:H67" si="0">$H$2+F4-$F$2+1</f>
        <v>14611</v>
      </c>
      <c r="I4">
        <f t="shared" ref="I4:I67" si="1">IFERROR(VLOOKUP(H4,A:D,4,FALSE),IFERROR(VLOOKUP(H4,A:D,4),0))</f>
        <v>0</v>
      </c>
      <c r="L4" t="s">
        <v>9</v>
      </c>
      <c r="M4" t="s">
        <v>10</v>
      </c>
      <c r="N4" t="s">
        <v>11</v>
      </c>
      <c r="O4" t="s">
        <v>12</v>
      </c>
    </row>
    <row r="5" spans="1:15" x14ac:dyDescent="0.3">
      <c r="A5" s="2">
        <v>30006</v>
      </c>
      <c r="B5">
        <v>69.180000000000007</v>
      </c>
      <c r="C5">
        <v>-54.18</v>
      </c>
      <c r="D5">
        <v>-55.06</v>
      </c>
      <c r="F5">
        <v>20089</v>
      </c>
      <c r="G5">
        <v>22.525074005126999</v>
      </c>
      <c r="H5" s="2">
        <f t="shared" si="0"/>
        <v>16803</v>
      </c>
      <c r="I5">
        <f t="shared" si="1"/>
        <v>0</v>
      </c>
      <c r="K5">
        <f>CORREL(G12:G51,I12:I51)^2</f>
        <v>0.90467256305109067</v>
      </c>
      <c r="L5">
        <f>1-(SUM(J10:J51)/SUM(K10:K51))</f>
        <v>-0.41645515464100313</v>
      </c>
      <c r="M5">
        <f>SUM(L10:L51)*100/SUM(I10:I51)</f>
        <v>-15.660606315838278</v>
      </c>
      <c r="N5">
        <f>SQRT(SUM(J10:J51))/COUNT(J10:J51)</f>
        <v>1.9054859448036783</v>
      </c>
      <c r="O5">
        <f>N5/_xlfn.STDEV.S(I12:I53)</f>
        <v>0.19051199999811039</v>
      </c>
    </row>
    <row r="6" spans="1:15" x14ac:dyDescent="0.3">
      <c r="A6" s="2">
        <v>30035</v>
      </c>
      <c r="B6">
        <v>68.87</v>
      </c>
      <c r="C6">
        <v>-53.87</v>
      </c>
      <c r="D6">
        <v>-54.75</v>
      </c>
      <c r="F6">
        <v>22646</v>
      </c>
      <c r="G6">
        <v>16.724639892578001</v>
      </c>
      <c r="H6" s="2">
        <f t="shared" si="0"/>
        <v>19360</v>
      </c>
      <c r="I6">
        <f t="shared" si="1"/>
        <v>0</v>
      </c>
    </row>
    <row r="7" spans="1:15" x14ac:dyDescent="0.3">
      <c r="A7" s="2">
        <v>30055</v>
      </c>
      <c r="B7">
        <v>68.86</v>
      </c>
      <c r="C7">
        <v>-53.86</v>
      </c>
      <c r="D7">
        <v>-54.74</v>
      </c>
      <c r="F7">
        <v>24472</v>
      </c>
      <c r="G7">
        <v>5.9312787055968998</v>
      </c>
      <c r="H7" s="2">
        <f t="shared" si="0"/>
        <v>21186</v>
      </c>
      <c r="I7">
        <f t="shared" si="1"/>
        <v>0</v>
      </c>
    </row>
    <row r="8" spans="1:15" x14ac:dyDescent="0.3">
      <c r="A8" s="2">
        <v>30091</v>
      </c>
      <c r="B8">
        <v>68.66</v>
      </c>
      <c r="C8">
        <v>-53.66</v>
      </c>
      <c r="D8">
        <v>-54.54</v>
      </c>
      <c r="F8">
        <v>27029</v>
      </c>
      <c r="G8">
        <v>-11.08367156982</v>
      </c>
      <c r="H8" s="2">
        <f t="shared" si="0"/>
        <v>23743</v>
      </c>
      <c r="I8">
        <f t="shared" si="1"/>
        <v>0</v>
      </c>
    </row>
    <row r="9" spans="1:15" x14ac:dyDescent="0.3">
      <c r="A9" s="2">
        <v>30118</v>
      </c>
      <c r="B9">
        <v>68.86</v>
      </c>
      <c r="C9">
        <v>-53.86</v>
      </c>
      <c r="D9">
        <v>-54.74</v>
      </c>
      <c r="F9">
        <v>28124</v>
      </c>
      <c r="G9">
        <v>-22.86095046997</v>
      </c>
      <c r="H9" s="2">
        <f t="shared" si="0"/>
        <v>24838</v>
      </c>
      <c r="I9">
        <f t="shared" si="1"/>
        <v>0</v>
      </c>
    </row>
    <row r="10" spans="1:15" x14ac:dyDescent="0.3">
      <c r="A10" s="2">
        <v>30154</v>
      </c>
      <c r="B10">
        <v>68.67</v>
      </c>
      <c r="C10">
        <v>-53.67</v>
      </c>
      <c r="D10">
        <v>-54.55</v>
      </c>
      <c r="F10">
        <v>29951</v>
      </c>
      <c r="G10">
        <v>-42.88230895996</v>
      </c>
      <c r="H10" s="2">
        <f t="shared" si="0"/>
        <v>26665</v>
      </c>
      <c r="I10">
        <f t="shared" si="1"/>
        <v>0</v>
      </c>
    </row>
    <row r="11" spans="1:15" x14ac:dyDescent="0.3">
      <c r="A11" s="2">
        <v>30189</v>
      </c>
      <c r="B11">
        <v>68.459999999999894</v>
      </c>
      <c r="C11">
        <v>-53.46</v>
      </c>
      <c r="D11">
        <v>-54.34</v>
      </c>
      <c r="F11">
        <v>31777</v>
      </c>
      <c r="G11">
        <v>-60.410110473629999</v>
      </c>
      <c r="H11" s="2">
        <f t="shared" si="0"/>
        <v>28491</v>
      </c>
      <c r="I11">
        <f t="shared" si="1"/>
        <v>0</v>
      </c>
    </row>
    <row r="12" spans="1:15" x14ac:dyDescent="0.3">
      <c r="A12" s="2">
        <v>30218</v>
      </c>
      <c r="B12">
        <v>68.27</v>
      </c>
      <c r="C12">
        <v>-53.27</v>
      </c>
      <c r="D12">
        <v>-54.15</v>
      </c>
      <c r="F12">
        <v>33238</v>
      </c>
      <c r="G12">
        <v>-68.27986907959</v>
      </c>
      <c r="H12" s="2">
        <f t="shared" si="0"/>
        <v>29952</v>
      </c>
      <c r="I12">
        <f t="shared" si="1"/>
        <v>-56.68</v>
      </c>
      <c r="J12">
        <f>(I12-G12)^2</f>
        <v>134.55696266362816</v>
      </c>
      <c r="K12">
        <f>(I12-AVERAGE($I$12:I$51))^2</f>
        <v>310.44678024999882</v>
      </c>
      <c r="L12">
        <f>(I12-G12)</f>
        <v>11.59986907959</v>
      </c>
    </row>
    <row r="13" spans="1:15" x14ac:dyDescent="0.3">
      <c r="A13" s="2">
        <v>30243</v>
      </c>
      <c r="B13">
        <v>67.959999999999894</v>
      </c>
      <c r="C13">
        <v>-52.96</v>
      </c>
      <c r="D13">
        <v>-53.84</v>
      </c>
      <c r="F13">
        <v>33603</v>
      </c>
      <c r="G13">
        <v>-68.129119873050001</v>
      </c>
      <c r="H13" s="2">
        <f t="shared" si="0"/>
        <v>30317</v>
      </c>
      <c r="I13">
        <f t="shared" si="1"/>
        <v>-53.26</v>
      </c>
      <c r="J13">
        <f t="shared" ref="J13:J76" si="2">(I13-G13)^2</f>
        <v>221.09072579913055</v>
      </c>
      <c r="K13">
        <f>(I13-AVERAGE($I$12:I$51))^2</f>
        <v>442.6605602499987</v>
      </c>
      <c r="L13">
        <f t="shared" ref="L13:L76" si="3">(I13-G13)</f>
        <v>14.869119873050003</v>
      </c>
    </row>
    <row r="14" spans="1:15" x14ac:dyDescent="0.3">
      <c r="A14" s="2">
        <v>30278</v>
      </c>
      <c r="B14">
        <v>67.7</v>
      </c>
      <c r="C14">
        <v>-52.7</v>
      </c>
      <c r="D14">
        <v>-53.58</v>
      </c>
      <c r="F14">
        <v>33968</v>
      </c>
      <c r="G14">
        <v>-70.51587677002</v>
      </c>
      <c r="H14" s="2">
        <f t="shared" si="0"/>
        <v>30682</v>
      </c>
      <c r="I14">
        <f t="shared" si="1"/>
        <v>-55.68</v>
      </c>
      <c r="J14">
        <f t="shared" si="2"/>
        <v>220.10323953521907</v>
      </c>
      <c r="K14">
        <f>(I14-AVERAGE($I$12:I$51))^2</f>
        <v>346.68578024999874</v>
      </c>
      <c r="L14">
        <f t="shared" si="3"/>
        <v>14.83587677002</v>
      </c>
    </row>
    <row r="15" spans="1:15" x14ac:dyDescent="0.3">
      <c r="A15" s="2">
        <v>30315</v>
      </c>
      <c r="B15">
        <v>67.38</v>
      </c>
      <c r="C15">
        <v>-52.38</v>
      </c>
      <c r="D15">
        <v>-53.26</v>
      </c>
      <c r="F15">
        <v>34334</v>
      </c>
      <c r="G15">
        <v>-69.6591796875</v>
      </c>
      <c r="H15" s="2">
        <f t="shared" si="0"/>
        <v>31048</v>
      </c>
      <c r="I15">
        <f t="shared" si="1"/>
        <v>-54.81</v>
      </c>
      <c r="J15">
        <f t="shared" si="2"/>
        <v>220.49813739166254</v>
      </c>
      <c r="K15">
        <f>(I15-AVERAGE($I$12:I$51))^2</f>
        <v>379.84061024999858</v>
      </c>
      <c r="L15">
        <f t="shared" si="3"/>
        <v>14.849179687499998</v>
      </c>
    </row>
    <row r="16" spans="1:15" x14ac:dyDescent="0.3">
      <c r="A16" s="2">
        <v>30342</v>
      </c>
      <c r="B16">
        <v>67.5</v>
      </c>
      <c r="C16">
        <v>-52.5</v>
      </c>
      <c r="D16">
        <v>-53.38</v>
      </c>
      <c r="F16">
        <v>34699</v>
      </c>
      <c r="G16">
        <v>-74.738891601559999</v>
      </c>
      <c r="H16" s="2">
        <f t="shared" si="0"/>
        <v>31413</v>
      </c>
      <c r="I16">
        <f t="shared" si="1"/>
        <v>-58.14</v>
      </c>
      <c r="J16">
        <f t="shared" si="2"/>
        <v>275.52320240033907</v>
      </c>
      <c r="K16">
        <f>(I16-AVERAGE($I$12:I$51))^2</f>
        <v>261.12944024999888</v>
      </c>
      <c r="L16">
        <f t="shared" si="3"/>
        <v>16.598891601559998</v>
      </c>
    </row>
    <row r="17" spans="1:12" x14ac:dyDescent="0.3">
      <c r="A17" s="2">
        <v>30370</v>
      </c>
      <c r="B17">
        <v>67.17</v>
      </c>
      <c r="C17">
        <v>-52.17</v>
      </c>
      <c r="D17">
        <v>-53.05</v>
      </c>
      <c r="F17">
        <v>35064</v>
      </c>
      <c r="G17">
        <v>-78.551795959469999</v>
      </c>
      <c r="H17" s="2">
        <f t="shared" si="0"/>
        <v>31778</v>
      </c>
      <c r="I17">
        <f t="shared" si="1"/>
        <v>-62.38</v>
      </c>
      <c r="J17">
        <f t="shared" si="2"/>
        <v>261.52698455473012</v>
      </c>
      <c r="K17">
        <f>(I17-AVERAGE($I$12:I$51))^2</f>
        <v>142.07448024999914</v>
      </c>
      <c r="L17">
        <f t="shared" si="3"/>
        <v>16.171795959469996</v>
      </c>
    </row>
    <row r="18" spans="1:12" x14ac:dyDescent="0.3">
      <c r="A18" s="2">
        <v>30410</v>
      </c>
      <c r="B18">
        <v>67.099999999999895</v>
      </c>
      <c r="C18">
        <v>-52.1</v>
      </c>
      <c r="D18">
        <v>-52.98</v>
      </c>
      <c r="F18">
        <v>35429</v>
      </c>
      <c r="G18">
        <v>-77.47777557373</v>
      </c>
      <c r="H18" s="2">
        <f t="shared" si="0"/>
        <v>32143</v>
      </c>
      <c r="I18">
        <f t="shared" si="1"/>
        <v>-62.9</v>
      </c>
      <c r="J18">
        <f t="shared" si="2"/>
        <v>212.51154067803907</v>
      </c>
      <c r="K18">
        <f>(I18-AVERAGE($I$12:I$51))^2</f>
        <v>129.94860024999926</v>
      </c>
      <c r="L18">
        <f t="shared" si="3"/>
        <v>14.577775573730001</v>
      </c>
    </row>
    <row r="19" spans="1:12" x14ac:dyDescent="0.3">
      <c r="A19" s="2">
        <v>30461</v>
      </c>
      <c r="B19">
        <v>67.06</v>
      </c>
      <c r="C19">
        <v>-52.06</v>
      </c>
      <c r="D19">
        <v>-52.94</v>
      </c>
      <c r="F19">
        <v>35795</v>
      </c>
      <c r="G19">
        <v>-76.060676574710001</v>
      </c>
      <c r="H19" s="2">
        <f t="shared" si="0"/>
        <v>32509</v>
      </c>
      <c r="I19">
        <f t="shared" si="1"/>
        <v>-64.03</v>
      </c>
      <c r="J19">
        <f t="shared" si="2"/>
        <v>144.73717884527593</v>
      </c>
      <c r="K19">
        <f>(I19-AVERAGE($I$12:I$51))^2</f>
        <v>105.46263024999928</v>
      </c>
      <c r="L19">
        <f t="shared" si="3"/>
        <v>12.03067657471</v>
      </c>
    </row>
    <row r="20" spans="1:12" x14ac:dyDescent="0.3">
      <c r="A20" s="2">
        <v>30494</v>
      </c>
      <c r="B20">
        <v>67.17</v>
      </c>
      <c r="C20">
        <v>-52.17</v>
      </c>
      <c r="D20">
        <v>-53.05</v>
      </c>
      <c r="F20">
        <v>36160</v>
      </c>
      <c r="G20">
        <v>-75.375747680659998</v>
      </c>
      <c r="H20" s="2">
        <f t="shared" si="0"/>
        <v>32874</v>
      </c>
      <c r="I20">
        <f t="shared" si="1"/>
        <v>-63.86</v>
      </c>
      <c r="J20">
        <f t="shared" si="2"/>
        <v>132.61244464462615</v>
      </c>
      <c r="K20">
        <f>(I20-AVERAGE($I$12:I$51))^2</f>
        <v>108.98316024999932</v>
      </c>
      <c r="L20">
        <f t="shared" si="3"/>
        <v>11.515747680659999</v>
      </c>
    </row>
    <row r="21" spans="1:12" x14ac:dyDescent="0.3">
      <c r="A21" s="2">
        <v>30525</v>
      </c>
      <c r="B21">
        <v>67.459999999999894</v>
      </c>
      <c r="C21">
        <v>-52.46</v>
      </c>
      <c r="D21">
        <v>-53.34</v>
      </c>
      <c r="F21">
        <v>36525</v>
      </c>
      <c r="G21">
        <v>-77.120292663569998</v>
      </c>
      <c r="H21" s="2">
        <f t="shared" si="0"/>
        <v>33239</v>
      </c>
      <c r="I21">
        <f t="shared" si="1"/>
        <v>-64.88</v>
      </c>
      <c r="J21">
        <f t="shared" si="2"/>
        <v>149.82476448984562</v>
      </c>
      <c r="K21">
        <f>(I21-AVERAGE($I$12:I$51))^2</f>
        <v>88.726980249999457</v>
      </c>
      <c r="L21">
        <f t="shared" si="3"/>
        <v>12.240292663570003</v>
      </c>
    </row>
    <row r="22" spans="1:12" x14ac:dyDescent="0.3">
      <c r="A22" s="2">
        <v>30554</v>
      </c>
      <c r="B22">
        <v>67.599999999999895</v>
      </c>
      <c r="C22">
        <v>-52.6</v>
      </c>
      <c r="D22">
        <v>-53.48</v>
      </c>
      <c r="F22">
        <v>36890</v>
      </c>
      <c r="G22">
        <v>-82.74340057373</v>
      </c>
      <c r="H22" s="2">
        <f t="shared" si="0"/>
        <v>33604</v>
      </c>
      <c r="I22">
        <f t="shared" si="1"/>
        <v>-68.95</v>
      </c>
      <c r="J22">
        <f t="shared" si="2"/>
        <v>190.25789938737501</v>
      </c>
      <c r="K22">
        <f>(I22-AVERAGE($I$12:I$51))^2</f>
        <v>28.617150249999611</v>
      </c>
      <c r="L22">
        <f t="shared" si="3"/>
        <v>13.793400573729997</v>
      </c>
    </row>
    <row r="23" spans="1:12" x14ac:dyDescent="0.3">
      <c r="A23" s="2">
        <v>30589</v>
      </c>
      <c r="B23">
        <v>67.81</v>
      </c>
      <c r="C23">
        <v>-52.81</v>
      </c>
      <c r="D23">
        <v>-53.69</v>
      </c>
      <c r="F23">
        <v>37256</v>
      </c>
      <c r="G23">
        <v>-81.76503753662</v>
      </c>
      <c r="H23" s="2">
        <f t="shared" si="0"/>
        <v>33970</v>
      </c>
      <c r="I23">
        <f t="shared" si="1"/>
        <v>-68.92</v>
      </c>
      <c r="J23">
        <f t="shared" si="2"/>
        <v>164.99498931717673</v>
      </c>
      <c r="K23">
        <f>(I23-AVERAGE($I$12:I$51))^2</f>
        <v>28.939020249999619</v>
      </c>
      <c r="L23">
        <f t="shared" si="3"/>
        <v>12.845037536619998</v>
      </c>
    </row>
    <row r="24" spans="1:12" x14ac:dyDescent="0.3">
      <c r="A24" s="2">
        <v>30609</v>
      </c>
      <c r="B24">
        <v>68.3</v>
      </c>
      <c r="C24">
        <v>-53.3</v>
      </c>
      <c r="D24">
        <v>-54.18</v>
      </c>
      <c r="F24">
        <v>37621</v>
      </c>
      <c r="G24">
        <v>-82.906478881840002</v>
      </c>
      <c r="H24" s="2">
        <f t="shared" si="0"/>
        <v>34335</v>
      </c>
      <c r="I24">
        <f t="shared" si="1"/>
        <v>-71</v>
      </c>
      <c r="J24">
        <f t="shared" si="2"/>
        <v>141.76423936370193</v>
      </c>
      <c r="K24">
        <f>(I24-AVERAGE($I$12:I$51))^2</f>
        <v>10.886700249999778</v>
      </c>
      <c r="L24">
        <f t="shared" si="3"/>
        <v>11.906478881840002</v>
      </c>
    </row>
    <row r="25" spans="1:12" x14ac:dyDescent="0.3">
      <c r="A25" s="2">
        <v>30641</v>
      </c>
      <c r="B25">
        <v>69.290000000000006</v>
      </c>
      <c r="C25">
        <v>-54.29</v>
      </c>
      <c r="D25">
        <v>-55.17</v>
      </c>
      <c r="F25">
        <v>37986</v>
      </c>
      <c r="G25">
        <v>-85.013153076169999</v>
      </c>
      <c r="H25" s="2">
        <f t="shared" si="0"/>
        <v>34700</v>
      </c>
      <c r="I25">
        <f t="shared" si="1"/>
        <v>-73.97</v>
      </c>
      <c r="J25">
        <f t="shared" si="2"/>
        <v>121.95122986372294</v>
      </c>
      <c r="K25">
        <f>(I25-AVERAGE($I$12:I$51))^2</f>
        <v>0.10857024999997858</v>
      </c>
      <c r="L25">
        <f t="shared" si="3"/>
        <v>11.04315307617</v>
      </c>
    </row>
    <row r="26" spans="1:12" x14ac:dyDescent="0.3">
      <c r="A26" s="2">
        <v>30670</v>
      </c>
      <c r="B26">
        <v>69.8</v>
      </c>
      <c r="C26">
        <v>-54.8</v>
      </c>
      <c r="D26">
        <v>-55.68</v>
      </c>
      <c r="F26">
        <v>38351</v>
      </c>
      <c r="G26">
        <v>-84.734977722170001</v>
      </c>
      <c r="H26" s="2">
        <f t="shared" si="0"/>
        <v>35065</v>
      </c>
      <c r="I26">
        <f t="shared" si="1"/>
        <v>-77.39</v>
      </c>
      <c r="J26">
        <f t="shared" si="2"/>
        <v>53.948697739173603</v>
      </c>
      <c r="K26">
        <f>(I26-AVERAGE($I$12:I$51))^2</f>
        <v>9.5511902500002108</v>
      </c>
      <c r="L26">
        <f t="shared" si="3"/>
        <v>7.3449777221700003</v>
      </c>
    </row>
    <row r="27" spans="1:12" x14ac:dyDescent="0.3">
      <c r="A27" s="2">
        <v>30705</v>
      </c>
      <c r="B27">
        <v>69.760000000000005</v>
      </c>
      <c r="C27">
        <v>-54.76</v>
      </c>
      <c r="D27">
        <v>-55.64</v>
      </c>
      <c r="F27">
        <v>38717</v>
      </c>
      <c r="G27">
        <v>-83.928634643549998</v>
      </c>
      <c r="H27" s="2">
        <f t="shared" si="0"/>
        <v>35431</v>
      </c>
      <c r="I27">
        <f t="shared" si="1"/>
        <v>-73.489999999999895</v>
      </c>
      <c r="J27">
        <f t="shared" si="2"/>
        <v>108.96509322152437</v>
      </c>
      <c r="K27">
        <f>(I27-AVERAGE($I$12:I$51))^2</f>
        <v>0.65529025000011487</v>
      </c>
      <c r="L27">
        <f t="shared" si="3"/>
        <v>10.438634643550103</v>
      </c>
    </row>
    <row r="28" spans="1:12" x14ac:dyDescent="0.3">
      <c r="A28" s="2">
        <v>30734</v>
      </c>
      <c r="B28">
        <v>69.650000000000006</v>
      </c>
      <c r="C28">
        <v>-54.65</v>
      </c>
      <c r="D28">
        <v>-55.53</v>
      </c>
      <c r="F28">
        <v>39082</v>
      </c>
      <c r="G28">
        <v>-85.516876220699999</v>
      </c>
      <c r="H28" s="2">
        <f t="shared" si="0"/>
        <v>35796</v>
      </c>
      <c r="I28">
        <f t="shared" si="1"/>
        <v>-75.3</v>
      </c>
      <c r="J28">
        <f t="shared" si="2"/>
        <v>104.38455970910515</v>
      </c>
      <c r="K28">
        <f>(I28-AVERAGE($I$12:I$51))^2</f>
        <v>1.0010002500000617</v>
      </c>
      <c r="L28">
        <f t="shared" si="3"/>
        <v>10.216876220700001</v>
      </c>
    </row>
    <row r="29" spans="1:12" x14ac:dyDescent="0.3">
      <c r="A29" s="2">
        <v>30764</v>
      </c>
      <c r="B29">
        <v>69.38</v>
      </c>
      <c r="C29">
        <v>-54.38</v>
      </c>
      <c r="D29">
        <v>-55.26</v>
      </c>
      <c r="F29">
        <v>39447</v>
      </c>
      <c r="G29">
        <v>-83.685600280759999</v>
      </c>
      <c r="H29" s="2">
        <f t="shared" si="0"/>
        <v>36161</v>
      </c>
      <c r="I29">
        <f t="shared" si="1"/>
        <v>-75.42</v>
      </c>
      <c r="J29">
        <f t="shared" si="2"/>
        <v>68.320148001299756</v>
      </c>
      <c r="K29">
        <f>(I29-AVERAGE($I$12:I$51))^2</f>
        <v>1.2555202500000793</v>
      </c>
      <c r="L29">
        <f t="shared" si="3"/>
        <v>8.2656002807599975</v>
      </c>
    </row>
    <row r="30" spans="1:12" x14ac:dyDescent="0.3">
      <c r="A30" s="2">
        <v>30798</v>
      </c>
      <c r="B30">
        <v>69.010000000000005</v>
      </c>
      <c r="C30">
        <v>-54.01</v>
      </c>
      <c r="D30">
        <v>-54.89</v>
      </c>
      <c r="F30">
        <v>39812</v>
      </c>
      <c r="G30">
        <v>-84.01319885254</v>
      </c>
      <c r="H30" s="2">
        <f t="shared" si="0"/>
        <v>36526</v>
      </c>
      <c r="I30">
        <f t="shared" si="1"/>
        <v>-76.09</v>
      </c>
      <c r="J30">
        <f t="shared" si="2"/>
        <v>62.777080056891123</v>
      </c>
      <c r="K30">
        <f>(I30-AVERAGE($I$12:I$51))^2</f>
        <v>3.2058902500001327</v>
      </c>
      <c r="L30">
        <f t="shared" si="3"/>
        <v>7.923198852539997</v>
      </c>
    </row>
    <row r="31" spans="1:12" x14ac:dyDescent="0.3">
      <c r="A31" s="2">
        <v>30824</v>
      </c>
      <c r="B31">
        <v>69.12</v>
      </c>
      <c r="C31">
        <v>-54.12</v>
      </c>
      <c r="D31">
        <v>-55</v>
      </c>
      <c r="F31">
        <v>40178</v>
      </c>
      <c r="G31">
        <v>-84.267723083500002</v>
      </c>
      <c r="H31" s="2">
        <f t="shared" si="0"/>
        <v>36892</v>
      </c>
      <c r="I31">
        <f t="shared" si="1"/>
        <v>-75.86</v>
      </c>
      <c r="J31">
        <f t="shared" si="2"/>
        <v>70.689807448818783</v>
      </c>
      <c r="K31">
        <f>(I31-AVERAGE($I$12:I$51))^2</f>
        <v>2.4351602500001031</v>
      </c>
      <c r="L31">
        <f t="shared" si="3"/>
        <v>8.4077230835000023</v>
      </c>
    </row>
    <row r="32" spans="1:12" x14ac:dyDescent="0.3">
      <c r="A32" s="2">
        <v>30853</v>
      </c>
      <c r="B32">
        <v>69.150000000000006</v>
      </c>
      <c r="C32">
        <v>-54.15</v>
      </c>
      <c r="D32">
        <v>-55.03</v>
      </c>
      <c r="F32">
        <v>40543</v>
      </c>
      <c r="G32">
        <v>-88.268920898440001</v>
      </c>
      <c r="H32" s="2">
        <f t="shared" si="0"/>
        <v>37257</v>
      </c>
      <c r="I32">
        <f t="shared" si="1"/>
        <v>-79.08</v>
      </c>
      <c r="J32">
        <f t="shared" si="2"/>
        <v>84.436267277787422</v>
      </c>
      <c r="K32">
        <f>(I32-AVERAGE($I$12:I$51))^2</f>
        <v>22.853180250000307</v>
      </c>
      <c r="L32">
        <f t="shared" si="3"/>
        <v>9.1889208984400028</v>
      </c>
    </row>
    <row r="33" spans="1:12" x14ac:dyDescent="0.3">
      <c r="A33" s="2">
        <v>30887</v>
      </c>
      <c r="B33">
        <v>69</v>
      </c>
      <c r="C33">
        <v>-54</v>
      </c>
      <c r="D33">
        <v>-54.88</v>
      </c>
      <c r="F33">
        <v>40908</v>
      </c>
      <c r="G33">
        <v>-93.061157226559999</v>
      </c>
      <c r="H33" s="2">
        <f t="shared" si="0"/>
        <v>37622</v>
      </c>
      <c r="I33">
        <f t="shared" si="1"/>
        <v>-83.61</v>
      </c>
      <c r="J33">
        <f t="shared" si="2"/>
        <v>89.324372921157305</v>
      </c>
      <c r="K33">
        <f>(I33-AVERAGE($I$12:I$51))^2</f>
        <v>86.685410250000615</v>
      </c>
      <c r="L33">
        <f t="shared" si="3"/>
        <v>9.4511572265599995</v>
      </c>
    </row>
    <row r="34" spans="1:12" x14ac:dyDescent="0.3">
      <c r="A34" s="2">
        <v>30925</v>
      </c>
      <c r="B34">
        <v>68.900000000000006</v>
      </c>
      <c r="C34">
        <v>-53.9</v>
      </c>
      <c r="D34">
        <v>-54.78</v>
      </c>
      <c r="F34">
        <v>41273</v>
      </c>
      <c r="G34">
        <v>-90.797576904300001</v>
      </c>
      <c r="H34" s="2">
        <f t="shared" si="0"/>
        <v>37987</v>
      </c>
      <c r="I34">
        <f t="shared" si="1"/>
        <v>-82.97</v>
      </c>
      <c r="J34">
        <f t="shared" si="2"/>
        <v>61.270960192730811</v>
      </c>
      <c r="K34">
        <f>(I34-AVERAGE($I$12:I$51))^2</f>
        <v>75.177570250000571</v>
      </c>
      <c r="L34">
        <f t="shared" si="3"/>
        <v>7.8275769043000025</v>
      </c>
    </row>
    <row r="35" spans="1:12" x14ac:dyDescent="0.3">
      <c r="A35" s="2">
        <v>30952</v>
      </c>
      <c r="B35">
        <v>68.7</v>
      </c>
      <c r="C35">
        <v>-53.7</v>
      </c>
      <c r="D35">
        <v>-54.58</v>
      </c>
      <c r="F35">
        <v>41639</v>
      </c>
      <c r="G35">
        <v>-92.154174804690001</v>
      </c>
      <c r="H35" s="2">
        <f t="shared" si="0"/>
        <v>38353</v>
      </c>
      <c r="I35">
        <f t="shared" si="1"/>
        <v>-81.84</v>
      </c>
      <c r="J35">
        <f t="shared" si="2"/>
        <v>106.38220190170195</v>
      </c>
      <c r="K35">
        <f>(I35-AVERAGE($I$12:I$51))^2</f>
        <v>56.859140250000557</v>
      </c>
      <c r="L35">
        <f t="shared" si="3"/>
        <v>10.314174804689998</v>
      </c>
    </row>
    <row r="36" spans="1:12" x14ac:dyDescent="0.3">
      <c r="A36" s="2">
        <v>30979</v>
      </c>
      <c r="B36">
        <v>68.680000000000007</v>
      </c>
      <c r="C36">
        <v>-53.68</v>
      </c>
      <c r="D36">
        <v>-54.56</v>
      </c>
      <c r="F36">
        <v>42004</v>
      </c>
      <c r="G36">
        <v>-94.71312713623</v>
      </c>
      <c r="H36" s="2">
        <f t="shared" si="0"/>
        <v>38718</v>
      </c>
      <c r="I36">
        <f t="shared" si="1"/>
        <v>-84.53</v>
      </c>
      <c r="J36">
        <f t="shared" si="2"/>
        <v>103.69607827262378</v>
      </c>
      <c r="K36">
        <f>(I36-AVERAGE($I$12:I$51))^2</f>
        <v>104.66313025000071</v>
      </c>
      <c r="L36">
        <f t="shared" si="3"/>
        <v>10.183127136229999</v>
      </c>
    </row>
    <row r="37" spans="1:12" x14ac:dyDescent="0.3">
      <c r="A37" s="2">
        <v>31001</v>
      </c>
      <c r="B37">
        <v>68.930000000000007</v>
      </c>
      <c r="C37">
        <v>-53.93</v>
      </c>
      <c r="D37">
        <v>-54.81</v>
      </c>
      <c r="F37">
        <v>42369</v>
      </c>
      <c r="G37">
        <v>-97.509765625</v>
      </c>
      <c r="H37" s="2">
        <f t="shared" si="0"/>
        <v>39083</v>
      </c>
      <c r="I37">
        <f t="shared" si="1"/>
        <v>-85.44</v>
      </c>
      <c r="J37">
        <f t="shared" si="2"/>
        <v>145.67924224243168</v>
      </c>
      <c r="K37">
        <f>(I37-AVERAGE($I$12:I$51))^2</f>
        <v>124.1107402500007</v>
      </c>
      <c r="L37">
        <f t="shared" si="3"/>
        <v>12.069765625000002</v>
      </c>
    </row>
    <row r="38" spans="1:12" x14ac:dyDescent="0.3">
      <c r="A38" s="2">
        <v>31085</v>
      </c>
      <c r="B38">
        <v>68.95</v>
      </c>
      <c r="C38">
        <v>-53.95</v>
      </c>
      <c r="D38">
        <v>-54.83</v>
      </c>
      <c r="F38">
        <v>42734</v>
      </c>
      <c r="G38">
        <v>-109.043006897</v>
      </c>
      <c r="H38" s="2">
        <f t="shared" si="0"/>
        <v>39448</v>
      </c>
      <c r="I38">
        <f t="shared" si="1"/>
        <v>-90.23</v>
      </c>
      <c r="J38">
        <f t="shared" si="2"/>
        <v>353.92922850656936</v>
      </c>
      <c r="K38">
        <f>(I38-AVERAGE($I$12:I$51))^2</f>
        <v>253.7808302500012</v>
      </c>
      <c r="L38">
        <f t="shared" si="3"/>
        <v>18.813006896999994</v>
      </c>
    </row>
    <row r="39" spans="1:12" x14ac:dyDescent="0.3">
      <c r="A39" s="2">
        <v>31120</v>
      </c>
      <c r="B39">
        <v>71.819999999999894</v>
      </c>
      <c r="C39">
        <v>-56.82</v>
      </c>
      <c r="D39">
        <v>-57.7</v>
      </c>
      <c r="F39">
        <v>43100</v>
      </c>
      <c r="G39">
        <v>-108.58215332029999</v>
      </c>
      <c r="H39" s="2">
        <f t="shared" si="0"/>
        <v>39814</v>
      </c>
      <c r="I39">
        <f t="shared" si="1"/>
        <v>-90.8</v>
      </c>
      <c r="J39">
        <f t="shared" si="2"/>
        <v>316.20497670665623</v>
      </c>
      <c r="K39">
        <f>(I39-AVERAGE($I$12:I$51))^2</f>
        <v>272.266500250001</v>
      </c>
      <c r="L39">
        <f t="shared" si="3"/>
        <v>17.782153320299997</v>
      </c>
    </row>
    <row r="40" spans="1:12" x14ac:dyDescent="0.3">
      <c r="A40" s="2">
        <v>31155</v>
      </c>
      <c r="B40">
        <v>72.45</v>
      </c>
      <c r="C40">
        <v>-57.45</v>
      </c>
      <c r="D40">
        <v>-58.33</v>
      </c>
      <c r="F40">
        <v>43465</v>
      </c>
      <c r="G40">
        <v>-107.600769043</v>
      </c>
      <c r="H40" s="2">
        <f t="shared" si="0"/>
        <v>40179</v>
      </c>
      <c r="I40">
        <f t="shared" si="1"/>
        <v>-88.62</v>
      </c>
      <c r="J40">
        <f t="shared" si="2"/>
        <v>360.26959346370694</v>
      </c>
      <c r="K40">
        <f>(I40-AVERAGE($I$12:I$51))^2</f>
        <v>205.0767202500011</v>
      </c>
      <c r="L40">
        <f t="shared" si="3"/>
        <v>18.980769042999995</v>
      </c>
    </row>
    <row r="41" spans="1:12" x14ac:dyDescent="0.3">
      <c r="A41" s="2">
        <v>31169</v>
      </c>
      <c r="B41">
        <v>72.75</v>
      </c>
      <c r="C41">
        <v>-57.75</v>
      </c>
      <c r="D41">
        <v>-58.63</v>
      </c>
      <c r="F41">
        <v>43830</v>
      </c>
      <c r="G41">
        <v>-101.0473861694</v>
      </c>
      <c r="H41" s="2">
        <f t="shared" si="0"/>
        <v>40544</v>
      </c>
      <c r="I41">
        <f t="shared" si="1"/>
        <v>-89.97</v>
      </c>
      <c r="J41">
        <f t="shared" si="2"/>
        <v>122.70848434601442</v>
      </c>
      <c r="K41">
        <f>(I41-AVERAGE($I$12:I$51))^2</f>
        <v>245.56457025000103</v>
      </c>
      <c r="L41">
        <f t="shared" si="3"/>
        <v>11.0773861694</v>
      </c>
    </row>
    <row r="42" spans="1:12" x14ac:dyDescent="0.3">
      <c r="A42" s="2">
        <v>31204</v>
      </c>
      <c r="B42">
        <v>73.5</v>
      </c>
      <c r="C42">
        <v>-58.5</v>
      </c>
      <c r="D42">
        <v>-59.38</v>
      </c>
      <c r="F42">
        <v>44195</v>
      </c>
      <c r="G42">
        <v>-93.738388061519998</v>
      </c>
      <c r="H42" s="2">
        <f t="shared" si="0"/>
        <v>40909</v>
      </c>
      <c r="I42">
        <f t="shared" si="1"/>
        <v>-85.73</v>
      </c>
      <c r="J42">
        <f t="shared" si="2"/>
        <v>64.134279343895969</v>
      </c>
      <c r="K42">
        <f>(I42-AVERAGE($I$12:I$51))^2</f>
        <v>130.65633025000085</v>
      </c>
      <c r="L42">
        <f t="shared" si="3"/>
        <v>8.0083880615199945</v>
      </c>
    </row>
    <row r="43" spans="1:12" x14ac:dyDescent="0.3">
      <c r="A43" s="2">
        <v>31237</v>
      </c>
      <c r="B43">
        <v>74.25</v>
      </c>
      <c r="C43">
        <v>-59.25</v>
      </c>
      <c r="D43">
        <v>-60.13</v>
      </c>
      <c r="F43">
        <v>44561</v>
      </c>
      <c r="G43">
        <v>-88.458587646479998</v>
      </c>
      <c r="H43" s="2">
        <f t="shared" si="0"/>
        <v>41275</v>
      </c>
      <c r="I43">
        <f t="shared" si="1"/>
        <v>-81.48</v>
      </c>
      <c r="J43">
        <f t="shared" si="2"/>
        <v>48.700685539603185</v>
      </c>
      <c r="K43">
        <f>(I43-AVERAGE($I$12:I$51))^2</f>
        <v>51.559580250000543</v>
      </c>
      <c r="L43">
        <f t="shared" si="3"/>
        <v>6.9785876464799941</v>
      </c>
    </row>
    <row r="44" spans="1:12" x14ac:dyDescent="0.3">
      <c r="A44" s="2">
        <v>31280</v>
      </c>
      <c r="B44">
        <v>73.66</v>
      </c>
      <c r="C44">
        <v>-58.66</v>
      </c>
      <c r="D44">
        <v>-59.54</v>
      </c>
      <c r="F44">
        <v>44926</v>
      </c>
      <c r="G44">
        <v>-89.249839782709998</v>
      </c>
      <c r="H44" s="2">
        <f t="shared" si="0"/>
        <v>41640</v>
      </c>
      <c r="I44">
        <f t="shared" si="1"/>
        <v>-79.16</v>
      </c>
      <c r="J44">
        <f t="shared" si="2"/>
        <v>101.8048668407574</v>
      </c>
      <c r="K44">
        <f>(I44-AVERAGE($I$12:I$51))^2</f>
        <v>23.624460250000293</v>
      </c>
      <c r="L44">
        <f t="shared" si="3"/>
        <v>10.089839782710001</v>
      </c>
    </row>
    <row r="45" spans="1:12" x14ac:dyDescent="0.3">
      <c r="A45" s="2">
        <v>31329</v>
      </c>
      <c r="B45">
        <v>73.06</v>
      </c>
      <c r="C45">
        <v>-58.06</v>
      </c>
      <c r="D45">
        <v>-58.94</v>
      </c>
      <c r="F45">
        <v>45291</v>
      </c>
      <c r="G45">
        <v>-90.382926940920001</v>
      </c>
      <c r="H45" s="2">
        <f t="shared" si="0"/>
        <v>42005</v>
      </c>
      <c r="I45">
        <f t="shared" si="1"/>
        <v>-78.510000000000005</v>
      </c>
      <c r="J45">
        <f t="shared" si="2"/>
        <v>140.96639414442384</v>
      </c>
      <c r="K45">
        <f>(I45-AVERAGE($I$12:I$51))^2</f>
        <v>17.728310250000327</v>
      </c>
      <c r="L45">
        <f t="shared" si="3"/>
        <v>11.872926940919996</v>
      </c>
    </row>
    <row r="46" spans="1:12" x14ac:dyDescent="0.3">
      <c r="A46" s="2">
        <v>31371</v>
      </c>
      <c r="B46">
        <v>72.260000000000005</v>
      </c>
      <c r="C46">
        <v>-57.26</v>
      </c>
      <c r="D46">
        <v>-58.14</v>
      </c>
      <c r="F46">
        <v>45656</v>
      </c>
      <c r="G46">
        <v>-89.543312072749998</v>
      </c>
      <c r="H46" s="2">
        <f t="shared" si="0"/>
        <v>42370</v>
      </c>
      <c r="I46">
        <f t="shared" si="1"/>
        <v>-77.91</v>
      </c>
      <c r="J46">
        <f t="shared" si="2"/>
        <v>135.33394978199095</v>
      </c>
      <c r="K46">
        <f>(I46-AVERAGE($I$12:I$51))^2</f>
        <v>13.035710250000218</v>
      </c>
      <c r="L46">
        <f t="shared" si="3"/>
        <v>11.633312072750002</v>
      </c>
    </row>
    <row r="47" spans="1:12" x14ac:dyDescent="0.3">
      <c r="A47" s="2">
        <v>31419</v>
      </c>
      <c r="B47">
        <v>71.73</v>
      </c>
      <c r="C47">
        <v>-56.73</v>
      </c>
      <c r="D47">
        <v>-57.61</v>
      </c>
      <c r="F47">
        <v>46022</v>
      </c>
      <c r="G47">
        <v>-84.645751953130002</v>
      </c>
      <c r="H47" s="2">
        <f t="shared" si="0"/>
        <v>42736</v>
      </c>
      <c r="I47">
        <f t="shared" si="1"/>
        <v>-76.819999999999894</v>
      </c>
      <c r="J47">
        <f t="shared" si="2"/>
        <v>61.242393631919711</v>
      </c>
      <c r="K47">
        <f>(I47-AVERAGE($I$12:I$51))^2</f>
        <v>6.3529202499996336</v>
      </c>
      <c r="L47">
        <f t="shared" si="3"/>
        <v>7.8257519531301085</v>
      </c>
    </row>
    <row r="48" spans="1:12" x14ac:dyDescent="0.3">
      <c r="A48" s="2">
        <v>31468</v>
      </c>
      <c r="B48">
        <v>71.13</v>
      </c>
      <c r="C48">
        <v>-56.13</v>
      </c>
      <c r="D48">
        <v>-57.01</v>
      </c>
      <c r="F48">
        <v>46387</v>
      </c>
      <c r="G48">
        <v>-85.984519958500002</v>
      </c>
      <c r="H48" s="2">
        <f t="shared" si="0"/>
        <v>43101</v>
      </c>
      <c r="I48">
        <f t="shared" si="1"/>
        <v>-76.319999999999894</v>
      </c>
      <c r="J48">
        <f t="shared" si="2"/>
        <v>93.40294602824693</v>
      </c>
      <c r="K48">
        <f>(I48-AVERAGE($I$12:I$51))^2</f>
        <v>4.0824202499997062</v>
      </c>
      <c r="L48">
        <f t="shared" si="3"/>
        <v>9.664519958500108</v>
      </c>
    </row>
    <row r="49" spans="1:12" x14ac:dyDescent="0.3">
      <c r="A49" s="2">
        <v>31616</v>
      </c>
      <c r="B49">
        <v>72.58</v>
      </c>
      <c r="C49">
        <v>-57.58</v>
      </c>
      <c r="D49">
        <v>-58.46</v>
      </c>
      <c r="F49">
        <v>46752</v>
      </c>
      <c r="G49">
        <v>-85.179710388179998</v>
      </c>
      <c r="H49" s="2">
        <f t="shared" si="0"/>
        <v>43466</v>
      </c>
      <c r="I49">
        <f t="shared" si="1"/>
        <v>-75.66</v>
      </c>
      <c r="J49">
        <f t="shared" si="2"/>
        <v>90.62488587482224</v>
      </c>
      <c r="K49">
        <f>(I49-AVERAGE($I$12:I$51))^2</f>
        <v>1.8509602500000824</v>
      </c>
      <c r="L49">
        <f t="shared" si="3"/>
        <v>9.5197103881800018</v>
      </c>
    </row>
    <row r="50" spans="1:12" x14ac:dyDescent="0.3">
      <c r="A50" s="2">
        <v>31631</v>
      </c>
      <c r="B50">
        <v>73.400000000000006</v>
      </c>
      <c r="C50">
        <v>-58.4</v>
      </c>
      <c r="D50">
        <v>-59.28</v>
      </c>
      <c r="F50">
        <v>47117</v>
      </c>
      <c r="G50">
        <v>-84.952949523930002</v>
      </c>
      <c r="H50" s="2">
        <f t="shared" si="0"/>
        <v>43831</v>
      </c>
      <c r="I50">
        <f t="shared" si="1"/>
        <v>-75.98</v>
      </c>
      <c r="J50">
        <f t="shared" si="2"/>
        <v>80.513823158995578</v>
      </c>
      <c r="K50">
        <f>(I50-AVERAGE($I$12:I$51))^2</f>
        <v>2.8240802500001263</v>
      </c>
      <c r="L50">
        <f t="shared" si="3"/>
        <v>8.9729495239299979</v>
      </c>
    </row>
    <row r="51" spans="1:12" x14ac:dyDescent="0.3">
      <c r="A51" s="2">
        <v>31685</v>
      </c>
      <c r="B51">
        <v>75.25</v>
      </c>
      <c r="C51">
        <v>-60.25</v>
      </c>
      <c r="D51">
        <v>-61.13</v>
      </c>
      <c r="F51">
        <v>47483</v>
      </c>
      <c r="G51">
        <v>-88.011756896969999</v>
      </c>
      <c r="H51" s="2">
        <f t="shared" si="0"/>
        <v>44197</v>
      </c>
      <c r="I51">
        <f t="shared" si="1"/>
        <v>-74.31</v>
      </c>
      <c r="J51">
        <f t="shared" si="2"/>
        <v>187.73814206366487</v>
      </c>
      <c r="K51">
        <f>(I51-AVERAGE($I$12:I$51))^2</f>
        <v>1.1025000000075442E-4</v>
      </c>
      <c r="L51">
        <f t="shared" si="3"/>
        <v>13.701756896969997</v>
      </c>
    </row>
    <row r="52" spans="1:12" x14ac:dyDescent="0.3">
      <c r="A52" s="2">
        <v>31734</v>
      </c>
      <c r="B52">
        <v>76.5</v>
      </c>
      <c r="C52">
        <v>-61.5</v>
      </c>
      <c r="D52">
        <v>-62.38</v>
      </c>
      <c r="F52">
        <v>47848</v>
      </c>
      <c r="G52">
        <v>-94.945220947270002</v>
      </c>
      <c r="H52" s="2">
        <f t="shared" si="0"/>
        <v>44562</v>
      </c>
      <c r="I52">
        <f t="shared" si="1"/>
        <v>-74.63</v>
      </c>
      <c r="J52">
        <f t="shared" si="2"/>
        <v>412.70820213639809</v>
      </c>
      <c r="K52">
        <f>(I52-AVERAGE($I$12:I$51))^2</f>
        <v>0.10923025000001924</v>
      </c>
      <c r="L52">
        <f t="shared" si="3"/>
        <v>20.315220947270006</v>
      </c>
    </row>
    <row r="53" spans="1:12" x14ac:dyDescent="0.3">
      <c r="A53" s="2">
        <v>31784</v>
      </c>
      <c r="B53">
        <v>77.33</v>
      </c>
      <c r="C53">
        <v>-62.33</v>
      </c>
      <c r="D53">
        <v>-63.21</v>
      </c>
      <c r="F53">
        <v>48213</v>
      </c>
      <c r="G53">
        <v>-99.438110351559999</v>
      </c>
      <c r="H53" s="2">
        <f t="shared" si="0"/>
        <v>44927</v>
      </c>
      <c r="I53">
        <f t="shared" si="1"/>
        <v>-74.63</v>
      </c>
      <c r="J53">
        <f t="shared" si="2"/>
        <v>615.44233921517855</v>
      </c>
      <c r="K53">
        <f>(I53-AVERAGE($I$12:I$51))^2</f>
        <v>0.10923025000001924</v>
      </c>
      <c r="L53">
        <f t="shared" si="3"/>
        <v>24.808110351560003</v>
      </c>
    </row>
    <row r="54" spans="1:12" x14ac:dyDescent="0.3">
      <c r="A54" s="2">
        <v>31833</v>
      </c>
      <c r="B54">
        <v>77.44</v>
      </c>
      <c r="C54">
        <v>-62.44</v>
      </c>
      <c r="D54">
        <v>-63.32</v>
      </c>
      <c r="F54">
        <v>48578</v>
      </c>
      <c r="G54">
        <v>-102.2770690918</v>
      </c>
      <c r="H54" s="2">
        <f t="shared" si="0"/>
        <v>45292</v>
      </c>
      <c r="I54">
        <f t="shared" si="1"/>
        <v>-74.63</v>
      </c>
      <c r="J54">
        <f t="shared" si="2"/>
        <v>764.36042936676324</v>
      </c>
      <c r="K54">
        <f>(I54-AVERAGE($I$12:I$51))^2</f>
        <v>0.10923025000001924</v>
      </c>
      <c r="L54">
        <f t="shared" si="3"/>
        <v>27.647069091800006</v>
      </c>
    </row>
    <row r="55" spans="1:12" x14ac:dyDescent="0.3">
      <c r="A55" s="2">
        <v>31902</v>
      </c>
      <c r="B55">
        <v>76.069999999999894</v>
      </c>
      <c r="C55">
        <v>-61.07</v>
      </c>
      <c r="D55">
        <v>-61.95</v>
      </c>
      <c r="F55">
        <v>48944</v>
      </c>
      <c r="G55">
        <v>-104.7775192261</v>
      </c>
      <c r="H55" s="2">
        <f t="shared" si="0"/>
        <v>45658</v>
      </c>
      <c r="I55">
        <f t="shared" si="1"/>
        <v>-74.63</v>
      </c>
      <c r="J55">
        <f t="shared" si="2"/>
        <v>908.87291548806922</v>
      </c>
      <c r="K55">
        <f>(I55-AVERAGE($I$12:I$51))^2</f>
        <v>0.10923025000001924</v>
      </c>
      <c r="L55">
        <f t="shared" si="3"/>
        <v>30.147519226100002</v>
      </c>
    </row>
    <row r="56" spans="1:12" x14ac:dyDescent="0.3">
      <c r="A56" s="2">
        <v>31951</v>
      </c>
      <c r="B56">
        <v>76.12</v>
      </c>
      <c r="C56">
        <v>-61.12</v>
      </c>
      <c r="D56">
        <v>-62</v>
      </c>
      <c r="F56">
        <v>49309</v>
      </c>
      <c r="G56">
        <v>-108.1182098389</v>
      </c>
      <c r="H56" s="2">
        <f t="shared" si="0"/>
        <v>46023</v>
      </c>
      <c r="I56">
        <f t="shared" si="1"/>
        <v>-74.63</v>
      </c>
      <c r="J56">
        <f t="shared" si="2"/>
        <v>1121.4601982141992</v>
      </c>
      <c r="K56">
        <f>(I56-AVERAGE($I$12:I$51))^2</f>
        <v>0.10923025000001924</v>
      </c>
      <c r="L56">
        <f t="shared" si="3"/>
        <v>33.488209838900005</v>
      </c>
    </row>
    <row r="57" spans="1:12" x14ac:dyDescent="0.3">
      <c r="A57" s="2">
        <v>31994</v>
      </c>
      <c r="B57">
        <v>77.33</v>
      </c>
      <c r="C57">
        <v>-62.33</v>
      </c>
      <c r="D57">
        <v>-63.21</v>
      </c>
      <c r="F57">
        <v>49674</v>
      </c>
      <c r="G57">
        <v>-109.8978424072</v>
      </c>
      <c r="H57" s="2">
        <f t="shared" si="0"/>
        <v>46388</v>
      </c>
      <c r="I57">
        <f t="shared" si="1"/>
        <v>-74.63</v>
      </c>
      <c r="J57">
        <f t="shared" si="2"/>
        <v>1243.8207080590951</v>
      </c>
      <c r="K57">
        <f>(I57-AVERAGE($I$12:I$51))^2</f>
        <v>0.10923025000001924</v>
      </c>
      <c r="L57">
        <f t="shared" si="3"/>
        <v>35.267842407200007</v>
      </c>
    </row>
    <row r="58" spans="1:12" x14ac:dyDescent="0.3">
      <c r="A58" s="2">
        <v>32042</v>
      </c>
      <c r="B58">
        <v>76.510000000000005</v>
      </c>
      <c r="C58">
        <v>-61.51</v>
      </c>
      <c r="D58">
        <v>-62.39</v>
      </c>
      <c r="F58">
        <v>50039</v>
      </c>
      <c r="G58">
        <v>-111.3919754028</v>
      </c>
      <c r="H58" s="2">
        <f t="shared" si="0"/>
        <v>46753</v>
      </c>
      <c r="I58">
        <f t="shared" si="1"/>
        <v>-74.63</v>
      </c>
      <c r="J58">
        <f t="shared" si="2"/>
        <v>1351.4428355160726</v>
      </c>
      <c r="K58">
        <f>(I58-AVERAGE($I$12:I$51))^2</f>
        <v>0.10923025000001924</v>
      </c>
      <c r="L58">
        <f t="shared" si="3"/>
        <v>36.761975402800005</v>
      </c>
    </row>
    <row r="59" spans="1:12" x14ac:dyDescent="0.3">
      <c r="A59" s="2">
        <v>32099</v>
      </c>
      <c r="B59">
        <v>77.02</v>
      </c>
      <c r="C59">
        <v>-62.02</v>
      </c>
      <c r="D59">
        <v>-62.9</v>
      </c>
      <c r="F59">
        <v>50405</v>
      </c>
      <c r="G59">
        <v>-112.4032821655</v>
      </c>
      <c r="H59" s="2">
        <f t="shared" si="0"/>
        <v>47119</v>
      </c>
      <c r="I59">
        <f t="shared" si="1"/>
        <v>-74.63</v>
      </c>
      <c r="J59">
        <f t="shared" si="2"/>
        <v>1426.8208455544809</v>
      </c>
      <c r="K59">
        <f>(I59-AVERAGE($I$12:I$51))^2</f>
        <v>0.10923025000001924</v>
      </c>
      <c r="L59">
        <f t="shared" si="3"/>
        <v>37.773282165500007</v>
      </c>
    </row>
    <row r="60" spans="1:12" x14ac:dyDescent="0.3">
      <c r="A60" s="2">
        <v>32154</v>
      </c>
      <c r="B60">
        <v>78.72</v>
      </c>
      <c r="C60">
        <v>-63.72</v>
      </c>
      <c r="D60">
        <v>-64.599999999999895</v>
      </c>
      <c r="F60">
        <v>50770</v>
      </c>
      <c r="G60">
        <v>-113.5242614746</v>
      </c>
      <c r="H60" s="2">
        <f t="shared" si="0"/>
        <v>47484</v>
      </c>
      <c r="I60">
        <f t="shared" si="1"/>
        <v>-74.63</v>
      </c>
      <c r="J60">
        <f t="shared" si="2"/>
        <v>1512.7635756545537</v>
      </c>
      <c r="K60">
        <f>(I60-AVERAGE($I$12:I$51))^2</f>
        <v>0.10923025000001924</v>
      </c>
      <c r="L60">
        <f t="shared" si="3"/>
        <v>38.8942614746</v>
      </c>
    </row>
    <row r="61" spans="1:12" x14ac:dyDescent="0.3">
      <c r="A61" s="2">
        <v>32217</v>
      </c>
      <c r="B61">
        <v>78.25</v>
      </c>
      <c r="C61">
        <v>-63.25</v>
      </c>
      <c r="D61">
        <v>-64.13</v>
      </c>
      <c r="F61">
        <v>51135</v>
      </c>
      <c r="G61">
        <v>-114.59074401860001</v>
      </c>
      <c r="H61" s="2">
        <f t="shared" si="0"/>
        <v>47849</v>
      </c>
      <c r="I61">
        <f t="shared" si="1"/>
        <v>-74.63</v>
      </c>
      <c r="J61">
        <f t="shared" si="2"/>
        <v>1596.8610625200765</v>
      </c>
      <c r="K61">
        <f>(I61-AVERAGE($I$12:I$51))^2</f>
        <v>0.10923025000001924</v>
      </c>
      <c r="L61">
        <f t="shared" si="3"/>
        <v>39.96074401860001</v>
      </c>
    </row>
    <row r="62" spans="1:12" x14ac:dyDescent="0.3">
      <c r="A62" s="2">
        <v>32273</v>
      </c>
      <c r="B62">
        <v>77.25</v>
      </c>
      <c r="C62">
        <v>-62.25</v>
      </c>
      <c r="D62">
        <v>-63.13</v>
      </c>
      <c r="F62">
        <v>51500</v>
      </c>
      <c r="G62">
        <v>-115.5958023071</v>
      </c>
      <c r="H62" s="2">
        <f t="shared" si="0"/>
        <v>48214</v>
      </c>
      <c r="I62">
        <f t="shared" si="1"/>
        <v>-74.63</v>
      </c>
      <c r="J62">
        <f t="shared" si="2"/>
        <v>1678.1969586644002</v>
      </c>
      <c r="K62">
        <f>(I62-AVERAGE($I$12:I$51))^2</f>
        <v>0.10923025000001924</v>
      </c>
      <c r="L62">
        <f t="shared" si="3"/>
        <v>40.965802307100006</v>
      </c>
    </row>
    <row r="63" spans="1:12" x14ac:dyDescent="0.3">
      <c r="A63" s="2">
        <v>32323</v>
      </c>
      <c r="B63">
        <v>78.400000000000006</v>
      </c>
      <c r="C63">
        <v>-63.4</v>
      </c>
      <c r="D63">
        <v>-64.28</v>
      </c>
      <c r="F63">
        <v>51866</v>
      </c>
      <c r="G63">
        <v>-111.61218261720001</v>
      </c>
      <c r="H63" s="2">
        <f t="shared" si="0"/>
        <v>48580</v>
      </c>
      <c r="I63">
        <f t="shared" si="1"/>
        <v>-74.63</v>
      </c>
      <c r="J63">
        <f t="shared" si="2"/>
        <v>1367.6818311319305</v>
      </c>
      <c r="K63">
        <f>(I63-AVERAGE($I$12:I$51))^2</f>
        <v>0.10923025000001924</v>
      </c>
      <c r="L63">
        <f t="shared" si="3"/>
        <v>36.98218261720001</v>
      </c>
    </row>
    <row r="64" spans="1:12" x14ac:dyDescent="0.3">
      <c r="A64" s="2">
        <v>32358</v>
      </c>
      <c r="B64">
        <v>78</v>
      </c>
      <c r="C64">
        <v>-63</v>
      </c>
      <c r="D64">
        <v>-63.88</v>
      </c>
      <c r="F64">
        <v>52231</v>
      </c>
      <c r="G64">
        <v>-110.8215637207</v>
      </c>
      <c r="H64" s="2">
        <f t="shared" si="0"/>
        <v>48945</v>
      </c>
      <c r="I64">
        <f t="shared" si="1"/>
        <v>-74.63</v>
      </c>
      <c r="J64">
        <f t="shared" si="2"/>
        <v>1309.8292845494886</v>
      </c>
      <c r="K64">
        <f>(I64-AVERAGE($I$12:I$51))^2</f>
        <v>0.10923025000001924</v>
      </c>
      <c r="L64">
        <f t="shared" si="3"/>
        <v>36.191563720700003</v>
      </c>
    </row>
    <row r="65" spans="1:12" x14ac:dyDescent="0.3">
      <c r="A65" s="2">
        <v>32434</v>
      </c>
      <c r="B65">
        <v>78.3</v>
      </c>
      <c r="C65">
        <v>-63.3</v>
      </c>
      <c r="D65">
        <v>-64.180000000000007</v>
      </c>
      <c r="F65">
        <v>52596</v>
      </c>
      <c r="G65">
        <v>-110.32996368409999</v>
      </c>
      <c r="H65" s="2">
        <f t="shared" si="0"/>
        <v>49310</v>
      </c>
      <c r="I65">
        <f t="shared" si="1"/>
        <v>-74.63</v>
      </c>
      <c r="J65">
        <f t="shared" si="2"/>
        <v>1274.4874070460587</v>
      </c>
      <c r="K65">
        <f>(I65-AVERAGE($I$12:I$51))^2</f>
        <v>0.10923025000001924</v>
      </c>
      <c r="L65">
        <f t="shared" si="3"/>
        <v>35.699963684099998</v>
      </c>
    </row>
    <row r="66" spans="1:12" x14ac:dyDescent="0.3">
      <c r="A66" s="2">
        <v>32469</v>
      </c>
      <c r="B66">
        <v>78.150000000000006</v>
      </c>
      <c r="C66">
        <v>-63.15</v>
      </c>
      <c r="D66">
        <v>-64.03</v>
      </c>
      <c r="F66">
        <v>52961</v>
      </c>
      <c r="G66">
        <v>-109.9949645996</v>
      </c>
      <c r="H66" s="2">
        <f t="shared" si="0"/>
        <v>49675</v>
      </c>
      <c r="I66">
        <f t="shared" si="1"/>
        <v>-74.63</v>
      </c>
      <c r="J66">
        <f t="shared" si="2"/>
        <v>1250.6807211309613</v>
      </c>
      <c r="K66">
        <f>(I66-AVERAGE($I$12:I$51))^2</f>
        <v>0.10923025000001924</v>
      </c>
      <c r="L66">
        <f t="shared" si="3"/>
        <v>35.3649645996</v>
      </c>
    </row>
    <row r="67" spans="1:12" x14ac:dyDescent="0.3">
      <c r="A67" s="2">
        <v>32525</v>
      </c>
      <c r="B67">
        <v>78.2</v>
      </c>
      <c r="C67">
        <v>-63.2</v>
      </c>
      <c r="D67">
        <v>-64.08</v>
      </c>
      <c r="F67">
        <v>53327</v>
      </c>
      <c r="G67">
        <v>-109.7635345459</v>
      </c>
      <c r="H67" s="2">
        <f t="shared" si="0"/>
        <v>50041</v>
      </c>
      <c r="I67">
        <f t="shared" si="1"/>
        <v>-74.63</v>
      </c>
      <c r="J67">
        <f t="shared" si="2"/>
        <v>1234.365249687949</v>
      </c>
      <c r="K67">
        <f>(I67-AVERAGE($I$12:I$51))^2</f>
        <v>0.10923025000001924</v>
      </c>
      <c r="L67">
        <f t="shared" si="3"/>
        <v>35.133534545900005</v>
      </c>
    </row>
    <row r="68" spans="1:12" x14ac:dyDescent="0.3">
      <c r="A68" s="2">
        <v>32581</v>
      </c>
      <c r="B68">
        <v>77.7</v>
      </c>
      <c r="C68">
        <v>-62.7</v>
      </c>
      <c r="D68">
        <v>-63.58</v>
      </c>
      <c r="F68">
        <v>53692</v>
      </c>
      <c r="G68">
        <v>-109.60860443120001</v>
      </c>
      <c r="H68" s="2">
        <f t="shared" ref="H68:H82" si="4">$H$2+F68-$F$2+1</f>
        <v>50406</v>
      </c>
      <c r="I68">
        <f t="shared" ref="I68:I82" si="5">IFERROR(VLOOKUP(H68,A:D,4,FALSE),IFERROR(VLOOKUP(H68,A:D,4),0))</f>
        <v>-74.63</v>
      </c>
      <c r="J68">
        <f t="shared" si="2"/>
        <v>1223.502767954365</v>
      </c>
      <c r="K68">
        <f>(I68-AVERAGE($I$12:I$51))^2</f>
        <v>0.10923025000001924</v>
      </c>
      <c r="L68">
        <f t="shared" si="3"/>
        <v>34.978604431200012</v>
      </c>
    </row>
    <row r="69" spans="1:12" x14ac:dyDescent="0.3">
      <c r="A69" s="2">
        <v>32623</v>
      </c>
      <c r="B69">
        <v>77.7</v>
      </c>
      <c r="C69">
        <v>-62.7</v>
      </c>
      <c r="D69">
        <v>-63.58</v>
      </c>
      <c r="F69">
        <v>54057</v>
      </c>
      <c r="G69">
        <v>-109.51244354249999</v>
      </c>
      <c r="H69" s="2">
        <f t="shared" si="4"/>
        <v>50771</v>
      </c>
      <c r="I69">
        <f t="shared" si="5"/>
        <v>-74.63</v>
      </c>
      <c r="J69">
        <f t="shared" si="2"/>
        <v>1216.7848674956999</v>
      </c>
      <c r="K69">
        <f>(I69-AVERAGE($I$12:I$51))^2</f>
        <v>0.10923025000001924</v>
      </c>
      <c r="L69">
        <f t="shared" si="3"/>
        <v>34.882443542499999</v>
      </c>
    </row>
    <row r="70" spans="1:12" x14ac:dyDescent="0.3">
      <c r="A70" s="2">
        <v>32681</v>
      </c>
      <c r="B70">
        <v>77.8</v>
      </c>
      <c r="C70">
        <v>-62.8</v>
      </c>
      <c r="D70">
        <v>-63.68</v>
      </c>
      <c r="F70">
        <v>54422</v>
      </c>
      <c r="G70">
        <v>-109.4629821777</v>
      </c>
      <c r="H70" s="2">
        <f t="shared" si="4"/>
        <v>51136</v>
      </c>
      <c r="I70">
        <f t="shared" si="5"/>
        <v>-74.63</v>
      </c>
      <c r="J70">
        <f t="shared" si="2"/>
        <v>1213.3366473919662</v>
      </c>
      <c r="K70">
        <f>(I70-AVERAGE($I$12:I$51))^2</f>
        <v>0.10923025000001924</v>
      </c>
      <c r="L70">
        <f t="shared" si="3"/>
        <v>34.832982177700003</v>
      </c>
    </row>
    <row r="71" spans="1:12" x14ac:dyDescent="0.3">
      <c r="A71" s="2">
        <v>32730</v>
      </c>
      <c r="B71">
        <v>78.099999999999895</v>
      </c>
      <c r="C71">
        <v>-63.1</v>
      </c>
      <c r="D71">
        <v>-63.98</v>
      </c>
      <c r="F71">
        <v>54788</v>
      </c>
      <c r="G71">
        <v>-109.45119476319999</v>
      </c>
      <c r="H71" s="2">
        <f t="shared" si="4"/>
        <v>51502</v>
      </c>
      <c r="I71">
        <f t="shared" si="5"/>
        <v>-74.63</v>
      </c>
      <c r="J71">
        <f t="shared" si="2"/>
        <v>1212.515604736707</v>
      </c>
      <c r="K71">
        <f>(I71-AVERAGE($I$12:I$51))^2</f>
        <v>0.10923025000001924</v>
      </c>
      <c r="L71">
        <f t="shared" si="3"/>
        <v>34.821194763199998</v>
      </c>
    </row>
    <row r="72" spans="1:12" x14ac:dyDescent="0.3">
      <c r="A72" s="2">
        <v>32784</v>
      </c>
      <c r="B72">
        <v>77.900000000000006</v>
      </c>
      <c r="C72">
        <v>-62.9</v>
      </c>
      <c r="D72">
        <v>-63.78</v>
      </c>
      <c r="F72">
        <v>55153</v>
      </c>
      <c r="G72">
        <v>-109.4703826904</v>
      </c>
      <c r="H72" s="2">
        <f t="shared" si="4"/>
        <v>51867</v>
      </c>
      <c r="I72">
        <f t="shared" si="5"/>
        <v>-74.63</v>
      </c>
      <c r="J72">
        <f t="shared" si="2"/>
        <v>1213.8522660135243</v>
      </c>
      <c r="K72">
        <f>(I72-AVERAGE($I$12:I$51))^2</f>
        <v>0.10923025000001924</v>
      </c>
      <c r="L72">
        <f t="shared" si="3"/>
        <v>34.840382690400006</v>
      </c>
    </row>
    <row r="73" spans="1:12" x14ac:dyDescent="0.3">
      <c r="A73" s="2">
        <v>32841</v>
      </c>
      <c r="B73">
        <v>77.98</v>
      </c>
      <c r="C73">
        <v>-62.98</v>
      </c>
      <c r="D73">
        <v>-63.86</v>
      </c>
      <c r="F73">
        <v>55518</v>
      </c>
      <c r="G73">
        <v>-109.5150375366</v>
      </c>
      <c r="H73" s="2">
        <f t="shared" si="4"/>
        <v>52232</v>
      </c>
      <c r="I73">
        <f t="shared" si="5"/>
        <v>-74.63</v>
      </c>
      <c r="J73">
        <f t="shared" si="2"/>
        <v>1216.9658439299917</v>
      </c>
      <c r="K73">
        <f>(I73-AVERAGE($I$12:I$51))^2</f>
        <v>0.10923025000001924</v>
      </c>
      <c r="L73">
        <f t="shared" si="3"/>
        <v>34.885037536600009</v>
      </c>
    </row>
    <row r="74" spans="1:12" x14ac:dyDescent="0.3">
      <c r="A74" s="2">
        <v>32883</v>
      </c>
      <c r="B74">
        <v>78</v>
      </c>
      <c r="C74">
        <v>-63</v>
      </c>
      <c r="D74">
        <v>-63.88</v>
      </c>
      <c r="F74">
        <v>55883</v>
      </c>
      <c r="G74">
        <v>-109.5803146362</v>
      </c>
      <c r="H74" s="2">
        <f t="shared" si="4"/>
        <v>52597</v>
      </c>
      <c r="I74">
        <f t="shared" si="5"/>
        <v>-74.63</v>
      </c>
      <c r="J74">
        <f t="shared" si="2"/>
        <v>1221.5244931693762</v>
      </c>
      <c r="K74">
        <f>(I74-AVERAGE($I$12:I$51))^2</f>
        <v>0.10923025000001924</v>
      </c>
      <c r="L74">
        <f t="shared" si="3"/>
        <v>34.950314636200005</v>
      </c>
    </row>
    <row r="75" spans="1:12" x14ac:dyDescent="0.3">
      <c r="A75" s="2">
        <v>32944</v>
      </c>
      <c r="B75">
        <v>78.3</v>
      </c>
      <c r="C75">
        <v>-63.3</v>
      </c>
      <c r="D75">
        <v>-64.180000000000007</v>
      </c>
      <c r="F75">
        <v>56249</v>
      </c>
      <c r="G75">
        <v>-109.6636352539</v>
      </c>
      <c r="H75" s="2">
        <f t="shared" si="4"/>
        <v>52963</v>
      </c>
      <c r="I75">
        <f t="shared" si="5"/>
        <v>-74.63</v>
      </c>
      <c r="J75">
        <f t="shared" si="2"/>
        <v>1227.3555991033049</v>
      </c>
      <c r="K75">
        <f>(I75-AVERAGE($I$12:I$51))^2</f>
        <v>0.10923025000001924</v>
      </c>
      <c r="L75">
        <f t="shared" si="3"/>
        <v>35.033635253900002</v>
      </c>
    </row>
    <row r="76" spans="1:12" x14ac:dyDescent="0.3">
      <c r="A76" s="2">
        <v>33008</v>
      </c>
      <c r="B76">
        <v>76.900000000000006</v>
      </c>
      <c r="C76">
        <v>-61.9</v>
      </c>
      <c r="D76">
        <v>-62.78</v>
      </c>
      <c r="F76">
        <v>56614</v>
      </c>
      <c r="G76">
        <v>-109.76109313960001</v>
      </c>
      <c r="H76" s="2">
        <f t="shared" si="4"/>
        <v>53328</v>
      </c>
      <c r="I76">
        <f t="shared" si="5"/>
        <v>-74.63</v>
      </c>
      <c r="J76">
        <f t="shared" si="2"/>
        <v>1234.193705183251</v>
      </c>
      <c r="K76">
        <f>(I76-AVERAGE($I$12:I$51))^2</f>
        <v>0.10923025000001924</v>
      </c>
      <c r="L76">
        <f t="shared" si="3"/>
        <v>35.131093139600011</v>
      </c>
    </row>
    <row r="77" spans="1:12" x14ac:dyDescent="0.3">
      <c r="A77" s="2">
        <v>33050</v>
      </c>
      <c r="B77">
        <v>78.23</v>
      </c>
      <c r="C77">
        <v>-63.23</v>
      </c>
      <c r="D77">
        <v>-64.11</v>
      </c>
      <c r="F77">
        <v>56979</v>
      </c>
      <c r="G77">
        <v>-109.8706893921</v>
      </c>
      <c r="H77" s="2">
        <f t="shared" si="4"/>
        <v>53693</v>
      </c>
      <c r="I77">
        <f t="shared" si="5"/>
        <v>-74.63</v>
      </c>
      <c r="J77">
        <f t="shared" ref="J77:J82" si="6">(I77-G77)^2</f>
        <v>1241.90618883047</v>
      </c>
      <c r="K77">
        <f>(I77-AVERAGE($I$12:I$51))^2</f>
        <v>0.10923025000001924</v>
      </c>
      <c r="L77">
        <f t="shared" ref="L77:L82" si="7">(I77-G77)</f>
        <v>35.240689392100009</v>
      </c>
    </row>
    <row r="78" spans="1:12" x14ac:dyDescent="0.3">
      <c r="A78" s="2">
        <v>33093</v>
      </c>
      <c r="B78">
        <v>79.5</v>
      </c>
      <c r="C78">
        <v>-64.5</v>
      </c>
      <c r="D78">
        <v>-65.38</v>
      </c>
      <c r="F78">
        <v>57344</v>
      </c>
      <c r="G78">
        <v>-109.9904098511</v>
      </c>
      <c r="H78" s="2">
        <f t="shared" si="4"/>
        <v>54058</v>
      </c>
      <c r="I78">
        <f t="shared" si="5"/>
        <v>-74.63</v>
      </c>
      <c r="J78">
        <f t="shared" si="6"/>
        <v>1250.35858483777</v>
      </c>
      <c r="K78">
        <f>(I78-AVERAGE($I$12:I$51))^2</f>
        <v>0.10923025000001924</v>
      </c>
      <c r="L78">
        <f t="shared" si="7"/>
        <v>35.360409851100002</v>
      </c>
    </row>
    <row r="79" spans="1:12" x14ac:dyDescent="0.3">
      <c r="A79" s="2">
        <v>33156</v>
      </c>
      <c r="B79">
        <v>79.349999999999895</v>
      </c>
      <c r="C79">
        <v>-64.349999999999895</v>
      </c>
      <c r="D79">
        <v>-65.23</v>
      </c>
      <c r="F79">
        <v>57710</v>
      </c>
      <c r="G79">
        <v>-110.11897277830001</v>
      </c>
      <c r="H79" s="2">
        <f t="shared" si="4"/>
        <v>54424</v>
      </c>
      <c r="I79">
        <f t="shared" si="5"/>
        <v>-74.63</v>
      </c>
      <c r="J79">
        <f t="shared" si="6"/>
        <v>1259.4671888589191</v>
      </c>
      <c r="K79">
        <f>(I79-AVERAGE($I$12:I$51))^2</f>
        <v>0.10923025000001924</v>
      </c>
      <c r="L79">
        <f t="shared" si="7"/>
        <v>35.48897277830001</v>
      </c>
    </row>
    <row r="80" spans="1:12" x14ac:dyDescent="0.3">
      <c r="A80" s="2">
        <v>33218</v>
      </c>
      <c r="B80">
        <v>79</v>
      </c>
      <c r="C80">
        <v>-64</v>
      </c>
      <c r="D80">
        <v>-64.88</v>
      </c>
      <c r="F80">
        <v>58075</v>
      </c>
      <c r="G80">
        <v>-110.254196167</v>
      </c>
      <c r="H80" s="2">
        <f t="shared" si="4"/>
        <v>54789</v>
      </c>
      <c r="I80">
        <f t="shared" si="5"/>
        <v>-74.63</v>
      </c>
      <c r="J80">
        <f t="shared" si="6"/>
        <v>1269.0833525448982</v>
      </c>
      <c r="K80">
        <f>(I80-AVERAGE($I$12:I$51))^2</f>
        <v>0.10923025000001924</v>
      </c>
      <c r="L80">
        <f t="shared" si="7"/>
        <v>35.624196167000008</v>
      </c>
    </row>
    <row r="81" spans="1:12" x14ac:dyDescent="0.3">
      <c r="A81" s="2">
        <v>33267</v>
      </c>
      <c r="B81">
        <v>79</v>
      </c>
      <c r="C81">
        <v>-64</v>
      </c>
      <c r="D81">
        <v>-64.88</v>
      </c>
      <c r="F81">
        <v>61727</v>
      </c>
      <c r="G81">
        <v>-111.8027420044</v>
      </c>
      <c r="H81" s="2">
        <f t="shared" si="4"/>
        <v>58441</v>
      </c>
      <c r="I81">
        <f t="shared" si="5"/>
        <v>-74.63</v>
      </c>
      <c r="J81">
        <f t="shared" si="6"/>
        <v>1381.8127481256847</v>
      </c>
      <c r="K81">
        <f>(I81-AVERAGE($I$12:I$51))^2</f>
        <v>0.10923025000001924</v>
      </c>
      <c r="L81">
        <f t="shared" si="7"/>
        <v>37.172742004400007</v>
      </c>
    </row>
    <row r="82" spans="1:12" x14ac:dyDescent="0.3">
      <c r="A82" s="2">
        <v>33296</v>
      </c>
      <c r="B82">
        <v>79</v>
      </c>
      <c r="C82">
        <v>-64</v>
      </c>
      <c r="D82">
        <v>-64.88</v>
      </c>
      <c r="F82">
        <v>65380</v>
      </c>
      <c r="G82">
        <v>-113.4154434204</v>
      </c>
      <c r="H82" s="2">
        <f t="shared" si="4"/>
        <v>62094</v>
      </c>
      <c r="I82">
        <f t="shared" si="5"/>
        <v>-74.63</v>
      </c>
      <c r="J82">
        <f t="shared" si="6"/>
        <v>1504.3106213170497</v>
      </c>
      <c r="K82">
        <f>(I82-AVERAGE($I$12:I$51))^2</f>
        <v>0.10923025000001924</v>
      </c>
      <c r="L82">
        <f t="shared" si="7"/>
        <v>38.7854434204</v>
      </c>
    </row>
    <row r="83" spans="1:12" x14ac:dyDescent="0.3">
      <c r="A83" s="2">
        <v>33322</v>
      </c>
      <c r="B83">
        <v>79.11</v>
      </c>
      <c r="C83">
        <v>-64.11</v>
      </c>
      <c r="D83">
        <v>-64.989999999999895</v>
      </c>
    </row>
    <row r="84" spans="1:12" x14ac:dyDescent="0.3">
      <c r="A84" s="2">
        <v>33375</v>
      </c>
      <c r="B84">
        <v>79.5</v>
      </c>
      <c r="C84">
        <v>-64.5</v>
      </c>
      <c r="D84">
        <v>-65.38</v>
      </c>
    </row>
    <row r="85" spans="1:12" x14ac:dyDescent="0.3">
      <c r="A85" s="2">
        <v>33428</v>
      </c>
      <c r="B85">
        <v>80.89</v>
      </c>
      <c r="C85">
        <v>-65.89</v>
      </c>
      <c r="D85">
        <v>-66.77</v>
      </c>
    </row>
    <row r="86" spans="1:12" x14ac:dyDescent="0.3">
      <c r="A86" s="2">
        <v>33477</v>
      </c>
      <c r="B86">
        <v>82.69</v>
      </c>
      <c r="C86">
        <v>-67.69</v>
      </c>
      <c r="D86">
        <v>-68.569999999999894</v>
      </c>
    </row>
    <row r="87" spans="1:12" x14ac:dyDescent="0.3">
      <c r="A87" s="2">
        <v>33547</v>
      </c>
      <c r="B87">
        <v>83.07</v>
      </c>
      <c r="C87">
        <v>-68.069999999999894</v>
      </c>
      <c r="D87">
        <v>-68.95</v>
      </c>
    </row>
    <row r="88" spans="1:12" x14ac:dyDescent="0.3">
      <c r="A88" s="2">
        <v>33611</v>
      </c>
      <c r="B88">
        <v>84.94</v>
      </c>
      <c r="C88">
        <v>-69.94</v>
      </c>
      <c r="D88">
        <v>-70.819999999999894</v>
      </c>
    </row>
    <row r="89" spans="1:12" x14ac:dyDescent="0.3">
      <c r="A89" s="2">
        <v>33660</v>
      </c>
      <c r="B89">
        <v>83.86</v>
      </c>
      <c r="C89">
        <v>-68.86</v>
      </c>
      <c r="D89">
        <v>-69.739999999999895</v>
      </c>
    </row>
    <row r="90" spans="1:12" x14ac:dyDescent="0.3">
      <c r="A90" s="2">
        <v>33714</v>
      </c>
      <c r="B90">
        <v>83.93</v>
      </c>
      <c r="C90">
        <v>-68.930000000000007</v>
      </c>
      <c r="D90">
        <v>-69.81</v>
      </c>
    </row>
    <row r="91" spans="1:12" x14ac:dyDescent="0.3">
      <c r="A91" s="2">
        <v>33778</v>
      </c>
      <c r="B91">
        <v>83.12</v>
      </c>
      <c r="C91">
        <v>-68.12</v>
      </c>
      <c r="D91">
        <v>-69</v>
      </c>
    </row>
    <row r="92" spans="1:12" x14ac:dyDescent="0.3">
      <c r="A92" s="2">
        <v>33840</v>
      </c>
      <c r="B92">
        <v>83.29</v>
      </c>
      <c r="C92">
        <v>-68.290000000000006</v>
      </c>
      <c r="D92">
        <v>-69.17</v>
      </c>
    </row>
    <row r="93" spans="1:12" x14ac:dyDescent="0.3">
      <c r="A93" s="2">
        <v>33892</v>
      </c>
      <c r="B93">
        <v>82.93</v>
      </c>
      <c r="C93">
        <v>-67.930000000000007</v>
      </c>
      <c r="D93">
        <v>-68.81</v>
      </c>
    </row>
    <row r="94" spans="1:12" x14ac:dyDescent="0.3">
      <c r="A94" s="2">
        <v>33946</v>
      </c>
      <c r="B94">
        <v>83.04</v>
      </c>
      <c r="C94">
        <v>-68.040000000000006</v>
      </c>
      <c r="D94">
        <v>-68.92</v>
      </c>
    </row>
    <row r="95" spans="1:12" x14ac:dyDescent="0.3">
      <c r="A95" s="2">
        <v>34008</v>
      </c>
      <c r="B95">
        <v>82.88</v>
      </c>
      <c r="C95">
        <v>-67.88</v>
      </c>
      <c r="D95">
        <v>-68.760000000000005</v>
      </c>
    </row>
    <row r="96" spans="1:12" x14ac:dyDescent="0.3">
      <c r="A96" s="2">
        <v>34073</v>
      </c>
      <c r="B96">
        <v>82.24</v>
      </c>
      <c r="C96">
        <v>-67.239999999999895</v>
      </c>
      <c r="D96">
        <v>-68.12</v>
      </c>
    </row>
    <row r="97" spans="1:4" x14ac:dyDescent="0.3">
      <c r="A97" s="2">
        <v>34129</v>
      </c>
      <c r="B97">
        <v>82.63</v>
      </c>
      <c r="C97">
        <v>-67.63</v>
      </c>
      <c r="D97">
        <v>-68.510000000000005</v>
      </c>
    </row>
    <row r="98" spans="1:4" x14ac:dyDescent="0.3">
      <c r="A98" s="2">
        <v>34205</v>
      </c>
      <c r="B98">
        <v>84.06</v>
      </c>
      <c r="C98">
        <v>-69.06</v>
      </c>
      <c r="D98">
        <v>-69.94</v>
      </c>
    </row>
    <row r="99" spans="1:4" x14ac:dyDescent="0.3">
      <c r="A99" s="2">
        <v>34254</v>
      </c>
      <c r="B99">
        <v>85.12</v>
      </c>
      <c r="C99">
        <v>-70.12</v>
      </c>
      <c r="D99">
        <v>-71</v>
      </c>
    </row>
    <row r="100" spans="1:4" x14ac:dyDescent="0.3">
      <c r="A100" s="2">
        <v>34338</v>
      </c>
      <c r="B100">
        <v>87.5</v>
      </c>
      <c r="C100">
        <v>-72.5</v>
      </c>
      <c r="D100">
        <v>-73.38</v>
      </c>
    </row>
    <row r="101" spans="1:4" x14ac:dyDescent="0.3">
      <c r="A101" s="2">
        <v>34387</v>
      </c>
      <c r="B101">
        <v>88.67</v>
      </c>
      <c r="C101">
        <v>-73.67</v>
      </c>
      <c r="D101">
        <v>-74.55</v>
      </c>
    </row>
    <row r="102" spans="1:4" x14ac:dyDescent="0.3">
      <c r="A102" s="2">
        <v>34431</v>
      </c>
      <c r="B102">
        <v>88.44</v>
      </c>
      <c r="C102">
        <v>-73.44</v>
      </c>
      <c r="D102">
        <v>-74.319999999999894</v>
      </c>
    </row>
    <row r="103" spans="1:4" x14ac:dyDescent="0.3">
      <c r="A103" s="2">
        <v>34498</v>
      </c>
      <c r="B103">
        <v>88.12</v>
      </c>
      <c r="C103">
        <v>-73.12</v>
      </c>
      <c r="D103">
        <v>-74</v>
      </c>
    </row>
    <row r="104" spans="1:4" x14ac:dyDescent="0.3">
      <c r="A104" s="2">
        <v>34554</v>
      </c>
      <c r="B104">
        <v>88.35</v>
      </c>
      <c r="C104">
        <v>-73.349999999999895</v>
      </c>
      <c r="D104">
        <v>-74.23</v>
      </c>
    </row>
    <row r="105" spans="1:4" x14ac:dyDescent="0.3">
      <c r="A105" s="2">
        <v>34618</v>
      </c>
      <c r="B105">
        <v>88.09</v>
      </c>
      <c r="C105">
        <v>-73.09</v>
      </c>
      <c r="D105">
        <v>-73.97</v>
      </c>
    </row>
    <row r="106" spans="1:4" x14ac:dyDescent="0.3">
      <c r="A106" s="2">
        <v>34702</v>
      </c>
      <c r="B106">
        <v>87</v>
      </c>
      <c r="C106">
        <v>-72</v>
      </c>
      <c r="D106">
        <v>-72.88</v>
      </c>
    </row>
    <row r="107" spans="1:4" x14ac:dyDescent="0.3">
      <c r="A107" s="2">
        <v>34764</v>
      </c>
      <c r="B107">
        <v>86.31</v>
      </c>
      <c r="C107">
        <v>-71.31</v>
      </c>
      <c r="D107">
        <v>-72.19</v>
      </c>
    </row>
    <row r="108" spans="1:4" x14ac:dyDescent="0.3">
      <c r="A108" s="2">
        <v>34820</v>
      </c>
      <c r="B108">
        <v>86.43</v>
      </c>
      <c r="C108">
        <v>-71.430000000000007</v>
      </c>
      <c r="D108">
        <v>-72.31</v>
      </c>
    </row>
    <row r="109" spans="1:4" x14ac:dyDescent="0.3">
      <c r="A109" s="2">
        <v>34885</v>
      </c>
      <c r="B109">
        <v>86.98</v>
      </c>
      <c r="C109">
        <v>-71.98</v>
      </c>
      <c r="D109">
        <v>-72.86</v>
      </c>
    </row>
    <row r="110" spans="1:4" x14ac:dyDescent="0.3">
      <c r="A110" s="2">
        <v>34983</v>
      </c>
      <c r="B110">
        <v>91.51</v>
      </c>
      <c r="C110">
        <v>-76.510000000000005</v>
      </c>
      <c r="D110">
        <v>-77.39</v>
      </c>
    </row>
    <row r="111" spans="1:4" x14ac:dyDescent="0.3">
      <c r="A111" s="2">
        <v>35087</v>
      </c>
      <c r="B111">
        <v>89.38</v>
      </c>
      <c r="C111">
        <v>-74.38</v>
      </c>
      <c r="D111">
        <v>-75.260000000000005</v>
      </c>
    </row>
    <row r="112" spans="1:4" x14ac:dyDescent="0.3">
      <c r="A112" s="2">
        <v>35157</v>
      </c>
      <c r="B112">
        <v>88.42</v>
      </c>
      <c r="C112">
        <v>-73.42</v>
      </c>
      <c r="D112">
        <v>-74.3</v>
      </c>
    </row>
    <row r="113" spans="1:4" x14ac:dyDescent="0.3">
      <c r="A113" s="2">
        <v>35257</v>
      </c>
      <c r="B113">
        <v>88.51</v>
      </c>
      <c r="C113">
        <v>-73.510000000000005</v>
      </c>
      <c r="D113">
        <v>-74.39</v>
      </c>
    </row>
    <row r="114" spans="1:4" x14ac:dyDescent="0.3">
      <c r="A114" s="2">
        <v>35300</v>
      </c>
      <c r="B114">
        <v>88.47</v>
      </c>
      <c r="C114">
        <v>-73.47</v>
      </c>
      <c r="D114">
        <v>-74.349999999999895</v>
      </c>
    </row>
    <row r="115" spans="1:4" x14ac:dyDescent="0.3">
      <c r="A115" s="2">
        <v>35347</v>
      </c>
      <c r="B115">
        <v>87.87</v>
      </c>
      <c r="C115">
        <v>-72.87</v>
      </c>
      <c r="D115">
        <v>-73.75</v>
      </c>
    </row>
    <row r="116" spans="1:4" x14ac:dyDescent="0.3">
      <c r="A116" s="2">
        <v>35362</v>
      </c>
      <c r="B116">
        <v>87.91</v>
      </c>
      <c r="C116">
        <v>-72.91</v>
      </c>
      <c r="D116">
        <v>-73.790000000000006</v>
      </c>
    </row>
    <row r="117" spans="1:4" x14ac:dyDescent="0.3">
      <c r="A117" s="2">
        <v>35405</v>
      </c>
      <c r="B117">
        <v>87.61</v>
      </c>
      <c r="C117">
        <v>-72.61</v>
      </c>
      <c r="D117">
        <v>-73.489999999999895</v>
      </c>
    </row>
    <row r="118" spans="1:4" x14ac:dyDescent="0.3">
      <c r="A118" s="2">
        <v>35436</v>
      </c>
      <c r="B118">
        <v>87.39</v>
      </c>
      <c r="C118">
        <v>-72.39</v>
      </c>
      <c r="D118">
        <v>-73.27</v>
      </c>
    </row>
    <row r="119" spans="1:4" x14ac:dyDescent="0.3">
      <c r="A119" s="2">
        <v>35460</v>
      </c>
      <c r="B119">
        <v>87.41</v>
      </c>
      <c r="C119">
        <v>-72.41</v>
      </c>
      <c r="D119">
        <v>-73.290000000000006</v>
      </c>
    </row>
    <row r="120" spans="1:4" x14ac:dyDescent="0.3">
      <c r="A120" s="2">
        <v>35473</v>
      </c>
      <c r="B120">
        <v>87.25</v>
      </c>
      <c r="C120">
        <v>-72.25</v>
      </c>
      <c r="D120">
        <v>-73.13</v>
      </c>
    </row>
    <row r="121" spans="1:4" x14ac:dyDescent="0.3">
      <c r="A121" s="2">
        <v>35485</v>
      </c>
      <c r="B121">
        <v>87.34</v>
      </c>
      <c r="C121">
        <v>-72.34</v>
      </c>
      <c r="D121">
        <v>-73.22</v>
      </c>
    </row>
    <row r="122" spans="1:4" x14ac:dyDescent="0.3">
      <c r="A122" s="2">
        <v>35500</v>
      </c>
      <c r="B122">
        <v>87.19</v>
      </c>
      <c r="C122">
        <v>-72.19</v>
      </c>
      <c r="D122">
        <v>-73.069999999999894</v>
      </c>
    </row>
    <row r="123" spans="1:4" x14ac:dyDescent="0.3">
      <c r="A123" s="2">
        <v>35509</v>
      </c>
      <c r="B123">
        <v>87.02</v>
      </c>
      <c r="C123">
        <v>-72.02</v>
      </c>
      <c r="D123">
        <v>-72.900000000000006</v>
      </c>
    </row>
    <row r="124" spans="1:4" x14ac:dyDescent="0.3">
      <c r="A124" s="2">
        <v>35523</v>
      </c>
      <c r="B124">
        <v>87.16</v>
      </c>
      <c r="C124">
        <v>-72.16</v>
      </c>
      <c r="D124">
        <v>-73.040000000000006</v>
      </c>
    </row>
    <row r="125" spans="1:4" x14ac:dyDescent="0.3">
      <c r="A125" s="2">
        <v>35544</v>
      </c>
      <c r="B125">
        <v>86.98</v>
      </c>
      <c r="C125">
        <v>-71.98</v>
      </c>
      <c r="D125">
        <v>-72.86</v>
      </c>
    </row>
    <row r="126" spans="1:4" x14ac:dyDescent="0.3">
      <c r="A126" s="2">
        <v>35565</v>
      </c>
      <c r="B126">
        <v>87.36</v>
      </c>
      <c r="C126">
        <v>-72.36</v>
      </c>
      <c r="D126">
        <v>-73.239999999999895</v>
      </c>
    </row>
    <row r="127" spans="1:4" x14ac:dyDescent="0.3">
      <c r="A127" s="2">
        <v>35584</v>
      </c>
      <c r="B127">
        <v>87.75</v>
      </c>
      <c r="C127">
        <v>-72.75</v>
      </c>
      <c r="D127">
        <v>-73.63</v>
      </c>
    </row>
    <row r="128" spans="1:4" x14ac:dyDescent="0.3">
      <c r="A128" s="2">
        <v>35594</v>
      </c>
      <c r="B128">
        <v>87.85</v>
      </c>
      <c r="C128">
        <v>-72.849999999999895</v>
      </c>
      <c r="D128">
        <v>-73.73</v>
      </c>
    </row>
    <row r="129" spans="1:4" x14ac:dyDescent="0.3">
      <c r="A129" s="2">
        <v>35611</v>
      </c>
      <c r="B129">
        <v>88.71</v>
      </c>
      <c r="C129">
        <v>-73.709999999999894</v>
      </c>
      <c r="D129">
        <v>-74.59</v>
      </c>
    </row>
    <row r="130" spans="1:4" x14ac:dyDescent="0.3">
      <c r="A130" s="2">
        <v>35625</v>
      </c>
      <c r="B130">
        <v>89.21</v>
      </c>
      <c r="C130">
        <v>-74.209999999999894</v>
      </c>
      <c r="D130">
        <v>-75.09</v>
      </c>
    </row>
    <row r="131" spans="1:4" x14ac:dyDescent="0.3">
      <c r="A131" s="2">
        <v>35642</v>
      </c>
      <c r="B131">
        <v>89.43</v>
      </c>
      <c r="C131">
        <v>-74.430000000000007</v>
      </c>
      <c r="D131">
        <v>-75.31</v>
      </c>
    </row>
    <row r="132" spans="1:4" x14ac:dyDescent="0.3">
      <c r="A132" s="2">
        <v>35657</v>
      </c>
      <c r="B132">
        <v>89.63</v>
      </c>
      <c r="C132">
        <v>-74.63</v>
      </c>
      <c r="D132">
        <v>-75.510000000000005</v>
      </c>
    </row>
    <row r="133" spans="1:4" x14ac:dyDescent="0.3">
      <c r="A133" s="2">
        <v>35670</v>
      </c>
      <c r="B133">
        <v>89.65</v>
      </c>
      <c r="C133">
        <v>-74.650000000000006</v>
      </c>
      <c r="D133">
        <v>-75.53</v>
      </c>
    </row>
    <row r="134" spans="1:4" x14ac:dyDescent="0.3">
      <c r="A134" s="2">
        <v>35684</v>
      </c>
      <c r="B134">
        <v>89.73</v>
      </c>
      <c r="C134">
        <v>-74.73</v>
      </c>
      <c r="D134">
        <v>-75.61</v>
      </c>
    </row>
    <row r="135" spans="1:4" x14ac:dyDescent="0.3">
      <c r="A135" s="2">
        <v>35699</v>
      </c>
      <c r="B135">
        <v>89.87</v>
      </c>
      <c r="C135">
        <v>-74.87</v>
      </c>
      <c r="D135">
        <v>-75.75</v>
      </c>
    </row>
    <row r="136" spans="1:4" x14ac:dyDescent="0.3">
      <c r="A136" s="2">
        <v>35718</v>
      </c>
      <c r="B136">
        <v>89.96</v>
      </c>
      <c r="C136">
        <v>-74.959999999999894</v>
      </c>
      <c r="D136">
        <v>-75.84</v>
      </c>
    </row>
    <row r="137" spans="1:4" x14ac:dyDescent="0.3">
      <c r="A137" s="2">
        <v>35726</v>
      </c>
      <c r="B137">
        <v>89.8</v>
      </c>
      <c r="C137">
        <v>-74.8</v>
      </c>
      <c r="D137">
        <v>-75.680000000000007</v>
      </c>
    </row>
    <row r="138" spans="1:4" x14ac:dyDescent="0.3">
      <c r="A138" s="2">
        <v>35744</v>
      </c>
      <c r="B138">
        <v>89.6</v>
      </c>
      <c r="C138">
        <v>-74.599999999999895</v>
      </c>
      <c r="D138">
        <v>-75.48</v>
      </c>
    </row>
    <row r="139" spans="1:4" x14ac:dyDescent="0.3">
      <c r="A139" s="2">
        <v>35755</v>
      </c>
      <c r="B139">
        <v>89.22</v>
      </c>
      <c r="C139">
        <v>-74.22</v>
      </c>
      <c r="D139">
        <v>-75.099999999999895</v>
      </c>
    </row>
    <row r="140" spans="1:4" x14ac:dyDescent="0.3">
      <c r="A140" s="2">
        <v>35775</v>
      </c>
      <c r="B140">
        <v>89.45</v>
      </c>
      <c r="C140">
        <v>-74.45</v>
      </c>
      <c r="D140">
        <v>-75.33</v>
      </c>
    </row>
    <row r="141" spans="1:4" x14ac:dyDescent="0.3">
      <c r="A141" s="2">
        <v>35782</v>
      </c>
      <c r="B141">
        <v>89.42</v>
      </c>
      <c r="C141">
        <v>-74.42</v>
      </c>
      <c r="D141">
        <v>-75.3</v>
      </c>
    </row>
    <row r="142" spans="1:4" x14ac:dyDescent="0.3">
      <c r="A142" s="2">
        <v>35801</v>
      </c>
      <c r="B142">
        <v>89.23</v>
      </c>
      <c r="C142">
        <v>-74.23</v>
      </c>
      <c r="D142">
        <v>-75.11</v>
      </c>
    </row>
    <row r="143" spans="1:4" x14ac:dyDescent="0.3">
      <c r="A143" s="2">
        <v>35818</v>
      </c>
      <c r="B143">
        <v>88.81</v>
      </c>
      <c r="C143">
        <v>-73.81</v>
      </c>
      <c r="D143">
        <v>-74.69</v>
      </c>
    </row>
    <row r="144" spans="1:4" x14ac:dyDescent="0.3">
      <c r="A144" s="2">
        <v>35843</v>
      </c>
      <c r="B144">
        <v>88.44</v>
      </c>
      <c r="C144">
        <v>-73.44</v>
      </c>
      <c r="D144">
        <v>-74.319999999999894</v>
      </c>
    </row>
    <row r="145" spans="1:4" x14ac:dyDescent="0.3">
      <c r="A145" s="2">
        <v>35853</v>
      </c>
      <c r="B145">
        <v>88.48</v>
      </c>
      <c r="C145">
        <v>-73.48</v>
      </c>
      <c r="D145">
        <v>-74.36</v>
      </c>
    </row>
    <row r="146" spans="1:4" x14ac:dyDescent="0.3">
      <c r="A146" s="2">
        <v>35866</v>
      </c>
      <c r="B146">
        <v>88.53</v>
      </c>
      <c r="C146">
        <v>-73.53</v>
      </c>
      <c r="D146">
        <v>-74.41</v>
      </c>
    </row>
    <row r="147" spans="1:4" x14ac:dyDescent="0.3">
      <c r="A147" s="2">
        <v>35881</v>
      </c>
      <c r="B147">
        <v>88.4</v>
      </c>
      <c r="C147">
        <v>-73.400000000000006</v>
      </c>
      <c r="D147">
        <v>-74.28</v>
      </c>
    </row>
    <row r="148" spans="1:4" x14ac:dyDescent="0.3">
      <c r="A148" s="2">
        <v>35899</v>
      </c>
      <c r="B148">
        <v>88.26</v>
      </c>
      <c r="C148">
        <v>-73.260000000000005</v>
      </c>
      <c r="D148">
        <v>-74.14</v>
      </c>
    </row>
    <row r="149" spans="1:4" x14ac:dyDescent="0.3">
      <c r="A149" s="2">
        <v>35915</v>
      </c>
      <c r="B149">
        <v>88.23</v>
      </c>
      <c r="C149">
        <v>-73.23</v>
      </c>
      <c r="D149">
        <v>-74.11</v>
      </c>
    </row>
    <row r="150" spans="1:4" x14ac:dyDescent="0.3">
      <c r="A150" s="2">
        <v>35926</v>
      </c>
      <c r="B150">
        <v>88.04</v>
      </c>
      <c r="C150">
        <v>-73.040000000000006</v>
      </c>
      <c r="D150">
        <v>-73.92</v>
      </c>
    </row>
    <row r="151" spans="1:4" x14ac:dyDescent="0.3">
      <c r="A151" s="2">
        <v>35943</v>
      </c>
      <c r="B151">
        <v>88.46</v>
      </c>
      <c r="C151">
        <v>-73.459999999999894</v>
      </c>
      <c r="D151">
        <v>-74.34</v>
      </c>
    </row>
    <row r="152" spans="1:4" x14ac:dyDescent="0.3">
      <c r="A152" s="2">
        <v>35957</v>
      </c>
      <c r="B152">
        <v>88.89</v>
      </c>
      <c r="C152">
        <v>-73.89</v>
      </c>
      <c r="D152">
        <v>-74.77</v>
      </c>
    </row>
    <row r="153" spans="1:4" x14ac:dyDescent="0.3">
      <c r="A153" s="2">
        <v>35975</v>
      </c>
      <c r="B153">
        <v>89.16</v>
      </c>
      <c r="C153">
        <v>-74.16</v>
      </c>
      <c r="D153">
        <v>-75.040000000000006</v>
      </c>
    </row>
    <row r="154" spans="1:4" x14ac:dyDescent="0.3">
      <c r="A154" s="2">
        <v>35985</v>
      </c>
      <c r="B154">
        <v>89.47</v>
      </c>
      <c r="C154">
        <v>-74.47</v>
      </c>
      <c r="D154">
        <v>-75.349999999999895</v>
      </c>
    </row>
    <row r="155" spans="1:4" x14ac:dyDescent="0.3">
      <c r="A155" s="2">
        <v>36000</v>
      </c>
      <c r="B155">
        <v>89.66</v>
      </c>
      <c r="C155">
        <v>-74.66</v>
      </c>
      <c r="D155">
        <v>-75.540000000000006</v>
      </c>
    </row>
    <row r="156" spans="1:4" x14ac:dyDescent="0.3">
      <c r="A156" s="2">
        <v>36017</v>
      </c>
      <c r="B156">
        <v>89.5</v>
      </c>
      <c r="C156">
        <v>-74.5</v>
      </c>
      <c r="D156">
        <v>-75.38</v>
      </c>
    </row>
    <row r="157" spans="1:4" x14ac:dyDescent="0.3">
      <c r="A157" s="2">
        <v>36033</v>
      </c>
      <c r="B157">
        <v>89.81</v>
      </c>
      <c r="C157">
        <v>-74.81</v>
      </c>
      <c r="D157">
        <v>-75.69</v>
      </c>
    </row>
    <row r="158" spans="1:4" x14ac:dyDescent="0.3">
      <c r="A158" s="2">
        <v>36049</v>
      </c>
      <c r="B158">
        <v>89.93</v>
      </c>
      <c r="C158">
        <v>-74.930000000000007</v>
      </c>
      <c r="D158">
        <v>-75.81</v>
      </c>
    </row>
    <row r="159" spans="1:4" x14ac:dyDescent="0.3">
      <c r="A159" s="2">
        <v>36060</v>
      </c>
      <c r="B159">
        <v>90.02</v>
      </c>
      <c r="C159">
        <v>-75.02</v>
      </c>
      <c r="D159">
        <v>-75.900000000000006</v>
      </c>
    </row>
    <row r="160" spans="1:4" x14ac:dyDescent="0.3">
      <c r="A160" s="2">
        <v>36076</v>
      </c>
      <c r="B160">
        <v>90.16</v>
      </c>
      <c r="C160">
        <v>-75.16</v>
      </c>
      <c r="D160">
        <v>-76.040000000000006</v>
      </c>
    </row>
    <row r="161" spans="1:4" x14ac:dyDescent="0.3">
      <c r="A161" s="2">
        <v>36094</v>
      </c>
      <c r="B161">
        <v>90.05</v>
      </c>
      <c r="C161">
        <v>-75.05</v>
      </c>
      <c r="D161">
        <v>-75.930000000000007</v>
      </c>
    </row>
    <row r="162" spans="1:4" x14ac:dyDescent="0.3">
      <c r="A162" s="2">
        <v>36111</v>
      </c>
      <c r="B162">
        <v>89.99</v>
      </c>
      <c r="C162">
        <v>-74.989999999999895</v>
      </c>
      <c r="D162">
        <v>-75.87</v>
      </c>
    </row>
    <row r="163" spans="1:4" x14ac:dyDescent="0.3">
      <c r="A163" s="2">
        <v>36129</v>
      </c>
      <c r="B163">
        <v>89.79</v>
      </c>
      <c r="C163">
        <v>-74.790000000000006</v>
      </c>
      <c r="D163">
        <v>-75.67</v>
      </c>
    </row>
    <row r="164" spans="1:4" x14ac:dyDescent="0.3">
      <c r="A164" s="2">
        <v>36137</v>
      </c>
      <c r="B164">
        <v>89.62</v>
      </c>
      <c r="C164">
        <v>-74.62</v>
      </c>
      <c r="D164">
        <v>-75.5</v>
      </c>
    </row>
    <row r="165" spans="1:4" x14ac:dyDescent="0.3">
      <c r="A165" s="2">
        <v>36145</v>
      </c>
      <c r="B165">
        <v>89.54</v>
      </c>
      <c r="C165">
        <v>-74.540000000000006</v>
      </c>
      <c r="D165">
        <v>-75.42</v>
      </c>
    </row>
    <row r="166" spans="1:4" x14ac:dyDescent="0.3">
      <c r="A166" s="2">
        <v>36164</v>
      </c>
      <c r="B166">
        <v>89.18</v>
      </c>
      <c r="C166">
        <v>-74.180000000000007</v>
      </c>
      <c r="D166">
        <v>-75.06</v>
      </c>
    </row>
    <row r="167" spans="1:4" x14ac:dyDescent="0.3">
      <c r="A167" s="2">
        <v>36181</v>
      </c>
      <c r="B167">
        <v>89.03</v>
      </c>
      <c r="C167">
        <v>-74.03</v>
      </c>
      <c r="D167">
        <v>-74.91</v>
      </c>
    </row>
    <row r="168" spans="1:4" x14ac:dyDescent="0.3">
      <c r="A168" s="2">
        <v>36207</v>
      </c>
      <c r="B168">
        <v>88.83</v>
      </c>
      <c r="C168">
        <v>-73.83</v>
      </c>
      <c r="D168">
        <v>-74.709999999999894</v>
      </c>
    </row>
    <row r="169" spans="1:4" x14ac:dyDescent="0.3">
      <c r="A169" s="2">
        <v>36217</v>
      </c>
      <c r="B169">
        <v>88.55</v>
      </c>
      <c r="C169">
        <v>-73.55</v>
      </c>
      <c r="D169">
        <v>-74.430000000000007</v>
      </c>
    </row>
    <row r="170" spans="1:4" x14ac:dyDescent="0.3">
      <c r="A170" s="2">
        <v>36230</v>
      </c>
      <c r="B170">
        <v>88.87</v>
      </c>
      <c r="C170">
        <v>-73.87</v>
      </c>
      <c r="D170">
        <v>-74.75</v>
      </c>
    </row>
    <row r="171" spans="1:4" x14ac:dyDescent="0.3">
      <c r="A171" s="2">
        <v>36244</v>
      </c>
      <c r="B171">
        <v>88.8</v>
      </c>
      <c r="C171">
        <v>-73.8</v>
      </c>
      <c r="D171">
        <v>-74.680000000000007</v>
      </c>
    </row>
    <row r="172" spans="1:4" x14ac:dyDescent="0.3">
      <c r="A172" s="2">
        <v>36259</v>
      </c>
      <c r="B172">
        <v>88.68</v>
      </c>
      <c r="C172">
        <v>-73.680000000000007</v>
      </c>
      <c r="D172">
        <v>-74.56</v>
      </c>
    </row>
    <row r="173" spans="1:4" x14ac:dyDescent="0.3">
      <c r="A173" s="2">
        <v>36272</v>
      </c>
      <c r="B173">
        <v>88.91</v>
      </c>
      <c r="C173">
        <v>-73.91</v>
      </c>
      <c r="D173">
        <v>-74.790000000000006</v>
      </c>
    </row>
    <row r="174" spans="1:4" x14ac:dyDescent="0.3">
      <c r="A174" s="2">
        <v>36286</v>
      </c>
      <c r="B174">
        <v>89.08</v>
      </c>
      <c r="C174">
        <v>-74.08</v>
      </c>
      <c r="D174">
        <v>-74.959999999999894</v>
      </c>
    </row>
    <row r="175" spans="1:4" x14ac:dyDescent="0.3">
      <c r="A175" s="2">
        <v>36304</v>
      </c>
      <c r="B175">
        <v>89.21</v>
      </c>
      <c r="C175">
        <v>-74.209999999999894</v>
      </c>
      <c r="D175">
        <v>-75.09</v>
      </c>
    </row>
    <row r="176" spans="1:4" x14ac:dyDescent="0.3">
      <c r="A176" s="2">
        <v>36325</v>
      </c>
      <c r="B176">
        <v>90.29</v>
      </c>
      <c r="C176">
        <v>-75.290000000000006</v>
      </c>
      <c r="D176">
        <v>-76.17</v>
      </c>
    </row>
    <row r="177" spans="1:4" x14ac:dyDescent="0.3">
      <c r="A177" s="2">
        <v>36339</v>
      </c>
      <c r="B177">
        <v>90</v>
      </c>
      <c r="C177">
        <v>-75</v>
      </c>
      <c r="D177">
        <v>-75.88</v>
      </c>
    </row>
    <row r="178" spans="1:4" x14ac:dyDescent="0.3">
      <c r="A178" s="2">
        <v>36356</v>
      </c>
      <c r="B178">
        <v>90.26</v>
      </c>
      <c r="C178">
        <v>-75.260000000000005</v>
      </c>
      <c r="D178">
        <v>-76.14</v>
      </c>
    </row>
    <row r="179" spans="1:4" x14ac:dyDescent="0.3">
      <c r="A179" s="2">
        <v>36370</v>
      </c>
      <c r="B179">
        <v>90.32</v>
      </c>
      <c r="C179">
        <v>-75.319999999999894</v>
      </c>
      <c r="D179">
        <v>-76.2</v>
      </c>
    </row>
    <row r="180" spans="1:4" x14ac:dyDescent="0.3">
      <c r="A180" s="2">
        <v>36385</v>
      </c>
      <c r="B180">
        <v>90.6</v>
      </c>
      <c r="C180">
        <v>-75.599999999999895</v>
      </c>
      <c r="D180">
        <v>-76.48</v>
      </c>
    </row>
    <row r="181" spans="1:4" x14ac:dyDescent="0.3">
      <c r="A181" s="2">
        <v>36399</v>
      </c>
      <c r="B181">
        <v>90.65</v>
      </c>
      <c r="C181">
        <v>-75.650000000000006</v>
      </c>
      <c r="D181">
        <v>-76.53</v>
      </c>
    </row>
    <row r="182" spans="1:4" x14ac:dyDescent="0.3">
      <c r="A182" s="2">
        <v>36412</v>
      </c>
      <c r="B182">
        <v>90.23</v>
      </c>
      <c r="C182">
        <v>-75.23</v>
      </c>
      <c r="D182">
        <v>-76.11</v>
      </c>
    </row>
    <row r="183" spans="1:4" x14ac:dyDescent="0.3">
      <c r="A183" s="2">
        <v>36427</v>
      </c>
      <c r="B183">
        <v>90.36</v>
      </c>
      <c r="C183">
        <v>-75.36</v>
      </c>
      <c r="D183">
        <v>-76.239999999999895</v>
      </c>
    </row>
    <row r="184" spans="1:4" x14ac:dyDescent="0.3">
      <c r="A184" s="2">
        <v>36451</v>
      </c>
      <c r="B184">
        <v>90.21</v>
      </c>
      <c r="C184">
        <v>-75.209999999999894</v>
      </c>
      <c r="D184">
        <v>-76.09</v>
      </c>
    </row>
    <row r="185" spans="1:4" x14ac:dyDescent="0.3">
      <c r="A185" s="2">
        <v>36536</v>
      </c>
      <c r="B185">
        <v>89.53</v>
      </c>
      <c r="C185">
        <v>-74.53</v>
      </c>
      <c r="D185">
        <v>-75.41</v>
      </c>
    </row>
    <row r="186" spans="1:4" x14ac:dyDescent="0.3">
      <c r="A186" s="2">
        <v>36633</v>
      </c>
      <c r="B186">
        <v>88.68</v>
      </c>
      <c r="C186">
        <v>-73.680000000000007</v>
      </c>
      <c r="D186">
        <v>-74.56</v>
      </c>
    </row>
    <row r="187" spans="1:4" x14ac:dyDescent="0.3">
      <c r="A187" s="2">
        <v>36726</v>
      </c>
      <c r="B187">
        <v>90.06</v>
      </c>
      <c r="C187">
        <v>-75.06</v>
      </c>
      <c r="D187">
        <v>-75.94</v>
      </c>
    </row>
    <row r="188" spans="1:4" x14ac:dyDescent="0.3">
      <c r="A188" s="2">
        <v>36831</v>
      </c>
      <c r="B188">
        <v>89.98</v>
      </c>
      <c r="C188">
        <v>-74.98</v>
      </c>
      <c r="D188">
        <v>-75.86</v>
      </c>
    </row>
    <row r="189" spans="1:4" x14ac:dyDescent="0.3">
      <c r="A189" s="2">
        <v>36923</v>
      </c>
      <c r="B189">
        <v>90.46</v>
      </c>
      <c r="C189">
        <v>-75.459999999999894</v>
      </c>
      <c r="D189">
        <v>-76.34</v>
      </c>
    </row>
    <row r="190" spans="1:4" x14ac:dyDescent="0.3">
      <c r="A190" s="2">
        <v>36997</v>
      </c>
      <c r="B190">
        <v>90.23</v>
      </c>
      <c r="C190">
        <v>-75.23</v>
      </c>
      <c r="D190">
        <v>-76.11</v>
      </c>
    </row>
    <row r="191" spans="1:4" x14ac:dyDescent="0.3">
      <c r="A191" s="2">
        <v>37074</v>
      </c>
      <c r="B191">
        <v>90.95</v>
      </c>
      <c r="C191">
        <v>-75.95</v>
      </c>
      <c r="D191">
        <v>-76.83</v>
      </c>
    </row>
    <row r="192" spans="1:4" x14ac:dyDescent="0.3">
      <c r="A192" s="2">
        <v>37194</v>
      </c>
      <c r="B192">
        <v>93.2</v>
      </c>
      <c r="C192">
        <v>-78.2</v>
      </c>
      <c r="D192">
        <v>-79.08</v>
      </c>
    </row>
    <row r="193" spans="1:4" x14ac:dyDescent="0.3">
      <c r="A193" s="2">
        <v>37284</v>
      </c>
      <c r="B193">
        <v>95.02</v>
      </c>
      <c r="C193">
        <v>-80.02</v>
      </c>
      <c r="D193">
        <v>-80.900000000000006</v>
      </c>
    </row>
    <row r="194" spans="1:4" x14ac:dyDescent="0.3">
      <c r="A194" s="2">
        <v>37363</v>
      </c>
      <c r="B194">
        <v>92.86</v>
      </c>
      <c r="C194">
        <v>-77.86</v>
      </c>
      <c r="D194">
        <v>-78.739999999999895</v>
      </c>
    </row>
    <row r="195" spans="1:4" x14ac:dyDescent="0.3">
      <c r="A195" s="2">
        <v>37445</v>
      </c>
      <c r="B195">
        <v>94.77</v>
      </c>
      <c r="C195">
        <v>-79.77</v>
      </c>
      <c r="D195">
        <v>-80.650000000000006</v>
      </c>
    </row>
    <row r="196" spans="1:4" x14ac:dyDescent="0.3">
      <c r="A196" s="2">
        <v>37565</v>
      </c>
      <c r="B196">
        <v>97.73</v>
      </c>
      <c r="C196">
        <v>-82.73</v>
      </c>
      <c r="D196">
        <v>-83.61</v>
      </c>
    </row>
    <row r="197" spans="1:4" x14ac:dyDescent="0.3">
      <c r="A197" s="2">
        <v>37627</v>
      </c>
      <c r="B197">
        <v>96.15</v>
      </c>
      <c r="C197">
        <v>-81.150000000000006</v>
      </c>
      <c r="D197">
        <v>-82.03</v>
      </c>
    </row>
    <row r="198" spans="1:4" x14ac:dyDescent="0.3">
      <c r="A198" s="2">
        <v>37740</v>
      </c>
      <c r="B198">
        <v>94.94</v>
      </c>
      <c r="C198">
        <v>-79.94</v>
      </c>
      <c r="D198">
        <v>-80.819999999999894</v>
      </c>
    </row>
    <row r="199" spans="1:4" x14ac:dyDescent="0.3">
      <c r="A199" s="2">
        <v>37805</v>
      </c>
      <c r="B199">
        <v>94.66</v>
      </c>
      <c r="C199">
        <v>-79.66</v>
      </c>
      <c r="D199">
        <v>-80.540000000000006</v>
      </c>
    </row>
    <row r="200" spans="1:4" x14ac:dyDescent="0.3">
      <c r="A200" s="2">
        <v>37915</v>
      </c>
      <c r="B200">
        <v>97.09</v>
      </c>
      <c r="C200">
        <v>-82.09</v>
      </c>
      <c r="D200">
        <v>-82.97</v>
      </c>
    </row>
    <row r="201" spans="1:4" x14ac:dyDescent="0.3">
      <c r="A201" s="2">
        <v>37999</v>
      </c>
      <c r="B201">
        <v>95.64</v>
      </c>
      <c r="C201">
        <v>-80.64</v>
      </c>
      <c r="D201">
        <v>-81.52</v>
      </c>
    </row>
    <row r="202" spans="1:4" x14ac:dyDescent="0.3">
      <c r="A202" s="2">
        <v>38098</v>
      </c>
      <c r="B202">
        <v>95.43</v>
      </c>
      <c r="C202">
        <v>-80.430000000000007</v>
      </c>
      <c r="D202">
        <v>-81.31</v>
      </c>
    </row>
    <row r="203" spans="1:4" x14ac:dyDescent="0.3">
      <c r="A203" s="2">
        <v>38176</v>
      </c>
      <c r="B203">
        <v>97.28</v>
      </c>
      <c r="C203">
        <v>-82.28</v>
      </c>
      <c r="D203">
        <v>-83.16</v>
      </c>
    </row>
    <row r="204" spans="1:4" x14ac:dyDescent="0.3">
      <c r="A204" s="2">
        <v>38320</v>
      </c>
      <c r="B204">
        <v>95.96</v>
      </c>
      <c r="C204">
        <v>-80.959999999999894</v>
      </c>
      <c r="D204">
        <v>-81.84</v>
      </c>
    </row>
    <row r="205" spans="1:4" x14ac:dyDescent="0.3">
      <c r="A205" s="2">
        <v>38378</v>
      </c>
      <c r="B205">
        <v>95.29</v>
      </c>
      <c r="C205">
        <v>-80.290000000000006</v>
      </c>
      <c r="D205">
        <v>-81.17</v>
      </c>
    </row>
    <row r="206" spans="1:4" x14ac:dyDescent="0.3">
      <c r="A206" s="2">
        <v>38460</v>
      </c>
      <c r="B206">
        <v>95.86</v>
      </c>
      <c r="C206">
        <v>-80.86</v>
      </c>
      <c r="D206">
        <v>-81.739999999999895</v>
      </c>
    </row>
    <row r="207" spans="1:4" x14ac:dyDescent="0.3">
      <c r="A207" s="2">
        <v>38545</v>
      </c>
      <c r="B207">
        <v>97.22</v>
      </c>
      <c r="C207">
        <v>-82.22</v>
      </c>
      <c r="D207">
        <v>-83.1</v>
      </c>
    </row>
    <row r="208" spans="1:4" x14ac:dyDescent="0.3">
      <c r="A208" s="2">
        <v>38636</v>
      </c>
      <c r="B208">
        <v>98.65</v>
      </c>
      <c r="C208">
        <v>-83.65</v>
      </c>
      <c r="D208">
        <v>-84.53</v>
      </c>
    </row>
    <row r="209" spans="1:4" x14ac:dyDescent="0.3">
      <c r="A209" s="2">
        <v>38729</v>
      </c>
      <c r="B209">
        <v>97.66</v>
      </c>
      <c r="C209">
        <v>-82.66</v>
      </c>
      <c r="D209">
        <v>-83.54</v>
      </c>
    </row>
    <row r="210" spans="1:4" x14ac:dyDescent="0.3">
      <c r="A210" s="2">
        <v>38825</v>
      </c>
      <c r="B210">
        <v>97.55</v>
      </c>
      <c r="C210">
        <v>-82.55</v>
      </c>
      <c r="D210">
        <v>-83.43</v>
      </c>
    </row>
    <row r="211" spans="1:4" x14ac:dyDescent="0.3">
      <c r="A211" s="2">
        <v>38905</v>
      </c>
      <c r="B211">
        <v>98.86</v>
      </c>
      <c r="C211">
        <v>-83.86</v>
      </c>
      <c r="D211">
        <v>-84.74</v>
      </c>
    </row>
    <row r="212" spans="1:4" x14ac:dyDescent="0.3">
      <c r="A212" s="2">
        <v>39022</v>
      </c>
      <c r="B212">
        <v>99.56</v>
      </c>
      <c r="C212">
        <v>-84.56</v>
      </c>
      <c r="D212">
        <v>-85.44</v>
      </c>
    </row>
    <row r="213" spans="1:4" x14ac:dyDescent="0.3">
      <c r="A213" s="2">
        <v>39091</v>
      </c>
      <c r="B213">
        <v>99.68</v>
      </c>
      <c r="C213">
        <v>-84.68</v>
      </c>
      <c r="D213">
        <v>-85.56</v>
      </c>
    </row>
    <row r="214" spans="1:4" x14ac:dyDescent="0.3">
      <c r="A214" s="2">
        <v>39203</v>
      </c>
      <c r="B214">
        <v>99.58</v>
      </c>
      <c r="C214">
        <v>-84.58</v>
      </c>
      <c r="D214">
        <v>-85.46</v>
      </c>
    </row>
    <row r="215" spans="1:4" x14ac:dyDescent="0.3">
      <c r="A215" s="2">
        <v>39289</v>
      </c>
      <c r="B215">
        <v>102.02</v>
      </c>
      <c r="C215">
        <v>-87.02</v>
      </c>
      <c r="D215">
        <v>-87.9</v>
      </c>
    </row>
    <row r="216" spans="1:4" x14ac:dyDescent="0.3">
      <c r="A216" s="2">
        <v>39373</v>
      </c>
      <c r="B216">
        <v>104.35</v>
      </c>
      <c r="C216">
        <v>-89.35</v>
      </c>
      <c r="D216">
        <v>-90.23</v>
      </c>
    </row>
    <row r="217" spans="1:4" x14ac:dyDescent="0.3">
      <c r="A217" s="2">
        <v>39454</v>
      </c>
      <c r="B217">
        <v>104.49</v>
      </c>
      <c r="C217">
        <v>-89.49</v>
      </c>
      <c r="D217">
        <v>-90.37</v>
      </c>
    </row>
    <row r="218" spans="1:4" x14ac:dyDescent="0.3">
      <c r="A218" s="2">
        <v>39539</v>
      </c>
      <c r="B218">
        <v>103.16</v>
      </c>
      <c r="C218">
        <v>-88.16</v>
      </c>
      <c r="D218">
        <v>-89.04</v>
      </c>
    </row>
    <row r="219" spans="1:4" x14ac:dyDescent="0.3">
      <c r="A219" s="2">
        <v>39653</v>
      </c>
      <c r="B219">
        <v>104.72</v>
      </c>
      <c r="C219">
        <v>-89.72</v>
      </c>
      <c r="D219">
        <v>-90.6</v>
      </c>
    </row>
    <row r="220" spans="1:4" x14ac:dyDescent="0.3">
      <c r="A220" s="2">
        <v>39727</v>
      </c>
      <c r="B220">
        <v>104.92</v>
      </c>
      <c r="C220">
        <v>-89.92</v>
      </c>
      <c r="D220">
        <v>-90.8</v>
      </c>
    </row>
    <row r="221" spans="1:4" x14ac:dyDescent="0.3">
      <c r="A221" s="2">
        <v>39841</v>
      </c>
      <c r="B221">
        <v>103.61</v>
      </c>
      <c r="C221">
        <v>-88.61</v>
      </c>
      <c r="D221">
        <v>-89.49</v>
      </c>
    </row>
    <row r="222" spans="1:4" x14ac:dyDescent="0.3">
      <c r="A222" s="2">
        <v>39912</v>
      </c>
      <c r="B222">
        <v>102.73</v>
      </c>
      <c r="C222">
        <v>-87.73</v>
      </c>
      <c r="D222">
        <v>-88.61</v>
      </c>
    </row>
    <row r="223" spans="1:4" x14ac:dyDescent="0.3">
      <c r="A223" s="2">
        <v>40024</v>
      </c>
      <c r="B223">
        <v>102.97</v>
      </c>
      <c r="C223">
        <v>-87.97</v>
      </c>
      <c r="D223">
        <v>-88.85</v>
      </c>
    </row>
    <row r="224" spans="1:4" x14ac:dyDescent="0.3">
      <c r="A224" s="2">
        <v>40106</v>
      </c>
      <c r="B224">
        <v>102.74</v>
      </c>
      <c r="C224">
        <v>-87.74</v>
      </c>
      <c r="D224">
        <v>-88.62</v>
      </c>
    </row>
    <row r="225" spans="1:4" x14ac:dyDescent="0.3">
      <c r="A225" s="2">
        <v>40191</v>
      </c>
      <c r="B225">
        <v>101.74</v>
      </c>
      <c r="C225">
        <v>-86.74</v>
      </c>
      <c r="D225">
        <v>-87.62</v>
      </c>
    </row>
    <row r="226" spans="1:4" x14ac:dyDescent="0.3">
      <c r="A226" s="2">
        <v>40276</v>
      </c>
      <c r="B226">
        <v>101.28</v>
      </c>
      <c r="C226">
        <v>-86.28</v>
      </c>
      <c r="D226">
        <v>-87.16</v>
      </c>
    </row>
    <row r="227" spans="1:4" x14ac:dyDescent="0.3">
      <c r="A227" s="2">
        <v>40365</v>
      </c>
      <c r="B227">
        <v>102.59</v>
      </c>
      <c r="C227">
        <v>-87.59</v>
      </c>
      <c r="D227">
        <v>-88.47</v>
      </c>
    </row>
    <row r="228" spans="1:4" x14ac:dyDescent="0.3">
      <c r="A228" s="2">
        <v>40464</v>
      </c>
      <c r="B228">
        <v>104.09</v>
      </c>
      <c r="C228">
        <v>-89.09</v>
      </c>
      <c r="D228">
        <v>-89.97</v>
      </c>
    </row>
    <row r="229" spans="1:4" x14ac:dyDescent="0.3">
      <c r="A229" s="2">
        <v>40603</v>
      </c>
      <c r="B229">
        <v>101.73</v>
      </c>
      <c r="C229">
        <v>-86.73</v>
      </c>
      <c r="D229">
        <v>-87.61</v>
      </c>
    </row>
    <row r="230" spans="1:4" x14ac:dyDescent="0.3">
      <c r="A230" s="2">
        <v>40686</v>
      </c>
      <c r="B230">
        <v>100.09</v>
      </c>
      <c r="C230">
        <v>-85.09</v>
      </c>
      <c r="D230">
        <v>-85.97</v>
      </c>
    </row>
    <row r="231" spans="1:4" x14ac:dyDescent="0.3">
      <c r="A231" s="2">
        <v>40742</v>
      </c>
      <c r="B231">
        <v>100.95</v>
      </c>
      <c r="C231">
        <v>-85.95</v>
      </c>
      <c r="D231">
        <v>-86.83</v>
      </c>
    </row>
    <row r="232" spans="1:4" x14ac:dyDescent="0.3">
      <c r="A232" s="2">
        <v>40834</v>
      </c>
      <c r="B232">
        <v>99.85</v>
      </c>
      <c r="C232">
        <v>-84.85</v>
      </c>
      <c r="D232">
        <v>-85.73</v>
      </c>
    </row>
    <row r="233" spans="1:4" x14ac:dyDescent="0.3">
      <c r="A233" s="2">
        <v>40925</v>
      </c>
      <c r="B233">
        <v>96.86</v>
      </c>
      <c r="C233">
        <v>-81.86</v>
      </c>
      <c r="D233">
        <v>-82.74</v>
      </c>
    </row>
    <row r="234" spans="1:4" x14ac:dyDescent="0.3">
      <c r="A234" s="2">
        <v>41024</v>
      </c>
      <c r="B234">
        <v>95.16</v>
      </c>
      <c r="C234">
        <v>-80.16</v>
      </c>
      <c r="D234">
        <v>-81.040000000000006</v>
      </c>
    </row>
    <row r="235" spans="1:4" x14ac:dyDescent="0.3">
      <c r="A235" s="2">
        <v>41120</v>
      </c>
      <c r="B235">
        <v>95.67</v>
      </c>
      <c r="C235">
        <v>-80.67</v>
      </c>
      <c r="D235">
        <v>-81.55</v>
      </c>
    </row>
    <row r="236" spans="1:4" x14ac:dyDescent="0.3">
      <c r="A236" s="2">
        <v>41207</v>
      </c>
      <c r="B236">
        <v>95.6</v>
      </c>
      <c r="C236">
        <v>-80.599999999999895</v>
      </c>
      <c r="D236">
        <v>-81.48</v>
      </c>
    </row>
    <row r="237" spans="1:4" x14ac:dyDescent="0.3">
      <c r="A237" s="2">
        <v>41311</v>
      </c>
      <c r="B237">
        <v>93.89</v>
      </c>
      <c r="C237">
        <v>-78.89</v>
      </c>
      <c r="D237">
        <v>-79.77</v>
      </c>
    </row>
    <row r="238" spans="1:4" x14ac:dyDescent="0.3">
      <c r="A238" s="2">
        <v>41380</v>
      </c>
      <c r="B238">
        <v>93.44</v>
      </c>
      <c r="C238">
        <v>-78.44</v>
      </c>
      <c r="D238">
        <v>-79.319999999999894</v>
      </c>
    </row>
    <row r="239" spans="1:4" x14ac:dyDescent="0.3">
      <c r="A239" s="2">
        <v>41479</v>
      </c>
      <c r="B239">
        <v>93.36</v>
      </c>
      <c r="C239">
        <v>-78.36</v>
      </c>
      <c r="D239">
        <v>-79.239999999999895</v>
      </c>
    </row>
    <row r="240" spans="1:4" x14ac:dyDescent="0.3">
      <c r="A240" s="2">
        <v>41584</v>
      </c>
      <c r="B240">
        <v>93.28</v>
      </c>
      <c r="C240">
        <v>-78.28</v>
      </c>
      <c r="D240">
        <v>-79.16</v>
      </c>
    </row>
    <row r="241" spans="1:4" x14ac:dyDescent="0.3">
      <c r="A241" s="2">
        <v>41674</v>
      </c>
      <c r="B241">
        <v>92.47</v>
      </c>
      <c r="C241">
        <v>-77.47</v>
      </c>
      <c r="D241">
        <v>-78.349999999999895</v>
      </c>
    </row>
    <row r="242" spans="1:4" x14ac:dyDescent="0.3">
      <c r="A242" s="2">
        <v>41773</v>
      </c>
      <c r="B242">
        <v>92.21</v>
      </c>
      <c r="C242">
        <v>-77.209999999999894</v>
      </c>
      <c r="D242">
        <v>-78.09</v>
      </c>
    </row>
    <row r="243" spans="1:4" x14ac:dyDescent="0.3">
      <c r="A243" s="2">
        <v>41850</v>
      </c>
      <c r="B243">
        <v>92.51</v>
      </c>
      <c r="C243">
        <v>-77.510000000000005</v>
      </c>
      <c r="D243">
        <v>-78.39</v>
      </c>
    </row>
    <row r="244" spans="1:4" x14ac:dyDescent="0.3">
      <c r="A244" s="2">
        <v>41934</v>
      </c>
      <c r="B244">
        <v>92.63</v>
      </c>
      <c r="C244">
        <v>-77.63</v>
      </c>
      <c r="D244">
        <v>-78.510000000000005</v>
      </c>
    </row>
    <row r="245" spans="1:4" x14ac:dyDescent="0.3">
      <c r="A245" s="2">
        <v>42025</v>
      </c>
      <c r="B245">
        <v>92.21</v>
      </c>
      <c r="C245">
        <v>-77.209999999999894</v>
      </c>
      <c r="D245">
        <v>-78.09</v>
      </c>
    </row>
    <row r="246" spans="1:4" x14ac:dyDescent="0.3">
      <c r="A246" s="2">
        <v>42138</v>
      </c>
      <c r="B246">
        <v>92.31</v>
      </c>
      <c r="C246">
        <v>-77.31</v>
      </c>
      <c r="D246">
        <v>-78.19</v>
      </c>
    </row>
    <row r="247" spans="1:4" x14ac:dyDescent="0.3">
      <c r="A247" s="2">
        <v>42185</v>
      </c>
      <c r="B247">
        <v>92.58</v>
      </c>
      <c r="C247">
        <v>-77.58</v>
      </c>
      <c r="D247">
        <v>-78.459999999999894</v>
      </c>
    </row>
    <row r="248" spans="1:4" x14ac:dyDescent="0.3">
      <c r="A248" s="2">
        <v>42347</v>
      </c>
      <c r="B248">
        <v>92.03</v>
      </c>
      <c r="C248">
        <v>-77.03</v>
      </c>
      <c r="D248">
        <v>-77.91</v>
      </c>
    </row>
    <row r="249" spans="1:4" x14ac:dyDescent="0.3">
      <c r="A249" s="2">
        <v>42409</v>
      </c>
      <c r="B249">
        <v>90.96</v>
      </c>
      <c r="C249">
        <v>-75.959999999999894</v>
      </c>
      <c r="D249">
        <v>-76.84</v>
      </c>
    </row>
    <row r="250" spans="1:4" x14ac:dyDescent="0.3">
      <c r="A250" s="2">
        <v>42503</v>
      </c>
      <c r="B250">
        <v>90.17</v>
      </c>
      <c r="C250">
        <v>-75.17</v>
      </c>
      <c r="D250">
        <v>-76.05</v>
      </c>
    </row>
    <row r="251" spans="1:4" x14ac:dyDescent="0.3">
      <c r="A251" s="2">
        <v>42577</v>
      </c>
      <c r="B251">
        <v>90.59</v>
      </c>
      <c r="C251">
        <v>-75.59</v>
      </c>
      <c r="D251">
        <v>-76.47</v>
      </c>
    </row>
    <row r="252" spans="1:4" x14ac:dyDescent="0.3">
      <c r="A252" s="2">
        <v>42590</v>
      </c>
      <c r="B252">
        <v>90.82</v>
      </c>
      <c r="C252">
        <v>-75.819999999999894</v>
      </c>
      <c r="D252">
        <v>-76.7</v>
      </c>
    </row>
    <row r="253" spans="1:4" x14ac:dyDescent="0.3">
      <c r="A253" s="2">
        <v>42592</v>
      </c>
      <c r="B253">
        <v>90.92</v>
      </c>
      <c r="C253">
        <v>-75.92</v>
      </c>
      <c r="D253">
        <v>-76.8</v>
      </c>
    </row>
    <row r="254" spans="1:4" x14ac:dyDescent="0.3">
      <c r="A254" s="2">
        <v>42599</v>
      </c>
      <c r="B254">
        <v>91.06</v>
      </c>
      <c r="C254">
        <v>-76.06</v>
      </c>
      <c r="D254">
        <v>-76.94</v>
      </c>
    </row>
    <row r="255" spans="1:4" x14ac:dyDescent="0.3">
      <c r="A255" s="2">
        <v>42657</v>
      </c>
      <c r="B255">
        <v>90.94</v>
      </c>
      <c r="C255">
        <v>-75.94</v>
      </c>
      <c r="D255">
        <v>-76.819999999999894</v>
      </c>
    </row>
    <row r="256" spans="1:4" x14ac:dyDescent="0.3">
      <c r="A256" s="2">
        <v>42767</v>
      </c>
      <c r="B256">
        <v>90.48</v>
      </c>
      <c r="C256">
        <v>-75.48</v>
      </c>
      <c r="D256">
        <v>-76.36</v>
      </c>
    </row>
    <row r="257" spans="1:4" x14ac:dyDescent="0.3">
      <c r="A257" s="2">
        <v>42849</v>
      </c>
      <c r="B257">
        <v>89.7</v>
      </c>
      <c r="C257">
        <v>-74.7</v>
      </c>
      <c r="D257">
        <v>-75.58</v>
      </c>
    </row>
    <row r="258" spans="1:4" x14ac:dyDescent="0.3">
      <c r="A258" s="2">
        <v>42926</v>
      </c>
      <c r="B258">
        <v>90.34</v>
      </c>
      <c r="C258">
        <v>-75.34</v>
      </c>
      <c r="D258">
        <v>-76.22</v>
      </c>
    </row>
    <row r="259" spans="1:4" x14ac:dyDescent="0.3">
      <c r="A259" s="2">
        <v>43031</v>
      </c>
      <c r="B259">
        <v>90.44</v>
      </c>
      <c r="C259">
        <v>-75.44</v>
      </c>
      <c r="D259">
        <v>-76.319999999999894</v>
      </c>
    </row>
    <row r="260" spans="1:4" x14ac:dyDescent="0.3">
      <c r="A260" s="2">
        <v>43152</v>
      </c>
      <c r="B260">
        <v>90.04</v>
      </c>
      <c r="C260">
        <v>-75.040000000000006</v>
      </c>
      <c r="D260">
        <v>-75.92</v>
      </c>
    </row>
    <row r="261" spans="1:4" x14ac:dyDescent="0.3">
      <c r="A261" s="2">
        <v>43290</v>
      </c>
      <c r="B261">
        <v>89.79</v>
      </c>
      <c r="C261">
        <v>-74.790000000000006</v>
      </c>
      <c r="D261">
        <v>-75.67</v>
      </c>
    </row>
    <row r="262" spans="1:4" x14ac:dyDescent="0.3">
      <c r="A262" s="2">
        <v>43384</v>
      </c>
      <c r="B262">
        <v>89.78</v>
      </c>
      <c r="C262">
        <v>-74.78</v>
      </c>
      <c r="D262">
        <v>-75.66</v>
      </c>
    </row>
    <row r="263" spans="1:4" x14ac:dyDescent="0.3">
      <c r="A263" s="2">
        <v>43481</v>
      </c>
      <c r="B263">
        <v>89.04</v>
      </c>
      <c r="C263">
        <v>-74.040000000000006</v>
      </c>
      <c r="D263">
        <v>-74.92</v>
      </c>
    </row>
    <row r="264" spans="1:4" x14ac:dyDescent="0.3">
      <c r="A264" s="2">
        <v>43563</v>
      </c>
      <c r="B264">
        <v>88.89</v>
      </c>
      <c r="C264">
        <v>-73.89</v>
      </c>
      <c r="D264">
        <v>-74.77</v>
      </c>
    </row>
    <row r="265" spans="1:4" x14ac:dyDescent="0.3">
      <c r="A265" s="2">
        <v>43657</v>
      </c>
      <c r="B265">
        <v>89.1</v>
      </c>
      <c r="C265">
        <v>-74.099999999999895</v>
      </c>
      <c r="D265">
        <v>-74.98</v>
      </c>
    </row>
    <row r="266" spans="1:4" x14ac:dyDescent="0.3">
      <c r="A266" s="2">
        <v>43668</v>
      </c>
      <c r="B266">
        <v>90.1</v>
      </c>
      <c r="C266">
        <v>-75.099999999999895</v>
      </c>
      <c r="D266">
        <v>-75.98</v>
      </c>
    </row>
    <row r="267" spans="1:4" x14ac:dyDescent="0.3">
      <c r="A267" s="2">
        <v>43871</v>
      </c>
      <c r="B267">
        <v>89.04</v>
      </c>
      <c r="C267">
        <v>-74.040000000000006</v>
      </c>
      <c r="D267">
        <v>-74.92</v>
      </c>
    </row>
    <row r="268" spans="1:4" x14ac:dyDescent="0.3">
      <c r="A268" s="2">
        <v>43991</v>
      </c>
      <c r="B268">
        <v>88.43</v>
      </c>
      <c r="C268">
        <v>-73.430000000000007</v>
      </c>
      <c r="D268">
        <v>-74.31</v>
      </c>
    </row>
    <row r="269" spans="1:4" x14ac:dyDescent="0.3">
      <c r="A269" s="2">
        <v>44231</v>
      </c>
      <c r="B269">
        <v>88.15</v>
      </c>
      <c r="C269">
        <v>-73.150000000000006</v>
      </c>
      <c r="D269">
        <v>-74.03</v>
      </c>
    </row>
    <row r="270" spans="1:4" x14ac:dyDescent="0.3">
      <c r="A270" s="2">
        <v>44432</v>
      </c>
      <c r="B270">
        <v>88.75</v>
      </c>
      <c r="C270">
        <v>-73.75</v>
      </c>
      <c r="D270">
        <v>-74.63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D3F030-6B3D-4E6F-AA4E-6C36F653049F}">
  <dimension ref="A1:O202"/>
  <sheetViews>
    <sheetView topLeftCell="I1" workbookViewId="0">
      <selection activeCell="M6" sqref="M6"/>
    </sheetView>
  </sheetViews>
  <sheetFormatPr defaultRowHeight="14.4" x14ac:dyDescent="0.3"/>
  <cols>
    <col min="1" max="1" width="10.5546875" bestFit="1" customWidth="1"/>
  </cols>
  <sheetData>
    <row r="1" spans="1:15" s="1" customFormat="1" x14ac:dyDescent="0.3">
      <c r="A1" s="1" t="s">
        <v>0</v>
      </c>
      <c r="B1" s="1" t="s">
        <v>1</v>
      </c>
      <c r="C1" s="1" t="s">
        <v>2</v>
      </c>
      <c r="D1" s="1" t="s">
        <v>3</v>
      </c>
    </row>
    <row r="2" spans="1:15" x14ac:dyDescent="0.3">
      <c r="A2" s="2">
        <v>28306</v>
      </c>
      <c r="B2">
        <v>103</v>
      </c>
      <c r="C2">
        <v>-58</v>
      </c>
      <c r="D2">
        <v>-59.39</v>
      </c>
      <c r="F2">
        <v>3288</v>
      </c>
      <c r="G2">
        <v>38.658386230468999</v>
      </c>
      <c r="H2" s="2">
        <v>1</v>
      </c>
      <c r="I2">
        <f>IFERROR(VLOOKUP(H2,A:D,4,FALSE),IFERROR(VLOOKUP(H2,A:D,4),0))</f>
        <v>0</v>
      </c>
      <c r="K2">
        <f>MAX(D:D)</f>
        <v>-59.39</v>
      </c>
    </row>
    <row r="3" spans="1:15" x14ac:dyDescent="0.3">
      <c r="A3" s="2">
        <v>28691</v>
      </c>
      <c r="B3">
        <v>118.55</v>
      </c>
      <c r="C3">
        <v>-73.55</v>
      </c>
      <c r="D3">
        <v>-74.94</v>
      </c>
      <c r="F3">
        <v>10958</v>
      </c>
      <c r="G3">
        <v>36.634922027587997</v>
      </c>
      <c r="H3" s="2">
        <f>$H$2+F3-$F$2+1</f>
        <v>7672</v>
      </c>
      <c r="I3">
        <f t="shared" ref="I3:I51" si="0">IFERROR(VLOOKUP(H3,A:D,4,FALSE),IFERROR(VLOOKUP(H3,A:D,4),0))</f>
        <v>0</v>
      </c>
      <c r="K3">
        <f>MIN(D:D)</f>
        <v>-107.64</v>
      </c>
    </row>
    <row r="4" spans="1:15" x14ac:dyDescent="0.3">
      <c r="A4" s="2">
        <v>28766</v>
      </c>
      <c r="B4">
        <v>118.58</v>
      </c>
      <c r="C4">
        <v>-73.58</v>
      </c>
      <c r="D4">
        <v>-74.97</v>
      </c>
      <c r="F4">
        <v>17897</v>
      </c>
      <c r="G4">
        <v>32.530143737792997</v>
      </c>
      <c r="H4" s="2">
        <f t="shared" ref="H4:H51" si="1">$H$2+F4-$F$2+1</f>
        <v>14611</v>
      </c>
      <c r="I4">
        <f t="shared" si="0"/>
        <v>0</v>
      </c>
      <c r="L4" t="s">
        <v>9</v>
      </c>
      <c r="M4" t="s">
        <v>10</v>
      </c>
      <c r="N4" t="s">
        <v>11</v>
      </c>
      <c r="O4" t="s">
        <v>12</v>
      </c>
    </row>
    <row r="5" spans="1:15" x14ac:dyDescent="0.3">
      <c r="A5" s="2">
        <v>28796</v>
      </c>
      <c r="B5">
        <v>118.62</v>
      </c>
      <c r="C5">
        <v>-73.62</v>
      </c>
      <c r="D5">
        <v>-75.010000000000005</v>
      </c>
      <c r="F5">
        <v>20089</v>
      </c>
      <c r="G5">
        <v>23.477241516113001</v>
      </c>
      <c r="H5" s="2">
        <f t="shared" si="1"/>
        <v>16803</v>
      </c>
      <c r="I5">
        <f t="shared" si="0"/>
        <v>0</v>
      </c>
      <c r="K5">
        <f>CORREL(G11:G51,I11:I51)^2</f>
        <v>0.9472004333502515</v>
      </c>
      <c r="L5">
        <f>1-(SUM(J11:J51)/SUM(K11:K51))</f>
        <v>0.94514585611306201</v>
      </c>
      <c r="M5">
        <f>SUM(L11:L51)*100/SUM(I11:I51)</f>
        <v>-0.36645203912606367</v>
      </c>
      <c r="N5">
        <f>SQRT(SUM(J11:J51))/COUNT(J11:J51)</f>
        <v>0.39238712214334909</v>
      </c>
      <c r="O5">
        <f>N5/_xlfn.STDEV.S(I11:I51)</f>
        <v>3.6128577277002437E-2</v>
      </c>
    </row>
    <row r="6" spans="1:15" x14ac:dyDescent="0.3">
      <c r="A6" s="2">
        <v>28830</v>
      </c>
      <c r="B6">
        <v>118.67</v>
      </c>
      <c r="C6">
        <v>-73.67</v>
      </c>
      <c r="D6">
        <v>-75.06</v>
      </c>
      <c r="F6">
        <v>22646</v>
      </c>
      <c r="G6">
        <v>16.60270690918</v>
      </c>
      <c r="H6" s="2">
        <f t="shared" si="1"/>
        <v>19360</v>
      </c>
      <c r="I6">
        <f t="shared" si="0"/>
        <v>0</v>
      </c>
    </row>
    <row r="7" spans="1:15" x14ac:dyDescent="0.3">
      <c r="A7" s="2">
        <v>28863</v>
      </c>
      <c r="B7">
        <v>118.4</v>
      </c>
      <c r="C7">
        <v>-73.400000000000006</v>
      </c>
      <c r="D7">
        <v>-74.790000000000006</v>
      </c>
      <c r="F7">
        <v>24472</v>
      </c>
      <c r="G7">
        <v>0.75125324726099996</v>
      </c>
      <c r="H7" s="2">
        <f t="shared" si="1"/>
        <v>21186</v>
      </c>
      <c r="I7">
        <f t="shared" si="0"/>
        <v>0</v>
      </c>
    </row>
    <row r="8" spans="1:15" x14ac:dyDescent="0.3">
      <c r="A8" s="2">
        <v>28891</v>
      </c>
      <c r="B8">
        <v>118.18</v>
      </c>
      <c r="C8">
        <v>-73.180000000000007</v>
      </c>
      <c r="D8">
        <v>-74.569999999999894</v>
      </c>
      <c r="F8">
        <v>27029</v>
      </c>
      <c r="G8">
        <v>-19.48076057434</v>
      </c>
      <c r="H8" s="2">
        <f t="shared" si="1"/>
        <v>23743</v>
      </c>
      <c r="I8">
        <f t="shared" si="0"/>
        <v>0</v>
      </c>
    </row>
    <row r="9" spans="1:15" x14ac:dyDescent="0.3">
      <c r="A9" s="2">
        <v>28919</v>
      </c>
      <c r="B9">
        <v>118.79</v>
      </c>
      <c r="C9">
        <v>-73.790000000000006</v>
      </c>
      <c r="D9">
        <v>-75.180000000000007</v>
      </c>
      <c r="F9">
        <v>28124</v>
      </c>
      <c r="G9">
        <v>-32.533740997309998</v>
      </c>
      <c r="H9" s="2">
        <f t="shared" si="1"/>
        <v>24838</v>
      </c>
      <c r="I9">
        <f t="shared" si="0"/>
        <v>0</v>
      </c>
    </row>
    <row r="10" spans="1:15" x14ac:dyDescent="0.3">
      <c r="A10" s="2">
        <v>28947</v>
      </c>
      <c r="B10">
        <v>118.9</v>
      </c>
      <c r="C10">
        <v>-73.900000000000006</v>
      </c>
      <c r="D10">
        <v>-75.290000000000006</v>
      </c>
      <c r="F10">
        <v>29951</v>
      </c>
      <c r="G10">
        <v>-56.858459472660002</v>
      </c>
      <c r="H10" s="2">
        <f t="shared" si="1"/>
        <v>26665</v>
      </c>
      <c r="I10">
        <f t="shared" si="0"/>
        <v>0</v>
      </c>
    </row>
    <row r="11" spans="1:15" x14ac:dyDescent="0.3">
      <c r="A11" s="2">
        <v>28977</v>
      </c>
      <c r="B11">
        <v>119.22</v>
      </c>
      <c r="C11">
        <v>-74.22</v>
      </c>
      <c r="D11">
        <v>-75.61</v>
      </c>
      <c r="F11">
        <v>31777</v>
      </c>
      <c r="G11">
        <v>-71.346771240229998</v>
      </c>
      <c r="H11" s="2">
        <f t="shared" si="1"/>
        <v>28491</v>
      </c>
      <c r="I11">
        <f t="shared" si="0"/>
        <v>-59.39</v>
      </c>
      <c r="J11">
        <f>(I11-G11)^2</f>
        <v>142.96437849119118</v>
      </c>
      <c r="K11">
        <f>(I11-AVERAGE($I$11:I$51))^2</f>
        <v>891.69243075550173</v>
      </c>
      <c r="L11">
        <f>(I11-G11)</f>
        <v>11.956771240229997</v>
      </c>
    </row>
    <row r="12" spans="1:15" x14ac:dyDescent="0.3">
      <c r="A12" s="2">
        <v>29014</v>
      </c>
      <c r="B12">
        <v>119.45</v>
      </c>
      <c r="C12">
        <v>-74.45</v>
      </c>
      <c r="D12">
        <v>-75.84</v>
      </c>
      <c r="F12">
        <v>33238</v>
      </c>
      <c r="G12">
        <v>-79.297798156740001</v>
      </c>
      <c r="H12" s="2">
        <f t="shared" si="1"/>
        <v>29952</v>
      </c>
      <c r="I12">
        <f t="shared" si="0"/>
        <v>-82.13</v>
      </c>
      <c r="J12">
        <f t="shared" ref="J12:J51" si="2">(I12-G12)^2</f>
        <v>8.0213672809653112</v>
      </c>
      <c r="K12">
        <f>(I12-AVERAGE($I$11:I$51))^2</f>
        <v>50.711767340868377</v>
      </c>
      <c r="L12">
        <f t="shared" ref="L12:L51" si="3">(I12-G12)</f>
        <v>-2.8322018432599947</v>
      </c>
    </row>
    <row r="13" spans="1:15" x14ac:dyDescent="0.3">
      <c r="A13" s="2">
        <v>29076</v>
      </c>
      <c r="B13">
        <v>120.02</v>
      </c>
      <c r="C13">
        <v>-75.02</v>
      </c>
      <c r="D13">
        <v>-76.41</v>
      </c>
      <c r="F13">
        <v>33603</v>
      </c>
      <c r="G13">
        <v>-80.268478393549998</v>
      </c>
      <c r="H13" s="2">
        <f t="shared" si="1"/>
        <v>30317</v>
      </c>
      <c r="I13">
        <f t="shared" si="0"/>
        <v>-79.290000000000006</v>
      </c>
      <c r="J13">
        <f t="shared" si="2"/>
        <v>0.95741996664417239</v>
      </c>
      <c r="K13">
        <f>(I13-AVERAGE($I$11:I$51))^2</f>
        <v>99.225894170136399</v>
      </c>
      <c r="L13">
        <f t="shared" si="3"/>
        <v>0.97847839354999167</v>
      </c>
    </row>
    <row r="14" spans="1:15" x14ac:dyDescent="0.3">
      <c r="A14" s="2">
        <v>29269</v>
      </c>
      <c r="B14">
        <v>114.02</v>
      </c>
      <c r="C14">
        <v>-69.02</v>
      </c>
      <c r="D14">
        <v>-70.41</v>
      </c>
      <c r="F14">
        <v>33968</v>
      </c>
      <c r="G14">
        <v>-81.194282531740001</v>
      </c>
      <c r="H14" s="2">
        <f t="shared" si="1"/>
        <v>30682</v>
      </c>
      <c r="I14">
        <f t="shared" si="0"/>
        <v>-79.290000000000006</v>
      </c>
      <c r="J14">
        <f t="shared" si="2"/>
        <v>3.6262919606900832</v>
      </c>
      <c r="K14">
        <f>(I14-AVERAGE($I$11:I$51))^2</f>
        <v>99.225894170136399</v>
      </c>
      <c r="L14">
        <f t="shared" si="3"/>
        <v>1.9042825317399945</v>
      </c>
    </row>
    <row r="15" spans="1:15" x14ac:dyDescent="0.3">
      <c r="A15" s="2">
        <v>29335</v>
      </c>
      <c r="B15">
        <v>120.43</v>
      </c>
      <c r="C15">
        <v>-75.430000000000007</v>
      </c>
      <c r="D15">
        <v>-76.819999999999894</v>
      </c>
      <c r="F15">
        <v>34334</v>
      </c>
      <c r="G15">
        <v>-82.230743408199999</v>
      </c>
      <c r="H15" s="2">
        <f t="shared" si="1"/>
        <v>31048</v>
      </c>
      <c r="I15">
        <f t="shared" si="0"/>
        <v>-79.290000000000006</v>
      </c>
      <c r="J15">
        <f t="shared" si="2"/>
        <v>8.6479717928717061</v>
      </c>
      <c r="K15">
        <f>(I15-AVERAGE($I$11:I$51))^2</f>
        <v>99.225894170136399</v>
      </c>
      <c r="L15">
        <f t="shared" si="3"/>
        <v>2.9407434081999924</v>
      </c>
    </row>
    <row r="16" spans="1:15" x14ac:dyDescent="0.3">
      <c r="A16" s="2">
        <v>29370</v>
      </c>
      <c r="B16">
        <v>120.85</v>
      </c>
      <c r="C16">
        <v>-75.849999999999895</v>
      </c>
      <c r="D16">
        <v>-77.239999999999895</v>
      </c>
      <c r="F16">
        <v>34699</v>
      </c>
      <c r="G16">
        <v>-83.43938446045</v>
      </c>
      <c r="H16" s="2">
        <f t="shared" si="1"/>
        <v>31413</v>
      </c>
      <c r="I16">
        <f t="shared" si="0"/>
        <v>-82.41</v>
      </c>
      <c r="J16">
        <f t="shared" si="2"/>
        <v>1.0596323674159454</v>
      </c>
      <c r="K16">
        <f>(I16-AVERAGE($I$11:I$51))^2</f>
        <v>46.8022844140391</v>
      </c>
      <c r="L16">
        <f t="shared" si="3"/>
        <v>1.0293844604500038</v>
      </c>
    </row>
    <row r="17" spans="1:12" x14ac:dyDescent="0.3">
      <c r="A17" s="2">
        <v>29402</v>
      </c>
      <c r="B17">
        <v>121.7</v>
      </c>
      <c r="C17">
        <v>-76.7</v>
      </c>
      <c r="D17">
        <v>-78.09</v>
      </c>
      <c r="F17">
        <v>35064</v>
      </c>
      <c r="G17">
        <v>-86.171264648440001</v>
      </c>
      <c r="H17" s="2">
        <f t="shared" si="1"/>
        <v>31778</v>
      </c>
      <c r="I17">
        <f t="shared" si="0"/>
        <v>-84.32</v>
      </c>
      <c r="J17">
        <f t="shared" si="2"/>
        <v>3.4271807985637062</v>
      </c>
      <c r="K17">
        <f>(I17-AVERAGE($I$11:I$51))^2</f>
        <v>24.316925877453812</v>
      </c>
      <c r="L17">
        <f t="shared" si="3"/>
        <v>1.8512646484400079</v>
      </c>
    </row>
    <row r="18" spans="1:12" x14ac:dyDescent="0.3">
      <c r="A18" s="2">
        <v>29426</v>
      </c>
      <c r="B18">
        <v>121.55</v>
      </c>
      <c r="C18">
        <v>-76.55</v>
      </c>
      <c r="D18">
        <v>-77.94</v>
      </c>
      <c r="F18">
        <v>35429</v>
      </c>
      <c r="G18">
        <v>-88.169036865229998</v>
      </c>
      <c r="H18" s="2">
        <f t="shared" si="1"/>
        <v>32143</v>
      </c>
      <c r="I18">
        <f t="shared" si="0"/>
        <v>-86.56</v>
      </c>
      <c r="J18">
        <f t="shared" si="2"/>
        <v>2.5889996336691716</v>
      </c>
      <c r="K18">
        <f>(I18-AVERAGE($I$11:I$51))^2</f>
        <v>7.2426624628196556</v>
      </c>
      <c r="L18">
        <f t="shared" si="3"/>
        <v>1.6090368652299958</v>
      </c>
    </row>
    <row r="19" spans="1:12" x14ac:dyDescent="0.3">
      <c r="A19" s="2">
        <v>29460</v>
      </c>
      <c r="B19">
        <v>122.15</v>
      </c>
      <c r="C19">
        <v>-77.150000000000006</v>
      </c>
      <c r="D19">
        <v>-78.540000000000006</v>
      </c>
      <c r="F19">
        <v>35795</v>
      </c>
      <c r="G19">
        <v>-89.831230163569998</v>
      </c>
      <c r="H19" s="2">
        <f t="shared" si="1"/>
        <v>32509</v>
      </c>
      <c r="I19">
        <f t="shared" si="0"/>
        <v>-88.95</v>
      </c>
      <c r="J19">
        <f t="shared" si="2"/>
        <v>0.77656660118560061</v>
      </c>
      <c r="K19">
        <f>(I19-AVERAGE($I$11:I$51))^2</f>
        <v>9.0733194527056277E-2</v>
      </c>
      <c r="L19">
        <f t="shared" si="3"/>
        <v>0.88123016356999528</v>
      </c>
    </row>
    <row r="20" spans="1:12" x14ac:dyDescent="0.3">
      <c r="A20" s="2">
        <v>29479</v>
      </c>
      <c r="B20">
        <v>122</v>
      </c>
      <c r="C20">
        <v>-77</v>
      </c>
      <c r="D20">
        <v>-78.39</v>
      </c>
      <c r="F20">
        <v>36160</v>
      </c>
      <c r="G20">
        <v>-89.432815551760001</v>
      </c>
      <c r="H20" s="2">
        <f t="shared" si="1"/>
        <v>32874</v>
      </c>
      <c r="I20">
        <f t="shared" si="0"/>
        <v>-89.29</v>
      </c>
      <c r="J20">
        <f t="shared" si="2"/>
        <v>2.0396281824511732E-2</v>
      </c>
      <c r="K20">
        <f>(I20-AVERAGE($I$11:I$51))^2</f>
        <v>1.5039262343859684E-3</v>
      </c>
      <c r="L20">
        <f t="shared" si="3"/>
        <v>0.14281555175999472</v>
      </c>
    </row>
    <row r="21" spans="1:12" x14ac:dyDescent="0.3">
      <c r="A21" s="2">
        <v>29525</v>
      </c>
      <c r="B21">
        <v>122.25</v>
      </c>
      <c r="C21">
        <v>-77.25</v>
      </c>
      <c r="D21">
        <v>-78.64</v>
      </c>
      <c r="F21">
        <v>36525</v>
      </c>
      <c r="G21">
        <v>-88.847518920900001</v>
      </c>
      <c r="H21" s="2">
        <f t="shared" si="1"/>
        <v>33239</v>
      </c>
      <c r="I21">
        <f t="shared" si="0"/>
        <v>-91.47</v>
      </c>
      <c r="J21">
        <f t="shared" si="2"/>
        <v>6.8774070102374907</v>
      </c>
      <c r="K21">
        <f>(I21-AVERAGE($I$11:I$51))^2</f>
        <v>4.9229868530637155</v>
      </c>
      <c r="L21">
        <f t="shared" si="3"/>
        <v>-2.6224810790999982</v>
      </c>
    </row>
    <row r="22" spans="1:12" x14ac:dyDescent="0.3">
      <c r="A22" s="2">
        <v>29550</v>
      </c>
      <c r="B22">
        <v>122.1</v>
      </c>
      <c r="C22">
        <v>-77.099999999999895</v>
      </c>
      <c r="D22">
        <v>-78.489999999999895</v>
      </c>
      <c r="F22">
        <v>36890</v>
      </c>
      <c r="G22">
        <v>-89.589057922359999</v>
      </c>
      <c r="H22" s="2">
        <f t="shared" si="1"/>
        <v>33604</v>
      </c>
      <c r="I22">
        <f t="shared" si="0"/>
        <v>-93.51</v>
      </c>
      <c r="J22">
        <f t="shared" si="2"/>
        <v>15.373786776207931</v>
      </c>
      <c r="K22">
        <f>(I22-AVERAGE($I$11:I$51))^2</f>
        <v>18.137211243307728</v>
      </c>
      <c r="L22">
        <f t="shared" si="3"/>
        <v>-3.9209420776400066</v>
      </c>
    </row>
    <row r="23" spans="1:12" x14ac:dyDescent="0.3">
      <c r="A23" s="2">
        <v>29564</v>
      </c>
      <c r="B23">
        <v>122.43</v>
      </c>
      <c r="C23">
        <v>-77.430000000000007</v>
      </c>
      <c r="D23">
        <v>-78.819999999999894</v>
      </c>
      <c r="F23">
        <v>37256</v>
      </c>
      <c r="G23">
        <v>-92.311088562009999</v>
      </c>
      <c r="H23" s="2">
        <f t="shared" si="1"/>
        <v>33970</v>
      </c>
      <c r="I23">
        <f t="shared" si="0"/>
        <v>-95.73</v>
      </c>
      <c r="J23">
        <f t="shared" si="2"/>
        <v>11.688955420818882</v>
      </c>
      <c r="K23">
        <f>(I23-AVERAGE($I$11:I$51))^2</f>
        <v>41.974596609161466</v>
      </c>
      <c r="L23">
        <f t="shared" si="3"/>
        <v>-3.4189114379900047</v>
      </c>
    </row>
    <row r="24" spans="1:12" x14ac:dyDescent="0.3">
      <c r="A24" s="2">
        <v>29710</v>
      </c>
      <c r="B24">
        <v>124.28</v>
      </c>
      <c r="C24">
        <v>-79.28</v>
      </c>
      <c r="D24">
        <v>-80.67</v>
      </c>
      <c r="F24">
        <v>37621</v>
      </c>
      <c r="G24">
        <v>-92.622604370120001</v>
      </c>
      <c r="H24" s="2">
        <f t="shared" si="1"/>
        <v>34335</v>
      </c>
      <c r="I24">
        <f t="shared" si="0"/>
        <v>-94.99</v>
      </c>
      <c r="J24">
        <f t="shared" si="2"/>
        <v>5.604562068374892</v>
      </c>
      <c r="K24">
        <f>(I24-AVERAGE($I$11:I$51))^2</f>
        <v>32.933601487210112</v>
      </c>
      <c r="L24">
        <f t="shared" si="3"/>
        <v>-2.3673956298799936</v>
      </c>
    </row>
    <row r="25" spans="1:12" x14ac:dyDescent="0.3">
      <c r="A25" s="2">
        <v>29724</v>
      </c>
      <c r="B25">
        <v>125.16</v>
      </c>
      <c r="C25">
        <v>-80.16</v>
      </c>
      <c r="D25">
        <v>-81.55</v>
      </c>
      <c r="F25">
        <v>37986</v>
      </c>
      <c r="G25">
        <v>-94.605255126949999</v>
      </c>
      <c r="H25" s="2">
        <f t="shared" si="1"/>
        <v>34700</v>
      </c>
      <c r="I25">
        <f t="shared" si="0"/>
        <v>-96.26</v>
      </c>
      <c r="J25">
        <f t="shared" si="2"/>
        <v>2.7381805948852822</v>
      </c>
      <c r="K25">
        <f>(I25-AVERAGE($I$11:I$51))^2</f>
        <v>49.123003926234674</v>
      </c>
      <c r="L25">
        <f t="shared" si="3"/>
        <v>-1.6547448730500065</v>
      </c>
    </row>
    <row r="26" spans="1:12" x14ac:dyDescent="0.3">
      <c r="A26" s="2">
        <v>29754</v>
      </c>
      <c r="B26">
        <v>124.95</v>
      </c>
      <c r="C26">
        <v>-79.95</v>
      </c>
      <c r="D26">
        <v>-81.34</v>
      </c>
      <c r="F26">
        <v>38351</v>
      </c>
      <c r="G26">
        <v>-96.029754638669999</v>
      </c>
      <c r="H26" s="2">
        <f t="shared" si="1"/>
        <v>35065</v>
      </c>
      <c r="I26">
        <f t="shared" si="0"/>
        <v>-96.87</v>
      </c>
      <c r="J26">
        <f t="shared" si="2"/>
        <v>0.70601226723659127</v>
      </c>
      <c r="K26">
        <f>(I26-AVERAGE($I$11:I$51))^2</f>
        <v>58.045816121356637</v>
      </c>
      <c r="L26">
        <f t="shared" si="3"/>
        <v>-0.84024536133000538</v>
      </c>
    </row>
    <row r="27" spans="1:12" x14ac:dyDescent="0.3">
      <c r="A27" s="2">
        <v>29774</v>
      </c>
      <c r="B27">
        <v>125.18</v>
      </c>
      <c r="C27">
        <v>-80.180000000000007</v>
      </c>
      <c r="D27">
        <v>-81.569999999999894</v>
      </c>
      <c r="F27">
        <v>38717</v>
      </c>
      <c r="G27">
        <v>-97.384048461909998</v>
      </c>
      <c r="H27" s="2">
        <f t="shared" si="1"/>
        <v>35431</v>
      </c>
      <c r="I27">
        <f t="shared" si="0"/>
        <v>-96.81</v>
      </c>
      <c r="J27">
        <f t="shared" si="2"/>
        <v>0.32953163662123203</v>
      </c>
      <c r="K27">
        <f>(I27-AVERAGE($I$11:I$51))^2</f>
        <v>57.135162462820013</v>
      </c>
      <c r="L27">
        <f t="shared" si="3"/>
        <v>0.57404846190999592</v>
      </c>
    </row>
    <row r="28" spans="1:12" x14ac:dyDescent="0.3">
      <c r="A28" s="2">
        <v>29818</v>
      </c>
      <c r="B28">
        <v>125.72</v>
      </c>
      <c r="C28">
        <v>-80.72</v>
      </c>
      <c r="D28">
        <v>-82.11</v>
      </c>
      <c r="F28">
        <v>39082</v>
      </c>
      <c r="G28">
        <v>-97.65227508545</v>
      </c>
      <c r="H28" s="2">
        <f t="shared" si="1"/>
        <v>35796</v>
      </c>
      <c r="I28">
        <f t="shared" si="0"/>
        <v>-97.49</v>
      </c>
      <c r="J28">
        <f t="shared" si="2"/>
        <v>2.6333203357806576E-2</v>
      </c>
      <c r="K28">
        <f>(I28-AVERAGE($I$11:I$51))^2</f>
        <v>67.877503926234553</v>
      </c>
      <c r="L28">
        <f t="shared" si="3"/>
        <v>0.16227508545000546</v>
      </c>
    </row>
    <row r="29" spans="1:12" x14ac:dyDescent="0.3">
      <c r="A29" s="2">
        <v>29852</v>
      </c>
      <c r="B29">
        <v>125.97</v>
      </c>
      <c r="C29">
        <v>-80.97</v>
      </c>
      <c r="D29">
        <v>-82.36</v>
      </c>
      <c r="F29">
        <v>39447</v>
      </c>
      <c r="G29">
        <v>-96.738098144529999</v>
      </c>
      <c r="H29" s="2">
        <f t="shared" si="1"/>
        <v>36161</v>
      </c>
      <c r="I29">
        <f t="shared" si="0"/>
        <v>-97.78</v>
      </c>
      <c r="J29">
        <f t="shared" si="2"/>
        <v>1.0855594764318324</v>
      </c>
      <c r="K29">
        <f>(I29-AVERAGE($I$11:I$51))^2</f>
        <v>72.740096609161498</v>
      </c>
      <c r="L29">
        <f t="shared" si="3"/>
        <v>-1.0419018554700017</v>
      </c>
    </row>
    <row r="30" spans="1:12" x14ac:dyDescent="0.3">
      <c r="A30" s="2">
        <v>29909</v>
      </c>
      <c r="B30">
        <v>125.74</v>
      </c>
      <c r="C30">
        <v>-80.739999999999895</v>
      </c>
      <c r="D30">
        <v>-82.13</v>
      </c>
      <c r="F30">
        <v>39812</v>
      </c>
      <c r="G30">
        <v>-94.971046447749998</v>
      </c>
      <c r="H30" s="2">
        <f t="shared" si="1"/>
        <v>36526</v>
      </c>
      <c r="I30">
        <f t="shared" si="0"/>
        <v>-95.12</v>
      </c>
      <c r="J30">
        <f t="shared" si="2"/>
        <v>2.2187160727895353E-2</v>
      </c>
      <c r="K30">
        <f>(I30-AVERAGE($I$11:I$51))^2</f>
        <v>34.442584414039494</v>
      </c>
      <c r="L30">
        <f t="shared" si="3"/>
        <v>-0.14895355225000628</v>
      </c>
    </row>
    <row r="31" spans="1:12" x14ac:dyDescent="0.3">
      <c r="A31" s="2">
        <v>30041</v>
      </c>
      <c r="B31">
        <v>123.1</v>
      </c>
      <c r="C31">
        <v>-78.099999999999895</v>
      </c>
      <c r="D31">
        <v>-79.489999999999895</v>
      </c>
      <c r="F31">
        <v>40178</v>
      </c>
      <c r="G31">
        <v>-95.627746582029999</v>
      </c>
      <c r="H31" s="2">
        <f t="shared" si="1"/>
        <v>36892</v>
      </c>
      <c r="I31">
        <f t="shared" si="0"/>
        <v>-95.48</v>
      </c>
      <c r="J31">
        <f t="shared" si="2"/>
        <v>2.1829052501546178E-2</v>
      </c>
      <c r="K31">
        <f>(I31-AVERAGE($I$11:I$51))^2</f>
        <v>38.797706365259018</v>
      </c>
      <c r="L31">
        <f t="shared" si="3"/>
        <v>0.14774658202999547</v>
      </c>
    </row>
    <row r="32" spans="1:12" x14ac:dyDescent="0.3">
      <c r="A32" s="2">
        <v>30096</v>
      </c>
      <c r="B32">
        <v>123.48</v>
      </c>
      <c r="C32">
        <v>-78.48</v>
      </c>
      <c r="D32">
        <v>-79.87</v>
      </c>
      <c r="F32">
        <v>40543</v>
      </c>
      <c r="G32">
        <v>-98.094833374019998</v>
      </c>
      <c r="H32" s="2">
        <f t="shared" si="1"/>
        <v>37257</v>
      </c>
      <c r="I32">
        <f t="shared" si="0"/>
        <v>-97.98</v>
      </c>
      <c r="J32">
        <f t="shared" si="2"/>
        <v>1.3186703788815946E-2</v>
      </c>
      <c r="K32">
        <f>(I32-AVERAGE($I$11:I$51))^2</f>
        <v>76.191608804283504</v>
      </c>
      <c r="L32">
        <f t="shared" si="3"/>
        <v>0.11483337401999449</v>
      </c>
    </row>
    <row r="33" spans="1:12" x14ac:dyDescent="0.3">
      <c r="A33" s="2">
        <v>30111</v>
      </c>
      <c r="B33">
        <v>123.32</v>
      </c>
      <c r="C33">
        <v>-78.319999999999894</v>
      </c>
      <c r="D33">
        <v>-79.709999999999894</v>
      </c>
      <c r="F33">
        <v>40908</v>
      </c>
      <c r="G33">
        <v>-100.7353134155</v>
      </c>
      <c r="H33" s="2">
        <f t="shared" si="1"/>
        <v>37622</v>
      </c>
      <c r="I33">
        <f t="shared" si="0"/>
        <v>-100.69</v>
      </c>
      <c r="J33">
        <f t="shared" si="2"/>
        <v>2.0533056242760337E-3</v>
      </c>
      <c r="K33">
        <f>(I33-AVERAGE($I$11:I$51))^2</f>
        <v>130.84569904818591</v>
      </c>
      <c r="L33">
        <f t="shared" si="3"/>
        <v>4.5313415500004339E-2</v>
      </c>
    </row>
    <row r="34" spans="1:12" x14ac:dyDescent="0.3">
      <c r="A34" s="2">
        <v>30160</v>
      </c>
      <c r="B34">
        <v>123.35</v>
      </c>
      <c r="C34">
        <v>-78.349999999999895</v>
      </c>
      <c r="D34">
        <v>-79.739999999999895</v>
      </c>
      <c r="F34">
        <v>41273</v>
      </c>
      <c r="G34">
        <v>-100.4902496338</v>
      </c>
      <c r="H34" s="2">
        <f t="shared" si="1"/>
        <v>37987</v>
      </c>
      <c r="I34">
        <f t="shared" si="0"/>
        <v>-99.43</v>
      </c>
      <c r="J34">
        <f t="shared" si="2"/>
        <v>1.1241292859730299</v>
      </c>
      <c r="K34">
        <f>(I34-AVERAGE($I$11:I$51))^2</f>
        <v>103.60757221891777</v>
      </c>
      <c r="L34">
        <f t="shared" si="3"/>
        <v>1.060249633799998</v>
      </c>
    </row>
    <row r="35" spans="1:12" x14ac:dyDescent="0.3">
      <c r="A35" s="2">
        <v>30194</v>
      </c>
      <c r="B35">
        <v>128.32</v>
      </c>
      <c r="C35">
        <v>-83.32</v>
      </c>
      <c r="D35">
        <v>-84.71</v>
      </c>
      <c r="F35">
        <v>41639</v>
      </c>
      <c r="G35">
        <v>-101.9834823608</v>
      </c>
      <c r="H35" s="2">
        <f t="shared" si="1"/>
        <v>38353</v>
      </c>
      <c r="I35">
        <f t="shared" si="0"/>
        <v>-100.43</v>
      </c>
      <c r="J35">
        <f t="shared" si="2"/>
        <v>2.4133074453167094</v>
      </c>
      <c r="K35">
        <f>(I35-AVERAGE($I$11:I$51))^2</f>
        <v>124.96513319452757</v>
      </c>
      <c r="L35">
        <f t="shared" si="3"/>
        <v>1.5534823607999897</v>
      </c>
    </row>
    <row r="36" spans="1:12" x14ac:dyDescent="0.3">
      <c r="A36" s="2">
        <v>30250</v>
      </c>
      <c r="B36">
        <v>121.97</v>
      </c>
      <c r="C36">
        <v>-76.97</v>
      </c>
      <c r="D36">
        <v>-78.36</v>
      </c>
      <c r="F36">
        <v>42004</v>
      </c>
      <c r="G36">
        <v>-103.25950622560001</v>
      </c>
      <c r="H36" s="2">
        <f t="shared" si="1"/>
        <v>38718</v>
      </c>
      <c r="I36">
        <f t="shared" si="0"/>
        <v>-102.37</v>
      </c>
      <c r="J36">
        <f t="shared" si="2"/>
        <v>0.79122132538116108</v>
      </c>
      <c r="K36">
        <f>(I36-AVERAGE($I$11:I$51))^2</f>
        <v>172.10240148721053</v>
      </c>
      <c r="L36">
        <f t="shared" si="3"/>
        <v>0.8895062256000017</v>
      </c>
    </row>
    <row r="37" spans="1:12" x14ac:dyDescent="0.3">
      <c r="A37" s="2">
        <v>30273</v>
      </c>
      <c r="B37">
        <v>122.9</v>
      </c>
      <c r="C37">
        <v>-77.900000000000006</v>
      </c>
      <c r="D37">
        <v>-79.290000000000006</v>
      </c>
      <c r="F37">
        <v>42369</v>
      </c>
      <c r="G37">
        <v>-104.2331619263</v>
      </c>
      <c r="H37" s="2">
        <f t="shared" si="1"/>
        <v>39083</v>
      </c>
      <c r="I37">
        <f t="shared" si="0"/>
        <v>-102.7</v>
      </c>
      <c r="J37">
        <f t="shared" si="2"/>
        <v>2.3505854922559157</v>
      </c>
      <c r="K37">
        <f>(I37-AVERAGE($I$11:I$51))^2</f>
        <v>180.86969660916171</v>
      </c>
      <c r="L37">
        <f t="shared" si="3"/>
        <v>1.5331619262999965</v>
      </c>
    </row>
    <row r="38" spans="1:12" x14ac:dyDescent="0.3">
      <c r="A38" s="2">
        <v>31218</v>
      </c>
      <c r="B38">
        <v>125.67</v>
      </c>
      <c r="C38">
        <v>-80.67</v>
      </c>
      <c r="D38">
        <v>-82.06</v>
      </c>
      <c r="F38">
        <v>42734</v>
      </c>
      <c r="G38">
        <v>-107.0095901489</v>
      </c>
      <c r="H38" s="2">
        <f t="shared" si="1"/>
        <v>39448</v>
      </c>
      <c r="I38">
        <f t="shared" si="0"/>
        <v>-106.15</v>
      </c>
      <c r="J38">
        <f t="shared" si="2"/>
        <v>0.73889522408591912</v>
      </c>
      <c r="K38">
        <f>(I38-AVERAGE($I$11:I$51))^2</f>
        <v>285.56878197501555</v>
      </c>
      <c r="L38">
        <f t="shared" si="3"/>
        <v>0.85959014889999708</v>
      </c>
    </row>
    <row r="39" spans="1:12" x14ac:dyDescent="0.3">
      <c r="A39" s="2">
        <v>31239</v>
      </c>
      <c r="B39">
        <v>125.75</v>
      </c>
      <c r="C39">
        <v>-80.75</v>
      </c>
      <c r="D39">
        <v>-82.14</v>
      </c>
      <c r="F39">
        <v>43100</v>
      </c>
      <c r="G39">
        <v>-108.012008667</v>
      </c>
      <c r="H39" s="2">
        <f t="shared" si="1"/>
        <v>39814</v>
      </c>
      <c r="I39">
        <f t="shared" si="0"/>
        <v>-107.64</v>
      </c>
      <c r="J39">
        <f t="shared" si="2"/>
        <v>0.13839044832311906</v>
      </c>
      <c r="K39">
        <f>(I39-AVERAGE($I$11:I$51))^2</f>
        <v>338.14724782867398</v>
      </c>
      <c r="L39">
        <f t="shared" si="3"/>
        <v>0.3720086670000029</v>
      </c>
    </row>
    <row r="40" spans="1:12" x14ac:dyDescent="0.3">
      <c r="A40" s="2">
        <v>31279</v>
      </c>
      <c r="B40">
        <v>126.26</v>
      </c>
      <c r="C40">
        <v>-81.260000000000005</v>
      </c>
      <c r="D40">
        <v>-82.65</v>
      </c>
      <c r="F40">
        <v>43465</v>
      </c>
      <c r="G40">
        <v>-105.380065918</v>
      </c>
      <c r="H40" s="2">
        <f t="shared" si="1"/>
        <v>40179</v>
      </c>
      <c r="I40">
        <f t="shared" si="0"/>
        <v>-104.23</v>
      </c>
      <c r="J40">
        <f t="shared" si="2"/>
        <v>1.3226516157451729</v>
      </c>
      <c r="K40">
        <f>(I40-AVERAGE($I$11:I$51))^2</f>
        <v>224.36386490184472</v>
      </c>
      <c r="L40">
        <f t="shared" si="3"/>
        <v>1.1500659179999957</v>
      </c>
    </row>
    <row r="41" spans="1:12" x14ac:dyDescent="0.3">
      <c r="A41" s="2">
        <v>31307</v>
      </c>
      <c r="B41">
        <v>126.65</v>
      </c>
      <c r="C41">
        <v>-81.650000000000006</v>
      </c>
      <c r="D41">
        <v>-83.04</v>
      </c>
      <c r="F41">
        <v>43830</v>
      </c>
      <c r="G41">
        <v>-93.380111694340002</v>
      </c>
      <c r="H41" s="2">
        <f t="shared" si="1"/>
        <v>40544</v>
      </c>
      <c r="I41">
        <f t="shared" si="0"/>
        <v>-93.53</v>
      </c>
      <c r="J41">
        <f t="shared" si="2"/>
        <v>2.2466504173625387E-2</v>
      </c>
      <c r="K41">
        <f>(I41-AVERAGE($I$11:I$51))^2</f>
        <v>18.307962462819891</v>
      </c>
      <c r="L41">
        <f t="shared" si="3"/>
        <v>-0.14988830565999933</v>
      </c>
    </row>
    <row r="42" spans="1:12" x14ac:dyDescent="0.3">
      <c r="A42" s="2">
        <v>31328</v>
      </c>
      <c r="B42">
        <v>126.22</v>
      </c>
      <c r="C42">
        <v>-81.22</v>
      </c>
      <c r="D42">
        <v>-82.61</v>
      </c>
      <c r="F42">
        <v>44195</v>
      </c>
      <c r="G42">
        <v>-82.609092712399999</v>
      </c>
      <c r="H42" s="2">
        <f t="shared" si="1"/>
        <v>40909</v>
      </c>
      <c r="I42">
        <f t="shared" si="0"/>
        <v>-82.99</v>
      </c>
      <c r="J42">
        <f t="shared" si="2"/>
        <v>0.14509036174678602</v>
      </c>
      <c r="K42">
        <f>(I42-AVERAGE($I$11:I$51))^2</f>
        <v>39.202869779892794</v>
      </c>
      <c r="L42">
        <f t="shared" si="3"/>
        <v>-0.38090728759999593</v>
      </c>
    </row>
    <row r="43" spans="1:12" x14ac:dyDescent="0.3">
      <c r="A43" s="2">
        <v>31370</v>
      </c>
      <c r="B43">
        <v>126.23</v>
      </c>
      <c r="C43">
        <v>-81.23</v>
      </c>
      <c r="D43">
        <v>-82.62</v>
      </c>
      <c r="F43">
        <v>44561</v>
      </c>
      <c r="G43">
        <v>-79.841316223139998</v>
      </c>
      <c r="H43" s="2">
        <f t="shared" si="1"/>
        <v>41275</v>
      </c>
      <c r="I43">
        <f t="shared" si="0"/>
        <v>-79.91</v>
      </c>
      <c r="J43">
        <f t="shared" si="2"/>
        <v>4.7174612037540796E-3</v>
      </c>
      <c r="K43">
        <f>(I43-AVERAGE($I$11:I$51))^2</f>
        <v>87.258381975014643</v>
      </c>
      <c r="L43">
        <f t="shared" si="3"/>
        <v>-6.8683776859998602E-2</v>
      </c>
    </row>
    <row r="44" spans="1:12" x14ac:dyDescent="0.3">
      <c r="A44" s="2">
        <v>31397</v>
      </c>
      <c r="B44">
        <v>126.02</v>
      </c>
      <c r="C44">
        <v>-81.02</v>
      </c>
      <c r="D44">
        <v>-82.41</v>
      </c>
      <c r="F44">
        <v>44926</v>
      </c>
      <c r="G44">
        <v>-80.48777770996</v>
      </c>
      <c r="H44" s="2">
        <f t="shared" si="1"/>
        <v>41640</v>
      </c>
      <c r="I44">
        <f t="shared" si="0"/>
        <v>-79.209999999999894</v>
      </c>
      <c r="J44">
        <f t="shared" si="2"/>
        <v>1.6327158760708911</v>
      </c>
      <c r="K44">
        <f>(I44-AVERAGE($I$11:I$51))^2</f>
        <v>100.82608929208986</v>
      </c>
      <c r="L44">
        <f t="shared" si="3"/>
        <v>1.2777777099601053</v>
      </c>
    </row>
    <row r="45" spans="1:12" x14ac:dyDescent="0.3">
      <c r="A45" s="2">
        <v>31420</v>
      </c>
      <c r="B45">
        <v>126.21</v>
      </c>
      <c r="C45">
        <v>-81.209999999999894</v>
      </c>
      <c r="D45">
        <v>-82.6</v>
      </c>
      <c r="F45">
        <v>45291</v>
      </c>
      <c r="G45">
        <v>-80.166931152339998</v>
      </c>
      <c r="H45" s="2">
        <f t="shared" si="1"/>
        <v>42005</v>
      </c>
      <c r="I45">
        <f t="shared" si="0"/>
        <v>-78.650000000000006</v>
      </c>
      <c r="J45">
        <f t="shared" si="2"/>
        <v>2.3010801209395382</v>
      </c>
      <c r="K45">
        <f>(I45-AVERAGE($I$11:I$51))^2</f>
        <v>112.38585514574613</v>
      </c>
      <c r="L45">
        <f t="shared" si="3"/>
        <v>1.5169311523399927</v>
      </c>
    </row>
    <row r="46" spans="1:12" x14ac:dyDescent="0.3">
      <c r="A46" s="2">
        <v>31467</v>
      </c>
      <c r="B46">
        <v>125.99</v>
      </c>
      <c r="C46">
        <v>-80.989999999999895</v>
      </c>
      <c r="D46">
        <v>-82.38</v>
      </c>
      <c r="F46">
        <v>45656</v>
      </c>
      <c r="G46">
        <v>-78.562042236330001</v>
      </c>
      <c r="H46" s="2">
        <f t="shared" si="1"/>
        <v>42370</v>
      </c>
      <c r="I46">
        <f t="shared" si="0"/>
        <v>-77.94</v>
      </c>
      <c r="J46">
        <f t="shared" si="2"/>
        <v>0.38693654377843145</v>
      </c>
      <c r="K46">
        <f>(I46-AVERAGE($I$11:I$51))^2</f>
        <v>127.94368685306335</v>
      </c>
      <c r="L46">
        <f t="shared" si="3"/>
        <v>0.62204223633000311</v>
      </c>
    </row>
    <row r="47" spans="1:12" x14ac:dyDescent="0.3">
      <c r="A47" s="2">
        <v>31489</v>
      </c>
      <c r="B47">
        <v>126.17</v>
      </c>
      <c r="C47">
        <v>-81.17</v>
      </c>
      <c r="D47">
        <v>-82.56</v>
      </c>
      <c r="F47">
        <v>46022</v>
      </c>
      <c r="G47">
        <v>-77.727012634280001</v>
      </c>
      <c r="H47" s="2">
        <f t="shared" si="1"/>
        <v>42736</v>
      </c>
      <c r="I47">
        <f t="shared" si="0"/>
        <v>-76.98</v>
      </c>
      <c r="J47">
        <f t="shared" si="2"/>
        <v>0.55802787577394086</v>
      </c>
      <c r="K47">
        <f>(I47-AVERAGE($I$11:I$51))^2</f>
        <v>150.58282831647782</v>
      </c>
      <c r="L47">
        <f t="shared" si="3"/>
        <v>0.7470126342799972</v>
      </c>
    </row>
    <row r="48" spans="1:12" x14ac:dyDescent="0.3">
      <c r="A48" s="2">
        <v>31587</v>
      </c>
      <c r="B48">
        <v>125.77</v>
      </c>
      <c r="C48">
        <v>-80.77</v>
      </c>
      <c r="D48">
        <v>-82.16</v>
      </c>
      <c r="F48">
        <v>46387</v>
      </c>
      <c r="G48">
        <v>-74.494590759280001</v>
      </c>
      <c r="H48" s="2">
        <f t="shared" si="1"/>
        <v>43101</v>
      </c>
      <c r="I48">
        <f t="shared" si="0"/>
        <v>-76.36</v>
      </c>
      <c r="J48">
        <f t="shared" si="2"/>
        <v>3.4797516353635602</v>
      </c>
      <c r="K48">
        <f>(I48-AVERAGE($I$11:I$51))^2</f>
        <v>166.18354051159986</v>
      </c>
      <c r="L48">
        <f t="shared" si="3"/>
        <v>-1.8654092407199983</v>
      </c>
    </row>
    <row r="49" spans="1:12" x14ac:dyDescent="0.3">
      <c r="A49" s="2">
        <v>31616</v>
      </c>
      <c r="B49">
        <v>125.74</v>
      </c>
      <c r="C49">
        <v>-80.739999999999895</v>
      </c>
      <c r="D49">
        <v>-82.13</v>
      </c>
      <c r="F49">
        <v>46752</v>
      </c>
      <c r="G49">
        <v>-75.443786621089998</v>
      </c>
      <c r="H49" s="2">
        <f t="shared" si="1"/>
        <v>43466</v>
      </c>
      <c r="I49">
        <f t="shared" si="0"/>
        <v>-76.83</v>
      </c>
      <c r="J49">
        <f t="shared" si="2"/>
        <v>1.9215875318690792</v>
      </c>
      <c r="K49">
        <f>(I49-AVERAGE($I$11:I$51))^2</f>
        <v>154.28669417013649</v>
      </c>
      <c r="L49">
        <f t="shared" si="3"/>
        <v>-1.38621337891</v>
      </c>
    </row>
    <row r="50" spans="1:12" x14ac:dyDescent="0.3">
      <c r="A50" s="2">
        <v>31635</v>
      </c>
      <c r="B50">
        <v>126.14</v>
      </c>
      <c r="C50">
        <v>-81.14</v>
      </c>
      <c r="D50">
        <v>-82.53</v>
      </c>
      <c r="F50">
        <v>47117</v>
      </c>
      <c r="G50">
        <v>-73.841117858890001</v>
      </c>
      <c r="H50" s="2">
        <f t="shared" si="1"/>
        <v>43831</v>
      </c>
      <c r="I50">
        <f t="shared" si="0"/>
        <v>-77.13</v>
      </c>
      <c r="J50">
        <f t="shared" si="2"/>
        <v>10.816745738112258</v>
      </c>
      <c r="K50">
        <f>(I50-AVERAGE($I$11:I$51))^2</f>
        <v>146.9239624628195</v>
      </c>
      <c r="L50">
        <f t="shared" si="3"/>
        <v>-3.288882141109994</v>
      </c>
    </row>
    <row r="51" spans="1:12" x14ac:dyDescent="0.3">
      <c r="A51" s="2">
        <v>31684</v>
      </c>
      <c r="B51">
        <v>126.78</v>
      </c>
      <c r="C51">
        <v>-81.78</v>
      </c>
      <c r="D51">
        <v>-83.17</v>
      </c>
      <c r="F51">
        <v>47483</v>
      </c>
      <c r="G51">
        <v>-79.197288513179998</v>
      </c>
      <c r="H51" s="2">
        <f t="shared" si="1"/>
        <v>44197</v>
      </c>
      <c r="I51">
        <f t="shared" si="0"/>
        <v>-75.72</v>
      </c>
      <c r="J51">
        <f t="shared" si="2"/>
        <v>12.091535403893571</v>
      </c>
      <c r="K51">
        <f>(I51-AVERAGE($I$11:I$51))^2</f>
        <v>183.09390148720962</v>
      </c>
      <c r="L51">
        <f t="shared" si="3"/>
        <v>3.4772885131799995</v>
      </c>
    </row>
    <row r="52" spans="1:12" x14ac:dyDescent="0.3">
      <c r="A52" s="2">
        <v>31733</v>
      </c>
      <c r="B52">
        <v>127.45</v>
      </c>
      <c r="C52">
        <v>-82.45</v>
      </c>
      <c r="D52">
        <v>-83.84</v>
      </c>
      <c r="H52" s="2"/>
    </row>
    <row r="53" spans="1:12" x14ac:dyDescent="0.3">
      <c r="A53" s="2">
        <v>31764</v>
      </c>
      <c r="B53">
        <v>127.93</v>
      </c>
      <c r="C53">
        <v>-82.93</v>
      </c>
      <c r="D53">
        <v>-84.32</v>
      </c>
      <c r="H53" s="2"/>
    </row>
    <row r="54" spans="1:12" x14ac:dyDescent="0.3">
      <c r="A54" s="2">
        <v>31789</v>
      </c>
      <c r="B54">
        <v>128.229999999999</v>
      </c>
      <c r="C54">
        <v>-83.23</v>
      </c>
      <c r="D54">
        <v>-84.62</v>
      </c>
      <c r="H54" s="2"/>
    </row>
    <row r="55" spans="1:12" x14ac:dyDescent="0.3">
      <c r="A55" s="2">
        <v>31832</v>
      </c>
      <c r="B55">
        <v>128.79</v>
      </c>
      <c r="C55">
        <v>-83.79</v>
      </c>
      <c r="D55">
        <v>-85.18</v>
      </c>
      <c r="H55" s="2"/>
    </row>
    <row r="56" spans="1:12" x14ac:dyDescent="0.3">
      <c r="A56" s="2">
        <v>31853</v>
      </c>
      <c r="B56">
        <v>129.13</v>
      </c>
      <c r="C56">
        <v>-84.13</v>
      </c>
      <c r="D56">
        <v>-85.52</v>
      </c>
      <c r="H56" s="2"/>
    </row>
    <row r="57" spans="1:12" x14ac:dyDescent="0.3">
      <c r="A57" s="2">
        <v>31903</v>
      </c>
      <c r="B57">
        <v>129.18</v>
      </c>
      <c r="C57">
        <v>-84.18</v>
      </c>
      <c r="D57">
        <v>-85.57</v>
      </c>
      <c r="H57" s="2"/>
    </row>
    <row r="58" spans="1:12" x14ac:dyDescent="0.3">
      <c r="A58" s="2">
        <v>31945</v>
      </c>
      <c r="B58">
        <v>129.47</v>
      </c>
      <c r="C58">
        <v>-84.47</v>
      </c>
      <c r="D58">
        <v>-85.86</v>
      </c>
      <c r="H58" s="2"/>
    </row>
    <row r="59" spans="1:12" x14ac:dyDescent="0.3">
      <c r="A59" s="2">
        <v>31950</v>
      </c>
      <c r="B59">
        <v>129.55000000000001</v>
      </c>
      <c r="C59">
        <v>-84.55</v>
      </c>
      <c r="D59">
        <v>-85.94</v>
      </c>
      <c r="H59" s="2"/>
    </row>
    <row r="60" spans="1:12" x14ac:dyDescent="0.3">
      <c r="A60" s="2">
        <v>31993</v>
      </c>
      <c r="B60">
        <v>130.07</v>
      </c>
      <c r="C60">
        <v>-85.07</v>
      </c>
      <c r="D60">
        <v>-86.46</v>
      </c>
      <c r="H60" s="2"/>
    </row>
    <row r="61" spans="1:12" x14ac:dyDescent="0.3">
      <c r="A61" s="2">
        <v>32021</v>
      </c>
      <c r="B61">
        <v>130.35</v>
      </c>
      <c r="C61">
        <v>-85.35</v>
      </c>
      <c r="D61">
        <v>-86.74</v>
      </c>
      <c r="H61" s="2"/>
    </row>
    <row r="62" spans="1:12" x14ac:dyDescent="0.3">
      <c r="A62" s="2">
        <v>32041</v>
      </c>
      <c r="B62">
        <v>130.18</v>
      </c>
      <c r="C62">
        <v>-85.18</v>
      </c>
      <c r="D62">
        <v>-86.57</v>
      </c>
      <c r="H62" s="2"/>
    </row>
    <row r="63" spans="1:12" x14ac:dyDescent="0.3">
      <c r="A63" s="2">
        <v>32083</v>
      </c>
      <c r="B63">
        <v>130.26</v>
      </c>
      <c r="C63">
        <v>-85.26</v>
      </c>
      <c r="D63">
        <v>-86.65</v>
      </c>
      <c r="H63" s="2"/>
    </row>
    <row r="64" spans="1:12" x14ac:dyDescent="0.3">
      <c r="A64" s="2">
        <v>32099</v>
      </c>
      <c r="B64">
        <v>130.16999999999899</v>
      </c>
      <c r="C64">
        <v>-85.17</v>
      </c>
      <c r="D64">
        <v>-86.56</v>
      </c>
      <c r="H64" s="2"/>
    </row>
    <row r="65" spans="1:8" x14ac:dyDescent="0.3">
      <c r="A65" s="2">
        <v>32154</v>
      </c>
      <c r="B65">
        <v>130.65</v>
      </c>
      <c r="C65">
        <v>-85.65</v>
      </c>
      <c r="D65">
        <v>-87.04</v>
      </c>
      <c r="H65" s="2"/>
    </row>
    <row r="66" spans="1:8" x14ac:dyDescent="0.3">
      <c r="A66" s="2">
        <v>32210</v>
      </c>
      <c r="B66">
        <v>131.93</v>
      </c>
      <c r="C66">
        <v>-86.93</v>
      </c>
      <c r="D66">
        <v>-88.32</v>
      </c>
      <c r="H66" s="2"/>
    </row>
    <row r="67" spans="1:8" x14ac:dyDescent="0.3">
      <c r="A67" s="2">
        <v>32216</v>
      </c>
      <c r="B67">
        <v>131.47</v>
      </c>
      <c r="C67">
        <v>-86.47</v>
      </c>
      <c r="D67">
        <v>-87.86</v>
      </c>
      <c r="H67" s="2"/>
    </row>
    <row r="68" spans="1:8" x14ac:dyDescent="0.3">
      <c r="A68" s="2">
        <v>32266</v>
      </c>
      <c r="B68">
        <v>131.87</v>
      </c>
      <c r="C68">
        <v>-86.87</v>
      </c>
      <c r="D68">
        <v>-88.26</v>
      </c>
      <c r="H68" s="2"/>
    </row>
    <row r="69" spans="1:8" x14ac:dyDescent="0.3">
      <c r="A69" s="2">
        <v>32324</v>
      </c>
      <c r="B69">
        <v>132.19999999999899</v>
      </c>
      <c r="C69">
        <v>-87.2</v>
      </c>
      <c r="D69">
        <v>-88.59</v>
      </c>
      <c r="H69" s="2"/>
    </row>
    <row r="70" spans="1:8" x14ac:dyDescent="0.3">
      <c r="A70" s="2">
        <v>32365</v>
      </c>
      <c r="B70">
        <v>132.5</v>
      </c>
      <c r="C70">
        <v>-87.5</v>
      </c>
      <c r="D70">
        <v>-88.89</v>
      </c>
      <c r="H70" s="2"/>
    </row>
    <row r="71" spans="1:8" x14ac:dyDescent="0.3">
      <c r="A71" s="2">
        <v>32428</v>
      </c>
      <c r="B71">
        <v>132.5</v>
      </c>
      <c r="C71">
        <v>-87.5</v>
      </c>
      <c r="D71">
        <v>-88.89</v>
      </c>
      <c r="H71" s="2"/>
    </row>
    <row r="72" spans="1:8" x14ac:dyDescent="0.3">
      <c r="A72" s="2">
        <v>32468</v>
      </c>
      <c r="B72">
        <v>132.4</v>
      </c>
      <c r="C72">
        <v>-87.4</v>
      </c>
      <c r="D72">
        <v>-88.79</v>
      </c>
      <c r="H72" s="2"/>
    </row>
    <row r="73" spans="1:8" x14ac:dyDescent="0.3">
      <c r="A73" s="2">
        <v>32490</v>
      </c>
      <c r="B73">
        <v>132.56</v>
      </c>
      <c r="C73">
        <v>-87.56</v>
      </c>
      <c r="D73">
        <v>-88.95</v>
      </c>
      <c r="H73" s="2"/>
    </row>
    <row r="74" spans="1:8" x14ac:dyDescent="0.3">
      <c r="A74" s="2">
        <v>32526</v>
      </c>
      <c r="B74">
        <v>132.6</v>
      </c>
      <c r="C74">
        <v>-87.6</v>
      </c>
      <c r="D74">
        <v>-88.99</v>
      </c>
      <c r="H74" s="2"/>
    </row>
    <row r="75" spans="1:8" x14ac:dyDescent="0.3">
      <c r="A75" s="2">
        <v>32587</v>
      </c>
      <c r="B75">
        <v>132.729999999999</v>
      </c>
      <c r="C75">
        <v>-87.73</v>
      </c>
      <c r="D75">
        <v>-89.12</v>
      </c>
      <c r="H75" s="2"/>
    </row>
    <row r="76" spans="1:8" x14ac:dyDescent="0.3">
      <c r="A76" s="2">
        <v>32678</v>
      </c>
      <c r="B76">
        <v>132.82</v>
      </c>
      <c r="C76">
        <v>-87.82</v>
      </c>
      <c r="D76">
        <v>-89.21</v>
      </c>
      <c r="H76" s="2"/>
    </row>
    <row r="77" spans="1:8" x14ac:dyDescent="0.3">
      <c r="A77" s="2">
        <v>32770</v>
      </c>
      <c r="B77">
        <v>132.51</v>
      </c>
      <c r="C77">
        <v>-87.51</v>
      </c>
      <c r="D77">
        <v>-88.9</v>
      </c>
      <c r="H77" s="2"/>
    </row>
    <row r="78" spans="1:8" x14ac:dyDescent="0.3">
      <c r="A78" s="2">
        <v>32846</v>
      </c>
      <c r="B78">
        <v>132.9</v>
      </c>
      <c r="C78">
        <v>-87.9</v>
      </c>
      <c r="D78">
        <v>-89.29</v>
      </c>
      <c r="H78" s="2"/>
    </row>
    <row r="79" spans="1:8" x14ac:dyDescent="0.3">
      <c r="A79" s="2">
        <v>32944</v>
      </c>
      <c r="B79">
        <v>133.94999999999899</v>
      </c>
      <c r="C79">
        <v>-88.95</v>
      </c>
      <c r="D79">
        <v>-90.34</v>
      </c>
      <c r="H79" s="2"/>
    </row>
    <row r="80" spans="1:8" x14ac:dyDescent="0.3">
      <c r="A80" s="2">
        <v>33129</v>
      </c>
      <c r="B80">
        <v>135.08000000000001</v>
      </c>
      <c r="C80">
        <v>-90.08</v>
      </c>
      <c r="D80">
        <v>-91.47</v>
      </c>
      <c r="H80" s="2"/>
    </row>
    <row r="81" spans="1:8" x14ac:dyDescent="0.3">
      <c r="A81" s="2">
        <v>33324</v>
      </c>
      <c r="B81">
        <v>136.13</v>
      </c>
      <c r="C81">
        <v>-91.13</v>
      </c>
      <c r="D81">
        <v>-92.52</v>
      </c>
      <c r="H81" s="2"/>
    </row>
    <row r="82" spans="1:8" x14ac:dyDescent="0.3">
      <c r="A82" s="2">
        <v>33521</v>
      </c>
      <c r="B82">
        <v>137.12</v>
      </c>
      <c r="C82">
        <v>-92.12</v>
      </c>
      <c r="D82">
        <v>-93.51</v>
      </c>
      <c r="H82" s="2"/>
    </row>
    <row r="83" spans="1:8" x14ac:dyDescent="0.3">
      <c r="A83" s="2">
        <v>33679</v>
      </c>
      <c r="B83">
        <v>138.46</v>
      </c>
      <c r="C83">
        <v>-93.46</v>
      </c>
      <c r="D83">
        <v>-94.85</v>
      </c>
    </row>
    <row r="84" spans="1:8" x14ac:dyDescent="0.3">
      <c r="A84" s="2">
        <v>33869</v>
      </c>
      <c r="B84">
        <v>138.91999999999899</v>
      </c>
      <c r="C84">
        <v>-93.92</v>
      </c>
      <c r="D84">
        <v>-95.31</v>
      </c>
    </row>
    <row r="85" spans="1:8" x14ac:dyDescent="0.3">
      <c r="A85" s="2">
        <v>33892</v>
      </c>
      <c r="B85">
        <v>139.34</v>
      </c>
      <c r="C85">
        <v>-94.34</v>
      </c>
      <c r="D85">
        <v>-95.73</v>
      </c>
    </row>
    <row r="86" spans="1:8" x14ac:dyDescent="0.3">
      <c r="A86" s="2">
        <v>34023</v>
      </c>
      <c r="B86">
        <v>138.729999999999</v>
      </c>
      <c r="C86">
        <v>-93.73</v>
      </c>
      <c r="D86">
        <v>-95.12</v>
      </c>
    </row>
    <row r="87" spans="1:8" x14ac:dyDescent="0.3">
      <c r="A87" s="2">
        <v>34093</v>
      </c>
      <c r="B87">
        <v>138.34</v>
      </c>
      <c r="C87">
        <v>-93.34</v>
      </c>
      <c r="D87">
        <v>-94.73</v>
      </c>
    </row>
    <row r="88" spans="1:8" x14ac:dyDescent="0.3">
      <c r="A88" s="2">
        <v>34150</v>
      </c>
      <c r="B88">
        <v>138.19</v>
      </c>
      <c r="C88">
        <v>-93.19</v>
      </c>
      <c r="D88">
        <v>-94.58</v>
      </c>
    </row>
    <row r="89" spans="1:8" x14ac:dyDescent="0.3">
      <c r="A89" s="2">
        <v>34201</v>
      </c>
      <c r="B89">
        <v>138.02000000000001</v>
      </c>
      <c r="C89">
        <v>-93.02</v>
      </c>
      <c r="D89">
        <v>-94.41</v>
      </c>
    </row>
    <row r="90" spans="1:8" x14ac:dyDescent="0.3">
      <c r="A90" s="2">
        <v>34276</v>
      </c>
      <c r="B90">
        <v>138.35</v>
      </c>
      <c r="C90">
        <v>-93.35</v>
      </c>
      <c r="D90">
        <v>-94.74</v>
      </c>
    </row>
    <row r="91" spans="1:8" x14ac:dyDescent="0.3">
      <c r="A91" s="2">
        <v>34317</v>
      </c>
      <c r="B91">
        <v>138.6</v>
      </c>
      <c r="C91">
        <v>-93.6</v>
      </c>
      <c r="D91">
        <v>-94.99</v>
      </c>
    </row>
    <row r="92" spans="1:8" x14ac:dyDescent="0.3">
      <c r="A92" s="2">
        <v>34376</v>
      </c>
      <c r="B92">
        <v>139.25</v>
      </c>
      <c r="C92">
        <v>-94.25</v>
      </c>
      <c r="D92">
        <v>-95.64</v>
      </c>
    </row>
    <row r="93" spans="1:8" x14ac:dyDescent="0.3">
      <c r="A93" s="2">
        <v>34437</v>
      </c>
      <c r="B93">
        <v>139.35</v>
      </c>
      <c r="C93">
        <v>-94.35</v>
      </c>
      <c r="D93">
        <v>-95.74</v>
      </c>
    </row>
    <row r="94" spans="1:8" x14ac:dyDescent="0.3">
      <c r="A94" s="2">
        <v>34505</v>
      </c>
      <c r="B94">
        <v>139.75</v>
      </c>
      <c r="C94">
        <v>-94.75</v>
      </c>
      <c r="D94">
        <v>-96.14</v>
      </c>
    </row>
    <row r="95" spans="1:8" x14ac:dyDescent="0.3">
      <c r="A95" s="2">
        <v>34558</v>
      </c>
      <c r="B95">
        <v>139.93</v>
      </c>
      <c r="C95">
        <v>-94.93</v>
      </c>
      <c r="D95">
        <v>-96.32</v>
      </c>
    </row>
    <row r="96" spans="1:8" x14ac:dyDescent="0.3">
      <c r="A96" s="2">
        <v>34652</v>
      </c>
      <c r="B96">
        <v>139.87</v>
      </c>
      <c r="C96">
        <v>-94.87</v>
      </c>
      <c r="D96">
        <v>-96.26</v>
      </c>
    </row>
    <row r="97" spans="1:4" x14ac:dyDescent="0.3">
      <c r="A97" s="2">
        <v>34710</v>
      </c>
      <c r="B97">
        <v>140.03</v>
      </c>
      <c r="C97">
        <v>-95.03</v>
      </c>
      <c r="D97">
        <v>-96.42</v>
      </c>
    </row>
    <row r="98" spans="1:4" x14ac:dyDescent="0.3">
      <c r="A98" s="2">
        <v>34772</v>
      </c>
      <c r="B98">
        <v>140.05000000000001</v>
      </c>
      <c r="C98">
        <v>-95.05</v>
      </c>
      <c r="D98">
        <v>-96.44</v>
      </c>
    </row>
    <row r="99" spans="1:4" x14ac:dyDescent="0.3">
      <c r="A99" s="2">
        <v>34824</v>
      </c>
      <c r="B99">
        <v>139.74</v>
      </c>
      <c r="C99">
        <v>-94.74</v>
      </c>
      <c r="D99">
        <v>-96.13</v>
      </c>
    </row>
    <row r="100" spans="1:4" x14ac:dyDescent="0.3">
      <c r="A100" s="2">
        <v>34899</v>
      </c>
      <c r="B100">
        <v>140.1</v>
      </c>
      <c r="C100">
        <v>-95.1</v>
      </c>
      <c r="D100">
        <v>-96.49</v>
      </c>
    </row>
    <row r="101" spans="1:4" x14ac:dyDescent="0.3">
      <c r="A101" s="2">
        <v>34983</v>
      </c>
      <c r="B101">
        <v>140.479999999999</v>
      </c>
      <c r="C101">
        <v>-95.48</v>
      </c>
      <c r="D101">
        <v>-96.87</v>
      </c>
    </row>
    <row r="102" spans="1:4" x14ac:dyDescent="0.3">
      <c r="A102" s="2">
        <v>35074</v>
      </c>
      <c r="B102">
        <v>140.29</v>
      </c>
      <c r="C102">
        <v>-95.29</v>
      </c>
      <c r="D102">
        <v>-96.68</v>
      </c>
    </row>
    <row r="103" spans="1:4" x14ac:dyDescent="0.3">
      <c r="A103" s="2">
        <v>35164</v>
      </c>
      <c r="B103">
        <v>139.729999999999</v>
      </c>
      <c r="C103">
        <v>-94.73</v>
      </c>
      <c r="D103">
        <v>-96.12</v>
      </c>
    </row>
    <row r="104" spans="1:4" x14ac:dyDescent="0.3">
      <c r="A104" s="2">
        <v>35257</v>
      </c>
      <c r="B104">
        <v>140.59</v>
      </c>
      <c r="C104">
        <v>-95.59</v>
      </c>
      <c r="D104">
        <v>-96.98</v>
      </c>
    </row>
    <row r="105" spans="1:4" x14ac:dyDescent="0.3">
      <c r="A105" s="2">
        <v>35356</v>
      </c>
      <c r="B105">
        <v>140.41999999999899</v>
      </c>
      <c r="C105">
        <v>-95.42</v>
      </c>
      <c r="D105">
        <v>-96.81</v>
      </c>
    </row>
    <row r="106" spans="1:4" x14ac:dyDescent="0.3">
      <c r="A106" s="2">
        <v>35457</v>
      </c>
      <c r="B106">
        <v>140.07</v>
      </c>
      <c r="C106">
        <v>-95.07</v>
      </c>
      <c r="D106">
        <v>-96.46</v>
      </c>
    </row>
    <row r="107" spans="1:4" x14ac:dyDescent="0.3">
      <c r="A107" s="2">
        <v>35550</v>
      </c>
      <c r="B107">
        <v>139.30000000000001</v>
      </c>
      <c r="C107">
        <v>-94.3</v>
      </c>
      <c r="D107">
        <v>-95.69</v>
      </c>
    </row>
    <row r="108" spans="1:4" x14ac:dyDescent="0.3">
      <c r="A108" s="2">
        <v>35634</v>
      </c>
      <c r="B108">
        <v>139.63999999999899</v>
      </c>
      <c r="C108">
        <v>-94.64</v>
      </c>
      <c r="D108">
        <v>-96.03</v>
      </c>
    </row>
    <row r="109" spans="1:4" x14ac:dyDescent="0.3">
      <c r="A109" s="2">
        <v>35740</v>
      </c>
      <c r="B109">
        <v>141.1</v>
      </c>
      <c r="C109">
        <v>-96.1</v>
      </c>
      <c r="D109">
        <v>-97.49</v>
      </c>
    </row>
    <row r="110" spans="1:4" x14ac:dyDescent="0.3">
      <c r="A110" s="2">
        <v>35816</v>
      </c>
      <c r="B110">
        <v>141.13999999999899</v>
      </c>
      <c r="C110">
        <v>-96.14</v>
      </c>
      <c r="D110">
        <v>-97.53</v>
      </c>
    </row>
    <row r="111" spans="1:4" x14ac:dyDescent="0.3">
      <c r="A111" s="2">
        <v>35920</v>
      </c>
      <c r="B111">
        <v>141.05000000000001</v>
      </c>
      <c r="C111">
        <v>-96.05</v>
      </c>
      <c r="D111">
        <v>-97.44</v>
      </c>
    </row>
    <row r="112" spans="1:4" x14ac:dyDescent="0.3">
      <c r="A112" s="2">
        <v>35990</v>
      </c>
      <c r="B112">
        <v>141.41999999999899</v>
      </c>
      <c r="C112">
        <v>-96.42</v>
      </c>
      <c r="D112">
        <v>-97.81</v>
      </c>
    </row>
    <row r="113" spans="1:4" x14ac:dyDescent="0.3">
      <c r="A113" s="2">
        <v>36097</v>
      </c>
      <c r="B113">
        <v>141.38999999999899</v>
      </c>
      <c r="C113">
        <v>-96.39</v>
      </c>
      <c r="D113">
        <v>-97.78</v>
      </c>
    </row>
    <row r="114" spans="1:4" x14ac:dyDescent="0.3">
      <c r="A114" s="2">
        <v>36165</v>
      </c>
      <c r="B114">
        <v>140.76</v>
      </c>
      <c r="C114">
        <v>-95.76</v>
      </c>
      <c r="D114">
        <v>-97.15</v>
      </c>
    </row>
    <row r="115" spans="1:4" x14ac:dyDescent="0.3">
      <c r="A115" s="2">
        <v>36238</v>
      </c>
      <c r="B115">
        <v>141.82</v>
      </c>
      <c r="C115">
        <v>-96.82</v>
      </c>
      <c r="D115">
        <v>-98.21</v>
      </c>
    </row>
    <row r="116" spans="1:4" x14ac:dyDescent="0.3">
      <c r="A116" s="2">
        <v>36264</v>
      </c>
      <c r="B116">
        <v>140.22</v>
      </c>
      <c r="C116">
        <v>-95.22</v>
      </c>
      <c r="D116">
        <v>-96.61</v>
      </c>
    </row>
    <row r="117" spans="1:4" x14ac:dyDescent="0.3">
      <c r="A117" s="2">
        <v>36348</v>
      </c>
      <c r="B117">
        <v>140.30000000000001</v>
      </c>
      <c r="C117">
        <v>-95.3</v>
      </c>
      <c r="D117">
        <v>-96.69</v>
      </c>
    </row>
    <row r="118" spans="1:4" x14ac:dyDescent="0.3">
      <c r="A118" s="2">
        <v>36494</v>
      </c>
      <c r="B118">
        <v>138.729999999999</v>
      </c>
      <c r="C118">
        <v>-93.73</v>
      </c>
      <c r="D118">
        <v>-95.12</v>
      </c>
    </row>
    <row r="119" spans="1:4" x14ac:dyDescent="0.3">
      <c r="A119" s="2">
        <v>36536</v>
      </c>
      <c r="B119">
        <v>138.66</v>
      </c>
      <c r="C119">
        <v>-93.66</v>
      </c>
      <c r="D119">
        <v>-95.05</v>
      </c>
    </row>
    <row r="120" spans="1:4" x14ac:dyDescent="0.3">
      <c r="A120" s="2">
        <v>36636</v>
      </c>
      <c r="B120">
        <v>138.41</v>
      </c>
      <c r="C120">
        <v>-93.41</v>
      </c>
      <c r="D120">
        <v>-94.8</v>
      </c>
    </row>
    <row r="121" spans="1:4" x14ac:dyDescent="0.3">
      <c r="A121" s="2">
        <v>36720</v>
      </c>
      <c r="B121">
        <v>138.78</v>
      </c>
      <c r="C121">
        <v>-93.78</v>
      </c>
      <c r="D121">
        <v>-95.17</v>
      </c>
    </row>
    <row r="122" spans="1:4" x14ac:dyDescent="0.3">
      <c r="A122" s="2">
        <v>36832</v>
      </c>
      <c r="B122">
        <v>139.09</v>
      </c>
      <c r="C122">
        <v>-94.09</v>
      </c>
      <c r="D122">
        <v>-95.48</v>
      </c>
    </row>
    <row r="123" spans="1:4" x14ac:dyDescent="0.3">
      <c r="A123" s="2">
        <v>36938</v>
      </c>
      <c r="B123">
        <v>139.51</v>
      </c>
      <c r="C123">
        <v>-94.51</v>
      </c>
      <c r="D123">
        <v>-95.9</v>
      </c>
    </row>
    <row r="124" spans="1:4" x14ac:dyDescent="0.3">
      <c r="A124" s="2">
        <v>37007</v>
      </c>
      <c r="B124">
        <v>139.6</v>
      </c>
      <c r="C124">
        <v>-94.6</v>
      </c>
      <c r="D124">
        <v>-95.99</v>
      </c>
    </row>
    <row r="125" spans="1:4" x14ac:dyDescent="0.3">
      <c r="A125" s="2">
        <v>37084</v>
      </c>
      <c r="B125">
        <v>140.38</v>
      </c>
      <c r="C125">
        <v>-95.38</v>
      </c>
      <c r="D125">
        <v>-96.77</v>
      </c>
    </row>
    <row r="126" spans="1:4" x14ac:dyDescent="0.3">
      <c r="A126" s="2">
        <v>37193</v>
      </c>
      <c r="B126">
        <v>141.59</v>
      </c>
      <c r="C126">
        <v>-96.59</v>
      </c>
      <c r="D126">
        <v>-97.98</v>
      </c>
    </row>
    <row r="127" spans="1:4" x14ac:dyDescent="0.3">
      <c r="A127" s="2">
        <v>37279</v>
      </c>
      <c r="B127">
        <v>142.729999999999</v>
      </c>
      <c r="C127">
        <v>-97.73</v>
      </c>
      <c r="D127">
        <v>-99.12</v>
      </c>
    </row>
    <row r="128" spans="1:4" x14ac:dyDescent="0.3">
      <c r="A128" s="2">
        <v>37358</v>
      </c>
      <c r="B128">
        <v>143.59</v>
      </c>
      <c r="C128">
        <v>-98.59</v>
      </c>
      <c r="D128">
        <v>-99.98</v>
      </c>
    </row>
    <row r="129" spans="1:4" x14ac:dyDescent="0.3">
      <c r="A129" s="2">
        <v>37447</v>
      </c>
      <c r="B129">
        <v>144.05000000000001</v>
      </c>
      <c r="C129">
        <v>-99.05</v>
      </c>
      <c r="D129">
        <v>-100.44</v>
      </c>
    </row>
    <row r="130" spans="1:4" x14ac:dyDescent="0.3">
      <c r="A130" s="2">
        <v>37552</v>
      </c>
      <c r="B130">
        <v>144.30000000000001</v>
      </c>
      <c r="C130">
        <v>-99.3</v>
      </c>
      <c r="D130">
        <v>-100.69</v>
      </c>
    </row>
    <row r="131" spans="1:4" x14ac:dyDescent="0.3">
      <c r="A131" s="2">
        <v>37630</v>
      </c>
      <c r="B131">
        <v>144.09</v>
      </c>
      <c r="C131">
        <v>-99.09</v>
      </c>
      <c r="D131">
        <v>-100.48</v>
      </c>
    </row>
    <row r="132" spans="1:4" x14ac:dyDescent="0.3">
      <c r="A132" s="2">
        <v>37732</v>
      </c>
      <c r="B132">
        <v>143.4</v>
      </c>
      <c r="C132">
        <v>-98.4</v>
      </c>
      <c r="D132">
        <v>-99.79</v>
      </c>
    </row>
    <row r="133" spans="1:4" x14ac:dyDescent="0.3">
      <c r="A133" s="2">
        <v>37812</v>
      </c>
      <c r="B133">
        <v>143.26</v>
      </c>
      <c r="C133">
        <v>-98.26</v>
      </c>
      <c r="D133">
        <v>-99.65</v>
      </c>
    </row>
    <row r="134" spans="1:4" x14ac:dyDescent="0.3">
      <c r="A134" s="2">
        <v>37935</v>
      </c>
      <c r="B134">
        <v>143.04</v>
      </c>
      <c r="C134">
        <v>-98.04</v>
      </c>
      <c r="D134">
        <v>-99.43</v>
      </c>
    </row>
    <row r="135" spans="1:4" x14ac:dyDescent="0.3">
      <c r="A135" s="2">
        <v>37998</v>
      </c>
      <c r="B135">
        <v>143</v>
      </c>
      <c r="C135">
        <v>-98</v>
      </c>
      <c r="D135">
        <v>-99.39</v>
      </c>
    </row>
    <row r="136" spans="1:4" x14ac:dyDescent="0.3">
      <c r="A136" s="2">
        <v>38096</v>
      </c>
      <c r="B136">
        <v>143.12</v>
      </c>
      <c r="C136">
        <v>-98.12</v>
      </c>
      <c r="D136">
        <v>-99.51</v>
      </c>
    </row>
    <row r="137" spans="1:4" x14ac:dyDescent="0.3">
      <c r="A137" s="2">
        <v>38204</v>
      </c>
      <c r="B137">
        <v>144.02000000000001</v>
      </c>
      <c r="C137">
        <v>-99.02</v>
      </c>
      <c r="D137">
        <v>-100.41</v>
      </c>
    </row>
    <row r="138" spans="1:4" x14ac:dyDescent="0.3">
      <c r="A138" s="2">
        <v>38309</v>
      </c>
      <c r="B138">
        <v>144.04</v>
      </c>
      <c r="C138">
        <v>-99.04</v>
      </c>
      <c r="D138">
        <v>-100.43</v>
      </c>
    </row>
    <row r="139" spans="1:4" x14ac:dyDescent="0.3">
      <c r="A139" s="2">
        <v>38373</v>
      </c>
      <c r="B139">
        <v>144.18</v>
      </c>
      <c r="C139">
        <v>-99.18</v>
      </c>
      <c r="D139">
        <v>-100.57</v>
      </c>
    </row>
    <row r="140" spans="1:4" x14ac:dyDescent="0.3">
      <c r="A140" s="2">
        <v>38457</v>
      </c>
      <c r="B140">
        <v>144.25</v>
      </c>
      <c r="C140">
        <v>-99.25</v>
      </c>
      <c r="D140">
        <v>-100.64</v>
      </c>
    </row>
    <row r="141" spans="1:4" x14ac:dyDescent="0.3">
      <c r="A141" s="2">
        <v>38545</v>
      </c>
      <c r="B141">
        <v>144.93</v>
      </c>
      <c r="C141">
        <v>-99.93</v>
      </c>
      <c r="D141">
        <v>-101.32</v>
      </c>
    </row>
    <row r="142" spans="1:4" x14ac:dyDescent="0.3">
      <c r="A142" s="2">
        <v>38650</v>
      </c>
      <c r="B142">
        <v>145.979999999999</v>
      </c>
      <c r="C142">
        <v>-100.98</v>
      </c>
      <c r="D142">
        <v>-102.37</v>
      </c>
    </row>
    <row r="143" spans="1:4" x14ac:dyDescent="0.3">
      <c r="A143" s="2">
        <v>38727</v>
      </c>
      <c r="B143">
        <v>146.47</v>
      </c>
      <c r="C143">
        <v>-101.47</v>
      </c>
      <c r="D143">
        <v>-102.86</v>
      </c>
    </row>
    <row r="144" spans="1:4" x14ac:dyDescent="0.3">
      <c r="A144" s="2">
        <v>38831</v>
      </c>
      <c r="B144">
        <v>146.71</v>
      </c>
      <c r="C144">
        <v>-101.71</v>
      </c>
      <c r="D144">
        <v>-103.1</v>
      </c>
    </row>
    <row r="145" spans="1:4" x14ac:dyDescent="0.3">
      <c r="A145" s="2">
        <v>38908</v>
      </c>
      <c r="B145">
        <v>146.75</v>
      </c>
      <c r="C145">
        <v>-101.75</v>
      </c>
      <c r="D145">
        <v>-103.14</v>
      </c>
    </row>
    <row r="146" spans="1:4" x14ac:dyDescent="0.3">
      <c r="A146" s="2">
        <v>39030</v>
      </c>
      <c r="B146">
        <v>146.31</v>
      </c>
      <c r="C146">
        <v>-101.31</v>
      </c>
      <c r="D146">
        <v>-102.7</v>
      </c>
    </row>
    <row r="147" spans="1:4" x14ac:dyDescent="0.3">
      <c r="A147" s="2">
        <v>39091</v>
      </c>
      <c r="B147">
        <v>146.62</v>
      </c>
      <c r="C147">
        <v>-101.62</v>
      </c>
      <c r="D147">
        <v>-103.01</v>
      </c>
    </row>
    <row r="148" spans="1:4" x14ac:dyDescent="0.3">
      <c r="A148" s="2">
        <v>39211</v>
      </c>
      <c r="B148">
        <v>147.63999999999899</v>
      </c>
      <c r="C148">
        <v>-102.64</v>
      </c>
      <c r="D148">
        <v>-104.03</v>
      </c>
    </row>
    <row r="149" spans="1:4" x14ac:dyDescent="0.3">
      <c r="A149" s="2">
        <v>39286</v>
      </c>
      <c r="B149">
        <v>147.5</v>
      </c>
      <c r="C149">
        <v>-102.5</v>
      </c>
      <c r="D149">
        <v>-103.89</v>
      </c>
    </row>
    <row r="150" spans="1:4" x14ac:dyDescent="0.3">
      <c r="A150" s="2">
        <v>39377</v>
      </c>
      <c r="B150">
        <v>149.76</v>
      </c>
      <c r="C150">
        <v>-104.76</v>
      </c>
      <c r="D150">
        <v>-106.15</v>
      </c>
    </row>
    <row r="151" spans="1:4" x14ac:dyDescent="0.3">
      <c r="A151" s="2">
        <v>39470</v>
      </c>
      <c r="B151">
        <v>149.91</v>
      </c>
      <c r="C151">
        <v>-104.91</v>
      </c>
      <c r="D151">
        <v>-106.3</v>
      </c>
    </row>
    <row r="152" spans="1:4" x14ac:dyDescent="0.3">
      <c r="A152" s="2">
        <v>39568</v>
      </c>
      <c r="B152">
        <v>150.04</v>
      </c>
      <c r="C152">
        <v>-105.04</v>
      </c>
      <c r="D152">
        <v>-106.43</v>
      </c>
    </row>
    <row r="153" spans="1:4" x14ac:dyDescent="0.3">
      <c r="A153" s="2">
        <v>39651</v>
      </c>
      <c r="B153">
        <v>150.85</v>
      </c>
      <c r="C153">
        <v>-105.85</v>
      </c>
      <c r="D153">
        <v>-107.24</v>
      </c>
    </row>
    <row r="154" spans="1:4" x14ac:dyDescent="0.3">
      <c r="A154" s="2">
        <v>39744</v>
      </c>
      <c r="B154">
        <v>151.25</v>
      </c>
      <c r="C154">
        <v>-106.25</v>
      </c>
      <c r="D154">
        <v>-107.64</v>
      </c>
    </row>
    <row r="155" spans="1:4" x14ac:dyDescent="0.3">
      <c r="A155" s="2">
        <v>39868</v>
      </c>
      <c r="B155">
        <v>150.54</v>
      </c>
      <c r="C155">
        <v>-105.54</v>
      </c>
      <c r="D155">
        <v>-106.93</v>
      </c>
    </row>
    <row r="156" spans="1:4" x14ac:dyDescent="0.3">
      <c r="A156" s="2">
        <v>39939</v>
      </c>
      <c r="B156">
        <v>148.54</v>
      </c>
      <c r="C156">
        <v>-103.54</v>
      </c>
      <c r="D156">
        <v>-104.93</v>
      </c>
    </row>
    <row r="157" spans="1:4" x14ac:dyDescent="0.3">
      <c r="A157" s="2">
        <v>40051</v>
      </c>
      <c r="B157">
        <v>147.77000000000001</v>
      </c>
      <c r="C157">
        <v>-102.77</v>
      </c>
      <c r="D157">
        <v>-104.16</v>
      </c>
    </row>
    <row r="158" spans="1:4" x14ac:dyDescent="0.3">
      <c r="A158" s="2">
        <v>40134</v>
      </c>
      <c r="B158">
        <v>147.84</v>
      </c>
      <c r="C158">
        <v>-102.84</v>
      </c>
      <c r="D158">
        <v>-104.23</v>
      </c>
    </row>
    <row r="159" spans="1:4" x14ac:dyDescent="0.3">
      <c r="A159" s="2">
        <v>40245</v>
      </c>
      <c r="B159">
        <v>147.19999999999899</v>
      </c>
      <c r="C159">
        <v>-102.2</v>
      </c>
      <c r="D159">
        <v>-103.59</v>
      </c>
    </row>
    <row r="160" spans="1:4" x14ac:dyDescent="0.3">
      <c r="A160" s="2">
        <v>40332</v>
      </c>
      <c r="B160">
        <v>144.84</v>
      </c>
      <c r="C160">
        <v>-99.84</v>
      </c>
      <c r="D160">
        <v>-101.23</v>
      </c>
    </row>
    <row r="161" spans="1:4" x14ac:dyDescent="0.3">
      <c r="A161" s="2">
        <v>40407</v>
      </c>
      <c r="B161">
        <v>140.94999999999899</v>
      </c>
      <c r="C161">
        <v>-95.95</v>
      </c>
      <c r="D161">
        <v>-97.34</v>
      </c>
    </row>
    <row r="162" spans="1:4" x14ac:dyDescent="0.3">
      <c r="A162" s="2">
        <v>40409</v>
      </c>
      <c r="B162">
        <v>140.97</v>
      </c>
      <c r="C162">
        <v>-95.97</v>
      </c>
      <c r="D162">
        <v>-97.36</v>
      </c>
    </row>
    <row r="163" spans="1:4" x14ac:dyDescent="0.3">
      <c r="A163" s="2">
        <v>40490</v>
      </c>
      <c r="B163">
        <v>137.13999999999899</v>
      </c>
      <c r="C163">
        <v>-92.14</v>
      </c>
      <c r="D163">
        <v>-93.53</v>
      </c>
    </row>
    <row r="164" spans="1:4" x14ac:dyDescent="0.3">
      <c r="A164" s="2">
        <v>40590</v>
      </c>
      <c r="B164">
        <v>132.80000000000001</v>
      </c>
      <c r="C164">
        <v>-87.8</v>
      </c>
      <c r="D164">
        <v>-89.19</v>
      </c>
    </row>
    <row r="165" spans="1:4" x14ac:dyDescent="0.3">
      <c r="A165" s="2">
        <v>40652</v>
      </c>
      <c r="B165">
        <v>130.51</v>
      </c>
      <c r="C165">
        <v>-85.51</v>
      </c>
      <c r="D165">
        <v>-86.9</v>
      </c>
    </row>
    <row r="166" spans="1:4" x14ac:dyDescent="0.3">
      <c r="A166" s="2">
        <v>40737</v>
      </c>
      <c r="B166">
        <v>128.74</v>
      </c>
      <c r="C166">
        <v>-83.74</v>
      </c>
      <c r="D166">
        <v>-85.13</v>
      </c>
    </row>
    <row r="167" spans="1:4" x14ac:dyDescent="0.3">
      <c r="A167" s="2">
        <v>40841</v>
      </c>
      <c r="B167">
        <v>126.6</v>
      </c>
      <c r="C167">
        <v>-81.599999999999895</v>
      </c>
      <c r="D167">
        <v>-82.99</v>
      </c>
    </row>
    <row r="168" spans="1:4" x14ac:dyDescent="0.3">
      <c r="A168" s="2">
        <v>40933</v>
      </c>
      <c r="B168">
        <v>124.3</v>
      </c>
      <c r="C168">
        <v>-79.3</v>
      </c>
      <c r="D168">
        <v>-80.69</v>
      </c>
    </row>
    <row r="169" spans="1:4" x14ac:dyDescent="0.3">
      <c r="A169" s="2">
        <v>41052</v>
      </c>
      <c r="B169">
        <v>121.6</v>
      </c>
      <c r="C169">
        <v>-76.599999999999895</v>
      </c>
      <c r="D169">
        <v>-77.989999999999895</v>
      </c>
    </row>
    <row r="170" spans="1:4" x14ac:dyDescent="0.3">
      <c r="A170" s="2">
        <v>41116</v>
      </c>
      <c r="B170">
        <v>122.63</v>
      </c>
      <c r="C170">
        <v>-77.63</v>
      </c>
      <c r="D170">
        <v>-79.02</v>
      </c>
    </row>
    <row r="171" spans="1:4" x14ac:dyDescent="0.3">
      <c r="A171" s="2">
        <v>41219</v>
      </c>
      <c r="B171">
        <v>123.52</v>
      </c>
      <c r="C171">
        <v>-78.52</v>
      </c>
      <c r="D171">
        <v>-79.91</v>
      </c>
    </row>
    <row r="172" spans="1:4" x14ac:dyDescent="0.3">
      <c r="A172" s="2">
        <v>41354</v>
      </c>
      <c r="B172">
        <v>123.41</v>
      </c>
      <c r="C172">
        <v>-78.41</v>
      </c>
      <c r="D172">
        <v>-79.8</v>
      </c>
    </row>
    <row r="173" spans="1:4" x14ac:dyDescent="0.3">
      <c r="A173" s="2">
        <v>41416</v>
      </c>
      <c r="B173">
        <v>123.47</v>
      </c>
      <c r="C173">
        <v>-78.47</v>
      </c>
      <c r="D173">
        <v>-79.86</v>
      </c>
    </row>
    <row r="174" spans="1:4" x14ac:dyDescent="0.3">
      <c r="A174" s="2">
        <v>41515</v>
      </c>
      <c r="B174">
        <v>123.45</v>
      </c>
      <c r="C174">
        <v>-78.45</v>
      </c>
      <c r="D174">
        <v>-79.84</v>
      </c>
    </row>
    <row r="175" spans="1:4" x14ac:dyDescent="0.3">
      <c r="A175" s="2">
        <v>41569</v>
      </c>
      <c r="B175">
        <v>122.82</v>
      </c>
      <c r="C175">
        <v>-77.819999999999894</v>
      </c>
      <c r="D175">
        <v>-79.209999999999894</v>
      </c>
    </row>
    <row r="176" spans="1:4" x14ac:dyDescent="0.3">
      <c r="A176" s="2">
        <v>41677</v>
      </c>
      <c r="B176">
        <v>122.67</v>
      </c>
      <c r="C176">
        <v>-77.67</v>
      </c>
      <c r="D176">
        <v>-79.06</v>
      </c>
    </row>
    <row r="177" spans="1:4" x14ac:dyDescent="0.3">
      <c r="A177" s="2">
        <v>41794</v>
      </c>
      <c r="B177">
        <v>122.41</v>
      </c>
      <c r="C177">
        <v>-77.41</v>
      </c>
      <c r="D177">
        <v>-78.8</v>
      </c>
    </row>
    <row r="178" spans="1:4" x14ac:dyDescent="0.3">
      <c r="A178" s="2">
        <v>41892</v>
      </c>
      <c r="B178">
        <v>122.28</v>
      </c>
      <c r="C178">
        <v>-77.28</v>
      </c>
      <c r="D178">
        <v>-78.67</v>
      </c>
    </row>
    <row r="179" spans="1:4" x14ac:dyDescent="0.3">
      <c r="A179" s="2">
        <v>41962</v>
      </c>
      <c r="B179">
        <v>122.26</v>
      </c>
      <c r="C179">
        <v>-77.260000000000005</v>
      </c>
      <c r="D179">
        <v>-78.650000000000006</v>
      </c>
    </row>
    <row r="180" spans="1:4" x14ac:dyDescent="0.3">
      <c r="A180" s="2">
        <v>42026</v>
      </c>
      <c r="B180">
        <v>122.36</v>
      </c>
      <c r="C180">
        <v>-77.36</v>
      </c>
      <c r="D180">
        <v>-78.75</v>
      </c>
    </row>
    <row r="181" spans="1:4" x14ac:dyDescent="0.3">
      <c r="A181" s="2">
        <v>42167</v>
      </c>
      <c r="B181">
        <v>122.34</v>
      </c>
      <c r="C181">
        <v>-77.34</v>
      </c>
      <c r="D181">
        <v>-78.73</v>
      </c>
    </row>
    <row r="182" spans="1:4" x14ac:dyDescent="0.3">
      <c r="A182" s="2">
        <v>42243</v>
      </c>
      <c r="B182">
        <v>122.55</v>
      </c>
      <c r="C182">
        <v>-77.55</v>
      </c>
      <c r="D182">
        <v>-78.94</v>
      </c>
    </row>
    <row r="183" spans="1:4" x14ac:dyDescent="0.3">
      <c r="A183" s="2">
        <v>42349</v>
      </c>
      <c r="B183">
        <v>121.55</v>
      </c>
      <c r="C183">
        <v>-76.55</v>
      </c>
      <c r="D183">
        <v>-77.94</v>
      </c>
    </row>
    <row r="184" spans="1:4" x14ac:dyDescent="0.3">
      <c r="A184" s="2">
        <v>42443</v>
      </c>
      <c r="B184">
        <v>121.16</v>
      </c>
      <c r="C184">
        <v>-76.16</v>
      </c>
      <c r="D184">
        <v>-77.55</v>
      </c>
    </row>
    <row r="185" spans="1:4" x14ac:dyDescent="0.3">
      <c r="A185" s="2">
        <v>42541</v>
      </c>
      <c r="B185">
        <v>120.91</v>
      </c>
      <c r="C185">
        <v>-75.91</v>
      </c>
      <c r="D185">
        <v>-77.3</v>
      </c>
    </row>
    <row r="186" spans="1:4" x14ac:dyDescent="0.3">
      <c r="A186" s="2">
        <v>42622</v>
      </c>
      <c r="B186">
        <v>120.7</v>
      </c>
      <c r="C186">
        <v>-75.7</v>
      </c>
      <c r="D186">
        <v>-77.09</v>
      </c>
    </row>
    <row r="187" spans="1:4" x14ac:dyDescent="0.3">
      <c r="A187" s="2">
        <v>42684</v>
      </c>
      <c r="B187">
        <v>120.59</v>
      </c>
      <c r="C187">
        <v>-75.59</v>
      </c>
      <c r="D187">
        <v>-76.98</v>
      </c>
    </row>
    <row r="188" spans="1:4" x14ac:dyDescent="0.3">
      <c r="A188" s="2">
        <v>42787</v>
      </c>
      <c r="B188">
        <v>121.11</v>
      </c>
      <c r="C188">
        <v>-76.11</v>
      </c>
      <c r="D188">
        <v>-77.5</v>
      </c>
    </row>
    <row r="189" spans="1:4" x14ac:dyDescent="0.3">
      <c r="A189" s="2">
        <v>42864</v>
      </c>
      <c r="B189">
        <v>120.67</v>
      </c>
      <c r="C189">
        <v>-75.67</v>
      </c>
      <c r="D189">
        <v>-77.06</v>
      </c>
    </row>
    <row r="190" spans="1:4" x14ac:dyDescent="0.3">
      <c r="A190" s="2">
        <v>42956</v>
      </c>
      <c r="B190">
        <v>120.56</v>
      </c>
      <c r="C190">
        <v>-75.56</v>
      </c>
      <c r="D190">
        <v>-76.95</v>
      </c>
    </row>
    <row r="191" spans="1:4" x14ac:dyDescent="0.3">
      <c r="A191" s="2">
        <v>43069</v>
      </c>
      <c r="B191">
        <v>119.97</v>
      </c>
      <c r="C191">
        <v>-74.97</v>
      </c>
      <c r="D191">
        <v>-76.36</v>
      </c>
    </row>
    <row r="192" spans="1:4" x14ac:dyDescent="0.3">
      <c r="A192" s="2">
        <v>43243</v>
      </c>
      <c r="B192">
        <v>119.87</v>
      </c>
      <c r="C192">
        <v>-74.87</v>
      </c>
      <c r="D192">
        <v>-76.260000000000005</v>
      </c>
    </row>
    <row r="193" spans="1:4" x14ac:dyDescent="0.3">
      <c r="A193" s="2">
        <v>43363</v>
      </c>
      <c r="B193">
        <v>120.52</v>
      </c>
      <c r="C193">
        <v>-75.52</v>
      </c>
      <c r="D193">
        <v>-76.91</v>
      </c>
    </row>
    <row r="194" spans="1:4" x14ac:dyDescent="0.3">
      <c r="A194" s="2">
        <v>43431</v>
      </c>
      <c r="B194">
        <v>120.44</v>
      </c>
      <c r="C194">
        <v>-75.44</v>
      </c>
      <c r="D194">
        <v>-76.83</v>
      </c>
    </row>
    <row r="195" spans="1:4" x14ac:dyDescent="0.3">
      <c r="A195" s="2">
        <v>43515</v>
      </c>
      <c r="B195">
        <v>120.38</v>
      </c>
      <c r="C195">
        <v>-75.38</v>
      </c>
      <c r="D195">
        <v>-76.77</v>
      </c>
    </row>
    <row r="196" spans="1:4" x14ac:dyDescent="0.3">
      <c r="A196" s="2">
        <v>43608</v>
      </c>
      <c r="B196">
        <v>119.9</v>
      </c>
      <c r="C196">
        <v>-74.900000000000006</v>
      </c>
      <c r="D196">
        <v>-76.290000000000006</v>
      </c>
    </row>
    <row r="197" spans="1:4" x14ac:dyDescent="0.3">
      <c r="A197" s="2">
        <v>43697</v>
      </c>
      <c r="B197">
        <v>120.74</v>
      </c>
      <c r="C197">
        <v>-75.739999999999895</v>
      </c>
      <c r="D197">
        <v>-77.13</v>
      </c>
    </row>
    <row r="198" spans="1:4" x14ac:dyDescent="0.3">
      <c r="A198" s="2">
        <v>43892</v>
      </c>
      <c r="B198">
        <v>119.41</v>
      </c>
      <c r="C198">
        <v>-74.41</v>
      </c>
      <c r="D198">
        <v>-75.8</v>
      </c>
    </row>
    <row r="199" spans="1:4" x14ac:dyDescent="0.3">
      <c r="A199" s="2">
        <v>44048</v>
      </c>
      <c r="B199">
        <v>119.33</v>
      </c>
      <c r="C199">
        <v>-74.33</v>
      </c>
      <c r="D199">
        <v>-75.72</v>
      </c>
    </row>
    <row r="200" spans="1:4" x14ac:dyDescent="0.3">
      <c r="A200" s="2">
        <v>44286</v>
      </c>
      <c r="B200">
        <v>119.15</v>
      </c>
      <c r="C200">
        <v>-74.150000000000006</v>
      </c>
      <c r="D200">
        <v>-75.540000000000006</v>
      </c>
    </row>
    <row r="201" spans="1:4" x14ac:dyDescent="0.3">
      <c r="A201" s="2">
        <v>44460</v>
      </c>
      <c r="B201">
        <v>119.7</v>
      </c>
      <c r="C201">
        <v>-74.7</v>
      </c>
      <c r="D201">
        <v>-76.09</v>
      </c>
    </row>
    <row r="202" spans="1:4" x14ac:dyDescent="0.3">
      <c r="A202" s="2">
        <v>44593</v>
      </c>
      <c r="B202">
        <v>119.58</v>
      </c>
      <c r="C202">
        <v>-74.58</v>
      </c>
      <c r="D202">
        <v>-75.97</v>
      </c>
    </row>
  </sheetData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5E2007-D41B-4F0E-A974-A1A45CD10410}">
  <dimension ref="A1:O268"/>
  <sheetViews>
    <sheetView topLeftCell="E1" workbookViewId="0">
      <selection activeCell="M6" sqref="M6"/>
    </sheetView>
  </sheetViews>
  <sheetFormatPr defaultRowHeight="14.4" x14ac:dyDescent="0.3"/>
  <cols>
    <col min="1" max="1" width="10.5546875" bestFit="1" customWidth="1"/>
  </cols>
  <sheetData>
    <row r="1" spans="1:15" s="1" customFormat="1" x14ac:dyDescent="0.3">
      <c r="A1" s="1" t="s">
        <v>0</v>
      </c>
      <c r="B1" s="1" t="s">
        <v>1</v>
      </c>
      <c r="C1" s="1" t="s">
        <v>2</v>
      </c>
      <c r="D1" s="1" t="s">
        <v>3</v>
      </c>
    </row>
    <row r="2" spans="1:15" x14ac:dyDescent="0.3">
      <c r="A2" s="2">
        <v>29915</v>
      </c>
      <c r="B2">
        <v>71.180000000000007</v>
      </c>
      <c r="C2">
        <v>-56.18</v>
      </c>
      <c r="D2">
        <v>-57.06</v>
      </c>
      <c r="F2">
        <v>3288</v>
      </c>
      <c r="G2">
        <v>34.413513183593999</v>
      </c>
      <c r="H2" s="2">
        <v>1</v>
      </c>
      <c r="I2">
        <f>IFERROR(VLOOKUP(H2,$A$2:$D$542,4,FALSE),IFERROR(VLOOKUP(H2,$A$2:$D$542,4),0))</f>
        <v>0</v>
      </c>
      <c r="K2">
        <f>MAX(D:D)</f>
        <v>-53.01</v>
      </c>
    </row>
    <row r="3" spans="1:15" x14ac:dyDescent="0.3">
      <c r="A3" s="2">
        <v>29937</v>
      </c>
      <c r="B3">
        <v>70.73</v>
      </c>
      <c r="C3">
        <v>-55.73</v>
      </c>
      <c r="D3">
        <v>-56.61</v>
      </c>
      <c r="F3">
        <v>10958</v>
      </c>
      <c r="G3">
        <v>32.133926391602003</v>
      </c>
      <c r="H3" s="2">
        <f>$H$2+F3-$F$2+1</f>
        <v>7672</v>
      </c>
      <c r="I3">
        <f>IFERROR(VLOOKUP(H3,A:D,4,FALSE),IFERROR(VLOOKUP(H3,A:D,4),0))</f>
        <v>0</v>
      </c>
      <c r="K3">
        <f>MIN(D:D)</f>
        <v>-91.89</v>
      </c>
    </row>
    <row r="4" spans="1:15" x14ac:dyDescent="0.3">
      <c r="A4" s="2">
        <v>29978</v>
      </c>
      <c r="B4">
        <v>69.8</v>
      </c>
      <c r="C4">
        <v>-54.8</v>
      </c>
      <c r="D4">
        <v>-55.68</v>
      </c>
      <c r="F4">
        <v>17897</v>
      </c>
      <c r="G4">
        <v>28.455989837646001</v>
      </c>
      <c r="H4" s="2">
        <f t="shared" ref="H4:H67" si="0">$H$2+F4-$F$2+1</f>
        <v>14611</v>
      </c>
      <c r="I4">
        <f t="shared" ref="I4:I67" si="1">IFERROR(VLOOKUP(H4,A:D,4,FALSE),IFERROR(VLOOKUP(H4,A:D,4),0))</f>
        <v>0</v>
      </c>
      <c r="L4" t="s">
        <v>9</v>
      </c>
      <c r="M4" t="s">
        <v>10</v>
      </c>
      <c r="N4" t="s">
        <v>11</v>
      </c>
      <c r="O4" t="s">
        <v>12</v>
      </c>
    </row>
    <row r="5" spans="1:15" x14ac:dyDescent="0.3">
      <c r="A5" s="2">
        <v>30006</v>
      </c>
      <c r="B5">
        <v>69.14</v>
      </c>
      <c r="C5">
        <v>-54.14</v>
      </c>
      <c r="D5">
        <v>-55.02</v>
      </c>
      <c r="F5">
        <v>20089</v>
      </c>
      <c r="G5">
        <v>21.589441299438</v>
      </c>
      <c r="H5" s="2">
        <f t="shared" si="0"/>
        <v>16803</v>
      </c>
      <c r="I5">
        <f t="shared" si="1"/>
        <v>0</v>
      </c>
      <c r="K5">
        <f>CORREL(G12:G51,I12:I51)^2</f>
        <v>0.96859378054688028</v>
      </c>
      <c r="L5">
        <f>1-(SUM(J10:J51)/SUM(K10:K51))</f>
        <v>0.92519605443203823</v>
      </c>
      <c r="M5">
        <f>SUM(L10:L51)*100/SUM(I10:I51)</f>
        <v>-2.4986096308183123</v>
      </c>
      <c r="N5">
        <f>SQRT(SUM(J10:J51))/COUNT(J10:J51)</f>
        <v>0.45087701876533171</v>
      </c>
      <c r="O5">
        <f>N5/_xlfn.STDEV.S(I12:I51)</f>
        <v>4.2700657760965231E-2</v>
      </c>
    </row>
    <row r="6" spans="1:15" x14ac:dyDescent="0.3">
      <c r="A6" s="2">
        <v>30035</v>
      </c>
      <c r="B6">
        <v>69.13</v>
      </c>
      <c r="C6">
        <v>-54.13</v>
      </c>
      <c r="D6">
        <v>-55.01</v>
      </c>
      <c r="F6">
        <v>22646</v>
      </c>
      <c r="G6">
        <v>16.284042358398001</v>
      </c>
      <c r="H6" s="2">
        <f t="shared" si="0"/>
        <v>19360</v>
      </c>
      <c r="I6">
        <f t="shared" si="1"/>
        <v>0</v>
      </c>
    </row>
    <row r="7" spans="1:15" x14ac:dyDescent="0.3">
      <c r="A7" s="2">
        <v>30055</v>
      </c>
      <c r="B7">
        <v>68.849999999999895</v>
      </c>
      <c r="C7">
        <v>-53.85</v>
      </c>
      <c r="D7">
        <v>-54.73</v>
      </c>
      <c r="F7">
        <v>24472</v>
      </c>
      <c r="G7">
        <v>8.1400318145752006</v>
      </c>
      <c r="H7" s="2">
        <f t="shared" si="0"/>
        <v>21186</v>
      </c>
      <c r="I7">
        <f t="shared" si="1"/>
        <v>0</v>
      </c>
    </row>
    <row r="8" spans="1:15" x14ac:dyDescent="0.3">
      <c r="A8" s="2">
        <v>30091</v>
      </c>
      <c r="B8">
        <v>68.86</v>
      </c>
      <c r="C8">
        <v>-53.86</v>
      </c>
      <c r="D8">
        <v>-54.74</v>
      </c>
      <c r="F8">
        <v>27029</v>
      </c>
      <c r="G8">
        <v>-7.6883945465089996</v>
      </c>
      <c r="H8" s="2">
        <f t="shared" si="0"/>
        <v>23743</v>
      </c>
      <c r="I8">
        <f t="shared" si="1"/>
        <v>0</v>
      </c>
    </row>
    <row r="9" spans="1:15" x14ac:dyDescent="0.3">
      <c r="A9" s="2">
        <v>30154</v>
      </c>
      <c r="B9">
        <v>68.739999999999895</v>
      </c>
      <c r="C9">
        <v>-53.74</v>
      </c>
      <c r="D9">
        <v>-54.62</v>
      </c>
      <c r="F9">
        <v>28124</v>
      </c>
      <c r="G9">
        <v>-16.74585533142</v>
      </c>
      <c r="H9" s="2">
        <f t="shared" si="0"/>
        <v>24838</v>
      </c>
      <c r="I9">
        <f t="shared" si="1"/>
        <v>0</v>
      </c>
    </row>
    <row r="10" spans="1:15" x14ac:dyDescent="0.3">
      <c r="A10" s="2">
        <v>30189</v>
      </c>
      <c r="B10">
        <v>68.42</v>
      </c>
      <c r="C10">
        <v>-53.42</v>
      </c>
      <c r="D10">
        <v>-54.3</v>
      </c>
      <c r="F10">
        <v>29951</v>
      </c>
      <c r="G10">
        <v>-35.39619064331</v>
      </c>
      <c r="H10" s="2">
        <f t="shared" si="0"/>
        <v>26665</v>
      </c>
      <c r="I10">
        <f t="shared" si="1"/>
        <v>0</v>
      </c>
    </row>
    <row r="11" spans="1:15" x14ac:dyDescent="0.3">
      <c r="A11" s="2">
        <v>30218</v>
      </c>
      <c r="B11">
        <v>68.22</v>
      </c>
      <c r="C11">
        <v>-53.22</v>
      </c>
      <c r="D11">
        <v>-54.1</v>
      </c>
      <c r="F11">
        <v>31777</v>
      </c>
      <c r="G11">
        <v>-50.180820465090001</v>
      </c>
      <c r="H11" s="2">
        <f t="shared" si="0"/>
        <v>28491</v>
      </c>
      <c r="I11">
        <f t="shared" si="1"/>
        <v>0</v>
      </c>
    </row>
    <row r="12" spans="1:15" x14ac:dyDescent="0.3">
      <c r="A12" s="2">
        <v>30243</v>
      </c>
      <c r="B12">
        <v>67.91</v>
      </c>
      <c r="C12">
        <v>-52.91</v>
      </c>
      <c r="D12">
        <v>-53.79</v>
      </c>
      <c r="F12">
        <v>33238</v>
      </c>
      <c r="G12">
        <v>-58.17393875122</v>
      </c>
      <c r="H12" s="2">
        <f t="shared" si="0"/>
        <v>29952</v>
      </c>
      <c r="I12">
        <f t="shared" si="1"/>
        <v>-56.61</v>
      </c>
      <c r="J12">
        <f>(I12-G12)^2</f>
        <v>2.4459044175675739</v>
      </c>
      <c r="K12">
        <f>(I12-AVERAGE($I$12:I$51))^2</f>
        <v>331.48574556249997</v>
      </c>
      <c r="L12">
        <f>(I12-G12)</f>
        <v>1.5639387512200003</v>
      </c>
    </row>
    <row r="13" spans="1:15" x14ac:dyDescent="0.3">
      <c r="A13" s="2">
        <v>30315</v>
      </c>
      <c r="B13">
        <v>67.290000000000006</v>
      </c>
      <c r="C13">
        <v>-52.29</v>
      </c>
      <c r="D13">
        <v>-53.17</v>
      </c>
      <c r="F13">
        <v>33603</v>
      </c>
      <c r="G13">
        <v>-58.998012542719998</v>
      </c>
      <c r="H13" s="2">
        <f t="shared" si="0"/>
        <v>30317</v>
      </c>
      <c r="I13">
        <f t="shared" si="1"/>
        <v>-53.17</v>
      </c>
      <c r="J13">
        <f t="shared" ref="J13:J76" si="2">(I13-G13)^2</f>
        <v>33.965730198101596</v>
      </c>
      <c r="K13">
        <f>(I13-AVERAGE($I$12:I$51))^2</f>
        <v>468.58178556249987</v>
      </c>
      <c r="L13">
        <f t="shared" ref="L13:L76" si="3">(I13-G13)</f>
        <v>5.8280125427199962</v>
      </c>
    </row>
    <row r="14" spans="1:15" x14ac:dyDescent="0.3">
      <c r="A14" s="2">
        <v>30342</v>
      </c>
      <c r="B14">
        <v>67.53</v>
      </c>
      <c r="C14">
        <v>-52.53</v>
      </c>
      <c r="D14">
        <v>-53.41</v>
      </c>
      <c r="F14">
        <v>33968</v>
      </c>
      <c r="G14">
        <v>-60.590152740480001</v>
      </c>
      <c r="H14" s="2">
        <f t="shared" si="0"/>
        <v>30682</v>
      </c>
      <c r="I14">
        <f t="shared" si="1"/>
        <v>-55.83</v>
      </c>
      <c r="J14">
        <f t="shared" si="2"/>
        <v>22.659054112699277</v>
      </c>
      <c r="K14">
        <f>(I14-AVERAGE($I$12:I$51))^2</f>
        <v>360.4966755625</v>
      </c>
      <c r="L14">
        <f t="shared" si="3"/>
        <v>4.7601527404800024</v>
      </c>
    </row>
    <row r="15" spans="1:15" x14ac:dyDescent="0.3">
      <c r="A15" s="2">
        <v>30370</v>
      </c>
      <c r="B15">
        <v>67.13</v>
      </c>
      <c r="C15">
        <v>-52.13</v>
      </c>
      <c r="D15">
        <v>-53.01</v>
      </c>
      <c r="F15">
        <v>34334</v>
      </c>
      <c r="G15">
        <v>-60.792739868159998</v>
      </c>
      <c r="H15" s="2">
        <f t="shared" si="0"/>
        <v>31048</v>
      </c>
      <c r="I15">
        <f t="shared" si="1"/>
        <v>-54.83</v>
      </c>
      <c r="J15">
        <f t="shared" si="2"/>
        <v>35.554266735344733</v>
      </c>
      <c r="K15">
        <f>(I15-AVERAGE($I$12:I$51))^2</f>
        <v>399.4701755625</v>
      </c>
      <c r="L15">
        <f t="shared" si="3"/>
        <v>5.9627398681599999</v>
      </c>
    </row>
    <row r="16" spans="1:15" x14ac:dyDescent="0.3">
      <c r="A16" s="2">
        <v>30410</v>
      </c>
      <c r="B16">
        <v>67.22</v>
      </c>
      <c r="C16">
        <v>-52.22</v>
      </c>
      <c r="D16">
        <v>-53.1</v>
      </c>
      <c r="F16">
        <v>34699</v>
      </c>
      <c r="G16">
        <v>-63.060173034670001</v>
      </c>
      <c r="H16" s="2">
        <f t="shared" si="0"/>
        <v>31413</v>
      </c>
      <c r="I16">
        <f t="shared" si="1"/>
        <v>-58.08</v>
      </c>
      <c r="J16">
        <f t="shared" si="2"/>
        <v>24.802123455254222</v>
      </c>
      <c r="K16">
        <f>(I16-AVERAGE($I$12:I$51))^2</f>
        <v>280.11880056250004</v>
      </c>
      <c r="L16">
        <f t="shared" si="3"/>
        <v>4.9801730346700026</v>
      </c>
    </row>
    <row r="17" spans="1:12" x14ac:dyDescent="0.3">
      <c r="A17" s="2">
        <v>30461</v>
      </c>
      <c r="B17">
        <v>67.48</v>
      </c>
      <c r="C17">
        <v>-52.48</v>
      </c>
      <c r="D17">
        <v>-53.36</v>
      </c>
      <c r="F17">
        <v>35064</v>
      </c>
      <c r="G17">
        <v>-66.124908447270002</v>
      </c>
      <c r="H17" s="2">
        <f t="shared" si="0"/>
        <v>31778</v>
      </c>
      <c r="I17">
        <f t="shared" si="1"/>
        <v>-62.5</v>
      </c>
      <c r="J17">
        <f t="shared" si="2"/>
        <v>13.139961251089417</v>
      </c>
      <c r="K17">
        <f>(I17-AVERAGE($I$12:I$51))^2</f>
        <v>151.70233056249998</v>
      </c>
      <c r="L17">
        <f t="shared" si="3"/>
        <v>3.6249084472700019</v>
      </c>
    </row>
    <row r="18" spans="1:12" x14ac:dyDescent="0.3">
      <c r="A18" s="2">
        <v>30494</v>
      </c>
      <c r="B18">
        <v>67.400000000000006</v>
      </c>
      <c r="C18">
        <v>-52.4</v>
      </c>
      <c r="D18">
        <v>-53.28</v>
      </c>
      <c r="F18">
        <v>35429</v>
      </c>
      <c r="G18">
        <v>-66.943710327150001</v>
      </c>
      <c r="H18" s="2">
        <f t="shared" si="0"/>
        <v>32143</v>
      </c>
      <c r="I18">
        <f t="shared" si="1"/>
        <v>-63.23</v>
      </c>
      <c r="J18">
        <f t="shared" si="2"/>
        <v>13.791644393980588</v>
      </c>
      <c r="K18">
        <f>(I18-AVERAGE($I$12:I$51))^2</f>
        <v>134.25277556250006</v>
      </c>
      <c r="L18">
        <f t="shared" si="3"/>
        <v>3.7137103271500038</v>
      </c>
    </row>
    <row r="19" spans="1:12" x14ac:dyDescent="0.3">
      <c r="A19" s="2">
        <v>30525</v>
      </c>
      <c r="B19">
        <v>67.67</v>
      </c>
      <c r="C19">
        <v>-52.67</v>
      </c>
      <c r="D19">
        <v>-53.55</v>
      </c>
      <c r="F19">
        <v>35795</v>
      </c>
      <c r="G19">
        <v>-67.201370239260001</v>
      </c>
      <c r="H19" s="2">
        <f t="shared" si="0"/>
        <v>32509</v>
      </c>
      <c r="I19">
        <f t="shared" si="1"/>
        <v>-64.38</v>
      </c>
      <c r="J19">
        <f t="shared" si="2"/>
        <v>7.9601300269820605</v>
      </c>
      <c r="K19">
        <f>(I19-AVERAGE($I$12:I$51))^2</f>
        <v>108.92575056250007</v>
      </c>
      <c r="L19">
        <f t="shared" si="3"/>
        <v>2.8213702392600055</v>
      </c>
    </row>
    <row r="20" spans="1:12" x14ac:dyDescent="0.3">
      <c r="A20" s="2">
        <v>30546</v>
      </c>
      <c r="B20">
        <v>67.98</v>
      </c>
      <c r="C20">
        <v>-52.98</v>
      </c>
      <c r="D20">
        <v>-53.86</v>
      </c>
      <c r="F20">
        <v>36160</v>
      </c>
      <c r="G20">
        <v>-67.8578414917</v>
      </c>
      <c r="H20" s="2">
        <f t="shared" si="0"/>
        <v>32874</v>
      </c>
      <c r="I20">
        <f t="shared" si="1"/>
        <v>-64.260000000000005</v>
      </c>
      <c r="J20">
        <f t="shared" si="2"/>
        <v>12.944463399398046</v>
      </c>
      <c r="K20">
        <f>(I20-AVERAGE($I$12:I$51))^2</f>
        <v>111.44497056249988</v>
      </c>
      <c r="L20">
        <f t="shared" si="3"/>
        <v>3.5978414916999952</v>
      </c>
    </row>
    <row r="21" spans="1:12" x14ac:dyDescent="0.3">
      <c r="A21" s="2">
        <v>30589</v>
      </c>
      <c r="B21">
        <v>67.900000000000006</v>
      </c>
      <c r="C21">
        <v>-52.9</v>
      </c>
      <c r="D21">
        <v>-53.78</v>
      </c>
      <c r="F21">
        <v>36525</v>
      </c>
      <c r="G21">
        <v>-69.058586120610002</v>
      </c>
      <c r="H21" s="2">
        <f t="shared" si="0"/>
        <v>33239</v>
      </c>
      <c r="I21">
        <f t="shared" si="1"/>
        <v>-64.63</v>
      </c>
      <c r="J21">
        <f t="shared" si="2"/>
        <v>19.612375027659589</v>
      </c>
      <c r="K21">
        <f>(I21-AVERAGE($I$12:I$51))^2</f>
        <v>103.76987556250008</v>
      </c>
      <c r="L21">
        <f t="shared" si="3"/>
        <v>4.4285861206100066</v>
      </c>
    </row>
    <row r="22" spans="1:12" x14ac:dyDescent="0.3">
      <c r="A22" s="2">
        <v>30609</v>
      </c>
      <c r="B22">
        <v>68.400000000000006</v>
      </c>
      <c r="C22">
        <v>-53.4</v>
      </c>
      <c r="D22">
        <v>-54.28</v>
      </c>
      <c r="F22">
        <v>36890</v>
      </c>
      <c r="G22">
        <v>-73.203826904300001</v>
      </c>
      <c r="H22" s="2">
        <f t="shared" si="0"/>
        <v>33604</v>
      </c>
      <c r="I22">
        <f t="shared" si="1"/>
        <v>-69.3</v>
      </c>
      <c r="J22">
        <f t="shared" si="2"/>
        <v>15.239864498736555</v>
      </c>
      <c r="K22">
        <f>(I22-AVERAGE($I$12:I$51))^2</f>
        <v>30.434530562500019</v>
      </c>
      <c r="L22">
        <f t="shared" si="3"/>
        <v>3.9038269043000042</v>
      </c>
    </row>
    <row r="23" spans="1:12" x14ac:dyDescent="0.3">
      <c r="A23" s="2">
        <v>30641</v>
      </c>
      <c r="B23">
        <v>69.400000000000006</v>
      </c>
      <c r="C23">
        <v>-54.4</v>
      </c>
      <c r="D23">
        <v>-55.28</v>
      </c>
      <c r="F23">
        <v>37256</v>
      </c>
      <c r="G23">
        <v>-73.075630187990001</v>
      </c>
      <c r="H23" s="2">
        <f t="shared" si="0"/>
        <v>33970</v>
      </c>
      <c r="I23">
        <f t="shared" si="1"/>
        <v>-69.08</v>
      </c>
      <c r="J23">
        <f t="shared" si="2"/>
        <v>15.965060599177022</v>
      </c>
      <c r="K23">
        <f>(I23-AVERAGE($I$12:I$51))^2</f>
        <v>32.910300562500005</v>
      </c>
      <c r="L23">
        <f t="shared" si="3"/>
        <v>3.9956301879900025</v>
      </c>
    </row>
    <row r="24" spans="1:12" x14ac:dyDescent="0.3">
      <c r="A24" s="2">
        <v>30670</v>
      </c>
      <c r="B24">
        <v>69.95</v>
      </c>
      <c r="C24">
        <v>-54.95</v>
      </c>
      <c r="D24">
        <v>-55.83</v>
      </c>
      <c r="F24">
        <v>37621</v>
      </c>
      <c r="G24">
        <v>-73.348754882809999</v>
      </c>
      <c r="H24" s="2">
        <f t="shared" si="0"/>
        <v>34335</v>
      </c>
      <c r="I24">
        <f t="shared" si="1"/>
        <v>-71.38</v>
      </c>
      <c r="J24">
        <f t="shared" si="2"/>
        <v>3.8759957885882304</v>
      </c>
      <c r="K24">
        <f>(I24-AVERAGE($I$12:I$51))^2</f>
        <v>11.811250562500025</v>
      </c>
      <c r="L24">
        <f t="shared" si="3"/>
        <v>1.9687548828100034</v>
      </c>
    </row>
    <row r="25" spans="1:12" x14ac:dyDescent="0.3">
      <c r="A25" s="2">
        <v>30705</v>
      </c>
      <c r="B25">
        <v>70.08</v>
      </c>
      <c r="C25">
        <v>-55.08</v>
      </c>
      <c r="D25">
        <v>-55.96</v>
      </c>
      <c r="F25">
        <v>37986</v>
      </c>
      <c r="G25">
        <v>-75.726371765140001</v>
      </c>
      <c r="H25" s="2">
        <f t="shared" si="0"/>
        <v>34700</v>
      </c>
      <c r="I25">
        <f t="shared" si="1"/>
        <v>-74.349999999999895</v>
      </c>
      <c r="J25">
        <f t="shared" si="2"/>
        <v>1.8943992358748929</v>
      </c>
      <c r="K25">
        <f>(I25-AVERAGE($I$12:I$51))^2</f>
        <v>0.21785556250009722</v>
      </c>
      <c r="L25">
        <f t="shared" si="3"/>
        <v>1.3763717651401066</v>
      </c>
    </row>
    <row r="26" spans="1:12" x14ac:dyDescent="0.3">
      <c r="A26" s="2">
        <v>30734</v>
      </c>
      <c r="B26">
        <v>69.930000000000007</v>
      </c>
      <c r="C26">
        <v>-54.93</v>
      </c>
      <c r="D26">
        <v>-55.81</v>
      </c>
      <c r="F26">
        <v>38351</v>
      </c>
      <c r="G26">
        <v>-78.95580291748</v>
      </c>
      <c r="H26" s="2">
        <f t="shared" si="0"/>
        <v>35065</v>
      </c>
      <c r="I26">
        <f t="shared" si="1"/>
        <v>-80</v>
      </c>
      <c r="J26">
        <f t="shared" si="2"/>
        <v>1.0903475471432802</v>
      </c>
      <c r="K26">
        <f>(I26-AVERAGE($I$12:I$51))^2</f>
        <v>26.866080562500009</v>
      </c>
      <c r="L26">
        <f t="shared" si="3"/>
        <v>-1.0441970825200002</v>
      </c>
    </row>
    <row r="27" spans="1:12" x14ac:dyDescent="0.3">
      <c r="A27" s="2">
        <v>30764</v>
      </c>
      <c r="B27">
        <v>69.64</v>
      </c>
      <c r="C27">
        <v>-54.64</v>
      </c>
      <c r="D27">
        <v>-55.52</v>
      </c>
      <c r="F27">
        <v>38717</v>
      </c>
      <c r="G27">
        <v>-77.099884033199999</v>
      </c>
      <c r="H27" s="2">
        <f t="shared" si="0"/>
        <v>35431</v>
      </c>
      <c r="I27">
        <f t="shared" si="1"/>
        <v>-73.739999999999895</v>
      </c>
      <c r="J27">
        <f t="shared" si="2"/>
        <v>11.288820716552992</v>
      </c>
      <c r="K27">
        <f>(I27-AVERAGE($I$12:I$51))^2</f>
        <v>1.159390562500223</v>
      </c>
      <c r="L27">
        <f t="shared" si="3"/>
        <v>3.3598840332001032</v>
      </c>
    </row>
    <row r="28" spans="1:12" x14ac:dyDescent="0.3">
      <c r="A28" s="2">
        <v>30798</v>
      </c>
      <c r="B28">
        <v>69.25</v>
      </c>
      <c r="C28">
        <v>-54.25</v>
      </c>
      <c r="D28">
        <v>-55.13</v>
      </c>
      <c r="F28">
        <v>39082</v>
      </c>
      <c r="G28">
        <v>-78.692237853999998</v>
      </c>
      <c r="H28" s="2">
        <f t="shared" si="0"/>
        <v>35796</v>
      </c>
      <c r="I28">
        <f t="shared" si="1"/>
        <v>-75.959999999999894</v>
      </c>
      <c r="J28">
        <f t="shared" si="2"/>
        <v>7.4651236908310938</v>
      </c>
      <c r="K28">
        <f>(I28-AVERAGE($I$12:I$51))^2</f>
        <v>1.3070205624997606</v>
      </c>
      <c r="L28">
        <f t="shared" si="3"/>
        <v>2.732237854000104</v>
      </c>
    </row>
    <row r="29" spans="1:12" x14ac:dyDescent="0.3">
      <c r="A29" s="2">
        <v>30824</v>
      </c>
      <c r="B29">
        <v>69.59</v>
      </c>
      <c r="C29">
        <v>-54.59</v>
      </c>
      <c r="D29">
        <v>-55.47</v>
      </c>
      <c r="F29">
        <v>39447</v>
      </c>
      <c r="G29">
        <v>-77.162086486820002</v>
      </c>
      <c r="H29" s="2">
        <f t="shared" si="0"/>
        <v>36161</v>
      </c>
      <c r="I29">
        <f t="shared" si="1"/>
        <v>-76.260000000000005</v>
      </c>
      <c r="J29">
        <f t="shared" si="2"/>
        <v>0.81376002970324368</v>
      </c>
      <c r="K29">
        <f>(I29-AVERAGE($I$12:I$51))^2</f>
        <v>2.0829705625000177</v>
      </c>
      <c r="L29">
        <f t="shared" si="3"/>
        <v>0.90208648681999648</v>
      </c>
    </row>
    <row r="30" spans="1:12" x14ac:dyDescent="0.3">
      <c r="A30" s="2">
        <v>30853</v>
      </c>
      <c r="B30">
        <v>69.599999999999895</v>
      </c>
      <c r="C30">
        <v>-54.6</v>
      </c>
      <c r="D30">
        <v>-55.48</v>
      </c>
      <c r="F30">
        <v>39812</v>
      </c>
      <c r="G30">
        <v>-77.794273376459998</v>
      </c>
      <c r="H30" s="2">
        <f t="shared" si="0"/>
        <v>36526</v>
      </c>
      <c r="I30">
        <f t="shared" si="1"/>
        <v>-76.87</v>
      </c>
      <c r="J30">
        <f t="shared" si="2"/>
        <v>0.85428127443275648</v>
      </c>
      <c r="K30">
        <f>(I30-AVERAGE($I$12:I$51))^2</f>
        <v>4.2158355625000228</v>
      </c>
      <c r="L30">
        <f t="shared" si="3"/>
        <v>0.9242733764599933</v>
      </c>
    </row>
    <row r="31" spans="1:12" x14ac:dyDescent="0.3">
      <c r="A31" s="2">
        <v>30887</v>
      </c>
      <c r="B31">
        <v>69.400000000000006</v>
      </c>
      <c r="C31">
        <v>-54.4</v>
      </c>
      <c r="D31">
        <v>-55.28</v>
      </c>
      <c r="F31">
        <v>40178</v>
      </c>
      <c r="G31">
        <v>-78.51895904541</v>
      </c>
      <c r="H31" s="2">
        <f t="shared" si="0"/>
        <v>36892</v>
      </c>
      <c r="I31">
        <f t="shared" si="1"/>
        <v>-76.42</v>
      </c>
      <c r="J31">
        <f t="shared" si="2"/>
        <v>4.4056290743084512</v>
      </c>
      <c r="K31">
        <f>(I31-AVERAGE($I$12:I$51))^2</f>
        <v>2.5704105625000087</v>
      </c>
      <c r="L31">
        <f t="shared" si="3"/>
        <v>2.0989590454099982</v>
      </c>
    </row>
    <row r="32" spans="1:12" x14ac:dyDescent="0.3">
      <c r="A32" s="2">
        <v>30925</v>
      </c>
      <c r="B32">
        <v>69.2</v>
      </c>
      <c r="C32">
        <v>-54.2</v>
      </c>
      <c r="D32">
        <v>-55.08</v>
      </c>
      <c r="F32">
        <v>40543</v>
      </c>
      <c r="G32">
        <v>-81.985038757319998</v>
      </c>
      <c r="H32" s="2">
        <f t="shared" si="0"/>
        <v>37257</v>
      </c>
      <c r="I32">
        <f t="shared" si="1"/>
        <v>-80.459999999999894</v>
      </c>
      <c r="J32">
        <f t="shared" si="2"/>
        <v>2.3257432113284464</v>
      </c>
      <c r="K32">
        <f>(I32-AVERAGE($I$12:I$51))^2</f>
        <v>31.84627056249882</v>
      </c>
      <c r="L32">
        <f t="shared" si="3"/>
        <v>1.5250387573201039</v>
      </c>
    </row>
    <row r="33" spans="1:12" x14ac:dyDescent="0.3">
      <c r="A33" s="2">
        <v>30952</v>
      </c>
      <c r="B33">
        <v>68.87</v>
      </c>
      <c r="C33">
        <v>-53.87</v>
      </c>
      <c r="D33">
        <v>-54.75</v>
      </c>
      <c r="F33">
        <v>40908</v>
      </c>
      <c r="G33">
        <v>-83.827911376949999</v>
      </c>
      <c r="H33" s="2">
        <f t="shared" si="0"/>
        <v>37622</v>
      </c>
      <c r="I33">
        <f t="shared" si="1"/>
        <v>-84.55</v>
      </c>
      <c r="J33">
        <f t="shared" si="2"/>
        <v>0.52141197953824292</v>
      </c>
      <c r="K33">
        <f>(I33-AVERAGE($I$12:I$51))^2</f>
        <v>94.73615556249996</v>
      </c>
      <c r="L33">
        <f t="shared" si="3"/>
        <v>-0.72208862304999855</v>
      </c>
    </row>
    <row r="34" spans="1:12" x14ac:dyDescent="0.3">
      <c r="A34" s="2">
        <v>30979</v>
      </c>
      <c r="B34">
        <v>69.2</v>
      </c>
      <c r="C34">
        <v>-54.2</v>
      </c>
      <c r="D34">
        <v>-55.08</v>
      </c>
      <c r="F34">
        <v>41273</v>
      </c>
      <c r="G34">
        <v>-84.44263458252</v>
      </c>
      <c r="H34" s="2">
        <f t="shared" si="0"/>
        <v>37987</v>
      </c>
      <c r="I34">
        <f t="shared" si="1"/>
        <v>-84.56</v>
      </c>
      <c r="J34">
        <f t="shared" si="2"/>
        <v>1.3774641220255174E-2</v>
      </c>
      <c r="K34">
        <f>(I34-AVERAGE($I$12:I$51))^2</f>
        <v>94.930920562500063</v>
      </c>
      <c r="L34">
        <f t="shared" si="3"/>
        <v>-0.11736541748000207</v>
      </c>
    </row>
    <row r="35" spans="1:12" x14ac:dyDescent="0.3">
      <c r="A35" s="2">
        <v>31001</v>
      </c>
      <c r="B35">
        <v>68.95</v>
      </c>
      <c r="C35">
        <v>-53.95</v>
      </c>
      <c r="D35">
        <v>-54.83</v>
      </c>
      <c r="F35">
        <v>41639</v>
      </c>
      <c r="G35">
        <v>-84.945755004879999</v>
      </c>
      <c r="H35" s="2">
        <f t="shared" si="0"/>
        <v>38353</v>
      </c>
      <c r="I35">
        <f t="shared" si="1"/>
        <v>-82.09</v>
      </c>
      <c r="J35">
        <f t="shared" si="2"/>
        <v>8.1553366478971423</v>
      </c>
      <c r="K35">
        <f>(I35-AVERAGE($I$12:I$51))^2</f>
        <v>52.900165562500064</v>
      </c>
      <c r="L35">
        <f t="shared" si="3"/>
        <v>2.8557550048799953</v>
      </c>
    </row>
    <row r="36" spans="1:12" x14ac:dyDescent="0.3">
      <c r="A36" s="2">
        <v>31085</v>
      </c>
      <c r="B36">
        <v>67.650000000000006</v>
      </c>
      <c r="C36">
        <v>-52.65</v>
      </c>
      <c r="D36">
        <v>-53.53</v>
      </c>
      <c r="F36">
        <v>42004</v>
      </c>
      <c r="G36">
        <v>-85.98728942871</v>
      </c>
      <c r="H36" s="2">
        <f t="shared" si="0"/>
        <v>38718</v>
      </c>
      <c r="I36">
        <f t="shared" si="1"/>
        <v>-85.35</v>
      </c>
      <c r="J36">
        <f t="shared" si="2"/>
        <v>0.40613781594552489</v>
      </c>
      <c r="K36">
        <f>(I36-AVERAGE($I$12:I$51))^2</f>
        <v>110.9493555624999</v>
      </c>
      <c r="L36">
        <f t="shared" si="3"/>
        <v>0.63728942871000527</v>
      </c>
    </row>
    <row r="37" spans="1:12" x14ac:dyDescent="0.3">
      <c r="A37" s="2">
        <v>31120</v>
      </c>
      <c r="B37">
        <v>72.02</v>
      </c>
      <c r="C37">
        <v>-57.02</v>
      </c>
      <c r="D37">
        <v>-57.9</v>
      </c>
      <c r="F37">
        <v>42369</v>
      </c>
      <c r="G37">
        <v>-88.35619354248</v>
      </c>
      <c r="H37" s="2">
        <f t="shared" si="0"/>
        <v>39083</v>
      </c>
      <c r="I37">
        <f t="shared" si="1"/>
        <v>-86.42</v>
      </c>
      <c r="J37">
        <f t="shared" si="2"/>
        <v>3.748845433941244</v>
      </c>
      <c r="K37">
        <f>(I37-AVERAGE($I$12:I$51))^2</f>
        <v>134.63541056250006</v>
      </c>
      <c r="L37">
        <f t="shared" si="3"/>
        <v>1.9361935424799981</v>
      </c>
    </row>
    <row r="38" spans="1:12" x14ac:dyDescent="0.3">
      <c r="A38" s="2">
        <v>31155</v>
      </c>
      <c r="B38">
        <v>72.7</v>
      </c>
      <c r="C38">
        <v>-57.7</v>
      </c>
      <c r="D38">
        <v>-58.58</v>
      </c>
      <c r="F38">
        <v>42734</v>
      </c>
      <c r="G38">
        <v>-92.29736328125</v>
      </c>
      <c r="H38" s="2">
        <f t="shared" si="0"/>
        <v>39448</v>
      </c>
      <c r="I38">
        <f t="shared" si="1"/>
        <v>-91.34</v>
      </c>
      <c r="J38">
        <f t="shared" si="2"/>
        <v>0.91654445228576009</v>
      </c>
      <c r="K38">
        <f>(I38-AVERAGE($I$12:I$51))^2</f>
        <v>273.01779056250012</v>
      </c>
      <c r="L38">
        <f t="shared" si="3"/>
        <v>0.95736328124999659</v>
      </c>
    </row>
    <row r="39" spans="1:12" x14ac:dyDescent="0.3">
      <c r="A39" s="2">
        <v>31169</v>
      </c>
      <c r="B39">
        <v>73</v>
      </c>
      <c r="C39">
        <v>-58</v>
      </c>
      <c r="D39">
        <v>-58.88</v>
      </c>
      <c r="F39">
        <v>43100</v>
      </c>
      <c r="G39">
        <v>-93.176399230960001</v>
      </c>
      <c r="H39" s="2">
        <f t="shared" si="0"/>
        <v>39814</v>
      </c>
      <c r="I39">
        <f t="shared" si="1"/>
        <v>-91.54</v>
      </c>
      <c r="J39">
        <f t="shared" si="2"/>
        <v>2.6778024430864633</v>
      </c>
      <c r="K39">
        <f>(I39-AVERAGE($I$12:I$51))^2</f>
        <v>279.66709056250022</v>
      </c>
      <c r="L39">
        <f t="shared" si="3"/>
        <v>1.6363992309599951</v>
      </c>
    </row>
    <row r="40" spans="1:12" x14ac:dyDescent="0.3">
      <c r="A40" s="2">
        <v>31204</v>
      </c>
      <c r="B40">
        <v>73.849999999999895</v>
      </c>
      <c r="C40">
        <v>-58.85</v>
      </c>
      <c r="D40">
        <v>-59.73</v>
      </c>
      <c r="F40">
        <v>43465</v>
      </c>
      <c r="G40">
        <v>-91.478828430180002</v>
      </c>
      <c r="H40" s="2">
        <f t="shared" si="0"/>
        <v>40179</v>
      </c>
      <c r="I40">
        <f t="shared" si="1"/>
        <v>-89.03</v>
      </c>
      <c r="J40">
        <f t="shared" si="2"/>
        <v>5.9967606804578466</v>
      </c>
      <c r="K40">
        <f>(I40-AVERAGE($I$12:I$51))^2</f>
        <v>202.01647556250006</v>
      </c>
      <c r="L40">
        <f t="shared" si="3"/>
        <v>2.4488284301800007</v>
      </c>
    </row>
    <row r="41" spans="1:12" x14ac:dyDescent="0.3">
      <c r="A41" s="2">
        <v>31237</v>
      </c>
      <c r="B41">
        <v>74.459999999999894</v>
      </c>
      <c r="C41">
        <v>-59.46</v>
      </c>
      <c r="D41">
        <v>-60.34</v>
      </c>
      <c r="F41">
        <v>43830</v>
      </c>
      <c r="G41">
        <v>-90.010856628420001</v>
      </c>
      <c r="H41" s="2">
        <f t="shared" si="0"/>
        <v>40544</v>
      </c>
      <c r="I41">
        <f t="shared" si="1"/>
        <v>-90.92</v>
      </c>
      <c r="J41">
        <f t="shared" si="2"/>
        <v>0.8265416700878514</v>
      </c>
      <c r="K41">
        <f>(I41-AVERAGE($I$12:I$51))^2</f>
        <v>259.31466056250008</v>
      </c>
      <c r="L41">
        <f t="shared" si="3"/>
        <v>-0.9091433715800008</v>
      </c>
    </row>
    <row r="42" spans="1:12" x14ac:dyDescent="0.3">
      <c r="A42" s="2">
        <v>31280</v>
      </c>
      <c r="B42">
        <v>73.930000000000007</v>
      </c>
      <c r="C42">
        <v>-58.93</v>
      </c>
      <c r="D42">
        <v>-59.81</v>
      </c>
      <c r="F42">
        <v>44195</v>
      </c>
      <c r="G42">
        <v>-85.626319885249998</v>
      </c>
      <c r="H42" s="2">
        <f t="shared" si="0"/>
        <v>40909</v>
      </c>
      <c r="I42">
        <f t="shared" si="1"/>
        <v>-86.26</v>
      </c>
      <c r="J42">
        <f t="shared" si="2"/>
        <v>0.40155048782958186</v>
      </c>
      <c r="K42">
        <f>(I42-AVERAGE($I$12:I$51))^2</f>
        <v>130.94797056250013</v>
      </c>
      <c r="L42">
        <f t="shared" si="3"/>
        <v>-0.63368011475000685</v>
      </c>
    </row>
    <row r="43" spans="1:12" x14ac:dyDescent="0.3">
      <c r="A43" s="2">
        <v>31329</v>
      </c>
      <c r="B43">
        <v>73.09</v>
      </c>
      <c r="C43">
        <v>-58.09</v>
      </c>
      <c r="D43">
        <v>-58.97</v>
      </c>
      <c r="F43">
        <v>44561</v>
      </c>
      <c r="G43">
        <v>-81.850059509280001</v>
      </c>
      <c r="H43" s="2">
        <f t="shared" si="0"/>
        <v>41275</v>
      </c>
      <c r="I43">
        <f t="shared" si="1"/>
        <v>-82.28</v>
      </c>
      <c r="J43">
        <f t="shared" si="2"/>
        <v>0.18484882556055438</v>
      </c>
      <c r="K43">
        <f>(I43-AVERAGE($I$12:I$51))^2</f>
        <v>55.700100562500033</v>
      </c>
      <c r="L43">
        <f t="shared" si="3"/>
        <v>-0.42994049071999996</v>
      </c>
    </row>
    <row r="44" spans="1:12" x14ac:dyDescent="0.3">
      <c r="A44" s="2">
        <v>31371</v>
      </c>
      <c r="B44">
        <v>72.2</v>
      </c>
      <c r="C44">
        <v>-57.2</v>
      </c>
      <c r="D44">
        <v>-58.08</v>
      </c>
      <c r="F44">
        <v>44926</v>
      </c>
      <c r="G44">
        <v>-80.360054016109999</v>
      </c>
      <c r="H44" s="2">
        <f t="shared" si="0"/>
        <v>41640</v>
      </c>
      <c r="I44">
        <f t="shared" si="1"/>
        <v>-79.58</v>
      </c>
      <c r="J44">
        <f t="shared" si="2"/>
        <v>0.60848426804934053</v>
      </c>
      <c r="K44">
        <f>(I44-AVERAGE($I$12:I$51))^2</f>
        <v>22.688550562499994</v>
      </c>
      <c r="L44">
        <f t="shared" si="3"/>
        <v>0.78005401611000025</v>
      </c>
    </row>
    <row r="45" spans="1:12" x14ac:dyDescent="0.3">
      <c r="A45" s="2">
        <v>31419</v>
      </c>
      <c r="B45">
        <v>71.900000000000006</v>
      </c>
      <c r="C45">
        <v>-56.9</v>
      </c>
      <c r="D45">
        <v>-57.78</v>
      </c>
      <c r="F45">
        <v>45291</v>
      </c>
      <c r="G45">
        <v>-79.877815246579999</v>
      </c>
      <c r="H45" s="2">
        <f t="shared" si="0"/>
        <v>42005</v>
      </c>
      <c r="I45">
        <f t="shared" si="1"/>
        <v>-79.08</v>
      </c>
      <c r="J45">
        <f t="shared" si="2"/>
        <v>0.63650916767550747</v>
      </c>
      <c r="K45">
        <f>(I45-AVERAGE($I$12:I$51))^2</f>
        <v>18.175300562499995</v>
      </c>
      <c r="L45">
        <f t="shared" si="3"/>
        <v>0.7978152465800008</v>
      </c>
    </row>
    <row r="46" spans="1:12" x14ac:dyDescent="0.3">
      <c r="A46" s="2">
        <v>31468</v>
      </c>
      <c r="B46">
        <v>71.38</v>
      </c>
      <c r="C46">
        <v>-56.38</v>
      </c>
      <c r="D46">
        <v>-57.26</v>
      </c>
      <c r="F46">
        <v>45656</v>
      </c>
      <c r="G46">
        <v>-79.14224243164</v>
      </c>
      <c r="H46" s="2">
        <f t="shared" si="0"/>
        <v>42370</v>
      </c>
      <c r="I46">
        <f t="shared" si="1"/>
        <v>-78.58</v>
      </c>
      <c r="J46">
        <f t="shared" si="2"/>
        <v>0.31611655193646165</v>
      </c>
      <c r="K46">
        <f>(I46-AVERAGE($I$12:I$51))^2</f>
        <v>14.162050562499996</v>
      </c>
      <c r="L46">
        <f t="shared" si="3"/>
        <v>0.56224243164000143</v>
      </c>
    </row>
    <row r="47" spans="1:12" x14ac:dyDescent="0.3">
      <c r="A47" s="2">
        <v>31616</v>
      </c>
      <c r="B47">
        <v>73.11</v>
      </c>
      <c r="C47">
        <v>-58.11</v>
      </c>
      <c r="D47">
        <v>-58.99</v>
      </c>
      <c r="F47">
        <v>46022</v>
      </c>
      <c r="G47">
        <v>-77.11164855957</v>
      </c>
      <c r="H47" s="2">
        <f t="shared" si="0"/>
        <v>42736</v>
      </c>
      <c r="I47">
        <f t="shared" si="1"/>
        <v>-76.28</v>
      </c>
      <c r="J47">
        <f t="shared" si="2"/>
        <v>0.69163932663485372</v>
      </c>
      <c r="K47">
        <f>(I47-AVERAGE($I$12:I$51))^2</f>
        <v>2.1411005625000064</v>
      </c>
      <c r="L47">
        <f t="shared" si="3"/>
        <v>0.83164855956999872</v>
      </c>
    </row>
    <row r="48" spans="1:12" x14ac:dyDescent="0.3">
      <c r="A48" s="2">
        <v>31631</v>
      </c>
      <c r="B48">
        <v>73.81</v>
      </c>
      <c r="C48">
        <v>-58.81</v>
      </c>
      <c r="D48">
        <v>-59.69</v>
      </c>
      <c r="F48">
        <v>46387</v>
      </c>
      <c r="G48">
        <v>-75.949882507319998</v>
      </c>
      <c r="H48" s="2">
        <f t="shared" si="0"/>
        <v>43101</v>
      </c>
      <c r="I48">
        <f t="shared" si="1"/>
        <v>-76.84</v>
      </c>
      <c r="J48">
        <f t="shared" si="2"/>
        <v>0.79230915077493924</v>
      </c>
      <c r="K48">
        <f>(I48-AVERAGE($I$12:I$51))^2</f>
        <v>4.0935405625000181</v>
      </c>
      <c r="L48">
        <f t="shared" si="3"/>
        <v>-0.89011749268000528</v>
      </c>
    </row>
    <row r="49" spans="1:12" x14ac:dyDescent="0.3">
      <c r="A49" s="2">
        <v>31685</v>
      </c>
      <c r="B49">
        <v>75.42</v>
      </c>
      <c r="C49">
        <v>-60.42</v>
      </c>
      <c r="D49">
        <v>-61.3</v>
      </c>
      <c r="F49">
        <v>46752</v>
      </c>
      <c r="G49">
        <v>-74.270431518549998</v>
      </c>
      <c r="H49" s="2">
        <f t="shared" si="0"/>
        <v>43466</v>
      </c>
      <c r="I49">
        <f t="shared" si="1"/>
        <v>-76.260000000000005</v>
      </c>
      <c r="J49">
        <f t="shared" si="2"/>
        <v>3.9583827423792877</v>
      </c>
      <c r="K49">
        <f>(I49-AVERAGE($I$12:I$51))^2</f>
        <v>2.0829705625000177</v>
      </c>
      <c r="L49">
        <f t="shared" si="3"/>
        <v>-1.9895684814500072</v>
      </c>
    </row>
    <row r="50" spans="1:12" x14ac:dyDescent="0.3">
      <c r="A50" s="2">
        <v>31734</v>
      </c>
      <c r="B50">
        <v>76.62</v>
      </c>
      <c r="C50">
        <v>-61.62</v>
      </c>
      <c r="D50">
        <v>-62.5</v>
      </c>
      <c r="F50">
        <v>47117</v>
      </c>
      <c r="G50">
        <v>-73.28712463379</v>
      </c>
      <c r="H50" s="2">
        <f t="shared" si="0"/>
        <v>43831</v>
      </c>
      <c r="I50">
        <f t="shared" si="1"/>
        <v>-75.430000000000007</v>
      </c>
      <c r="J50">
        <f t="shared" si="2"/>
        <v>4.5919148351096695</v>
      </c>
      <c r="K50">
        <f>(I50-AVERAGE($I$12:I$51))^2</f>
        <v>0.37607556250000962</v>
      </c>
      <c r="L50">
        <f t="shared" si="3"/>
        <v>-2.1428753662100064</v>
      </c>
    </row>
    <row r="51" spans="1:12" x14ac:dyDescent="0.3">
      <c r="A51" s="2">
        <v>31784</v>
      </c>
      <c r="B51">
        <v>77.59</v>
      </c>
      <c r="C51">
        <v>-62.59</v>
      </c>
      <c r="D51">
        <v>-63.47</v>
      </c>
      <c r="F51">
        <v>47483</v>
      </c>
      <c r="G51">
        <v>-81.08203125</v>
      </c>
      <c r="H51" s="2">
        <f t="shared" si="0"/>
        <v>44197</v>
      </c>
      <c r="I51">
        <f t="shared" si="1"/>
        <v>-74.94</v>
      </c>
      <c r="J51">
        <f t="shared" si="2"/>
        <v>37.72454787597659</v>
      </c>
      <c r="K51">
        <f>(I51-AVERAGE($I$12:I$51))^2</f>
        <v>1.5190562499999692E-2</v>
      </c>
      <c r="L51">
        <f t="shared" si="3"/>
        <v>6.1420312500000023</v>
      </c>
    </row>
    <row r="52" spans="1:12" x14ac:dyDescent="0.3">
      <c r="A52" s="2">
        <v>31833</v>
      </c>
      <c r="B52">
        <v>77.63</v>
      </c>
      <c r="C52">
        <v>-62.63</v>
      </c>
      <c r="D52">
        <v>-63.51</v>
      </c>
      <c r="F52">
        <v>47848</v>
      </c>
      <c r="G52">
        <v>-85.791236877439999</v>
      </c>
      <c r="H52" s="2">
        <f t="shared" si="0"/>
        <v>44562</v>
      </c>
      <c r="I52">
        <f t="shared" si="1"/>
        <v>-75.44</v>
      </c>
      <c r="J52">
        <f t="shared" si="2"/>
        <v>107.14810489287383</v>
      </c>
      <c r="K52">
        <f>(I52-AVERAGE($I$12:I$51))^2</f>
        <v>0.38844056249999842</v>
      </c>
      <c r="L52">
        <f t="shared" si="3"/>
        <v>10.351236877440002</v>
      </c>
    </row>
    <row r="53" spans="1:12" x14ac:dyDescent="0.3">
      <c r="A53" s="2">
        <v>31902</v>
      </c>
      <c r="B53">
        <v>75.319999999999894</v>
      </c>
      <c r="C53">
        <v>-60.32</v>
      </c>
      <c r="D53">
        <v>-61.2</v>
      </c>
      <c r="F53">
        <v>48213</v>
      </c>
      <c r="G53">
        <v>-90.92414855957</v>
      </c>
      <c r="H53" s="2">
        <f t="shared" si="0"/>
        <v>44927</v>
      </c>
      <c r="I53">
        <f t="shared" si="1"/>
        <v>-75.44</v>
      </c>
      <c r="J53">
        <f t="shared" si="2"/>
        <v>239.75885661483377</v>
      </c>
      <c r="K53">
        <f>(I53-AVERAGE($I$12:I$51))^2</f>
        <v>0.38844056249999842</v>
      </c>
      <c r="L53">
        <f t="shared" si="3"/>
        <v>15.484148559570002</v>
      </c>
    </row>
    <row r="54" spans="1:12" x14ac:dyDescent="0.3">
      <c r="A54" s="2">
        <v>31951</v>
      </c>
      <c r="B54">
        <v>77.02</v>
      </c>
      <c r="C54">
        <v>-62.02</v>
      </c>
      <c r="D54">
        <v>-62.9</v>
      </c>
      <c r="F54">
        <v>48578</v>
      </c>
      <c r="G54">
        <v>-93.13564300537</v>
      </c>
      <c r="H54" s="2">
        <f t="shared" si="0"/>
        <v>45292</v>
      </c>
      <c r="I54">
        <f t="shared" si="1"/>
        <v>-75.44</v>
      </c>
      <c r="J54">
        <f t="shared" si="2"/>
        <v>313.13578137350027</v>
      </c>
      <c r="K54">
        <f>(I54-AVERAGE($I$12:I$51))^2</f>
        <v>0.38844056249999842</v>
      </c>
      <c r="L54">
        <f t="shared" si="3"/>
        <v>17.695643005370002</v>
      </c>
    </row>
    <row r="55" spans="1:12" x14ac:dyDescent="0.3">
      <c r="A55" s="2">
        <v>31994</v>
      </c>
      <c r="B55">
        <v>78.72</v>
      </c>
      <c r="C55">
        <v>-63.72</v>
      </c>
      <c r="D55">
        <v>-64.599999999999895</v>
      </c>
      <c r="F55">
        <v>48944</v>
      </c>
      <c r="G55">
        <v>-95.530654907230002</v>
      </c>
      <c r="H55" s="2">
        <f t="shared" si="0"/>
        <v>45658</v>
      </c>
      <c r="I55">
        <f t="shared" si="1"/>
        <v>-75.44</v>
      </c>
      <c r="J55">
        <f t="shared" si="2"/>
        <v>403.63441460140501</v>
      </c>
      <c r="K55">
        <f>(I55-AVERAGE($I$12:I$51))^2</f>
        <v>0.38844056249999842</v>
      </c>
      <c r="L55">
        <f t="shared" si="3"/>
        <v>20.090654907230004</v>
      </c>
    </row>
    <row r="56" spans="1:12" x14ac:dyDescent="0.3">
      <c r="A56" s="2">
        <v>32042</v>
      </c>
      <c r="B56">
        <v>76.989999999999895</v>
      </c>
      <c r="C56">
        <v>-61.99</v>
      </c>
      <c r="D56">
        <v>-62.87</v>
      </c>
      <c r="F56">
        <v>49309</v>
      </c>
      <c r="G56">
        <v>-98.182159423830001</v>
      </c>
      <c r="H56" s="2">
        <f t="shared" si="0"/>
        <v>46023</v>
      </c>
      <c r="I56">
        <f t="shared" si="1"/>
        <v>-75.44</v>
      </c>
      <c r="J56">
        <f t="shared" si="2"/>
        <v>517.20581525889986</v>
      </c>
      <c r="K56">
        <f>(I56-AVERAGE($I$12:I$51))^2</f>
        <v>0.38844056249999842</v>
      </c>
      <c r="L56">
        <f t="shared" si="3"/>
        <v>22.742159423830003</v>
      </c>
    </row>
    <row r="57" spans="1:12" x14ac:dyDescent="0.3">
      <c r="A57" s="2">
        <v>32099</v>
      </c>
      <c r="B57">
        <v>77.349999999999895</v>
      </c>
      <c r="C57">
        <v>-62.35</v>
      </c>
      <c r="D57">
        <v>-63.23</v>
      </c>
      <c r="F57">
        <v>49674</v>
      </c>
      <c r="G57">
        <v>-100.1415939331</v>
      </c>
      <c r="H57" s="2">
        <f t="shared" si="0"/>
        <v>46388</v>
      </c>
      <c r="I57">
        <f t="shared" si="1"/>
        <v>-75.44</v>
      </c>
      <c r="J57">
        <f t="shared" si="2"/>
        <v>610.16874283576271</v>
      </c>
      <c r="K57">
        <f>(I57-AVERAGE($I$12:I$51))^2</f>
        <v>0.38844056249999842</v>
      </c>
      <c r="L57">
        <f t="shared" si="3"/>
        <v>24.7015939331</v>
      </c>
    </row>
    <row r="58" spans="1:12" x14ac:dyDescent="0.3">
      <c r="A58" s="2">
        <v>32154</v>
      </c>
      <c r="B58">
        <v>79.150000000000006</v>
      </c>
      <c r="C58">
        <v>-64.150000000000006</v>
      </c>
      <c r="D58">
        <v>-65.03</v>
      </c>
      <c r="F58">
        <v>50039</v>
      </c>
      <c r="G58">
        <v>-101.61125183110001</v>
      </c>
      <c r="H58" s="2">
        <f t="shared" si="0"/>
        <v>46753</v>
      </c>
      <c r="I58">
        <f t="shared" si="1"/>
        <v>-75.44</v>
      </c>
      <c r="J58">
        <f t="shared" si="2"/>
        <v>684.93442240685556</v>
      </c>
      <c r="K58">
        <f>(I58-AVERAGE($I$12:I$51))^2</f>
        <v>0.38844056249999842</v>
      </c>
      <c r="L58">
        <f t="shared" si="3"/>
        <v>26.171251831100008</v>
      </c>
    </row>
    <row r="59" spans="1:12" x14ac:dyDescent="0.3">
      <c r="A59" s="2">
        <v>32217</v>
      </c>
      <c r="B59">
        <v>78.459999999999894</v>
      </c>
      <c r="C59">
        <v>-63.46</v>
      </c>
      <c r="D59">
        <v>-64.34</v>
      </c>
      <c r="F59">
        <v>50405</v>
      </c>
      <c r="G59">
        <v>-102.1568374634</v>
      </c>
      <c r="H59" s="2">
        <f t="shared" si="0"/>
        <v>47119</v>
      </c>
      <c r="I59">
        <f t="shared" si="1"/>
        <v>-75.44</v>
      </c>
      <c r="J59">
        <f t="shared" si="2"/>
        <v>713.78940404573359</v>
      </c>
      <c r="K59">
        <f>(I59-AVERAGE($I$12:I$51))^2</f>
        <v>0.38844056249999842</v>
      </c>
      <c r="L59">
        <f t="shared" si="3"/>
        <v>26.716837463399997</v>
      </c>
    </row>
    <row r="60" spans="1:12" x14ac:dyDescent="0.3">
      <c r="A60" s="2">
        <v>32273</v>
      </c>
      <c r="B60">
        <v>77.400000000000006</v>
      </c>
      <c r="C60">
        <v>-62.4</v>
      </c>
      <c r="D60">
        <v>-63.28</v>
      </c>
      <c r="F60">
        <v>50770</v>
      </c>
      <c r="G60">
        <v>-103.2787094116</v>
      </c>
      <c r="H60" s="2">
        <f t="shared" si="0"/>
        <v>47484</v>
      </c>
      <c r="I60">
        <f t="shared" si="1"/>
        <v>-75.44</v>
      </c>
      <c r="J60">
        <f t="shared" si="2"/>
        <v>774.99374170350677</v>
      </c>
      <c r="K60">
        <f>(I60-AVERAGE($I$12:I$51))^2</f>
        <v>0.38844056249999842</v>
      </c>
      <c r="L60">
        <f t="shared" si="3"/>
        <v>27.838709411600007</v>
      </c>
    </row>
    <row r="61" spans="1:12" x14ac:dyDescent="0.3">
      <c r="A61" s="2">
        <v>32323</v>
      </c>
      <c r="B61">
        <v>77.88</v>
      </c>
      <c r="C61">
        <v>-62.88</v>
      </c>
      <c r="D61">
        <v>-63.76</v>
      </c>
      <c r="F61">
        <v>51135</v>
      </c>
      <c r="G61">
        <v>-104.358505249</v>
      </c>
      <c r="H61" s="2">
        <f t="shared" si="0"/>
        <v>47849</v>
      </c>
      <c r="I61">
        <f t="shared" si="1"/>
        <v>-75.44</v>
      </c>
      <c r="J61">
        <f t="shared" si="2"/>
        <v>836.2799458364409</v>
      </c>
      <c r="K61">
        <f>(I61-AVERAGE($I$12:I$51))^2</f>
        <v>0.38844056249999842</v>
      </c>
      <c r="L61">
        <f t="shared" si="3"/>
        <v>28.918505249000006</v>
      </c>
    </row>
    <row r="62" spans="1:12" x14ac:dyDescent="0.3">
      <c r="A62" s="2">
        <v>32358</v>
      </c>
      <c r="B62">
        <v>78.7</v>
      </c>
      <c r="C62">
        <v>-63.7</v>
      </c>
      <c r="D62">
        <v>-64.58</v>
      </c>
      <c r="F62">
        <v>51500</v>
      </c>
      <c r="G62">
        <v>-105.38241577150001</v>
      </c>
      <c r="H62" s="2">
        <f t="shared" si="0"/>
        <v>48214</v>
      </c>
      <c r="I62">
        <f t="shared" si="1"/>
        <v>-75.44</v>
      </c>
      <c r="J62">
        <f t="shared" si="2"/>
        <v>896.5482622333725</v>
      </c>
      <c r="K62">
        <f>(I62-AVERAGE($I$12:I$51))^2</f>
        <v>0.38844056249999842</v>
      </c>
      <c r="L62">
        <f t="shared" si="3"/>
        <v>29.942415771500009</v>
      </c>
    </row>
    <row r="63" spans="1:12" x14ac:dyDescent="0.3">
      <c r="A63" s="2">
        <v>32434</v>
      </c>
      <c r="B63">
        <v>78.900000000000006</v>
      </c>
      <c r="C63">
        <v>-63.9</v>
      </c>
      <c r="D63">
        <v>-64.78</v>
      </c>
      <c r="F63">
        <v>51866</v>
      </c>
      <c r="G63">
        <v>-102.60256195069999</v>
      </c>
      <c r="H63" s="2">
        <f t="shared" si="0"/>
        <v>48580</v>
      </c>
      <c r="I63">
        <f t="shared" si="1"/>
        <v>-75.44</v>
      </c>
      <c r="J63">
        <f t="shared" si="2"/>
        <v>737.80477172561518</v>
      </c>
      <c r="K63">
        <f>(I63-AVERAGE($I$12:I$51))^2</f>
        <v>0.38844056249999842</v>
      </c>
      <c r="L63">
        <f t="shared" si="3"/>
        <v>27.162561950699995</v>
      </c>
    </row>
    <row r="64" spans="1:12" x14ac:dyDescent="0.3">
      <c r="A64" s="2">
        <v>32469</v>
      </c>
      <c r="B64">
        <v>78.5</v>
      </c>
      <c r="C64">
        <v>-63.5</v>
      </c>
      <c r="D64">
        <v>-64.38</v>
      </c>
      <c r="F64">
        <v>52231</v>
      </c>
      <c r="G64">
        <v>-101.92998504640001</v>
      </c>
      <c r="H64" s="2">
        <f t="shared" si="0"/>
        <v>48945</v>
      </c>
      <c r="I64">
        <f t="shared" si="1"/>
        <v>-75.44</v>
      </c>
      <c r="J64">
        <f t="shared" si="2"/>
        <v>701.71930775849603</v>
      </c>
      <c r="K64">
        <f>(I64-AVERAGE($I$12:I$51))^2</f>
        <v>0.38844056249999842</v>
      </c>
      <c r="L64">
        <f t="shared" si="3"/>
        <v>26.489985046400008</v>
      </c>
    </row>
    <row r="65" spans="1:12" x14ac:dyDescent="0.3">
      <c r="A65" s="2">
        <v>32525</v>
      </c>
      <c r="B65">
        <v>78.5</v>
      </c>
      <c r="C65">
        <v>-63.5</v>
      </c>
      <c r="D65">
        <v>-64.38</v>
      </c>
      <c r="F65">
        <v>52596</v>
      </c>
      <c r="G65">
        <v>-101.52708435060001</v>
      </c>
      <c r="H65" s="2">
        <f t="shared" si="0"/>
        <v>49310</v>
      </c>
      <c r="I65">
        <f t="shared" si="1"/>
        <v>-75.44</v>
      </c>
      <c r="J65">
        <f t="shared" si="2"/>
        <v>680.53596991531992</v>
      </c>
      <c r="K65">
        <f>(I65-AVERAGE($I$12:I$51))^2</f>
        <v>0.38844056249999842</v>
      </c>
      <c r="L65">
        <f t="shared" si="3"/>
        <v>26.087084350600009</v>
      </c>
    </row>
    <row r="66" spans="1:12" x14ac:dyDescent="0.3">
      <c r="A66" s="2">
        <v>32581</v>
      </c>
      <c r="B66">
        <v>78.2</v>
      </c>
      <c r="C66">
        <v>-63.2</v>
      </c>
      <c r="D66">
        <v>-64.08</v>
      </c>
      <c r="F66">
        <v>52961</v>
      </c>
      <c r="G66">
        <v>-101.2624206543</v>
      </c>
      <c r="H66" s="2">
        <f t="shared" si="0"/>
        <v>49675</v>
      </c>
      <c r="I66">
        <f t="shared" si="1"/>
        <v>-75.44</v>
      </c>
      <c r="J66">
        <f t="shared" si="2"/>
        <v>666.79740844761943</v>
      </c>
      <c r="K66">
        <f>(I66-AVERAGE($I$12:I$51))^2</f>
        <v>0.38844056249999842</v>
      </c>
      <c r="L66">
        <f t="shared" si="3"/>
        <v>25.822420654300004</v>
      </c>
    </row>
    <row r="67" spans="1:12" x14ac:dyDescent="0.3">
      <c r="A67" s="2">
        <v>32623</v>
      </c>
      <c r="B67">
        <v>77.95</v>
      </c>
      <c r="C67">
        <v>-62.95</v>
      </c>
      <c r="D67">
        <v>-63.83</v>
      </c>
      <c r="F67">
        <v>53327</v>
      </c>
      <c r="G67">
        <v>-101.0879364014</v>
      </c>
      <c r="H67" s="2">
        <f t="shared" si="0"/>
        <v>50041</v>
      </c>
      <c r="I67">
        <f t="shared" si="1"/>
        <v>-75.44</v>
      </c>
      <c r="J67">
        <f t="shared" si="2"/>
        <v>657.81664165025927</v>
      </c>
      <c r="K67">
        <f>(I67-AVERAGE($I$12:I$51))^2</f>
        <v>0.38844056249999842</v>
      </c>
      <c r="L67">
        <f t="shared" si="3"/>
        <v>25.647936401400003</v>
      </c>
    </row>
    <row r="68" spans="1:12" x14ac:dyDescent="0.3">
      <c r="A68" s="2">
        <v>32681</v>
      </c>
      <c r="B68">
        <v>78.3</v>
      </c>
      <c r="C68">
        <v>-63.3</v>
      </c>
      <c r="D68">
        <v>-64.180000000000007</v>
      </c>
      <c r="F68">
        <v>53692</v>
      </c>
      <c r="G68">
        <v>-100.9803619385</v>
      </c>
      <c r="H68" s="2">
        <f t="shared" ref="H68:H82" si="4">$H$2+F68-$F$2+1</f>
        <v>50406</v>
      </c>
      <c r="I68">
        <f t="shared" ref="I68:I82" si="5">IFERROR(VLOOKUP(H68,A:D,4,FALSE),IFERROR(VLOOKUP(H68,A:D,4),0))</f>
        <v>-75.44</v>
      </c>
      <c r="J68">
        <f t="shared" si="2"/>
        <v>652.31008794957938</v>
      </c>
      <c r="K68">
        <f>(I68-AVERAGE($I$12:I$51))^2</f>
        <v>0.38844056249999842</v>
      </c>
      <c r="L68">
        <f t="shared" si="3"/>
        <v>25.540361938499998</v>
      </c>
    </row>
    <row r="69" spans="1:12" x14ac:dyDescent="0.3">
      <c r="A69" s="2">
        <v>32730</v>
      </c>
      <c r="B69">
        <v>78.599999999999895</v>
      </c>
      <c r="C69">
        <v>-63.6</v>
      </c>
      <c r="D69">
        <v>-64.48</v>
      </c>
      <c r="F69">
        <v>54057</v>
      </c>
      <c r="G69">
        <v>-100.9242782593</v>
      </c>
      <c r="H69" s="2">
        <f t="shared" si="4"/>
        <v>50771</v>
      </c>
      <c r="I69">
        <f t="shared" si="5"/>
        <v>-75.44</v>
      </c>
      <c r="J69">
        <f t="shared" si="2"/>
        <v>649.44843839743055</v>
      </c>
      <c r="K69">
        <f>(I69-AVERAGE($I$12:I$51))^2</f>
        <v>0.38844056249999842</v>
      </c>
      <c r="L69">
        <f t="shared" si="3"/>
        <v>25.484278259299998</v>
      </c>
    </row>
    <row r="70" spans="1:12" x14ac:dyDescent="0.3">
      <c r="A70" s="2">
        <v>32784</v>
      </c>
      <c r="B70">
        <v>78.3</v>
      </c>
      <c r="C70">
        <v>-63.3</v>
      </c>
      <c r="D70">
        <v>-64.180000000000007</v>
      </c>
      <c r="F70">
        <v>54422</v>
      </c>
      <c r="G70">
        <v>-100.9089813232</v>
      </c>
      <c r="H70" s="2">
        <f t="shared" si="4"/>
        <v>51136</v>
      </c>
      <c r="I70">
        <f t="shared" si="5"/>
        <v>-75.44</v>
      </c>
      <c r="J70">
        <f t="shared" si="2"/>
        <v>648.66900964151034</v>
      </c>
      <c r="K70">
        <f>(I70-AVERAGE($I$12:I$51))^2</f>
        <v>0.38844056249999842</v>
      </c>
      <c r="L70">
        <f t="shared" si="3"/>
        <v>25.468981323199998</v>
      </c>
    </row>
    <row r="71" spans="1:12" x14ac:dyDescent="0.3">
      <c r="A71" s="2">
        <v>32841</v>
      </c>
      <c r="B71">
        <v>78.38</v>
      </c>
      <c r="C71">
        <v>-63.38</v>
      </c>
      <c r="D71">
        <v>-64.260000000000005</v>
      </c>
      <c r="F71">
        <v>54788</v>
      </c>
      <c r="G71">
        <v>-100.92701721189999</v>
      </c>
      <c r="H71" s="2">
        <f t="shared" si="4"/>
        <v>51502</v>
      </c>
      <c r="I71">
        <f t="shared" si="5"/>
        <v>-75.44</v>
      </c>
      <c r="J71">
        <f t="shared" si="2"/>
        <v>649.5880463596867</v>
      </c>
      <c r="K71">
        <f>(I71-AVERAGE($I$12:I$51))^2</f>
        <v>0.38844056249999842</v>
      </c>
      <c r="L71">
        <f t="shared" si="3"/>
        <v>25.487017211899996</v>
      </c>
    </row>
    <row r="72" spans="1:12" x14ac:dyDescent="0.3">
      <c r="A72" s="2">
        <v>32883</v>
      </c>
      <c r="B72">
        <v>78.5</v>
      </c>
      <c r="C72">
        <v>-63.5</v>
      </c>
      <c r="D72">
        <v>-64.38</v>
      </c>
      <c r="F72">
        <v>55153</v>
      </c>
      <c r="G72">
        <v>-100.972328186</v>
      </c>
      <c r="H72" s="2">
        <f t="shared" si="4"/>
        <v>51867</v>
      </c>
      <c r="I72">
        <f t="shared" si="5"/>
        <v>-75.44</v>
      </c>
      <c r="J72">
        <f t="shared" si="2"/>
        <v>651.89978259761006</v>
      </c>
      <c r="K72">
        <f>(I72-AVERAGE($I$12:I$51))^2</f>
        <v>0.38844056249999842</v>
      </c>
      <c r="L72">
        <f t="shared" si="3"/>
        <v>25.532328186000001</v>
      </c>
    </row>
    <row r="73" spans="1:12" x14ac:dyDescent="0.3">
      <c r="A73" s="2">
        <v>32944</v>
      </c>
      <c r="B73">
        <v>78.650000000000006</v>
      </c>
      <c r="C73">
        <v>-63.65</v>
      </c>
      <c r="D73">
        <v>-64.53</v>
      </c>
      <c r="F73">
        <v>55518</v>
      </c>
      <c r="G73">
        <v>-101.0401687622</v>
      </c>
      <c r="H73" s="2">
        <f t="shared" si="4"/>
        <v>52232</v>
      </c>
      <c r="I73">
        <f t="shared" si="5"/>
        <v>-75.44</v>
      </c>
      <c r="J73">
        <f t="shared" si="2"/>
        <v>655.36864065312068</v>
      </c>
      <c r="K73">
        <f>(I73-AVERAGE($I$12:I$51))^2</f>
        <v>0.38844056249999842</v>
      </c>
      <c r="L73">
        <f t="shared" si="3"/>
        <v>25.600168762199999</v>
      </c>
    </row>
    <row r="74" spans="1:12" x14ac:dyDescent="0.3">
      <c r="A74" s="2">
        <v>33008</v>
      </c>
      <c r="B74">
        <v>76.8</v>
      </c>
      <c r="C74">
        <v>-61.8</v>
      </c>
      <c r="D74">
        <v>-62.68</v>
      </c>
      <c r="F74">
        <v>55883</v>
      </c>
      <c r="G74">
        <v>-101.12687683110001</v>
      </c>
      <c r="H74" s="2">
        <f t="shared" si="4"/>
        <v>52597</v>
      </c>
      <c r="I74">
        <f t="shared" si="5"/>
        <v>-75.44</v>
      </c>
      <c r="J74">
        <f t="shared" si="2"/>
        <v>659.81564133610243</v>
      </c>
      <c r="K74">
        <f>(I74-AVERAGE($I$12:I$51))^2</f>
        <v>0.38844056249999842</v>
      </c>
      <c r="L74">
        <f t="shared" si="3"/>
        <v>25.686876831100008</v>
      </c>
    </row>
    <row r="75" spans="1:12" x14ac:dyDescent="0.3">
      <c r="A75" s="2">
        <v>33050</v>
      </c>
      <c r="B75">
        <v>78.55</v>
      </c>
      <c r="C75">
        <v>-63.55</v>
      </c>
      <c r="D75">
        <v>-64.430000000000007</v>
      </c>
      <c r="F75">
        <v>56249</v>
      </c>
      <c r="G75">
        <v>-101.2296295166</v>
      </c>
      <c r="H75" s="2">
        <f t="shared" si="4"/>
        <v>52963</v>
      </c>
      <c r="I75">
        <f t="shared" si="5"/>
        <v>-75.44</v>
      </c>
      <c r="J75">
        <f t="shared" si="2"/>
        <v>665.10499060348604</v>
      </c>
      <c r="K75">
        <f>(I75-AVERAGE($I$12:I$51))^2</f>
        <v>0.38844056249999842</v>
      </c>
      <c r="L75">
        <f t="shared" si="3"/>
        <v>25.789629516600002</v>
      </c>
    </row>
    <row r="76" spans="1:12" x14ac:dyDescent="0.3">
      <c r="A76" s="2">
        <v>33093</v>
      </c>
      <c r="B76">
        <v>78</v>
      </c>
      <c r="C76">
        <v>-63</v>
      </c>
      <c r="D76">
        <v>-63.88</v>
      </c>
      <c r="F76">
        <v>56614</v>
      </c>
      <c r="G76">
        <v>-101.3453216553</v>
      </c>
      <c r="H76" s="2">
        <f t="shared" si="4"/>
        <v>53328</v>
      </c>
      <c r="I76">
        <f t="shared" si="5"/>
        <v>-75.44</v>
      </c>
      <c r="J76">
        <f t="shared" si="2"/>
        <v>671.08569006455514</v>
      </c>
      <c r="K76">
        <f>(I76-AVERAGE($I$12:I$51))^2</f>
        <v>0.38844056249999842</v>
      </c>
      <c r="L76">
        <f t="shared" si="3"/>
        <v>25.9053216553</v>
      </c>
    </row>
    <row r="77" spans="1:12" x14ac:dyDescent="0.3">
      <c r="A77" s="2">
        <v>33156</v>
      </c>
      <c r="B77">
        <v>79.19</v>
      </c>
      <c r="C77">
        <v>-64.19</v>
      </c>
      <c r="D77">
        <v>-65.069999999999894</v>
      </c>
      <c r="F77">
        <v>56979</v>
      </c>
      <c r="G77">
        <v>-101.4720458984</v>
      </c>
      <c r="H77" s="2">
        <f t="shared" si="4"/>
        <v>53693</v>
      </c>
      <c r="I77">
        <f t="shared" si="5"/>
        <v>-75.44</v>
      </c>
      <c r="J77">
        <f t="shared" ref="J77:J82" si="6">(I77-G77)^2</f>
        <v>677.66741365640428</v>
      </c>
      <c r="K77">
        <f>(I77-AVERAGE($I$12:I$51))^2</f>
        <v>0.38844056249999842</v>
      </c>
      <c r="L77">
        <f t="shared" ref="L77:L82" si="7">(I77-G77)</f>
        <v>26.0320458984</v>
      </c>
    </row>
    <row r="78" spans="1:12" x14ac:dyDescent="0.3">
      <c r="A78" s="2">
        <v>33218</v>
      </c>
      <c r="B78">
        <v>78.75</v>
      </c>
      <c r="C78">
        <v>-63.75</v>
      </c>
      <c r="D78">
        <v>-64.63</v>
      </c>
      <c r="F78">
        <v>57344</v>
      </c>
      <c r="G78">
        <v>-101.6080627441</v>
      </c>
      <c r="H78" s="2">
        <f t="shared" si="4"/>
        <v>54058</v>
      </c>
      <c r="I78">
        <f t="shared" si="5"/>
        <v>-75.44</v>
      </c>
      <c r="J78">
        <f t="shared" si="6"/>
        <v>684.76750777915436</v>
      </c>
      <c r="K78">
        <f>(I78-AVERAGE($I$12:I$51))^2</f>
        <v>0.38844056249999842</v>
      </c>
      <c r="L78">
        <f t="shared" si="7"/>
        <v>26.168062744099998</v>
      </c>
    </row>
    <row r="79" spans="1:12" x14ac:dyDescent="0.3">
      <c r="A79" s="2">
        <v>33267</v>
      </c>
      <c r="B79">
        <v>78.7</v>
      </c>
      <c r="C79">
        <v>-63.7</v>
      </c>
      <c r="D79">
        <v>-64.58</v>
      </c>
      <c r="F79">
        <v>57710</v>
      </c>
      <c r="G79">
        <v>-101.75225067140001</v>
      </c>
      <c r="H79" s="2">
        <f t="shared" si="4"/>
        <v>54424</v>
      </c>
      <c r="I79">
        <f t="shared" si="5"/>
        <v>-75.44</v>
      </c>
      <c r="J79">
        <f t="shared" si="6"/>
        <v>692.33453539459015</v>
      </c>
      <c r="K79">
        <f>(I79-AVERAGE($I$12:I$51))^2</f>
        <v>0.38844056249999842</v>
      </c>
      <c r="L79">
        <f t="shared" si="7"/>
        <v>26.312250671400008</v>
      </c>
    </row>
    <row r="80" spans="1:12" x14ac:dyDescent="0.3">
      <c r="A80" s="2">
        <v>33296</v>
      </c>
      <c r="B80">
        <v>78.760000000000005</v>
      </c>
      <c r="C80">
        <v>-63.76</v>
      </c>
      <c r="D80">
        <v>-64.64</v>
      </c>
      <c r="F80">
        <v>58075</v>
      </c>
      <c r="G80">
        <v>-101.9025344849</v>
      </c>
      <c r="H80" s="2">
        <f t="shared" si="4"/>
        <v>54789</v>
      </c>
      <c r="I80">
        <f t="shared" si="5"/>
        <v>-75.44</v>
      </c>
      <c r="J80">
        <f t="shared" si="6"/>
        <v>700.26573136452191</v>
      </c>
      <c r="K80">
        <f>(I80-AVERAGE($I$12:I$51))^2</f>
        <v>0.38844056249999842</v>
      </c>
      <c r="L80">
        <f t="shared" si="7"/>
        <v>26.462534484900004</v>
      </c>
    </row>
    <row r="81" spans="1:12" x14ac:dyDescent="0.3">
      <c r="A81" s="2">
        <v>33322</v>
      </c>
      <c r="B81">
        <v>78.77</v>
      </c>
      <c r="C81">
        <v>-63.77</v>
      </c>
      <c r="D81">
        <v>-64.650000000000006</v>
      </c>
      <c r="F81">
        <v>61727</v>
      </c>
      <c r="G81">
        <v>-103.58502197270001</v>
      </c>
      <c r="H81" s="2">
        <f t="shared" si="4"/>
        <v>58441</v>
      </c>
      <c r="I81">
        <f t="shared" si="5"/>
        <v>-75.44</v>
      </c>
      <c r="J81">
        <f t="shared" si="6"/>
        <v>792.14226184376628</v>
      </c>
      <c r="K81">
        <f>(I81-AVERAGE($I$12:I$51))^2</f>
        <v>0.38844056249999842</v>
      </c>
      <c r="L81">
        <f t="shared" si="7"/>
        <v>28.145021972700007</v>
      </c>
    </row>
    <row r="82" spans="1:12" x14ac:dyDescent="0.3">
      <c r="A82" s="2">
        <v>33375</v>
      </c>
      <c r="B82">
        <v>79.5</v>
      </c>
      <c r="C82">
        <v>-64.5</v>
      </c>
      <c r="D82">
        <v>-65.38</v>
      </c>
      <c r="F82">
        <v>65380</v>
      </c>
      <c r="G82">
        <v>-105.3180236816</v>
      </c>
      <c r="H82" s="2">
        <f t="shared" si="4"/>
        <v>62094</v>
      </c>
      <c r="I82">
        <f t="shared" si="5"/>
        <v>-75.44</v>
      </c>
      <c r="J82">
        <f t="shared" si="6"/>
        <v>892.69629911825029</v>
      </c>
      <c r="K82">
        <f>(I82-AVERAGE($I$12:I$51))^2</f>
        <v>0.38844056249999842</v>
      </c>
      <c r="L82">
        <f t="shared" si="7"/>
        <v>29.878023681599998</v>
      </c>
    </row>
    <row r="83" spans="1:12" x14ac:dyDescent="0.3">
      <c r="A83" s="2">
        <v>33428</v>
      </c>
      <c r="B83">
        <v>81.319999999999894</v>
      </c>
      <c r="C83">
        <v>-66.319999999999894</v>
      </c>
      <c r="D83">
        <v>-67.2</v>
      </c>
    </row>
    <row r="84" spans="1:12" x14ac:dyDescent="0.3">
      <c r="A84" s="2">
        <v>33477</v>
      </c>
      <c r="B84">
        <v>84.37</v>
      </c>
      <c r="C84">
        <v>-69.37</v>
      </c>
      <c r="D84">
        <v>-70.25</v>
      </c>
    </row>
    <row r="85" spans="1:12" x14ac:dyDescent="0.3">
      <c r="A85" s="2">
        <v>33547</v>
      </c>
      <c r="B85">
        <v>83.42</v>
      </c>
      <c r="C85">
        <v>-68.42</v>
      </c>
      <c r="D85">
        <v>-69.3</v>
      </c>
    </row>
    <row r="86" spans="1:12" x14ac:dyDescent="0.3">
      <c r="A86" s="2">
        <v>33611</v>
      </c>
      <c r="B86">
        <v>87.12</v>
      </c>
      <c r="C86">
        <v>-72.12</v>
      </c>
      <c r="D86">
        <v>-73</v>
      </c>
    </row>
    <row r="87" spans="1:12" x14ac:dyDescent="0.3">
      <c r="A87" s="2">
        <v>33660</v>
      </c>
      <c r="B87">
        <v>84.05</v>
      </c>
      <c r="C87">
        <v>-69.05</v>
      </c>
      <c r="D87">
        <v>-69.930000000000007</v>
      </c>
    </row>
    <row r="88" spans="1:12" x14ac:dyDescent="0.3">
      <c r="A88" s="2">
        <v>33714</v>
      </c>
      <c r="B88">
        <v>84.17</v>
      </c>
      <c r="C88">
        <v>-69.17</v>
      </c>
      <c r="D88">
        <v>-70.05</v>
      </c>
    </row>
    <row r="89" spans="1:12" x14ac:dyDescent="0.3">
      <c r="A89" s="2">
        <v>33778</v>
      </c>
      <c r="B89">
        <v>83.33</v>
      </c>
      <c r="C89">
        <v>-68.33</v>
      </c>
      <c r="D89">
        <v>-69.209999999999894</v>
      </c>
    </row>
    <row r="90" spans="1:12" x14ac:dyDescent="0.3">
      <c r="A90" s="2">
        <v>33840</v>
      </c>
      <c r="B90">
        <v>83.27</v>
      </c>
      <c r="C90">
        <v>-68.27</v>
      </c>
      <c r="D90">
        <v>-69.150000000000006</v>
      </c>
    </row>
    <row r="91" spans="1:12" x14ac:dyDescent="0.3">
      <c r="A91" s="2">
        <v>33892</v>
      </c>
      <c r="B91">
        <v>82.74</v>
      </c>
      <c r="C91">
        <v>-67.739999999999895</v>
      </c>
      <c r="D91">
        <v>-68.62</v>
      </c>
    </row>
    <row r="92" spans="1:12" x14ac:dyDescent="0.3">
      <c r="A92" s="2">
        <v>33946</v>
      </c>
      <c r="B92">
        <v>83.2</v>
      </c>
      <c r="C92">
        <v>-68.2</v>
      </c>
      <c r="D92">
        <v>-69.08</v>
      </c>
    </row>
    <row r="93" spans="1:12" x14ac:dyDescent="0.3">
      <c r="A93" s="2">
        <v>34008</v>
      </c>
      <c r="B93">
        <v>83.14</v>
      </c>
      <c r="C93">
        <v>-68.14</v>
      </c>
      <c r="D93">
        <v>-69.02</v>
      </c>
    </row>
    <row r="94" spans="1:12" x14ac:dyDescent="0.3">
      <c r="A94" s="2">
        <v>34073</v>
      </c>
      <c r="B94">
        <v>81.94</v>
      </c>
      <c r="C94">
        <v>-66.94</v>
      </c>
      <c r="D94">
        <v>-67.819999999999894</v>
      </c>
    </row>
    <row r="95" spans="1:12" x14ac:dyDescent="0.3">
      <c r="A95" s="2">
        <v>34129</v>
      </c>
      <c r="B95">
        <v>82.84</v>
      </c>
      <c r="C95">
        <v>-67.84</v>
      </c>
      <c r="D95">
        <v>-68.72</v>
      </c>
    </row>
    <row r="96" spans="1:12" x14ac:dyDescent="0.3">
      <c r="A96" s="2">
        <v>34205</v>
      </c>
      <c r="B96">
        <v>84.6</v>
      </c>
      <c r="C96">
        <v>-69.599999999999895</v>
      </c>
      <c r="D96">
        <v>-70.48</v>
      </c>
    </row>
    <row r="97" spans="1:4" x14ac:dyDescent="0.3">
      <c r="A97" s="2">
        <v>34254</v>
      </c>
      <c r="B97">
        <v>85.5</v>
      </c>
      <c r="C97">
        <v>-70.5</v>
      </c>
      <c r="D97">
        <v>-71.38</v>
      </c>
    </row>
    <row r="98" spans="1:4" x14ac:dyDescent="0.3">
      <c r="A98" s="2">
        <v>34338</v>
      </c>
      <c r="B98">
        <v>87.86</v>
      </c>
      <c r="C98">
        <v>-72.86</v>
      </c>
      <c r="D98">
        <v>-73.739999999999895</v>
      </c>
    </row>
    <row r="99" spans="1:4" x14ac:dyDescent="0.3">
      <c r="A99" s="2">
        <v>34387</v>
      </c>
      <c r="B99">
        <v>88.8</v>
      </c>
      <c r="C99">
        <v>-73.8</v>
      </c>
      <c r="D99">
        <v>-74.680000000000007</v>
      </c>
    </row>
    <row r="100" spans="1:4" x14ac:dyDescent="0.3">
      <c r="A100" s="2">
        <v>34431</v>
      </c>
      <c r="B100">
        <v>88.48</v>
      </c>
      <c r="C100">
        <v>-73.48</v>
      </c>
      <c r="D100">
        <v>-74.36</v>
      </c>
    </row>
    <row r="101" spans="1:4" x14ac:dyDescent="0.3">
      <c r="A101" s="2">
        <v>34498</v>
      </c>
      <c r="B101">
        <v>88.49</v>
      </c>
      <c r="C101">
        <v>-73.489999999999895</v>
      </c>
      <c r="D101">
        <v>-74.37</v>
      </c>
    </row>
    <row r="102" spans="1:4" x14ac:dyDescent="0.3">
      <c r="A102" s="2">
        <v>34554</v>
      </c>
      <c r="B102">
        <v>88.78</v>
      </c>
      <c r="C102">
        <v>-73.78</v>
      </c>
      <c r="D102">
        <v>-74.66</v>
      </c>
    </row>
    <row r="103" spans="1:4" x14ac:dyDescent="0.3">
      <c r="A103" s="2">
        <v>34618</v>
      </c>
      <c r="B103">
        <v>88.47</v>
      </c>
      <c r="C103">
        <v>-73.47</v>
      </c>
      <c r="D103">
        <v>-74.349999999999895</v>
      </c>
    </row>
    <row r="104" spans="1:4" x14ac:dyDescent="0.3">
      <c r="A104" s="2">
        <v>34702</v>
      </c>
      <c r="B104">
        <v>87.18</v>
      </c>
      <c r="C104">
        <v>-72.180000000000007</v>
      </c>
      <c r="D104">
        <v>-73.06</v>
      </c>
    </row>
    <row r="105" spans="1:4" x14ac:dyDescent="0.3">
      <c r="A105" s="2">
        <v>34764</v>
      </c>
      <c r="B105">
        <v>86.44</v>
      </c>
      <c r="C105">
        <v>-71.44</v>
      </c>
      <c r="D105">
        <v>-72.319999999999894</v>
      </c>
    </row>
    <row r="106" spans="1:4" x14ac:dyDescent="0.3">
      <c r="A106" s="2">
        <v>34820</v>
      </c>
      <c r="B106">
        <v>86.7</v>
      </c>
      <c r="C106">
        <v>-71.7</v>
      </c>
      <c r="D106">
        <v>-72.58</v>
      </c>
    </row>
    <row r="107" spans="1:4" x14ac:dyDescent="0.3">
      <c r="A107" s="2">
        <v>34885</v>
      </c>
      <c r="B107">
        <v>87.42</v>
      </c>
      <c r="C107">
        <v>-72.42</v>
      </c>
      <c r="D107">
        <v>-73.3</v>
      </c>
    </row>
    <row r="108" spans="1:4" x14ac:dyDescent="0.3">
      <c r="A108" s="2">
        <v>34983</v>
      </c>
      <c r="B108">
        <v>94.12</v>
      </c>
      <c r="C108">
        <v>-79.12</v>
      </c>
      <c r="D108">
        <v>-80</v>
      </c>
    </row>
    <row r="109" spans="1:4" x14ac:dyDescent="0.3">
      <c r="A109" s="2">
        <v>35087</v>
      </c>
      <c r="B109">
        <v>89.76</v>
      </c>
      <c r="C109">
        <v>-74.760000000000005</v>
      </c>
      <c r="D109">
        <v>-75.64</v>
      </c>
    </row>
    <row r="110" spans="1:4" x14ac:dyDescent="0.3">
      <c r="A110" s="2">
        <v>35157</v>
      </c>
      <c r="B110">
        <v>88.45</v>
      </c>
      <c r="C110">
        <v>-73.45</v>
      </c>
      <c r="D110">
        <v>-74.33</v>
      </c>
    </row>
    <row r="111" spans="1:4" x14ac:dyDescent="0.3">
      <c r="A111" s="2">
        <v>35257</v>
      </c>
      <c r="B111">
        <v>89.04</v>
      </c>
      <c r="C111">
        <v>-74.040000000000006</v>
      </c>
      <c r="D111">
        <v>-74.92</v>
      </c>
    </row>
    <row r="112" spans="1:4" x14ac:dyDescent="0.3">
      <c r="A112" s="2">
        <v>35300</v>
      </c>
      <c r="B112">
        <v>88.92</v>
      </c>
      <c r="C112">
        <v>-73.92</v>
      </c>
      <c r="D112">
        <v>-74.8</v>
      </c>
    </row>
    <row r="113" spans="1:4" x14ac:dyDescent="0.3">
      <c r="A113" s="2">
        <v>35347</v>
      </c>
      <c r="B113">
        <v>88.29</v>
      </c>
      <c r="C113">
        <v>-73.290000000000006</v>
      </c>
      <c r="D113">
        <v>-74.17</v>
      </c>
    </row>
    <row r="114" spans="1:4" x14ac:dyDescent="0.3">
      <c r="A114" s="2">
        <v>35362</v>
      </c>
      <c r="B114">
        <v>88.2</v>
      </c>
      <c r="C114">
        <v>-73.2</v>
      </c>
      <c r="D114">
        <v>-74.08</v>
      </c>
    </row>
    <row r="115" spans="1:4" x14ac:dyDescent="0.3">
      <c r="A115" s="2">
        <v>35383</v>
      </c>
      <c r="B115">
        <v>88.2</v>
      </c>
      <c r="C115">
        <v>-73.2</v>
      </c>
      <c r="D115">
        <v>-74.08</v>
      </c>
    </row>
    <row r="116" spans="1:4" x14ac:dyDescent="0.3">
      <c r="A116" s="2">
        <v>35405</v>
      </c>
      <c r="B116">
        <v>87.86</v>
      </c>
      <c r="C116">
        <v>-72.86</v>
      </c>
      <c r="D116">
        <v>-73.739999999999895</v>
      </c>
    </row>
    <row r="117" spans="1:4" x14ac:dyDescent="0.3">
      <c r="A117" s="2">
        <v>35436</v>
      </c>
      <c r="B117">
        <v>87.6</v>
      </c>
      <c r="C117">
        <v>-72.599999999999895</v>
      </c>
      <c r="D117">
        <v>-73.48</v>
      </c>
    </row>
    <row r="118" spans="1:4" x14ac:dyDescent="0.3">
      <c r="A118" s="2">
        <v>35460</v>
      </c>
      <c r="B118">
        <v>87.77</v>
      </c>
      <c r="C118">
        <v>-72.77</v>
      </c>
      <c r="D118">
        <v>-73.650000000000006</v>
      </c>
    </row>
    <row r="119" spans="1:4" x14ac:dyDescent="0.3">
      <c r="A119" s="2">
        <v>35473</v>
      </c>
      <c r="B119">
        <v>87.53</v>
      </c>
      <c r="C119">
        <v>-72.53</v>
      </c>
      <c r="D119">
        <v>-73.41</v>
      </c>
    </row>
    <row r="120" spans="1:4" x14ac:dyDescent="0.3">
      <c r="A120" s="2">
        <v>35485</v>
      </c>
      <c r="B120">
        <v>87.49</v>
      </c>
      <c r="C120">
        <v>-72.489999999999895</v>
      </c>
      <c r="D120">
        <v>-73.37</v>
      </c>
    </row>
    <row r="121" spans="1:4" x14ac:dyDescent="0.3">
      <c r="A121" s="2">
        <v>35500</v>
      </c>
      <c r="B121">
        <v>87.45</v>
      </c>
      <c r="C121">
        <v>-72.45</v>
      </c>
      <c r="D121">
        <v>-73.33</v>
      </c>
    </row>
    <row r="122" spans="1:4" x14ac:dyDescent="0.3">
      <c r="A122" s="2">
        <v>35509</v>
      </c>
      <c r="B122">
        <v>87.39</v>
      </c>
      <c r="C122">
        <v>-72.39</v>
      </c>
      <c r="D122">
        <v>-73.27</v>
      </c>
    </row>
    <row r="123" spans="1:4" x14ac:dyDescent="0.3">
      <c r="A123" s="2">
        <v>35523</v>
      </c>
      <c r="B123">
        <v>87.45</v>
      </c>
      <c r="C123">
        <v>-72.45</v>
      </c>
      <c r="D123">
        <v>-73.33</v>
      </c>
    </row>
    <row r="124" spans="1:4" x14ac:dyDescent="0.3">
      <c r="A124" s="2">
        <v>35544</v>
      </c>
      <c r="B124">
        <v>87.34</v>
      </c>
      <c r="C124">
        <v>-72.34</v>
      </c>
      <c r="D124">
        <v>-73.22</v>
      </c>
    </row>
    <row r="125" spans="1:4" x14ac:dyDescent="0.3">
      <c r="A125" s="2">
        <v>35565</v>
      </c>
      <c r="B125">
        <v>87.86</v>
      </c>
      <c r="C125">
        <v>-72.86</v>
      </c>
      <c r="D125">
        <v>-73.739999999999895</v>
      </c>
    </row>
    <row r="126" spans="1:4" x14ac:dyDescent="0.3">
      <c r="A126" s="2">
        <v>35584</v>
      </c>
      <c r="B126">
        <v>88.42</v>
      </c>
      <c r="C126">
        <v>-73.42</v>
      </c>
      <c r="D126">
        <v>-74.3</v>
      </c>
    </row>
    <row r="127" spans="1:4" x14ac:dyDescent="0.3">
      <c r="A127" s="2">
        <v>35594</v>
      </c>
      <c r="B127">
        <v>88.55</v>
      </c>
      <c r="C127">
        <v>-73.55</v>
      </c>
      <c r="D127">
        <v>-74.430000000000007</v>
      </c>
    </row>
    <row r="128" spans="1:4" x14ac:dyDescent="0.3">
      <c r="A128" s="2">
        <v>35611</v>
      </c>
      <c r="B128">
        <v>89.61</v>
      </c>
      <c r="C128">
        <v>-74.61</v>
      </c>
      <c r="D128">
        <v>-75.489999999999895</v>
      </c>
    </row>
    <row r="129" spans="1:4" x14ac:dyDescent="0.3">
      <c r="A129" s="2">
        <v>35625</v>
      </c>
      <c r="B129">
        <v>90.35</v>
      </c>
      <c r="C129">
        <v>-75.349999999999895</v>
      </c>
      <c r="D129">
        <v>-76.23</v>
      </c>
    </row>
    <row r="130" spans="1:4" x14ac:dyDescent="0.3">
      <c r="A130" s="2">
        <v>35642</v>
      </c>
      <c r="B130">
        <v>90.64</v>
      </c>
      <c r="C130">
        <v>-75.64</v>
      </c>
      <c r="D130">
        <v>-76.52</v>
      </c>
    </row>
    <row r="131" spans="1:4" x14ac:dyDescent="0.3">
      <c r="A131" s="2">
        <v>35657</v>
      </c>
      <c r="B131">
        <v>90.67</v>
      </c>
      <c r="C131">
        <v>-75.67</v>
      </c>
      <c r="D131">
        <v>-76.55</v>
      </c>
    </row>
    <row r="132" spans="1:4" x14ac:dyDescent="0.3">
      <c r="A132" s="2">
        <v>35670</v>
      </c>
      <c r="B132">
        <v>90.77</v>
      </c>
      <c r="C132">
        <v>-75.77</v>
      </c>
      <c r="D132">
        <v>-76.650000000000006</v>
      </c>
    </row>
    <row r="133" spans="1:4" x14ac:dyDescent="0.3">
      <c r="A133" s="2">
        <v>35684</v>
      </c>
      <c r="B133">
        <v>90.69</v>
      </c>
      <c r="C133">
        <v>-75.69</v>
      </c>
      <c r="D133">
        <v>-76.569999999999894</v>
      </c>
    </row>
    <row r="134" spans="1:4" x14ac:dyDescent="0.3">
      <c r="A134" s="2">
        <v>35699</v>
      </c>
      <c r="B134">
        <v>90.86</v>
      </c>
      <c r="C134">
        <v>-75.86</v>
      </c>
      <c r="D134">
        <v>-76.739999999999895</v>
      </c>
    </row>
    <row r="135" spans="1:4" x14ac:dyDescent="0.3">
      <c r="A135" s="2">
        <v>35718</v>
      </c>
      <c r="B135">
        <v>91.03</v>
      </c>
      <c r="C135">
        <v>-76.03</v>
      </c>
      <c r="D135">
        <v>-76.91</v>
      </c>
    </row>
    <row r="136" spans="1:4" x14ac:dyDescent="0.3">
      <c r="A136" s="2">
        <v>35726</v>
      </c>
      <c r="B136">
        <v>90.84</v>
      </c>
      <c r="C136">
        <v>-75.84</v>
      </c>
      <c r="D136">
        <v>-76.72</v>
      </c>
    </row>
    <row r="137" spans="1:4" x14ac:dyDescent="0.3">
      <c r="A137" s="2">
        <v>35744</v>
      </c>
      <c r="B137">
        <v>90.4</v>
      </c>
      <c r="C137">
        <v>-75.400000000000006</v>
      </c>
      <c r="D137">
        <v>-76.28</v>
      </c>
    </row>
    <row r="138" spans="1:4" x14ac:dyDescent="0.3">
      <c r="A138" s="2">
        <v>35755</v>
      </c>
      <c r="B138">
        <v>90.2</v>
      </c>
      <c r="C138">
        <v>-75.2</v>
      </c>
      <c r="D138">
        <v>-76.08</v>
      </c>
    </row>
    <row r="139" spans="1:4" x14ac:dyDescent="0.3">
      <c r="A139" s="2">
        <v>35775</v>
      </c>
      <c r="B139">
        <v>90.16</v>
      </c>
      <c r="C139">
        <v>-75.16</v>
      </c>
      <c r="D139">
        <v>-76.040000000000006</v>
      </c>
    </row>
    <row r="140" spans="1:4" x14ac:dyDescent="0.3">
      <c r="A140" s="2">
        <v>35782</v>
      </c>
      <c r="B140">
        <v>90.08</v>
      </c>
      <c r="C140">
        <v>-75.08</v>
      </c>
      <c r="D140">
        <v>-75.959999999999894</v>
      </c>
    </row>
    <row r="141" spans="1:4" x14ac:dyDescent="0.3">
      <c r="A141" s="2">
        <v>35801</v>
      </c>
      <c r="B141">
        <v>89.95</v>
      </c>
      <c r="C141">
        <v>-74.95</v>
      </c>
      <c r="D141">
        <v>-75.83</v>
      </c>
    </row>
    <row r="142" spans="1:4" x14ac:dyDescent="0.3">
      <c r="A142" s="2">
        <v>35818</v>
      </c>
      <c r="B142">
        <v>89.54</v>
      </c>
      <c r="C142">
        <v>-74.540000000000006</v>
      </c>
      <c r="D142">
        <v>-75.42</v>
      </c>
    </row>
    <row r="143" spans="1:4" x14ac:dyDescent="0.3">
      <c r="A143" s="2">
        <v>35843</v>
      </c>
      <c r="B143">
        <v>89.22</v>
      </c>
      <c r="C143">
        <v>-74.22</v>
      </c>
      <c r="D143">
        <v>-75.099999999999895</v>
      </c>
    </row>
    <row r="144" spans="1:4" x14ac:dyDescent="0.3">
      <c r="A144" s="2">
        <v>35853</v>
      </c>
      <c r="B144">
        <v>89.03</v>
      </c>
      <c r="C144">
        <v>-74.03</v>
      </c>
      <c r="D144">
        <v>-74.91</v>
      </c>
    </row>
    <row r="145" spans="1:4" x14ac:dyDescent="0.3">
      <c r="A145" s="2">
        <v>35866</v>
      </c>
      <c r="B145">
        <v>88.99</v>
      </c>
      <c r="C145">
        <v>-73.989999999999895</v>
      </c>
      <c r="D145">
        <v>-74.87</v>
      </c>
    </row>
    <row r="146" spans="1:4" x14ac:dyDescent="0.3">
      <c r="A146" s="2">
        <v>35881</v>
      </c>
      <c r="B146">
        <v>88.98</v>
      </c>
      <c r="C146">
        <v>-73.98</v>
      </c>
      <c r="D146">
        <v>-74.86</v>
      </c>
    </row>
    <row r="147" spans="1:4" x14ac:dyDescent="0.3">
      <c r="A147" s="2">
        <v>35899</v>
      </c>
      <c r="B147">
        <v>88.81</v>
      </c>
      <c r="C147">
        <v>-73.81</v>
      </c>
      <c r="D147">
        <v>-74.69</v>
      </c>
    </row>
    <row r="148" spans="1:4" x14ac:dyDescent="0.3">
      <c r="A148" s="2">
        <v>35915</v>
      </c>
      <c r="B148">
        <v>88.84</v>
      </c>
      <c r="C148">
        <v>-73.84</v>
      </c>
      <c r="D148">
        <v>-74.72</v>
      </c>
    </row>
    <row r="149" spans="1:4" x14ac:dyDescent="0.3">
      <c r="A149" s="2">
        <v>35926</v>
      </c>
      <c r="B149">
        <v>88.92</v>
      </c>
      <c r="C149">
        <v>-73.92</v>
      </c>
      <c r="D149">
        <v>-74.8</v>
      </c>
    </row>
    <row r="150" spans="1:4" x14ac:dyDescent="0.3">
      <c r="A150" s="2">
        <v>35943</v>
      </c>
      <c r="B150">
        <v>89.44</v>
      </c>
      <c r="C150">
        <v>-74.44</v>
      </c>
      <c r="D150">
        <v>-75.319999999999894</v>
      </c>
    </row>
    <row r="151" spans="1:4" x14ac:dyDescent="0.3">
      <c r="A151" s="2">
        <v>35957</v>
      </c>
      <c r="B151">
        <v>89.98</v>
      </c>
      <c r="C151">
        <v>-74.98</v>
      </c>
      <c r="D151">
        <v>-75.86</v>
      </c>
    </row>
    <row r="152" spans="1:4" x14ac:dyDescent="0.3">
      <c r="A152" s="2">
        <v>35975</v>
      </c>
      <c r="B152">
        <v>90.24</v>
      </c>
      <c r="C152">
        <v>-75.239999999999895</v>
      </c>
      <c r="D152">
        <v>-76.12</v>
      </c>
    </row>
    <row r="153" spans="1:4" x14ac:dyDescent="0.3">
      <c r="A153" s="2">
        <v>35985</v>
      </c>
      <c r="B153">
        <v>90.62</v>
      </c>
      <c r="C153">
        <v>-75.62</v>
      </c>
      <c r="D153">
        <v>-76.5</v>
      </c>
    </row>
    <row r="154" spans="1:4" x14ac:dyDescent="0.3">
      <c r="A154" s="2">
        <v>36000</v>
      </c>
      <c r="B154">
        <v>90.82</v>
      </c>
      <c r="C154">
        <v>-75.819999999999894</v>
      </c>
      <c r="D154">
        <v>-76.7</v>
      </c>
    </row>
    <row r="155" spans="1:4" x14ac:dyDescent="0.3">
      <c r="A155" s="2">
        <v>36017</v>
      </c>
      <c r="B155">
        <v>90.8</v>
      </c>
      <c r="C155">
        <v>-75.8</v>
      </c>
      <c r="D155">
        <v>-76.680000000000007</v>
      </c>
    </row>
    <row r="156" spans="1:4" x14ac:dyDescent="0.3">
      <c r="A156" s="2">
        <v>36033</v>
      </c>
      <c r="B156">
        <v>90.79</v>
      </c>
      <c r="C156">
        <v>-75.790000000000006</v>
      </c>
      <c r="D156">
        <v>-76.67</v>
      </c>
    </row>
    <row r="157" spans="1:4" x14ac:dyDescent="0.3">
      <c r="A157" s="2">
        <v>36049</v>
      </c>
      <c r="B157">
        <v>90.92</v>
      </c>
      <c r="C157">
        <v>-75.92</v>
      </c>
      <c r="D157">
        <v>-76.8</v>
      </c>
    </row>
    <row r="158" spans="1:4" x14ac:dyDescent="0.3">
      <c r="A158" s="2">
        <v>36060</v>
      </c>
      <c r="B158">
        <v>91.18</v>
      </c>
      <c r="C158">
        <v>-76.180000000000007</v>
      </c>
      <c r="D158">
        <v>-77.06</v>
      </c>
    </row>
    <row r="159" spans="1:4" x14ac:dyDescent="0.3">
      <c r="A159" s="2">
        <v>36076</v>
      </c>
      <c r="B159">
        <v>91.52</v>
      </c>
      <c r="C159">
        <v>-76.52</v>
      </c>
      <c r="D159">
        <v>-77.400000000000006</v>
      </c>
    </row>
    <row r="160" spans="1:4" x14ac:dyDescent="0.3">
      <c r="A160" s="2">
        <v>36094</v>
      </c>
      <c r="B160">
        <v>91.01</v>
      </c>
      <c r="C160">
        <v>-76.010000000000005</v>
      </c>
      <c r="D160">
        <v>-76.89</v>
      </c>
    </row>
    <row r="161" spans="1:4" x14ac:dyDescent="0.3">
      <c r="A161" s="2">
        <v>36111</v>
      </c>
      <c r="B161">
        <v>90.96</v>
      </c>
      <c r="C161">
        <v>-75.959999999999894</v>
      </c>
      <c r="D161">
        <v>-76.84</v>
      </c>
    </row>
    <row r="162" spans="1:4" x14ac:dyDescent="0.3">
      <c r="A162" s="2">
        <v>36129</v>
      </c>
      <c r="B162">
        <v>90.7</v>
      </c>
      <c r="C162">
        <v>-75.7</v>
      </c>
      <c r="D162">
        <v>-76.58</v>
      </c>
    </row>
    <row r="163" spans="1:4" x14ac:dyDescent="0.3">
      <c r="A163" s="2">
        <v>36137</v>
      </c>
      <c r="B163">
        <v>90.47</v>
      </c>
      <c r="C163">
        <v>-75.47</v>
      </c>
      <c r="D163">
        <v>-76.349999999999895</v>
      </c>
    </row>
    <row r="164" spans="1:4" x14ac:dyDescent="0.3">
      <c r="A164" s="2">
        <v>36145</v>
      </c>
      <c r="B164">
        <v>90.38</v>
      </c>
      <c r="C164">
        <v>-75.38</v>
      </c>
      <c r="D164">
        <v>-76.260000000000005</v>
      </c>
    </row>
    <row r="165" spans="1:4" x14ac:dyDescent="0.3">
      <c r="A165" s="2">
        <v>36164</v>
      </c>
      <c r="B165">
        <v>89.96</v>
      </c>
      <c r="C165">
        <v>-74.959999999999894</v>
      </c>
      <c r="D165">
        <v>-75.84</v>
      </c>
    </row>
    <row r="166" spans="1:4" x14ac:dyDescent="0.3">
      <c r="A166" s="2">
        <v>36181</v>
      </c>
      <c r="B166">
        <v>89.76</v>
      </c>
      <c r="C166">
        <v>-74.760000000000005</v>
      </c>
      <c r="D166">
        <v>-75.64</v>
      </c>
    </row>
    <row r="167" spans="1:4" x14ac:dyDescent="0.3">
      <c r="A167" s="2">
        <v>36207</v>
      </c>
      <c r="B167">
        <v>89.48</v>
      </c>
      <c r="C167">
        <v>-74.48</v>
      </c>
      <c r="D167">
        <v>-75.36</v>
      </c>
    </row>
    <row r="168" spans="1:4" x14ac:dyDescent="0.3">
      <c r="A168" s="2">
        <v>36217</v>
      </c>
      <c r="B168">
        <v>89.31</v>
      </c>
      <c r="C168">
        <v>-74.31</v>
      </c>
      <c r="D168">
        <v>-75.19</v>
      </c>
    </row>
    <row r="169" spans="1:4" x14ac:dyDescent="0.3">
      <c r="A169" s="2">
        <v>36230</v>
      </c>
      <c r="B169">
        <v>89.5</v>
      </c>
      <c r="C169">
        <v>-74.5</v>
      </c>
      <c r="D169">
        <v>-75.38</v>
      </c>
    </row>
    <row r="170" spans="1:4" x14ac:dyDescent="0.3">
      <c r="A170" s="2">
        <v>36244</v>
      </c>
      <c r="B170">
        <v>89.74</v>
      </c>
      <c r="C170">
        <v>-74.739999999999895</v>
      </c>
      <c r="D170">
        <v>-75.62</v>
      </c>
    </row>
    <row r="171" spans="1:4" x14ac:dyDescent="0.3">
      <c r="A171" s="2">
        <v>36259</v>
      </c>
      <c r="B171">
        <v>89.44</v>
      </c>
      <c r="C171">
        <v>-74.44</v>
      </c>
      <c r="D171">
        <v>-75.319999999999894</v>
      </c>
    </row>
    <row r="172" spans="1:4" x14ac:dyDescent="0.3">
      <c r="A172" s="2">
        <v>36272</v>
      </c>
      <c r="B172">
        <v>89.7</v>
      </c>
      <c r="C172">
        <v>-74.7</v>
      </c>
      <c r="D172">
        <v>-75.58</v>
      </c>
    </row>
    <row r="173" spans="1:4" x14ac:dyDescent="0.3">
      <c r="A173" s="2">
        <v>36286</v>
      </c>
      <c r="B173">
        <v>90.05</v>
      </c>
      <c r="C173">
        <v>-75.05</v>
      </c>
      <c r="D173">
        <v>-75.930000000000007</v>
      </c>
    </row>
    <row r="174" spans="1:4" x14ac:dyDescent="0.3">
      <c r="A174" s="2">
        <v>36304</v>
      </c>
      <c r="B174">
        <v>90.17</v>
      </c>
      <c r="C174">
        <v>-75.17</v>
      </c>
      <c r="D174">
        <v>-76.05</v>
      </c>
    </row>
    <row r="175" spans="1:4" x14ac:dyDescent="0.3">
      <c r="A175" s="2">
        <v>36325</v>
      </c>
      <c r="B175">
        <v>91.54</v>
      </c>
      <c r="C175">
        <v>-76.540000000000006</v>
      </c>
      <c r="D175">
        <v>-77.42</v>
      </c>
    </row>
    <row r="176" spans="1:4" x14ac:dyDescent="0.3">
      <c r="A176" s="2">
        <v>36339</v>
      </c>
      <c r="B176">
        <v>91.12</v>
      </c>
      <c r="C176">
        <v>-76.12</v>
      </c>
      <c r="D176">
        <v>-77</v>
      </c>
    </row>
    <row r="177" spans="1:4" x14ac:dyDescent="0.3">
      <c r="A177" s="2">
        <v>36356</v>
      </c>
      <c r="B177">
        <v>91.36</v>
      </c>
      <c r="C177">
        <v>-76.36</v>
      </c>
      <c r="D177">
        <v>-77.239999999999895</v>
      </c>
    </row>
    <row r="178" spans="1:4" x14ac:dyDescent="0.3">
      <c r="A178" s="2">
        <v>36370</v>
      </c>
      <c r="B178">
        <v>91.25</v>
      </c>
      <c r="C178">
        <v>-76.25</v>
      </c>
      <c r="D178">
        <v>-77.13</v>
      </c>
    </row>
    <row r="179" spans="1:4" x14ac:dyDescent="0.3">
      <c r="A179" s="2">
        <v>36385</v>
      </c>
      <c r="B179">
        <v>91.49</v>
      </c>
      <c r="C179">
        <v>-76.489999999999895</v>
      </c>
      <c r="D179">
        <v>-77.37</v>
      </c>
    </row>
    <row r="180" spans="1:4" x14ac:dyDescent="0.3">
      <c r="A180" s="2">
        <v>36399</v>
      </c>
      <c r="B180">
        <v>91.61</v>
      </c>
      <c r="C180">
        <v>-76.61</v>
      </c>
      <c r="D180">
        <v>-77.489999999999895</v>
      </c>
    </row>
    <row r="181" spans="1:4" x14ac:dyDescent="0.3">
      <c r="A181" s="2">
        <v>36412</v>
      </c>
      <c r="B181">
        <v>91.22</v>
      </c>
      <c r="C181">
        <v>-76.22</v>
      </c>
      <c r="D181">
        <v>-77.099999999999895</v>
      </c>
    </row>
    <row r="182" spans="1:4" x14ac:dyDescent="0.3">
      <c r="A182" s="2">
        <v>36427</v>
      </c>
      <c r="B182">
        <v>90.97</v>
      </c>
      <c r="C182">
        <v>-75.97</v>
      </c>
      <c r="D182">
        <v>-76.849999999999895</v>
      </c>
    </row>
    <row r="183" spans="1:4" x14ac:dyDescent="0.3">
      <c r="A183" s="2">
        <v>36451</v>
      </c>
      <c r="B183">
        <v>90.99</v>
      </c>
      <c r="C183">
        <v>-75.989999999999895</v>
      </c>
      <c r="D183">
        <v>-76.87</v>
      </c>
    </row>
    <row r="184" spans="1:4" x14ac:dyDescent="0.3">
      <c r="A184" s="2">
        <v>36536</v>
      </c>
      <c r="B184">
        <v>90.35</v>
      </c>
      <c r="C184">
        <v>-75.349999999999895</v>
      </c>
      <c r="D184">
        <v>-76.23</v>
      </c>
    </row>
    <row r="185" spans="1:4" x14ac:dyDescent="0.3">
      <c r="A185" s="2">
        <v>36633</v>
      </c>
      <c r="B185">
        <v>88.84</v>
      </c>
      <c r="C185">
        <v>-73.84</v>
      </c>
      <c r="D185">
        <v>-74.72</v>
      </c>
    </row>
    <row r="186" spans="1:4" x14ac:dyDescent="0.3">
      <c r="A186" s="2">
        <v>36726</v>
      </c>
      <c r="B186">
        <v>90.75</v>
      </c>
      <c r="C186">
        <v>-75.75</v>
      </c>
      <c r="D186">
        <v>-76.63</v>
      </c>
    </row>
    <row r="187" spans="1:4" x14ac:dyDescent="0.3">
      <c r="A187" s="2">
        <v>36831</v>
      </c>
      <c r="B187">
        <v>90.54</v>
      </c>
      <c r="C187">
        <v>-75.540000000000006</v>
      </c>
      <c r="D187">
        <v>-76.42</v>
      </c>
    </row>
    <row r="188" spans="1:4" x14ac:dyDescent="0.3">
      <c r="A188" s="2">
        <v>36923</v>
      </c>
      <c r="B188">
        <v>90.83</v>
      </c>
      <c r="C188">
        <v>-75.83</v>
      </c>
      <c r="D188">
        <v>-76.709999999999894</v>
      </c>
    </row>
    <row r="189" spans="1:4" x14ac:dyDescent="0.3">
      <c r="A189" s="2">
        <v>36997</v>
      </c>
      <c r="B189">
        <v>90.61</v>
      </c>
      <c r="C189">
        <v>-75.61</v>
      </c>
      <c r="D189">
        <v>-76.489999999999895</v>
      </c>
    </row>
    <row r="190" spans="1:4" x14ac:dyDescent="0.3">
      <c r="A190" s="2">
        <v>37074</v>
      </c>
      <c r="B190">
        <v>91.47</v>
      </c>
      <c r="C190">
        <v>-76.47</v>
      </c>
      <c r="D190">
        <v>-77.349999999999895</v>
      </c>
    </row>
    <row r="191" spans="1:4" x14ac:dyDescent="0.3">
      <c r="A191" s="2">
        <v>37194</v>
      </c>
      <c r="B191">
        <v>94.58</v>
      </c>
      <c r="C191">
        <v>-79.58</v>
      </c>
      <c r="D191">
        <v>-80.459999999999894</v>
      </c>
    </row>
    <row r="192" spans="1:4" x14ac:dyDescent="0.3">
      <c r="A192" s="2">
        <v>37284</v>
      </c>
      <c r="B192">
        <v>96.1</v>
      </c>
      <c r="C192">
        <v>-81.099999999999895</v>
      </c>
      <c r="D192">
        <v>-81.98</v>
      </c>
    </row>
    <row r="193" spans="1:4" x14ac:dyDescent="0.3">
      <c r="A193" s="2">
        <v>37363</v>
      </c>
      <c r="B193">
        <v>93.13</v>
      </c>
      <c r="C193">
        <v>-78.13</v>
      </c>
      <c r="D193">
        <v>-79.010000000000005</v>
      </c>
    </row>
    <row r="194" spans="1:4" x14ac:dyDescent="0.3">
      <c r="A194" s="2">
        <v>37445</v>
      </c>
      <c r="B194">
        <v>95.58</v>
      </c>
      <c r="C194">
        <v>-80.58</v>
      </c>
      <c r="D194">
        <v>-81.459999999999894</v>
      </c>
    </row>
    <row r="195" spans="1:4" x14ac:dyDescent="0.3">
      <c r="A195" s="2">
        <v>37565</v>
      </c>
      <c r="B195">
        <v>98.67</v>
      </c>
      <c r="C195">
        <v>-83.67</v>
      </c>
      <c r="D195">
        <v>-84.55</v>
      </c>
    </row>
    <row r="196" spans="1:4" x14ac:dyDescent="0.3">
      <c r="A196" s="2">
        <v>37627</v>
      </c>
      <c r="B196">
        <v>96.73</v>
      </c>
      <c r="C196">
        <v>-81.73</v>
      </c>
      <c r="D196">
        <v>-82.61</v>
      </c>
    </row>
    <row r="197" spans="1:4" x14ac:dyDescent="0.3">
      <c r="A197" s="2">
        <v>37740</v>
      </c>
      <c r="B197">
        <v>95.15</v>
      </c>
      <c r="C197">
        <v>-80.150000000000006</v>
      </c>
      <c r="D197">
        <v>-81.03</v>
      </c>
    </row>
    <row r="198" spans="1:4" x14ac:dyDescent="0.3">
      <c r="A198" s="2">
        <v>37805</v>
      </c>
      <c r="B198">
        <v>95.05</v>
      </c>
      <c r="C198">
        <v>-80.05</v>
      </c>
      <c r="D198">
        <v>-80.930000000000007</v>
      </c>
    </row>
    <row r="199" spans="1:4" x14ac:dyDescent="0.3">
      <c r="A199" s="2">
        <v>37915</v>
      </c>
      <c r="B199">
        <v>98.68</v>
      </c>
      <c r="C199">
        <v>-83.68</v>
      </c>
      <c r="D199">
        <v>-84.56</v>
      </c>
    </row>
    <row r="200" spans="1:4" x14ac:dyDescent="0.3">
      <c r="A200" s="2">
        <v>37999</v>
      </c>
      <c r="B200">
        <v>96.46</v>
      </c>
      <c r="C200">
        <v>-81.459999999999894</v>
      </c>
      <c r="D200">
        <v>-82.34</v>
      </c>
    </row>
    <row r="201" spans="1:4" x14ac:dyDescent="0.3">
      <c r="A201" s="2">
        <v>38098</v>
      </c>
      <c r="B201">
        <v>95.86</v>
      </c>
      <c r="C201">
        <v>-80.86</v>
      </c>
      <c r="D201">
        <v>-81.739999999999895</v>
      </c>
    </row>
    <row r="202" spans="1:4" x14ac:dyDescent="0.3">
      <c r="A202" s="2">
        <v>38176</v>
      </c>
      <c r="B202">
        <v>98.87</v>
      </c>
      <c r="C202">
        <v>-83.87</v>
      </c>
      <c r="D202">
        <v>-84.75</v>
      </c>
    </row>
    <row r="203" spans="1:4" x14ac:dyDescent="0.3">
      <c r="A203" s="2">
        <v>38320</v>
      </c>
      <c r="B203">
        <v>96.21</v>
      </c>
      <c r="C203">
        <v>-81.209999999999894</v>
      </c>
      <c r="D203">
        <v>-82.09</v>
      </c>
    </row>
    <row r="204" spans="1:4" x14ac:dyDescent="0.3">
      <c r="A204" s="2">
        <v>38378</v>
      </c>
      <c r="B204">
        <v>95.64</v>
      </c>
      <c r="C204">
        <v>-80.64</v>
      </c>
      <c r="D204">
        <v>-81.52</v>
      </c>
    </row>
    <row r="205" spans="1:4" x14ac:dyDescent="0.3">
      <c r="A205" s="2">
        <v>38460</v>
      </c>
      <c r="B205">
        <v>96.23</v>
      </c>
      <c r="C205">
        <v>-81.23</v>
      </c>
      <c r="D205">
        <v>-82.11</v>
      </c>
    </row>
    <row r="206" spans="1:4" x14ac:dyDescent="0.3">
      <c r="A206" s="2">
        <v>38545</v>
      </c>
      <c r="B206">
        <v>97.91</v>
      </c>
      <c r="C206">
        <v>-82.91</v>
      </c>
      <c r="D206">
        <v>-83.79</v>
      </c>
    </row>
    <row r="207" spans="1:4" x14ac:dyDescent="0.3">
      <c r="A207" s="2">
        <v>38636</v>
      </c>
      <c r="B207">
        <v>99.47</v>
      </c>
      <c r="C207">
        <v>-84.47</v>
      </c>
      <c r="D207">
        <v>-85.35</v>
      </c>
    </row>
    <row r="208" spans="1:4" x14ac:dyDescent="0.3">
      <c r="A208" s="2">
        <v>38729</v>
      </c>
      <c r="B208">
        <v>97.94</v>
      </c>
      <c r="C208">
        <v>-82.94</v>
      </c>
      <c r="D208">
        <v>-83.82</v>
      </c>
    </row>
    <row r="209" spans="1:4" x14ac:dyDescent="0.3">
      <c r="A209" s="2">
        <v>38825</v>
      </c>
      <c r="B209">
        <v>97.81</v>
      </c>
      <c r="C209">
        <v>-82.81</v>
      </c>
      <c r="D209">
        <v>-83.69</v>
      </c>
    </row>
    <row r="210" spans="1:4" x14ac:dyDescent="0.3">
      <c r="A210" s="2">
        <v>38905</v>
      </c>
      <c r="B210">
        <v>99.52</v>
      </c>
      <c r="C210">
        <v>-84.52</v>
      </c>
      <c r="D210">
        <v>-85.4</v>
      </c>
    </row>
    <row r="211" spans="1:4" x14ac:dyDescent="0.3">
      <c r="A211" s="2">
        <v>39022</v>
      </c>
      <c r="B211">
        <v>100.54</v>
      </c>
      <c r="C211">
        <v>-85.54</v>
      </c>
      <c r="D211">
        <v>-86.42</v>
      </c>
    </row>
    <row r="212" spans="1:4" x14ac:dyDescent="0.3">
      <c r="A212" s="2">
        <v>39091</v>
      </c>
      <c r="B212">
        <v>100.94</v>
      </c>
      <c r="C212">
        <v>-85.94</v>
      </c>
      <c r="D212">
        <v>-86.82</v>
      </c>
    </row>
    <row r="213" spans="1:4" x14ac:dyDescent="0.3">
      <c r="A213" s="2">
        <v>39203</v>
      </c>
      <c r="B213">
        <v>100.47</v>
      </c>
      <c r="C213">
        <v>-85.47</v>
      </c>
      <c r="D213">
        <v>-86.35</v>
      </c>
    </row>
    <row r="214" spans="1:4" x14ac:dyDescent="0.3">
      <c r="A214" s="2">
        <v>39289</v>
      </c>
      <c r="B214">
        <v>102.79</v>
      </c>
      <c r="C214">
        <v>-87.79</v>
      </c>
      <c r="D214">
        <v>-88.67</v>
      </c>
    </row>
    <row r="215" spans="1:4" x14ac:dyDescent="0.3">
      <c r="A215" s="2">
        <v>39373</v>
      </c>
      <c r="B215">
        <v>105.46</v>
      </c>
      <c r="C215">
        <v>-90.46</v>
      </c>
      <c r="D215">
        <v>-91.34</v>
      </c>
    </row>
    <row r="216" spans="1:4" x14ac:dyDescent="0.3">
      <c r="A216" s="2">
        <v>39454</v>
      </c>
      <c r="B216">
        <v>105.2</v>
      </c>
      <c r="C216">
        <v>-90.2</v>
      </c>
      <c r="D216">
        <v>-91.08</v>
      </c>
    </row>
    <row r="217" spans="1:4" x14ac:dyDescent="0.3">
      <c r="A217" s="2">
        <v>39539</v>
      </c>
      <c r="B217">
        <v>103.93</v>
      </c>
      <c r="C217">
        <v>-88.93</v>
      </c>
      <c r="D217">
        <v>-89.81</v>
      </c>
    </row>
    <row r="218" spans="1:4" x14ac:dyDescent="0.3">
      <c r="A218" s="2">
        <v>39653</v>
      </c>
      <c r="B218">
        <v>106.01</v>
      </c>
      <c r="C218">
        <v>-91.01</v>
      </c>
      <c r="D218">
        <v>-91.89</v>
      </c>
    </row>
    <row r="219" spans="1:4" x14ac:dyDescent="0.3">
      <c r="A219" s="2">
        <v>39727</v>
      </c>
      <c r="B219">
        <v>105.66</v>
      </c>
      <c r="C219">
        <v>-90.66</v>
      </c>
      <c r="D219">
        <v>-91.54</v>
      </c>
    </row>
    <row r="220" spans="1:4" x14ac:dyDescent="0.3">
      <c r="A220" s="2">
        <v>39841</v>
      </c>
      <c r="B220">
        <v>104.88</v>
      </c>
      <c r="C220">
        <v>-89.88</v>
      </c>
      <c r="D220">
        <v>-90.76</v>
      </c>
    </row>
    <row r="221" spans="1:4" x14ac:dyDescent="0.3">
      <c r="A221" s="2">
        <v>39912</v>
      </c>
      <c r="B221">
        <v>103.14</v>
      </c>
      <c r="C221">
        <v>-88.14</v>
      </c>
      <c r="D221">
        <v>-89.02</v>
      </c>
    </row>
    <row r="222" spans="1:4" x14ac:dyDescent="0.3">
      <c r="A222" s="2">
        <v>40024</v>
      </c>
      <c r="B222">
        <v>103.72</v>
      </c>
      <c r="C222">
        <v>-88.72</v>
      </c>
      <c r="D222">
        <v>-89.6</v>
      </c>
    </row>
    <row r="223" spans="1:4" x14ac:dyDescent="0.3">
      <c r="A223" s="2">
        <v>40106</v>
      </c>
      <c r="B223">
        <v>103.15</v>
      </c>
      <c r="C223">
        <v>-88.15</v>
      </c>
      <c r="D223">
        <v>-89.03</v>
      </c>
    </row>
    <row r="224" spans="1:4" x14ac:dyDescent="0.3">
      <c r="A224" s="2">
        <v>40191</v>
      </c>
      <c r="B224">
        <v>101.99</v>
      </c>
      <c r="C224">
        <v>-86.99</v>
      </c>
      <c r="D224">
        <v>-87.87</v>
      </c>
    </row>
    <row r="225" spans="1:4" x14ac:dyDescent="0.3">
      <c r="A225" s="2">
        <v>40276</v>
      </c>
      <c r="B225">
        <v>101.71</v>
      </c>
      <c r="C225">
        <v>-86.71</v>
      </c>
      <c r="D225">
        <v>-87.59</v>
      </c>
    </row>
    <row r="226" spans="1:4" x14ac:dyDescent="0.3">
      <c r="A226" s="2">
        <v>40365</v>
      </c>
      <c r="B226">
        <v>103.37</v>
      </c>
      <c r="C226">
        <v>-88.37</v>
      </c>
      <c r="D226">
        <v>-89.25</v>
      </c>
    </row>
    <row r="227" spans="1:4" x14ac:dyDescent="0.3">
      <c r="A227" s="2">
        <v>40464</v>
      </c>
      <c r="B227">
        <v>105.04</v>
      </c>
      <c r="C227">
        <v>-90.04</v>
      </c>
      <c r="D227">
        <v>-90.92</v>
      </c>
    </row>
    <row r="228" spans="1:4" x14ac:dyDescent="0.3">
      <c r="A228" s="2">
        <v>40603</v>
      </c>
      <c r="B228">
        <v>102.71</v>
      </c>
      <c r="C228">
        <v>-87.71</v>
      </c>
      <c r="D228">
        <v>-88.59</v>
      </c>
    </row>
    <row r="229" spans="1:4" x14ac:dyDescent="0.3">
      <c r="A229" s="2">
        <v>40686</v>
      </c>
      <c r="B229">
        <v>100.7</v>
      </c>
      <c r="C229">
        <v>-85.7</v>
      </c>
      <c r="D229">
        <v>-86.58</v>
      </c>
    </row>
    <row r="230" spans="1:4" x14ac:dyDescent="0.3">
      <c r="A230" s="2">
        <v>40742</v>
      </c>
      <c r="B230">
        <v>101.96</v>
      </c>
      <c r="C230">
        <v>-86.96</v>
      </c>
      <c r="D230">
        <v>-87.84</v>
      </c>
    </row>
    <row r="231" spans="1:4" x14ac:dyDescent="0.3">
      <c r="A231" s="2">
        <v>40834</v>
      </c>
      <c r="B231">
        <v>100.38</v>
      </c>
      <c r="C231">
        <v>-85.38</v>
      </c>
      <c r="D231">
        <v>-86.26</v>
      </c>
    </row>
    <row r="232" spans="1:4" x14ac:dyDescent="0.3">
      <c r="A232" s="2">
        <v>40925</v>
      </c>
      <c r="B232">
        <v>96.67</v>
      </c>
      <c r="C232">
        <v>-81.67</v>
      </c>
      <c r="D232">
        <v>-82.55</v>
      </c>
    </row>
    <row r="233" spans="1:4" x14ac:dyDescent="0.3">
      <c r="A233" s="2">
        <v>41024</v>
      </c>
      <c r="B233">
        <v>95.01</v>
      </c>
      <c r="C233">
        <v>-80.010000000000005</v>
      </c>
      <c r="D233">
        <v>-80.89</v>
      </c>
    </row>
    <row r="234" spans="1:4" x14ac:dyDescent="0.3">
      <c r="A234" s="2">
        <v>41120</v>
      </c>
      <c r="B234">
        <v>96.34</v>
      </c>
      <c r="C234">
        <v>-81.34</v>
      </c>
      <c r="D234">
        <v>-82.22</v>
      </c>
    </row>
    <row r="235" spans="1:4" x14ac:dyDescent="0.3">
      <c r="A235" s="2">
        <v>41207</v>
      </c>
      <c r="B235">
        <v>96.4</v>
      </c>
      <c r="C235">
        <v>-81.400000000000006</v>
      </c>
      <c r="D235">
        <v>-82.28</v>
      </c>
    </row>
    <row r="236" spans="1:4" x14ac:dyDescent="0.3">
      <c r="A236" s="2">
        <v>41311</v>
      </c>
      <c r="B236">
        <v>94.02</v>
      </c>
      <c r="C236">
        <v>-79.02</v>
      </c>
      <c r="D236">
        <v>-79.900000000000006</v>
      </c>
    </row>
    <row r="237" spans="1:4" x14ac:dyDescent="0.3">
      <c r="A237" s="2">
        <v>41380</v>
      </c>
      <c r="B237">
        <v>93.49</v>
      </c>
      <c r="C237">
        <v>-78.489999999999895</v>
      </c>
      <c r="D237">
        <v>-79.37</v>
      </c>
    </row>
    <row r="238" spans="1:4" x14ac:dyDescent="0.3">
      <c r="A238" s="2">
        <v>41479</v>
      </c>
      <c r="B238">
        <v>93.83</v>
      </c>
      <c r="C238">
        <v>-78.83</v>
      </c>
      <c r="D238">
        <v>-79.709999999999894</v>
      </c>
    </row>
    <row r="239" spans="1:4" x14ac:dyDescent="0.3">
      <c r="A239" s="2">
        <v>41584</v>
      </c>
      <c r="B239">
        <v>93.7</v>
      </c>
      <c r="C239">
        <v>-78.7</v>
      </c>
      <c r="D239">
        <v>-79.58</v>
      </c>
    </row>
    <row r="240" spans="1:4" x14ac:dyDescent="0.3">
      <c r="A240" s="2">
        <v>41674</v>
      </c>
      <c r="B240">
        <v>92.97</v>
      </c>
      <c r="C240">
        <v>-77.97</v>
      </c>
      <c r="D240">
        <v>-78.849999999999895</v>
      </c>
    </row>
    <row r="241" spans="1:4" x14ac:dyDescent="0.3">
      <c r="A241" s="2">
        <v>41773</v>
      </c>
      <c r="B241">
        <v>92.49</v>
      </c>
      <c r="C241">
        <v>-77.489999999999895</v>
      </c>
      <c r="D241">
        <v>-78.37</v>
      </c>
    </row>
    <row r="242" spans="1:4" x14ac:dyDescent="0.3">
      <c r="A242" s="2">
        <v>41850</v>
      </c>
      <c r="B242">
        <v>93.3</v>
      </c>
      <c r="C242">
        <v>-78.3</v>
      </c>
      <c r="D242">
        <v>-79.180000000000007</v>
      </c>
    </row>
    <row r="243" spans="1:4" x14ac:dyDescent="0.3">
      <c r="A243" s="2">
        <v>41934</v>
      </c>
      <c r="B243">
        <v>93.2</v>
      </c>
      <c r="C243">
        <v>-78.2</v>
      </c>
      <c r="D243">
        <v>-79.08</v>
      </c>
    </row>
    <row r="244" spans="1:4" x14ac:dyDescent="0.3">
      <c r="A244" s="2">
        <v>42025</v>
      </c>
      <c r="B244">
        <v>92.84</v>
      </c>
      <c r="C244">
        <v>-77.84</v>
      </c>
      <c r="D244">
        <v>-78.72</v>
      </c>
    </row>
    <row r="245" spans="1:4" x14ac:dyDescent="0.3">
      <c r="A245" s="2">
        <v>42138</v>
      </c>
      <c r="B245">
        <v>92.96</v>
      </c>
      <c r="C245">
        <v>-77.959999999999894</v>
      </c>
      <c r="D245">
        <v>-78.84</v>
      </c>
    </row>
    <row r="246" spans="1:4" x14ac:dyDescent="0.3">
      <c r="A246" s="2">
        <v>42185</v>
      </c>
      <c r="B246">
        <v>93.47</v>
      </c>
      <c r="C246">
        <v>-78.47</v>
      </c>
      <c r="D246">
        <v>-79.349999999999895</v>
      </c>
    </row>
    <row r="247" spans="1:4" x14ac:dyDescent="0.3">
      <c r="A247" s="2">
        <v>42347</v>
      </c>
      <c r="B247">
        <v>92.7</v>
      </c>
      <c r="C247">
        <v>-77.7</v>
      </c>
      <c r="D247">
        <v>-78.58</v>
      </c>
    </row>
    <row r="248" spans="1:4" x14ac:dyDescent="0.3">
      <c r="A248" s="2">
        <v>42409</v>
      </c>
      <c r="B248">
        <v>91.33</v>
      </c>
      <c r="C248">
        <v>-76.33</v>
      </c>
      <c r="D248">
        <v>-77.209999999999894</v>
      </c>
    </row>
    <row r="249" spans="1:4" x14ac:dyDescent="0.3">
      <c r="A249" s="2">
        <v>42503</v>
      </c>
      <c r="B249">
        <v>90.24</v>
      </c>
      <c r="C249">
        <v>-75.239999999999895</v>
      </c>
      <c r="D249">
        <v>-76.12</v>
      </c>
    </row>
    <row r="250" spans="1:4" x14ac:dyDescent="0.3">
      <c r="A250" s="2">
        <v>42577</v>
      </c>
      <c r="B250">
        <v>88.96</v>
      </c>
      <c r="C250">
        <v>-73.959999999999894</v>
      </c>
      <c r="D250">
        <v>-74.84</v>
      </c>
    </row>
    <row r="251" spans="1:4" x14ac:dyDescent="0.3">
      <c r="A251" s="2">
        <v>42590</v>
      </c>
      <c r="B251">
        <v>90.53</v>
      </c>
      <c r="C251">
        <v>-75.53</v>
      </c>
      <c r="D251">
        <v>-76.41</v>
      </c>
    </row>
    <row r="252" spans="1:4" x14ac:dyDescent="0.3">
      <c r="A252" s="2">
        <v>42592</v>
      </c>
      <c r="B252">
        <v>81.290000000000006</v>
      </c>
      <c r="C252">
        <v>-66.290000000000006</v>
      </c>
      <c r="D252">
        <v>-67.17</v>
      </c>
    </row>
    <row r="253" spans="1:4" x14ac:dyDescent="0.3">
      <c r="A253" s="2">
        <v>42599</v>
      </c>
      <c r="B253">
        <v>84.13</v>
      </c>
      <c r="C253">
        <v>-69.13</v>
      </c>
      <c r="D253">
        <v>-70.010000000000005</v>
      </c>
    </row>
    <row r="254" spans="1:4" x14ac:dyDescent="0.3">
      <c r="A254" s="2">
        <v>42657</v>
      </c>
      <c r="B254">
        <v>90.4</v>
      </c>
      <c r="C254">
        <v>-75.400000000000006</v>
      </c>
      <c r="D254">
        <v>-76.28</v>
      </c>
    </row>
    <row r="255" spans="1:4" x14ac:dyDescent="0.3">
      <c r="A255" s="2">
        <v>42767</v>
      </c>
      <c r="B255">
        <v>91</v>
      </c>
      <c r="C255">
        <v>-76</v>
      </c>
      <c r="D255">
        <v>-76.88</v>
      </c>
    </row>
    <row r="256" spans="1:4" x14ac:dyDescent="0.3">
      <c r="A256" s="2">
        <v>42849</v>
      </c>
      <c r="B256">
        <v>90.48</v>
      </c>
      <c r="C256">
        <v>-75.48</v>
      </c>
      <c r="D256">
        <v>-76.36</v>
      </c>
    </row>
    <row r="257" spans="1:4" x14ac:dyDescent="0.3">
      <c r="A257" s="2">
        <v>42926</v>
      </c>
      <c r="B257">
        <v>90.56</v>
      </c>
      <c r="C257">
        <v>-75.56</v>
      </c>
      <c r="D257">
        <v>-76.44</v>
      </c>
    </row>
    <row r="258" spans="1:4" x14ac:dyDescent="0.3">
      <c r="A258" s="2">
        <v>43031</v>
      </c>
      <c r="B258">
        <v>90.96</v>
      </c>
      <c r="C258">
        <v>-75.959999999999894</v>
      </c>
      <c r="D258">
        <v>-76.84</v>
      </c>
    </row>
    <row r="259" spans="1:4" x14ac:dyDescent="0.3">
      <c r="A259" s="2">
        <v>43152</v>
      </c>
      <c r="B259">
        <v>90.47</v>
      </c>
      <c r="C259">
        <v>-75.47</v>
      </c>
      <c r="D259">
        <v>-76.349999999999895</v>
      </c>
    </row>
    <row r="260" spans="1:4" x14ac:dyDescent="0.3">
      <c r="A260" s="2">
        <v>43290</v>
      </c>
      <c r="B260">
        <v>90.2</v>
      </c>
      <c r="C260">
        <v>-75.2</v>
      </c>
      <c r="D260">
        <v>-76.08</v>
      </c>
    </row>
    <row r="261" spans="1:4" x14ac:dyDescent="0.3">
      <c r="A261" s="2">
        <v>43384</v>
      </c>
      <c r="B261">
        <v>90.38</v>
      </c>
      <c r="C261">
        <v>-75.38</v>
      </c>
      <c r="D261">
        <v>-76.260000000000005</v>
      </c>
    </row>
    <row r="262" spans="1:4" x14ac:dyDescent="0.3">
      <c r="A262" s="2">
        <v>43481</v>
      </c>
      <c r="B262">
        <v>89.67</v>
      </c>
      <c r="C262">
        <v>-74.67</v>
      </c>
      <c r="D262">
        <v>-75.55</v>
      </c>
    </row>
    <row r="263" spans="1:4" x14ac:dyDescent="0.3">
      <c r="A263" s="2">
        <v>43563</v>
      </c>
      <c r="B263">
        <v>89.34</v>
      </c>
      <c r="C263">
        <v>-74.34</v>
      </c>
      <c r="D263">
        <v>-75.22</v>
      </c>
    </row>
    <row r="264" spans="1:4" x14ac:dyDescent="0.3">
      <c r="A264" s="2">
        <v>43657</v>
      </c>
      <c r="B264">
        <v>89.55</v>
      </c>
      <c r="C264">
        <v>-74.55</v>
      </c>
      <c r="D264">
        <v>-75.430000000000007</v>
      </c>
    </row>
    <row r="265" spans="1:4" x14ac:dyDescent="0.3">
      <c r="A265" s="2">
        <v>43871</v>
      </c>
      <c r="B265">
        <v>89.72</v>
      </c>
      <c r="C265">
        <v>-74.72</v>
      </c>
      <c r="D265">
        <v>-75.599999999999895</v>
      </c>
    </row>
    <row r="266" spans="1:4" x14ac:dyDescent="0.3">
      <c r="A266" s="2">
        <v>43991</v>
      </c>
      <c r="B266">
        <v>89.06</v>
      </c>
      <c r="C266">
        <v>-74.06</v>
      </c>
      <c r="D266">
        <v>-74.94</v>
      </c>
    </row>
    <row r="267" spans="1:4" x14ac:dyDescent="0.3">
      <c r="A267" s="2">
        <v>44231</v>
      </c>
      <c r="B267">
        <v>88.89</v>
      </c>
      <c r="C267">
        <v>-73.89</v>
      </c>
      <c r="D267">
        <v>-74.77</v>
      </c>
    </row>
    <row r="268" spans="1:4" x14ac:dyDescent="0.3">
      <c r="A268" s="2">
        <v>44432</v>
      </c>
      <c r="B268">
        <v>89.56</v>
      </c>
      <c r="C268">
        <v>-74.56</v>
      </c>
      <c r="D268">
        <v>-75.44</v>
      </c>
    </row>
  </sheetData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66130-452C-4EAE-B29F-E02843C4406E}">
  <dimension ref="A1:O748"/>
  <sheetViews>
    <sheetView topLeftCell="H1" workbookViewId="0">
      <selection activeCell="M6" sqref="M6"/>
    </sheetView>
  </sheetViews>
  <sheetFormatPr defaultRowHeight="14.4" x14ac:dyDescent="0.3"/>
  <cols>
    <col min="1" max="1" width="10.5546875" bestFit="1" customWidth="1"/>
  </cols>
  <sheetData>
    <row r="1" spans="1:15" s="1" customFormat="1" x14ac:dyDescent="0.3">
      <c r="A1" s="1" t="s">
        <v>0</v>
      </c>
      <c r="B1" s="1" t="s">
        <v>1</v>
      </c>
      <c r="C1" s="1" t="s">
        <v>2</v>
      </c>
      <c r="D1" s="1" t="s">
        <v>3</v>
      </c>
    </row>
    <row r="2" spans="1:15" x14ac:dyDescent="0.3">
      <c r="A2" s="2">
        <v>29335</v>
      </c>
      <c r="B2">
        <v>108.6</v>
      </c>
      <c r="C2">
        <v>-56.6</v>
      </c>
      <c r="D2">
        <v>-57.89</v>
      </c>
      <c r="F2">
        <v>3288</v>
      </c>
      <c r="G2">
        <v>36.340579986572003</v>
      </c>
      <c r="H2" s="2">
        <v>1</v>
      </c>
      <c r="I2">
        <f>IFERROR(VLOOKUP(H2,$A$2:$D$542,4,FALSE),IFERROR(VLOOKUP(H2,$A$2:$D$542,4),0))</f>
        <v>0</v>
      </c>
      <c r="K2">
        <f>MAX(D:D)</f>
        <v>-57.89</v>
      </c>
    </row>
    <row r="3" spans="1:15" x14ac:dyDescent="0.3">
      <c r="A3" s="2">
        <v>29370</v>
      </c>
      <c r="B3">
        <v>109.25</v>
      </c>
      <c r="C3">
        <v>-57.25</v>
      </c>
      <c r="D3">
        <v>-58.54</v>
      </c>
      <c r="F3">
        <v>10958</v>
      </c>
      <c r="G3">
        <v>34.198108673096002</v>
      </c>
      <c r="H3" s="2">
        <f>$H$2+F3-$F$2+1</f>
        <v>7672</v>
      </c>
      <c r="I3">
        <f>IFERROR(VLOOKUP(H3,A:D,4,FALSE),IFERROR(VLOOKUP(H3,A:D,4),0))</f>
        <v>0</v>
      </c>
      <c r="K3">
        <f>MIN(D:D)</f>
        <v>-105.07</v>
      </c>
    </row>
    <row r="4" spans="1:15" x14ac:dyDescent="0.3">
      <c r="A4" s="2">
        <v>29402</v>
      </c>
      <c r="B4">
        <v>109.2</v>
      </c>
      <c r="C4">
        <v>-57.2</v>
      </c>
      <c r="D4">
        <v>-58.49</v>
      </c>
      <c r="F4">
        <v>17897</v>
      </c>
      <c r="G4">
        <v>30.595783233643001</v>
      </c>
      <c r="H4" s="2">
        <f t="shared" ref="H4:H67" si="0">$H$2+F4-$F$2+1</f>
        <v>14611</v>
      </c>
      <c r="I4">
        <f t="shared" ref="I4:I67" si="1">IFERROR(VLOOKUP(H4,A:D,4,FALSE),IFERROR(VLOOKUP(H4,A:D,4),0))</f>
        <v>0</v>
      </c>
      <c r="L4" t="s">
        <v>9</v>
      </c>
      <c r="M4" t="s">
        <v>10</v>
      </c>
      <c r="N4" t="s">
        <v>11</v>
      </c>
      <c r="O4" t="s">
        <v>12</v>
      </c>
    </row>
    <row r="5" spans="1:15" x14ac:dyDescent="0.3">
      <c r="A5" s="2">
        <v>29426</v>
      </c>
      <c r="B5">
        <v>114.48</v>
      </c>
      <c r="C5">
        <v>-62.48</v>
      </c>
      <c r="D5">
        <v>-63.77</v>
      </c>
      <c r="F5">
        <v>20089</v>
      </c>
      <c r="G5">
        <v>21.342361450195</v>
      </c>
      <c r="H5" s="2">
        <f t="shared" si="0"/>
        <v>16803</v>
      </c>
      <c r="I5">
        <f t="shared" si="1"/>
        <v>0</v>
      </c>
      <c r="K5">
        <f>CORREL(G12:G51,I12:I51)^2</f>
        <v>0.82760786403940467</v>
      </c>
      <c r="L5">
        <f>1-(SUM(J10:J51)/SUM(K10:K51))</f>
        <v>0.81703459522867139</v>
      </c>
      <c r="M5">
        <f>SUM(L10:L51)*100/SUM(I10:I51)</f>
        <v>-0.92385128105564551</v>
      </c>
      <c r="N5">
        <f>SQRT(SUM(J10:J51))/COUNT(J10:J51)</f>
        <v>0.63210516671649775</v>
      </c>
      <c r="O5">
        <f>N5/_xlfn.STDEV.S(I12:I51)</f>
        <v>6.6781597325170777E-2</v>
      </c>
    </row>
    <row r="6" spans="1:15" x14ac:dyDescent="0.3">
      <c r="A6" s="2">
        <v>29460</v>
      </c>
      <c r="B6">
        <v>117.3</v>
      </c>
      <c r="C6">
        <v>-65.3</v>
      </c>
      <c r="D6">
        <v>-66.59</v>
      </c>
      <c r="F6">
        <v>22646</v>
      </c>
      <c r="G6">
        <v>15.669727325439</v>
      </c>
      <c r="H6" s="2">
        <f t="shared" si="0"/>
        <v>19360</v>
      </c>
      <c r="I6">
        <f t="shared" si="1"/>
        <v>0</v>
      </c>
    </row>
    <row r="7" spans="1:15" x14ac:dyDescent="0.3">
      <c r="A7" s="2">
        <v>29479</v>
      </c>
      <c r="B7">
        <v>121.1</v>
      </c>
      <c r="C7">
        <v>-69.099999999999895</v>
      </c>
      <c r="D7">
        <v>-70.39</v>
      </c>
      <c r="F7">
        <v>24472</v>
      </c>
      <c r="G7">
        <v>5.0593004226684997</v>
      </c>
      <c r="H7" s="2">
        <f t="shared" si="0"/>
        <v>21186</v>
      </c>
      <c r="I7">
        <f t="shared" si="1"/>
        <v>0</v>
      </c>
    </row>
    <row r="8" spans="1:15" x14ac:dyDescent="0.3">
      <c r="A8" s="2">
        <v>29524</v>
      </c>
      <c r="B8">
        <v>123.2</v>
      </c>
      <c r="C8">
        <v>-71.2</v>
      </c>
      <c r="D8">
        <v>-72.489999999999895</v>
      </c>
      <c r="F8">
        <v>27029</v>
      </c>
      <c r="G8">
        <v>-12.265516281129999</v>
      </c>
      <c r="H8" s="2">
        <f t="shared" si="0"/>
        <v>23743</v>
      </c>
      <c r="I8">
        <f t="shared" si="1"/>
        <v>0</v>
      </c>
    </row>
    <row r="9" spans="1:15" x14ac:dyDescent="0.3">
      <c r="A9" s="2">
        <v>29551</v>
      </c>
      <c r="B9">
        <v>123</v>
      </c>
      <c r="C9">
        <v>-71</v>
      </c>
      <c r="D9">
        <v>-72.290000000000006</v>
      </c>
      <c r="F9">
        <v>28124</v>
      </c>
      <c r="G9">
        <v>-24.029417037959998</v>
      </c>
      <c r="H9" s="2">
        <f t="shared" si="0"/>
        <v>24838</v>
      </c>
      <c r="I9">
        <f t="shared" si="1"/>
        <v>0</v>
      </c>
    </row>
    <row r="10" spans="1:15" x14ac:dyDescent="0.3">
      <c r="A10" s="2">
        <v>29558</v>
      </c>
      <c r="B10">
        <v>125.1</v>
      </c>
      <c r="C10">
        <v>-73.099999999999895</v>
      </c>
      <c r="D10">
        <v>-74.39</v>
      </c>
      <c r="F10">
        <v>29951</v>
      </c>
      <c r="G10">
        <v>-45.110721588129998</v>
      </c>
      <c r="H10" s="2">
        <f t="shared" si="0"/>
        <v>26665</v>
      </c>
      <c r="I10">
        <f t="shared" si="1"/>
        <v>0</v>
      </c>
    </row>
    <row r="11" spans="1:15" x14ac:dyDescent="0.3">
      <c r="A11" s="2">
        <v>29710</v>
      </c>
      <c r="B11">
        <v>133.979999999999</v>
      </c>
      <c r="C11">
        <v>-81.98</v>
      </c>
      <c r="D11">
        <v>-83.27</v>
      </c>
      <c r="F11">
        <v>31777</v>
      </c>
      <c r="G11">
        <v>-62.264720916750001</v>
      </c>
      <c r="H11" s="2">
        <f t="shared" si="0"/>
        <v>28491</v>
      </c>
      <c r="I11">
        <f t="shared" si="1"/>
        <v>0</v>
      </c>
    </row>
    <row r="12" spans="1:15" x14ac:dyDescent="0.3">
      <c r="A12" s="2">
        <v>29720</v>
      </c>
      <c r="B12">
        <v>129.47</v>
      </c>
      <c r="C12">
        <v>-77.47</v>
      </c>
      <c r="D12">
        <v>-78.760000000000005</v>
      </c>
      <c r="F12">
        <v>33238</v>
      </c>
      <c r="G12">
        <v>-69.796089172359999</v>
      </c>
      <c r="H12" s="2">
        <f t="shared" si="0"/>
        <v>29952</v>
      </c>
      <c r="I12">
        <f t="shared" si="1"/>
        <v>-69.180000000000007</v>
      </c>
      <c r="J12">
        <f>(I12-G12)^2</f>
        <v>0.37956586829921957</v>
      </c>
      <c r="K12">
        <f>(I12-AVERAGE($I$12:I$51))^2</f>
        <v>272.94344100000001</v>
      </c>
      <c r="L12">
        <f>(I12-G12)</f>
        <v>0.61608917235999172</v>
      </c>
    </row>
    <row r="13" spans="1:15" x14ac:dyDescent="0.3">
      <c r="A13" s="2">
        <v>29754</v>
      </c>
      <c r="B13">
        <v>130.66999999999899</v>
      </c>
      <c r="C13">
        <v>-78.67</v>
      </c>
      <c r="D13">
        <v>-79.959999999999894</v>
      </c>
      <c r="F13">
        <v>33603</v>
      </c>
      <c r="G13">
        <v>-78.791770935060001</v>
      </c>
      <c r="H13" s="2">
        <f t="shared" si="0"/>
        <v>30317</v>
      </c>
      <c r="I13">
        <f t="shared" si="1"/>
        <v>-63.3</v>
      </c>
      <c r="J13">
        <f t="shared" ref="J13:J76" si="2">(I13-G13)^2</f>
        <v>239.99496670436989</v>
      </c>
      <c r="K13">
        <f>(I13-AVERAGE($I$12:I$51))^2</f>
        <v>501.80480100000045</v>
      </c>
      <c r="L13">
        <f t="shared" ref="L13:L76" si="3">(I13-G13)</f>
        <v>15.491770935060003</v>
      </c>
    </row>
    <row r="14" spans="1:15" x14ac:dyDescent="0.3">
      <c r="A14" s="2">
        <v>29774</v>
      </c>
      <c r="B14">
        <v>132.79</v>
      </c>
      <c r="C14">
        <v>-80.790000000000006</v>
      </c>
      <c r="D14">
        <v>-82.08</v>
      </c>
      <c r="F14">
        <v>33968</v>
      </c>
      <c r="G14">
        <v>-73.492835998540002</v>
      </c>
      <c r="H14" s="2">
        <f t="shared" si="0"/>
        <v>30682</v>
      </c>
      <c r="I14">
        <f t="shared" si="1"/>
        <v>-62.96</v>
      </c>
      <c r="J14">
        <f t="shared" si="2"/>
        <v>110.94063417214015</v>
      </c>
      <c r="K14">
        <f>(I14-AVERAGE($I$12:I$51))^2</f>
        <v>517.15308100000027</v>
      </c>
      <c r="L14">
        <f t="shared" si="3"/>
        <v>10.532835998540001</v>
      </c>
    </row>
    <row r="15" spans="1:15" x14ac:dyDescent="0.3">
      <c r="A15" s="2">
        <v>29798</v>
      </c>
      <c r="B15">
        <v>132.06</v>
      </c>
      <c r="C15">
        <v>-80.06</v>
      </c>
      <c r="D15">
        <v>-81.349999999999895</v>
      </c>
      <c r="F15">
        <v>34334</v>
      </c>
      <c r="G15">
        <v>-72.168701171880002</v>
      </c>
      <c r="H15" s="2">
        <f t="shared" si="0"/>
        <v>31048</v>
      </c>
      <c r="I15">
        <f t="shared" si="1"/>
        <v>-71.3</v>
      </c>
      <c r="J15">
        <f t="shared" si="2"/>
        <v>0.75464172602569413</v>
      </c>
      <c r="K15">
        <f>(I15-AVERAGE($I$12:I$51))^2</f>
        <v>207.38880100000031</v>
      </c>
      <c r="L15">
        <f t="shared" si="3"/>
        <v>0.86870117188000506</v>
      </c>
    </row>
    <row r="16" spans="1:15" x14ac:dyDescent="0.3">
      <c r="A16" s="2">
        <v>29818</v>
      </c>
      <c r="B16">
        <v>130.58000000000001</v>
      </c>
      <c r="C16">
        <v>-78.58</v>
      </c>
      <c r="D16">
        <v>-79.87</v>
      </c>
      <c r="F16">
        <v>34699</v>
      </c>
      <c r="G16">
        <v>-77.14003753662</v>
      </c>
      <c r="H16" s="2">
        <f t="shared" si="0"/>
        <v>31413</v>
      </c>
      <c r="I16">
        <f t="shared" si="1"/>
        <v>-69.91</v>
      </c>
      <c r="J16">
        <f t="shared" si="2"/>
        <v>52.273442780934239</v>
      </c>
      <c r="K16">
        <f>(I16-AVERAGE($I$12:I$51))^2</f>
        <v>249.35568100000035</v>
      </c>
      <c r="L16">
        <f t="shared" si="3"/>
        <v>7.2300375366200029</v>
      </c>
    </row>
    <row r="17" spans="1:12" x14ac:dyDescent="0.3">
      <c r="A17" s="2">
        <v>29852</v>
      </c>
      <c r="B17">
        <v>125.65</v>
      </c>
      <c r="C17">
        <v>-73.650000000000006</v>
      </c>
      <c r="D17">
        <v>-74.94</v>
      </c>
      <c r="F17">
        <v>35064</v>
      </c>
      <c r="G17">
        <v>-80.715522766109999</v>
      </c>
      <c r="H17" s="2">
        <f t="shared" si="0"/>
        <v>31778</v>
      </c>
      <c r="I17">
        <f t="shared" si="1"/>
        <v>-84.01</v>
      </c>
      <c r="J17">
        <f t="shared" si="2"/>
        <v>10.853580244619549</v>
      </c>
      <c r="K17">
        <f>(I17-AVERAGE($I$12:I$51))^2</f>
        <v>2.8594810000000086</v>
      </c>
      <c r="L17">
        <f t="shared" si="3"/>
        <v>-3.2944772338900066</v>
      </c>
    </row>
    <row r="18" spans="1:12" x14ac:dyDescent="0.3">
      <c r="A18" s="2">
        <v>29889</v>
      </c>
      <c r="B18">
        <v>121.25</v>
      </c>
      <c r="C18">
        <v>-69.25</v>
      </c>
      <c r="D18">
        <v>-70.540000000000006</v>
      </c>
      <c r="F18">
        <v>35429</v>
      </c>
      <c r="G18">
        <v>-80.25380706787</v>
      </c>
      <c r="H18" s="2">
        <f t="shared" si="0"/>
        <v>32143</v>
      </c>
      <c r="I18">
        <f t="shared" si="1"/>
        <v>-87.24</v>
      </c>
      <c r="J18">
        <f t="shared" si="2"/>
        <v>48.806891684943103</v>
      </c>
      <c r="K18">
        <f>(I18-AVERAGE($I$12:I$51))^2</f>
        <v>2.3685209999999608</v>
      </c>
      <c r="L18">
        <f t="shared" si="3"/>
        <v>-6.9861929321299954</v>
      </c>
    </row>
    <row r="19" spans="1:12" x14ac:dyDescent="0.3">
      <c r="A19" s="2">
        <v>29909</v>
      </c>
      <c r="B19">
        <v>119.89</v>
      </c>
      <c r="C19">
        <v>-67.89</v>
      </c>
      <c r="D19">
        <v>-69.180000000000007</v>
      </c>
      <c r="F19">
        <v>35795</v>
      </c>
      <c r="G19">
        <v>-77.99080657959</v>
      </c>
      <c r="H19" s="2">
        <f t="shared" si="0"/>
        <v>32509</v>
      </c>
      <c r="I19">
        <f t="shared" si="1"/>
        <v>-75.19</v>
      </c>
      <c r="J19">
        <f t="shared" si="2"/>
        <v>7.8445174962746478</v>
      </c>
      <c r="K19">
        <f>(I19-AVERAGE($I$12:I$51))^2</f>
        <v>110.48112100000021</v>
      </c>
      <c r="L19">
        <f t="shared" si="3"/>
        <v>2.8008065795900023</v>
      </c>
    </row>
    <row r="20" spans="1:12" x14ac:dyDescent="0.3">
      <c r="A20" s="2">
        <v>30041</v>
      </c>
      <c r="B20">
        <v>115.99</v>
      </c>
      <c r="C20">
        <v>-63.99</v>
      </c>
      <c r="D20">
        <v>-65.28</v>
      </c>
      <c r="F20">
        <v>36160</v>
      </c>
      <c r="G20">
        <v>-77.490837097170001</v>
      </c>
      <c r="H20" s="2">
        <f t="shared" si="0"/>
        <v>32874</v>
      </c>
      <c r="I20">
        <f t="shared" si="1"/>
        <v>-74.180000000000007</v>
      </c>
      <c r="J20">
        <f t="shared" si="2"/>
        <v>10.961642283997033</v>
      </c>
      <c r="K20">
        <f>(I20-AVERAGE($I$12:I$51))^2</f>
        <v>132.73344100000003</v>
      </c>
      <c r="L20">
        <f t="shared" si="3"/>
        <v>3.3108370971699941</v>
      </c>
    </row>
    <row r="21" spans="1:12" x14ac:dyDescent="0.3">
      <c r="A21" s="2">
        <v>30070</v>
      </c>
      <c r="B21">
        <v>115.38</v>
      </c>
      <c r="C21">
        <v>-63.38</v>
      </c>
      <c r="D21">
        <v>-64.67</v>
      </c>
      <c r="F21">
        <v>36525</v>
      </c>
      <c r="G21">
        <v>-79.748489379879999</v>
      </c>
      <c r="H21" s="2">
        <f t="shared" si="0"/>
        <v>33239</v>
      </c>
      <c r="I21">
        <f t="shared" si="1"/>
        <v>-79.510000000000005</v>
      </c>
      <c r="J21">
        <f t="shared" si="2"/>
        <v>5.6877184315543915E-2</v>
      </c>
      <c r="K21">
        <f>(I21-AVERAGE($I$12:I$51))^2</f>
        <v>38.328481000000032</v>
      </c>
      <c r="L21">
        <f t="shared" si="3"/>
        <v>0.23848937987999363</v>
      </c>
    </row>
    <row r="22" spans="1:12" x14ac:dyDescent="0.3">
      <c r="A22" s="2">
        <v>30096</v>
      </c>
      <c r="B22">
        <v>119.7</v>
      </c>
      <c r="C22">
        <v>-67.7</v>
      </c>
      <c r="D22">
        <v>-68.989999999999895</v>
      </c>
      <c r="F22">
        <v>36890</v>
      </c>
      <c r="G22">
        <v>-85.90372467041</v>
      </c>
      <c r="H22" s="2">
        <f t="shared" si="0"/>
        <v>33604</v>
      </c>
      <c r="I22">
        <f t="shared" si="1"/>
        <v>-84.88</v>
      </c>
      <c r="J22">
        <f t="shared" si="2"/>
        <v>1.0480122008060724</v>
      </c>
      <c r="K22">
        <f>(I22-AVERAGE($I$12:I$51))^2</f>
        <v>0.67404100000001999</v>
      </c>
      <c r="L22">
        <f t="shared" si="3"/>
        <v>1.0237246704100045</v>
      </c>
    </row>
    <row r="23" spans="1:12" x14ac:dyDescent="0.3">
      <c r="A23" s="2">
        <v>30110</v>
      </c>
      <c r="B23">
        <v>115.83</v>
      </c>
      <c r="C23">
        <v>-63.83</v>
      </c>
      <c r="D23">
        <v>-65.12</v>
      </c>
      <c r="F23">
        <v>37256</v>
      </c>
      <c r="G23">
        <v>-84.544677734380002</v>
      </c>
      <c r="H23" s="2">
        <f t="shared" si="0"/>
        <v>33970</v>
      </c>
      <c r="I23">
        <f t="shared" si="1"/>
        <v>-82.12</v>
      </c>
      <c r="J23">
        <f t="shared" si="2"/>
        <v>5.8790621155981189</v>
      </c>
      <c r="K23">
        <f>(I23-AVERAGE($I$12:I$51))^2</f>
        <v>12.823561000000023</v>
      </c>
      <c r="L23">
        <f t="shared" si="3"/>
        <v>2.4246777343799977</v>
      </c>
    </row>
    <row r="24" spans="1:12" x14ac:dyDescent="0.3">
      <c r="A24" s="2">
        <v>30147</v>
      </c>
      <c r="B24">
        <v>115.65</v>
      </c>
      <c r="C24">
        <v>-63.65</v>
      </c>
      <c r="D24">
        <v>-64.94</v>
      </c>
      <c r="F24">
        <v>37621</v>
      </c>
      <c r="G24">
        <v>-86.179679870610002</v>
      </c>
      <c r="H24" s="2">
        <f t="shared" si="0"/>
        <v>34335</v>
      </c>
      <c r="I24">
        <f t="shared" si="1"/>
        <v>-89.47</v>
      </c>
      <c r="J24">
        <f t="shared" si="2"/>
        <v>10.826206553869005</v>
      </c>
      <c r="K24">
        <f>(I24-AVERAGE($I$12:I$51))^2</f>
        <v>14.205360999999934</v>
      </c>
      <c r="L24">
        <f t="shared" si="3"/>
        <v>-3.2903201293899969</v>
      </c>
    </row>
    <row r="25" spans="1:12" x14ac:dyDescent="0.3">
      <c r="A25" s="2">
        <v>30194</v>
      </c>
      <c r="B25">
        <v>114.7</v>
      </c>
      <c r="C25">
        <v>-62.7</v>
      </c>
      <c r="D25">
        <v>-63.99</v>
      </c>
      <c r="F25">
        <v>37986</v>
      </c>
      <c r="G25">
        <v>-88.268028259280001</v>
      </c>
      <c r="H25" s="2">
        <f t="shared" si="0"/>
        <v>34700</v>
      </c>
      <c r="I25">
        <f t="shared" si="1"/>
        <v>-88.69</v>
      </c>
      <c r="J25">
        <f t="shared" si="2"/>
        <v>0.17806014996626399</v>
      </c>
      <c r="K25">
        <f>(I25-AVERAGE($I$12:I$51))^2</f>
        <v>8.9341209999999407</v>
      </c>
      <c r="L25">
        <f t="shared" si="3"/>
        <v>-0.42197174071999655</v>
      </c>
    </row>
    <row r="26" spans="1:12" x14ac:dyDescent="0.3">
      <c r="A26" s="2">
        <v>30236</v>
      </c>
      <c r="B26">
        <v>114.01</v>
      </c>
      <c r="C26">
        <v>-62.01</v>
      </c>
      <c r="D26">
        <v>-63.3</v>
      </c>
      <c r="F26">
        <v>38351</v>
      </c>
      <c r="G26">
        <v>-87.864738464360002</v>
      </c>
      <c r="H26" s="2">
        <f t="shared" si="0"/>
        <v>35065</v>
      </c>
      <c r="I26">
        <f t="shared" si="1"/>
        <v>-89.97</v>
      </c>
      <c r="J26">
        <f t="shared" si="2"/>
        <v>4.4321261334452782</v>
      </c>
      <c r="K26">
        <f>(I26-AVERAGE($I$12:I$51))^2</f>
        <v>18.224360999999924</v>
      </c>
      <c r="L26">
        <f t="shared" si="3"/>
        <v>-2.1052615356399969</v>
      </c>
    </row>
    <row r="27" spans="1:12" x14ac:dyDescent="0.3">
      <c r="A27" s="2">
        <v>30390</v>
      </c>
      <c r="B27">
        <v>115.05</v>
      </c>
      <c r="C27">
        <v>-63.05</v>
      </c>
      <c r="D27">
        <v>-64.34</v>
      </c>
      <c r="F27">
        <v>38717</v>
      </c>
      <c r="G27">
        <v>-87.577453613279999</v>
      </c>
      <c r="H27" s="2">
        <f t="shared" si="0"/>
        <v>35431</v>
      </c>
      <c r="I27">
        <f t="shared" si="1"/>
        <v>-87.47</v>
      </c>
      <c r="J27">
        <f t="shared" si="2"/>
        <v>1.1546279006927918E-2</v>
      </c>
      <c r="K27">
        <f>(I27-AVERAGE($I$12:I$51))^2</f>
        <v>3.1293609999999692</v>
      </c>
      <c r="L27">
        <f t="shared" si="3"/>
        <v>0.10745361328000058</v>
      </c>
    </row>
    <row r="28" spans="1:12" x14ac:dyDescent="0.3">
      <c r="A28" s="2">
        <v>30424</v>
      </c>
      <c r="B28">
        <v>114.05</v>
      </c>
      <c r="C28">
        <v>-62.05</v>
      </c>
      <c r="D28">
        <v>-63.34</v>
      </c>
      <c r="F28">
        <v>39082</v>
      </c>
      <c r="G28">
        <v>-89.386322021479998</v>
      </c>
      <c r="H28" s="2">
        <f t="shared" si="0"/>
        <v>35796</v>
      </c>
      <c r="I28">
        <f t="shared" si="1"/>
        <v>-88.94</v>
      </c>
      <c r="J28">
        <f t="shared" si="2"/>
        <v>0.19920334685799387</v>
      </c>
      <c r="K28">
        <f>(I28-AVERAGE($I$12:I$51))^2</f>
        <v>10.491120999999936</v>
      </c>
      <c r="L28">
        <f t="shared" si="3"/>
        <v>0.44632202148000033</v>
      </c>
    </row>
    <row r="29" spans="1:12" x14ac:dyDescent="0.3">
      <c r="A29" s="2">
        <v>30572</v>
      </c>
      <c r="B29">
        <v>115.82</v>
      </c>
      <c r="C29">
        <v>-63.82</v>
      </c>
      <c r="D29">
        <v>-65.11</v>
      </c>
      <c r="F29">
        <v>39447</v>
      </c>
      <c r="G29">
        <v>-86.448135375980002</v>
      </c>
      <c r="H29" s="2">
        <f t="shared" si="0"/>
        <v>36161</v>
      </c>
      <c r="I29">
        <f t="shared" si="1"/>
        <v>-86.48</v>
      </c>
      <c r="J29">
        <f t="shared" si="2"/>
        <v>1.0153542639361173E-3</v>
      </c>
      <c r="K29">
        <f>(I29-AVERAGE($I$12:I$51))^2</f>
        <v>0.6068409999999943</v>
      </c>
      <c r="L29">
        <f t="shared" si="3"/>
        <v>-3.1864624020002452E-2</v>
      </c>
    </row>
    <row r="30" spans="1:12" x14ac:dyDescent="0.3">
      <c r="A30" s="2">
        <v>30638</v>
      </c>
      <c r="B30">
        <v>113.67</v>
      </c>
      <c r="C30">
        <v>-61.67</v>
      </c>
      <c r="D30">
        <v>-62.96</v>
      </c>
      <c r="F30">
        <v>39812</v>
      </c>
      <c r="G30">
        <v>-87.055969238279999</v>
      </c>
      <c r="H30" s="2">
        <f t="shared" si="0"/>
        <v>36526</v>
      </c>
      <c r="I30">
        <f t="shared" si="1"/>
        <v>-85.94</v>
      </c>
      <c r="J30">
        <f t="shared" si="2"/>
        <v>1.2453873407872473</v>
      </c>
      <c r="K30">
        <f>(I30-AVERAGE($I$12:I$51))^2</f>
        <v>5.7120999999995273E-2</v>
      </c>
      <c r="L30">
        <f t="shared" si="3"/>
        <v>1.1159692382800017</v>
      </c>
    </row>
    <row r="31" spans="1:12" x14ac:dyDescent="0.3">
      <c r="A31" s="2">
        <v>30749</v>
      </c>
      <c r="B31">
        <v>121.2</v>
      </c>
      <c r="C31">
        <v>-69.2</v>
      </c>
      <c r="D31">
        <v>-70.489999999999895</v>
      </c>
      <c r="F31">
        <v>40178</v>
      </c>
      <c r="G31">
        <v>-87.088516235349999</v>
      </c>
      <c r="H31" s="2">
        <f t="shared" si="0"/>
        <v>36892</v>
      </c>
      <c r="I31">
        <f t="shared" si="1"/>
        <v>-86.98</v>
      </c>
      <c r="J31">
        <f t="shared" si="2"/>
        <v>1.1775773334535576E-2</v>
      </c>
      <c r="K31">
        <f>(I31-AVERAGE($I$12:I$51))^2</f>
        <v>1.6358409999999908</v>
      </c>
      <c r="L31">
        <f t="shared" si="3"/>
        <v>0.10851623534999533</v>
      </c>
    </row>
    <row r="32" spans="1:12" x14ac:dyDescent="0.3">
      <c r="A32" s="2">
        <v>30791</v>
      </c>
      <c r="B32">
        <v>122.01</v>
      </c>
      <c r="C32">
        <v>-70.010000000000005</v>
      </c>
      <c r="D32">
        <v>-71.3</v>
      </c>
      <c r="F32">
        <v>40543</v>
      </c>
      <c r="G32">
        <v>-91.27523803711</v>
      </c>
      <c r="H32" s="2">
        <f t="shared" si="0"/>
        <v>37257</v>
      </c>
      <c r="I32">
        <f t="shared" si="1"/>
        <v>-92.01</v>
      </c>
      <c r="J32">
        <f t="shared" si="2"/>
        <v>0.53987514210997289</v>
      </c>
      <c r="K32">
        <f>(I32-AVERAGE($I$12:I$51))^2</f>
        <v>39.803480999999969</v>
      </c>
      <c r="L32">
        <f t="shared" si="3"/>
        <v>-0.73476196289000484</v>
      </c>
    </row>
    <row r="33" spans="1:12" x14ac:dyDescent="0.3">
      <c r="A33" s="2">
        <v>31154</v>
      </c>
      <c r="B33">
        <v>130.44</v>
      </c>
      <c r="C33">
        <v>-78.44</v>
      </c>
      <c r="D33">
        <v>-79.73</v>
      </c>
      <c r="F33">
        <v>40908</v>
      </c>
      <c r="G33">
        <v>-95.668380737299998</v>
      </c>
      <c r="H33" s="2">
        <f t="shared" si="0"/>
        <v>37622</v>
      </c>
      <c r="I33">
        <f t="shared" si="1"/>
        <v>-94.9</v>
      </c>
      <c r="J33">
        <f t="shared" si="2"/>
        <v>0.59040895745367972</v>
      </c>
      <c r="K33">
        <f>(I33-AVERAGE($I$12:I$51))^2</f>
        <v>84.62160099999997</v>
      </c>
      <c r="L33">
        <f t="shared" si="3"/>
        <v>0.76838073729999223</v>
      </c>
    </row>
    <row r="34" spans="1:12" x14ac:dyDescent="0.3">
      <c r="A34" s="2">
        <v>31190</v>
      </c>
      <c r="B34">
        <v>131.28</v>
      </c>
      <c r="C34">
        <v>-79.28</v>
      </c>
      <c r="D34">
        <v>-80.569999999999894</v>
      </c>
      <c r="F34">
        <v>41273</v>
      </c>
      <c r="G34">
        <v>-93.523963928219999</v>
      </c>
      <c r="H34" s="2">
        <f t="shared" si="0"/>
        <v>37987</v>
      </c>
      <c r="I34">
        <f t="shared" si="1"/>
        <v>-91.95</v>
      </c>
      <c r="J34">
        <f t="shared" si="2"/>
        <v>2.4773624473377205</v>
      </c>
      <c r="K34">
        <f>(I34-AVERAGE($I$12:I$51))^2</f>
        <v>39.050000999999938</v>
      </c>
      <c r="L34">
        <f t="shared" si="3"/>
        <v>1.573963928219996</v>
      </c>
    </row>
    <row r="35" spans="1:12" x14ac:dyDescent="0.3">
      <c r="A35" s="2">
        <v>31216</v>
      </c>
      <c r="B35">
        <v>132.30000000000001</v>
      </c>
      <c r="C35">
        <v>-80.3</v>
      </c>
      <c r="D35">
        <v>-81.59</v>
      </c>
      <c r="F35">
        <v>41639</v>
      </c>
      <c r="G35">
        <v>-95.015968322749998</v>
      </c>
      <c r="H35" s="2">
        <f t="shared" si="0"/>
        <v>38353</v>
      </c>
      <c r="I35">
        <f t="shared" si="1"/>
        <v>-93.29</v>
      </c>
      <c r="J35">
        <f t="shared" si="2"/>
        <v>2.9789666511364206</v>
      </c>
      <c r="K35">
        <f>(I35-AVERAGE($I$12:I$51))^2</f>
        <v>57.592920999999983</v>
      </c>
      <c r="L35">
        <f t="shared" si="3"/>
        <v>1.725968322749992</v>
      </c>
    </row>
    <row r="36" spans="1:12" x14ac:dyDescent="0.3">
      <c r="A36" s="2">
        <v>31230</v>
      </c>
      <c r="B36">
        <v>132.25</v>
      </c>
      <c r="C36">
        <v>-80.25</v>
      </c>
      <c r="D36">
        <v>-81.540000000000006</v>
      </c>
      <c r="F36">
        <v>42004</v>
      </c>
      <c r="G36">
        <v>-97.507316589360002</v>
      </c>
      <c r="H36" s="2">
        <f t="shared" si="0"/>
        <v>38718</v>
      </c>
      <c r="I36">
        <f t="shared" si="1"/>
        <v>-97.49</v>
      </c>
      <c r="J36">
        <f t="shared" si="2"/>
        <v>2.9986426706311208E-4</v>
      </c>
      <c r="K36">
        <f>(I36-AVERAGE($I$12:I$51))^2</f>
        <v>138.9805209999997</v>
      </c>
      <c r="L36">
        <f t="shared" si="3"/>
        <v>1.7316589360007129E-2</v>
      </c>
    </row>
    <row r="37" spans="1:12" x14ac:dyDescent="0.3">
      <c r="A37" s="2">
        <v>31236</v>
      </c>
      <c r="B37">
        <v>130.81</v>
      </c>
      <c r="C37">
        <v>-78.81</v>
      </c>
      <c r="D37">
        <v>-80.099999999999895</v>
      </c>
      <c r="F37">
        <v>42369</v>
      </c>
      <c r="G37">
        <v>-97.801193237299998</v>
      </c>
      <c r="H37" s="2">
        <f t="shared" si="0"/>
        <v>39083</v>
      </c>
      <c r="I37">
        <f t="shared" si="1"/>
        <v>-92.73</v>
      </c>
      <c r="J37">
        <f t="shared" si="2"/>
        <v>25.717000850037191</v>
      </c>
      <c r="K37">
        <f>(I37-AVERAGE($I$12:I$51))^2</f>
        <v>49.40684099999995</v>
      </c>
      <c r="L37">
        <f t="shared" si="3"/>
        <v>5.0711932372999939</v>
      </c>
    </row>
    <row r="38" spans="1:12" x14ac:dyDescent="0.3">
      <c r="A38" s="2">
        <v>31280</v>
      </c>
      <c r="B38">
        <v>124.13</v>
      </c>
      <c r="C38">
        <v>-72.13</v>
      </c>
      <c r="D38">
        <v>-73.42</v>
      </c>
      <c r="F38">
        <v>42734</v>
      </c>
      <c r="G38">
        <v>-102.9973526001</v>
      </c>
      <c r="H38" s="2">
        <f t="shared" si="0"/>
        <v>39448</v>
      </c>
      <c r="I38">
        <f t="shared" si="1"/>
        <v>-103.72</v>
      </c>
      <c r="J38">
        <f t="shared" si="2"/>
        <v>0.52221926458222734</v>
      </c>
      <c r="K38">
        <f>(I38-AVERAGE($I$12:I$51))^2</f>
        <v>324.68436099999968</v>
      </c>
      <c r="L38">
        <f t="shared" si="3"/>
        <v>-0.72264739989999782</v>
      </c>
    </row>
    <row r="39" spans="1:12" x14ac:dyDescent="0.3">
      <c r="A39" s="2">
        <v>31328</v>
      </c>
      <c r="B39">
        <v>120.96</v>
      </c>
      <c r="C39">
        <v>-68.959999999999894</v>
      </c>
      <c r="D39">
        <v>-70.25</v>
      </c>
      <c r="F39">
        <v>43100</v>
      </c>
      <c r="G39">
        <v>-101.659324646</v>
      </c>
      <c r="H39" s="2">
        <f t="shared" si="0"/>
        <v>39814</v>
      </c>
      <c r="I39">
        <f t="shared" si="1"/>
        <v>-100.23</v>
      </c>
      <c r="J39">
        <f t="shared" si="2"/>
        <v>2.042968943663019</v>
      </c>
      <c r="K39">
        <f>(I39-AVERAGE($I$12:I$51))^2</f>
        <v>211.0918409999999</v>
      </c>
      <c r="L39">
        <f t="shared" si="3"/>
        <v>1.4293246459999978</v>
      </c>
    </row>
    <row r="40" spans="1:12" x14ac:dyDescent="0.3">
      <c r="A40" s="2">
        <v>31371</v>
      </c>
      <c r="B40">
        <v>120.62</v>
      </c>
      <c r="C40">
        <v>-68.62</v>
      </c>
      <c r="D40">
        <v>-69.91</v>
      </c>
      <c r="F40">
        <v>43465</v>
      </c>
      <c r="G40">
        <v>-100.81768798829999</v>
      </c>
      <c r="H40" s="2">
        <f t="shared" si="0"/>
        <v>40179</v>
      </c>
      <c r="I40">
        <f t="shared" si="1"/>
        <v>-97.68</v>
      </c>
      <c r="J40">
        <f t="shared" si="2"/>
        <v>9.8450859119220215</v>
      </c>
      <c r="K40">
        <f>(I40-AVERAGE($I$12:I$51))^2</f>
        <v>143.49644099999998</v>
      </c>
      <c r="L40">
        <f t="shared" si="3"/>
        <v>3.1376879882999873</v>
      </c>
    </row>
    <row r="41" spans="1:12" x14ac:dyDescent="0.3">
      <c r="A41" s="2">
        <v>31421</v>
      </c>
      <c r="B41">
        <v>119.75</v>
      </c>
      <c r="C41">
        <v>-67.75</v>
      </c>
      <c r="D41">
        <v>-69.040000000000006</v>
      </c>
      <c r="F41">
        <v>43830</v>
      </c>
      <c r="G41">
        <v>-97.06175994873</v>
      </c>
      <c r="H41" s="2">
        <f t="shared" si="0"/>
        <v>40544</v>
      </c>
      <c r="I41">
        <f t="shared" si="1"/>
        <v>-99.4</v>
      </c>
      <c r="J41">
        <f t="shared" si="2"/>
        <v>5.4673665373631595</v>
      </c>
      <c r="K41">
        <f>(I41-AVERAGE($I$12:I$51))^2</f>
        <v>187.66260099999994</v>
      </c>
      <c r="L41">
        <f t="shared" si="3"/>
        <v>-2.3382400512700059</v>
      </c>
    </row>
    <row r="42" spans="1:12" x14ac:dyDescent="0.3">
      <c r="A42" s="2">
        <v>31468</v>
      </c>
      <c r="B42">
        <v>118.87</v>
      </c>
      <c r="C42">
        <v>-66.87</v>
      </c>
      <c r="D42">
        <v>-68.16</v>
      </c>
      <c r="F42">
        <v>44195</v>
      </c>
      <c r="G42">
        <v>-90.335098266599999</v>
      </c>
      <c r="H42" s="2">
        <f t="shared" si="0"/>
        <v>40909</v>
      </c>
      <c r="I42">
        <f t="shared" si="1"/>
        <v>-93.19</v>
      </c>
      <c r="J42">
        <f t="shared" si="2"/>
        <v>8.150463907370316</v>
      </c>
      <c r="K42">
        <f>(I42-AVERAGE($I$12:I$51))^2</f>
        <v>56.085120999999852</v>
      </c>
      <c r="L42">
        <f t="shared" si="3"/>
        <v>-2.8549017333999984</v>
      </c>
    </row>
    <row r="43" spans="1:12" x14ac:dyDescent="0.3">
      <c r="A43" s="2">
        <v>31526</v>
      </c>
      <c r="B43">
        <v>118.8</v>
      </c>
      <c r="C43">
        <v>-66.8</v>
      </c>
      <c r="D43">
        <v>-68.09</v>
      </c>
      <c r="F43">
        <v>44561</v>
      </c>
      <c r="G43">
        <v>-87.671783447270002</v>
      </c>
      <c r="H43" s="2">
        <f t="shared" si="0"/>
        <v>41275</v>
      </c>
      <c r="I43">
        <f t="shared" si="1"/>
        <v>-86.65</v>
      </c>
      <c r="J43">
        <f t="shared" si="2"/>
        <v>1.0440414131149571</v>
      </c>
      <c r="K43">
        <f>(I43-AVERAGE($I$12:I$51))^2</f>
        <v>0.90060099999999632</v>
      </c>
      <c r="L43">
        <f t="shared" si="3"/>
        <v>1.0217834472699963</v>
      </c>
    </row>
    <row r="44" spans="1:12" x14ac:dyDescent="0.3">
      <c r="A44" s="2">
        <v>31581</v>
      </c>
      <c r="B44">
        <v>120.56</v>
      </c>
      <c r="C44">
        <v>-68.56</v>
      </c>
      <c r="D44">
        <v>-69.849999999999895</v>
      </c>
      <c r="F44">
        <v>44926</v>
      </c>
      <c r="G44">
        <v>-85.56160736084</v>
      </c>
      <c r="H44" s="2">
        <f t="shared" si="0"/>
        <v>41640</v>
      </c>
      <c r="I44">
        <f t="shared" si="1"/>
        <v>-86.1</v>
      </c>
      <c r="J44">
        <f t="shared" si="2"/>
        <v>0.28986663390166378</v>
      </c>
      <c r="K44">
        <f>(I44-AVERAGE($I$12:I$51))^2</f>
        <v>0.15920099999998938</v>
      </c>
      <c r="L44">
        <f t="shared" si="3"/>
        <v>-0.53839263915999425</v>
      </c>
    </row>
    <row r="45" spans="1:12" x14ac:dyDescent="0.3">
      <c r="A45" s="2">
        <v>31615</v>
      </c>
      <c r="B45">
        <v>127.25</v>
      </c>
      <c r="C45">
        <v>-75.25</v>
      </c>
      <c r="D45">
        <v>-76.540000000000006</v>
      </c>
      <c r="F45">
        <v>45291</v>
      </c>
      <c r="G45">
        <v>-85.318786621089998</v>
      </c>
      <c r="H45" s="2">
        <f t="shared" si="0"/>
        <v>42005</v>
      </c>
      <c r="I45">
        <f t="shared" si="1"/>
        <v>-85.84</v>
      </c>
      <c r="J45">
        <f t="shared" si="2"/>
        <v>0.27166338635478454</v>
      </c>
      <c r="K45">
        <f>(I45-AVERAGE($I$12:I$51))^2</f>
        <v>1.9320999999998832E-2</v>
      </c>
      <c r="L45">
        <f t="shared" si="3"/>
        <v>-0.52121337891000508</v>
      </c>
    </row>
    <row r="46" spans="1:12" x14ac:dyDescent="0.3">
      <c r="A46" s="2">
        <v>31631</v>
      </c>
      <c r="B46">
        <v>128.75</v>
      </c>
      <c r="C46">
        <v>-76.75</v>
      </c>
      <c r="D46">
        <v>-78.040000000000006</v>
      </c>
      <c r="F46">
        <v>45656</v>
      </c>
      <c r="G46">
        <v>-86.1215133667</v>
      </c>
      <c r="H46" s="2">
        <f t="shared" si="0"/>
        <v>42370</v>
      </c>
      <c r="I46">
        <f t="shared" si="1"/>
        <v>-87.52</v>
      </c>
      <c r="J46">
        <f t="shared" si="2"/>
        <v>1.9557648635187566</v>
      </c>
      <c r="K46">
        <f>(I46-AVERAGE($I$12:I$51))^2</f>
        <v>3.3087609999999579</v>
      </c>
      <c r="L46">
        <f t="shared" si="3"/>
        <v>-1.3984866332999957</v>
      </c>
    </row>
    <row r="47" spans="1:12" x14ac:dyDescent="0.3">
      <c r="A47" s="2">
        <v>31685</v>
      </c>
      <c r="B47">
        <v>130.94</v>
      </c>
      <c r="C47">
        <v>-78.94</v>
      </c>
      <c r="D47">
        <v>-80.23</v>
      </c>
      <c r="F47">
        <v>46022</v>
      </c>
      <c r="G47">
        <v>-83.711128234859999</v>
      </c>
      <c r="H47" s="2">
        <f t="shared" si="0"/>
        <v>42736</v>
      </c>
      <c r="I47">
        <f t="shared" si="1"/>
        <v>-87.56</v>
      </c>
      <c r="J47">
        <f t="shared" si="2"/>
        <v>14.813813864491928</v>
      </c>
      <c r="K47">
        <f>(I47-AVERAGE($I$12:I$51))^2</f>
        <v>3.4558809999999802</v>
      </c>
      <c r="L47">
        <f t="shared" si="3"/>
        <v>-3.8488717651400037</v>
      </c>
    </row>
    <row r="48" spans="1:12" x14ac:dyDescent="0.3">
      <c r="A48" s="2">
        <v>31734</v>
      </c>
      <c r="B48">
        <v>134.72</v>
      </c>
      <c r="C48">
        <v>-82.72</v>
      </c>
      <c r="D48">
        <v>-84.01</v>
      </c>
      <c r="F48">
        <v>46387</v>
      </c>
      <c r="G48">
        <v>-83.089981079099999</v>
      </c>
      <c r="H48" s="2">
        <f t="shared" si="0"/>
        <v>43101</v>
      </c>
      <c r="I48">
        <f t="shared" si="1"/>
        <v>-81.42</v>
      </c>
      <c r="J48">
        <f t="shared" si="2"/>
        <v>2.7888368045519925</v>
      </c>
      <c r="K48">
        <f>(I48-AVERAGE($I$12:I$51))^2</f>
        <v>18.32696100000005</v>
      </c>
      <c r="L48">
        <f t="shared" si="3"/>
        <v>1.6699810790999976</v>
      </c>
    </row>
    <row r="49" spans="1:12" x14ac:dyDescent="0.3">
      <c r="A49" s="2">
        <v>31790</v>
      </c>
      <c r="B49">
        <v>136.6</v>
      </c>
      <c r="C49">
        <v>-84.6</v>
      </c>
      <c r="D49">
        <v>-85.89</v>
      </c>
      <c r="F49">
        <v>46752</v>
      </c>
      <c r="G49">
        <v>-79.785209655759999</v>
      </c>
      <c r="H49" s="2">
        <f t="shared" si="0"/>
        <v>43466</v>
      </c>
      <c r="I49">
        <f t="shared" si="1"/>
        <v>-81.05</v>
      </c>
      <c r="J49">
        <f t="shared" si="2"/>
        <v>1.5996946148827325</v>
      </c>
      <c r="K49">
        <f>(I49-AVERAGE($I$12:I$51))^2</f>
        <v>21.631801000000099</v>
      </c>
      <c r="L49">
        <f t="shared" si="3"/>
        <v>-1.2647903442399979</v>
      </c>
    </row>
    <row r="50" spans="1:12" x14ac:dyDescent="0.3">
      <c r="A50" s="2">
        <v>31833</v>
      </c>
      <c r="B50">
        <v>128.99</v>
      </c>
      <c r="C50">
        <v>-76.989999999999895</v>
      </c>
      <c r="D50">
        <v>-78.28</v>
      </c>
      <c r="F50">
        <v>47117</v>
      </c>
      <c r="G50">
        <v>-78.773429870610002</v>
      </c>
      <c r="H50" s="2">
        <f t="shared" si="0"/>
        <v>43831</v>
      </c>
      <c r="I50">
        <f t="shared" si="1"/>
        <v>-84.19</v>
      </c>
      <c r="J50">
        <f t="shared" si="2"/>
        <v>29.339231966599954</v>
      </c>
      <c r="K50">
        <f>(I50-AVERAGE($I$12:I$51))^2</f>
        <v>2.2831210000000297</v>
      </c>
      <c r="L50">
        <f t="shared" si="3"/>
        <v>-5.4165701293899957</v>
      </c>
    </row>
    <row r="51" spans="1:12" x14ac:dyDescent="0.3">
      <c r="A51" s="2">
        <v>31902</v>
      </c>
      <c r="B51">
        <v>125.59</v>
      </c>
      <c r="C51">
        <v>-73.59</v>
      </c>
      <c r="D51">
        <v>-74.88</v>
      </c>
      <c r="F51">
        <v>47483</v>
      </c>
      <c r="G51">
        <v>-88.107124328609999</v>
      </c>
      <c r="H51" s="2">
        <f t="shared" si="0"/>
        <v>44197</v>
      </c>
      <c r="I51">
        <f t="shared" si="1"/>
        <v>-83.4</v>
      </c>
      <c r="J51">
        <f t="shared" si="2"/>
        <v>22.157019444992077</v>
      </c>
      <c r="K51">
        <f>(I51-AVERAGE($I$12:I$51))^2</f>
        <v>5.294601000000009</v>
      </c>
      <c r="L51">
        <f t="shared" si="3"/>
        <v>4.7071243286099929</v>
      </c>
    </row>
    <row r="52" spans="1:12" x14ac:dyDescent="0.3">
      <c r="A52" s="2">
        <v>31951</v>
      </c>
      <c r="B52">
        <v>125.15</v>
      </c>
      <c r="C52">
        <v>-73.150000000000006</v>
      </c>
      <c r="D52">
        <v>-74.44</v>
      </c>
      <c r="F52">
        <v>47848</v>
      </c>
      <c r="G52">
        <v>-95.085845947270002</v>
      </c>
      <c r="H52" s="2">
        <f t="shared" si="0"/>
        <v>44562</v>
      </c>
      <c r="I52">
        <f t="shared" si="1"/>
        <v>-84.58</v>
      </c>
      <c r="J52">
        <f t="shared" si="2"/>
        <v>110.37279906776956</v>
      </c>
      <c r="K52">
        <f>(I52-AVERAGE($I$12:I$51))^2</f>
        <v>1.256641000000021</v>
      </c>
      <c r="L52">
        <f t="shared" si="3"/>
        <v>10.505845947270004</v>
      </c>
    </row>
    <row r="53" spans="1:12" x14ac:dyDescent="0.3">
      <c r="A53" s="2">
        <v>31994</v>
      </c>
      <c r="B53">
        <v>125.15</v>
      </c>
      <c r="C53">
        <v>-73.150000000000006</v>
      </c>
      <c r="D53">
        <v>-74.44</v>
      </c>
      <c r="F53">
        <v>48213</v>
      </c>
      <c r="G53">
        <v>-99.574890136720001</v>
      </c>
      <c r="H53" s="2">
        <f t="shared" si="0"/>
        <v>44927</v>
      </c>
      <c r="I53">
        <f t="shared" si="1"/>
        <v>-85.69</v>
      </c>
      <c r="J53">
        <f t="shared" si="2"/>
        <v>192.79017410878441</v>
      </c>
      <c r="K53">
        <f>(I53-AVERAGE($I$12:I$51))^2</f>
        <v>1.210000000002176E-4</v>
      </c>
      <c r="L53">
        <f t="shared" si="3"/>
        <v>13.884890136720003</v>
      </c>
    </row>
    <row r="54" spans="1:12" x14ac:dyDescent="0.3">
      <c r="A54" s="2">
        <v>32042</v>
      </c>
      <c r="B54">
        <v>127.04</v>
      </c>
      <c r="C54">
        <v>-75.040000000000006</v>
      </c>
      <c r="D54">
        <v>-76.33</v>
      </c>
      <c r="F54">
        <v>48578</v>
      </c>
      <c r="G54">
        <v>-102.4855270386</v>
      </c>
      <c r="H54" s="2">
        <f t="shared" si="0"/>
        <v>45292</v>
      </c>
      <c r="I54">
        <f t="shared" si="1"/>
        <v>-85.69</v>
      </c>
      <c r="J54">
        <f t="shared" si="2"/>
        <v>282.08972850434367</v>
      </c>
      <c r="K54">
        <f>(I54-AVERAGE($I$12:I$51))^2</f>
        <v>1.210000000002176E-4</v>
      </c>
      <c r="L54">
        <f t="shared" si="3"/>
        <v>16.7955270386</v>
      </c>
    </row>
    <row r="55" spans="1:12" x14ac:dyDescent="0.3">
      <c r="A55" s="2">
        <v>32098</v>
      </c>
      <c r="B55">
        <v>137.94999999999899</v>
      </c>
      <c r="C55">
        <v>-85.95</v>
      </c>
      <c r="D55">
        <v>-87.24</v>
      </c>
      <c r="F55">
        <v>48944</v>
      </c>
      <c r="G55">
        <v>-105.0220489502</v>
      </c>
      <c r="H55" s="2">
        <f t="shared" si="0"/>
        <v>45658</v>
      </c>
      <c r="I55">
        <f t="shared" si="1"/>
        <v>-85.69</v>
      </c>
      <c r="J55">
        <f t="shared" si="2"/>
        <v>373.72811661292911</v>
      </c>
      <c r="K55">
        <f>(I55-AVERAGE($I$12:I$51))^2</f>
        <v>1.210000000002176E-4</v>
      </c>
      <c r="L55">
        <f t="shared" si="3"/>
        <v>19.332048950200004</v>
      </c>
    </row>
    <row r="56" spans="1:12" x14ac:dyDescent="0.3">
      <c r="A56" s="2">
        <v>32154</v>
      </c>
      <c r="B56">
        <v>142.66999999999899</v>
      </c>
      <c r="C56">
        <v>-90.67</v>
      </c>
      <c r="D56">
        <v>-91.96</v>
      </c>
      <c r="F56">
        <v>49309</v>
      </c>
      <c r="G56">
        <v>-108.4242782593</v>
      </c>
      <c r="H56" s="2">
        <f t="shared" si="0"/>
        <v>46023</v>
      </c>
      <c r="I56">
        <f t="shared" si="1"/>
        <v>-85.69</v>
      </c>
      <c r="J56">
        <f t="shared" si="2"/>
        <v>516.84740797128052</v>
      </c>
      <c r="K56">
        <f>(I56-AVERAGE($I$12:I$51))^2</f>
        <v>1.210000000002176E-4</v>
      </c>
      <c r="L56">
        <f t="shared" si="3"/>
        <v>22.734278259299998</v>
      </c>
    </row>
    <row r="57" spans="1:12" x14ac:dyDescent="0.3">
      <c r="A57" s="2">
        <v>32217</v>
      </c>
      <c r="B57">
        <v>128</v>
      </c>
      <c r="C57">
        <v>-76</v>
      </c>
      <c r="D57">
        <v>-77.290000000000006</v>
      </c>
      <c r="F57">
        <v>49674</v>
      </c>
      <c r="G57">
        <v>-110.2587814331</v>
      </c>
      <c r="H57" s="2">
        <f t="shared" si="0"/>
        <v>46388</v>
      </c>
      <c r="I57">
        <f t="shared" si="1"/>
        <v>-85.69</v>
      </c>
      <c r="J57">
        <f t="shared" si="2"/>
        <v>603.62502110743924</v>
      </c>
      <c r="K57">
        <f>(I57-AVERAGE($I$12:I$51))^2</f>
        <v>1.210000000002176E-4</v>
      </c>
      <c r="L57">
        <f t="shared" si="3"/>
        <v>24.5687814331</v>
      </c>
    </row>
    <row r="58" spans="1:12" x14ac:dyDescent="0.3">
      <c r="A58" s="2">
        <v>32265</v>
      </c>
      <c r="B58">
        <v>126.15</v>
      </c>
      <c r="C58">
        <v>-74.150000000000006</v>
      </c>
      <c r="D58">
        <v>-75.44</v>
      </c>
      <c r="F58">
        <v>50039</v>
      </c>
      <c r="G58">
        <v>-111.7824935913</v>
      </c>
      <c r="H58" s="2">
        <f t="shared" si="0"/>
        <v>46753</v>
      </c>
      <c r="I58">
        <f t="shared" si="1"/>
        <v>-85.69</v>
      </c>
      <c r="J58">
        <f t="shared" si="2"/>
        <v>680.81822181203154</v>
      </c>
      <c r="K58">
        <f>(I58-AVERAGE($I$12:I$51))^2</f>
        <v>1.210000000002176E-4</v>
      </c>
      <c r="L58">
        <f t="shared" si="3"/>
        <v>26.092493591299998</v>
      </c>
    </row>
    <row r="59" spans="1:12" x14ac:dyDescent="0.3">
      <c r="A59" s="2">
        <v>32323</v>
      </c>
      <c r="B59">
        <v>124.9</v>
      </c>
      <c r="C59">
        <v>-72.900000000000006</v>
      </c>
      <c r="D59">
        <v>-74.19</v>
      </c>
      <c r="F59">
        <v>50405</v>
      </c>
      <c r="G59">
        <v>-112.847618103</v>
      </c>
      <c r="H59" s="2">
        <f t="shared" si="0"/>
        <v>47119</v>
      </c>
      <c r="I59">
        <f t="shared" si="1"/>
        <v>-85.69</v>
      </c>
      <c r="J59">
        <f t="shared" si="2"/>
        <v>737.53622102839358</v>
      </c>
      <c r="K59">
        <f>(I59-AVERAGE($I$12:I$51))^2</f>
        <v>1.210000000002176E-4</v>
      </c>
      <c r="L59">
        <f t="shared" si="3"/>
        <v>27.157618103000004</v>
      </c>
    </row>
    <row r="60" spans="1:12" x14ac:dyDescent="0.3">
      <c r="A60" s="2">
        <v>32364</v>
      </c>
      <c r="B60">
        <v>131.54</v>
      </c>
      <c r="C60">
        <v>-79.540000000000006</v>
      </c>
      <c r="D60">
        <v>-80.83</v>
      </c>
      <c r="F60">
        <v>50770</v>
      </c>
      <c r="G60">
        <v>-113.9844741821</v>
      </c>
      <c r="H60" s="2">
        <f t="shared" si="0"/>
        <v>47484</v>
      </c>
      <c r="I60">
        <f t="shared" si="1"/>
        <v>-85.69</v>
      </c>
      <c r="J60">
        <f t="shared" si="2"/>
        <v>800.57726924152371</v>
      </c>
      <c r="K60">
        <f>(I60-AVERAGE($I$12:I$51))^2</f>
        <v>1.210000000002176E-4</v>
      </c>
      <c r="L60">
        <f t="shared" si="3"/>
        <v>28.294474182100004</v>
      </c>
    </row>
    <row r="61" spans="1:12" x14ac:dyDescent="0.3">
      <c r="A61" s="2">
        <v>32434</v>
      </c>
      <c r="B61">
        <v>126.2</v>
      </c>
      <c r="C61">
        <v>-74.2</v>
      </c>
      <c r="D61">
        <v>-75.489999999999895</v>
      </c>
      <c r="F61">
        <v>51135</v>
      </c>
      <c r="G61">
        <v>-115.0558013916</v>
      </c>
      <c r="H61" s="2">
        <f t="shared" si="0"/>
        <v>47849</v>
      </c>
      <c r="I61">
        <f t="shared" si="1"/>
        <v>-85.69</v>
      </c>
      <c r="J61">
        <f t="shared" si="2"/>
        <v>862.35029137089657</v>
      </c>
      <c r="K61">
        <f>(I61-AVERAGE($I$12:I$51))^2</f>
        <v>1.210000000002176E-4</v>
      </c>
      <c r="L61">
        <f t="shared" si="3"/>
        <v>29.365801391600002</v>
      </c>
    </row>
    <row r="62" spans="1:12" x14ac:dyDescent="0.3">
      <c r="A62" s="2">
        <v>32469</v>
      </c>
      <c r="B62">
        <v>125.9</v>
      </c>
      <c r="C62">
        <v>-73.900000000000006</v>
      </c>
      <c r="D62">
        <v>-75.19</v>
      </c>
      <c r="F62">
        <v>51500</v>
      </c>
      <c r="G62">
        <v>-116.0595321655</v>
      </c>
      <c r="H62" s="2">
        <f t="shared" si="0"/>
        <v>48214</v>
      </c>
      <c r="I62">
        <f t="shared" si="1"/>
        <v>-85.69</v>
      </c>
      <c r="J62">
        <f t="shared" si="2"/>
        <v>922.30848395133933</v>
      </c>
      <c r="K62">
        <f>(I62-AVERAGE($I$12:I$51))^2</f>
        <v>1.210000000002176E-4</v>
      </c>
      <c r="L62">
        <f t="shared" si="3"/>
        <v>30.369532165500004</v>
      </c>
    </row>
    <row r="63" spans="1:12" x14ac:dyDescent="0.3">
      <c r="A63" s="2">
        <v>32525</v>
      </c>
      <c r="B63">
        <v>126.1</v>
      </c>
      <c r="C63">
        <v>-74.099999999999895</v>
      </c>
      <c r="D63">
        <v>-75.39</v>
      </c>
      <c r="F63">
        <v>51866</v>
      </c>
      <c r="G63">
        <v>-112.0030288696</v>
      </c>
      <c r="H63" s="2">
        <f t="shared" si="0"/>
        <v>48580</v>
      </c>
      <c r="I63">
        <f t="shared" si="1"/>
        <v>-85.69</v>
      </c>
      <c r="J63">
        <f t="shared" si="2"/>
        <v>692.37548829240325</v>
      </c>
      <c r="K63">
        <f>(I63-AVERAGE($I$12:I$51))^2</f>
        <v>1.210000000002176E-4</v>
      </c>
      <c r="L63">
        <f t="shared" si="3"/>
        <v>26.313028869600004</v>
      </c>
    </row>
    <row r="64" spans="1:12" x14ac:dyDescent="0.3">
      <c r="A64" s="2">
        <v>32581</v>
      </c>
      <c r="B64">
        <v>125.1</v>
      </c>
      <c r="C64">
        <v>-73.099999999999895</v>
      </c>
      <c r="D64">
        <v>-74.39</v>
      </c>
      <c r="F64">
        <v>52231</v>
      </c>
      <c r="G64">
        <v>-111.13409423829999</v>
      </c>
      <c r="H64" s="2">
        <f t="shared" si="0"/>
        <v>48945</v>
      </c>
      <c r="I64">
        <f t="shared" si="1"/>
        <v>-85.69</v>
      </c>
      <c r="J64">
        <f t="shared" si="2"/>
        <v>647.40193160749106</v>
      </c>
      <c r="K64">
        <f>(I64-AVERAGE($I$12:I$51))^2</f>
        <v>1.210000000002176E-4</v>
      </c>
      <c r="L64">
        <f t="shared" si="3"/>
        <v>25.444094238299996</v>
      </c>
    </row>
    <row r="65" spans="1:12" x14ac:dyDescent="0.3">
      <c r="A65" s="2">
        <v>32623</v>
      </c>
      <c r="B65">
        <v>124.65</v>
      </c>
      <c r="C65">
        <v>-72.650000000000006</v>
      </c>
      <c r="D65">
        <v>-73.94</v>
      </c>
      <c r="F65">
        <v>52596</v>
      </c>
      <c r="G65">
        <v>-110.5838088989</v>
      </c>
      <c r="H65" s="2">
        <f t="shared" si="0"/>
        <v>49310</v>
      </c>
      <c r="I65">
        <f t="shared" si="1"/>
        <v>-85.69</v>
      </c>
      <c r="J65">
        <f t="shared" si="2"/>
        <v>619.70172149495306</v>
      </c>
      <c r="K65">
        <f>(I65-AVERAGE($I$12:I$51))^2</f>
        <v>1.210000000002176E-4</v>
      </c>
      <c r="L65">
        <f t="shared" si="3"/>
        <v>24.893808898900005</v>
      </c>
    </row>
    <row r="66" spans="1:12" x14ac:dyDescent="0.3">
      <c r="A66" s="2">
        <v>32672</v>
      </c>
      <c r="B66">
        <v>124.6</v>
      </c>
      <c r="C66">
        <v>-72.599999999999895</v>
      </c>
      <c r="D66">
        <v>-73.89</v>
      </c>
      <c r="F66">
        <v>52961</v>
      </c>
      <c r="G66">
        <v>-110.201789856</v>
      </c>
      <c r="H66" s="2">
        <f t="shared" si="0"/>
        <v>49675</v>
      </c>
      <c r="I66">
        <f t="shared" si="1"/>
        <v>-85.69</v>
      </c>
      <c r="J66">
        <f t="shared" si="2"/>
        <v>600.8278419447048</v>
      </c>
      <c r="K66">
        <f>(I66-AVERAGE($I$12:I$51))^2</f>
        <v>1.210000000002176E-4</v>
      </c>
      <c r="L66">
        <f t="shared" si="3"/>
        <v>24.511789856000007</v>
      </c>
    </row>
    <row r="67" spans="1:12" x14ac:dyDescent="0.3">
      <c r="A67" s="2">
        <v>32730</v>
      </c>
      <c r="B67">
        <v>125.6</v>
      </c>
      <c r="C67">
        <v>-73.599999999999895</v>
      </c>
      <c r="D67">
        <v>-74.89</v>
      </c>
      <c r="F67">
        <v>53327</v>
      </c>
      <c r="G67">
        <v>-109.9313659668</v>
      </c>
      <c r="H67" s="2">
        <f t="shared" si="0"/>
        <v>50041</v>
      </c>
      <c r="I67">
        <f t="shared" si="1"/>
        <v>-85.69</v>
      </c>
      <c r="J67">
        <f t="shared" si="2"/>
        <v>587.64382393632945</v>
      </c>
      <c r="K67">
        <f>(I67-AVERAGE($I$12:I$51))^2</f>
        <v>1.210000000002176E-4</v>
      </c>
      <c r="L67">
        <f t="shared" si="3"/>
        <v>24.241365966800004</v>
      </c>
    </row>
    <row r="68" spans="1:12" x14ac:dyDescent="0.3">
      <c r="A68" s="2">
        <v>32784</v>
      </c>
      <c r="B68">
        <v>124.9</v>
      </c>
      <c r="C68">
        <v>-72.900000000000006</v>
      </c>
      <c r="D68">
        <v>-74.19</v>
      </c>
      <c r="F68">
        <v>53692</v>
      </c>
      <c r="G68">
        <v>-109.7442321777</v>
      </c>
      <c r="H68" s="2">
        <f t="shared" ref="H68:H82" si="4">$H$2+F68-$F$2+1</f>
        <v>50406</v>
      </c>
      <c r="I68">
        <f t="shared" ref="I68:I82" si="5">IFERROR(VLOOKUP(H68,A:D,4,FALSE),IFERROR(VLOOKUP(H68,A:D,4),0))</f>
        <v>-85.69</v>
      </c>
      <c r="J68">
        <f t="shared" si="2"/>
        <v>578.60608565869813</v>
      </c>
      <c r="K68">
        <f>(I68-AVERAGE($I$12:I$51))^2</f>
        <v>1.210000000002176E-4</v>
      </c>
      <c r="L68">
        <f t="shared" si="3"/>
        <v>24.054232177700001</v>
      </c>
    </row>
    <row r="69" spans="1:12" x14ac:dyDescent="0.3">
      <c r="A69" s="2">
        <v>32828</v>
      </c>
      <c r="B69">
        <v>124.89</v>
      </c>
      <c r="C69">
        <v>-72.89</v>
      </c>
      <c r="D69">
        <v>-74.180000000000007</v>
      </c>
      <c r="F69">
        <v>54057</v>
      </c>
      <c r="G69">
        <v>-109.6211242676</v>
      </c>
      <c r="H69" s="2">
        <f t="shared" si="4"/>
        <v>50771</v>
      </c>
      <c r="I69">
        <f t="shared" si="5"/>
        <v>-85.69</v>
      </c>
      <c r="J69">
        <f t="shared" si="2"/>
        <v>572.69870871131354</v>
      </c>
      <c r="K69">
        <f>(I69-AVERAGE($I$12:I$51))^2</f>
        <v>1.210000000002176E-4</v>
      </c>
      <c r="L69">
        <f t="shared" si="3"/>
        <v>23.931124267599998</v>
      </c>
    </row>
    <row r="70" spans="1:12" x14ac:dyDescent="0.3">
      <c r="A70" s="2">
        <v>32883</v>
      </c>
      <c r="B70">
        <v>125.75</v>
      </c>
      <c r="C70">
        <v>-73.75</v>
      </c>
      <c r="D70">
        <v>-75.040000000000006</v>
      </c>
      <c r="F70">
        <v>54422</v>
      </c>
      <c r="G70">
        <v>-109.54861450200001</v>
      </c>
      <c r="H70" s="2">
        <f t="shared" si="4"/>
        <v>51136</v>
      </c>
      <c r="I70">
        <f t="shared" si="5"/>
        <v>-85.69</v>
      </c>
      <c r="J70">
        <f t="shared" si="2"/>
        <v>569.23348595504513</v>
      </c>
      <c r="K70">
        <f>(I70-AVERAGE($I$12:I$51))^2</f>
        <v>1.210000000002176E-4</v>
      </c>
      <c r="L70">
        <f t="shared" si="3"/>
        <v>23.858614502000009</v>
      </c>
    </row>
    <row r="71" spans="1:12" x14ac:dyDescent="0.3">
      <c r="A71" s="2">
        <v>32939</v>
      </c>
      <c r="B71">
        <v>125.78</v>
      </c>
      <c r="C71">
        <v>-73.78</v>
      </c>
      <c r="D71">
        <v>-75.069999999999894</v>
      </c>
      <c r="F71">
        <v>54788</v>
      </c>
      <c r="G71">
        <v>-109.5169219971</v>
      </c>
      <c r="H71" s="2">
        <f t="shared" si="4"/>
        <v>51502</v>
      </c>
      <c r="I71">
        <f t="shared" si="5"/>
        <v>-85.69</v>
      </c>
      <c r="J71">
        <f t="shared" si="2"/>
        <v>567.72221185588796</v>
      </c>
      <c r="K71">
        <f>(I71-AVERAGE($I$12:I$51))^2</f>
        <v>1.210000000002176E-4</v>
      </c>
      <c r="L71">
        <f t="shared" si="3"/>
        <v>23.826921997100001</v>
      </c>
    </row>
    <row r="72" spans="1:12" x14ac:dyDescent="0.3">
      <c r="A72" s="2">
        <v>32995</v>
      </c>
      <c r="B72">
        <v>125.23</v>
      </c>
      <c r="C72">
        <v>-73.23</v>
      </c>
      <c r="D72">
        <v>-74.52</v>
      </c>
      <c r="F72">
        <v>55153</v>
      </c>
      <c r="G72">
        <v>-109.51866912840001</v>
      </c>
      <c r="H72" s="2">
        <f t="shared" si="4"/>
        <v>51867</v>
      </c>
      <c r="I72">
        <f t="shared" si="5"/>
        <v>-85.69</v>
      </c>
      <c r="J72">
        <f t="shared" si="2"/>
        <v>567.80547243076364</v>
      </c>
      <c r="K72">
        <f>(I72-AVERAGE($I$12:I$51))^2</f>
        <v>1.210000000002176E-4</v>
      </c>
      <c r="L72">
        <f t="shared" si="3"/>
        <v>23.828669128400009</v>
      </c>
    </row>
    <row r="73" spans="1:12" x14ac:dyDescent="0.3">
      <c r="A73" s="2">
        <v>33049</v>
      </c>
      <c r="B73">
        <v>128.94999999999899</v>
      </c>
      <c r="C73">
        <v>-76.95</v>
      </c>
      <c r="D73">
        <v>-78.239999999999895</v>
      </c>
      <c r="F73">
        <v>55518</v>
      </c>
      <c r="G73">
        <v>-109.5476989746</v>
      </c>
      <c r="H73" s="2">
        <f t="shared" si="4"/>
        <v>52232</v>
      </c>
      <c r="I73">
        <f t="shared" si="5"/>
        <v>-85.69</v>
      </c>
      <c r="J73">
        <f t="shared" si="2"/>
        <v>569.18980036262985</v>
      </c>
      <c r="K73">
        <f>(I73-AVERAGE($I$12:I$51))^2</f>
        <v>1.210000000002176E-4</v>
      </c>
      <c r="L73">
        <f t="shared" si="3"/>
        <v>23.857698974599998</v>
      </c>
    </row>
    <row r="74" spans="1:12" x14ac:dyDescent="0.3">
      <c r="A74" s="2">
        <v>33100</v>
      </c>
      <c r="B74">
        <v>131.1</v>
      </c>
      <c r="C74">
        <v>-79.099999999999895</v>
      </c>
      <c r="D74">
        <v>-80.39</v>
      </c>
      <c r="F74">
        <v>55883</v>
      </c>
      <c r="G74">
        <v>-109.5991973877</v>
      </c>
      <c r="H74" s="2">
        <f t="shared" si="4"/>
        <v>52597</v>
      </c>
      <c r="I74">
        <f t="shared" si="5"/>
        <v>-85.69</v>
      </c>
      <c r="J74">
        <f t="shared" si="2"/>
        <v>571.64971972400076</v>
      </c>
      <c r="K74">
        <f>(I74-AVERAGE($I$12:I$51))^2</f>
        <v>1.210000000002176E-4</v>
      </c>
      <c r="L74">
        <f t="shared" si="3"/>
        <v>23.909197387700004</v>
      </c>
    </row>
    <row r="75" spans="1:12" x14ac:dyDescent="0.3">
      <c r="A75" s="2">
        <v>33155</v>
      </c>
      <c r="B75">
        <v>131</v>
      </c>
      <c r="C75">
        <v>-79</v>
      </c>
      <c r="D75">
        <v>-80.290000000000006</v>
      </c>
      <c r="F75">
        <v>56249</v>
      </c>
      <c r="G75">
        <v>-109.6696929932</v>
      </c>
      <c r="H75" s="2">
        <f t="shared" si="4"/>
        <v>52963</v>
      </c>
      <c r="I75">
        <f t="shared" si="5"/>
        <v>-85.69</v>
      </c>
      <c r="J75">
        <f t="shared" si="2"/>
        <v>575.02567604812532</v>
      </c>
      <c r="K75">
        <f>(I75-AVERAGE($I$12:I$51))^2</f>
        <v>1.210000000002176E-4</v>
      </c>
      <c r="L75">
        <f t="shared" si="3"/>
        <v>23.979692993200004</v>
      </c>
    </row>
    <row r="76" spans="1:12" x14ac:dyDescent="0.3">
      <c r="A76" s="2">
        <v>33204</v>
      </c>
      <c r="B76">
        <v>130.22</v>
      </c>
      <c r="C76">
        <v>-78.22</v>
      </c>
      <c r="D76">
        <v>-79.510000000000005</v>
      </c>
      <c r="F76">
        <v>56614</v>
      </c>
      <c r="G76">
        <v>-109.7555007935</v>
      </c>
      <c r="H76" s="2">
        <f t="shared" si="4"/>
        <v>53328</v>
      </c>
      <c r="I76">
        <f t="shared" si="5"/>
        <v>-85.69</v>
      </c>
      <c r="J76">
        <f t="shared" si="2"/>
        <v>579.1483284419495</v>
      </c>
      <c r="K76">
        <f>(I76-AVERAGE($I$12:I$51))^2</f>
        <v>1.210000000002176E-4</v>
      </c>
      <c r="L76">
        <f t="shared" si="3"/>
        <v>24.065500793500007</v>
      </c>
    </row>
    <row r="77" spans="1:12" x14ac:dyDescent="0.3">
      <c r="A77" s="2">
        <v>33268</v>
      </c>
      <c r="B77">
        <v>129.88</v>
      </c>
      <c r="C77">
        <v>-77.88</v>
      </c>
      <c r="D77">
        <v>-79.17</v>
      </c>
      <c r="F77">
        <v>56979</v>
      </c>
      <c r="G77">
        <v>-109.8542251587</v>
      </c>
      <c r="H77" s="2">
        <f t="shared" si="4"/>
        <v>53693</v>
      </c>
      <c r="I77">
        <f t="shared" si="5"/>
        <v>-85.69</v>
      </c>
      <c r="J77">
        <f t="shared" ref="J77:J82" si="6">(I77-G77)^2</f>
        <v>583.9097775203503</v>
      </c>
      <c r="K77">
        <f>(I77-AVERAGE($I$12:I$51))^2</f>
        <v>1.210000000002176E-4</v>
      </c>
      <c r="L77">
        <f t="shared" ref="L77:L82" si="7">(I77-G77)</f>
        <v>24.164225158700006</v>
      </c>
    </row>
    <row r="78" spans="1:12" x14ac:dyDescent="0.3">
      <c r="A78" s="2">
        <v>33310</v>
      </c>
      <c r="B78">
        <v>133.54</v>
      </c>
      <c r="C78">
        <v>-81.540000000000006</v>
      </c>
      <c r="D78">
        <v>-82.83</v>
      </c>
      <c r="F78">
        <v>57344</v>
      </c>
      <c r="G78">
        <v>-109.9637298584</v>
      </c>
      <c r="H78" s="2">
        <f t="shared" si="4"/>
        <v>54058</v>
      </c>
      <c r="I78">
        <f t="shared" si="5"/>
        <v>-85.69</v>
      </c>
      <c r="J78">
        <f t="shared" si="6"/>
        <v>589.21396123857983</v>
      </c>
      <c r="K78">
        <f>(I78-AVERAGE($I$12:I$51))^2</f>
        <v>1.210000000002176E-4</v>
      </c>
      <c r="L78">
        <f t="shared" si="7"/>
        <v>24.273729858400003</v>
      </c>
    </row>
    <row r="79" spans="1:12" x14ac:dyDescent="0.3">
      <c r="A79" s="2">
        <v>33319</v>
      </c>
      <c r="B79">
        <v>134.68</v>
      </c>
      <c r="C79">
        <v>-82.68</v>
      </c>
      <c r="D79">
        <v>-83.97</v>
      </c>
      <c r="F79">
        <v>57710</v>
      </c>
      <c r="G79">
        <v>-110.0825881958</v>
      </c>
      <c r="H79" s="2">
        <f t="shared" si="4"/>
        <v>54424</v>
      </c>
      <c r="I79">
        <f t="shared" si="5"/>
        <v>-85.69</v>
      </c>
      <c r="J79">
        <f t="shared" si="6"/>
        <v>594.99835888988162</v>
      </c>
      <c r="K79">
        <f>(I79-AVERAGE($I$12:I$51))^2</f>
        <v>1.210000000002176E-4</v>
      </c>
      <c r="L79">
        <f t="shared" si="7"/>
        <v>24.392588195800002</v>
      </c>
    </row>
    <row r="80" spans="1:12" x14ac:dyDescent="0.3">
      <c r="A80" s="2">
        <v>33350</v>
      </c>
      <c r="B80">
        <v>132.07</v>
      </c>
      <c r="C80">
        <v>-80.069999999999894</v>
      </c>
      <c r="D80">
        <v>-81.36</v>
      </c>
      <c r="F80">
        <v>58075</v>
      </c>
      <c r="G80">
        <v>-110.20858764650001</v>
      </c>
      <c r="H80" s="2">
        <f t="shared" si="4"/>
        <v>54789</v>
      </c>
      <c r="I80">
        <f t="shared" si="5"/>
        <v>-85.69</v>
      </c>
      <c r="J80">
        <f t="shared" si="6"/>
        <v>601.16114017910286</v>
      </c>
      <c r="K80">
        <f>(I80-AVERAGE($I$12:I$51))^2</f>
        <v>1.210000000002176E-4</v>
      </c>
      <c r="L80">
        <f t="shared" si="7"/>
        <v>24.518587646500009</v>
      </c>
    </row>
    <row r="81" spans="1:12" x14ac:dyDescent="0.3">
      <c r="A81" s="2">
        <v>33375</v>
      </c>
      <c r="B81">
        <v>131.51</v>
      </c>
      <c r="C81">
        <v>-79.510000000000005</v>
      </c>
      <c r="D81">
        <v>-80.8</v>
      </c>
      <c r="F81">
        <v>61727</v>
      </c>
      <c r="G81">
        <v>-111.6779327393</v>
      </c>
      <c r="H81" s="2">
        <f t="shared" si="4"/>
        <v>58441</v>
      </c>
      <c r="I81">
        <f t="shared" si="5"/>
        <v>-85.69</v>
      </c>
      <c r="J81">
        <f t="shared" si="6"/>
        <v>675.37264806238113</v>
      </c>
      <c r="K81">
        <f>(I81-AVERAGE($I$12:I$51))^2</f>
        <v>1.210000000002176E-4</v>
      </c>
      <c r="L81">
        <f t="shared" si="7"/>
        <v>25.987932739300007</v>
      </c>
    </row>
    <row r="82" spans="1:12" x14ac:dyDescent="0.3">
      <c r="A82" s="2">
        <v>33427</v>
      </c>
      <c r="B82">
        <v>137.63999999999899</v>
      </c>
      <c r="C82">
        <v>-85.64</v>
      </c>
      <c r="D82">
        <v>-86.93</v>
      </c>
      <c r="F82">
        <v>65380</v>
      </c>
      <c r="G82">
        <v>-113.22151184080001</v>
      </c>
      <c r="H82" s="2">
        <f t="shared" si="4"/>
        <v>62094</v>
      </c>
      <c r="I82">
        <f t="shared" si="5"/>
        <v>-85.69</v>
      </c>
      <c r="J82">
        <f t="shared" si="6"/>
        <v>757.98414424011105</v>
      </c>
      <c r="K82">
        <f>(I82-AVERAGE($I$12:I$51))^2</f>
        <v>1.210000000002176E-4</v>
      </c>
      <c r="L82">
        <f t="shared" si="7"/>
        <v>27.531511840800007</v>
      </c>
    </row>
    <row r="83" spans="1:12" x14ac:dyDescent="0.3">
      <c r="A83" s="2">
        <v>33484</v>
      </c>
      <c r="B83">
        <v>135.24</v>
      </c>
      <c r="C83">
        <v>-83.24</v>
      </c>
      <c r="D83">
        <v>-84.53</v>
      </c>
    </row>
    <row r="84" spans="1:12" x14ac:dyDescent="0.3">
      <c r="A84" s="2">
        <v>33512</v>
      </c>
      <c r="B84">
        <v>137.99</v>
      </c>
      <c r="C84">
        <v>-85.99</v>
      </c>
      <c r="D84">
        <v>-87.28</v>
      </c>
    </row>
    <row r="85" spans="1:12" x14ac:dyDescent="0.3">
      <c r="A85" s="2">
        <v>33554</v>
      </c>
      <c r="B85">
        <v>135.59</v>
      </c>
      <c r="C85">
        <v>-83.59</v>
      </c>
      <c r="D85">
        <v>-84.88</v>
      </c>
    </row>
    <row r="86" spans="1:12" x14ac:dyDescent="0.3">
      <c r="A86" s="2">
        <v>33613</v>
      </c>
      <c r="B86">
        <v>139.02000000000001</v>
      </c>
      <c r="C86">
        <v>-87.02</v>
      </c>
      <c r="D86">
        <v>-88.31</v>
      </c>
    </row>
    <row r="87" spans="1:12" x14ac:dyDescent="0.3">
      <c r="A87" s="2">
        <v>33667</v>
      </c>
      <c r="B87">
        <v>135.94999999999899</v>
      </c>
      <c r="C87">
        <v>-83.95</v>
      </c>
      <c r="D87">
        <v>-85.24</v>
      </c>
    </row>
    <row r="88" spans="1:12" x14ac:dyDescent="0.3">
      <c r="A88" s="2">
        <v>33724</v>
      </c>
      <c r="B88">
        <v>132.9</v>
      </c>
      <c r="C88">
        <v>-80.900000000000006</v>
      </c>
      <c r="D88">
        <v>-82.19</v>
      </c>
    </row>
    <row r="89" spans="1:12" x14ac:dyDescent="0.3">
      <c r="A89" s="2">
        <v>33781</v>
      </c>
      <c r="B89">
        <v>133.94999999999899</v>
      </c>
      <c r="C89">
        <v>-81.95</v>
      </c>
      <c r="D89">
        <v>-83.24</v>
      </c>
    </row>
    <row r="90" spans="1:12" x14ac:dyDescent="0.3">
      <c r="A90" s="2">
        <v>33848</v>
      </c>
      <c r="B90">
        <v>134.88999999999899</v>
      </c>
      <c r="C90">
        <v>-82.89</v>
      </c>
      <c r="D90">
        <v>-84.18</v>
      </c>
    </row>
    <row r="91" spans="1:12" x14ac:dyDescent="0.3">
      <c r="A91" s="2">
        <v>33903</v>
      </c>
      <c r="B91">
        <v>135.22</v>
      </c>
      <c r="C91">
        <v>-83.22</v>
      </c>
      <c r="D91">
        <v>-84.51</v>
      </c>
    </row>
    <row r="92" spans="1:12" x14ac:dyDescent="0.3">
      <c r="A92" s="2">
        <v>33954</v>
      </c>
      <c r="B92">
        <v>132.83000000000001</v>
      </c>
      <c r="C92">
        <v>-80.83</v>
      </c>
      <c r="D92">
        <v>-82.12</v>
      </c>
    </row>
    <row r="93" spans="1:12" x14ac:dyDescent="0.3">
      <c r="A93" s="2">
        <v>34017</v>
      </c>
      <c r="B93">
        <v>131.30000000000001</v>
      </c>
      <c r="C93">
        <v>-79.3</v>
      </c>
      <c r="D93">
        <v>-80.59</v>
      </c>
    </row>
    <row r="94" spans="1:12" x14ac:dyDescent="0.3">
      <c r="A94" s="2">
        <v>34085</v>
      </c>
      <c r="B94">
        <v>132.38</v>
      </c>
      <c r="C94">
        <v>-80.38</v>
      </c>
      <c r="D94">
        <v>-81.67</v>
      </c>
    </row>
    <row r="95" spans="1:12" x14ac:dyDescent="0.3">
      <c r="A95" s="2">
        <v>34148</v>
      </c>
      <c r="B95">
        <v>132.4</v>
      </c>
      <c r="C95">
        <v>-80.400000000000006</v>
      </c>
      <c r="D95">
        <v>-81.69</v>
      </c>
    </row>
    <row r="96" spans="1:12" x14ac:dyDescent="0.3">
      <c r="A96" s="2">
        <v>34207</v>
      </c>
      <c r="B96">
        <v>137.33000000000001</v>
      </c>
      <c r="C96">
        <v>-85.33</v>
      </c>
      <c r="D96">
        <v>-86.62</v>
      </c>
    </row>
    <row r="97" spans="1:4" x14ac:dyDescent="0.3">
      <c r="A97" s="2">
        <v>34257</v>
      </c>
      <c r="B97">
        <v>140.18</v>
      </c>
      <c r="C97">
        <v>-88.18</v>
      </c>
      <c r="D97">
        <v>-89.47</v>
      </c>
    </row>
    <row r="98" spans="1:4" x14ac:dyDescent="0.3">
      <c r="A98" s="2">
        <v>34345</v>
      </c>
      <c r="B98">
        <v>148.87</v>
      </c>
      <c r="C98">
        <v>-96.87</v>
      </c>
      <c r="D98">
        <v>-98.16</v>
      </c>
    </row>
    <row r="99" spans="1:4" x14ac:dyDescent="0.3">
      <c r="A99" s="2">
        <v>34390</v>
      </c>
      <c r="B99">
        <v>148.99</v>
      </c>
      <c r="C99">
        <v>-96.99</v>
      </c>
      <c r="D99">
        <v>-98.28</v>
      </c>
    </row>
    <row r="100" spans="1:4" x14ac:dyDescent="0.3">
      <c r="A100" s="2">
        <v>34442</v>
      </c>
      <c r="B100">
        <v>141.30000000000001</v>
      </c>
      <c r="C100">
        <v>-89.3</v>
      </c>
      <c r="D100">
        <v>-90.59</v>
      </c>
    </row>
    <row r="101" spans="1:4" x14ac:dyDescent="0.3">
      <c r="A101" s="2">
        <v>34512</v>
      </c>
      <c r="B101">
        <v>140.78</v>
      </c>
      <c r="C101">
        <v>-88.78</v>
      </c>
      <c r="D101">
        <v>-90.07</v>
      </c>
    </row>
    <row r="102" spans="1:4" x14ac:dyDescent="0.3">
      <c r="A102" s="2">
        <v>34564</v>
      </c>
      <c r="B102">
        <v>139.44</v>
      </c>
      <c r="C102">
        <v>-87.44</v>
      </c>
      <c r="D102">
        <v>-88.73</v>
      </c>
    </row>
    <row r="103" spans="1:4" x14ac:dyDescent="0.3">
      <c r="A103" s="2">
        <v>34619</v>
      </c>
      <c r="B103">
        <v>139.4</v>
      </c>
      <c r="C103">
        <v>-87.4</v>
      </c>
      <c r="D103">
        <v>-88.69</v>
      </c>
    </row>
    <row r="104" spans="1:4" x14ac:dyDescent="0.3">
      <c r="A104" s="2">
        <v>34710</v>
      </c>
      <c r="B104">
        <v>137.58000000000001</v>
      </c>
      <c r="C104">
        <v>-85.58</v>
      </c>
      <c r="D104">
        <v>-86.87</v>
      </c>
    </row>
    <row r="105" spans="1:4" x14ac:dyDescent="0.3">
      <c r="A105" s="2">
        <v>34774</v>
      </c>
      <c r="B105">
        <v>137.12</v>
      </c>
      <c r="C105">
        <v>-85.12</v>
      </c>
      <c r="D105">
        <v>-86.41</v>
      </c>
    </row>
    <row r="106" spans="1:4" x14ac:dyDescent="0.3">
      <c r="A106" s="2">
        <v>34827</v>
      </c>
      <c r="B106">
        <v>136.35</v>
      </c>
      <c r="C106">
        <v>-84.35</v>
      </c>
      <c r="D106">
        <v>-85.64</v>
      </c>
    </row>
    <row r="107" spans="1:4" x14ac:dyDescent="0.3">
      <c r="A107" s="2">
        <v>34899</v>
      </c>
      <c r="B107">
        <v>137.96</v>
      </c>
      <c r="C107">
        <v>-85.96</v>
      </c>
      <c r="D107">
        <v>-87.25</v>
      </c>
    </row>
    <row r="108" spans="1:4" x14ac:dyDescent="0.3">
      <c r="A108" s="2">
        <v>34983</v>
      </c>
      <c r="B108">
        <v>140.68</v>
      </c>
      <c r="C108">
        <v>-88.68</v>
      </c>
      <c r="D108">
        <v>-89.97</v>
      </c>
    </row>
    <row r="109" spans="1:4" x14ac:dyDescent="0.3">
      <c r="A109" s="2">
        <v>35086</v>
      </c>
      <c r="B109">
        <v>139.479999999999</v>
      </c>
      <c r="C109">
        <v>-87.48</v>
      </c>
      <c r="D109">
        <v>-88.77</v>
      </c>
    </row>
    <row r="110" spans="1:4" x14ac:dyDescent="0.3">
      <c r="A110" s="2">
        <v>35164</v>
      </c>
      <c r="B110">
        <v>138.65</v>
      </c>
      <c r="C110">
        <v>-86.65</v>
      </c>
      <c r="D110">
        <v>-87.94</v>
      </c>
    </row>
    <row r="111" spans="1:4" x14ac:dyDescent="0.3">
      <c r="A111" s="2">
        <v>35257</v>
      </c>
      <c r="B111">
        <v>139.4</v>
      </c>
      <c r="C111">
        <v>-87.4</v>
      </c>
      <c r="D111">
        <v>-88.69</v>
      </c>
    </row>
    <row r="112" spans="1:4" x14ac:dyDescent="0.3">
      <c r="A112" s="2">
        <v>35356</v>
      </c>
      <c r="B112">
        <v>138.18</v>
      </c>
      <c r="C112">
        <v>-86.18</v>
      </c>
      <c r="D112">
        <v>-87.47</v>
      </c>
    </row>
    <row r="113" spans="1:4" x14ac:dyDescent="0.3">
      <c r="A113" s="2">
        <v>35457</v>
      </c>
      <c r="B113">
        <v>137.94</v>
      </c>
      <c r="C113">
        <v>-85.94</v>
      </c>
      <c r="D113">
        <v>-87.23</v>
      </c>
    </row>
    <row r="114" spans="1:4" x14ac:dyDescent="0.3">
      <c r="A114" s="2">
        <v>35501</v>
      </c>
      <c r="B114">
        <v>137.74</v>
      </c>
      <c r="C114">
        <v>-85.74</v>
      </c>
      <c r="D114">
        <v>-87.03</v>
      </c>
    </row>
    <row r="115" spans="1:4" x14ac:dyDescent="0.3">
      <c r="A115" s="2">
        <v>35504</v>
      </c>
      <c r="B115">
        <v>138.02000000000001</v>
      </c>
      <c r="C115">
        <v>-86.02</v>
      </c>
      <c r="D115">
        <v>-87.31</v>
      </c>
    </row>
    <row r="116" spans="1:4" x14ac:dyDescent="0.3">
      <c r="A116" s="2">
        <v>35509</v>
      </c>
      <c r="B116">
        <v>137.38</v>
      </c>
      <c r="C116">
        <v>-85.38</v>
      </c>
      <c r="D116">
        <v>-86.67</v>
      </c>
    </row>
    <row r="117" spans="1:4" x14ac:dyDescent="0.3">
      <c r="A117" s="2">
        <v>35514</v>
      </c>
      <c r="B117">
        <v>137.30000000000001</v>
      </c>
      <c r="C117">
        <v>-85.3</v>
      </c>
      <c r="D117">
        <v>-86.59</v>
      </c>
    </row>
    <row r="118" spans="1:4" x14ac:dyDescent="0.3">
      <c r="A118" s="2">
        <v>35520</v>
      </c>
      <c r="B118">
        <v>137.28</v>
      </c>
      <c r="C118">
        <v>-85.28</v>
      </c>
      <c r="D118">
        <v>-86.57</v>
      </c>
    </row>
    <row r="119" spans="1:4" x14ac:dyDescent="0.3">
      <c r="A119" s="2">
        <v>35525</v>
      </c>
      <c r="B119">
        <v>138.02000000000001</v>
      </c>
      <c r="C119">
        <v>-86.02</v>
      </c>
      <c r="D119">
        <v>-87.31</v>
      </c>
    </row>
    <row r="120" spans="1:4" x14ac:dyDescent="0.3">
      <c r="A120" s="2">
        <v>35530</v>
      </c>
      <c r="B120">
        <v>137.71</v>
      </c>
      <c r="C120">
        <v>-85.71</v>
      </c>
      <c r="D120">
        <v>-87</v>
      </c>
    </row>
    <row r="121" spans="1:4" x14ac:dyDescent="0.3">
      <c r="A121" s="2">
        <v>35535</v>
      </c>
      <c r="B121">
        <v>137.56</v>
      </c>
      <c r="C121">
        <v>-85.56</v>
      </c>
      <c r="D121">
        <v>-86.85</v>
      </c>
    </row>
    <row r="122" spans="1:4" x14ac:dyDescent="0.3">
      <c r="A122" s="2">
        <v>35540</v>
      </c>
      <c r="B122">
        <v>137.33000000000001</v>
      </c>
      <c r="C122">
        <v>-85.33</v>
      </c>
      <c r="D122">
        <v>-86.62</v>
      </c>
    </row>
    <row r="123" spans="1:4" x14ac:dyDescent="0.3">
      <c r="A123" s="2">
        <v>35545</v>
      </c>
      <c r="B123">
        <v>137.78</v>
      </c>
      <c r="C123">
        <v>-85.78</v>
      </c>
      <c r="D123">
        <v>-87.07</v>
      </c>
    </row>
    <row r="124" spans="1:4" x14ac:dyDescent="0.3">
      <c r="A124" s="2">
        <v>35550</v>
      </c>
      <c r="B124">
        <v>137.19999999999899</v>
      </c>
      <c r="C124">
        <v>-85.2</v>
      </c>
      <c r="D124">
        <v>-86.49</v>
      </c>
    </row>
    <row r="125" spans="1:4" x14ac:dyDescent="0.3">
      <c r="A125" s="2">
        <v>35555</v>
      </c>
      <c r="B125">
        <v>137.34</v>
      </c>
      <c r="C125">
        <v>-85.34</v>
      </c>
      <c r="D125">
        <v>-86.63</v>
      </c>
    </row>
    <row r="126" spans="1:4" x14ac:dyDescent="0.3">
      <c r="A126" s="2">
        <v>35560</v>
      </c>
      <c r="B126">
        <v>138.02000000000001</v>
      </c>
      <c r="C126">
        <v>-86.02</v>
      </c>
      <c r="D126">
        <v>-87.31</v>
      </c>
    </row>
    <row r="127" spans="1:4" x14ac:dyDescent="0.3">
      <c r="A127" s="2">
        <v>35565</v>
      </c>
      <c r="B127">
        <v>137.38999999999899</v>
      </c>
      <c r="C127">
        <v>-85.39</v>
      </c>
      <c r="D127">
        <v>-86.68</v>
      </c>
    </row>
    <row r="128" spans="1:4" x14ac:dyDescent="0.3">
      <c r="A128" s="2">
        <v>35570</v>
      </c>
      <c r="B128">
        <v>137.9</v>
      </c>
      <c r="C128">
        <v>-85.9</v>
      </c>
      <c r="D128">
        <v>-87.19</v>
      </c>
    </row>
    <row r="129" spans="1:4" x14ac:dyDescent="0.3">
      <c r="A129" s="2">
        <v>35575</v>
      </c>
      <c r="B129">
        <v>138.43</v>
      </c>
      <c r="C129">
        <v>-86.43</v>
      </c>
      <c r="D129">
        <v>-87.72</v>
      </c>
    </row>
    <row r="130" spans="1:4" x14ac:dyDescent="0.3">
      <c r="A130" s="2">
        <v>35581</v>
      </c>
      <c r="B130">
        <v>138.13999999999899</v>
      </c>
      <c r="C130">
        <v>-86.14</v>
      </c>
      <c r="D130">
        <v>-87.43</v>
      </c>
    </row>
    <row r="131" spans="1:4" x14ac:dyDescent="0.3">
      <c r="A131" s="2">
        <v>35586</v>
      </c>
      <c r="B131">
        <v>138.1</v>
      </c>
      <c r="C131">
        <v>-86.1</v>
      </c>
      <c r="D131">
        <v>-87.39</v>
      </c>
    </row>
    <row r="132" spans="1:4" x14ac:dyDescent="0.3">
      <c r="A132" s="2">
        <v>35591</v>
      </c>
      <c r="B132">
        <v>138.27000000000001</v>
      </c>
      <c r="C132">
        <v>-86.27</v>
      </c>
      <c r="D132">
        <v>-87.56</v>
      </c>
    </row>
    <row r="133" spans="1:4" x14ac:dyDescent="0.3">
      <c r="A133" s="2">
        <v>35596</v>
      </c>
      <c r="B133">
        <v>138.21</v>
      </c>
      <c r="C133">
        <v>-86.21</v>
      </c>
      <c r="D133">
        <v>-87.5</v>
      </c>
    </row>
    <row r="134" spans="1:4" x14ac:dyDescent="0.3">
      <c r="A134" s="2">
        <v>35601</v>
      </c>
      <c r="B134">
        <v>139.86000000000001</v>
      </c>
      <c r="C134">
        <v>-87.86</v>
      </c>
      <c r="D134">
        <v>-89.15</v>
      </c>
    </row>
    <row r="135" spans="1:4" x14ac:dyDescent="0.3">
      <c r="A135" s="2">
        <v>35606</v>
      </c>
      <c r="B135">
        <v>140.61000000000001</v>
      </c>
      <c r="C135">
        <v>-88.61</v>
      </c>
      <c r="D135">
        <v>-89.9</v>
      </c>
    </row>
    <row r="136" spans="1:4" x14ac:dyDescent="0.3">
      <c r="A136" s="2">
        <v>35611</v>
      </c>
      <c r="B136">
        <v>140.69999999999899</v>
      </c>
      <c r="C136">
        <v>-88.7</v>
      </c>
      <c r="D136">
        <v>-89.99</v>
      </c>
    </row>
    <row r="137" spans="1:4" x14ac:dyDescent="0.3">
      <c r="A137" s="2">
        <v>35616</v>
      </c>
      <c r="B137">
        <v>140.69</v>
      </c>
      <c r="C137">
        <v>-88.69</v>
      </c>
      <c r="D137">
        <v>-89.98</v>
      </c>
    </row>
    <row r="138" spans="1:4" x14ac:dyDescent="0.3">
      <c r="A138" s="2">
        <v>35621</v>
      </c>
      <c r="B138">
        <v>141.15</v>
      </c>
      <c r="C138">
        <v>-89.15</v>
      </c>
      <c r="D138">
        <v>-90.44</v>
      </c>
    </row>
    <row r="139" spans="1:4" x14ac:dyDescent="0.3">
      <c r="A139" s="2">
        <v>35626</v>
      </c>
      <c r="B139">
        <v>141.66</v>
      </c>
      <c r="C139">
        <v>-89.66</v>
      </c>
      <c r="D139">
        <v>-90.95</v>
      </c>
    </row>
    <row r="140" spans="1:4" x14ac:dyDescent="0.3">
      <c r="A140" s="2">
        <v>35631</v>
      </c>
      <c r="B140">
        <v>141.80000000000001</v>
      </c>
      <c r="C140">
        <v>-89.8</v>
      </c>
      <c r="D140">
        <v>-91.09</v>
      </c>
    </row>
    <row r="141" spans="1:4" x14ac:dyDescent="0.3">
      <c r="A141" s="2">
        <v>35634</v>
      </c>
      <c r="B141">
        <v>141.41</v>
      </c>
      <c r="C141">
        <v>-89.41</v>
      </c>
      <c r="D141">
        <v>-90.7</v>
      </c>
    </row>
    <row r="142" spans="1:4" x14ac:dyDescent="0.3">
      <c r="A142" s="2">
        <v>35636</v>
      </c>
      <c r="B142">
        <v>140.82</v>
      </c>
      <c r="C142">
        <v>-88.82</v>
      </c>
      <c r="D142">
        <v>-90.11</v>
      </c>
    </row>
    <row r="143" spans="1:4" x14ac:dyDescent="0.3">
      <c r="A143" s="2">
        <v>35642</v>
      </c>
      <c r="B143">
        <v>141.27000000000001</v>
      </c>
      <c r="C143">
        <v>-89.27</v>
      </c>
      <c r="D143">
        <v>-90.56</v>
      </c>
    </row>
    <row r="144" spans="1:4" x14ac:dyDescent="0.3">
      <c r="A144" s="2">
        <v>35647</v>
      </c>
      <c r="B144">
        <v>141.41999999999899</v>
      </c>
      <c r="C144">
        <v>-89.42</v>
      </c>
      <c r="D144">
        <v>-90.71</v>
      </c>
    </row>
    <row r="145" spans="1:4" x14ac:dyDescent="0.3">
      <c r="A145" s="2">
        <v>35652</v>
      </c>
      <c r="B145">
        <v>141.69</v>
      </c>
      <c r="C145">
        <v>-89.69</v>
      </c>
      <c r="D145">
        <v>-90.98</v>
      </c>
    </row>
    <row r="146" spans="1:4" x14ac:dyDescent="0.3">
      <c r="A146" s="2">
        <v>35657</v>
      </c>
      <c r="B146">
        <v>141.80000000000001</v>
      </c>
      <c r="C146">
        <v>-89.8</v>
      </c>
      <c r="D146">
        <v>-91.09</v>
      </c>
    </row>
    <row r="147" spans="1:4" x14ac:dyDescent="0.3">
      <c r="A147" s="2">
        <v>35662</v>
      </c>
      <c r="B147">
        <v>141.96</v>
      </c>
      <c r="C147">
        <v>-89.96</v>
      </c>
      <c r="D147">
        <v>-91.25</v>
      </c>
    </row>
    <row r="148" spans="1:4" x14ac:dyDescent="0.3">
      <c r="A148" s="2">
        <v>35667</v>
      </c>
      <c r="B148">
        <v>141</v>
      </c>
      <c r="C148">
        <v>-89</v>
      </c>
      <c r="D148">
        <v>-90.29</v>
      </c>
    </row>
    <row r="149" spans="1:4" x14ac:dyDescent="0.3">
      <c r="A149" s="2">
        <v>35673</v>
      </c>
      <c r="B149">
        <v>141.76</v>
      </c>
      <c r="C149">
        <v>-89.76</v>
      </c>
      <c r="D149">
        <v>-91.05</v>
      </c>
    </row>
    <row r="150" spans="1:4" x14ac:dyDescent="0.3">
      <c r="A150" s="2">
        <v>35678</v>
      </c>
      <c r="B150">
        <v>141.62</v>
      </c>
      <c r="C150">
        <v>-89.62</v>
      </c>
      <c r="D150">
        <v>-90.91</v>
      </c>
    </row>
    <row r="151" spans="1:4" x14ac:dyDescent="0.3">
      <c r="A151" s="2">
        <v>35683</v>
      </c>
      <c r="B151">
        <v>141.72</v>
      </c>
      <c r="C151">
        <v>-89.72</v>
      </c>
      <c r="D151">
        <v>-91.01</v>
      </c>
    </row>
    <row r="152" spans="1:4" x14ac:dyDescent="0.3">
      <c r="A152" s="2">
        <v>35688</v>
      </c>
      <c r="B152">
        <v>141.47</v>
      </c>
      <c r="C152">
        <v>-89.47</v>
      </c>
      <c r="D152">
        <v>-90.76</v>
      </c>
    </row>
    <row r="153" spans="1:4" x14ac:dyDescent="0.3">
      <c r="A153" s="2">
        <v>35693</v>
      </c>
      <c r="B153">
        <v>141.12</v>
      </c>
      <c r="C153">
        <v>-89.12</v>
      </c>
      <c r="D153">
        <v>-90.41</v>
      </c>
    </row>
    <row r="154" spans="1:4" x14ac:dyDescent="0.3">
      <c r="A154" s="2">
        <v>35698</v>
      </c>
      <c r="B154">
        <v>140.84</v>
      </c>
      <c r="C154">
        <v>-88.84</v>
      </c>
      <c r="D154">
        <v>-90.13</v>
      </c>
    </row>
    <row r="155" spans="1:4" x14ac:dyDescent="0.3">
      <c r="A155" s="2">
        <v>35703</v>
      </c>
      <c r="B155">
        <v>140.83000000000001</v>
      </c>
      <c r="C155">
        <v>-88.83</v>
      </c>
      <c r="D155">
        <v>-90.12</v>
      </c>
    </row>
    <row r="156" spans="1:4" x14ac:dyDescent="0.3">
      <c r="A156" s="2">
        <v>35708</v>
      </c>
      <c r="B156">
        <v>140.86000000000001</v>
      </c>
      <c r="C156">
        <v>-88.86</v>
      </c>
      <c r="D156">
        <v>-90.15</v>
      </c>
    </row>
    <row r="157" spans="1:4" x14ac:dyDescent="0.3">
      <c r="A157" s="2">
        <v>35713</v>
      </c>
      <c r="B157">
        <v>141.82</v>
      </c>
      <c r="C157">
        <v>-89.82</v>
      </c>
      <c r="D157">
        <v>-91.11</v>
      </c>
    </row>
    <row r="158" spans="1:4" x14ac:dyDescent="0.3">
      <c r="A158" s="2">
        <v>35718</v>
      </c>
      <c r="B158">
        <v>141.87</v>
      </c>
      <c r="C158">
        <v>-89.87</v>
      </c>
      <c r="D158">
        <v>-91.16</v>
      </c>
    </row>
    <row r="159" spans="1:4" x14ac:dyDescent="0.3">
      <c r="A159" s="2">
        <v>35719</v>
      </c>
      <c r="B159">
        <v>140.87</v>
      </c>
      <c r="C159">
        <v>-88.87</v>
      </c>
      <c r="D159">
        <v>-90.16</v>
      </c>
    </row>
    <row r="160" spans="1:4" x14ac:dyDescent="0.3">
      <c r="A160" s="2">
        <v>35723</v>
      </c>
      <c r="B160">
        <v>140.09</v>
      </c>
      <c r="C160">
        <v>-88.09</v>
      </c>
      <c r="D160">
        <v>-89.38</v>
      </c>
    </row>
    <row r="161" spans="1:4" x14ac:dyDescent="0.3">
      <c r="A161" s="2">
        <v>35728</v>
      </c>
      <c r="B161">
        <v>140.55000000000001</v>
      </c>
      <c r="C161">
        <v>-88.55</v>
      </c>
      <c r="D161">
        <v>-89.84</v>
      </c>
    </row>
    <row r="162" spans="1:4" x14ac:dyDescent="0.3">
      <c r="A162" s="2">
        <v>35734</v>
      </c>
      <c r="B162">
        <v>140.72</v>
      </c>
      <c r="C162">
        <v>-88.72</v>
      </c>
      <c r="D162">
        <v>-90.01</v>
      </c>
    </row>
    <row r="163" spans="1:4" x14ac:dyDescent="0.3">
      <c r="A163" s="2">
        <v>35739</v>
      </c>
      <c r="B163">
        <v>140.55000000000001</v>
      </c>
      <c r="C163">
        <v>-88.55</v>
      </c>
      <c r="D163">
        <v>-89.84</v>
      </c>
    </row>
    <row r="164" spans="1:4" x14ac:dyDescent="0.3">
      <c r="A164" s="2">
        <v>35744</v>
      </c>
      <c r="B164">
        <v>141.44</v>
      </c>
      <c r="C164">
        <v>-89.44</v>
      </c>
      <c r="D164">
        <v>-90.73</v>
      </c>
    </row>
    <row r="165" spans="1:4" x14ac:dyDescent="0.3">
      <c r="A165" s="2">
        <v>35749</v>
      </c>
      <c r="B165">
        <v>139.80000000000001</v>
      </c>
      <c r="C165">
        <v>-87.8</v>
      </c>
      <c r="D165">
        <v>-89.09</v>
      </c>
    </row>
    <row r="166" spans="1:4" x14ac:dyDescent="0.3">
      <c r="A166" s="2">
        <v>35754</v>
      </c>
      <c r="B166">
        <v>140.66999999999899</v>
      </c>
      <c r="C166">
        <v>-88.67</v>
      </c>
      <c r="D166">
        <v>-89.96</v>
      </c>
    </row>
    <row r="167" spans="1:4" x14ac:dyDescent="0.3">
      <c r="A167" s="2">
        <v>35759</v>
      </c>
      <c r="B167">
        <v>139.76</v>
      </c>
      <c r="C167">
        <v>-87.76</v>
      </c>
      <c r="D167">
        <v>-89.05</v>
      </c>
    </row>
    <row r="168" spans="1:4" x14ac:dyDescent="0.3">
      <c r="A168" s="2">
        <v>35764</v>
      </c>
      <c r="B168">
        <v>139.26</v>
      </c>
      <c r="C168">
        <v>-87.26</v>
      </c>
      <c r="D168">
        <v>-88.55</v>
      </c>
    </row>
    <row r="169" spans="1:4" x14ac:dyDescent="0.3">
      <c r="A169" s="2">
        <v>35769</v>
      </c>
      <c r="B169">
        <v>139.34</v>
      </c>
      <c r="C169">
        <v>-87.34</v>
      </c>
      <c r="D169">
        <v>-88.63</v>
      </c>
    </row>
    <row r="170" spans="1:4" x14ac:dyDescent="0.3">
      <c r="A170" s="2">
        <v>35774</v>
      </c>
      <c r="B170">
        <v>139.32</v>
      </c>
      <c r="C170">
        <v>-87.32</v>
      </c>
      <c r="D170">
        <v>-88.61</v>
      </c>
    </row>
    <row r="171" spans="1:4" x14ac:dyDescent="0.3">
      <c r="A171" s="2">
        <v>35779</v>
      </c>
      <c r="B171">
        <v>139.37</v>
      </c>
      <c r="C171">
        <v>-87.37</v>
      </c>
      <c r="D171">
        <v>-88.66</v>
      </c>
    </row>
    <row r="172" spans="1:4" x14ac:dyDescent="0.3">
      <c r="A172" s="2">
        <v>35784</v>
      </c>
      <c r="B172">
        <v>139.87</v>
      </c>
      <c r="C172">
        <v>-87.87</v>
      </c>
      <c r="D172">
        <v>-89.16</v>
      </c>
    </row>
    <row r="173" spans="1:4" x14ac:dyDescent="0.3">
      <c r="A173" s="2">
        <v>35789</v>
      </c>
      <c r="B173">
        <v>139.75</v>
      </c>
      <c r="C173">
        <v>-87.75</v>
      </c>
      <c r="D173">
        <v>-89.04</v>
      </c>
    </row>
    <row r="174" spans="1:4" x14ac:dyDescent="0.3">
      <c r="A174" s="2">
        <v>35795</v>
      </c>
      <c r="B174">
        <v>139.65</v>
      </c>
      <c r="C174">
        <v>-87.65</v>
      </c>
      <c r="D174">
        <v>-88.94</v>
      </c>
    </row>
    <row r="175" spans="1:4" x14ac:dyDescent="0.3">
      <c r="A175" s="2">
        <v>35800</v>
      </c>
      <c r="B175">
        <v>139.82</v>
      </c>
      <c r="C175">
        <v>-87.82</v>
      </c>
      <c r="D175">
        <v>-89.11</v>
      </c>
    </row>
    <row r="176" spans="1:4" x14ac:dyDescent="0.3">
      <c r="A176" s="2">
        <v>35805</v>
      </c>
      <c r="B176">
        <v>139.84</v>
      </c>
      <c r="C176">
        <v>-87.84</v>
      </c>
      <c r="D176">
        <v>-89.13</v>
      </c>
    </row>
    <row r="177" spans="1:4" x14ac:dyDescent="0.3">
      <c r="A177" s="2">
        <v>35810</v>
      </c>
      <c r="B177">
        <v>139.94999999999899</v>
      </c>
      <c r="C177">
        <v>-87.95</v>
      </c>
      <c r="D177">
        <v>-89.24</v>
      </c>
    </row>
    <row r="178" spans="1:4" x14ac:dyDescent="0.3">
      <c r="A178" s="2">
        <v>35815</v>
      </c>
      <c r="B178">
        <v>139.43</v>
      </c>
      <c r="C178">
        <v>-87.43</v>
      </c>
      <c r="D178">
        <v>-88.72</v>
      </c>
    </row>
    <row r="179" spans="1:4" x14ac:dyDescent="0.3">
      <c r="A179" s="2">
        <v>35816</v>
      </c>
      <c r="B179">
        <v>139.65</v>
      </c>
      <c r="C179">
        <v>-87.65</v>
      </c>
      <c r="D179">
        <v>-88.94</v>
      </c>
    </row>
    <row r="180" spans="1:4" x14ac:dyDescent="0.3">
      <c r="A180" s="2">
        <v>35820</v>
      </c>
      <c r="B180">
        <v>140.34</v>
      </c>
      <c r="C180">
        <v>-88.34</v>
      </c>
      <c r="D180">
        <v>-89.63</v>
      </c>
    </row>
    <row r="181" spans="1:4" x14ac:dyDescent="0.3">
      <c r="A181" s="2">
        <v>35826</v>
      </c>
      <c r="B181">
        <v>139.35</v>
      </c>
      <c r="C181">
        <v>-87.35</v>
      </c>
      <c r="D181">
        <v>-88.64</v>
      </c>
    </row>
    <row r="182" spans="1:4" x14ac:dyDescent="0.3">
      <c r="A182" s="2">
        <v>35831</v>
      </c>
      <c r="B182">
        <v>138.75</v>
      </c>
      <c r="C182">
        <v>-86.75</v>
      </c>
      <c r="D182">
        <v>-88.04</v>
      </c>
    </row>
    <row r="183" spans="1:4" x14ac:dyDescent="0.3">
      <c r="A183" s="2">
        <v>35836</v>
      </c>
      <c r="B183">
        <v>139.26</v>
      </c>
      <c r="C183">
        <v>-87.26</v>
      </c>
      <c r="D183">
        <v>-88.55</v>
      </c>
    </row>
    <row r="184" spans="1:4" x14ac:dyDescent="0.3">
      <c r="A184" s="2">
        <v>35841</v>
      </c>
      <c r="B184">
        <v>138.87</v>
      </c>
      <c r="C184">
        <v>-86.87</v>
      </c>
      <c r="D184">
        <v>-88.16</v>
      </c>
    </row>
    <row r="185" spans="1:4" x14ac:dyDescent="0.3">
      <c r="A185" s="2">
        <v>35846</v>
      </c>
      <c r="B185">
        <v>138.47</v>
      </c>
      <c r="C185">
        <v>-86.47</v>
      </c>
      <c r="D185">
        <v>-87.76</v>
      </c>
    </row>
    <row r="186" spans="1:4" x14ac:dyDescent="0.3">
      <c r="A186" s="2">
        <v>35851</v>
      </c>
      <c r="B186">
        <v>138.63999999999899</v>
      </c>
      <c r="C186">
        <v>-86.64</v>
      </c>
      <c r="D186">
        <v>-87.93</v>
      </c>
    </row>
    <row r="187" spans="1:4" x14ac:dyDescent="0.3">
      <c r="A187" s="2">
        <v>35854</v>
      </c>
      <c r="B187">
        <v>138.69</v>
      </c>
      <c r="C187">
        <v>-86.69</v>
      </c>
      <c r="D187">
        <v>-87.98</v>
      </c>
    </row>
    <row r="188" spans="1:4" x14ac:dyDescent="0.3">
      <c r="A188" s="2">
        <v>35859</v>
      </c>
      <c r="B188">
        <v>139.02000000000001</v>
      </c>
      <c r="C188">
        <v>-87.02</v>
      </c>
      <c r="D188">
        <v>-88.31</v>
      </c>
    </row>
    <row r="189" spans="1:4" x14ac:dyDescent="0.3">
      <c r="A189" s="2">
        <v>35864</v>
      </c>
      <c r="B189">
        <v>138.65</v>
      </c>
      <c r="C189">
        <v>-86.65</v>
      </c>
      <c r="D189">
        <v>-87.94</v>
      </c>
    </row>
    <row r="190" spans="1:4" x14ac:dyDescent="0.3">
      <c r="A190" s="2">
        <v>35869</v>
      </c>
      <c r="B190">
        <v>138.69</v>
      </c>
      <c r="C190">
        <v>-86.69</v>
      </c>
      <c r="D190">
        <v>-87.98</v>
      </c>
    </row>
    <row r="191" spans="1:4" x14ac:dyDescent="0.3">
      <c r="A191" s="2">
        <v>35874</v>
      </c>
      <c r="B191">
        <v>138.69999999999899</v>
      </c>
      <c r="C191">
        <v>-86.7</v>
      </c>
      <c r="D191">
        <v>-87.99</v>
      </c>
    </row>
    <row r="192" spans="1:4" x14ac:dyDescent="0.3">
      <c r="A192" s="2">
        <v>35879</v>
      </c>
      <c r="B192">
        <v>139.06</v>
      </c>
      <c r="C192">
        <v>-87.06</v>
      </c>
      <c r="D192">
        <v>-88.35</v>
      </c>
    </row>
    <row r="193" spans="1:4" x14ac:dyDescent="0.3">
      <c r="A193" s="2">
        <v>35885</v>
      </c>
      <c r="B193">
        <v>139.24</v>
      </c>
      <c r="C193">
        <v>-87.24</v>
      </c>
      <c r="D193">
        <v>-88.53</v>
      </c>
    </row>
    <row r="194" spans="1:4" x14ac:dyDescent="0.3">
      <c r="A194" s="2">
        <v>35890</v>
      </c>
      <c r="B194">
        <v>138.72</v>
      </c>
      <c r="C194">
        <v>-86.72</v>
      </c>
      <c r="D194">
        <v>-88.01</v>
      </c>
    </row>
    <row r="195" spans="1:4" x14ac:dyDescent="0.3">
      <c r="A195" s="2">
        <v>35895</v>
      </c>
      <c r="B195">
        <v>137.729999999999</v>
      </c>
      <c r="C195">
        <v>-85.73</v>
      </c>
      <c r="D195">
        <v>-87.02</v>
      </c>
    </row>
    <row r="196" spans="1:4" x14ac:dyDescent="0.3">
      <c r="A196" s="2">
        <v>35900</v>
      </c>
      <c r="B196">
        <v>137</v>
      </c>
      <c r="C196">
        <v>-85</v>
      </c>
      <c r="D196">
        <v>-86.29</v>
      </c>
    </row>
    <row r="197" spans="1:4" x14ac:dyDescent="0.3">
      <c r="A197" s="2">
        <v>35905</v>
      </c>
      <c r="B197">
        <v>136.51</v>
      </c>
      <c r="C197">
        <v>-84.51</v>
      </c>
      <c r="D197">
        <v>-85.8</v>
      </c>
    </row>
    <row r="198" spans="1:4" x14ac:dyDescent="0.3">
      <c r="A198" s="2">
        <v>35908</v>
      </c>
      <c r="B198">
        <v>134.63999999999899</v>
      </c>
      <c r="C198">
        <v>-82.64</v>
      </c>
      <c r="D198">
        <v>-83.93</v>
      </c>
    </row>
    <row r="199" spans="1:4" x14ac:dyDescent="0.3">
      <c r="A199" s="2">
        <v>35910</v>
      </c>
      <c r="B199">
        <v>135.32</v>
      </c>
      <c r="C199">
        <v>-83.32</v>
      </c>
      <c r="D199">
        <v>-84.61</v>
      </c>
    </row>
    <row r="200" spans="1:4" x14ac:dyDescent="0.3">
      <c r="A200" s="2">
        <v>35915</v>
      </c>
      <c r="B200">
        <v>136.66999999999899</v>
      </c>
      <c r="C200">
        <v>-84.67</v>
      </c>
      <c r="D200">
        <v>-85.96</v>
      </c>
    </row>
    <row r="201" spans="1:4" x14ac:dyDescent="0.3">
      <c r="A201" s="2">
        <v>35920</v>
      </c>
      <c r="B201">
        <v>136.61000000000001</v>
      </c>
      <c r="C201">
        <v>-84.61</v>
      </c>
      <c r="D201">
        <v>-85.9</v>
      </c>
    </row>
    <row r="202" spans="1:4" x14ac:dyDescent="0.3">
      <c r="A202" s="2">
        <v>35925</v>
      </c>
      <c r="B202">
        <v>136.12</v>
      </c>
      <c r="C202">
        <v>-84.12</v>
      </c>
      <c r="D202">
        <v>-85.41</v>
      </c>
    </row>
    <row r="203" spans="1:4" x14ac:dyDescent="0.3">
      <c r="A203" s="2">
        <v>35927</v>
      </c>
      <c r="B203">
        <v>135.63999999999899</v>
      </c>
      <c r="C203">
        <v>-83.64</v>
      </c>
      <c r="D203">
        <v>-84.93</v>
      </c>
    </row>
    <row r="204" spans="1:4" x14ac:dyDescent="0.3">
      <c r="A204" s="2">
        <v>35930</v>
      </c>
      <c r="B204">
        <v>136.38</v>
      </c>
      <c r="C204">
        <v>-84.38</v>
      </c>
      <c r="D204">
        <v>-85.67</v>
      </c>
    </row>
    <row r="205" spans="1:4" x14ac:dyDescent="0.3">
      <c r="A205" s="2">
        <v>35935</v>
      </c>
      <c r="B205">
        <v>135.32</v>
      </c>
      <c r="C205">
        <v>-83.32</v>
      </c>
      <c r="D205">
        <v>-84.61</v>
      </c>
    </row>
    <row r="206" spans="1:4" x14ac:dyDescent="0.3">
      <c r="A206" s="2">
        <v>35940</v>
      </c>
      <c r="B206">
        <v>135.58000000000001</v>
      </c>
      <c r="C206">
        <v>-83.58</v>
      </c>
      <c r="D206">
        <v>-84.87</v>
      </c>
    </row>
    <row r="207" spans="1:4" x14ac:dyDescent="0.3">
      <c r="A207" s="2">
        <v>35946</v>
      </c>
      <c r="B207">
        <v>136.61000000000001</v>
      </c>
      <c r="C207">
        <v>-84.61</v>
      </c>
      <c r="D207">
        <v>-85.9</v>
      </c>
    </row>
    <row r="208" spans="1:4" x14ac:dyDescent="0.3">
      <c r="A208" s="2">
        <v>35951</v>
      </c>
      <c r="B208">
        <v>137.04</v>
      </c>
      <c r="C208">
        <v>-85.04</v>
      </c>
      <c r="D208">
        <v>-86.33</v>
      </c>
    </row>
    <row r="209" spans="1:4" x14ac:dyDescent="0.3">
      <c r="A209" s="2">
        <v>35956</v>
      </c>
      <c r="B209">
        <v>137.32</v>
      </c>
      <c r="C209">
        <v>-85.32</v>
      </c>
      <c r="D209">
        <v>-86.61</v>
      </c>
    </row>
    <row r="210" spans="1:4" x14ac:dyDescent="0.3">
      <c r="A210" s="2">
        <v>35961</v>
      </c>
      <c r="B210">
        <v>136.91</v>
      </c>
      <c r="C210">
        <v>-84.91</v>
      </c>
      <c r="D210">
        <v>-86.2</v>
      </c>
    </row>
    <row r="211" spans="1:4" x14ac:dyDescent="0.3">
      <c r="A211" s="2">
        <v>35966</v>
      </c>
      <c r="B211">
        <v>138.06</v>
      </c>
      <c r="C211">
        <v>-86.06</v>
      </c>
      <c r="D211">
        <v>-87.35</v>
      </c>
    </row>
    <row r="212" spans="1:4" x14ac:dyDescent="0.3">
      <c r="A212" s="2">
        <v>35971</v>
      </c>
      <c r="B212">
        <v>138.04</v>
      </c>
      <c r="C212">
        <v>-86.04</v>
      </c>
      <c r="D212">
        <v>-87.33</v>
      </c>
    </row>
    <row r="213" spans="1:4" x14ac:dyDescent="0.3">
      <c r="A213" s="2">
        <v>35976</v>
      </c>
      <c r="B213">
        <v>138.01</v>
      </c>
      <c r="C213">
        <v>-86.01</v>
      </c>
      <c r="D213">
        <v>-87.3</v>
      </c>
    </row>
    <row r="214" spans="1:4" x14ac:dyDescent="0.3">
      <c r="A214" s="2">
        <v>35981</v>
      </c>
      <c r="B214">
        <v>138.41</v>
      </c>
      <c r="C214">
        <v>-86.41</v>
      </c>
      <c r="D214">
        <v>-87.7</v>
      </c>
    </row>
    <row r="215" spans="1:4" x14ac:dyDescent="0.3">
      <c r="A215" s="2">
        <v>35985</v>
      </c>
      <c r="B215">
        <v>137.71</v>
      </c>
      <c r="C215">
        <v>-85.71</v>
      </c>
      <c r="D215">
        <v>-87</v>
      </c>
    </row>
    <row r="216" spans="1:4" x14ac:dyDescent="0.3">
      <c r="A216" s="2">
        <v>35986</v>
      </c>
      <c r="B216">
        <v>138.16999999999899</v>
      </c>
      <c r="C216">
        <v>-86.17</v>
      </c>
      <c r="D216">
        <v>-87.46</v>
      </c>
    </row>
    <row r="217" spans="1:4" x14ac:dyDescent="0.3">
      <c r="A217" s="2">
        <v>35991</v>
      </c>
      <c r="B217">
        <v>138.61000000000001</v>
      </c>
      <c r="C217">
        <v>-86.61</v>
      </c>
      <c r="D217">
        <v>-87.9</v>
      </c>
    </row>
    <row r="218" spans="1:4" x14ac:dyDescent="0.3">
      <c r="A218" s="2">
        <v>35996</v>
      </c>
      <c r="B218">
        <v>138.65</v>
      </c>
      <c r="C218">
        <v>-86.65</v>
      </c>
      <c r="D218">
        <v>-87.94</v>
      </c>
    </row>
    <row r="219" spans="1:4" x14ac:dyDescent="0.3">
      <c r="A219" s="2">
        <v>36001</v>
      </c>
      <c r="B219">
        <v>138.80000000000001</v>
      </c>
      <c r="C219">
        <v>-86.8</v>
      </c>
      <c r="D219">
        <v>-88.09</v>
      </c>
    </row>
    <row r="220" spans="1:4" x14ac:dyDescent="0.3">
      <c r="A220" s="2">
        <v>36012</v>
      </c>
      <c r="B220">
        <v>138.80000000000001</v>
      </c>
      <c r="C220">
        <v>-86.8</v>
      </c>
      <c r="D220">
        <v>-88.09</v>
      </c>
    </row>
    <row r="221" spans="1:4" x14ac:dyDescent="0.3">
      <c r="A221" s="2">
        <v>36017</v>
      </c>
      <c r="B221">
        <v>138.74</v>
      </c>
      <c r="C221">
        <v>-86.74</v>
      </c>
      <c r="D221">
        <v>-88.03</v>
      </c>
    </row>
    <row r="222" spans="1:4" x14ac:dyDescent="0.3">
      <c r="A222" s="2">
        <v>36022</v>
      </c>
      <c r="B222">
        <v>138.83000000000001</v>
      </c>
      <c r="C222">
        <v>-86.83</v>
      </c>
      <c r="D222">
        <v>-88.12</v>
      </c>
    </row>
    <row r="223" spans="1:4" x14ac:dyDescent="0.3">
      <c r="A223" s="2">
        <v>36027</v>
      </c>
      <c r="B223">
        <v>139.19999999999899</v>
      </c>
      <c r="C223">
        <v>-87.2</v>
      </c>
      <c r="D223">
        <v>-88.49</v>
      </c>
    </row>
    <row r="224" spans="1:4" x14ac:dyDescent="0.3">
      <c r="A224" s="2">
        <v>36032</v>
      </c>
      <c r="B224">
        <v>139.32</v>
      </c>
      <c r="C224">
        <v>-87.32</v>
      </c>
      <c r="D224">
        <v>-88.61</v>
      </c>
    </row>
    <row r="225" spans="1:4" x14ac:dyDescent="0.3">
      <c r="A225" s="2">
        <v>36038</v>
      </c>
      <c r="B225">
        <v>138.78</v>
      </c>
      <c r="C225">
        <v>-86.78</v>
      </c>
      <c r="D225">
        <v>-88.07</v>
      </c>
    </row>
    <row r="226" spans="1:4" x14ac:dyDescent="0.3">
      <c r="A226" s="2">
        <v>36043</v>
      </c>
      <c r="B226">
        <v>138.59</v>
      </c>
      <c r="C226">
        <v>-86.59</v>
      </c>
      <c r="D226">
        <v>-87.88</v>
      </c>
    </row>
    <row r="227" spans="1:4" x14ac:dyDescent="0.3">
      <c r="A227" s="2">
        <v>36048</v>
      </c>
      <c r="B227">
        <v>138.33000000000001</v>
      </c>
      <c r="C227">
        <v>-86.33</v>
      </c>
      <c r="D227">
        <v>-87.62</v>
      </c>
    </row>
    <row r="228" spans="1:4" x14ac:dyDescent="0.3">
      <c r="A228" s="2">
        <v>36053</v>
      </c>
      <c r="B228">
        <v>138.88999999999899</v>
      </c>
      <c r="C228">
        <v>-86.89</v>
      </c>
      <c r="D228">
        <v>-88.18</v>
      </c>
    </row>
    <row r="229" spans="1:4" x14ac:dyDescent="0.3">
      <c r="A229" s="2">
        <v>36058</v>
      </c>
      <c r="B229">
        <v>138.69</v>
      </c>
      <c r="C229">
        <v>-86.69</v>
      </c>
      <c r="D229">
        <v>-87.98</v>
      </c>
    </row>
    <row r="230" spans="1:4" x14ac:dyDescent="0.3">
      <c r="A230" s="2">
        <v>36063</v>
      </c>
      <c r="B230">
        <v>138.74</v>
      </c>
      <c r="C230">
        <v>-86.74</v>
      </c>
      <c r="D230">
        <v>-88.03</v>
      </c>
    </row>
    <row r="231" spans="1:4" x14ac:dyDescent="0.3">
      <c r="A231" s="2">
        <v>36068</v>
      </c>
      <c r="B231">
        <v>139.36000000000001</v>
      </c>
      <c r="C231">
        <v>-87.36</v>
      </c>
      <c r="D231">
        <v>-88.65</v>
      </c>
    </row>
    <row r="232" spans="1:4" x14ac:dyDescent="0.3">
      <c r="A232" s="2">
        <v>36073</v>
      </c>
      <c r="B232">
        <v>138.79</v>
      </c>
      <c r="C232">
        <v>-86.79</v>
      </c>
      <c r="D232">
        <v>-88.08</v>
      </c>
    </row>
    <row r="233" spans="1:4" x14ac:dyDescent="0.3">
      <c r="A233" s="2">
        <v>36078</v>
      </c>
      <c r="B233">
        <v>138.1</v>
      </c>
      <c r="C233">
        <v>-86.1</v>
      </c>
      <c r="D233">
        <v>-87.39</v>
      </c>
    </row>
    <row r="234" spans="1:4" x14ac:dyDescent="0.3">
      <c r="A234" s="2">
        <v>36083</v>
      </c>
      <c r="B234">
        <v>138.30000000000001</v>
      </c>
      <c r="C234">
        <v>-86.3</v>
      </c>
      <c r="D234">
        <v>-87.59</v>
      </c>
    </row>
    <row r="235" spans="1:4" x14ac:dyDescent="0.3">
      <c r="A235" s="2">
        <v>36087</v>
      </c>
      <c r="B235">
        <v>138.1</v>
      </c>
      <c r="C235">
        <v>-86.1</v>
      </c>
      <c r="D235">
        <v>-87.39</v>
      </c>
    </row>
    <row r="236" spans="1:4" x14ac:dyDescent="0.3">
      <c r="A236" s="2">
        <v>36088</v>
      </c>
      <c r="B236">
        <v>138.43</v>
      </c>
      <c r="C236">
        <v>-86.43</v>
      </c>
      <c r="D236">
        <v>-87.72</v>
      </c>
    </row>
    <row r="237" spans="1:4" x14ac:dyDescent="0.3">
      <c r="A237" s="2">
        <v>36093</v>
      </c>
      <c r="B237">
        <v>138.18</v>
      </c>
      <c r="C237">
        <v>-86.18</v>
      </c>
      <c r="D237">
        <v>-87.47</v>
      </c>
    </row>
    <row r="238" spans="1:4" x14ac:dyDescent="0.3">
      <c r="A238" s="2">
        <v>36099</v>
      </c>
      <c r="B238">
        <v>138.02000000000001</v>
      </c>
      <c r="C238">
        <v>-86.02</v>
      </c>
      <c r="D238">
        <v>-87.31</v>
      </c>
    </row>
    <row r="239" spans="1:4" x14ac:dyDescent="0.3">
      <c r="A239" s="2">
        <v>36104</v>
      </c>
      <c r="B239">
        <v>138.35</v>
      </c>
      <c r="C239">
        <v>-86.35</v>
      </c>
      <c r="D239">
        <v>-87.64</v>
      </c>
    </row>
    <row r="240" spans="1:4" x14ac:dyDescent="0.3">
      <c r="A240" s="2">
        <v>36109</v>
      </c>
      <c r="B240">
        <v>137.83000000000001</v>
      </c>
      <c r="C240">
        <v>-85.83</v>
      </c>
      <c r="D240">
        <v>-87.12</v>
      </c>
    </row>
    <row r="241" spans="1:4" x14ac:dyDescent="0.3">
      <c r="A241" s="2">
        <v>36114</v>
      </c>
      <c r="B241">
        <v>137.58000000000001</v>
      </c>
      <c r="C241">
        <v>-85.58</v>
      </c>
      <c r="D241">
        <v>-86.87</v>
      </c>
    </row>
    <row r="242" spans="1:4" x14ac:dyDescent="0.3">
      <c r="A242" s="2">
        <v>36119</v>
      </c>
      <c r="B242">
        <v>137.9</v>
      </c>
      <c r="C242">
        <v>-85.9</v>
      </c>
      <c r="D242">
        <v>-87.19</v>
      </c>
    </row>
    <row r="243" spans="1:4" x14ac:dyDescent="0.3">
      <c r="A243" s="2">
        <v>36124</v>
      </c>
      <c r="B243">
        <v>138.28</v>
      </c>
      <c r="C243">
        <v>-86.28</v>
      </c>
      <c r="D243">
        <v>-87.57</v>
      </c>
    </row>
    <row r="244" spans="1:4" x14ac:dyDescent="0.3">
      <c r="A244" s="2">
        <v>36129</v>
      </c>
      <c r="B244">
        <v>137.72</v>
      </c>
      <c r="C244">
        <v>-85.72</v>
      </c>
      <c r="D244">
        <v>-87.01</v>
      </c>
    </row>
    <row r="245" spans="1:4" x14ac:dyDescent="0.3">
      <c r="A245" s="2">
        <v>36134</v>
      </c>
      <c r="B245">
        <v>137.12</v>
      </c>
      <c r="C245">
        <v>-85.12</v>
      </c>
      <c r="D245">
        <v>-86.41</v>
      </c>
    </row>
    <row r="246" spans="1:4" x14ac:dyDescent="0.3">
      <c r="A246" s="2">
        <v>36139</v>
      </c>
      <c r="B246">
        <v>137.46</v>
      </c>
      <c r="C246">
        <v>-85.46</v>
      </c>
      <c r="D246">
        <v>-86.75</v>
      </c>
    </row>
    <row r="247" spans="1:4" x14ac:dyDescent="0.3">
      <c r="A247" s="2">
        <v>36144</v>
      </c>
      <c r="B247">
        <v>137.9</v>
      </c>
      <c r="C247">
        <v>-85.9</v>
      </c>
      <c r="D247">
        <v>-87.19</v>
      </c>
    </row>
    <row r="248" spans="1:4" x14ac:dyDescent="0.3">
      <c r="A248" s="2">
        <v>36149</v>
      </c>
      <c r="B248">
        <v>137.51</v>
      </c>
      <c r="C248">
        <v>-85.51</v>
      </c>
      <c r="D248">
        <v>-86.8</v>
      </c>
    </row>
    <row r="249" spans="1:4" x14ac:dyDescent="0.3">
      <c r="A249" s="2">
        <v>36154</v>
      </c>
      <c r="B249">
        <v>136.85</v>
      </c>
      <c r="C249">
        <v>-84.85</v>
      </c>
      <c r="D249">
        <v>-86.14</v>
      </c>
    </row>
    <row r="250" spans="1:4" x14ac:dyDescent="0.3">
      <c r="A250" s="2">
        <v>36160</v>
      </c>
      <c r="B250">
        <v>137.19</v>
      </c>
      <c r="C250">
        <v>-85.19</v>
      </c>
      <c r="D250">
        <v>-86.48</v>
      </c>
    </row>
    <row r="251" spans="1:4" x14ac:dyDescent="0.3">
      <c r="A251" s="2">
        <v>36165</v>
      </c>
      <c r="B251">
        <v>137.30000000000001</v>
      </c>
      <c r="C251">
        <v>-85.3</v>
      </c>
      <c r="D251">
        <v>-86.59</v>
      </c>
    </row>
    <row r="252" spans="1:4" x14ac:dyDescent="0.3">
      <c r="A252" s="2">
        <v>36170</v>
      </c>
      <c r="B252">
        <v>137.25</v>
      </c>
      <c r="C252">
        <v>-85.25</v>
      </c>
      <c r="D252">
        <v>-86.54</v>
      </c>
    </row>
    <row r="253" spans="1:4" x14ac:dyDescent="0.3">
      <c r="A253" s="2">
        <v>36174</v>
      </c>
      <c r="B253">
        <v>136.85</v>
      </c>
      <c r="C253">
        <v>-84.85</v>
      </c>
      <c r="D253">
        <v>-86.14</v>
      </c>
    </row>
    <row r="254" spans="1:4" x14ac:dyDescent="0.3">
      <c r="A254" s="2">
        <v>36175</v>
      </c>
      <c r="B254">
        <v>137.05000000000001</v>
      </c>
      <c r="C254">
        <v>-85.05</v>
      </c>
      <c r="D254">
        <v>-86.34</v>
      </c>
    </row>
    <row r="255" spans="1:4" x14ac:dyDescent="0.3">
      <c r="A255" s="2">
        <v>36180</v>
      </c>
      <c r="B255">
        <v>136.78</v>
      </c>
      <c r="C255">
        <v>-84.78</v>
      </c>
      <c r="D255">
        <v>-86.07</v>
      </c>
    </row>
    <row r="256" spans="1:4" x14ac:dyDescent="0.3">
      <c r="A256" s="2">
        <v>36185</v>
      </c>
      <c r="B256">
        <v>136.51</v>
      </c>
      <c r="C256">
        <v>-84.51</v>
      </c>
      <c r="D256">
        <v>-85.8</v>
      </c>
    </row>
    <row r="257" spans="1:4" x14ac:dyDescent="0.3">
      <c r="A257" s="2">
        <v>36191</v>
      </c>
      <c r="B257">
        <v>136.59</v>
      </c>
      <c r="C257">
        <v>-84.59</v>
      </c>
      <c r="D257">
        <v>-85.88</v>
      </c>
    </row>
    <row r="258" spans="1:4" x14ac:dyDescent="0.3">
      <c r="A258" s="2">
        <v>36196</v>
      </c>
      <c r="B258">
        <v>136.71</v>
      </c>
      <c r="C258">
        <v>-84.71</v>
      </c>
      <c r="D258">
        <v>-86</v>
      </c>
    </row>
    <row r="259" spans="1:4" x14ac:dyDescent="0.3">
      <c r="A259" s="2">
        <v>36201</v>
      </c>
      <c r="B259">
        <v>137.1</v>
      </c>
      <c r="C259">
        <v>-85.1</v>
      </c>
      <c r="D259">
        <v>-86.39</v>
      </c>
    </row>
    <row r="260" spans="1:4" x14ac:dyDescent="0.3">
      <c r="A260" s="2">
        <v>36206</v>
      </c>
      <c r="B260">
        <v>136.62</v>
      </c>
      <c r="C260">
        <v>-84.62</v>
      </c>
      <c r="D260">
        <v>-85.91</v>
      </c>
    </row>
    <row r="261" spans="1:4" x14ac:dyDescent="0.3">
      <c r="A261" s="2">
        <v>36211</v>
      </c>
      <c r="B261">
        <v>136.87</v>
      </c>
      <c r="C261">
        <v>-84.87</v>
      </c>
      <c r="D261">
        <v>-86.16</v>
      </c>
    </row>
    <row r="262" spans="1:4" x14ac:dyDescent="0.3">
      <c r="A262" s="2">
        <v>36216</v>
      </c>
      <c r="B262">
        <v>136.84</v>
      </c>
      <c r="C262">
        <v>-84.84</v>
      </c>
      <c r="D262">
        <v>-86.13</v>
      </c>
    </row>
    <row r="263" spans="1:4" x14ac:dyDescent="0.3">
      <c r="A263" s="2">
        <v>36219</v>
      </c>
      <c r="B263">
        <v>136.58000000000001</v>
      </c>
      <c r="C263">
        <v>-84.58</v>
      </c>
      <c r="D263">
        <v>-85.87</v>
      </c>
    </row>
    <row r="264" spans="1:4" x14ac:dyDescent="0.3">
      <c r="A264" s="2">
        <v>36224</v>
      </c>
      <c r="B264">
        <v>137.24</v>
      </c>
      <c r="C264">
        <v>-85.24</v>
      </c>
      <c r="D264">
        <v>-86.53</v>
      </c>
    </row>
    <row r="265" spans="1:4" x14ac:dyDescent="0.3">
      <c r="A265" s="2">
        <v>36229</v>
      </c>
      <c r="B265">
        <v>137.28</v>
      </c>
      <c r="C265">
        <v>-85.28</v>
      </c>
      <c r="D265">
        <v>-86.57</v>
      </c>
    </row>
    <row r="266" spans="1:4" x14ac:dyDescent="0.3">
      <c r="A266" s="2">
        <v>36234</v>
      </c>
      <c r="B266">
        <v>136.729999999999</v>
      </c>
      <c r="C266">
        <v>-84.73</v>
      </c>
      <c r="D266">
        <v>-86.02</v>
      </c>
    </row>
    <row r="267" spans="1:4" x14ac:dyDescent="0.3">
      <c r="A267" s="2">
        <v>36239</v>
      </c>
      <c r="B267">
        <v>137.13999999999899</v>
      </c>
      <c r="C267">
        <v>-85.14</v>
      </c>
      <c r="D267">
        <v>-86.43</v>
      </c>
    </row>
    <row r="268" spans="1:4" x14ac:dyDescent="0.3">
      <c r="A268" s="2">
        <v>36244</v>
      </c>
      <c r="B268">
        <v>137.08000000000001</v>
      </c>
      <c r="C268">
        <v>-85.08</v>
      </c>
      <c r="D268">
        <v>-86.37</v>
      </c>
    </row>
    <row r="269" spans="1:4" x14ac:dyDescent="0.3">
      <c r="A269" s="2">
        <v>36250</v>
      </c>
      <c r="B269">
        <v>137.19999999999899</v>
      </c>
      <c r="C269">
        <v>-85.2</v>
      </c>
      <c r="D269">
        <v>-86.49</v>
      </c>
    </row>
    <row r="270" spans="1:4" x14ac:dyDescent="0.3">
      <c r="A270" s="2">
        <v>36255</v>
      </c>
      <c r="B270">
        <v>136.77000000000001</v>
      </c>
      <c r="C270">
        <v>-84.77</v>
      </c>
      <c r="D270">
        <v>-86.06</v>
      </c>
    </row>
    <row r="271" spans="1:4" x14ac:dyDescent="0.3">
      <c r="A271" s="2">
        <v>36260</v>
      </c>
      <c r="B271">
        <v>136.79</v>
      </c>
      <c r="C271">
        <v>-84.79</v>
      </c>
      <c r="D271">
        <v>-86.08</v>
      </c>
    </row>
    <row r="272" spans="1:4" x14ac:dyDescent="0.3">
      <c r="A272" s="2">
        <v>36265</v>
      </c>
      <c r="B272">
        <v>136.55000000000001</v>
      </c>
      <c r="C272">
        <v>-84.55</v>
      </c>
      <c r="D272">
        <v>-85.84</v>
      </c>
    </row>
    <row r="273" spans="1:4" x14ac:dyDescent="0.3">
      <c r="A273" s="2">
        <v>36270</v>
      </c>
      <c r="B273">
        <v>136.77000000000001</v>
      </c>
      <c r="C273">
        <v>-84.77</v>
      </c>
      <c r="D273">
        <v>-86.06</v>
      </c>
    </row>
    <row r="274" spans="1:4" x14ac:dyDescent="0.3">
      <c r="A274" s="2">
        <v>36271</v>
      </c>
      <c r="B274">
        <v>137.16</v>
      </c>
      <c r="C274">
        <v>-85.16</v>
      </c>
      <c r="D274">
        <v>-86.45</v>
      </c>
    </row>
    <row r="275" spans="1:4" x14ac:dyDescent="0.3">
      <c r="A275" s="2">
        <v>36275</v>
      </c>
      <c r="B275">
        <v>137.1</v>
      </c>
      <c r="C275">
        <v>-85.1</v>
      </c>
      <c r="D275">
        <v>-86.39</v>
      </c>
    </row>
    <row r="276" spans="1:4" x14ac:dyDescent="0.3">
      <c r="A276" s="2">
        <v>36280</v>
      </c>
      <c r="B276">
        <v>136.99</v>
      </c>
      <c r="C276">
        <v>-84.99</v>
      </c>
      <c r="D276">
        <v>-86.28</v>
      </c>
    </row>
    <row r="277" spans="1:4" x14ac:dyDescent="0.3">
      <c r="A277" s="2">
        <v>36285</v>
      </c>
      <c r="B277">
        <v>137.02000000000001</v>
      </c>
      <c r="C277">
        <v>-85.02</v>
      </c>
      <c r="D277">
        <v>-86.31</v>
      </c>
    </row>
    <row r="278" spans="1:4" x14ac:dyDescent="0.3">
      <c r="A278" s="2">
        <v>36290</v>
      </c>
      <c r="B278">
        <v>136.43</v>
      </c>
      <c r="C278">
        <v>-84.43</v>
      </c>
      <c r="D278">
        <v>-85.72</v>
      </c>
    </row>
    <row r="279" spans="1:4" x14ac:dyDescent="0.3">
      <c r="A279" s="2">
        <v>36295</v>
      </c>
      <c r="B279">
        <v>137.22</v>
      </c>
      <c r="C279">
        <v>-85.22</v>
      </c>
      <c r="D279">
        <v>-86.51</v>
      </c>
    </row>
    <row r="280" spans="1:4" x14ac:dyDescent="0.3">
      <c r="A280" s="2">
        <v>36300</v>
      </c>
      <c r="B280">
        <v>137.38</v>
      </c>
      <c r="C280">
        <v>-85.38</v>
      </c>
      <c r="D280">
        <v>-86.67</v>
      </c>
    </row>
    <row r="281" spans="1:4" x14ac:dyDescent="0.3">
      <c r="A281" s="2">
        <v>36305</v>
      </c>
      <c r="B281">
        <v>137.37</v>
      </c>
      <c r="C281">
        <v>-85.37</v>
      </c>
      <c r="D281">
        <v>-86.66</v>
      </c>
    </row>
    <row r="282" spans="1:4" x14ac:dyDescent="0.3">
      <c r="A282" s="2">
        <v>36311</v>
      </c>
      <c r="B282">
        <v>137.91999999999899</v>
      </c>
      <c r="C282">
        <v>-85.92</v>
      </c>
      <c r="D282">
        <v>-87.21</v>
      </c>
    </row>
    <row r="283" spans="1:4" x14ac:dyDescent="0.3">
      <c r="A283" s="2">
        <v>36316</v>
      </c>
      <c r="B283">
        <v>138.63</v>
      </c>
      <c r="C283">
        <v>-86.63</v>
      </c>
      <c r="D283">
        <v>-87.92</v>
      </c>
    </row>
    <row r="284" spans="1:4" x14ac:dyDescent="0.3">
      <c r="A284" s="2">
        <v>36321</v>
      </c>
      <c r="B284">
        <v>139.63</v>
      </c>
      <c r="C284">
        <v>-87.63</v>
      </c>
      <c r="D284">
        <v>-88.92</v>
      </c>
    </row>
    <row r="285" spans="1:4" x14ac:dyDescent="0.3">
      <c r="A285" s="2">
        <v>36326</v>
      </c>
      <c r="B285">
        <v>139.35</v>
      </c>
      <c r="C285">
        <v>-87.35</v>
      </c>
      <c r="D285">
        <v>-88.64</v>
      </c>
    </row>
    <row r="286" spans="1:4" x14ac:dyDescent="0.3">
      <c r="A286" s="2">
        <v>36331</v>
      </c>
      <c r="B286">
        <v>139.38</v>
      </c>
      <c r="C286">
        <v>-87.38</v>
      </c>
      <c r="D286">
        <v>-88.67</v>
      </c>
    </row>
    <row r="287" spans="1:4" x14ac:dyDescent="0.3">
      <c r="A287" s="2">
        <v>36336</v>
      </c>
      <c r="B287">
        <v>139.19999999999899</v>
      </c>
      <c r="C287">
        <v>-87.2</v>
      </c>
      <c r="D287">
        <v>-88.49</v>
      </c>
    </row>
    <row r="288" spans="1:4" x14ac:dyDescent="0.3">
      <c r="A288" s="2">
        <v>36341</v>
      </c>
      <c r="B288">
        <v>139.56</v>
      </c>
      <c r="C288">
        <v>-87.56</v>
      </c>
      <c r="D288">
        <v>-88.85</v>
      </c>
    </row>
    <row r="289" spans="1:4" x14ac:dyDescent="0.3">
      <c r="A289" s="2">
        <v>36346</v>
      </c>
      <c r="B289">
        <v>139.58000000000001</v>
      </c>
      <c r="C289">
        <v>-87.58</v>
      </c>
      <c r="D289">
        <v>-88.87</v>
      </c>
    </row>
    <row r="290" spans="1:4" x14ac:dyDescent="0.3">
      <c r="A290" s="2">
        <v>36351</v>
      </c>
      <c r="B290">
        <v>140.30000000000001</v>
      </c>
      <c r="C290">
        <v>-88.3</v>
      </c>
      <c r="D290">
        <v>-89.59</v>
      </c>
    </row>
    <row r="291" spans="1:4" x14ac:dyDescent="0.3">
      <c r="A291" s="2">
        <v>36356</v>
      </c>
      <c r="B291">
        <v>139.47</v>
      </c>
      <c r="C291">
        <v>-87.47</v>
      </c>
      <c r="D291">
        <v>-88.76</v>
      </c>
    </row>
    <row r="292" spans="1:4" x14ac:dyDescent="0.3">
      <c r="A292" s="2">
        <v>36361</v>
      </c>
      <c r="B292">
        <v>139.32</v>
      </c>
      <c r="C292">
        <v>-87.32</v>
      </c>
      <c r="D292">
        <v>-88.61</v>
      </c>
    </row>
    <row r="293" spans="1:4" x14ac:dyDescent="0.3">
      <c r="A293" s="2">
        <v>36363</v>
      </c>
      <c r="B293">
        <v>139.35</v>
      </c>
      <c r="C293">
        <v>-87.35</v>
      </c>
      <c r="D293">
        <v>-88.64</v>
      </c>
    </row>
    <row r="294" spans="1:4" x14ac:dyDescent="0.3">
      <c r="A294" s="2">
        <v>36366</v>
      </c>
      <c r="B294">
        <v>139.34</v>
      </c>
      <c r="C294">
        <v>-87.34</v>
      </c>
      <c r="D294">
        <v>-88.63</v>
      </c>
    </row>
    <row r="295" spans="1:4" x14ac:dyDescent="0.3">
      <c r="A295" s="2">
        <v>36372</v>
      </c>
      <c r="B295">
        <v>139.93</v>
      </c>
      <c r="C295">
        <v>-87.93</v>
      </c>
      <c r="D295">
        <v>-89.22</v>
      </c>
    </row>
    <row r="296" spans="1:4" x14ac:dyDescent="0.3">
      <c r="A296" s="2">
        <v>36377</v>
      </c>
      <c r="B296">
        <v>139.85</v>
      </c>
      <c r="C296">
        <v>-87.85</v>
      </c>
      <c r="D296">
        <v>-89.14</v>
      </c>
    </row>
    <row r="297" spans="1:4" x14ac:dyDescent="0.3">
      <c r="A297" s="2">
        <v>36382</v>
      </c>
      <c r="B297">
        <v>140.12</v>
      </c>
      <c r="C297">
        <v>-88.12</v>
      </c>
      <c r="D297">
        <v>-89.41</v>
      </c>
    </row>
    <row r="298" spans="1:4" x14ac:dyDescent="0.3">
      <c r="A298" s="2">
        <v>36387</v>
      </c>
      <c r="B298">
        <v>140.16</v>
      </c>
      <c r="C298">
        <v>-88.16</v>
      </c>
      <c r="D298">
        <v>-89.45</v>
      </c>
    </row>
    <row r="299" spans="1:4" x14ac:dyDescent="0.3">
      <c r="A299" s="2">
        <v>36392</v>
      </c>
      <c r="B299">
        <v>140.19</v>
      </c>
      <c r="C299">
        <v>-88.19</v>
      </c>
      <c r="D299">
        <v>-89.48</v>
      </c>
    </row>
    <row r="300" spans="1:4" x14ac:dyDescent="0.3">
      <c r="A300" s="2">
        <v>36397</v>
      </c>
      <c r="B300">
        <v>140.29</v>
      </c>
      <c r="C300">
        <v>-88.29</v>
      </c>
      <c r="D300">
        <v>-89.58</v>
      </c>
    </row>
    <row r="301" spans="1:4" x14ac:dyDescent="0.3">
      <c r="A301" s="2">
        <v>36403</v>
      </c>
      <c r="B301">
        <v>139.87</v>
      </c>
      <c r="C301">
        <v>-87.87</v>
      </c>
      <c r="D301">
        <v>-89.16</v>
      </c>
    </row>
    <row r="302" spans="1:4" x14ac:dyDescent="0.3">
      <c r="A302" s="2">
        <v>36408</v>
      </c>
      <c r="B302">
        <v>139.38</v>
      </c>
      <c r="C302">
        <v>-87.38</v>
      </c>
      <c r="D302">
        <v>-88.67</v>
      </c>
    </row>
    <row r="303" spans="1:4" x14ac:dyDescent="0.3">
      <c r="A303" s="2">
        <v>36413</v>
      </c>
      <c r="B303">
        <v>139.76</v>
      </c>
      <c r="C303">
        <v>-87.76</v>
      </c>
      <c r="D303">
        <v>-89.05</v>
      </c>
    </row>
    <row r="304" spans="1:4" x14ac:dyDescent="0.3">
      <c r="A304" s="2">
        <v>36418</v>
      </c>
      <c r="B304">
        <v>139.29</v>
      </c>
      <c r="C304">
        <v>-87.29</v>
      </c>
      <c r="D304">
        <v>-88.58</v>
      </c>
    </row>
    <row r="305" spans="1:4" x14ac:dyDescent="0.3">
      <c r="A305" s="2">
        <v>36423</v>
      </c>
      <c r="B305">
        <v>140.15</v>
      </c>
      <c r="C305">
        <v>-88.15</v>
      </c>
      <c r="D305">
        <v>-89.44</v>
      </c>
    </row>
    <row r="306" spans="1:4" x14ac:dyDescent="0.3">
      <c r="A306" s="2">
        <v>36428</v>
      </c>
      <c r="B306">
        <v>140.07</v>
      </c>
      <c r="C306">
        <v>-88.07</v>
      </c>
      <c r="D306">
        <v>-89.36</v>
      </c>
    </row>
    <row r="307" spans="1:4" x14ac:dyDescent="0.3">
      <c r="A307" s="2">
        <v>36433</v>
      </c>
      <c r="B307">
        <v>139.58000000000001</v>
      </c>
      <c r="C307">
        <v>-87.58</v>
      </c>
      <c r="D307">
        <v>-88.87</v>
      </c>
    </row>
    <row r="308" spans="1:4" x14ac:dyDescent="0.3">
      <c r="A308" s="2">
        <v>36438</v>
      </c>
      <c r="B308">
        <v>139.44999999999899</v>
      </c>
      <c r="C308">
        <v>-87.45</v>
      </c>
      <c r="D308">
        <v>-88.74</v>
      </c>
    </row>
    <row r="309" spans="1:4" x14ac:dyDescent="0.3">
      <c r="A309" s="2">
        <v>36443</v>
      </c>
      <c r="B309">
        <v>139.18</v>
      </c>
      <c r="C309">
        <v>-87.18</v>
      </c>
      <c r="D309">
        <v>-88.47</v>
      </c>
    </row>
    <row r="310" spans="1:4" x14ac:dyDescent="0.3">
      <c r="A310" s="2">
        <v>36448</v>
      </c>
      <c r="B310">
        <v>139.19</v>
      </c>
      <c r="C310">
        <v>-87.19</v>
      </c>
      <c r="D310">
        <v>-88.48</v>
      </c>
    </row>
    <row r="311" spans="1:4" x14ac:dyDescent="0.3">
      <c r="A311" s="2">
        <v>36453</v>
      </c>
      <c r="B311">
        <v>138.88</v>
      </c>
      <c r="C311">
        <v>-86.88</v>
      </c>
      <c r="D311">
        <v>-88.17</v>
      </c>
    </row>
    <row r="312" spans="1:4" x14ac:dyDescent="0.3">
      <c r="A312" s="2">
        <v>36458</v>
      </c>
      <c r="B312">
        <v>138.979999999999</v>
      </c>
      <c r="C312">
        <v>-86.98</v>
      </c>
      <c r="D312">
        <v>-88.27</v>
      </c>
    </row>
    <row r="313" spans="1:4" x14ac:dyDescent="0.3">
      <c r="A313" s="2">
        <v>36464</v>
      </c>
      <c r="B313">
        <v>139.1</v>
      </c>
      <c r="C313">
        <v>-87.1</v>
      </c>
      <c r="D313">
        <v>-88.39</v>
      </c>
    </row>
    <row r="314" spans="1:4" x14ac:dyDescent="0.3">
      <c r="A314" s="2">
        <v>36469</v>
      </c>
      <c r="B314">
        <v>139.18</v>
      </c>
      <c r="C314">
        <v>-87.18</v>
      </c>
      <c r="D314">
        <v>-88.47</v>
      </c>
    </row>
    <row r="315" spans="1:4" x14ac:dyDescent="0.3">
      <c r="A315" s="2">
        <v>36474</v>
      </c>
      <c r="B315">
        <v>138.78</v>
      </c>
      <c r="C315">
        <v>-86.78</v>
      </c>
      <c r="D315">
        <v>-88.07</v>
      </c>
    </row>
    <row r="316" spans="1:4" x14ac:dyDescent="0.3">
      <c r="A316" s="2">
        <v>36479</v>
      </c>
      <c r="B316">
        <v>138.59</v>
      </c>
      <c r="C316">
        <v>-86.59</v>
      </c>
      <c r="D316">
        <v>-87.88</v>
      </c>
    </row>
    <row r="317" spans="1:4" x14ac:dyDescent="0.3">
      <c r="A317" s="2">
        <v>36484</v>
      </c>
      <c r="B317">
        <v>138.13999999999899</v>
      </c>
      <c r="C317">
        <v>-86.14</v>
      </c>
      <c r="D317">
        <v>-87.43</v>
      </c>
    </row>
    <row r="318" spans="1:4" x14ac:dyDescent="0.3">
      <c r="A318" s="2">
        <v>36489</v>
      </c>
      <c r="B318">
        <v>137.04</v>
      </c>
      <c r="C318">
        <v>-85.04</v>
      </c>
      <c r="D318">
        <v>-86.33</v>
      </c>
    </row>
    <row r="319" spans="1:4" x14ac:dyDescent="0.3">
      <c r="A319" s="2">
        <v>36494</v>
      </c>
      <c r="B319">
        <v>137.16999999999899</v>
      </c>
      <c r="C319">
        <v>-85.17</v>
      </c>
      <c r="D319">
        <v>-86.46</v>
      </c>
    </row>
    <row r="320" spans="1:4" x14ac:dyDescent="0.3">
      <c r="A320" s="2">
        <v>36499</v>
      </c>
      <c r="B320">
        <v>137.32</v>
      </c>
      <c r="C320">
        <v>-85.32</v>
      </c>
      <c r="D320">
        <v>-86.61</v>
      </c>
    </row>
    <row r="321" spans="1:4" x14ac:dyDescent="0.3">
      <c r="A321" s="2">
        <v>36504</v>
      </c>
      <c r="B321">
        <v>137.41999999999899</v>
      </c>
      <c r="C321">
        <v>-85.42</v>
      </c>
      <c r="D321">
        <v>-86.71</v>
      </c>
    </row>
    <row r="322" spans="1:4" x14ac:dyDescent="0.3">
      <c r="A322" s="2">
        <v>36509</v>
      </c>
      <c r="B322">
        <v>136.77000000000001</v>
      </c>
      <c r="C322">
        <v>-84.77</v>
      </c>
      <c r="D322">
        <v>-86.06</v>
      </c>
    </row>
    <row r="323" spans="1:4" x14ac:dyDescent="0.3">
      <c r="A323" s="2">
        <v>36514</v>
      </c>
      <c r="B323">
        <v>136.26</v>
      </c>
      <c r="C323">
        <v>-84.26</v>
      </c>
      <c r="D323">
        <v>-85.55</v>
      </c>
    </row>
    <row r="324" spans="1:4" x14ac:dyDescent="0.3">
      <c r="A324" s="2">
        <v>36519</v>
      </c>
      <c r="B324">
        <v>136.41</v>
      </c>
      <c r="C324">
        <v>-84.41</v>
      </c>
      <c r="D324">
        <v>-85.7</v>
      </c>
    </row>
    <row r="325" spans="1:4" x14ac:dyDescent="0.3">
      <c r="A325" s="2">
        <v>36525</v>
      </c>
      <c r="B325">
        <v>136.65</v>
      </c>
      <c r="C325">
        <v>-84.65</v>
      </c>
      <c r="D325">
        <v>-85.94</v>
      </c>
    </row>
    <row r="326" spans="1:4" x14ac:dyDescent="0.3">
      <c r="A326" s="2">
        <v>36530</v>
      </c>
      <c r="B326">
        <v>135.68</v>
      </c>
      <c r="C326">
        <v>-83.68</v>
      </c>
      <c r="D326">
        <v>-84.97</v>
      </c>
    </row>
    <row r="327" spans="1:4" x14ac:dyDescent="0.3">
      <c r="A327" s="2">
        <v>36535</v>
      </c>
      <c r="B327">
        <v>135.88999999999899</v>
      </c>
      <c r="C327">
        <v>-83.89</v>
      </c>
      <c r="D327">
        <v>-85.18</v>
      </c>
    </row>
    <row r="328" spans="1:4" x14ac:dyDescent="0.3">
      <c r="A328" s="2">
        <v>36540</v>
      </c>
      <c r="B328">
        <v>136.26</v>
      </c>
      <c r="C328">
        <v>-84.26</v>
      </c>
      <c r="D328">
        <v>-85.55</v>
      </c>
    </row>
    <row r="329" spans="1:4" x14ac:dyDescent="0.3">
      <c r="A329" s="2">
        <v>36545</v>
      </c>
      <c r="B329">
        <v>135.87</v>
      </c>
      <c r="C329">
        <v>-83.87</v>
      </c>
      <c r="D329">
        <v>-85.16</v>
      </c>
    </row>
    <row r="330" spans="1:4" x14ac:dyDescent="0.3">
      <c r="A330" s="2">
        <v>36549</v>
      </c>
      <c r="B330">
        <v>135.71</v>
      </c>
      <c r="C330">
        <v>-83.71</v>
      </c>
      <c r="D330">
        <v>-85</v>
      </c>
    </row>
    <row r="331" spans="1:4" x14ac:dyDescent="0.3">
      <c r="A331" s="2">
        <v>36550</v>
      </c>
      <c r="B331">
        <v>135.25</v>
      </c>
      <c r="C331">
        <v>-83.25</v>
      </c>
      <c r="D331">
        <v>-84.54</v>
      </c>
    </row>
    <row r="332" spans="1:4" x14ac:dyDescent="0.3">
      <c r="A332" s="2">
        <v>36556</v>
      </c>
      <c r="B332">
        <v>135.91</v>
      </c>
      <c r="C332">
        <v>-83.91</v>
      </c>
      <c r="D332">
        <v>-85.2</v>
      </c>
    </row>
    <row r="333" spans="1:4" x14ac:dyDescent="0.3">
      <c r="A333" s="2">
        <v>36561</v>
      </c>
      <c r="B333">
        <v>135.82</v>
      </c>
      <c r="C333">
        <v>-83.82</v>
      </c>
      <c r="D333">
        <v>-85.11</v>
      </c>
    </row>
    <row r="334" spans="1:4" x14ac:dyDescent="0.3">
      <c r="A334" s="2">
        <v>36566</v>
      </c>
      <c r="B334">
        <v>135.56</v>
      </c>
      <c r="C334">
        <v>-83.56</v>
      </c>
      <c r="D334">
        <v>-84.85</v>
      </c>
    </row>
    <row r="335" spans="1:4" x14ac:dyDescent="0.3">
      <c r="A335" s="2">
        <v>36571</v>
      </c>
      <c r="B335">
        <v>135.52000000000001</v>
      </c>
      <c r="C335">
        <v>-83.52</v>
      </c>
      <c r="D335">
        <v>-84.81</v>
      </c>
    </row>
    <row r="336" spans="1:4" x14ac:dyDescent="0.3">
      <c r="A336" s="2">
        <v>36576</v>
      </c>
      <c r="B336">
        <v>136.06</v>
      </c>
      <c r="C336">
        <v>-84.06</v>
      </c>
      <c r="D336">
        <v>-85.35</v>
      </c>
    </row>
    <row r="337" spans="1:4" x14ac:dyDescent="0.3">
      <c r="A337" s="2">
        <v>36581</v>
      </c>
      <c r="B337">
        <v>135.29</v>
      </c>
      <c r="C337">
        <v>-83.29</v>
      </c>
      <c r="D337">
        <v>-84.58</v>
      </c>
    </row>
    <row r="338" spans="1:4" x14ac:dyDescent="0.3">
      <c r="A338" s="2">
        <v>36585</v>
      </c>
      <c r="B338">
        <v>135.229999999999</v>
      </c>
      <c r="C338">
        <v>-83.23</v>
      </c>
      <c r="D338">
        <v>-84.52</v>
      </c>
    </row>
    <row r="339" spans="1:4" x14ac:dyDescent="0.3">
      <c r="A339" s="2">
        <v>36590</v>
      </c>
      <c r="B339">
        <v>135.05000000000001</v>
      </c>
      <c r="C339">
        <v>-83.05</v>
      </c>
      <c r="D339">
        <v>-84.34</v>
      </c>
    </row>
    <row r="340" spans="1:4" x14ac:dyDescent="0.3">
      <c r="A340" s="2">
        <v>36595</v>
      </c>
      <c r="B340">
        <v>136.229999999999</v>
      </c>
      <c r="C340">
        <v>-84.23</v>
      </c>
      <c r="D340">
        <v>-85.52</v>
      </c>
    </row>
    <row r="341" spans="1:4" x14ac:dyDescent="0.3">
      <c r="A341" s="2">
        <v>36600</v>
      </c>
      <c r="B341">
        <v>135.99</v>
      </c>
      <c r="C341">
        <v>-83.99</v>
      </c>
      <c r="D341">
        <v>-85.28</v>
      </c>
    </row>
    <row r="342" spans="1:4" x14ac:dyDescent="0.3">
      <c r="A342" s="2">
        <v>36605</v>
      </c>
      <c r="B342">
        <v>135.76</v>
      </c>
      <c r="C342">
        <v>-83.76</v>
      </c>
      <c r="D342">
        <v>-85.05</v>
      </c>
    </row>
    <row r="343" spans="1:4" x14ac:dyDescent="0.3">
      <c r="A343" s="2">
        <v>36610</v>
      </c>
      <c r="B343">
        <v>135.56</v>
      </c>
      <c r="C343">
        <v>-83.56</v>
      </c>
      <c r="D343">
        <v>-84.85</v>
      </c>
    </row>
    <row r="344" spans="1:4" x14ac:dyDescent="0.3">
      <c r="A344" s="2">
        <v>36616</v>
      </c>
      <c r="B344">
        <v>135.1</v>
      </c>
      <c r="C344">
        <v>-83.1</v>
      </c>
      <c r="D344">
        <v>-84.39</v>
      </c>
    </row>
    <row r="345" spans="1:4" x14ac:dyDescent="0.3">
      <c r="A345" s="2">
        <v>36621</v>
      </c>
      <c r="B345">
        <v>134.33000000000001</v>
      </c>
      <c r="C345">
        <v>-82.33</v>
      </c>
      <c r="D345">
        <v>-83.62</v>
      </c>
    </row>
    <row r="346" spans="1:4" x14ac:dyDescent="0.3">
      <c r="A346" s="2">
        <v>36626</v>
      </c>
      <c r="B346">
        <v>135.55000000000001</v>
      </c>
      <c r="C346">
        <v>-83.55</v>
      </c>
      <c r="D346">
        <v>-84.84</v>
      </c>
    </row>
    <row r="347" spans="1:4" x14ac:dyDescent="0.3">
      <c r="A347" s="2">
        <v>36631</v>
      </c>
      <c r="B347">
        <v>135.63999999999899</v>
      </c>
      <c r="C347">
        <v>-83.64</v>
      </c>
      <c r="D347">
        <v>-84.93</v>
      </c>
    </row>
    <row r="348" spans="1:4" x14ac:dyDescent="0.3">
      <c r="A348" s="2">
        <v>36636</v>
      </c>
      <c r="B348">
        <v>134.43</v>
      </c>
      <c r="C348">
        <v>-82.43</v>
      </c>
      <c r="D348">
        <v>-83.72</v>
      </c>
    </row>
    <row r="349" spans="1:4" x14ac:dyDescent="0.3">
      <c r="A349" s="2">
        <v>36641</v>
      </c>
      <c r="B349">
        <v>134.99</v>
      </c>
      <c r="C349">
        <v>-82.99</v>
      </c>
      <c r="D349">
        <v>-84.28</v>
      </c>
    </row>
    <row r="350" spans="1:4" x14ac:dyDescent="0.3">
      <c r="A350" s="2">
        <v>36646</v>
      </c>
      <c r="B350">
        <v>134.30000000000001</v>
      </c>
      <c r="C350">
        <v>-82.3</v>
      </c>
      <c r="D350">
        <v>-83.59</v>
      </c>
    </row>
    <row r="351" spans="1:4" x14ac:dyDescent="0.3">
      <c r="A351" s="2">
        <v>36651</v>
      </c>
      <c r="B351">
        <v>135.13999999999899</v>
      </c>
      <c r="C351">
        <v>-83.14</v>
      </c>
      <c r="D351">
        <v>-84.43</v>
      </c>
    </row>
    <row r="352" spans="1:4" x14ac:dyDescent="0.3">
      <c r="A352" s="2">
        <v>36655</v>
      </c>
      <c r="B352">
        <v>135.55000000000001</v>
      </c>
      <c r="C352">
        <v>-83.55</v>
      </c>
      <c r="D352">
        <v>-84.84</v>
      </c>
    </row>
    <row r="353" spans="1:4" x14ac:dyDescent="0.3">
      <c r="A353" s="2">
        <v>36656</v>
      </c>
      <c r="B353">
        <v>135.19</v>
      </c>
      <c r="C353">
        <v>-83.19</v>
      </c>
      <c r="D353">
        <v>-84.48</v>
      </c>
    </row>
    <row r="354" spans="1:4" x14ac:dyDescent="0.3">
      <c r="A354" s="2">
        <v>36661</v>
      </c>
      <c r="B354">
        <v>136.28</v>
      </c>
      <c r="C354">
        <v>-84.28</v>
      </c>
      <c r="D354">
        <v>-85.57</v>
      </c>
    </row>
    <row r="355" spans="1:4" x14ac:dyDescent="0.3">
      <c r="A355" s="2">
        <v>36666</v>
      </c>
      <c r="B355">
        <v>136.43</v>
      </c>
      <c r="C355">
        <v>-84.43</v>
      </c>
      <c r="D355">
        <v>-85.72</v>
      </c>
    </row>
    <row r="356" spans="1:4" x14ac:dyDescent="0.3">
      <c r="A356" s="2">
        <v>36671</v>
      </c>
      <c r="B356">
        <v>136.15</v>
      </c>
      <c r="C356">
        <v>-84.15</v>
      </c>
      <c r="D356">
        <v>-85.44</v>
      </c>
    </row>
    <row r="357" spans="1:4" x14ac:dyDescent="0.3">
      <c r="A357" s="2">
        <v>36677</v>
      </c>
      <c r="B357">
        <v>135.04</v>
      </c>
      <c r="C357">
        <v>-83.04</v>
      </c>
      <c r="D357">
        <v>-84.33</v>
      </c>
    </row>
    <row r="358" spans="1:4" x14ac:dyDescent="0.3">
      <c r="A358" s="2">
        <v>36682</v>
      </c>
      <c r="B358">
        <v>136.29</v>
      </c>
      <c r="C358">
        <v>-84.29</v>
      </c>
      <c r="D358">
        <v>-85.58</v>
      </c>
    </row>
    <row r="359" spans="1:4" x14ac:dyDescent="0.3">
      <c r="A359" s="2">
        <v>36687</v>
      </c>
      <c r="B359">
        <v>136.46</v>
      </c>
      <c r="C359">
        <v>-84.46</v>
      </c>
      <c r="D359">
        <v>-85.75</v>
      </c>
    </row>
    <row r="360" spans="1:4" x14ac:dyDescent="0.3">
      <c r="A360" s="2">
        <v>36692</v>
      </c>
      <c r="B360">
        <v>135.83000000000001</v>
      </c>
      <c r="C360">
        <v>-83.83</v>
      </c>
      <c r="D360">
        <v>-85.12</v>
      </c>
    </row>
    <row r="361" spans="1:4" x14ac:dyDescent="0.3">
      <c r="A361" s="2">
        <v>36697</v>
      </c>
      <c r="B361">
        <v>135.22</v>
      </c>
      <c r="C361">
        <v>-83.22</v>
      </c>
      <c r="D361">
        <v>-84.51</v>
      </c>
    </row>
    <row r="362" spans="1:4" x14ac:dyDescent="0.3">
      <c r="A362" s="2">
        <v>36702</v>
      </c>
      <c r="B362">
        <v>136.29</v>
      </c>
      <c r="C362">
        <v>-84.29</v>
      </c>
      <c r="D362">
        <v>-85.58</v>
      </c>
    </row>
    <row r="363" spans="1:4" x14ac:dyDescent="0.3">
      <c r="A363" s="2">
        <v>36707</v>
      </c>
      <c r="B363">
        <v>136.16999999999899</v>
      </c>
      <c r="C363">
        <v>-84.17</v>
      </c>
      <c r="D363">
        <v>-85.46</v>
      </c>
    </row>
    <row r="364" spans="1:4" x14ac:dyDescent="0.3">
      <c r="A364" s="2">
        <v>36712</v>
      </c>
      <c r="B364">
        <v>137.04</v>
      </c>
      <c r="C364">
        <v>-85.04</v>
      </c>
      <c r="D364">
        <v>-86.33</v>
      </c>
    </row>
    <row r="365" spans="1:4" x14ac:dyDescent="0.3">
      <c r="A365" s="2">
        <v>36717</v>
      </c>
      <c r="B365">
        <v>137.55000000000001</v>
      </c>
      <c r="C365">
        <v>-85.55</v>
      </c>
      <c r="D365">
        <v>-86.84</v>
      </c>
    </row>
    <row r="366" spans="1:4" x14ac:dyDescent="0.3">
      <c r="A366" s="2">
        <v>36722</v>
      </c>
      <c r="B366">
        <v>136.62</v>
      </c>
      <c r="C366">
        <v>-84.62</v>
      </c>
      <c r="D366">
        <v>-85.91</v>
      </c>
    </row>
    <row r="367" spans="1:4" x14ac:dyDescent="0.3">
      <c r="A367" s="2">
        <v>36727</v>
      </c>
      <c r="B367">
        <v>136.16</v>
      </c>
      <c r="C367">
        <v>-84.16</v>
      </c>
      <c r="D367">
        <v>-85.45</v>
      </c>
    </row>
    <row r="368" spans="1:4" x14ac:dyDescent="0.3">
      <c r="A368" s="2">
        <v>36732</v>
      </c>
      <c r="B368">
        <v>136.38999999999899</v>
      </c>
      <c r="C368">
        <v>-84.39</v>
      </c>
      <c r="D368">
        <v>-85.68</v>
      </c>
    </row>
    <row r="369" spans="1:4" x14ac:dyDescent="0.3">
      <c r="A369" s="2">
        <v>36738</v>
      </c>
      <c r="B369">
        <v>135.46</v>
      </c>
      <c r="C369">
        <v>-83.46</v>
      </c>
      <c r="D369">
        <v>-84.75</v>
      </c>
    </row>
    <row r="370" spans="1:4" x14ac:dyDescent="0.3">
      <c r="A370" s="2">
        <v>36743</v>
      </c>
      <c r="B370">
        <v>136.49</v>
      </c>
      <c r="C370">
        <v>-84.49</v>
      </c>
      <c r="D370">
        <v>-85.78</v>
      </c>
    </row>
    <row r="371" spans="1:4" x14ac:dyDescent="0.3">
      <c r="A371" s="2">
        <v>36748</v>
      </c>
      <c r="B371">
        <v>135.86000000000001</v>
      </c>
      <c r="C371">
        <v>-83.86</v>
      </c>
      <c r="D371">
        <v>-85.15</v>
      </c>
    </row>
    <row r="372" spans="1:4" x14ac:dyDescent="0.3">
      <c r="A372" s="2">
        <v>36753</v>
      </c>
      <c r="B372">
        <v>136.53</v>
      </c>
      <c r="C372">
        <v>-84.53</v>
      </c>
      <c r="D372">
        <v>-85.82</v>
      </c>
    </row>
    <row r="373" spans="1:4" x14ac:dyDescent="0.3">
      <c r="A373" s="2">
        <v>36758</v>
      </c>
      <c r="B373">
        <v>135.44</v>
      </c>
      <c r="C373">
        <v>-83.44</v>
      </c>
      <c r="D373">
        <v>-84.73</v>
      </c>
    </row>
    <row r="374" spans="1:4" x14ac:dyDescent="0.3">
      <c r="A374" s="2">
        <v>36763</v>
      </c>
      <c r="B374">
        <v>136.63999999999899</v>
      </c>
      <c r="C374">
        <v>-84.64</v>
      </c>
      <c r="D374">
        <v>-85.93</v>
      </c>
    </row>
    <row r="375" spans="1:4" x14ac:dyDescent="0.3">
      <c r="A375" s="2">
        <v>36769</v>
      </c>
      <c r="B375">
        <v>135.43</v>
      </c>
      <c r="C375">
        <v>-83.43</v>
      </c>
      <c r="D375">
        <v>-84.72</v>
      </c>
    </row>
    <row r="376" spans="1:4" x14ac:dyDescent="0.3">
      <c r="A376" s="2">
        <v>36774</v>
      </c>
      <c r="B376">
        <v>136.65</v>
      </c>
      <c r="C376">
        <v>-84.65</v>
      </c>
      <c r="D376">
        <v>-85.94</v>
      </c>
    </row>
    <row r="377" spans="1:4" x14ac:dyDescent="0.3">
      <c r="A377" s="2">
        <v>36779</v>
      </c>
      <c r="B377">
        <v>136.35</v>
      </c>
      <c r="C377">
        <v>-84.35</v>
      </c>
      <c r="D377">
        <v>-85.64</v>
      </c>
    </row>
    <row r="378" spans="1:4" x14ac:dyDescent="0.3">
      <c r="A378" s="2">
        <v>36784</v>
      </c>
      <c r="B378">
        <v>138.38999999999899</v>
      </c>
      <c r="C378">
        <v>-86.39</v>
      </c>
      <c r="D378">
        <v>-87.68</v>
      </c>
    </row>
    <row r="379" spans="1:4" x14ac:dyDescent="0.3">
      <c r="A379" s="2">
        <v>36789</v>
      </c>
      <c r="B379">
        <v>138.19</v>
      </c>
      <c r="C379">
        <v>-86.19</v>
      </c>
      <c r="D379">
        <v>-87.48</v>
      </c>
    </row>
    <row r="380" spans="1:4" x14ac:dyDescent="0.3">
      <c r="A380" s="2">
        <v>36794</v>
      </c>
      <c r="B380">
        <v>137.47</v>
      </c>
      <c r="C380">
        <v>-85.47</v>
      </c>
      <c r="D380">
        <v>-86.76</v>
      </c>
    </row>
    <row r="381" spans="1:4" x14ac:dyDescent="0.3">
      <c r="A381" s="2">
        <v>36804</v>
      </c>
      <c r="B381">
        <v>138.88999999999899</v>
      </c>
      <c r="C381">
        <v>-86.89</v>
      </c>
      <c r="D381">
        <v>-88.18</v>
      </c>
    </row>
    <row r="382" spans="1:4" x14ac:dyDescent="0.3">
      <c r="A382" s="2">
        <v>36805</v>
      </c>
      <c r="B382">
        <v>138.06</v>
      </c>
      <c r="C382">
        <v>-86.06</v>
      </c>
      <c r="D382">
        <v>-87.35</v>
      </c>
    </row>
    <row r="383" spans="1:4" x14ac:dyDescent="0.3">
      <c r="A383" s="2">
        <v>36809</v>
      </c>
      <c r="B383">
        <v>138.08000000000001</v>
      </c>
      <c r="C383">
        <v>-86.08</v>
      </c>
      <c r="D383">
        <v>-87.37</v>
      </c>
    </row>
    <row r="384" spans="1:4" x14ac:dyDescent="0.3">
      <c r="A384" s="2">
        <v>36814</v>
      </c>
      <c r="B384">
        <v>137.84</v>
      </c>
      <c r="C384">
        <v>-85.84</v>
      </c>
      <c r="D384">
        <v>-87.13</v>
      </c>
    </row>
    <row r="385" spans="1:4" x14ac:dyDescent="0.3">
      <c r="A385" s="2">
        <v>36819</v>
      </c>
      <c r="B385">
        <v>137.68</v>
      </c>
      <c r="C385">
        <v>-85.68</v>
      </c>
      <c r="D385">
        <v>-86.97</v>
      </c>
    </row>
    <row r="386" spans="1:4" x14ac:dyDescent="0.3">
      <c r="A386" s="2">
        <v>36824</v>
      </c>
      <c r="B386">
        <v>138.18</v>
      </c>
      <c r="C386">
        <v>-86.18</v>
      </c>
      <c r="D386">
        <v>-87.47</v>
      </c>
    </row>
    <row r="387" spans="1:4" x14ac:dyDescent="0.3">
      <c r="A387" s="2">
        <v>36830</v>
      </c>
      <c r="B387">
        <v>138.13</v>
      </c>
      <c r="C387">
        <v>-86.13</v>
      </c>
      <c r="D387">
        <v>-87.42</v>
      </c>
    </row>
    <row r="388" spans="1:4" x14ac:dyDescent="0.3">
      <c r="A388" s="2">
        <v>36835</v>
      </c>
      <c r="B388">
        <v>138.43</v>
      </c>
      <c r="C388">
        <v>-86.43</v>
      </c>
      <c r="D388">
        <v>-87.72</v>
      </c>
    </row>
    <row r="389" spans="1:4" x14ac:dyDescent="0.3">
      <c r="A389" s="2">
        <v>36840</v>
      </c>
      <c r="B389">
        <v>138.6</v>
      </c>
      <c r="C389">
        <v>-86.6</v>
      </c>
      <c r="D389">
        <v>-87.89</v>
      </c>
    </row>
    <row r="390" spans="1:4" x14ac:dyDescent="0.3">
      <c r="A390" s="2">
        <v>36845</v>
      </c>
      <c r="B390">
        <v>138.59</v>
      </c>
      <c r="C390">
        <v>-86.59</v>
      </c>
      <c r="D390">
        <v>-87.88</v>
      </c>
    </row>
    <row r="391" spans="1:4" x14ac:dyDescent="0.3">
      <c r="A391" s="2">
        <v>36850</v>
      </c>
      <c r="B391">
        <v>138.57</v>
      </c>
      <c r="C391">
        <v>-86.57</v>
      </c>
      <c r="D391">
        <v>-87.86</v>
      </c>
    </row>
    <row r="392" spans="1:4" x14ac:dyDescent="0.3">
      <c r="A392" s="2">
        <v>36855</v>
      </c>
      <c r="B392">
        <v>139.19</v>
      </c>
      <c r="C392">
        <v>-87.19</v>
      </c>
      <c r="D392">
        <v>-88.48</v>
      </c>
    </row>
    <row r="393" spans="1:4" x14ac:dyDescent="0.3">
      <c r="A393" s="2">
        <v>36860</v>
      </c>
      <c r="B393">
        <v>139.57</v>
      </c>
      <c r="C393">
        <v>-87.57</v>
      </c>
      <c r="D393">
        <v>-88.86</v>
      </c>
    </row>
    <row r="394" spans="1:4" x14ac:dyDescent="0.3">
      <c r="A394" s="2">
        <v>36865</v>
      </c>
      <c r="B394">
        <v>138.76</v>
      </c>
      <c r="C394">
        <v>-86.76</v>
      </c>
      <c r="D394">
        <v>-88.05</v>
      </c>
    </row>
    <row r="395" spans="1:4" x14ac:dyDescent="0.3">
      <c r="A395" s="2">
        <v>36870</v>
      </c>
      <c r="B395">
        <v>139.26</v>
      </c>
      <c r="C395">
        <v>-87.26</v>
      </c>
      <c r="D395">
        <v>-88.55</v>
      </c>
    </row>
    <row r="396" spans="1:4" x14ac:dyDescent="0.3">
      <c r="A396" s="2">
        <v>36875</v>
      </c>
      <c r="B396">
        <v>139.55000000000001</v>
      </c>
      <c r="C396">
        <v>-87.55</v>
      </c>
      <c r="D396">
        <v>-88.84</v>
      </c>
    </row>
    <row r="397" spans="1:4" x14ac:dyDescent="0.3">
      <c r="A397" s="2">
        <v>36880</v>
      </c>
      <c r="B397">
        <v>138.91999999999899</v>
      </c>
      <c r="C397">
        <v>-86.92</v>
      </c>
      <c r="D397">
        <v>-88.21</v>
      </c>
    </row>
    <row r="398" spans="1:4" x14ac:dyDescent="0.3">
      <c r="A398" s="2">
        <v>36885</v>
      </c>
      <c r="B398">
        <v>139.76</v>
      </c>
      <c r="C398">
        <v>-87.76</v>
      </c>
      <c r="D398">
        <v>-89.05</v>
      </c>
    </row>
    <row r="399" spans="1:4" x14ac:dyDescent="0.3">
      <c r="A399" s="2">
        <v>36891</v>
      </c>
      <c r="B399">
        <v>137.69</v>
      </c>
      <c r="C399">
        <v>-85.69</v>
      </c>
      <c r="D399">
        <v>-86.98</v>
      </c>
    </row>
    <row r="400" spans="1:4" x14ac:dyDescent="0.3">
      <c r="A400" s="2">
        <v>36896</v>
      </c>
      <c r="B400">
        <v>139.15</v>
      </c>
      <c r="C400">
        <v>-87.15</v>
      </c>
      <c r="D400">
        <v>-88.44</v>
      </c>
    </row>
    <row r="401" spans="1:4" x14ac:dyDescent="0.3">
      <c r="A401" s="2">
        <v>36901</v>
      </c>
      <c r="B401">
        <v>139.79</v>
      </c>
      <c r="C401">
        <v>-87.79</v>
      </c>
      <c r="D401">
        <v>-89.08</v>
      </c>
    </row>
    <row r="402" spans="1:4" x14ac:dyDescent="0.3">
      <c r="A402" s="2">
        <v>36906</v>
      </c>
      <c r="B402">
        <v>139.9</v>
      </c>
      <c r="C402">
        <v>-87.9</v>
      </c>
      <c r="D402">
        <v>-89.19</v>
      </c>
    </row>
    <row r="403" spans="1:4" x14ac:dyDescent="0.3">
      <c r="A403" s="2">
        <v>36911</v>
      </c>
      <c r="B403">
        <v>138.62</v>
      </c>
      <c r="C403">
        <v>-86.62</v>
      </c>
      <c r="D403">
        <v>-87.91</v>
      </c>
    </row>
    <row r="404" spans="1:4" x14ac:dyDescent="0.3">
      <c r="A404" s="2">
        <v>36916</v>
      </c>
      <c r="B404">
        <v>140.27000000000001</v>
      </c>
      <c r="C404">
        <v>-88.27</v>
      </c>
      <c r="D404">
        <v>-89.56</v>
      </c>
    </row>
    <row r="405" spans="1:4" x14ac:dyDescent="0.3">
      <c r="A405" s="2">
        <v>36922</v>
      </c>
      <c r="B405">
        <v>139.41</v>
      </c>
      <c r="C405">
        <v>-87.41</v>
      </c>
      <c r="D405">
        <v>-88.7</v>
      </c>
    </row>
    <row r="406" spans="1:4" x14ac:dyDescent="0.3">
      <c r="A406" s="2">
        <v>36927</v>
      </c>
      <c r="B406">
        <v>139.05000000000001</v>
      </c>
      <c r="C406">
        <v>-87.05</v>
      </c>
      <c r="D406">
        <v>-88.34</v>
      </c>
    </row>
    <row r="407" spans="1:4" x14ac:dyDescent="0.3">
      <c r="A407" s="2">
        <v>36932</v>
      </c>
      <c r="B407">
        <v>139.18</v>
      </c>
      <c r="C407">
        <v>-87.18</v>
      </c>
      <c r="D407">
        <v>-88.47</v>
      </c>
    </row>
    <row r="408" spans="1:4" x14ac:dyDescent="0.3">
      <c r="A408" s="2">
        <v>36937</v>
      </c>
      <c r="B408">
        <v>139.16</v>
      </c>
      <c r="C408">
        <v>-87.16</v>
      </c>
      <c r="D408">
        <v>-88.45</v>
      </c>
    </row>
    <row r="409" spans="1:4" x14ac:dyDescent="0.3">
      <c r="A409" s="2">
        <v>36942</v>
      </c>
      <c r="B409">
        <v>138.979999999999</v>
      </c>
      <c r="C409">
        <v>-86.98</v>
      </c>
      <c r="D409">
        <v>-88.27</v>
      </c>
    </row>
    <row r="410" spans="1:4" x14ac:dyDescent="0.3">
      <c r="A410" s="2">
        <v>36947</v>
      </c>
      <c r="B410">
        <v>139.12</v>
      </c>
      <c r="C410">
        <v>-87.12</v>
      </c>
      <c r="D410">
        <v>-88.41</v>
      </c>
    </row>
    <row r="411" spans="1:4" x14ac:dyDescent="0.3">
      <c r="A411" s="2">
        <v>36950</v>
      </c>
      <c r="B411">
        <v>139.1</v>
      </c>
      <c r="C411">
        <v>-87.1</v>
      </c>
      <c r="D411">
        <v>-88.39</v>
      </c>
    </row>
    <row r="412" spans="1:4" x14ac:dyDescent="0.3">
      <c r="A412" s="2">
        <v>36955</v>
      </c>
      <c r="B412">
        <v>138.61000000000001</v>
      </c>
      <c r="C412">
        <v>-86.61</v>
      </c>
      <c r="D412">
        <v>-87.9</v>
      </c>
    </row>
    <row r="413" spans="1:4" x14ac:dyDescent="0.3">
      <c r="A413" s="2">
        <v>36960</v>
      </c>
      <c r="B413">
        <v>138.85</v>
      </c>
      <c r="C413">
        <v>-86.85</v>
      </c>
      <c r="D413">
        <v>-88.14</v>
      </c>
    </row>
    <row r="414" spans="1:4" x14ac:dyDescent="0.3">
      <c r="A414" s="2">
        <v>36965</v>
      </c>
      <c r="B414">
        <v>137.75</v>
      </c>
      <c r="C414">
        <v>-85.75</v>
      </c>
      <c r="D414">
        <v>-87.04</v>
      </c>
    </row>
    <row r="415" spans="1:4" x14ac:dyDescent="0.3">
      <c r="A415" s="2">
        <v>36970</v>
      </c>
      <c r="B415">
        <v>138.75</v>
      </c>
      <c r="C415">
        <v>-86.75</v>
      </c>
      <c r="D415">
        <v>-88.04</v>
      </c>
    </row>
    <row r="416" spans="1:4" x14ac:dyDescent="0.3">
      <c r="A416" s="2">
        <v>36975</v>
      </c>
      <c r="B416">
        <v>138.80000000000001</v>
      </c>
      <c r="C416">
        <v>-86.8</v>
      </c>
      <c r="D416">
        <v>-88.09</v>
      </c>
    </row>
    <row r="417" spans="1:4" x14ac:dyDescent="0.3">
      <c r="A417" s="2">
        <v>36981</v>
      </c>
      <c r="B417">
        <v>137.63</v>
      </c>
      <c r="C417">
        <v>-85.63</v>
      </c>
      <c r="D417">
        <v>-86.92</v>
      </c>
    </row>
    <row r="418" spans="1:4" x14ac:dyDescent="0.3">
      <c r="A418" s="2">
        <v>36986</v>
      </c>
      <c r="B418">
        <v>138.78</v>
      </c>
      <c r="C418">
        <v>-86.78</v>
      </c>
      <c r="D418">
        <v>-88.07</v>
      </c>
    </row>
    <row r="419" spans="1:4" x14ac:dyDescent="0.3">
      <c r="A419" s="2">
        <v>36991</v>
      </c>
      <c r="B419">
        <v>139.46</v>
      </c>
      <c r="C419">
        <v>-87.46</v>
      </c>
      <c r="D419">
        <v>-88.75</v>
      </c>
    </row>
    <row r="420" spans="1:4" x14ac:dyDescent="0.3">
      <c r="A420" s="2">
        <v>36996</v>
      </c>
      <c r="B420">
        <v>139.18</v>
      </c>
      <c r="C420">
        <v>-87.18</v>
      </c>
      <c r="D420">
        <v>-88.47</v>
      </c>
    </row>
    <row r="421" spans="1:4" x14ac:dyDescent="0.3">
      <c r="A421" s="2">
        <v>37000</v>
      </c>
      <c r="B421">
        <v>139.07</v>
      </c>
      <c r="C421">
        <v>-87.07</v>
      </c>
      <c r="D421">
        <v>-88.36</v>
      </c>
    </row>
    <row r="422" spans="1:4" x14ac:dyDescent="0.3">
      <c r="A422" s="2">
        <v>37001</v>
      </c>
      <c r="B422">
        <v>138.61000000000001</v>
      </c>
      <c r="C422">
        <v>-86.61</v>
      </c>
      <c r="D422">
        <v>-87.9</v>
      </c>
    </row>
    <row r="423" spans="1:4" x14ac:dyDescent="0.3">
      <c r="A423" s="2">
        <v>37006</v>
      </c>
      <c r="B423">
        <v>139.02000000000001</v>
      </c>
      <c r="C423">
        <v>-87.02</v>
      </c>
      <c r="D423">
        <v>-88.31</v>
      </c>
    </row>
    <row r="424" spans="1:4" x14ac:dyDescent="0.3">
      <c r="A424" s="2">
        <v>37011</v>
      </c>
      <c r="B424">
        <v>138.82</v>
      </c>
      <c r="C424">
        <v>-86.82</v>
      </c>
      <c r="D424">
        <v>-88.11</v>
      </c>
    </row>
    <row r="425" spans="1:4" x14ac:dyDescent="0.3">
      <c r="A425" s="2">
        <v>37016</v>
      </c>
      <c r="B425">
        <v>139.19</v>
      </c>
      <c r="C425">
        <v>-87.19</v>
      </c>
      <c r="D425">
        <v>-88.48</v>
      </c>
    </row>
    <row r="426" spans="1:4" x14ac:dyDescent="0.3">
      <c r="A426" s="2">
        <v>37021</v>
      </c>
      <c r="B426">
        <v>139.15</v>
      </c>
      <c r="C426">
        <v>-87.15</v>
      </c>
      <c r="D426">
        <v>-88.44</v>
      </c>
    </row>
    <row r="427" spans="1:4" x14ac:dyDescent="0.3">
      <c r="A427" s="2">
        <v>37026</v>
      </c>
      <c r="B427">
        <v>138.80000000000001</v>
      </c>
      <c r="C427">
        <v>-86.8</v>
      </c>
      <c r="D427">
        <v>-88.09</v>
      </c>
    </row>
    <row r="428" spans="1:4" x14ac:dyDescent="0.3">
      <c r="A428" s="2">
        <v>37031</v>
      </c>
      <c r="B428">
        <v>138.74</v>
      </c>
      <c r="C428">
        <v>-86.74</v>
      </c>
      <c r="D428">
        <v>-88.03</v>
      </c>
    </row>
    <row r="429" spans="1:4" x14ac:dyDescent="0.3">
      <c r="A429" s="2">
        <v>37036</v>
      </c>
      <c r="B429">
        <v>137.85</v>
      </c>
      <c r="C429">
        <v>-85.85</v>
      </c>
      <c r="D429">
        <v>-87.14</v>
      </c>
    </row>
    <row r="430" spans="1:4" x14ac:dyDescent="0.3">
      <c r="A430" s="2">
        <v>37042</v>
      </c>
      <c r="B430">
        <v>138.51</v>
      </c>
      <c r="C430">
        <v>-86.51</v>
      </c>
      <c r="D430">
        <v>-87.8</v>
      </c>
    </row>
    <row r="431" spans="1:4" x14ac:dyDescent="0.3">
      <c r="A431" s="2">
        <v>37047</v>
      </c>
      <c r="B431">
        <v>137.68</v>
      </c>
      <c r="C431">
        <v>-85.68</v>
      </c>
      <c r="D431">
        <v>-86.97</v>
      </c>
    </row>
    <row r="432" spans="1:4" x14ac:dyDescent="0.3">
      <c r="A432" s="2">
        <v>37052</v>
      </c>
      <c r="B432">
        <v>138.21</v>
      </c>
      <c r="C432">
        <v>-86.21</v>
      </c>
      <c r="D432">
        <v>-87.5</v>
      </c>
    </row>
    <row r="433" spans="1:4" x14ac:dyDescent="0.3">
      <c r="A433" s="2">
        <v>37057</v>
      </c>
      <c r="B433">
        <v>138.11000000000001</v>
      </c>
      <c r="C433">
        <v>-86.11</v>
      </c>
      <c r="D433">
        <v>-87.4</v>
      </c>
    </row>
    <row r="434" spans="1:4" x14ac:dyDescent="0.3">
      <c r="A434" s="2">
        <v>37062</v>
      </c>
      <c r="B434">
        <v>137.479999999999</v>
      </c>
      <c r="C434">
        <v>-85.48</v>
      </c>
      <c r="D434">
        <v>-86.77</v>
      </c>
    </row>
    <row r="435" spans="1:4" x14ac:dyDescent="0.3">
      <c r="A435" s="2">
        <v>37067</v>
      </c>
      <c r="B435">
        <v>137.91</v>
      </c>
      <c r="C435">
        <v>-85.91</v>
      </c>
      <c r="D435">
        <v>-87.2</v>
      </c>
    </row>
    <row r="436" spans="1:4" x14ac:dyDescent="0.3">
      <c r="A436" s="2">
        <v>37072</v>
      </c>
      <c r="B436">
        <v>137.35</v>
      </c>
      <c r="C436">
        <v>-85.35</v>
      </c>
      <c r="D436">
        <v>-86.64</v>
      </c>
    </row>
    <row r="437" spans="1:4" x14ac:dyDescent="0.3">
      <c r="A437" s="2">
        <v>37077</v>
      </c>
      <c r="B437">
        <v>138.65</v>
      </c>
      <c r="C437">
        <v>-86.65</v>
      </c>
      <c r="D437">
        <v>-87.94</v>
      </c>
    </row>
    <row r="438" spans="1:4" x14ac:dyDescent="0.3">
      <c r="A438" s="2">
        <v>37082</v>
      </c>
      <c r="B438">
        <v>139.82</v>
      </c>
      <c r="C438">
        <v>-87.82</v>
      </c>
      <c r="D438">
        <v>-89.11</v>
      </c>
    </row>
    <row r="439" spans="1:4" x14ac:dyDescent="0.3">
      <c r="A439" s="2">
        <v>37087</v>
      </c>
      <c r="B439">
        <v>140.96</v>
      </c>
      <c r="C439">
        <v>-88.96</v>
      </c>
      <c r="D439">
        <v>-90.25</v>
      </c>
    </row>
    <row r="440" spans="1:4" x14ac:dyDescent="0.3">
      <c r="A440" s="2">
        <v>37090</v>
      </c>
      <c r="B440">
        <v>140.63999999999899</v>
      </c>
      <c r="C440">
        <v>-88.64</v>
      </c>
      <c r="D440">
        <v>-89.93</v>
      </c>
    </row>
    <row r="441" spans="1:4" x14ac:dyDescent="0.3">
      <c r="A441" s="2">
        <v>37092</v>
      </c>
      <c r="B441">
        <v>140.72</v>
      </c>
      <c r="C441">
        <v>-88.72</v>
      </c>
      <c r="D441">
        <v>-90.01</v>
      </c>
    </row>
    <row r="442" spans="1:4" x14ac:dyDescent="0.3">
      <c r="A442" s="2">
        <v>37097</v>
      </c>
      <c r="B442">
        <v>140.44</v>
      </c>
      <c r="C442">
        <v>-88.44</v>
      </c>
      <c r="D442">
        <v>-89.73</v>
      </c>
    </row>
    <row r="443" spans="1:4" x14ac:dyDescent="0.3">
      <c r="A443" s="2">
        <v>37103</v>
      </c>
      <c r="B443">
        <v>139.78</v>
      </c>
      <c r="C443">
        <v>-87.78</v>
      </c>
      <c r="D443">
        <v>-89.07</v>
      </c>
    </row>
    <row r="444" spans="1:4" x14ac:dyDescent="0.3">
      <c r="A444" s="2">
        <v>37108</v>
      </c>
      <c r="B444">
        <v>139.56</v>
      </c>
      <c r="C444">
        <v>-87.56</v>
      </c>
      <c r="D444">
        <v>-88.85</v>
      </c>
    </row>
    <row r="445" spans="1:4" x14ac:dyDescent="0.3">
      <c r="A445" s="2">
        <v>37113</v>
      </c>
      <c r="B445">
        <v>140.29</v>
      </c>
      <c r="C445">
        <v>-88.29</v>
      </c>
      <c r="D445">
        <v>-89.58</v>
      </c>
    </row>
    <row r="446" spans="1:4" x14ac:dyDescent="0.3">
      <c r="A446" s="2">
        <v>37118</v>
      </c>
      <c r="B446">
        <v>140.63</v>
      </c>
      <c r="C446">
        <v>-88.63</v>
      </c>
      <c r="D446">
        <v>-89.92</v>
      </c>
    </row>
    <row r="447" spans="1:4" x14ac:dyDescent="0.3">
      <c r="A447" s="2">
        <v>37123</v>
      </c>
      <c r="B447">
        <v>140.29</v>
      </c>
      <c r="C447">
        <v>-88.29</v>
      </c>
      <c r="D447">
        <v>-89.58</v>
      </c>
    </row>
    <row r="448" spans="1:4" x14ac:dyDescent="0.3">
      <c r="A448" s="2">
        <v>37128</v>
      </c>
      <c r="B448">
        <v>138.94999999999899</v>
      </c>
      <c r="C448">
        <v>-86.95</v>
      </c>
      <c r="D448">
        <v>-88.24</v>
      </c>
    </row>
    <row r="449" spans="1:4" x14ac:dyDescent="0.3">
      <c r="A449" s="2">
        <v>37134</v>
      </c>
      <c r="B449">
        <v>140.12</v>
      </c>
      <c r="C449">
        <v>-88.12</v>
      </c>
      <c r="D449">
        <v>-89.41</v>
      </c>
    </row>
    <row r="450" spans="1:4" x14ac:dyDescent="0.3">
      <c r="A450" s="2">
        <v>37139</v>
      </c>
      <c r="B450">
        <v>139.66999999999899</v>
      </c>
      <c r="C450">
        <v>-87.67</v>
      </c>
      <c r="D450">
        <v>-88.96</v>
      </c>
    </row>
    <row r="451" spans="1:4" x14ac:dyDescent="0.3">
      <c r="A451" s="2">
        <v>37144</v>
      </c>
      <c r="B451">
        <v>140.229999999999</v>
      </c>
      <c r="C451">
        <v>-88.23</v>
      </c>
      <c r="D451">
        <v>-89.52</v>
      </c>
    </row>
    <row r="452" spans="1:4" x14ac:dyDescent="0.3">
      <c r="A452" s="2">
        <v>37149</v>
      </c>
      <c r="B452">
        <v>138.63</v>
      </c>
      <c r="C452">
        <v>-86.63</v>
      </c>
      <c r="D452">
        <v>-87.92</v>
      </c>
    </row>
    <row r="453" spans="1:4" x14ac:dyDescent="0.3">
      <c r="A453" s="2">
        <v>37154</v>
      </c>
      <c r="B453">
        <v>140.30000000000001</v>
      </c>
      <c r="C453">
        <v>-88.3</v>
      </c>
      <c r="D453">
        <v>-89.59</v>
      </c>
    </row>
    <row r="454" spans="1:4" x14ac:dyDescent="0.3">
      <c r="A454" s="2">
        <v>37159</v>
      </c>
      <c r="B454">
        <v>140.28</v>
      </c>
      <c r="C454">
        <v>-88.28</v>
      </c>
      <c r="D454">
        <v>-89.57</v>
      </c>
    </row>
    <row r="455" spans="1:4" x14ac:dyDescent="0.3">
      <c r="A455" s="2">
        <v>37164</v>
      </c>
      <c r="B455">
        <v>139.88</v>
      </c>
      <c r="C455">
        <v>-87.88</v>
      </c>
      <c r="D455">
        <v>-89.17</v>
      </c>
    </row>
    <row r="456" spans="1:4" x14ac:dyDescent="0.3">
      <c r="A456" s="2">
        <v>37169</v>
      </c>
      <c r="B456">
        <v>140.56</v>
      </c>
      <c r="C456">
        <v>-88.56</v>
      </c>
      <c r="D456">
        <v>-89.85</v>
      </c>
    </row>
    <row r="457" spans="1:4" x14ac:dyDescent="0.3">
      <c r="A457" s="2">
        <v>37174</v>
      </c>
      <c r="B457">
        <v>140.38</v>
      </c>
      <c r="C457">
        <v>-88.38</v>
      </c>
      <c r="D457">
        <v>-89.67</v>
      </c>
    </row>
    <row r="458" spans="1:4" x14ac:dyDescent="0.3">
      <c r="A458" s="2">
        <v>37175</v>
      </c>
      <c r="B458">
        <v>140.30000000000001</v>
      </c>
      <c r="C458">
        <v>-88.3</v>
      </c>
      <c r="D458">
        <v>-89.59</v>
      </c>
    </row>
    <row r="459" spans="1:4" x14ac:dyDescent="0.3">
      <c r="A459" s="2">
        <v>37179</v>
      </c>
      <c r="B459">
        <v>140.28</v>
      </c>
      <c r="C459">
        <v>-88.28</v>
      </c>
      <c r="D459">
        <v>-89.57</v>
      </c>
    </row>
    <row r="460" spans="1:4" x14ac:dyDescent="0.3">
      <c r="A460" s="2">
        <v>37184</v>
      </c>
      <c r="B460">
        <v>140.18</v>
      </c>
      <c r="C460">
        <v>-88.18</v>
      </c>
      <c r="D460">
        <v>-89.47</v>
      </c>
    </row>
    <row r="461" spans="1:4" x14ac:dyDescent="0.3">
      <c r="A461" s="2">
        <v>37189</v>
      </c>
      <c r="B461">
        <v>139.41999999999899</v>
      </c>
      <c r="C461">
        <v>-87.42</v>
      </c>
      <c r="D461">
        <v>-88.71</v>
      </c>
    </row>
    <row r="462" spans="1:4" x14ac:dyDescent="0.3">
      <c r="A462" s="2">
        <v>37195</v>
      </c>
      <c r="B462">
        <v>139.63</v>
      </c>
      <c r="C462">
        <v>-87.63</v>
      </c>
      <c r="D462">
        <v>-88.92</v>
      </c>
    </row>
    <row r="463" spans="1:4" x14ac:dyDescent="0.3">
      <c r="A463" s="2">
        <v>37200</v>
      </c>
      <c r="B463">
        <v>140.29</v>
      </c>
      <c r="C463">
        <v>-88.29</v>
      </c>
      <c r="D463">
        <v>-89.58</v>
      </c>
    </row>
    <row r="464" spans="1:4" x14ac:dyDescent="0.3">
      <c r="A464" s="2">
        <v>37205</v>
      </c>
      <c r="B464">
        <v>141.94999999999899</v>
      </c>
      <c r="C464">
        <v>-89.95</v>
      </c>
      <c r="D464">
        <v>-91.24</v>
      </c>
    </row>
    <row r="465" spans="1:4" x14ac:dyDescent="0.3">
      <c r="A465" s="2">
        <v>37210</v>
      </c>
      <c r="B465">
        <v>142.72</v>
      </c>
      <c r="C465">
        <v>-90.72</v>
      </c>
      <c r="D465">
        <v>-92.01</v>
      </c>
    </row>
    <row r="466" spans="1:4" x14ac:dyDescent="0.3">
      <c r="A466" s="2">
        <v>37270</v>
      </c>
      <c r="B466">
        <v>145.59</v>
      </c>
      <c r="C466">
        <v>-93.59</v>
      </c>
      <c r="D466">
        <v>-94.88</v>
      </c>
    </row>
    <row r="467" spans="1:4" x14ac:dyDescent="0.3">
      <c r="A467" s="2">
        <v>37271</v>
      </c>
      <c r="B467">
        <v>146.16999999999899</v>
      </c>
      <c r="C467">
        <v>-94.17</v>
      </c>
      <c r="D467">
        <v>-95.46</v>
      </c>
    </row>
    <row r="468" spans="1:4" x14ac:dyDescent="0.3">
      <c r="A468" s="2">
        <v>37276</v>
      </c>
      <c r="B468">
        <v>145.13</v>
      </c>
      <c r="C468">
        <v>-93.13</v>
      </c>
      <c r="D468">
        <v>-94.42</v>
      </c>
    </row>
    <row r="469" spans="1:4" x14ac:dyDescent="0.3">
      <c r="A469" s="2">
        <v>37281</v>
      </c>
      <c r="B469">
        <v>145.11000000000001</v>
      </c>
      <c r="C469">
        <v>-93.11</v>
      </c>
      <c r="D469">
        <v>-94.4</v>
      </c>
    </row>
    <row r="470" spans="1:4" x14ac:dyDescent="0.3">
      <c r="A470" s="2">
        <v>37287</v>
      </c>
      <c r="B470">
        <v>143.69</v>
      </c>
      <c r="C470">
        <v>-91.69</v>
      </c>
      <c r="D470">
        <v>-92.98</v>
      </c>
    </row>
    <row r="471" spans="1:4" x14ac:dyDescent="0.3">
      <c r="A471" s="2">
        <v>37292</v>
      </c>
      <c r="B471">
        <v>144.58000000000001</v>
      </c>
      <c r="C471">
        <v>-92.58</v>
      </c>
      <c r="D471">
        <v>-93.87</v>
      </c>
    </row>
    <row r="472" spans="1:4" x14ac:dyDescent="0.3">
      <c r="A472" s="2">
        <v>37297</v>
      </c>
      <c r="B472">
        <v>144.12</v>
      </c>
      <c r="C472">
        <v>-92.12</v>
      </c>
      <c r="D472">
        <v>-93.41</v>
      </c>
    </row>
    <row r="473" spans="1:4" x14ac:dyDescent="0.3">
      <c r="A473" s="2">
        <v>37302</v>
      </c>
      <c r="B473">
        <v>143</v>
      </c>
      <c r="C473">
        <v>-91</v>
      </c>
      <c r="D473">
        <v>-92.29</v>
      </c>
    </row>
    <row r="474" spans="1:4" x14ac:dyDescent="0.3">
      <c r="A474" s="2">
        <v>37307</v>
      </c>
      <c r="B474">
        <v>142.83000000000001</v>
      </c>
      <c r="C474">
        <v>-90.83</v>
      </c>
      <c r="D474">
        <v>-92.12</v>
      </c>
    </row>
    <row r="475" spans="1:4" x14ac:dyDescent="0.3">
      <c r="A475" s="2">
        <v>37312</v>
      </c>
      <c r="B475">
        <v>143.53</v>
      </c>
      <c r="C475">
        <v>-91.53</v>
      </c>
      <c r="D475">
        <v>-92.82</v>
      </c>
    </row>
    <row r="476" spans="1:4" x14ac:dyDescent="0.3">
      <c r="A476" s="2">
        <v>37315</v>
      </c>
      <c r="B476">
        <v>142.21</v>
      </c>
      <c r="C476">
        <v>-90.21</v>
      </c>
      <c r="D476">
        <v>-91.5</v>
      </c>
    </row>
    <row r="477" spans="1:4" x14ac:dyDescent="0.3">
      <c r="A477" s="2">
        <v>37320</v>
      </c>
      <c r="B477">
        <v>142.41999999999899</v>
      </c>
      <c r="C477">
        <v>-90.42</v>
      </c>
      <c r="D477">
        <v>-91.71</v>
      </c>
    </row>
    <row r="478" spans="1:4" x14ac:dyDescent="0.3">
      <c r="A478" s="2">
        <v>37325</v>
      </c>
      <c r="B478">
        <v>143.71</v>
      </c>
      <c r="C478">
        <v>-91.71</v>
      </c>
      <c r="D478">
        <v>-93</v>
      </c>
    </row>
    <row r="479" spans="1:4" x14ac:dyDescent="0.3">
      <c r="A479" s="2">
        <v>37330</v>
      </c>
      <c r="B479">
        <v>140.62</v>
      </c>
      <c r="C479">
        <v>-88.62</v>
      </c>
      <c r="D479">
        <v>-89.91</v>
      </c>
    </row>
    <row r="480" spans="1:4" x14ac:dyDescent="0.3">
      <c r="A480" s="2">
        <v>37335</v>
      </c>
      <c r="B480">
        <v>140.04</v>
      </c>
      <c r="C480">
        <v>-88.04</v>
      </c>
      <c r="D480">
        <v>-89.33</v>
      </c>
    </row>
    <row r="481" spans="1:4" x14ac:dyDescent="0.3">
      <c r="A481" s="2">
        <v>37340</v>
      </c>
      <c r="B481">
        <v>139.69</v>
      </c>
      <c r="C481">
        <v>-87.69</v>
      </c>
      <c r="D481">
        <v>-88.98</v>
      </c>
    </row>
    <row r="482" spans="1:4" x14ac:dyDescent="0.3">
      <c r="A482" s="2">
        <v>37346</v>
      </c>
      <c r="B482">
        <v>139.49</v>
      </c>
      <c r="C482">
        <v>-87.49</v>
      </c>
      <c r="D482">
        <v>-88.78</v>
      </c>
    </row>
    <row r="483" spans="1:4" x14ac:dyDescent="0.3">
      <c r="A483" s="2">
        <v>37351</v>
      </c>
      <c r="B483">
        <v>139.16</v>
      </c>
      <c r="C483">
        <v>-87.16</v>
      </c>
      <c r="D483">
        <v>-88.45</v>
      </c>
    </row>
    <row r="484" spans="1:4" x14ac:dyDescent="0.3">
      <c r="A484" s="2">
        <v>37356</v>
      </c>
      <c r="B484">
        <v>140.79</v>
      </c>
      <c r="C484">
        <v>-88.79</v>
      </c>
      <c r="D484">
        <v>-90.08</v>
      </c>
    </row>
    <row r="485" spans="1:4" x14ac:dyDescent="0.3">
      <c r="A485" s="2">
        <v>37361</v>
      </c>
      <c r="B485">
        <v>142.55000000000001</v>
      </c>
      <c r="C485">
        <v>-90.55</v>
      </c>
      <c r="D485">
        <v>-91.84</v>
      </c>
    </row>
    <row r="486" spans="1:4" x14ac:dyDescent="0.3">
      <c r="A486" s="2">
        <v>37363</v>
      </c>
      <c r="B486">
        <v>141.91</v>
      </c>
      <c r="C486">
        <v>-89.91</v>
      </c>
      <c r="D486">
        <v>-91.2</v>
      </c>
    </row>
    <row r="487" spans="1:4" x14ac:dyDescent="0.3">
      <c r="A487" s="2">
        <v>37366</v>
      </c>
      <c r="B487">
        <v>140.77000000000001</v>
      </c>
      <c r="C487">
        <v>-88.77</v>
      </c>
      <c r="D487">
        <v>-90.06</v>
      </c>
    </row>
    <row r="488" spans="1:4" x14ac:dyDescent="0.3">
      <c r="A488" s="2">
        <v>37371</v>
      </c>
      <c r="B488">
        <v>140.71</v>
      </c>
      <c r="C488">
        <v>-88.71</v>
      </c>
      <c r="D488">
        <v>-90</v>
      </c>
    </row>
    <row r="489" spans="1:4" x14ac:dyDescent="0.3">
      <c r="A489" s="2">
        <v>37376</v>
      </c>
      <c r="B489">
        <v>140.36000000000001</v>
      </c>
      <c r="C489">
        <v>-88.36</v>
      </c>
      <c r="D489">
        <v>-89.65</v>
      </c>
    </row>
    <row r="490" spans="1:4" x14ac:dyDescent="0.3">
      <c r="A490" s="2">
        <v>37381</v>
      </c>
      <c r="B490">
        <v>139.16</v>
      </c>
      <c r="C490">
        <v>-87.16</v>
      </c>
      <c r="D490">
        <v>-88.45</v>
      </c>
    </row>
    <row r="491" spans="1:4" x14ac:dyDescent="0.3">
      <c r="A491" s="2">
        <v>37386</v>
      </c>
      <c r="B491">
        <v>138.58000000000001</v>
      </c>
      <c r="C491">
        <v>-86.58</v>
      </c>
      <c r="D491">
        <v>-87.87</v>
      </c>
    </row>
    <row r="492" spans="1:4" x14ac:dyDescent="0.3">
      <c r="A492" s="2">
        <v>37391</v>
      </c>
      <c r="B492">
        <v>138.229999999999</v>
      </c>
      <c r="C492">
        <v>-86.23</v>
      </c>
      <c r="D492">
        <v>-87.52</v>
      </c>
    </row>
    <row r="493" spans="1:4" x14ac:dyDescent="0.3">
      <c r="A493" s="2">
        <v>37396</v>
      </c>
      <c r="B493">
        <v>138.13999999999899</v>
      </c>
      <c r="C493">
        <v>-86.14</v>
      </c>
      <c r="D493">
        <v>-87.43</v>
      </c>
    </row>
    <row r="494" spans="1:4" x14ac:dyDescent="0.3">
      <c r="A494" s="2">
        <v>37401</v>
      </c>
      <c r="B494">
        <v>140.729999999999</v>
      </c>
      <c r="C494">
        <v>-88.73</v>
      </c>
      <c r="D494">
        <v>-90.02</v>
      </c>
    </row>
    <row r="495" spans="1:4" x14ac:dyDescent="0.3">
      <c r="A495" s="2">
        <v>37407</v>
      </c>
      <c r="B495">
        <v>139.54</v>
      </c>
      <c r="C495">
        <v>-87.54</v>
      </c>
      <c r="D495">
        <v>-88.83</v>
      </c>
    </row>
    <row r="496" spans="1:4" x14ac:dyDescent="0.3">
      <c r="A496" s="2">
        <v>37412</v>
      </c>
      <c r="B496">
        <v>141.36000000000001</v>
      </c>
      <c r="C496">
        <v>-89.36</v>
      </c>
      <c r="D496">
        <v>-90.65</v>
      </c>
    </row>
    <row r="497" spans="1:4" x14ac:dyDescent="0.3">
      <c r="A497" s="2">
        <v>37417</v>
      </c>
      <c r="B497">
        <v>142.229999999999</v>
      </c>
      <c r="C497">
        <v>-90.23</v>
      </c>
      <c r="D497">
        <v>-91.52</v>
      </c>
    </row>
    <row r="498" spans="1:4" x14ac:dyDescent="0.3">
      <c r="A498" s="2">
        <v>37422</v>
      </c>
      <c r="B498">
        <v>142.86000000000001</v>
      </c>
      <c r="C498">
        <v>-90.86</v>
      </c>
      <c r="D498">
        <v>-92.15</v>
      </c>
    </row>
    <row r="499" spans="1:4" x14ac:dyDescent="0.3">
      <c r="A499" s="2">
        <v>37427</v>
      </c>
      <c r="B499">
        <v>143.41</v>
      </c>
      <c r="C499">
        <v>-91.41</v>
      </c>
      <c r="D499">
        <v>-92.7</v>
      </c>
    </row>
    <row r="500" spans="1:4" x14ac:dyDescent="0.3">
      <c r="A500" s="2">
        <v>37432</v>
      </c>
      <c r="B500">
        <v>145.58000000000001</v>
      </c>
      <c r="C500">
        <v>-93.58</v>
      </c>
      <c r="D500">
        <v>-94.87</v>
      </c>
    </row>
    <row r="501" spans="1:4" x14ac:dyDescent="0.3">
      <c r="A501" s="2">
        <v>37437</v>
      </c>
      <c r="B501">
        <v>146.97</v>
      </c>
      <c r="C501">
        <v>-94.97</v>
      </c>
      <c r="D501">
        <v>-96.26</v>
      </c>
    </row>
    <row r="502" spans="1:4" x14ac:dyDescent="0.3">
      <c r="A502" s="2">
        <v>37442</v>
      </c>
      <c r="B502">
        <v>148.26</v>
      </c>
      <c r="C502">
        <v>-96.26</v>
      </c>
      <c r="D502">
        <v>-97.55</v>
      </c>
    </row>
    <row r="503" spans="1:4" x14ac:dyDescent="0.3">
      <c r="A503" s="2">
        <v>37447</v>
      </c>
      <c r="B503">
        <v>149.87</v>
      </c>
      <c r="C503">
        <v>-97.87</v>
      </c>
      <c r="D503">
        <v>-99.16</v>
      </c>
    </row>
    <row r="504" spans="1:4" x14ac:dyDescent="0.3">
      <c r="A504" s="2">
        <v>37452</v>
      </c>
      <c r="B504">
        <v>150.82</v>
      </c>
      <c r="C504">
        <v>-98.82</v>
      </c>
      <c r="D504">
        <v>-100.11</v>
      </c>
    </row>
    <row r="505" spans="1:4" x14ac:dyDescent="0.3">
      <c r="A505" s="2">
        <v>37457</v>
      </c>
      <c r="B505">
        <v>150.56</v>
      </c>
      <c r="C505">
        <v>-98.56</v>
      </c>
      <c r="D505">
        <v>-99.85</v>
      </c>
    </row>
    <row r="506" spans="1:4" x14ac:dyDescent="0.3">
      <c r="A506" s="2">
        <v>37462</v>
      </c>
      <c r="B506">
        <v>149.12</v>
      </c>
      <c r="C506">
        <v>-97.12</v>
      </c>
      <c r="D506">
        <v>-98.41</v>
      </c>
    </row>
    <row r="507" spans="1:4" x14ac:dyDescent="0.3">
      <c r="A507" s="2">
        <v>37468</v>
      </c>
      <c r="B507">
        <v>148.82</v>
      </c>
      <c r="C507">
        <v>-96.82</v>
      </c>
      <c r="D507">
        <v>-98.11</v>
      </c>
    </row>
    <row r="508" spans="1:4" x14ac:dyDescent="0.3">
      <c r="A508" s="2">
        <v>37473</v>
      </c>
      <c r="B508">
        <v>148.83000000000001</v>
      </c>
      <c r="C508">
        <v>-96.83</v>
      </c>
      <c r="D508">
        <v>-98.12</v>
      </c>
    </row>
    <row r="509" spans="1:4" x14ac:dyDescent="0.3">
      <c r="A509" s="2">
        <v>37478</v>
      </c>
      <c r="B509">
        <v>150.12</v>
      </c>
      <c r="C509">
        <v>-98.12</v>
      </c>
      <c r="D509">
        <v>-99.41</v>
      </c>
    </row>
    <row r="510" spans="1:4" x14ac:dyDescent="0.3">
      <c r="A510" s="2">
        <v>37483</v>
      </c>
      <c r="B510">
        <v>149.74</v>
      </c>
      <c r="C510">
        <v>-97.74</v>
      </c>
      <c r="D510">
        <v>-99.03</v>
      </c>
    </row>
    <row r="511" spans="1:4" x14ac:dyDescent="0.3">
      <c r="A511" s="2">
        <v>37488</v>
      </c>
      <c r="B511">
        <v>149.55000000000001</v>
      </c>
      <c r="C511">
        <v>-97.55</v>
      </c>
      <c r="D511">
        <v>-98.84</v>
      </c>
    </row>
    <row r="512" spans="1:4" x14ac:dyDescent="0.3">
      <c r="A512" s="2">
        <v>37493</v>
      </c>
      <c r="B512">
        <v>149.72</v>
      </c>
      <c r="C512">
        <v>-97.72</v>
      </c>
      <c r="D512">
        <v>-99.01</v>
      </c>
    </row>
    <row r="513" spans="1:4" x14ac:dyDescent="0.3">
      <c r="A513" s="2">
        <v>37499</v>
      </c>
      <c r="B513">
        <v>149.76</v>
      </c>
      <c r="C513">
        <v>-97.76</v>
      </c>
      <c r="D513">
        <v>-99.05</v>
      </c>
    </row>
    <row r="514" spans="1:4" x14ac:dyDescent="0.3">
      <c r="A514" s="2">
        <v>37504</v>
      </c>
      <c r="B514">
        <v>151.05000000000001</v>
      </c>
      <c r="C514">
        <v>-99.05</v>
      </c>
      <c r="D514">
        <v>-100.34</v>
      </c>
    </row>
    <row r="515" spans="1:4" x14ac:dyDescent="0.3">
      <c r="A515" s="2">
        <v>37509</v>
      </c>
      <c r="B515">
        <v>152.80000000000001</v>
      </c>
      <c r="C515">
        <v>-100.8</v>
      </c>
      <c r="D515">
        <v>-102.09</v>
      </c>
    </row>
    <row r="516" spans="1:4" x14ac:dyDescent="0.3">
      <c r="A516" s="2">
        <v>37514</v>
      </c>
      <c r="B516">
        <v>153.979999999999</v>
      </c>
      <c r="C516">
        <v>-101.98</v>
      </c>
      <c r="D516">
        <v>-103.27</v>
      </c>
    </row>
    <row r="517" spans="1:4" x14ac:dyDescent="0.3">
      <c r="A517" s="2">
        <v>37519</v>
      </c>
      <c r="B517">
        <v>154.44</v>
      </c>
      <c r="C517">
        <v>-102.44</v>
      </c>
      <c r="D517">
        <v>-103.73</v>
      </c>
    </row>
    <row r="518" spans="1:4" x14ac:dyDescent="0.3">
      <c r="A518" s="2">
        <v>37524</v>
      </c>
      <c r="B518">
        <v>154.55000000000001</v>
      </c>
      <c r="C518">
        <v>-102.55</v>
      </c>
      <c r="D518">
        <v>-103.84</v>
      </c>
    </row>
    <row r="519" spans="1:4" x14ac:dyDescent="0.3">
      <c r="A519" s="2">
        <v>37529</v>
      </c>
      <c r="B519">
        <v>154.13</v>
      </c>
      <c r="C519">
        <v>-102.13</v>
      </c>
      <c r="D519">
        <v>-103.42</v>
      </c>
    </row>
    <row r="520" spans="1:4" x14ac:dyDescent="0.3">
      <c r="A520" s="2">
        <v>37534</v>
      </c>
      <c r="B520">
        <v>153.57</v>
      </c>
      <c r="C520">
        <v>-101.57</v>
      </c>
      <c r="D520">
        <v>-102.86</v>
      </c>
    </row>
    <row r="521" spans="1:4" x14ac:dyDescent="0.3">
      <c r="A521" s="2">
        <v>37539</v>
      </c>
      <c r="B521">
        <v>153.1</v>
      </c>
      <c r="C521">
        <v>-101.1</v>
      </c>
      <c r="D521">
        <v>-102.39</v>
      </c>
    </row>
    <row r="522" spans="1:4" x14ac:dyDescent="0.3">
      <c r="A522" s="2">
        <v>37544</v>
      </c>
      <c r="B522">
        <v>151.77000000000001</v>
      </c>
      <c r="C522">
        <v>-99.77</v>
      </c>
      <c r="D522">
        <v>-101.06</v>
      </c>
    </row>
    <row r="523" spans="1:4" x14ac:dyDescent="0.3">
      <c r="A523" s="2">
        <v>37549</v>
      </c>
      <c r="B523">
        <v>150.78</v>
      </c>
      <c r="C523">
        <v>-98.78</v>
      </c>
      <c r="D523">
        <v>-100.07</v>
      </c>
    </row>
    <row r="524" spans="1:4" x14ac:dyDescent="0.3">
      <c r="A524" s="2">
        <v>37554</v>
      </c>
      <c r="B524">
        <v>150.63999999999899</v>
      </c>
      <c r="C524">
        <v>-98.64</v>
      </c>
      <c r="D524">
        <v>-99.93</v>
      </c>
    </row>
    <row r="525" spans="1:4" x14ac:dyDescent="0.3">
      <c r="A525" s="2">
        <v>37560</v>
      </c>
      <c r="B525">
        <v>149.979999999999</v>
      </c>
      <c r="C525">
        <v>-97.98</v>
      </c>
      <c r="D525">
        <v>-99.27</v>
      </c>
    </row>
    <row r="526" spans="1:4" x14ac:dyDescent="0.3">
      <c r="A526" s="2">
        <v>37565</v>
      </c>
      <c r="B526">
        <v>148.9</v>
      </c>
      <c r="C526">
        <v>-96.9</v>
      </c>
      <c r="D526">
        <v>-98.19</v>
      </c>
    </row>
    <row r="527" spans="1:4" x14ac:dyDescent="0.3">
      <c r="A527" s="2">
        <v>37570</v>
      </c>
      <c r="B527">
        <v>148.85</v>
      </c>
      <c r="C527">
        <v>-96.85</v>
      </c>
      <c r="D527">
        <v>-98.14</v>
      </c>
    </row>
    <row r="528" spans="1:4" x14ac:dyDescent="0.3">
      <c r="A528" s="2">
        <v>37575</v>
      </c>
      <c r="B528">
        <v>149.07</v>
      </c>
      <c r="C528">
        <v>-97.07</v>
      </c>
      <c r="D528">
        <v>-98.36</v>
      </c>
    </row>
    <row r="529" spans="1:4" x14ac:dyDescent="0.3">
      <c r="A529" s="2">
        <v>37580</v>
      </c>
      <c r="B529">
        <v>148.49</v>
      </c>
      <c r="C529">
        <v>-96.49</v>
      </c>
      <c r="D529">
        <v>-97.78</v>
      </c>
    </row>
    <row r="530" spans="1:4" x14ac:dyDescent="0.3">
      <c r="A530" s="2">
        <v>37585</v>
      </c>
      <c r="B530">
        <v>147.78</v>
      </c>
      <c r="C530">
        <v>-95.78</v>
      </c>
      <c r="D530">
        <v>-97.07</v>
      </c>
    </row>
    <row r="531" spans="1:4" x14ac:dyDescent="0.3">
      <c r="A531" s="2">
        <v>37590</v>
      </c>
      <c r="B531">
        <v>147.729999999999</v>
      </c>
      <c r="C531">
        <v>-95.73</v>
      </c>
      <c r="D531">
        <v>-97.02</v>
      </c>
    </row>
    <row r="532" spans="1:4" x14ac:dyDescent="0.3">
      <c r="A532" s="2">
        <v>37595</v>
      </c>
      <c r="B532">
        <v>147.78</v>
      </c>
      <c r="C532">
        <v>-95.78</v>
      </c>
      <c r="D532">
        <v>-97.07</v>
      </c>
    </row>
    <row r="533" spans="1:4" x14ac:dyDescent="0.3">
      <c r="A533" s="2">
        <v>37600</v>
      </c>
      <c r="B533">
        <v>146.34</v>
      </c>
      <c r="C533">
        <v>-94.34</v>
      </c>
      <c r="D533">
        <v>-95.63</v>
      </c>
    </row>
    <row r="534" spans="1:4" x14ac:dyDescent="0.3">
      <c r="A534" s="2">
        <v>37605</v>
      </c>
      <c r="B534">
        <v>144.84</v>
      </c>
      <c r="C534">
        <v>-92.84</v>
      </c>
      <c r="D534">
        <v>-94.13</v>
      </c>
    </row>
    <row r="535" spans="1:4" x14ac:dyDescent="0.3">
      <c r="A535" s="2">
        <v>37610</v>
      </c>
      <c r="B535">
        <v>145.78</v>
      </c>
      <c r="C535">
        <v>-93.78</v>
      </c>
      <c r="D535">
        <v>-95.07</v>
      </c>
    </row>
    <row r="536" spans="1:4" x14ac:dyDescent="0.3">
      <c r="A536" s="2">
        <v>37615</v>
      </c>
      <c r="B536">
        <v>145.09</v>
      </c>
      <c r="C536">
        <v>-93.09</v>
      </c>
      <c r="D536">
        <v>-94.38</v>
      </c>
    </row>
    <row r="537" spans="1:4" x14ac:dyDescent="0.3">
      <c r="A537" s="2">
        <v>37621</v>
      </c>
      <c r="B537">
        <v>145.61000000000001</v>
      </c>
      <c r="C537">
        <v>-93.61</v>
      </c>
      <c r="D537">
        <v>-94.9</v>
      </c>
    </row>
    <row r="538" spans="1:4" x14ac:dyDescent="0.3">
      <c r="A538" s="2">
        <v>37626</v>
      </c>
      <c r="B538">
        <v>145.04</v>
      </c>
      <c r="C538">
        <v>-93.04</v>
      </c>
      <c r="D538">
        <v>-94.33</v>
      </c>
    </row>
    <row r="539" spans="1:4" x14ac:dyDescent="0.3">
      <c r="A539" s="2">
        <v>37631</v>
      </c>
      <c r="B539">
        <v>145.01</v>
      </c>
      <c r="C539">
        <v>-93.01</v>
      </c>
      <c r="D539">
        <v>-94.3</v>
      </c>
    </row>
    <row r="540" spans="1:4" x14ac:dyDescent="0.3">
      <c r="A540" s="2">
        <v>37636</v>
      </c>
      <c r="B540">
        <v>144.07</v>
      </c>
      <c r="C540">
        <v>-92.07</v>
      </c>
      <c r="D540">
        <v>-93.36</v>
      </c>
    </row>
    <row r="541" spans="1:4" x14ac:dyDescent="0.3">
      <c r="A541" s="2">
        <v>37641</v>
      </c>
      <c r="B541">
        <v>144.88</v>
      </c>
      <c r="C541">
        <v>-92.88</v>
      </c>
      <c r="D541">
        <v>-94.17</v>
      </c>
    </row>
    <row r="542" spans="1:4" x14ac:dyDescent="0.3">
      <c r="A542" s="2">
        <v>37646</v>
      </c>
      <c r="B542">
        <v>144.97</v>
      </c>
      <c r="C542">
        <v>-92.97</v>
      </c>
      <c r="D542">
        <v>-94.26</v>
      </c>
    </row>
    <row r="543" spans="1:4" x14ac:dyDescent="0.3">
      <c r="A543" s="2">
        <v>37652</v>
      </c>
      <c r="B543">
        <v>144.77000000000001</v>
      </c>
      <c r="C543">
        <v>-92.77</v>
      </c>
      <c r="D543">
        <v>-94.06</v>
      </c>
    </row>
    <row r="544" spans="1:4" x14ac:dyDescent="0.3">
      <c r="A544" s="2">
        <v>37657</v>
      </c>
      <c r="B544">
        <v>145.6</v>
      </c>
      <c r="C544">
        <v>-93.6</v>
      </c>
      <c r="D544">
        <v>-94.89</v>
      </c>
    </row>
    <row r="545" spans="1:4" x14ac:dyDescent="0.3">
      <c r="A545" s="2">
        <v>37662</v>
      </c>
      <c r="B545">
        <v>145.26</v>
      </c>
      <c r="C545">
        <v>-93.26</v>
      </c>
      <c r="D545">
        <v>-94.55</v>
      </c>
    </row>
    <row r="546" spans="1:4" x14ac:dyDescent="0.3">
      <c r="A546" s="2">
        <v>37667</v>
      </c>
      <c r="B546">
        <v>144.84</v>
      </c>
      <c r="C546">
        <v>-92.84</v>
      </c>
      <c r="D546">
        <v>-94.13</v>
      </c>
    </row>
    <row r="547" spans="1:4" x14ac:dyDescent="0.3">
      <c r="A547" s="2">
        <v>37672</v>
      </c>
      <c r="B547">
        <v>144.69999999999899</v>
      </c>
      <c r="C547">
        <v>-92.7</v>
      </c>
      <c r="D547">
        <v>-93.99</v>
      </c>
    </row>
    <row r="548" spans="1:4" x14ac:dyDescent="0.3">
      <c r="A548" s="2">
        <v>37677</v>
      </c>
      <c r="B548">
        <v>143.4</v>
      </c>
      <c r="C548">
        <v>-91.4</v>
      </c>
      <c r="D548">
        <v>-92.69</v>
      </c>
    </row>
    <row r="549" spans="1:4" x14ac:dyDescent="0.3">
      <c r="A549" s="2">
        <v>37680</v>
      </c>
      <c r="B549">
        <v>143.22</v>
      </c>
      <c r="C549">
        <v>-91.22</v>
      </c>
      <c r="D549">
        <v>-92.51</v>
      </c>
    </row>
    <row r="550" spans="1:4" x14ac:dyDescent="0.3">
      <c r="A550" s="2">
        <v>37685</v>
      </c>
      <c r="B550">
        <v>143.94</v>
      </c>
      <c r="C550">
        <v>-91.94</v>
      </c>
      <c r="D550">
        <v>-93.23</v>
      </c>
    </row>
    <row r="551" spans="1:4" x14ac:dyDescent="0.3">
      <c r="A551" s="2">
        <v>37690</v>
      </c>
      <c r="B551">
        <v>143.99</v>
      </c>
      <c r="C551">
        <v>-91.99</v>
      </c>
      <c r="D551">
        <v>-93.28</v>
      </c>
    </row>
    <row r="552" spans="1:4" x14ac:dyDescent="0.3">
      <c r="A552" s="2">
        <v>37695</v>
      </c>
      <c r="B552">
        <v>143.88</v>
      </c>
      <c r="C552">
        <v>-91.88</v>
      </c>
      <c r="D552">
        <v>-93.17</v>
      </c>
    </row>
    <row r="553" spans="1:4" x14ac:dyDescent="0.3">
      <c r="A553" s="2">
        <v>37700</v>
      </c>
      <c r="B553">
        <v>142.94</v>
      </c>
      <c r="C553">
        <v>-90.94</v>
      </c>
      <c r="D553">
        <v>-92.23</v>
      </c>
    </row>
    <row r="554" spans="1:4" x14ac:dyDescent="0.3">
      <c r="A554" s="2">
        <v>37705</v>
      </c>
      <c r="B554">
        <v>143.52000000000001</v>
      </c>
      <c r="C554">
        <v>-91.52</v>
      </c>
      <c r="D554">
        <v>-92.81</v>
      </c>
    </row>
    <row r="555" spans="1:4" x14ac:dyDescent="0.3">
      <c r="A555" s="2">
        <v>37708</v>
      </c>
      <c r="B555">
        <v>142.28</v>
      </c>
      <c r="C555">
        <v>-90.28</v>
      </c>
      <c r="D555">
        <v>-91.57</v>
      </c>
    </row>
    <row r="556" spans="1:4" x14ac:dyDescent="0.3">
      <c r="A556" s="2">
        <v>37716</v>
      </c>
      <c r="B556">
        <v>143.29</v>
      </c>
      <c r="C556">
        <v>-91.29</v>
      </c>
      <c r="D556">
        <v>-92.58</v>
      </c>
    </row>
    <row r="557" spans="1:4" x14ac:dyDescent="0.3">
      <c r="A557" s="2">
        <v>37721</v>
      </c>
      <c r="B557">
        <v>142.22</v>
      </c>
      <c r="C557">
        <v>-90.22</v>
      </c>
      <c r="D557">
        <v>-91.51</v>
      </c>
    </row>
    <row r="558" spans="1:4" x14ac:dyDescent="0.3">
      <c r="A558" s="2">
        <v>37726</v>
      </c>
      <c r="B558">
        <v>142.85</v>
      </c>
      <c r="C558">
        <v>-90.85</v>
      </c>
      <c r="D558">
        <v>-92.14</v>
      </c>
    </row>
    <row r="559" spans="1:4" x14ac:dyDescent="0.3">
      <c r="A559" s="2">
        <v>37731</v>
      </c>
      <c r="B559">
        <v>143.02000000000001</v>
      </c>
      <c r="C559">
        <v>-91.02</v>
      </c>
      <c r="D559">
        <v>-92.31</v>
      </c>
    </row>
    <row r="560" spans="1:4" x14ac:dyDescent="0.3">
      <c r="A560" s="2">
        <v>37736</v>
      </c>
      <c r="B560">
        <v>143.16</v>
      </c>
      <c r="C560">
        <v>-91.16</v>
      </c>
      <c r="D560">
        <v>-92.45</v>
      </c>
    </row>
    <row r="561" spans="1:4" x14ac:dyDescent="0.3">
      <c r="A561" s="2">
        <v>37741</v>
      </c>
      <c r="B561">
        <v>142.87</v>
      </c>
      <c r="C561">
        <v>-90.87</v>
      </c>
      <c r="D561">
        <v>-92.16</v>
      </c>
    </row>
    <row r="562" spans="1:4" x14ac:dyDescent="0.3">
      <c r="A562" s="2">
        <v>37746</v>
      </c>
      <c r="B562">
        <v>142.05000000000001</v>
      </c>
      <c r="C562">
        <v>-90.05</v>
      </c>
      <c r="D562">
        <v>-91.34</v>
      </c>
    </row>
    <row r="563" spans="1:4" x14ac:dyDescent="0.3">
      <c r="A563" s="2">
        <v>37751</v>
      </c>
      <c r="B563">
        <v>141.63999999999899</v>
      </c>
      <c r="C563">
        <v>-89.64</v>
      </c>
      <c r="D563">
        <v>-90.93</v>
      </c>
    </row>
    <row r="564" spans="1:4" x14ac:dyDescent="0.3">
      <c r="A564" s="2">
        <v>37756</v>
      </c>
      <c r="B564">
        <v>142.69</v>
      </c>
      <c r="C564">
        <v>-90.69</v>
      </c>
      <c r="D564">
        <v>-91.98</v>
      </c>
    </row>
    <row r="565" spans="1:4" x14ac:dyDescent="0.3">
      <c r="A565" s="2">
        <v>37761</v>
      </c>
      <c r="B565">
        <v>142.63999999999899</v>
      </c>
      <c r="C565">
        <v>-90.64</v>
      </c>
      <c r="D565">
        <v>-91.93</v>
      </c>
    </row>
    <row r="566" spans="1:4" x14ac:dyDescent="0.3">
      <c r="A566" s="2">
        <v>37787</v>
      </c>
      <c r="B566">
        <v>142.25</v>
      </c>
      <c r="C566">
        <v>-90.25</v>
      </c>
      <c r="D566">
        <v>-91.54</v>
      </c>
    </row>
    <row r="567" spans="1:4" x14ac:dyDescent="0.3">
      <c r="A567" s="2">
        <v>37792</v>
      </c>
      <c r="B567">
        <v>142.06</v>
      </c>
      <c r="C567">
        <v>-90.06</v>
      </c>
      <c r="D567">
        <v>-91.35</v>
      </c>
    </row>
    <row r="568" spans="1:4" x14ac:dyDescent="0.3">
      <c r="A568" s="2">
        <v>37797</v>
      </c>
      <c r="B568">
        <v>143.78</v>
      </c>
      <c r="C568">
        <v>-91.78</v>
      </c>
      <c r="D568">
        <v>-93.07</v>
      </c>
    </row>
    <row r="569" spans="1:4" x14ac:dyDescent="0.3">
      <c r="A569" s="2">
        <v>37802</v>
      </c>
      <c r="B569">
        <v>143.19</v>
      </c>
      <c r="C569">
        <v>-91.19</v>
      </c>
      <c r="D569">
        <v>-92.48</v>
      </c>
    </row>
    <row r="570" spans="1:4" x14ac:dyDescent="0.3">
      <c r="A570" s="2">
        <v>37807</v>
      </c>
      <c r="B570">
        <v>143.229999999999</v>
      </c>
      <c r="C570">
        <v>-91.23</v>
      </c>
      <c r="D570">
        <v>-92.52</v>
      </c>
    </row>
    <row r="571" spans="1:4" x14ac:dyDescent="0.3">
      <c r="A571" s="2">
        <v>37812</v>
      </c>
      <c r="B571">
        <v>144.16999999999899</v>
      </c>
      <c r="C571">
        <v>-92.17</v>
      </c>
      <c r="D571">
        <v>-93.46</v>
      </c>
    </row>
    <row r="572" spans="1:4" x14ac:dyDescent="0.3">
      <c r="A572" s="2">
        <v>37817</v>
      </c>
      <c r="B572">
        <v>143.83000000000001</v>
      </c>
      <c r="C572">
        <v>-91.83</v>
      </c>
      <c r="D572">
        <v>-93.12</v>
      </c>
    </row>
    <row r="573" spans="1:4" x14ac:dyDescent="0.3">
      <c r="A573" s="2">
        <v>37822</v>
      </c>
      <c r="B573">
        <v>143.979999999999</v>
      </c>
      <c r="C573">
        <v>-91.98</v>
      </c>
      <c r="D573">
        <v>-93.27</v>
      </c>
    </row>
    <row r="574" spans="1:4" x14ac:dyDescent="0.3">
      <c r="A574" s="2">
        <v>37827</v>
      </c>
      <c r="B574">
        <v>144.88</v>
      </c>
      <c r="C574">
        <v>-92.88</v>
      </c>
      <c r="D574">
        <v>-94.17</v>
      </c>
    </row>
    <row r="575" spans="1:4" x14ac:dyDescent="0.3">
      <c r="A575" s="2">
        <v>37833</v>
      </c>
      <c r="B575">
        <v>145.41999999999899</v>
      </c>
      <c r="C575">
        <v>-93.42</v>
      </c>
      <c r="D575">
        <v>-94.71</v>
      </c>
    </row>
    <row r="576" spans="1:4" x14ac:dyDescent="0.3">
      <c r="A576" s="2">
        <v>37838</v>
      </c>
      <c r="B576">
        <v>145.43</v>
      </c>
      <c r="C576">
        <v>-93.43</v>
      </c>
      <c r="D576">
        <v>-94.72</v>
      </c>
    </row>
    <row r="577" spans="1:4" x14ac:dyDescent="0.3">
      <c r="A577" s="2">
        <v>37843</v>
      </c>
      <c r="B577">
        <v>144.37</v>
      </c>
      <c r="C577">
        <v>-92.37</v>
      </c>
      <c r="D577">
        <v>-93.66</v>
      </c>
    </row>
    <row r="578" spans="1:4" x14ac:dyDescent="0.3">
      <c r="A578" s="2">
        <v>37848</v>
      </c>
      <c r="B578">
        <v>144.63</v>
      </c>
      <c r="C578">
        <v>-92.63</v>
      </c>
      <c r="D578">
        <v>-93.92</v>
      </c>
    </row>
    <row r="579" spans="1:4" x14ac:dyDescent="0.3">
      <c r="A579" s="2">
        <v>37853</v>
      </c>
      <c r="B579">
        <v>144.15</v>
      </c>
      <c r="C579">
        <v>-92.15</v>
      </c>
      <c r="D579">
        <v>-93.44</v>
      </c>
    </row>
    <row r="580" spans="1:4" x14ac:dyDescent="0.3">
      <c r="A580" s="2">
        <v>37858</v>
      </c>
      <c r="B580">
        <v>145.19</v>
      </c>
      <c r="C580">
        <v>-93.19</v>
      </c>
      <c r="D580">
        <v>-94.48</v>
      </c>
    </row>
    <row r="581" spans="1:4" x14ac:dyDescent="0.3">
      <c r="A581" s="2">
        <v>37864</v>
      </c>
      <c r="B581">
        <v>145.34</v>
      </c>
      <c r="C581">
        <v>-93.34</v>
      </c>
      <c r="D581">
        <v>-94.63</v>
      </c>
    </row>
    <row r="582" spans="1:4" x14ac:dyDescent="0.3">
      <c r="A582" s="2">
        <v>37869</v>
      </c>
      <c r="B582">
        <v>145.11000000000001</v>
      </c>
      <c r="C582">
        <v>-93.11</v>
      </c>
      <c r="D582">
        <v>-94.4</v>
      </c>
    </row>
    <row r="583" spans="1:4" x14ac:dyDescent="0.3">
      <c r="A583" s="2">
        <v>37874</v>
      </c>
      <c r="B583">
        <v>145.1</v>
      </c>
      <c r="C583">
        <v>-93.1</v>
      </c>
      <c r="D583">
        <v>-94.39</v>
      </c>
    </row>
    <row r="584" spans="1:4" x14ac:dyDescent="0.3">
      <c r="A584" s="2">
        <v>37879</v>
      </c>
      <c r="B584">
        <v>145.01</v>
      </c>
      <c r="C584">
        <v>-93.01</v>
      </c>
      <c r="D584">
        <v>-94.3</v>
      </c>
    </row>
    <row r="585" spans="1:4" x14ac:dyDescent="0.3">
      <c r="A585" s="2">
        <v>37884</v>
      </c>
      <c r="B585">
        <v>142.63</v>
      </c>
      <c r="C585">
        <v>-90.63</v>
      </c>
      <c r="D585">
        <v>-91.92</v>
      </c>
    </row>
    <row r="586" spans="1:4" x14ac:dyDescent="0.3">
      <c r="A586" s="2">
        <v>37889</v>
      </c>
      <c r="B586">
        <v>143.18</v>
      </c>
      <c r="C586">
        <v>-91.18</v>
      </c>
      <c r="D586">
        <v>-92.47</v>
      </c>
    </row>
    <row r="587" spans="1:4" x14ac:dyDescent="0.3">
      <c r="A587" s="2">
        <v>37894</v>
      </c>
      <c r="B587">
        <v>144.03</v>
      </c>
      <c r="C587">
        <v>-92.03</v>
      </c>
      <c r="D587">
        <v>-93.32</v>
      </c>
    </row>
    <row r="588" spans="1:4" x14ac:dyDescent="0.3">
      <c r="A588" s="2">
        <v>37899</v>
      </c>
      <c r="B588">
        <v>144</v>
      </c>
      <c r="C588">
        <v>-92</v>
      </c>
      <c r="D588">
        <v>-93.29</v>
      </c>
    </row>
    <row r="589" spans="1:4" x14ac:dyDescent="0.3">
      <c r="A589" s="2">
        <v>37904</v>
      </c>
      <c r="B589">
        <v>144.36000000000001</v>
      </c>
      <c r="C589">
        <v>-92.36</v>
      </c>
      <c r="D589">
        <v>-93.65</v>
      </c>
    </row>
    <row r="590" spans="1:4" x14ac:dyDescent="0.3">
      <c r="A590" s="2">
        <v>37909</v>
      </c>
      <c r="B590">
        <v>144.229999999999</v>
      </c>
      <c r="C590">
        <v>-92.23</v>
      </c>
      <c r="D590">
        <v>-93.52</v>
      </c>
    </row>
    <row r="591" spans="1:4" x14ac:dyDescent="0.3">
      <c r="A591" s="2">
        <v>37914</v>
      </c>
      <c r="B591">
        <v>144.76</v>
      </c>
      <c r="C591">
        <v>-92.76</v>
      </c>
      <c r="D591">
        <v>-94.05</v>
      </c>
    </row>
    <row r="592" spans="1:4" x14ac:dyDescent="0.3">
      <c r="A592" s="2">
        <v>37919</v>
      </c>
      <c r="B592">
        <v>145.5</v>
      </c>
      <c r="C592">
        <v>-93.5</v>
      </c>
      <c r="D592">
        <v>-94.79</v>
      </c>
    </row>
    <row r="593" spans="1:4" x14ac:dyDescent="0.3">
      <c r="A593" s="2">
        <v>37925</v>
      </c>
      <c r="B593">
        <v>143.77000000000001</v>
      </c>
      <c r="C593">
        <v>-91.77</v>
      </c>
      <c r="D593">
        <v>-93.06</v>
      </c>
    </row>
    <row r="594" spans="1:4" x14ac:dyDescent="0.3">
      <c r="A594" s="2">
        <v>37930</v>
      </c>
      <c r="B594">
        <v>144.29</v>
      </c>
      <c r="C594">
        <v>-92.29</v>
      </c>
      <c r="D594">
        <v>-93.58</v>
      </c>
    </row>
    <row r="595" spans="1:4" x14ac:dyDescent="0.3">
      <c r="A595" s="2">
        <v>37935</v>
      </c>
      <c r="B595">
        <v>144.03</v>
      </c>
      <c r="C595">
        <v>-92.03</v>
      </c>
      <c r="D595">
        <v>-93.32</v>
      </c>
    </row>
    <row r="596" spans="1:4" x14ac:dyDescent="0.3">
      <c r="A596" s="2">
        <v>37940</v>
      </c>
      <c r="B596">
        <v>144.06</v>
      </c>
      <c r="C596">
        <v>-92.06</v>
      </c>
      <c r="D596">
        <v>-93.35</v>
      </c>
    </row>
    <row r="597" spans="1:4" x14ac:dyDescent="0.3">
      <c r="A597" s="2">
        <v>37945</v>
      </c>
      <c r="B597">
        <v>144.32</v>
      </c>
      <c r="C597">
        <v>-92.32</v>
      </c>
      <c r="D597">
        <v>-93.61</v>
      </c>
    </row>
    <row r="598" spans="1:4" x14ac:dyDescent="0.3">
      <c r="A598" s="2">
        <v>37950</v>
      </c>
      <c r="B598">
        <v>144.63999999999899</v>
      </c>
      <c r="C598">
        <v>-92.64</v>
      </c>
      <c r="D598">
        <v>-93.93</v>
      </c>
    </row>
    <row r="599" spans="1:4" x14ac:dyDescent="0.3">
      <c r="A599" s="2">
        <v>37955</v>
      </c>
      <c r="B599">
        <v>143.86000000000001</v>
      </c>
      <c r="C599">
        <v>-91.86</v>
      </c>
      <c r="D599">
        <v>-93.15</v>
      </c>
    </row>
    <row r="600" spans="1:4" x14ac:dyDescent="0.3">
      <c r="A600" s="2">
        <v>37960</v>
      </c>
      <c r="B600">
        <v>143.88</v>
      </c>
      <c r="C600">
        <v>-91.88</v>
      </c>
      <c r="D600">
        <v>-93.17</v>
      </c>
    </row>
    <row r="601" spans="1:4" x14ac:dyDescent="0.3">
      <c r="A601" s="2">
        <v>37965</v>
      </c>
      <c r="B601">
        <v>143.33000000000001</v>
      </c>
      <c r="C601">
        <v>-91.33</v>
      </c>
      <c r="D601">
        <v>-92.62</v>
      </c>
    </row>
    <row r="602" spans="1:4" x14ac:dyDescent="0.3">
      <c r="A602" s="2">
        <v>37970</v>
      </c>
      <c r="B602">
        <v>143.22</v>
      </c>
      <c r="C602">
        <v>-91.22</v>
      </c>
      <c r="D602">
        <v>-92.51</v>
      </c>
    </row>
    <row r="603" spans="1:4" x14ac:dyDescent="0.3">
      <c r="A603" s="2">
        <v>37975</v>
      </c>
      <c r="B603">
        <v>142.78</v>
      </c>
      <c r="C603">
        <v>-90.78</v>
      </c>
      <c r="D603">
        <v>-92.07</v>
      </c>
    </row>
    <row r="604" spans="1:4" x14ac:dyDescent="0.3">
      <c r="A604" s="2">
        <v>37980</v>
      </c>
      <c r="B604">
        <v>142.979999999999</v>
      </c>
      <c r="C604">
        <v>-90.98</v>
      </c>
      <c r="D604">
        <v>-92.27</v>
      </c>
    </row>
    <row r="605" spans="1:4" x14ac:dyDescent="0.3">
      <c r="A605" s="2">
        <v>37986</v>
      </c>
      <c r="B605">
        <v>142.66</v>
      </c>
      <c r="C605">
        <v>-90.66</v>
      </c>
      <c r="D605">
        <v>-91.95</v>
      </c>
    </row>
    <row r="606" spans="1:4" x14ac:dyDescent="0.3">
      <c r="A606" s="2">
        <v>37991</v>
      </c>
      <c r="B606">
        <v>142.33000000000001</v>
      </c>
      <c r="C606">
        <v>-90.33</v>
      </c>
      <c r="D606">
        <v>-91.62</v>
      </c>
    </row>
    <row r="607" spans="1:4" x14ac:dyDescent="0.3">
      <c r="A607" s="2">
        <v>37996</v>
      </c>
      <c r="B607">
        <v>142.44</v>
      </c>
      <c r="C607">
        <v>-90.44</v>
      </c>
      <c r="D607">
        <v>-91.73</v>
      </c>
    </row>
    <row r="608" spans="1:4" x14ac:dyDescent="0.3">
      <c r="A608" s="2">
        <v>38001</v>
      </c>
      <c r="B608">
        <v>143.24</v>
      </c>
      <c r="C608">
        <v>-91.24</v>
      </c>
      <c r="D608">
        <v>-92.53</v>
      </c>
    </row>
    <row r="609" spans="1:4" x14ac:dyDescent="0.3">
      <c r="A609" s="2">
        <v>38006</v>
      </c>
      <c r="B609">
        <v>142.729999999999</v>
      </c>
      <c r="C609">
        <v>-90.73</v>
      </c>
      <c r="D609">
        <v>-92.02</v>
      </c>
    </row>
    <row r="610" spans="1:4" x14ac:dyDescent="0.3">
      <c r="A610" s="2">
        <v>38011</v>
      </c>
      <c r="B610">
        <v>142.55000000000001</v>
      </c>
      <c r="C610">
        <v>-90.55</v>
      </c>
      <c r="D610">
        <v>-91.84</v>
      </c>
    </row>
    <row r="611" spans="1:4" x14ac:dyDescent="0.3">
      <c r="A611" s="2">
        <v>38017</v>
      </c>
      <c r="B611">
        <v>142.77000000000001</v>
      </c>
      <c r="C611">
        <v>-90.77</v>
      </c>
      <c r="D611">
        <v>-92.06</v>
      </c>
    </row>
    <row r="612" spans="1:4" x14ac:dyDescent="0.3">
      <c r="A612" s="2">
        <v>38022</v>
      </c>
      <c r="B612">
        <v>143.33000000000001</v>
      </c>
      <c r="C612">
        <v>-91.33</v>
      </c>
      <c r="D612">
        <v>-92.62</v>
      </c>
    </row>
    <row r="613" spans="1:4" x14ac:dyDescent="0.3">
      <c r="A613" s="2">
        <v>38027</v>
      </c>
      <c r="B613">
        <v>143.26</v>
      </c>
      <c r="C613">
        <v>-91.26</v>
      </c>
      <c r="D613">
        <v>-92.55</v>
      </c>
    </row>
    <row r="614" spans="1:4" x14ac:dyDescent="0.3">
      <c r="A614" s="2">
        <v>38032</v>
      </c>
      <c r="B614">
        <v>142.91999999999899</v>
      </c>
      <c r="C614">
        <v>-90.92</v>
      </c>
      <c r="D614">
        <v>-92.21</v>
      </c>
    </row>
    <row r="615" spans="1:4" x14ac:dyDescent="0.3">
      <c r="A615" s="2">
        <v>38037</v>
      </c>
      <c r="B615">
        <v>142.5</v>
      </c>
      <c r="C615">
        <v>-90.5</v>
      </c>
      <c r="D615">
        <v>-91.79</v>
      </c>
    </row>
    <row r="616" spans="1:4" x14ac:dyDescent="0.3">
      <c r="A616" s="2">
        <v>38042</v>
      </c>
      <c r="B616">
        <v>142.87</v>
      </c>
      <c r="C616">
        <v>-90.87</v>
      </c>
      <c r="D616">
        <v>-92.16</v>
      </c>
    </row>
    <row r="617" spans="1:4" x14ac:dyDescent="0.3">
      <c r="A617" s="2">
        <v>38046</v>
      </c>
      <c r="B617">
        <v>142.09</v>
      </c>
      <c r="C617">
        <v>-90.09</v>
      </c>
      <c r="D617">
        <v>-91.38</v>
      </c>
    </row>
    <row r="618" spans="1:4" x14ac:dyDescent="0.3">
      <c r="A618" s="2">
        <v>38051</v>
      </c>
      <c r="B618">
        <v>142.34</v>
      </c>
      <c r="C618">
        <v>-90.34</v>
      </c>
      <c r="D618">
        <v>-91.63</v>
      </c>
    </row>
    <row r="619" spans="1:4" x14ac:dyDescent="0.3">
      <c r="A619" s="2">
        <v>38056</v>
      </c>
      <c r="B619">
        <v>143.24</v>
      </c>
      <c r="C619">
        <v>-91.24</v>
      </c>
      <c r="D619">
        <v>-92.53</v>
      </c>
    </row>
    <row r="620" spans="1:4" x14ac:dyDescent="0.3">
      <c r="A620" s="2">
        <v>38061</v>
      </c>
      <c r="B620">
        <v>142.56</v>
      </c>
      <c r="C620">
        <v>-90.56</v>
      </c>
      <c r="D620">
        <v>-91.85</v>
      </c>
    </row>
    <row r="621" spans="1:4" x14ac:dyDescent="0.3">
      <c r="A621" s="2">
        <v>38066</v>
      </c>
      <c r="B621">
        <v>142.59</v>
      </c>
      <c r="C621">
        <v>-90.59</v>
      </c>
      <c r="D621">
        <v>-91.88</v>
      </c>
    </row>
    <row r="622" spans="1:4" x14ac:dyDescent="0.3">
      <c r="A622" s="2">
        <v>38071</v>
      </c>
      <c r="B622">
        <v>142.729999999999</v>
      </c>
      <c r="C622">
        <v>-90.73</v>
      </c>
      <c r="D622">
        <v>-92.02</v>
      </c>
    </row>
    <row r="623" spans="1:4" x14ac:dyDescent="0.3">
      <c r="A623" s="2">
        <v>38077</v>
      </c>
      <c r="B623">
        <v>142.37</v>
      </c>
      <c r="C623">
        <v>-90.37</v>
      </c>
      <c r="D623">
        <v>-91.66</v>
      </c>
    </row>
    <row r="624" spans="1:4" x14ac:dyDescent="0.3">
      <c r="A624" s="2">
        <v>38082</v>
      </c>
      <c r="B624">
        <v>142.61000000000001</v>
      </c>
      <c r="C624">
        <v>-90.61</v>
      </c>
      <c r="D624">
        <v>-91.9</v>
      </c>
    </row>
    <row r="625" spans="1:4" x14ac:dyDescent="0.3">
      <c r="A625" s="2">
        <v>38087</v>
      </c>
      <c r="B625">
        <v>142.9</v>
      </c>
      <c r="C625">
        <v>-90.9</v>
      </c>
      <c r="D625">
        <v>-92.19</v>
      </c>
    </row>
    <row r="626" spans="1:4" x14ac:dyDescent="0.3">
      <c r="A626" s="2">
        <v>38092</v>
      </c>
      <c r="B626">
        <v>142.08000000000001</v>
      </c>
      <c r="C626">
        <v>-90.08</v>
      </c>
      <c r="D626">
        <v>-91.37</v>
      </c>
    </row>
    <row r="627" spans="1:4" x14ac:dyDescent="0.3">
      <c r="A627" s="2">
        <v>38097</v>
      </c>
      <c r="B627">
        <v>143.83000000000001</v>
      </c>
      <c r="C627">
        <v>-91.83</v>
      </c>
      <c r="D627">
        <v>-93.12</v>
      </c>
    </row>
    <row r="628" spans="1:4" x14ac:dyDescent="0.3">
      <c r="A628" s="2">
        <v>38102</v>
      </c>
      <c r="B628">
        <v>144.66999999999899</v>
      </c>
      <c r="C628">
        <v>-92.67</v>
      </c>
      <c r="D628">
        <v>-93.96</v>
      </c>
    </row>
    <row r="629" spans="1:4" x14ac:dyDescent="0.3">
      <c r="A629" s="2">
        <v>38107</v>
      </c>
      <c r="B629">
        <v>143.47</v>
      </c>
      <c r="C629">
        <v>-91.47</v>
      </c>
      <c r="D629">
        <v>-92.76</v>
      </c>
    </row>
    <row r="630" spans="1:4" x14ac:dyDescent="0.3">
      <c r="A630" s="2">
        <v>38112</v>
      </c>
      <c r="B630">
        <v>142.96</v>
      </c>
      <c r="C630">
        <v>-90.96</v>
      </c>
      <c r="D630">
        <v>-92.25</v>
      </c>
    </row>
    <row r="631" spans="1:4" x14ac:dyDescent="0.3">
      <c r="A631" s="2">
        <v>38117</v>
      </c>
      <c r="B631">
        <v>143.66</v>
      </c>
      <c r="C631">
        <v>-91.66</v>
      </c>
      <c r="D631">
        <v>-92.95</v>
      </c>
    </row>
    <row r="632" spans="1:4" x14ac:dyDescent="0.3">
      <c r="A632" s="2">
        <v>38193</v>
      </c>
      <c r="B632">
        <v>145.84</v>
      </c>
      <c r="C632">
        <v>-93.84</v>
      </c>
      <c r="D632">
        <v>-95.13</v>
      </c>
    </row>
    <row r="633" spans="1:4" x14ac:dyDescent="0.3">
      <c r="A633" s="2">
        <v>38199</v>
      </c>
      <c r="B633">
        <v>145.19999999999899</v>
      </c>
      <c r="C633">
        <v>-93.2</v>
      </c>
      <c r="D633">
        <v>-94.49</v>
      </c>
    </row>
    <row r="634" spans="1:4" x14ac:dyDescent="0.3">
      <c r="A634" s="2">
        <v>38204</v>
      </c>
      <c r="B634">
        <v>145.52000000000001</v>
      </c>
      <c r="C634">
        <v>-93.52</v>
      </c>
      <c r="D634">
        <v>-94.81</v>
      </c>
    </row>
    <row r="635" spans="1:4" x14ac:dyDescent="0.3">
      <c r="A635" s="2">
        <v>38209</v>
      </c>
      <c r="B635">
        <v>144.88999999999899</v>
      </c>
      <c r="C635">
        <v>-92.89</v>
      </c>
      <c r="D635">
        <v>-94.18</v>
      </c>
    </row>
    <row r="636" spans="1:4" x14ac:dyDescent="0.3">
      <c r="A636" s="2">
        <v>38214</v>
      </c>
      <c r="B636">
        <v>144.63999999999899</v>
      </c>
      <c r="C636">
        <v>-92.64</v>
      </c>
      <c r="D636">
        <v>-93.93</v>
      </c>
    </row>
    <row r="637" spans="1:4" x14ac:dyDescent="0.3">
      <c r="A637" s="2">
        <v>38219</v>
      </c>
      <c r="B637">
        <v>144.88</v>
      </c>
      <c r="C637">
        <v>-92.88</v>
      </c>
      <c r="D637">
        <v>-94.17</v>
      </c>
    </row>
    <row r="638" spans="1:4" x14ac:dyDescent="0.3">
      <c r="A638" s="2">
        <v>38224</v>
      </c>
      <c r="B638">
        <v>145.86000000000001</v>
      </c>
      <c r="C638">
        <v>-93.86</v>
      </c>
      <c r="D638">
        <v>-95.15</v>
      </c>
    </row>
    <row r="639" spans="1:4" x14ac:dyDescent="0.3">
      <c r="A639" s="2">
        <v>38230</v>
      </c>
      <c r="B639">
        <v>146.77000000000001</v>
      </c>
      <c r="C639">
        <v>-94.77</v>
      </c>
      <c r="D639">
        <v>-96.06</v>
      </c>
    </row>
    <row r="640" spans="1:4" x14ac:dyDescent="0.3">
      <c r="A640" s="2">
        <v>38235</v>
      </c>
      <c r="B640">
        <v>145.99</v>
      </c>
      <c r="C640">
        <v>-93.99</v>
      </c>
      <c r="D640">
        <v>-95.28</v>
      </c>
    </row>
    <row r="641" spans="1:4" x14ac:dyDescent="0.3">
      <c r="A641" s="2">
        <v>38240</v>
      </c>
      <c r="B641">
        <v>145.55000000000001</v>
      </c>
      <c r="C641">
        <v>-93.55</v>
      </c>
      <c r="D641">
        <v>-94.84</v>
      </c>
    </row>
    <row r="642" spans="1:4" x14ac:dyDescent="0.3">
      <c r="A642" s="2">
        <v>38245</v>
      </c>
      <c r="B642">
        <v>145.44999999999899</v>
      </c>
      <c r="C642">
        <v>-93.45</v>
      </c>
      <c r="D642">
        <v>-94.74</v>
      </c>
    </row>
    <row r="643" spans="1:4" x14ac:dyDescent="0.3">
      <c r="A643" s="2">
        <v>38250</v>
      </c>
      <c r="B643">
        <v>145.229999999999</v>
      </c>
      <c r="C643">
        <v>-93.23</v>
      </c>
      <c r="D643">
        <v>-94.52</v>
      </c>
    </row>
    <row r="644" spans="1:4" x14ac:dyDescent="0.3">
      <c r="A644" s="2">
        <v>38255</v>
      </c>
      <c r="B644">
        <v>145.68</v>
      </c>
      <c r="C644">
        <v>-93.68</v>
      </c>
      <c r="D644">
        <v>-94.97</v>
      </c>
    </row>
    <row r="645" spans="1:4" x14ac:dyDescent="0.3">
      <c r="A645" s="2">
        <v>38260</v>
      </c>
      <c r="B645">
        <v>146.24</v>
      </c>
      <c r="C645">
        <v>-94.24</v>
      </c>
      <c r="D645">
        <v>-95.53</v>
      </c>
    </row>
    <row r="646" spans="1:4" x14ac:dyDescent="0.3">
      <c r="A646" s="2">
        <v>38265</v>
      </c>
      <c r="B646">
        <v>145.4</v>
      </c>
      <c r="C646">
        <v>-93.4</v>
      </c>
      <c r="D646">
        <v>-94.69</v>
      </c>
    </row>
    <row r="647" spans="1:4" x14ac:dyDescent="0.3">
      <c r="A647" s="2">
        <v>38270</v>
      </c>
      <c r="B647">
        <v>145.27000000000001</v>
      </c>
      <c r="C647">
        <v>-93.27</v>
      </c>
      <c r="D647">
        <v>-94.56</v>
      </c>
    </row>
    <row r="648" spans="1:4" x14ac:dyDescent="0.3">
      <c r="A648" s="2">
        <v>38275</v>
      </c>
      <c r="B648">
        <v>144.29</v>
      </c>
      <c r="C648">
        <v>-92.29</v>
      </c>
      <c r="D648">
        <v>-93.58</v>
      </c>
    </row>
    <row r="649" spans="1:4" x14ac:dyDescent="0.3">
      <c r="A649" s="2">
        <v>38280</v>
      </c>
      <c r="B649">
        <v>144.32</v>
      </c>
      <c r="C649">
        <v>-92.32</v>
      </c>
      <c r="D649">
        <v>-93.61</v>
      </c>
    </row>
    <row r="650" spans="1:4" x14ac:dyDescent="0.3">
      <c r="A650" s="2">
        <v>38285</v>
      </c>
      <c r="B650">
        <v>144.21</v>
      </c>
      <c r="C650">
        <v>-92.21</v>
      </c>
      <c r="D650">
        <v>-93.5</v>
      </c>
    </row>
    <row r="651" spans="1:4" x14ac:dyDescent="0.3">
      <c r="A651" s="2">
        <v>38288</v>
      </c>
      <c r="B651">
        <v>144.56</v>
      </c>
      <c r="C651">
        <v>-92.56</v>
      </c>
      <c r="D651">
        <v>-93.85</v>
      </c>
    </row>
    <row r="652" spans="1:4" x14ac:dyDescent="0.3">
      <c r="A652" s="2">
        <v>38291</v>
      </c>
      <c r="B652">
        <v>144.5</v>
      </c>
      <c r="C652">
        <v>-92.5</v>
      </c>
      <c r="D652">
        <v>-93.79</v>
      </c>
    </row>
    <row r="653" spans="1:4" x14ac:dyDescent="0.3">
      <c r="A653" s="2">
        <v>38296</v>
      </c>
      <c r="B653">
        <v>144.38999999999899</v>
      </c>
      <c r="C653">
        <v>-92.39</v>
      </c>
      <c r="D653">
        <v>-93.68</v>
      </c>
    </row>
    <row r="654" spans="1:4" x14ac:dyDescent="0.3">
      <c r="A654" s="2">
        <v>38301</v>
      </c>
      <c r="B654">
        <v>143.91</v>
      </c>
      <c r="C654">
        <v>-91.91</v>
      </c>
      <c r="D654">
        <v>-93.2</v>
      </c>
    </row>
    <row r="655" spans="1:4" x14ac:dyDescent="0.3">
      <c r="A655" s="2">
        <v>38306</v>
      </c>
      <c r="B655">
        <v>143.63999999999899</v>
      </c>
      <c r="C655">
        <v>-91.64</v>
      </c>
      <c r="D655">
        <v>-92.93</v>
      </c>
    </row>
    <row r="656" spans="1:4" x14ac:dyDescent="0.3">
      <c r="A656" s="2">
        <v>38311</v>
      </c>
      <c r="B656">
        <v>143.79</v>
      </c>
      <c r="C656">
        <v>-91.79</v>
      </c>
      <c r="D656">
        <v>-93.08</v>
      </c>
    </row>
    <row r="657" spans="1:4" x14ac:dyDescent="0.3">
      <c r="A657" s="2">
        <v>38316</v>
      </c>
      <c r="B657">
        <v>143.21</v>
      </c>
      <c r="C657">
        <v>-91.21</v>
      </c>
      <c r="D657">
        <v>-92.5</v>
      </c>
    </row>
    <row r="658" spans="1:4" x14ac:dyDescent="0.3">
      <c r="A658" s="2">
        <v>38321</v>
      </c>
      <c r="B658">
        <v>143.22</v>
      </c>
      <c r="C658">
        <v>-91.22</v>
      </c>
      <c r="D658">
        <v>-92.51</v>
      </c>
    </row>
    <row r="659" spans="1:4" x14ac:dyDescent="0.3">
      <c r="A659" s="2">
        <v>38326</v>
      </c>
      <c r="B659">
        <v>143.38999999999899</v>
      </c>
      <c r="C659">
        <v>-91.39</v>
      </c>
      <c r="D659">
        <v>-92.68</v>
      </c>
    </row>
    <row r="660" spans="1:4" x14ac:dyDescent="0.3">
      <c r="A660" s="2">
        <v>38331</v>
      </c>
      <c r="B660">
        <v>142.66999999999899</v>
      </c>
      <c r="C660">
        <v>-90.67</v>
      </c>
      <c r="D660">
        <v>-91.96</v>
      </c>
    </row>
    <row r="661" spans="1:4" x14ac:dyDescent="0.3">
      <c r="A661" s="2">
        <v>38336</v>
      </c>
      <c r="B661">
        <v>143.37</v>
      </c>
      <c r="C661">
        <v>-91.37</v>
      </c>
      <c r="D661">
        <v>-92.66</v>
      </c>
    </row>
    <row r="662" spans="1:4" x14ac:dyDescent="0.3">
      <c r="A662" s="2">
        <v>38341</v>
      </c>
      <c r="B662">
        <v>143.25</v>
      </c>
      <c r="C662">
        <v>-91.25</v>
      </c>
      <c r="D662">
        <v>-92.54</v>
      </c>
    </row>
    <row r="663" spans="1:4" x14ac:dyDescent="0.3">
      <c r="A663" s="2">
        <v>38346</v>
      </c>
      <c r="B663">
        <v>143.80000000000001</v>
      </c>
      <c r="C663">
        <v>-91.8</v>
      </c>
      <c r="D663">
        <v>-93.09</v>
      </c>
    </row>
    <row r="664" spans="1:4" x14ac:dyDescent="0.3">
      <c r="A664" s="2">
        <v>38352</v>
      </c>
      <c r="B664">
        <v>144</v>
      </c>
      <c r="C664">
        <v>-92</v>
      </c>
      <c r="D664">
        <v>-93.29</v>
      </c>
    </row>
    <row r="665" spans="1:4" x14ac:dyDescent="0.3">
      <c r="A665" s="2">
        <v>38357</v>
      </c>
      <c r="B665">
        <v>143.63</v>
      </c>
      <c r="C665">
        <v>-91.63</v>
      </c>
      <c r="D665">
        <v>-92.92</v>
      </c>
    </row>
    <row r="666" spans="1:4" x14ac:dyDescent="0.3">
      <c r="A666" s="2">
        <v>38362</v>
      </c>
      <c r="B666">
        <v>143.77000000000001</v>
      </c>
      <c r="C666">
        <v>-91.77</v>
      </c>
      <c r="D666">
        <v>-93.06</v>
      </c>
    </row>
    <row r="667" spans="1:4" x14ac:dyDescent="0.3">
      <c r="A667" s="2">
        <v>38367</v>
      </c>
      <c r="B667">
        <v>143.32</v>
      </c>
      <c r="C667">
        <v>-91.32</v>
      </c>
      <c r="D667">
        <v>-92.61</v>
      </c>
    </row>
    <row r="668" spans="1:4" x14ac:dyDescent="0.3">
      <c r="A668" s="2">
        <v>38372</v>
      </c>
      <c r="B668">
        <v>143.41999999999899</v>
      </c>
      <c r="C668">
        <v>-91.42</v>
      </c>
      <c r="D668">
        <v>-92.71</v>
      </c>
    </row>
    <row r="669" spans="1:4" x14ac:dyDescent="0.3">
      <c r="A669" s="2">
        <v>38377</v>
      </c>
      <c r="B669">
        <v>143.55000000000001</v>
      </c>
      <c r="C669">
        <v>-91.55</v>
      </c>
      <c r="D669">
        <v>-92.84</v>
      </c>
    </row>
    <row r="670" spans="1:4" x14ac:dyDescent="0.3">
      <c r="A670" s="2">
        <v>38378</v>
      </c>
      <c r="B670">
        <v>143.79</v>
      </c>
      <c r="C670">
        <v>-91.79</v>
      </c>
      <c r="D670">
        <v>-93.08</v>
      </c>
    </row>
    <row r="671" spans="1:4" x14ac:dyDescent="0.3">
      <c r="A671" s="2">
        <v>38383</v>
      </c>
      <c r="B671">
        <v>143.91</v>
      </c>
      <c r="C671">
        <v>-91.91</v>
      </c>
      <c r="D671">
        <v>-93.2</v>
      </c>
    </row>
    <row r="672" spans="1:4" x14ac:dyDescent="0.3">
      <c r="A672" s="2">
        <v>38388</v>
      </c>
      <c r="B672">
        <v>143.80000000000001</v>
      </c>
      <c r="C672">
        <v>-91.8</v>
      </c>
      <c r="D672">
        <v>-93.09</v>
      </c>
    </row>
    <row r="673" spans="1:4" x14ac:dyDescent="0.3">
      <c r="A673" s="2">
        <v>38393</v>
      </c>
      <c r="B673">
        <v>143.6</v>
      </c>
      <c r="C673">
        <v>-91.6</v>
      </c>
      <c r="D673">
        <v>-92.89</v>
      </c>
    </row>
    <row r="674" spans="1:4" x14ac:dyDescent="0.3">
      <c r="A674" s="2">
        <v>38398</v>
      </c>
      <c r="B674">
        <v>143.72</v>
      </c>
      <c r="C674">
        <v>-91.72</v>
      </c>
      <c r="D674">
        <v>-93.01</v>
      </c>
    </row>
    <row r="675" spans="1:4" x14ac:dyDescent="0.3">
      <c r="A675" s="2">
        <v>38403</v>
      </c>
      <c r="B675">
        <v>143.47</v>
      </c>
      <c r="C675">
        <v>-91.47</v>
      </c>
      <c r="D675">
        <v>-92.76</v>
      </c>
    </row>
    <row r="676" spans="1:4" x14ac:dyDescent="0.3">
      <c r="A676" s="2">
        <v>38408</v>
      </c>
      <c r="B676">
        <v>143.6</v>
      </c>
      <c r="C676">
        <v>-91.6</v>
      </c>
      <c r="D676">
        <v>-92.89</v>
      </c>
    </row>
    <row r="677" spans="1:4" x14ac:dyDescent="0.3">
      <c r="A677" s="2">
        <v>38411</v>
      </c>
      <c r="B677">
        <v>143.12</v>
      </c>
      <c r="C677">
        <v>-91.12</v>
      </c>
      <c r="D677">
        <v>-92.41</v>
      </c>
    </row>
    <row r="678" spans="1:4" x14ac:dyDescent="0.3">
      <c r="A678" s="2">
        <v>38416</v>
      </c>
      <c r="B678">
        <v>143.43</v>
      </c>
      <c r="C678">
        <v>-91.43</v>
      </c>
      <c r="D678">
        <v>-92.72</v>
      </c>
    </row>
    <row r="679" spans="1:4" x14ac:dyDescent="0.3">
      <c r="A679" s="2">
        <v>38421</v>
      </c>
      <c r="B679">
        <v>143.6</v>
      </c>
      <c r="C679">
        <v>-91.6</v>
      </c>
      <c r="D679">
        <v>-92.89</v>
      </c>
    </row>
    <row r="680" spans="1:4" x14ac:dyDescent="0.3">
      <c r="A680" s="2">
        <v>38426</v>
      </c>
      <c r="B680">
        <v>143.85</v>
      </c>
      <c r="C680">
        <v>-91.85</v>
      </c>
      <c r="D680">
        <v>-93.14</v>
      </c>
    </row>
    <row r="681" spans="1:4" x14ac:dyDescent="0.3">
      <c r="A681" s="2">
        <v>38431</v>
      </c>
      <c r="B681">
        <v>144.13999999999899</v>
      </c>
      <c r="C681">
        <v>-92.14</v>
      </c>
      <c r="D681">
        <v>-93.43</v>
      </c>
    </row>
    <row r="682" spans="1:4" x14ac:dyDescent="0.3">
      <c r="A682" s="2">
        <v>38463</v>
      </c>
      <c r="B682">
        <v>143.59</v>
      </c>
      <c r="C682">
        <v>-91.59</v>
      </c>
      <c r="D682">
        <v>-92.88</v>
      </c>
    </row>
    <row r="683" spans="1:4" x14ac:dyDescent="0.3">
      <c r="A683" s="2">
        <v>38546</v>
      </c>
      <c r="B683">
        <v>151.79</v>
      </c>
      <c r="C683">
        <v>-99.79</v>
      </c>
      <c r="D683">
        <v>-101.08</v>
      </c>
    </row>
    <row r="684" spans="1:4" x14ac:dyDescent="0.3">
      <c r="A684" s="2">
        <v>38566</v>
      </c>
      <c r="B684">
        <v>149.91</v>
      </c>
      <c r="C684">
        <v>-97.91</v>
      </c>
      <c r="D684">
        <v>-99.2</v>
      </c>
    </row>
    <row r="685" spans="1:4" x14ac:dyDescent="0.3">
      <c r="A685" s="2">
        <v>38644</v>
      </c>
      <c r="B685">
        <v>148.19999999999899</v>
      </c>
      <c r="C685">
        <v>-96.2</v>
      </c>
      <c r="D685">
        <v>-97.49</v>
      </c>
    </row>
    <row r="686" spans="1:4" x14ac:dyDescent="0.3">
      <c r="A686" s="2">
        <v>38764</v>
      </c>
      <c r="B686">
        <v>145.51</v>
      </c>
      <c r="C686">
        <v>-93.51</v>
      </c>
      <c r="D686">
        <v>-94.8</v>
      </c>
    </row>
    <row r="687" spans="1:4" x14ac:dyDescent="0.3">
      <c r="A687" s="2">
        <v>38776</v>
      </c>
      <c r="B687">
        <v>144.9</v>
      </c>
      <c r="C687">
        <v>-92.9</v>
      </c>
      <c r="D687">
        <v>-94.19</v>
      </c>
    </row>
    <row r="688" spans="1:4" x14ac:dyDescent="0.3">
      <c r="A688" s="2">
        <v>38841</v>
      </c>
      <c r="B688">
        <v>146.49</v>
      </c>
      <c r="C688">
        <v>-94.49</v>
      </c>
      <c r="D688">
        <v>-95.78</v>
      </c>
    </row>
    <row r="689" spans="1:4" x14ac:dyDescent="0.3">
      <c r="A689" s="2">
        <v>38909</v>
      </c>
      <c r="B689">
        <v>148.1</v>
      </c>
      <c r="C689">
        <v>-96.1</v>
      </c>
      <c r="D689">
        <v>-97.39</v>
      </c>
    </row>
    <row r="690" spans="1:4" x14ac:dyDescent="0.3">
      <c r="A690" s="2">
        <v>39016</v>
      </c>
      <c r="B690">
        <v>143.44</v>
      </c>
      <c r="C690">
        <v>-91.44</v>
      </c>
      <c r="D690">
        <v>-92.73</v>
      </c>
    </row>
    <row r="691" spans="1:4" x14ac:dyDescent="0.3">
      <c r="A691" s="2">
        <v>39108</v>
      </c>
      <c r="B691">
        <v>144.16</v>
      </c>
      <c r="C691">
        <v>-92.16</v>
      </c>
      <c r="D691">
        <v>-93.45</v>
      </c>
    </row>
    <row r="692" spans="1:4" x14ac:dyDescent="0.3">
      <c r="A692" s="2">
        <v>39170</v>
      </c>
      <c r="B692">
        <v>143.94999999999899</v>
      </c>
      <c r="C692">
        <v>-91.95</v>
      </c>
      <c r="D692">
        <v>-93.24</v>
      </c>
    </row>
    <row r="693" spans="1:4" x14ac:dyDescent="0.3">
      <c r="A693" s="2">
        <v>39259</v>
      </c>
      <c r="B693">
        <v>153.62</v>
      </c>
      <c r="C693">
        <v>-101.62</v>
      </c>
      <c r="D693">
        <v>-102.91</v>
      </c>
    </row>
    <row r="694" spans="1:4" x14ac:dyDescent="0.3">
      <c r="A694" s="2">
        <v>39387</v>
      </c>
      <c r="B694">
        <v>154.43</v>
      </c>
      <c r="C694">
        <v>-102.43</v>
      </c>
      <c r="D694">
        <v>-103.72</v>
      </c>
    </row>
    <row r="695" spans="1:4" x14ac:dyDescent="0.3">
      <c r="A695" s="2">
        <v>39489</v>
      </c>
      <c r="B695">
        <v>151.44999999999899</v>
      </c>
      <c r="C695">
        <v>-99.45</v>
      </c>
      <c r="D695">
        <v>-100.74</v>
      </c>
    </row>
    <row r="696" spans="1:4" x14ac:dyDescent="0.3">
      <c r="A696" s="2">
        <v>39583</v>
      </c>
      <c r="B696">
        <v>147.91999999999899</v>
      </c>
      <c r="C696">
        <v>-95.92</v>
      </c>
      <c r="D696">
        <v>-97.21</v>
      </c>
    </row>
    <row r="697" spans="1:4" x14ac:dyDescent="0.3">
      <c r="A697" s="2">
        <v>39659</v>
      </c>
      <c r="B697">
        <v>152.94999999999899</v>
      </c>
      <c r="C697">
        <v>-100.95</v>
      </c>
      <c r="D697">
        <v>-102.24</v>
      </c>
    </row>
    <row r="698" spans="1:4" x14ac:dyDescent="0.3">
      <c r="A698" s="2">
        <v>39736</v>
      </c>
      <c r="B698">
        <v>150.94</v>
      </c>
      <c r="C698">
        <v>-98.94</v>
      </c>
      <c r="D698">
        <v>-100.23</v>
      </c>
    </row>
    <row r="699" spans="1:4" x14ac:dyDescent="0.3">
      <c r="A699" s="2">
        <v>39848</v>
      </c>
      <c r="B699">
        <v>151.82</v>
      </c>
      <c r="C699">
        <v>-99.82</v>
      </c>
      <c r="D699">
        <v>-101.11</v>
      </c>
    </row>
    <row r="700" spans="1:4" x14ac:dyDescent="0.3">
      <c r="A700" s="2">
        <v>39931</v>
      </c>
      <c r="B700">
        <v>148.96</v>
      </c>
      <c r="C700">
        <v>-96.96</v>
      </c>
      <c r="D700">
        <v>-98.25</v>
      </c>
    </row>
    <row r="701" spans="1:4" x14ac:dyDescent="0.3">
      <c r="A701" s="2">
        <v>40051</v>
      </c>
      <c r="B701">
        <v>152.91999999999899</v>
      </c>
      <c r="C701">
        <v>-100.92</v>
      </c>
      <c r="D701">
        <v>-102.21</v>
      </c>
    </row>
    <row r="702" spans="1:4" x14ac:dyDescent="0.3">
      <c r="A702" s="2">
        <v>40135</v>
      </c>
      <c r="B702">
        <v>148.38999999999899</v>
      </c>
      <c r="C702">
        <v>-96.39</v>
      </c>
      <c r="D702">
        <v>-97.68</v>
      </c>
    </row>
    <row r="703" spans="1:4" x14ac:dyDescent="0.3">
      <c r="A703" s="2">
        <v>40227</v>
      </c>
      <c r="B703">
        <v>147.38</v>
      </c>
      <c r="C703">
        <v>-95.38</v>
      </c>
      <c r="D703">
        <v>-96.67</v>
      </c>
    </row>
    <row r="704" spans="1:4" x14ac:dyDescent="0.3">
      <c r="A704" s="2">
        <v>40295</v>
      </c>
      <c r="B704">
        <v>148.1</v>
      </c>
      <c r="C704">
        <v>-96.1</v>
      </c>
      <c r="D704">
        <v>-97.39</v>
      </c>
    </row>
    <row r="705" spans="1:4" x14ac:dyDescent="0.3">
      <c r="A705" s="2">
        <v>40385</v>
      </c>
      <c r="B705">
        <v>155.78</v>
      </c>
      <c r="C705">
        <v>-103.78</v>
      </c>
      <c r="D705">
        <v>-105.07</v>
      </c>
    </row>
    <row r="706" spans="1:4" x14ac:dyDescent="0.3">
      <c r="A706" s="2">
        <v>40483</v>
      </c>
      <c r="B706">
        <v>150.11000000000001</v>
      </c>
      <c r="C706">
        <v>-98.11</v>
      </c>
      <c r="D706">
        <v>-99.4</v>
      </c>
    </row>
    <row r="707" spans="1:4" x14ac:dyDescent="0.3">
      <c r="A707" s="2">
        <v>40603</v>
      </c>
      <c r="B707">
        <v>146.85</v>
      </c>
      <c r="C707">
        <v>-94.85</v>
      </c>
      <c r="D707">
        <v>-96.14</v>
      </c>
    </row>
    <row r="708" spans="1:4" x14ac:dyDescent="0.3">
      <c r="A708" s="2">
        <v>40646</v>
      </c>
      <c r="B708">
        <v>145.81</v>
      </c>
      <c r="C708">
        <v>-93.81</v>
      </c>
      <c r="D708">
        <v>-95.1</v>
      </c>
    </row>
    <row r="709" spans="1:4" x14ac:dyDescent="0.3">
      <c r="A709" s="2">
        <v>40751</v>
      </c>
      <c r="B709">
        <v>147.99</v>
      </c>
      <c r="C709">
        <v>-95.99</v>
      </c>
      <c r="D709">
        <v>-97.28</v>
      </c>
    </row>
    <row r="710" spans="1:4" x14ac:dyDescent="0.3">
      <c r="A710" s="2">
        <v>40821</v>
      </c>
      <c r="B710">
        <v>143.9</v>
      </c>
      <c r="C710">
        <v>-91.9</v>
      </c>
      <c r="D710">
        <v>-93.19</v>
      </c>
    </row>
    <row r="711" spans="1:4" x14ac:dyDescent="0.3">
      <c r="A711" s="2">
        <v>40933</v>
      </c>
      <c r="B711">
        <v>142.57</v>
      </c>
      <c r="C711">
        <v>-90.57</v>
      </c>
      <c r="D711">
        <v>-91.86</v>
      </c>
    </row>
    <row r="712" spans="1:4" x14ac:dyDescent="0.3">
      <c r="A712" s="2">
        <v>41029</v>
      </c>
      <c r="B712">
        <v>137.02000000000001</v>
      </c>
      <c r="C712">
        <v>-85.02</v>
      </c>
      <c r="D712">
        <v>-86.31</v>
      </c>
    </row>
    <row r="713" spans="1:4" x14ac:dyDescent="0.3">
      <c r="A713" s="2">
        <v>41122</v>
      </c>
      <c r="B713">
        <v>143.33000000000001</v>
      </c>
      <c r="C713">
        <v>-91.33</v>
      </c>
      <c r="D713">
        <v>-92.62</v>
      </c>
    </row>
    <row r="714" spans="1:4" x14ac:dyDescent="0.3">
      <c r="A714" s="2">
        <v>41219</v>
      </c>
      <c r="B714">
        <v>137.36000000000001</v>
      </c>
      <c r="C714">
        <v>-85.36</v>
      </c>
      <c r="D714">
        <v>-86.65</v>
      </c>
    </row>
    <row r="715" spans="1:4" x14ac:dyDescent="0.3">
      <c r="A715" s="2">
        <v>41346</v>
      </c>
      <c r="B715">
        <v>135.88</v>
      </c>
      <c r="C715">
        <v>-83.88</v>
      </c>
      <c r="D715">
        <v>-85.17</v>
      </c>
    </row>
    <row r="716" spans="1:4" x14ac:dyDescent="0.3">
      <c r="A716" s="2">
        <v>41380</v>
      </c>
      <c r="B716">
        <v>135.9</v>
      </c>
      <c r="C716">
        <v>-83.9</v>
      </c>
      <c r="D716">
        <v>-85.19</v>
      </c>
    </row>
    <row r="717" spans="1:4" x14ac:dyDescent="0.3">
      <c r="A717" s="2">
        <v>41442</v>
      </c>
      <c r="B717">
        <v>137.24</v>
      </c>
      <c r="C717">
        <v>-85.24</v>
      </c>
      <c r="D717">
        <v>-86.53</v>
      </c>
    </row>
    <row r="718" spans="1:4" x14ac:dyDescent="0.3">
      <c r="A718" s="2">
        <v>41513</v>
      </c>
      <c r="B718">
        <v>137.18</v>
      </c>
      <c r="C718">
        <v>-85.18</v>
      </c>
      <c r="D718">
        <v>-86.47</v>
      </c>
    </row>
    <row r="719" spans="1:4" x14ac:dyDescent="0.3">
      <c r="A719" s="2">
        <v>41569</v>
      </c>
      <c r="B719">
        <v>136.81</v>
      </c>
      <c r="C719">
        <v>-84.81</v>
      </c>
      <c r="D719">
        <v>-86.1</v>
      </c>
    </row>
    <row r="720" spans="1:4" x14ac:dyDescent="0.3">
      <c r="A720" s="2">
        <v>41660</v>
      </c>
      <c r="B720">
        <v>134.36000000000001</v>
      </c>
      <c r="C720">
        <v>-82.36</v>
      </c>
      <c r="D720">
        <v>-83.65</v>
      </c>
    </row>
    <row r="721" spans="1:4" x14ac:dyDescent="0.3">
      <c r="A721" s="2">
        <v>41761</v>
      </c>
      <c r="B721">
        <v>134.43</v>
      </c>
      <c r="C721">
        <v>-82.43</v>
      </c>
      <c r="D721">
        <v>-83.72</v>
      </c>
    </row>
    <row r="722" spans="1:4" x14ac:dyDescent="0.3">
      <c r="A722" s="2">
        <v>41836</v>
      </c>
      <c r="B722">
        <v>138.01</v>
      </c>
      <c r="C722">
        <v>-86.01</v>
      </c>
      <c r="D722">
        <v>-87.3</v>
      </c>
    </row>
    <row r="723" spans="1:4" x14ac:dyDescent="0.3">
      <c r="A723" s="2">
        <v>41927</v>
      </c>
      <c r="B723">
        <v>136.55000000000001</v>
      </c>
      <c r="C723">
        <v>-84.55</v>
      </c>
      <c r="D723">
        <v>-85.84</v>
      </c>
    </row>
    <row r="724" spans="1:4" x14ac:dyDescent="0.3">
      <c r="A724" s="2">
        <v>42024</v>
      </c>
      <c r="B724">
        <v>135.479999999999</v>
      </c>
      <c r="C724">
        <v>-83.48</v>
      </c>
      <c r="D724">
        <v>-84.77</v>
      </c>
    </row>
    <row r="725" spans="1:4" x14ac:dyDescent="0.3">
      <c r="A725" s="2">
        <v>42117</v>
      </c>
      <c r="B725">
        <v>134.19999999999899</v>
      </c>
      <c r="C725">
        <v>-82.2</v>
      </c>
      <c r="D725">
        <v>-83.49</v>
      </c>
    </row>
    <row r="726" spans="1:4" x14ac:dyDescent="0.3">
      <c r="A726" s="2">
        <v>42185</v>
      </c>
      <c r="B726">
        <v>136.29</v>
      </c>
      <c r="C726">
        <v>-84.29</v>
      </c>
      <c r="D726">
        <v>-85.58</v>
      </c>
    </row>
    <row r="727" spans="1:4" x14ac:dyDescent="0.3">
      <c r="A727" s="2">
        <v>42296</v>
      </c>
      <c r="B727">
        <v>138.229999999999</v>
      </c>
      <c r="C727">
        <v>-86.23</v>
      </c>
      <c r="D727">
        <v>-87.52</v>
      </c>
    </row>
    <row r="728" spans="1:4" x14ac:dyDescent="0.3">
      <c r="A728" s="2">
        <v>42389</v>
      </c>
      <c r="B728">
        <v>134.16999999999899</v>
      </c>
      <c r="C728">
        <v>-82.17</v>
      </c>
      <c r="D728">
        <v>-83.46</v>
      </c>
    </row>
    <row r="729" spans="1:4" x14ac:dyDescent="0.3">
      <c r="A729" s="2">
        <v>42503</v>
      </c>
      <c r="B729">
        <v>132.94999999999899</v>
      </c>
      <c r="C729">
        <v>-80.95</v>
      </c>
      <c r="D729">
        <v>-82.24</v>
      </c>
    </row>
    <row r="730" spans="1:4" x14ac:dyDescent="0.3">
      <c r="A730" s="2">
        <v>42586</v>
      </c>
      <c r="B730">
        <v>138.97</v>
      </c>
      <c r="C730">
        <v>-86.97</v>
      </c>
      <c r="D730">
        <v>-88.26</v>
      </c>
    </row>
    <row r="731" spans="1:4" x14ac:dyDescent="0.3">
      <c r="A731" s="2">
        <v>42670</v>
      </c>
      <c r="B731">
        <v>138.27000000000001</v>
      </c>
      <c r="C731">
        <v>-86.27</v>
      </c>
      <c r="D731">
        <v>-87.56</v>
      </c>
    </row>
    <row r="732" spans="1:4" x14ac:dyDescent="0.3">
      <c r="A732" s="2">
        <v>42773</v>
      </c>
      <c r="B732">
        <v>137.75</v>
      </c>
      <c r="C732">
        <v>-85.75</v>
      </c>
      <c r="D732">
        <v>-87.04</v>
      </c>
    </row>
    <row r="733" spans="1:4" x14ac:dyDescent="0.3">
      <c r="A733" s="2">
        <v>42818</v>
      </c>
      <c r="B733">
        <v>136.25</v>
      </c>
      <c r="C733">
        <v>-84.25</v>
      </c>
      <c r="D733">
        <v>-85.54</v>
      </c>
    </row>
    <row r="734" spans="1:4" x14ac:dyDescent="0.3">
      <c r="A734" s="2">
        <v>43034</v>
      </c>
      <c r="B734">
        <v>132.13</v>
      </c>
      <c r="C734">
        <v>-80.13</v>
      </c>
      <c r="D734">
        <v>-81.42</v>
      </c>
    </row>
    <row r="735" spans="1:4" x14ac:dyDescent="0.3">
      <c r="A735" s="2">
        <v>43181</v>
      </c>
      <c r="B735">
        <v>132.30000000000001</v>
      </c>
      <c r="C735">
        <v>-80.3</v>
      </c>
      <c r="D735">
        <v>-81.59</v>
      </c>
    </row>
    <row r="736" spans="1:4" x14ac:dyDescent="0.3">
      <c r="A736" s="2">
        <v>43361</v>
      </c>
      <c r="B736">
        <v>134.479999999999</v>
      </c>
      <c r="C736">
        <v>-82.48</v>
      </c>
      <c r="D736">
        <v>-83.77</v>
      </c>
    </row>
    <row r="737" spans="1:4" x14ac:dyDescent="0.3">
      <c r="A737" s="2">
        <v>43433</v>
      </c>
      <c r="B737">
        <v>131.76</v>
      </c>
      <c r="C737">
        <v>-79.760000000000005</v>
      </c>
      <c r="D737">
        <v>-81.05</v>
      </c>
    </row>
    <row r="738" spans="1:4" x14ac:dyDescent="0.3">
      <c r="A738" s="2">
        <v>43503</v>
      </c>
      <c r="B738">
        <v>130.49</v>
      </c>
      <c r="C738">
        <v>-78.489999999999895</v>
      </c>
      <c r="D738">
        <v>-79.78</v>
      </c>
    </row>
    <row r="739" spans="1:4" x14ac:dyDescent="0.3">
      <c r="A739" s="2">
        <v>43606</v>
      </c>
      <c r="B739">
        <v>135.06</v>
      </c>
      <c r="C739">
        <v>-83.06</v>
      </c>
      <c r="D739">
        <v>-84.35</v>
      </c>
    </row>
    <row r="740" spans="1:4" x14ac:dyDescent="0.3">
      <c r="A740" s="2">
        <v>43692</v>
      </c>
      <c r="B740">
        <v>134.9</v>
      </c>
      <c r="C740">
        <v>-82.9</v>
      </c>
      <c r="D740">
        <v>-84.19</v>
      </c>
    </row>
    <row r="741" spans="1:4" x14ac:dyDescent="0.3">
      <c r="A741" s="2">
        <v>43893</v>
      </c>
      <c r="B741">
        <v>131.51</v>
      </c>
      <c r="C741">
        <v>-79.510000000000005</v>
      </c>
      <c r="D741">
        <v>-80.8</v>
      </c>
    </row>
    <row r="742" spans="1:4" x14ac:dyDescent="0.3">
      <c r="A742" s="2">
        <v>43965</v>
      </c>
      <c r="B742">
        <v>130.81</v>
      </c>
      <c r="C742">
        <v>-78.81</v>
      </c>
      <c r="D742">
        <v>-80.099999999999895</v>
      </c>
    </row>
    <row r="743" spans="1:4" x14ac:dyDescent="0.3">
      <c r="A743" s="2">
        <v>44022</v>
      </c>
      <c r="B743">
        <v>133.69</v>
      </c>
      <c r="C743">
        <v>-81.69</v>
      </c>
      <c r="D743">
        <v>-82.98</v>
      </c>
    </row>
    <row r="744" spans="1:4" x14ac:dyDescent="0.3">
      <c r="A744" s="2">
        <v>44141</v>
      </c>
      <c r="B744">
        <v>134.11000000000001</v>
      </c>
      <c r="C744">
        <v>-82.11</v>
      </c>
      <c r="D744">
        <v>-83.4</v>
      </c>
    </row>
    <row r="745" spans="1:4" x14ac:dyDescent="0.3">
      <c r="A745" s="2">
        <v>44244</v>
      </c>
      <c r="B745">
        <v>134.15</v>
      </c>
      <c r="C745">
        <v>-82.15</v>
      </c>
      <c r="D745">
        <v>-83.44</v>
      </c>
    </row>
    <row r="746" spans="1:4" x14ac:dyDescent="0.3">
      <c r="A746" s="2">
        <v>44309</v>
      </c>
      <c r="B746">
        <v>134.35</v>
      </c>
      <c r="C746">
        <v>-82.35</v>
      </c>
      <c r="D746">
        <v>-83.64</v>
      </c>
    </row>
    <row r="747" spans="1:4" x14ac:dyDescent="0.3">
      <c r="A747" s="2">
        <v>44463</v>
      </c>
      <c r="B747">
        <v>135.29</v>
      </c>
      <c r="C747">
        <v>-83.29</v>
      </c>
      <c r="D747">
        <v>-84.58</v>
      </c>
    </row>
    <row r="748" spans="1:4" x14ac:dyDescent="0.3">
      <c r="A748" s="2">
        <v>44580</v>
      </c>
      <c r="B748">
        <v>136.4</v>
      </c>
      <c r="C748">
        <v>-84.4</v>
      </c>
      <c r="D748">
        <v>-85.69</v>
      </c>
    </row>
  </sheetData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A42FE6-DF4A-4E17-97AF-1A330F5BECFC}">
  <dimension ref="A1:O1666"/>
  <sheetViews>
    <sheetView topLeftCell="I1" workbookViewId="0">
      <selection activeCell="M6" sqref="M6"/>
    </sheetView>
  </sheetViews>
  <sheetFormatPr defaultRowHeight="14.4" x14ac:dyDescent="0.3"/>
  <cols>
    <col min="1" max="1" width="10.5546875" bestFit="1" customWidth="1"/>
  </cols>
  <sheetData>
    <row r="1" spans="1:15" s="1" customFormat="1" x14ac:dyDescent="0.3">
      <c r="A1" s="1" t="s">
        <v>0</v>
      </c>
      <c r="B1" s="1" t="s">
        <v>1</v>
      </c>
      <c r="C1" s="1" t="s">
        <v>2</v>
      </c>
      <c r="D1" s="1" t="s">
        <v>3</v>
      </c>
    </row>
    <row r="2" spans="1:15" x14ac:dyDescent="0.3">
      <c r="A2" s="2">
        <v>29255</v>
      </c>
      <c r="B2">
        <v>89.84</v>
      </c>
      <c r="C2">
        <v>-37.840000000000003</v>
      </c>
      <c r="D2">
        <v>-39.130000000000003</v>
      </c>
      <c r="F2">
        <v>3288</v>
      </c>
      <c r="G2">
        <v>36.198749542236001</v>
      </c>
      <c r="H2" s="2">
        <v>1</v>
      </c>
      <c r="I2">
        <f>IFERROR(VLOOKUP(H2,$A$2:$D$542,4,FALSE),IFERROR(VLOOKUP(H2,$A$2:$D$542,4),0))</f>
        <v>0</v>
      </c>
      <c r="K2">
        <f>MAX(D62:D1000)</f>
        <v>-62.92</v>
      </c>
    </row>
    <row r="3" spans="1:15" x14ac:dyDescent="0.3">
      <c r="A3" s="2">
        <v>29335</v>
      </c>
      <c r="B3">
        <v>109.08</v>
      </c>
      <c r="C3">
        <v>-57.08</v>
      </c>
      <c r="D3">
        <v>-58.37</v>
      </c>
      <c r="F3">
        <v>10958</v>
      </c>
      <c r="G3">
        <v>34.06619644165</v>
      </c>
      <c r="H3" s="2">
        <f>$H$2+F3-$F$2+1</f>
        <v>7672</v>
      </c>
      <c r="I3">
        <f>IFERROR(VLOOKUP(H3,A:D,4,FALSE),IFERROR(VLOOKUP(H3,A:D,4),0))</f>
        <v>0</v>
      </c>
      <c r="K3">
        <f>MIN(D:D)</f>
        <v>-105.43</v>
      </c>
    </row>
    <row r="4" spans="1:15" x14ac:dyDescent="0.3">
      <c r="A4" s="2">
        <v>29370</v>
      </c>
      <c r="B4">
        <v>109.3</v>
      </c>
      <c r="C4">
        <v>-57.3</v>
      </c>
      <c r="D4">
        <v>-58.59</v>
      </c>
      <c r="F4">
        <v>17897</v>
      </c>
      <c r="G4">
        <v>30.484891891478998</v>
      </c>
      <c r="H4" s="2">
        <f t="shared" ref="H4:H67" si="0">$H$2+F4-$F$2+1</f>
        <v>14611</v>
      </c>
      <c r="I4">
        <f t="shared" ref="I4:I67" si="1">IFERROR(VLOOKUP(H4,A:D,4,FALSE),IFERROR(VLOOKUP(H4,A:D,4),0))</f>
        <v>0</v>
      </c>
      <c r="L4" t="s">
        <v>9</v>
      </c>
      <c r="M4" t="s">
        <v>10</v>
      </c>
      <c r="N4" t="s">
        <v>11</v>
      </c>
      <c r="O4" t="s">
        <v>12</v>
      </c>
    </row>
    <row r="5" spans="1:15" x14ac:dyDescent="0.3">
      <c r="A5" s="2">
        <v>29402</v>
      </c>
      <c r="B5">
        <v>108.8</v>
      </c>
      <c r="C5">
        <v>-56.8</v>
      </c>
      <c r="D5">
        <v>-58.09</v>
      </c>
      <c r="F5">
        <v>20089</v>
      </c>
      <c r="G5">
        <v>21.230619430541999</v>
      </c>
      <c r="H5" s="2">
        <f t="shared" si="0"/>
        <v>16803</v>
      </c>
      <c r="I5">
        <f t="shared" si="1"/>
        <v>0</v>
      </c>
      <c r="K5">
        <f>CORREL(G12:G51,I12:I51)^2</f>
        <v>0.69629836170401349</v>
      </c>
      <c r="L5">
        <f>1-(SUM(J10:J51)/SUM(K10:K51))</f>
        <v>0.65192397987927908</v>
      </c>
      <c r="M5">
        <f>SUM(L10:L51)*100/SUM(I10:I51)</f>
        <v>2.1674447032987483</v>
      </c>
      <c r="N5">
        <f>SQRT(SUM(J10:J51))/COUNT(J10:J51)</f>
        <v>0.84237564981434798</v>
      </c>
      <c r="O5">
        <f>N5/_xlfn.STDEV.S(I12:I51)</f>
        <v>9.2110547661179973E-2</v>
      </c>
    </row>
    <row r="6" spans="1:15" x14ac:dyDescent="0.3">
      <c r="A6" s="2">
        <v>29426</v>
      </c>
      <c r="B6">
        <v>114.1</v>
      </c>
      <c r="C6">
        <v>-62.1</v>
      </c>
      <c r="D6">
        <v>-63.39</v>
      </c>
      <c r="F6">
        <v>22646</v>
      </c>
      <c r="G6">
        <v>15.576959609985</v>
      </c>
      <c r="H6" s="2">
        <f t="shared" si="0"/>
        <v>19360</v>
      </c>
      <c r="I6">
        <f t="shared" si="1"/>
        <v>0</v>
      </c>
    </row>
    <row r="7" spans="1:15" x14ac:dyDescent="0.3">
      <c r="A7" s="2">
        <v>29460</v>
      </c>
      <c r="B7">
        <v>119.9</v>
      </c>
      <c r="C7">
        <v>-67.900000000000006</v>
      </c>
      <c r="D7">
        <v>-69.19</v>
      </c>
      <c r="F7">
        <v>24472</v>
      </c>
      <c r="G7">
        <v>4.9314503669739</v>
      </c>
      <c r="H7" s="2">
        <f t="shared" si="0"/>
        <v>21186</v>
      </c>
      <c r="I7">
        <f t="shared" si="1"/>
        <v>0</v>
      </c>
    </row>
    <row r="8" spans="1:15" x14ac:dyDescent="0.3">
      <c r="A8" s="2">
        <v>29479</v>
      </c>
      <c r="B8">
        <v>121.85</v>
      </c>
      <c r="C8">
        <v>-69.849999999999895</v>
      </c>
      <c r="D8">
        <v>-71.14</v>
      </c>
      <c r="F8">
        <v>27029</v>
      </c>
      <c r="G8">
        <v>-12.42554187775</v>
      </c>
      <c r="H8" s="2">
        <f t="shared" si="0"/>
        <v>23743</v>
      </c>
      <c r="I8">
        <f t="shared" si="1"/>
        <v>0</v>
      </c>
    </row>
    <row r="9" spans="1:15" x14ac:dyDescent="0.3">
      <c r="A9" s="2">
        <v>29524</v>
      </c>
      <c r="B9">
        <v>124.4</v>
      </c>
      <c r="C9">
        <v>-72.400000000000006</v>
      </c>
      <c r="D9">
        <v>-73.69</v>
      </c>
      <c r="F9">
        <v>28124</v>
      </c>
      <c r="G9">
        <v>-24.072383880619999</v>
      </c>
      <c r="H9" s="2">
        <f t="shared" si="0"/>
        <v>24838</v>
      </c>
      <c r="I9">
        <f t="shared" si="1"/>
        <v>0</v>
      </c>
    </row>
    <row r="10" spans="1:15" x14ac:dyDescent="0.3">
      <c r="A10" s="2">
        <v>29551</v>
      </c>
      <c r="B10">
        <v>125.3</v>
      </c>
      <c r="C10">
        <v>-73.3</v>
      </c>
      <c r="D10">
        <v>-74.59</v>
      </c>
      <c r="F10">
        <v>29951</v>
      </c>
      <c r="G10">
        <v>-45.253986358639999</v>
      </c>
      <c r="H10" s="2">
        <f t="shared" si="0"/>
        <v>26665</v>
      </c>
      <c r="I10">
        <f t="shared" si="1"/>
        <v>0</v>
      </c>
    </row>
    <row r="11" spans="1:15" x14ac:dyDescent="0.3">
      <c r="A11" s="2">
        <v>29558</v>
      </c>
      <c r="B11">
        <v>126.15</v>
      </c>
      <c r="C11">
        <v>-74.150000000000006</v>
      </c>
      <c r="D11">
        <v>-75.44</v>
      </c>
      <c r="F11">
        <v>31777</v>
      </c>
      <c r="G11">
        <v>-62.34111404419</v>
      </c>
      <c r="H11" s="2">
        <f t="shared" si="0"/>
        <v>28491</v>
      </c>
      <c r="I11">
        <f t="shared" si="1"/>
        <v>0</v>
      </c>
    </row>
    <row r="12" spans="1:15" x14ac:dyDescent="0.3">
      <c r="A12" s="2">
        <v>29706</v>
      </c>
      <c r="B12">
        <v>130.08000000000001</v>
      </c>
      <c r="C12">
        <v>-78.08</v>
      </c>
      <c r="D12">
        <v>-79.37</v>
      </c>
      <c r="F12">
        <v>33238</v>
      </c>
      <c r="G12">
        <v>-69.82610321045</v>
      </c>
      <c r="H12" s="2">
        <f t="shared" si="0"/>
        <v>29952</v>
      </c>
      <c r="I12">
        <f t="shared" si="1"/>
        <v>-67.59</v>
      </c>
      <c r="J12">
        <f>(I12-G12)^2</f>
        <v>5.0001575677847834</v>
      </c>
      <c r="K12">
        <f>(I12-AVERAGE($I$12:I$51))^2</f>
        <v>406.84907024999961</v>
      </c>
      <c r="L12">
        <f>(I12-G12)</f>
        <v>2.2361032104499969</v>
      </c>
    </row>
    <row r="13" spans="1:15" x14ac:dyDescent="0.3">
      <c r="A13" s="2">
        <v>29710</v>
      </c>
      <c r="B13">
        <v>131.65</v>
      </c>
      <c r="C13">
        <v>-79.650000000000006</v>
      </c>
      <c r="D13">
        <v>-80.94</v>
      </c>
      <c r="F13">
        <v>33603</v>
      </c>
      <c r="G13">
        <v>-80.615432739260001</v>
      </c>
      <c r="H13" s="2">
        <f t="shared" si="0"/>
        <v>30317</v>
      </c>
      <c r="I13">
        <f t="shared" si="1"/>
        <v>-62.92</v>
      </c>
      <c r="J13">
        <f t="shared" ref="J13:J76" si="2">(I13-G13)^2</f>
        <v>313.12833982967464</v>
      </c>
      <c r="K13">
        <f>(I13-AVERAGE($I$12:I$51))^2</f>
        <v>617.05044024999961</v>
      </c>
      <c r="L13">
        <f t="shared" ref="L13:L76" si="3">(I13-G13)</f>
        <v>17.695432739259999</v>
      </c>
    </row>
    <row r="14" spans="1:15" x14ac:dyDescent="0.3">
      <c r="A14" s="2">
        <v>29711</v>
      </c>
      <c r="B14">
        <v>130.28</v>
      </c>
      <c r="C14">
        <v>-78.28</v>
      </c>
      <c r="D14">
        <v>-79.569999999999894</v>
      </c>
      <c r="F14">
        <v>33968</v>
      </c>
      <c r="G14">
        <v>-74.208465576169999</v>
      </c>
      <c r="H14" s="2">
        <f t="shared" si="0"/>
        <v>30682</v>
      </c>
      <c r="I14">
        <f t="shared" si="1"/>
        <v>-78.33</v>
      </c>
      <c r="J14">
        <f t="shared" si="2"/>
        <v>16.987046006815682</v>
      </c>
      <c r="K14">
        <f>(I14-AVERAGE($I$12:I$51))^2</f>
        <v>88.934330249999903</v>
      </c>
      <c r="L14">
        <f t="shared" si="3"/>
        <v>-4.1215344238299991</v>
      </c>
    </row>
    <row r="15" spans="1:15" x14ac:dyDescent="0.3">
      <c r="A15" s="2">
        <v>29716</v>
      </c>
      <c r="B15">
        <v>130.55000000000001</v>
      </c>
      <c r="C15">
        <v>-78.55</v>
      </c>
      <c r="D15">
        <v>-79.84</v>
      </c>
      <c r="F15">
        <v>34334</v>
      </c>
      <c r="G15">
        <v>-72.64436340332</v>
      </c>
      <c r="H15" s="2">
        <f t="shared" si="0"/>
        <v>31048</v>
      </c>
      <c r="I15">
        <f t="shared" si="1"/>
        <v>-77.489999999999895</v>
      </c>
      <c r="J15">
        <f t="shared" si="2"/>
        <v>23.48019402708352</v>
      </c>
      <c r="K15">
        <f>(I15-AVERAGE($I$12:I$51))^2</f>
        <v>105.483170250002</v>
      </c>
      <c r="L15">
        <f t="shared" si="3"/>
        <v>-4.8456365966798955</v>
      </c>
    </row>
    <row r="16" spans="1:15" x14ac:dyDescent="0.3">
      <c r="A16" s="2">
        <v>29720</v>
      </c>
      <c r="B16">
        <v>130.66</v>
      </c>
      <c r="C16">
        <v>-78.66</v>
      </c>
      <c r="D16">
        <v>-79.95</v>
      </c>
      <c r="F16">
        <v>34699</v>
      </c>
      <c r="G16">
        <v>-77.544799804690001</v>
      </c>
      <c r="H16" s="2">
        <f t="shared" si="0"/>
        <v>31413</v>
      </c>
      <c r="I16">
        <f t="shared" si="1"/>
        <v>-72.39</v>
      </c>
      <c r="J16">
        <f t="shared" si="2"/>
        <v>26.571961026432067</v>
      </c>
      <c r="K16">
        <f>(I16-AVERAGE($I$12:I$51))^2</f>
        <v>236.25227024999978</v>
      </c>
      <c r="L16">
        <f t="shared" si="3"/>
        <v>5.1547998046900005</v>
      </c>
    </row>
    <row r="17" spans="1:12" x14ac:dyDescent="0.3">
      <c r="A17" s="2">
        <v>29721</v>
      </c>
      <c r="B17">
        <v>130.74</v>
      </c>
      <c r="C17">
        <v>-78.739999999999895</v>
      </c>
      <c r="D17">
        <v>-80.03</v>
      </c>
      <c r="F17">
        <v>35064</v>
      </c>
      <c r="G17">
        <v>-81.067649841310001</v>
      </c>
      <c r="H17" s="2">
        <f t="shared" si="0"/>
        <v>31778</v>
      </c>
      <c r="I17">
        <f t="shared" si="1"/>
        <v>-88.9</v>
      </c>
      <c r="J17">
        <f t="shared" si="2"/>
        <v>61.345709008331347</v>
      </c>
      <c r="K17">
        <f>(I17-AVERAGE($I$12:I$51))^2</f>
        <v>1.2984602500000282</v>
      </c>
      <c r="L17">
        <f t="shared" si="3"/>
        <v>-7.8323501586900051</v>
      </c>
    </row>
    <row r="18" spans="1:12" x14ac:dyDescent="0.3">
      <c r="A18" s="2">
        <v>29726</v>
      </c>
      <c r="B18">
        <v>130.77000000000001</v>
      </c>
      <c r="C18">
        <v>-78.77</v>
      </c>
      <c r="D18">
        <v>-80.06</v>
      </c>
      <c r="F18">
        <v>35429</v>
      </c>
      <c r="G18">
        <v>-80.422119140630002</v>
      </c>
      <c r="H18" s="2">
        <f t="shared" si="0"/>
        <v>32143</v>
      </c>
      <c r="I18">
        <f t="shared" si="1"/>
        <v>-93.66</v>
      </c>
      <c r="J18">
        <f t="shared" si="2"/>
        <v>175.24148964687447</v>
      </c>
      <c r="K18">
        <f>(I18-AVERAGE($I$12:I$51))^2</f>
        <v>34.80410025000004</v>
      </c>
      <c r="L18">
        <f t="shared" si="3"/>
        <v>-13.237880859369994</v>
      </c>
    </row>
    <row r="19" spans="1:12" x14ac:dyDescent="0.3">
      <c r="A19" s="2">
        <v>29731</v>
      </c>
      <c r="B19">
        <v>130.91</v>
      </c>
      <c r="C19">
        <v>-78.91</v>
      </c>
      <c r="D19">
        <v>-80.2</v>
      </c>
      <c r="F19">
        <v>35795</v>
      </c>
      <c r="G19">
        <v>-78.076538085940001</v>
      </c>
      <c r="H19" s="2">
        <f t="shared" si="0"/>
        <v>32509</v>
      </c>
      <c r="I19">
        <f t="shared" si="1"/>
        <v>-79.900000000000006</v>
      </c>
      <c r="J19">
        <f t="shared" si="2"/>
        <v>3.3250133520273755</v>
      </c>
      <c r="K19">
        <f>(I19-AVERAGE($I$12:I$51))^2</f>
        <v>61.787460249999803</v>
      </c>
      <c r="L19">
        <f t="shared" si="3"/>
        <v>-1.8234619140600046</v>
      </c>
    </row>
    <row r="20" spans="1:12" x14ac:dyDescent="0.3">
      <c r="A20" s="2">
        <v>29737</v>
      </c>
      <c r="B20">
        <v>131.13</v>
      </c>
      <c r="C20">
        <v>-79.13</v>
      </c>
      <c r="D20">
        <v>-80.42</v>
      </c>
      <c r="F20">
        <v>36160</v>
      </c>
      <c r="G20">
        <v>-77.864044189449999</v>
      </c>
      <c r="H20" s="2">
        <f t="shared" si="0"/>
        <v>32874</v>
      </c>
      <c r="I20">
        <f t="shared" si="1"/>
        <v>-79.86</v>
      </c>
      <c r="J20">
        <f t="shared" si="2"/>
        <v>3.983839597668311</v>
      </c>
      <c r="K20">
        <f>(I20-AVERAGE($I$12:I$51))^2</f>
        <v>62.417900249999903</v>
      </c>
      <c r="L20">
        <f t="shared" si="3"/>
        <v>-1.9959558105500008</v>
      </c>
    </row>
    <row r="21" spans="1:12" x14ac:dyDescent="0.3">
      <c r="A21" s="2">
        <v>29742</v>
      </c>
      <c r="B21">
        <v>131.11000000000001</v>
      </c>
      <c r="C21">
        <v>-79.11</v>
      </c>
      <c r="D21">
        <v>-80.400000000000006</v>
      </c>
      <c r="F21">
        <v>36525</v>
      </c>
      <c r="G21">
        <v>-79.407501220699999</v>
      </c>
      <c r="H21" s="2">
        <f t="shared" si="0"/>
        <v>33239</v>
      </c>
      <c r="I21">
        <f t="shared" si="1"/>
        <v>-79.59</v>
      </c>
      <c r="J21">
        <f t="shared" si="2"/>
        <v>3.3305804445991863E-2</v>
      </c>
      <c r="K21">
        <f>(I21-AVERAGE($I$12:I$51))^2</f>
        <v>66.757070249999828</v>
      </c>
      <c r="L21">
        <f t="shared" si="3"/>
        <v>-0.1824987793000048</v>
      </c>
    </row>
    <row r="22" spans="1:12" x14ac:dyDescent="0.3">
      <c r="A22" s="2">
        <v>29747</v>
      </c>
      <c r="B22">
        <v>131.1</v>
      </c>
      <c r="C22">
        <v>-79.099999999999895</v>
      </c>
      <c r="D22">
        <v>-80.39</v>
      </c>
      <c r="F22">
        <v>36890</v>
      </c>
      <c r="G22">
        <v>-85.005554199220001</v>
      </c>
      <c r="H22" s="2">
        <f t="shared" si="0"/>
        <v>33604</v>
      </c>
      <c r="I22">
        <f t="shared" si="1"/>
        <v>-89.01</v>
      </c>
      <c r="J22">
        <f t="shared" si="2"/>
        <v>16.035586171384612</v>
      </c>
      <c r="K22">
        <f>(I22-AVERAGE($I$12:I$51))^2</f>
        <v>1.5612502500000296</v>
      </c>
      <c r="L22">
        <f t="shared" si="3"/>
        <v>-4.0044458007800046</v>
      </c>
    </row>
    <row r="23" spans="1:12" x14ac:dyDescent="0.3">
      <c r="A23" s="2">
        <v>29752</v>
      </c>
      <c r="B23">
        <v>131.729999999999</v>
      </c>
      <c r="C23">
        <v>-79.73</v>
      </c>
      <c r="D23">
        <v>-81.02</v>
      </c>
      <c r="F23">
        <v>37256</v>
      </c>
      <c r="G23">
        <v>-83.79125213623</v>
      </c>
      <c r="H23" s="2">
        <f t="shared" si="0"/>
        <v>33970</v>
      </c>
      <c r="I23">
        <f t="shared" si="1"/>
        <v>-82.59</v>
      </c>
      <c r="J23">
        <f t="shared" si="2"/>
        <v>1.4430066947971298</v>
      </c>
      <c r="K23">
        <f>(I23-AVERAGE($I$12:I$51))^2</f>
        <v>26.734070249999895</v>
      </c>
      <c r="L23">
        <f t="shared" si="3"/>
        <v>1.2012521362299964</v>
      </c>
    </row>
    <row r="24" spans="1:12" x14ac:dyDescent="0.3">
      <c r="A24" s="2">
        <v>29754</v>
      </c>
      <c r="B24">
        <v>131.41</v>
      </c>
      <c r="C24">
        <v>-79.41</v>
      </c>
      <c r="D24">
        <v>-80.7</v>
      </c>
      <c r="F24">
        <v>37621</v>
      </c>
      <c r="G24">
        <v>-85.54507446289</v>
      </c>
      <c r="H24" s="2">
        <f t="shared" si="0"/>
        <v>34335</v>
      </c>
      <c r="I24">
        <f t="shared" si="1"/>
        <v>-98.19</v>
      </c>
      <c r="J24">
        <f t="shared" si="2"/>
        <v>159.89414183905657</v>
      </c>
      <c r="K24">
        <f>(I24-AVERAGE($I$12:I$51))^2</f>
        <v>108.77447025000009</v>
      </c>
      <c r="L24">
        <f t="shared" si="3"/>
        <v>-12.644925537109998</v>
      </c>
    </row>
    <row r="25" spans="1:12" x14ac:dyDescent="0.3">
      <c r="A25" s="2">
        <v>29757</v>
      </c>
      <c r="B25">
        <v>131.97</v>
      </c>
      <c r="C25">
        <v>-79.97</v>
      </c>
      <c r="D25">
        <v>-81.260000000000005</v>
      </c>
      <c r="F25">
        <v>37986</v>
      </c>
      <c r="G25">
        <v>-87.47184753418</v>
      </c>
      <c r="H25" s="2">
        <f t="shared" si="0"/>
        <v>34700</v>
      </c>
      <c r="I25">
        <f t="shared" si="1"/>
        <v>-86.49</v>
      </c>
      <c r="J25">
        <f t="shared" si="2"/>
        <v>0.96402458037535654</v>
      </c>
      <c r="K25">
        <f>(I25-AVERAGE($I$12:I$51))^2</f>
        <v>1.6141702499999959</v>
      </c>
      <c r="L25">
        <f t="shared" si="3"/>
        <v>0.98184753418000525</v>
      </c>
    </row>
    <row r="26" spans="1:12" x14ac:dyDescent="0.3">
      <c r="A26" s="2">
        <v>29762</v>
      </c>
      <c r="B26">
        <v>132.53</v>
      </c>
      <c r="C26">
        <v>-80.53</v>
      </c>
      <c r="D26">
        <v>-81.819999999999894</v>
      </c>
      <c r="F26">
        <v>38351</v>
      </c>
      <c r="G26">
        <v>-86.864807128910002</v>
      </c>
      <c r="H26" s="2">
        <f t="shared" si="0"/>
        <v>35065</v>
      </c>
      <c r="I26">
        <f t="shared" si="1"/>
        <v>-89.25</v>
      </c>
      <c r="J26">
        <f t="shared" si="2"/>
        <v>5.6891450322985495</v>
      </c>
      <c r="K26">
        <f>(I26-AVERAGE($I$12:I$51))^2</f>
        <v>2.2186102500000198</v>
      </c>
      <c r="L26">
        <f t="shared" si="3"/>
        <v>-2.3851928710899983</v>
      </c>
    </row>
    <row r="27" spans="1:12" x14ac:dyDescent="0.3">
      <c r="A27" s="2">
        <v>29767</v>
      </c>
      <c r="B27">
        <v>133.25</v>
      </c>
      <c r="C27">
        <v>-81.25</v>
      </c>
      <c r="D27">
        <v>-82.54</v>
      </c>
      <c r="F27">
        <v>38717</v>
      </c>
      <c r="G27">
        <v>-86.736434936519998</v>
      </c>
      <c r="H27" s="2">
        <f t="shared" si="0"/>
        <v>35431</v>
      </c>
      <c r="I27">
        <f t="shared" si="1"/>
        <v>-86.54</v>
      </c>
      <c r="J27">
        <f t="shared" si="2"/>
        <v>3.8586684285613376E-2</v>
      </c>
      <c r="K27">
        <f>(I27-AVERAGE($I$12:I$51))^2</f>
        <v>1.4896202499999684</v>
      </c>
      <c r="L27">
        <f t="shared" si="3"/>
        <v>0.19643493651999222</v>
      </c>
    </row>
    <row r="28" spans="1:12" x14ac:dyDescent="0.3">
      <c r="A28" s="2">
        <v>29772</v>
      </c>
      <c r="B28">
        <v>133.80000000000001</v>
      </c>
      <c r="C28">
        <v>-81.8</v>
      </c>
      <c r="D28">
        <v>-83.09</v>
      </c>
      <c r="F28">
        <v>39082</v>
      </c>
      <c r="G28">
        <v>-88.371131896969999</v>
      </c>
      <c r="H28" s="2">
        <f t="shared" si="0"/>
        <v>35796</v>
      </c>
      <c r="I28">
        <f t="shared" si="1"/>
        <v>-88.59</v>
      </c>
      <c r="J28">
        <f t="shared" si="2"/>
        <v>4.7903246523952704E-2</v>
      </c>
      <c r="K28">
        <f>(I28-AVERAGE($I$12:I$51))^2</f>
        <v>0.68807025000001676</v>
      </c>
      <c r="L28">
        <f t="shared" si="3"/>
        <v>-0.21886810303000459</v>
      </c>
    </row>
    <row r="29" spans="1:12" x14ac:dyDescent="0.3">
      <c r="A29" s="2">
        <v>29774</v>
      </c>
      <c r="B29">
        <v>134.05000000000001</v>
      </c>
      <c r="C29">
        <v>-82.05</v>
      </c>
      <c r="D29">
        <v>-83.34</v>
      </c>
      <c r="F29">
        <v>39447</v>
      </c>
      <c r="G29">
        <v>-85.584739685060001</v>
      </c>
      <c r="H29" s="2">
        <f t="shared" si="0"/>
        <v>36161</v>
      </c>
      <c r="I29">
        <f t="shared" si="1"/>
        <v>-87.06</v>
      </c>
      <c r="J29">
        <f t="shared" si="2"/>
        <v>2.1763929968368729</v>
      </c>
      <c r="K29">
        <f>(I29-AVERAGE($I$12:I$51))^2</f>
        <v>0.4907002499999874</v>
      </c>
      <c r="L29">
        <f t="shared" si="3"/>
        <v>-1.4752603149400016</v>
      </c>
    </row>
    <row r="30" spans="1:12" x14ac:dyDescent="0.3">
      <c r="A30" s="2">
        <v>29777</v>
      </c>
      <c r="B30">
        <v>134.25</v>
      </c>
      <c r="C30">
        <v>-82.25</v>
      </c>
      <c r="D30">
        <v>-83.54</v>
      </c>
      <c r="F30">
        <v>39812</v>
      </c>
      <c r="G30">
        <v>-86.24131011963</v>
      </c>
      <c r="H30" s="2">
        <f t="shared" si="0"/>
        <v>36526</v>
      </c>
      <c r="I30">
        <f t="shared" si="1"/>
        <v>-86.41</v>
      </c>
      <c r="J30">
        <f t="shared" si="2"/>
        <v>2.8456275739243597E-2</v>
      </c>
      <c r="K30">
        <f>(I30-AVERAGE($I$12:I$51))^2</f>
        <v>1.8238502499999911</v>
      </c>
      <c r="L30">
        <f t="shared" si="3"/>
        <v>-0.1686898803699961</v>
      </c>
    </row>
    <row r="31" spans="1:12" x14ac:dyDescent="0.3">
      <c r="A31" s="2">
        <v>29782</v>
      </c>
      <c r="B31">
        <v>134.1</v>
      </c>
      <c r="C31">
        <v>-82.1</v>
      </c>
      <c r="D31">
        <v>-83.39</v>
      </c>
      <c r="F31">
        <v>40178</v>
      </c>
      <c r="G31">
        <v>-86.69874572754</v>
      </c>
      <c r="H31" s="2">
        <f t="shared" si="0"/>
        <v>36892</v>
      </c>
      <c r="I31">
        <f t="shared" si="1"/>
        <v>-90.17</v>
      </c>
      <c r="J31">
        <f t="shared" si="2"/>
        <v>12.049606224071812</v>
      </c>
      <c r="K31">
        <f>(I31-AVERAGE($I$12:I$51))^2</f>
        <v>5.8056902500000405</v>
      </c>
      <c r="L31">
        <f t="shared" si="3"/>
        <v>-3.4712542724600013</v>
      </c>
    </row>
    <row r="32" spans="1:12" x14ac:dyDescent="0.3">
      <c r="A32" s="2">
        <v>29787</v>
      </c>
      <c r="B32">
        <v>133.83000000000001</v>
      </c>
      <c r="C32">
        <v>-81.83</v>
      </c>
      <c r="D32">
        <v>-83.12</v>
      </c>
      <c r="F32">
        <v>40543</v>
      </c>
      <c r="G32">
        <v>-90.563674926760001</v>
      </c>
      <c r="H32" s="2">
        <f t="shared" si="0"/>
        <v>37257</v>
      </c>
      <c r="I32">
        <f t="shared" si="1"/>
        <v>-98.5</v>
      </c>
      <c r="J32">
        <f t="shared" si="2"/>
        <v>62.985255668137874</v>
      </c>
      <c r="K32">
        <f>(I32-AVERAGE($I$12:I$51))^2</f>
        <v>115.33686025000014</v>
      </c>
      <c r="L32">
        <f t="shared" si="3"/>
        <v>-7.936325073239999</v>
      </c>
    </row>
    <row r="33" spans="1:12" x14ac:dyDescent="0.3">
      <c r="A33" s="2">
        <v>29792</v>
      </c>
      <c r="B33">
        <v>133.5</v>
      </c>
      <c r="C33">
        <v>-81.5</v>
      </c>
      <c r="D33">
        <v>-82.79</v>
      </c>
      <c r="F33">
        <v>40908</v>
      </c>
      <c r="G33">
        <v>-94.918533325200002</v>
      </c>
      <c r="H33" s="2">
        <f t="shared" si="0"/>
        <v>37622</v>
      </c>
      <c r="I33">
        <f t="shared" si="1"/>
        <v>-102.71</v>
      </c>
      <c r="J33">
        <f t="shared" si="2"/>
        <v>60.706952944518839</v>
      </c>
      <c r="K33">
        <f>(I33-AVERAGE($I$12:I$51))^2</f>
        <v>223.48755025000003</v>
      </c>
      <c r="L33">
        <f t="shared" si="3"/>
        <v>-7.7914666747999917</v>
      </c>
    </row>
    <row r="34" spans="1:12" x14ac:dyDescent="0.3">
      <c r="A34" s="2">
        <v>29798</v>
      </c>
      <c r="B34">
        <v>133.27000000000001</v>
      </c>
      <c r="C34">
        <v>-81.27</v>
      </c>
      <c r="D34">
        <v>-82.56</v>
      </c>
      <c r="F34">
        <v>41273</v>
      </c>
      <c r="G34">
        <v>-92.745124816889998</v>
      </c>
      <c r="H34" s="2">
        <f t="shared" si="0"/>
        <v>37987</v>
      </c>
      <c r="I34">
        <f t="shared" si="1"/>
        <v>-92.11</v>
      </c>
      <c r="J34">
        <f t="shared" si="2"/>
        <v>0.40338353302955421</v>
      </c>
      <c r="K34">
        <f>(I34-AVERAGE($I$12:I$51))^2</f>
        <v>18.918150250000053</v>
      </c>
      <c r="L34">
        <f t="shared" si="3"/>
        <v>0.63512481688999856</v>
      </c>
    </row>
    <row r="35" spans="1:12" x14ac:dyDescent="0.3">
      <c r="A35" s="2">
        <v>29803</v>
      </c>
      <c r="B35">
        <v>133.13999999999899</v>
      </c>
      <c r="C35">
        <v>-81.14</v>
      </c>
      <c r="D35">
        <v>-82.43</v>
      </c>
      <c r="F35">
        <v>41639</v>
      </c>
      <c r="G35">
        <v>-94.044761657709998</v>
      </c>
      <c r="H35" s="2">
        <f t="shared" si="0"/>
        <v>38353</v>
      </c>
      <c r="I35">
        <f t="shared" si="1"/>
        <v>-93.37</v>
      </c>
      <c r="J35">
        <f t="shared" si="2"/>
        <v>0.45530329471553815</v>
      </c>
      <c r="K35">
        <f>(I35-AVERAGE($I$12:I$51))^2</f>
        <v>31.466490250000128</v>
      </c>
      <c r="L35">
        <f t="shared" si="3"/>
        <v>0.6747616577099933</v>
      </c>
    </row>
    <row r="36" spans="1:12" x14ac:dyDescent="0.3">
      <c r="A36" s="2">
        <v>29808</v>
      </c>
      <c r="B36">
        <v>133</v>
      </c>
      <c r="C36">
        <v>-81</v>
      </c>
      <c r="D36">
        <v>-82.29</v>
      </c>
      <c r="F36">
        <v>42004</v>
      </c>
      <c r="G36">
        <v>-96.46694946289</v>
      </c>
      <c r="H36" s="2">
        <f t="shared" si="0"/>
        <v>38718</v>
      </c>
      <c r="I36">
        <f t="shared" si="1"/>
        <v>-97.02</v>
      </c>
      <c r="J36">
        <f t="shared" si="2"/>
        <v>0.30586489659765537</v>
      </c>
      <c r="K36">
        <f>(I36-AVERAGE($I$12:I$51))^2</f>
        <v>85.73834025000005</v>
      </c>
      <c r="L36">
        <f t="shared" si="3"/>
        <v>-0.5530505371099963</v>
      </c>
    </row>
    <row r="37" spans="1:12" x14ac:dyDescent="0.3">
      <c r="A37" s="2">
        <v>29813</v>
      </c>
      <c r="B37">
        <v>132.78</v>
      </c>
      <c r="C37">
        <v>-80.78</v>
      </c>
      <c r="D37">
        <v>-82.07</v>
      </c>
      <c r="F37">
        <v>42369</v>
      </c>
      <c r="G37">
        <v>-96.767860412600001</v>
      </c>
      <c r="H37" s="2">
        <f t="shared" si="0"/>
        <v>39083</v>
      </c>
      <c r="I37">
        <f t="shared" si="1"/>
        <v>-94.69</v>
      </c>
      <c r="J37">
        <f t="shared" si="2"/>
        <v>4.3175038942502564</v>
      </c>
      <c r="K37">
        <f>(I37-AVERAGE($I$12:I$51))^2</f>
        <v>48.017970250000062</v>
      </c>
      <c r="L37">
        <f t="shared" si="3"/>
        <v>2.0778604126000033</v>
      </c>
    </row>
    <row r="38" spans="1:12" x14ac:dyDescent="0.3">
      <c r="A38" s="2">
        <v>29818</v>
      </c>
      <c r="B38">
        <v>132.13999999999899</v>
      </c>
      <c r="C38">
        <v>-80.14</v>
      </c>
      <c r="D38">
        <v>-81.430000000000007</v>
      </c>
      <c r="F38">
        <v>42734</v>
      </c>
      <c r="G38">
        <v>-101.8017044067</v>
      </c>
      <c r="H38" s="2">
        <f t="shared" si="0"/>
        <v>39448</v>
      </c>
      <c r="I38">
        <f t="shared" si="1"/>
        <v>-105.43</v>
      </c>
      <c r="J38">
        <f t="shared" si="2"/>
        <v>13.164528912360268</v>
      </c>
      <c r="K38">
        <f>(I38-AVERAGE($I$12:I$51))^2</f>
        <v>312.21123025000048</v>
      </c>
      <c r="L38">
        <f t="shared" si="3"/>
        <v>-3.6282955933000096</v>
      </c>
    </row>
    <row r="39" spans="1:12" x14ac:dyDescent="0.3">
      <c r="A39" s="2">
        <v>29844</v>
      </c>
      <c r="B39">
        <v>127.85</v>
      </c>
      <c r="C39">
        <v>-75.849999999999895</v>
      </c>
      <c r="D39">
        <v>-77.14</v>
      </c>
      <c r="F39">
        <v>43100</v>
      </c>
      <c r="G39">
        <v>-100.4347076416</v>
      </c>
      <c r="H39" s="2">
        <f t="shared" si="0"/>
        <v>39814</v>
      </c>
      <c r="I39">
        <f t="shared" si="1"/>
        <v>-101.28</v>
      </c>
      <c r="J39">
        <f t="shared" si="2"/>
        <v>0.71451917116943719</v>
      </c>
      <c r="K39">
        <f>(I39-AVERAGE($I$12:I$51))^2</f>
        <v>182.7768802500002</v>
      </c>
      <c r="L39">
        <f t="shared" si="3"/>
        <v>-0.84529235840000183</v>
      </c>
    </row>
    <row r="40" spans="1:12" x14ac:dyDescent="0.3">
      <c r="A40" s="2">
        <v>29849</v>
      </c>
      <c r="B40">
        <v>127.38</v>
      </c>
      <c r="C40">
        <v>-75.38</v>
      </c>
      <c r="D40">
        <v>-76.67</v>
      </c>
      <c r="F40">
        <v>43465</v>
      </c>
      <c r="G40">
        <v>-99.694450378420001</v>
      </c>
      <c r="H40" s="2">
        <f t="shared" si="0"/>
        <v>40179</v>
      </c>
      <c r="I40">
        <f t="shared" si="1"/>
        <v>-98.69</v>
      </c>
      <c r="J40">
        <f t="shared" si="2"/>
        <v>1.0089205627080875</v>
      </c>
      <c r="K40">
        <f>(I40-AVERAGE($I$12:I$51))^2</f>
        <v>119.4539702500001</v>
      </c>
      <c r="L40">
        <f t="shared" si="3"/>
        <v>1.0044503784200032</v>
      </c>
    </row>
    <row r="41" spans="1:12" x14ac:dyDescent="0.3">
      <c r="A41" s="2">
        <v>29852</v>
      </c>
      <c r="B41">
        <v>127.08</v>
      </c>
      <c r="C41">
        <v>-75.08</v>
      </c>
      <c r="D41">
        <v>-76.37</v>
      </c>
      <c r="F41">
        <v>43830</v>
      </c>
      <c r="G41">
        <v>-95.982299804690001</v>
      </c>
      <c r="H41" s="2">
        <f t="shared" si="0"/>
        <v>40544</v>
      </c>
      <c r="I41">
        <f t="shared" si="1"/>
        <v>-100.07</v>
      </c>
      <c r="J41">
        <f t="shared" si="2"/>
        <v>16.709292886737348</v>
      </c>
      <c r="K41">
        <f>(I41-AVERAGE($I$12:I$51))^2</f>
        <v>151.52379024999999</v>
      </c>
      <c r="L41">
        <f t="shared" si="3"/>
        <v>-4.0877001953099921</v>
      </c>
    </row>
    <row r="42" spans="1:12" x14ac:dyDescent="0.3">
      <c r="A42" s="2">
        <v>29854</v>
      </c>
      <c r="B42">
        <v>126.34</v>
      </c>
      <c r="C42">
        <v>-74.34</v>
      </c>
      <c r="D42">
        <v>-75.63</v>
      </c>
      <c r="F42">
        <v>44195</v>
      </c>
      <c r="G42">
        <v>-89.410949707029999</v>
      </c>
      <c r="H42" s="2">
        <f t="shared" si="0"/>
        <v>40909</v>
      </c>
      <c r="I42">
        <f t="shared" si="1"/>
        <v>-94.37</v>
      </c>
      <c r="J42">
        <f t="shared" si="2"/>
        <v>24.592179808205895</v>
      </c>
      <c r="K42">
        <f>(I42-AVERAGE($I$12:I$51))^2</f>
        <v>43.68549025000015</v>
      </c>
      <c r="L42">
        <f t="shared" si="3"/>
        <v>-4.9590502929700051</v>
      </c>
    </row>
    <row r="43" spans="1:12" x14ac:dyDescent="0.3">
      <c r="A43" s="2">
        <v>29859</v>
      </c>
      <c r="B43">
        <v>125.33</v>
      </c>
      <c r="C43">
        <v>-73.33</v>
      </c>
      <c r="D43">
        <v>-74.62</v>
      </c>
      <c r="F43">
        <v>44561</v>
      </c>
      <c r="G43">
        <v>-86.53370666504</v>
      </c>
      <c r="H43" s="2">
        <f t="shared" si="0"/>
        <v>41275</v>
      </c>
      <c r="I43">
        <f t="shared" si="1"/>
        <v>-87.64</v>
      </c>
      <c r="J43">
        <f t="shared" si="2"/>
        <v>1.2238849429769192</v>
      </c>
      <c r="K43">
        <f>(I43-AVERAGE($I$12:I$51))^2</f>
        <v>1.4520249999998246E-2</v>
      </c>
      <c r="L43">
        <f t="shared" si="3"/>
        <v>-1.1062933349600002</v>
      </c>
    </row>
    <row r="44" spans="1:12" x14ac:dyDescent="0.3">
      <c r="A44" s="2">
        <v>29864</v>
      </c>
      <c r="B44">
        <v>124.5</v>
      </c>
      <c r="C44">
        <v>-72.5</v>
      </c>
      <c r="D44">
        <v>-73.790000000000006</v>
      </c>
      <c r="F44">
        <v>44926</v>
      </c>
      <c r="G44">
        <v>-84.52384185791</v>
      </c>
      <c r="H44" s="2">
        <f t="shared" si="0"/>
        <v>41640</v>
      </c>
      <c r="I44">
        <f t="shared" si="1"/>
        <v>-86.47</v>
      </c>
      <c r="J44">
        <f t="shared" si="2"/>
        <v>3.7875315140231964</v>
      </c>
      <c r="K44">
        <f>(I44-AVERAGE($I$12:I$51))^2</f>
        <v>1.6653902499999855</v>
      </c>
      <c r="L44">
        <f t="shared" si="3"/>
        <v>-1.9461581420899989</v>
      </c>
    </row>
    <row r="45" spans="1:12" x14ac:dyDescent="0.3">
      <c r="A45" s="2">
        <v>29869</v>
      </c>
      <c r="B45">
        <v>123.8</v>
      </c>
      <c r="C45">
        <v>-71.8</v>
      </c>
      <c r="D45">
        <v>-73.09</v>
      </c>
      <c r="F45">
        <v>45291</v>
      </c>
      <c r="G45">
        <v>-84.150085449220001</v>
      </c>
      <c r="H45" s="2">
        <f t="shared" si="0"/>
        <v>42005</v>
      </c>
      <c r="I45">
        <f t="shared" si="1"/>
        <v>-86.4</v>
      </c>
      <c r="J45">
        <f t="shared" si="2"/>
        <v>5.0621154858115922</v>
      </c>
      <c r="K45">
        <f>(I45-AVERAGE($I$12:I$51))^2</f>
        <v>1.8509602499999662</v>
      </c>
      <c r="L45">
        <f t="shared" si="3"/>
        <v>-2.2499145507800051</v>
      </c>
    </row>
    <row r="46" spans="1:12" x14ac:dyDescent="0.3">
      <c r="A46" s="2">
        <v>29874</v>
      </c>
      <c r="B46">
        <v>123.5</v>
      </c>
      <c r="C46">
        <v>-71.5</v>
      </c>
      <c r="D46">
        <v>-72.790000000000006</v>
      </c>
      <c r="F46">
        <v>45656</v>
      </c>
      <c r="G46">
        <v>-84.592445373540002</v>
      </c>
      <c r="H46" s="2">
        <f t="shared" si="0"/>
        <v>42370</v>
      </c>
      <c r="I46">
        <f t="shared" si="1"/>
        <v>-87.53</v>
      </c>
      <c r="J46">
        <f t="shared" si="2"/>
        <v>8.6292271834365444</v>
      </c>
      <c r="K46">
        <f>(I46-AVERAGE($I$12:I$51))^2</f>
        <v>5.3130249999996382E-2</v>
      </c>
      <c r="L46">
        <f t="shared" si="3"/>
        <v>-2.937554626459999</v>
      </c>
    </row>
    <row r="47" spans="1:12" x14ac:dyDescent="0.3">
      <c r="A47" s="2">
        <v>29879</v>
      </c>
      <c r="B47">
        <v>123.18</v>
      </c>
      <c r="C47">
        <v>-71.180000000000007</v>
      </c>
      <c r="D47">
        <v>-72.47</v>
      </c>
      <c r="F47">
        <v>46022</v>
      </c>
      <c r="G47">
        <v>-82.46876525879</v>
      </c>
      <c r="H47" s="2">
        <f t="shared" si="0"/>
        <v>42736</v>
      </c>
      <c r="I47">
        <f t="shared" si="1"/>
        <v>-86.89</v>
      </c>
      <c r="J47">
        <f t="shared" si="2"/>
        <v>19.547316636882258</v>
      </c>
      <c r="K47">
        <f>(I47-AVERAGE($I$12:I$51))^2</f>
        <v>0.75777024999998732</v>
      </c>
      <c r="L47">
        <f t="shared" si="3"/>
        <v>-4.4212347412100002</v>
      </c>
    </row>
    <row r="48" spans="1:12" x14ac:dyDescent="0.3">
      <c r="A48" s="2">
        <v>29884</v>
      </c>
      <c r="B48">
        <v>122.8</v>
      </c>
      <c r="C48">
        <v>-70.8</v>
      </c>
      <c r="D48">
        <v>-72.09</v>
      </c>
      <c r="F48">
        <v>46387</v>
      </c>
      <c r="G48">
        <v>-81.58984375</v>
      </c>
      <c r="H48" s="2">
        <f t="shared" si="0"/>
        <v>43101</v>
      </c>
      <c r="I48">
        <f t="shared" si="1"/>
        <v>-82.39</v>
      </c>
      <c r="J48">
        <f t="shared" si="2"/>
        <v>0.64025002441406342</v>
      </c>
      <c r="K48">
        <f>(I48-AVERAGE($I$12:I$51))^2</f>
        <v>28.84227024999992</v>
      </c>
      <c r="L48">
        <f t="shared" si="3"/>
        <v>-0.80015625000000057</v>
      </c>
    </row>
    <row r="49" spans="1:12" x14ac:dyDescent="0.3">
      <c r="A49" s="2">
        <v>29889</v>
      </c>
      <c r="B49">
        <v>121.82</v>
      </c>
      <c r="C49">
        <v>-69.819999999999894</v>
      </c>
      <c r="D49">
        <v>-71.11</v>
      </c>
      <c r="F49">
        <v>46752</v>
      </c>
      <c r="G49">
        <v>-78.698120117190001</v>
      </c>
      <c r="H49" s="2">
        <f t="shared" si="0"/>
        <v>43466</v>
      </c>
      <c r="I49">
        <f t="shared" si="1"/>
        <v>-82.13</v>
      </c>
      <c r="J49">
        <f t="shared" si="2"/>
        <v>11.77779953003594</v>
      </c>
      <c r="K49">
        <f>(I49-AVERAGE($I$12:I$51))^2</f>
        <v>31.702530249999974</v>
      </c>
      <c r="L49">
        <f t="shared" si="3"/>
        <v>-3.4318798828099943</v>
      </c>
    </row>
    <row r="50" spans="1:12" x14ac:dyDescent="0.3">
      <c r="A50" s="2">
        <v>29890</v>
      </c>
      <c r="B50">
        <v>122</v>
      </c>
      <c r="C50">
        <v>-70</v>
      </c>
      <c r="D50">
        <v>-71.290000000000006</v>
      </c>
      <c r="F50">
        <v>47117</v>
      </c>
      <c r="G50">
        <v>-77.565689086909998</v>
      </c>
      <c r="H50" s="2">
        <f t="shared" si="0"/>
        <v>43831</v>
      </c>
      <c r="I50">
        <f t="shared" si="1"/>
        <v>-84.81</v>
      </c>
      <c r="J50">
        <f t="shared" si="2"/>
        <v>52.48004060551493</v>
      </c>
      <c r="K50">
        <f>(I50-AVERAGE($I$12:I$51))^2</f>
        <v>8.7054502499999469</v>
      </c>
      <c r="L50">
        <f t="shared" si="3"/>
        <v>-7.2443109130900041</v>
      </c>
    </row>
    <row r="51" spans="1:12" x14ac:dyDescent="0.3">
      <c r="A51" s="2">
        <v>29895</v>
      </c>
      <c r="B51">
        <v>121.53</v>
      </c>
      <c r="C51">
        <v>-69.53</v>
      </c>
      <c r="D51">
        <v>-70.819999999999894</v>
      </c>
      <c r="F51">
        <v>47483</v>
      </c>
      <c r="G51">
        <v>-87.3921585083</v>
      </c>
      <c r="H51" s="2">
        <f t="shared" si="0"/>
        <v>44197</v>
      </c>
      <c r="I51">
        <f t="shared" si="1"/>
        <v>-82.99</v>
      </c>
      <c r="J51">
        <f t="shared" si="2"/>
        <v>19.378999532198122</v>
      </c>
      <c r="K51">
        <f>(I51-AVERAGE($I$12:I$51))^2</f>
        <v>22.757670249999986</v>
      </c>
      <c r="L51">
        <f t="shared" si="3"/>
        <v>4.4021585083000048</v>
      </c>
    </row>
    <row r="52" spans="1:12" x14ac:dyDescent="0.3">
      <c r="A52" s="2">
        <v>29909</v>
      </c>
      <c r="B52">
        <v>120.38</v>
      </c>
      <c r="C52">
        <v>-68.38</v>
      </c>
      <c r="D52">
        <v>-69.67</v>
      </c>
      <c r="F52">
        <v>47848</v>
      </c>
      <c r="G52">
        <v>-94.488578796390001</v>
      </c>
      <c r="H52" s="2">
        <f t="shared" si="0"/>
        <v>44562</v>
      </c>
      <c r="I52">
        <f t="shared" si="1"/>
        <v>-84.53</v>
      </c>
      <c r="J52">
        <f t="shared" si="2"/>
        <v>99.173291643908513</v>
      </c>
      <c r="K52">
        <f>(I52-AVERAGE($I$12:I$51))^2</f>
        <v>10.43613024999995</v>
      </c>
      <c r="L52">
        <f t="shared" si="3"/>
        <v>9.9585787963900003</v>
      </c>
    </row>
    <row r="53" spans="1:12" x14ac:dyDescent="0.3">
      <c r="A53" s="2">
        <v>29910</v>
      </c>
      <c r="B53">
        <v>120.3</v>
      </c>
      <c r="C53">
        <v>-68.3</v>
      </c>
      <c r="D53">
        <v>-69.59</v>
      </c>
      <c r="F53">
        <v>48213</v>
      </c>
      <c r="G53">
        <v>-98.932037353520002</v>
      </c>
      <c r="H53" s="2">
        <f t="shared" si="0"/>
        <v>44927</v>
      </c>
      <c r="I53">
        <f t="shared" si="1"/>
        <v>-85.79</v>
      </c>
      <c r="J53">
        <f t="shared" si="2"/>
        <v>172.71314580131485</v>
      </c>
      <c r="K53">
        <f>(I53-AVERAGE($I$12:I$51))^2</f>
        <v>3.8828702499999488</v>
      </c>
      <c r="L53">
        <f t="shared" si="3"/>
        <v>13.142037353519996</v>
      </c>
    </row>
    <row r="54" spans="1:12" x14ac:dyDescent="0.3">
      <c r="A54" s="2">
        <v>29915</v>
      </c>
      <c r="B54">
        <v>120.14</v>
      </c>
      <c r="C54">
        <v>-68.14</v>
      </c>
      <c r="D54">
        <v>-69.430000000000007</v>
      </c>
      <c r="F54">
        <v>48578</v>
      </c>
      <c r="G54">
        <v>-101.8778457642</v>
      </c>
      <c r="H54" s="2">
        <f t="shared" si="0"/>
        <v>45292</v>
      </c>
      <c r="I54">
        <f t="shared" si="1"/>
        <v>-85.79</v>
      </c>
      <c r="J54">
        <f t="shared" si="2"/>
        <v>258.81878133268782</v>
      </c>
      <c r="K54">
        <f>(I54-AVERAGE($I$12:I$51))^2</f>
        <v>3.8828702499999488</v>
      </c>
      <c r="L54">
        <f t="shared" si="3"/>
        <v>16.087845764199997</v>
      </c>
    </row>
    <row r="55" spans="1:12" x14ac:dyDescent="0.3">
      <c r="A55" s="2">
        <v>29920</v>
      </c>
      <c r="B55">
        <v>119.98</v>
      </c>
      <c r="C55">
        <v>-67.98</v>
      </c>
      <c r="D55">
        <v>-69.27</v>
      </c>
      <c r="F55">
        <v>48944</v>
      </c>
      <c r="G55">
        <v>-104.421043396</v>
      </c>
      <c r="H55" s="2">
        <f t="shared" si="0"/>
        <v>45658</v>
      </c>
      <c r="I55">
        <f t="shared" si="1"/>
        <v>-85.79</v>
      </c>
      <c r="J55">
        <f t="shared" si="2"/>
        <v>347.11577802363502</v>
      </c>
      <c r="K55">
        <f>(I55-AVERAGE($I$12:I$51))^2</f>
        <v>3.8828702499999488</v>
      </c>
      <c r="L55">
        <f t="shared" si="3"/>
        <v>18.631043395999995</v>
      </c>
    </row>
    <row r="56" spans="1:12" x14ac:dyDescent="0.3">
      <c r="A56" s="2">
        <v>29925</v>
      </c>
      <c r="B56">
        <v>119.58</v>
      </c>
      <c r="C56">
        <v>-67.58</v>
      </c>
      <c r="D56">
        <v>-68.87</v>
      </c>
      <c r="F56">
        <v>49309</v>
      </c>
      <c r="G56">
        <v>-107.73973846440001</v>
      </c>
      <c r="H56" s="2">
        <f t="shared" si="0"/>
        <v>46023</v>
      </c>
      <c r="I56">
        <f t="shared" si="1"/>
        <v>-85.79</v>
      </c>
      <c r="J56">
        <f t="shared" si="2"/>
        <v>481.79101865556083</v>
      </c>
      <c r="K56">
        <f>(I56-AVERAGE($I$12:I$51))^2</f>
        <v>3.8828702499999488</v>
      </c>
      <c r="L56">
        <f t="shared" si="3"/>
        <v>21.949738464399999</v>
      </c>
    </row>
    <row r="57" spans="1:12" x14ac:dyDescent="0.3">
      <c r="A57" s="2">
        <v>29930</v>
      </c>
      <c r="B57">
        <v>119.32</v>
      </c>
      <c r="C57">
        <v>-67.319999999999894</v>
      </c>
      <c r="D57">
        <v>-68.61</v>
      </c>
      <c r="F57">
        <v>49674</v>
      </c>
      <c r="G57">
        <v>-109.58209991459999</v>
      </c>
      <c r="H57" s="2">
        <f t="shared" si="0"/>
        <v>46388</v>
      </c>
      <c r="I57">
        <f t="shared" si="1"/>
        <v>-85.79</v>
      </c>
      <c r="J57">
        <f t="shared" si="2"/>
        <v>566.06401834630867</v>
      </c>
      <c r="K57">
        <f>(I57-AVERAGE($I$12:I$51))^2</f>
        <v>3.8828702499999488</v>
      </c>
      <c r="L57">
        <f t="shared" si="3"/>
        <v>23.792099914599987</v>
      </c>
    </row>
    <row r="58" spans="1:12" x14ac:dyDescent="0.3">
      <c r="A58" s="2">
        <v>29935</v>
      </c>
      <c r="B58">
        <v>119.05</v>
      </c>
      <c r="C58">
        <v>-67.05</v>
      </c>
      <c r="D58">
        <v>-68.34</v>
      </c>
      <c r="F58">
        <v>50039</v>
      </c>
      <c r="G58">
        <v>-111.1148071289</v>
      </c>
      <c r="H58" s="2">
        <f t="shared" si="0"/>
        <v>46753</v>
      </c>
      <c r="I58">
        <f t="shared" si="1"/>
        <v>-85.79</v>
      </c>
      <c r="J58">
        <f t="shared" si="2"/>
        <v>641.34585611598379</v>
      </c>
      <c r="K58">
        <f>(I58-AVERAGE($I$12:I$51))^2</f>
        <v>3.8828702499999488</v>
      </c>
      <c r="L58">
        <f t="shared" si="3"/>
        <v>25.324807128899991</v>
      </c>
    </row>
    <row r="59" spans="1:12" x14ac:dyDescent="0.3">
      <c r="A59" s="2">
        <v>29940</v>
      </c>
      <c r="B59">
        <v>118.8</v>
      </c>
      <c r="C59">
        <v>-66.8</v>
      </c>
      <c r="D59">
        <v>-68.09</v>
      </c>
      <c r="F59">
        <v>50405</v>
      </c>
      <c r="G59">
        <v>-112.214805603</v>
      </c>
      <c r="H59" s="2">
        <f t="shared" si="0"/>
        <v>47119</v>
      </c>
      <c r="I59">
        <f t="shared" si="1"/>
        <v>-85.79</v>
      </c>
      <c r="J59">
        <f t="shared" si="2"/>
        <v>698.27035115633998</v>
      </c>
      <c r="K59">
        <f>(I59-AVERAGE($I$12:I$51))^2</f>
        <v>3.8828702499999488</v>
      </c>
      <c r="L59">
        <f t="shared" si="3"/>
        <v>26.424805602999996</v>
      </c>
    </row>
    <row r="60" spans="1:12" x14ac:dyDescent="0.3">
      <c r="A60" s="2">
        <v>29945</v>
      </c>
      <c r="B60">
        <v>118.58</v>
      </c>
      <c r="C60">
        <v>-66.58</v>
      </c>
      <c r="D60">
        <v>-67.87</v>
      </c>
      <c r="F60">
        <v>50770</v>
      </c>
      <c r="G60">
        <v>-113.3568725586</v>
      </c>
      <c r="H60" s="2">
        <f t="shared" si="0"/>
        <v>47484</v>
      </c>
      <c r="I60">
        <f t="shared" si="1"/>
        <v>-85.79</v>
      </c>
      <c r="J60">
        <f t="shared" si="2"/>
        <v>759.93246266209349</v>
      </c>
      <c r="K60">
        <f>(I60-AVERAGE($I$12:I$51))^2</f>
        <v>3.8828702499999488</v>
      </c>
      <c r="L60">
        <f t="shared" si="3"/>
        <v>27.566872558599997</v>
      </c>
    </row>
    <row r="61" spans="1:12" x14ac:dyDescent="0.3">
      <c r="A61" s="2">
        <v>29951</v>
      </c>
      <c r="B61">
        <v>118.3</v>
      </c>
      <c r="C61">
        <v>-66.3</v>
      </c>
      <c r="D61">
        <v>-67.59</v>
      </c>
      <c r="F61">
        <v>51135</v>
      </c>
      <c r="G61">
        <v>-114.43050384519999</v>
      </c>
      <c r="H61" s="2">
        <f t="shared" si="0"/>
        <v>47849</v>
      </c>
      <c r="I61">
        <f t="shared" si="1"/>
        <v>-85.79</v>
      </c>
      <c r="J61">
        <f t="shared" si="2"/>
        <v>820.27846050691528</v>
      </c>
      <c r="K61">
        <f>(I61-AVERAGE($I$12:I$51))^2</f>
        <v>3.8828702499999488</v>
      </c>
      <c r="L61">
        <f t="shared" si="3"/>
        <v>28.640503845199987</v>
      </c>
    </row>
    <row r="62" spans="1:12" x14ac:dyDescent="0.3">
      <c r="A62" s="2">
        <v>29956</v>
      </c>
      <c r="B62">
        <v>117.9</v>
      </c>
      <c r="C62">
        <v>-65.900000000000006</v>
      </c>
      <c r="D62">
        <v>-67.19</v>
      </c>
      <c r="F62">
        <v>51500</v>
      </c>
      <c r="G62">
        <v>-115.4348602295</v>
      </c>
      <c r="H62" s="2">
        <f t="shared" si="0"/>
        <v>48214</v>
      </c>
      <c r="I62">
        <f t="shared" si="1"/>
        <v>-85.79</v>
      </c>
      <c r="J62">
        <f t="shared" si="2"/>
        <v>878.81773802659063</v>
      </c>
      <c r="K62">
        <f>(I62-AVERAGE($I$12:I$51))^2</f>
        <v>3.8828702499999488</v>
      </c>
      <c r="L62">
        <f t="shared" si="3"/>
        <v>29.644860229499997</v>
      </c>
    </row>
    <row r="63" spans="1:12" x14ac:dyDescent="0.3">
      <c r="A63" s="2">
        <v>29961</v>
      </c>
      <c r="B63">
        <v>117.77</v>
      </c>
      <c r="C63">
        <v>-65.77</v>
      </c>
      <c r="D63">
        <v>-67.06</v>
      </c>
      <c r="F63">
        <v>51866</v>
      </c>
      <c r="G63">
        <v>-111.7472686768</v>
      </c>
      <c r="H63" s="2">
        <f t="shared" si="0"/>
        <v>48580</v>
      </c>
      <c r="I63">
        <f t="shared" si="1"/>
        <v>-85.79</v>
      </c>
      <c r="J63">
        <f t="shared" si="2"/>
        <v>673.77979715958236</v>
      </c>
      <c r="K63">
        <f>(I63-AVERAGE($I$12:I$51))^2</f>
        <v>3.8828702499999488</v>
      </c>
      <c r="L63">
        <f t="shared" si="3"/>
        <v>25.957268676799998</v>
      </c>
    </row>
    <row r="64" spans="1:12" x14ac:dyDescent="0.3">
      <c r="A64" s="2">
        <v>29966</v>
      </c>
      <c r="B64">
        <v>117.46</v>
      </c>
      <c r="C64">
        <v>-65.459999999999894</v>
      </c>
      <c r="D64">
        <v>-66.75</v>
      </c>
      <c r="F64">
        <v>52231</v>
      </c>
      <c r="G64">
        <v>-110.8823928833</v>
      </c>
      <c r="H64" s="2">
        <f t="shared" si="0"/>
        <v>48945</v>
      </c>
      <c r="I64">
        <f t="shared" si="1"/>
        <v>-85.79</v>
      </c>
      <c r="J64">
        <f t="shared" si="2"/>
        <v>629.62818060988411</v>
      </c>
      <c r="K64">
        <f>(I64-AVERAGE($I$12:I$51))^2</f>
        <v>3.8828702499999488</v>
      </c>
      <c r="L64">
        <f t="shared" si="3"/>
        <v>25.092392883299993</v>
      </c>
    </row>
    <row r="65" spans="1:12" x14ac:dyDescent="0.3">
      <c r="A65" s="2">
        <v>29971</v>
      </c>
      <c r="B65">
        <v>117.39</v>
      </c>
      <c r="C65">
        <v>-65.39</v>
      </c>
      <c r="D65">
        <v>-66.680000000000007</v>
      </c>
      <c r="F65">
        <v>52596</v>
      </c>
      <c r="G65">
        <v>-110.33335876460001</v>
      </c>
      <c r="H65" s="2">
        <f t="shared" si="0"/>
        <v>49310</v>
      </c>
      <c r="I65">
        <f t="shared" si="1"/>
        <v>-85.79</v>
      </c>
      <c r="J65">
        <f t="shared" si="2"/>
        <v>602.37645944786766</v>
      </c>
      <c r="K65">
        <f>(I65-AVERAGE($I$12:I$51))^2</f>
        <v>3.8828702499999488</v>
      </c>
      <c r="L65">
        <f t="shared" si="3"/>
        <v>24.543358764600001</v>
      </c>
    </row>
    <row r="66" spans="1:12" x14ac:dyDescent="0.3">
      <c r="A66" s="2">
        <v>29976</v>
      </c>
      <c r="B66">
        <v>117.1</v>
      </c>
      <c r="C66">
        <v>-65.099999999999895</v>
      </c>
      <c r="D66">
        <v>-66.39</v>
      </c>
      <c r="F66">
        <v>52961</v>
      </c>
      <c r="G66">
        <v>-109.9507522583</v>
      </c>
      <c r="H66" s="2">
        <f t="shared" si="0"/>
        <v>49675</v>
      </c>
      <c r="I66">
        <f t="shared" si="1"/>
        <v>-85.79</v>
      </c>
      <c r="J66">
        <f t="shared" si="2"/>
        <v>583.74194968694826</v>
      </c>
      <c r="K66">
        <f>(I66-AVERAGE($I$12:I$51))^2</f>
        <v>3.8828702499999488</v>
      </c>
      <c r="L66">
        <f t="shared" si="3"/>
        <v>24.160752258299993</v>
      </c>
    </row>
    <row r="67" spans="1:12" x14ac:dyDescent="0.3">
      <c r="A67" s="2">
        <v>29982</v>
      </c>
      <c r="B67">
        <v>116.96</v>
      </c>
      <c r="C67">
        <v>-64.959999999999894</v>
      </c>
      <c r="D67">
        <v>-66.25</v>
      </c>
      <c r="F67">
        <v>53327</v>
      </c>
      <c r="G67">
        <v>-109.67878723139999</v>
      </c>
      <c r="H67" s="2">
        <f t="shared" si="0"/>
        <v>50041</v>
      </c>
      <c r="I67">
        <f t="shared" si="1"/>
        <v>-85.79</v>
      </c>
      <c r="J67">
        <f t="shared" si="2"/>
        <v>570.67415538709906</v>
      </c>
      <c r="K67">
        <f>(I67-AVERAGE($I$12:I$51))^2</f>
        <v>3.8828702499999488</v>
      </c>
      <c r="L67">
        <f t="shared" si="3"/>
        <v>23.888787231399988</v>
      </c>
    </row>
    <row r="68" spans="1:12" x14ac:dyDescent="0.3">
      <c r="A68" s="2">
        <v>29987</v>
      </c>
      <c r="B68">
        <v>116.8</v>
      </c>
      <c r="C68">
        <v>-64.8</v>
      </c>
      <c r="D68">
        <v>-66.09</v>
      </c>
      <c r="F68">
        <v>53692</v>
      </c>
      <c r="G68">
        <v>-109.4898071289</v>
      </c>
      <c r="H68" s="2">
        <f t="shared" ref="H68:H82" si="4">$H$2+F68-$F$2+1</f>
        <v>50406</v>
      </c>
      <c r="I68">
        <f t="shared" ref="I68:I82" si="5">IFERROR(VLOOKUP(H68,A:D,4,FALSE),IFERROR(VLOOKUP(H68,A:D,4),0))</f>
        <v>-85.79</v>
      </c>
      <c r="J68">
        <f t="shared" si="2"/>
        <v>561.68085794705883</v>
      </c>
      <c r="K68">
        <f>(I68-AVERAGE($I$12:I$51))^2</f>
        <v>3.8828702499999488</v>
      </c>
      <c r="L68">
        <f t="shared" si="3"/>
        <v>23.699807128899991</v>
      </c>
    </row>
    <row r="69" spans="1:12" x14ac:dyDescent="0.3">
      <c r="A69" s="2">
        <v>29992</v>
      </c>
      <c r="B69">
        <v>116.6</v>
      </c>
      <c r="C69">
        <v>-64.599999999999895</v>
      </c>
      <c r="D69">
        <v>-65.89</v>
      </c>
      <c r="F69">
        <v>54057</v>
      </c>
      <c r="G69">
        <v>-109.36473846440001</v>
      </c>
      <c r="H69" s="2">
        <f t="shared" si="4"/>
        <v>50771</v>
      </c>
      <c r="I69">
        <f t="shared" si="5"/>
        <v>-85.79</v>
      </c>
      <c r="J69">
        <f t="shared" si="2"/>
        <v>555.76829366486083</v>
      </c>
      <c r="K69">
        <f>(I69-AVERAGE($I$12:I$51))^2</f>
        <v>3.8828702499999488</v>
      </c>
      <c r="L69">
        <f t="shared" si="3"/>
        <v>23.574738464399999</v>
      </c>
    </row>
    <row r="70" spans="1:12" x14ac:dyDescent="0.3">
      <c r="A70" s="2">
        <v>29997</v>
      </c>
      <c r="B70">
        <v>116.44</v>
      </c>
      <c r="C70">
        <v>-64.44</v>
      </c>
      <c r="D70">
        <v>-65.73</v>
      </c>
      <c r="F70">
        <v>54422</v>
      </c>
      <c r="G70">
        <v>-109.2902297974</v>
      </c>
      <c r="H70" s="2">
        <f t="shared" si="4"/>
        <v>51136</v>
      </c>
      <c r="I70">
        <f t="shared" si="5"/>
        <v>-85.79</v>
      </c>
      <c r="J70">
        <f t="shared" si="2"/>
        <v>552.26080053060662</v>
      </c>
      <c r="K70">
        <f>(I70-AVERAGE($I$12:I$51))^2</f>
        <v>3.8828702499999488</v>
      </c>
      <c r="L70">
        <f t="shared" si="3"/>
        <v>23.500229797399996</v>
      </c>
    </row>
    <row r="71" spans="1:12" x14ac:dyDescent="0.3">
      <c r="A71" s="2">
        <v>30002</v>
      </c>
      <c r="B71">
        <v>116.12</v>
      </c>
      <c r="C71">
        <v>-64.12</v>
      </c>
      <c r="D71">
        <v>-65.41</v>
      </c>
      <c r="F71">
        <v>54788</v>
      </c>
      <c r="G71">
        <v>-109.25657653810001</v>
      </c>
      <c r="H71" s="2">
        <f t="shared" si="4"/>
        <v>51502</v>
      </c>
      <c r="I71">
        <f t="shared" si="5"/>
        <v>-85.79</v>
      </c>
      <c r="J71">
        <f t="shared" si="2"/>
        <v>550.68021441850533</v>
      </c>
      <c r="K71">
        <f>(I71-AVERAGE($I$12:I$51))^2</f>
        <v>3.8828702499999488</v>
      </c>
      <c r="L71">
        <f t="shared" si="3"/>
        <v>23.4665765381</v>
      </c>
    </row>
    <row r="72" spans="1:12" x14ac:dyDescent="0.3">
      <c r="A72" s="2">
        <v>30007</v>
      </c>
      <c r="B72">
        <v>116.1</v>
      </c>
      <c r="C72">
        <v>-64.099999999999895</v>
      </c>
      <c r="D72">
        <v>-65.39</v>
      </c>
      <c r="F72">
        <v>55153</v>
      </c>
      <c r="G72">
        <v>-109.25640106199999</v>
      </c>
      <c r="H72" s="2">
        <f t="shared" si="4"/>
        <v>51867</v>
      </c>
      <c r="I72">
        <f t="shared" si="5"/>
        <v>-85.79</v>
      </c>
      <c r="J72">
        <f t="shared" si="2"/>
        <v>550.67197880263416</v>
      </c>
      <c r="K72">
        <f>(I72-AVERAGE($I$12:I$51))^2</f>
        <v>3.8828702499999488</v>
      </c>
      <c r="L72">
        <f t="shared" si="3"/>
        <v>23.466401061999989</v>
      </c>
    </row>
    <row r="73" spans="1:12" x14ac:dyDescent="0.3">
      <c r="A73" s="2">
        <v>30010</v>
      </c>
      <c r="B73">
        <v>115.93</v>
      </c>
      <c r="C73">
        <v>-63.93</v>
      </c>
      <c r="D73">
        <v>-65.22</v>
      </c>
      <c r="F73">
        <v>55518</v>
      </c>
      <c r="G73">
        <v>-109.28354644780001</v>
      </c>
      <c r="H73" s="2">
        <f t="shared" si="4"/>
        <v>52232</v>
      </c>
      <c r="I73">
        <f t="shared" si="5"/>
        <v>-85.79</v>
      </c>
      <c r="J73">
        <f t="shared" si="2"/>
        <v>551.94672469493605</v>
      </c>
      <c r="K73">
        <f>(I73-AVERAGE($I$12:I$51))^2</f>
        <v>3.8828702499999488</v>
      </c>
      <c r="L73">
        <f t="shared" si="3"/>
        <v>23.4935464478</v>
      </c>
    </row>
    <row r="74" spans="1:12" x14ac:dyDescent="0.3">
      <c r="A74" s="2">
        <v>30015</v>
      </c>
      <c r="B74">
        <v>115.8</v>
      </c>
      <c r="C74">
        <v>-63.8</v>
      </c>
      <c r="D74">
        <v>-65.09</v>
      </c>
      <c r="F74">
        <v>55883</v>
      </c>
      <c r="G74">
        <v>-109.3332901001</v>
      </c>
      <c r="H74" s="2">
        <f t="shared" si="4"/>
        <v>52597</v>
      </c>
      <c r="I74">
        <f t="shared" si="5"/>
        <v>-85.79</v>
      </c>
      <c r="J74">
        <f t="shared" si="2"/>
        <v>554.28650873746642</v>
      </c>
      <c r="K74">
        <f>(I74-AVERAGE($I$12:I$51))^2</f>
        <v>3.8828702499999488</v>
      </c>
      <c r="L74">
        <f t="shared" si="3"/>
        <v>23.543290100099995</v>
      </c>
    </row>
    <row r="75" spans="1:12" x14ac:dyDescent="0.3">
      <c r="A75" s="2">
        <v>30020</v>
      </c>
      <c r="B75">
        <v>115.7</v>
      </c>
      <c r="C75">
        <v>-63.7</v>
      </c>
      <c r="D75">
        <v>-64.989999999999895</v>
      </c>
      <c r="F75">
        <v>56249</v>
      </c>
      <c r="G75">
        <v>-109.4019775391</v>
      </c>
      <c r="H75" s="2">
        <f t="shared" si="4"/>
        <v>52963</v>
      </c>
      <c r="I75">
        <f t="shared" si="5"/>
        <v>-85.79</v>
      </c>
      <c r="J75">
        <f t="shared" si="2"/>
        <v>557.52548330696266</v>
      </c>
      <c r="K75">
        <f>(I75-AVERAGE($I$12:I$51))^2</f>
        <v>3.8828702499999488</v>
      </c>
      <c r="L75">
        <f t="shared" si="3"/>
        <v>23.611977539099996</v>
      </c>
    </row>
    <row r="76" spans="1:12" x14ac:dyDescent="0.3">
      <c r="A76" s="2">
        <v>30025</v>
      </c>
      <c r="B76">
        <v>115.57</v>
      </c>
      <c r="C76">
        <v>-63.57</v>
      </c>
      <c r="D76">
        <v>-64.86</v>
      </c>
      <c r="F76">
        <v>56614</v>
      </c>
      <c r="G76">
        <v>-109.4860916138</v>
      </c>
      <c r="H76" s="2">
        <f t="shared" si="4"/>
        <v>53328</v>
      </c>
      <c r="I76">
        <f t="shared" si="5"/>
        <v>-85.79</v>
      </c>
      <c r="J76">
        <f t="shared" si="2"/>
        <v>561.50475776960241</v>
      </c>
      <c r="K76">
        <f>(I76-AVERAGE($I$12:I$51))^2</f>
        <v>3.8828702499999488</v>
      </c>
      <c r="L76">
        <f t="shared" si="3"/>
        <v>23.696091613799993</v>
      </c>
    </row>
    <row r="77" spans="1:12" x14ac:dyDescent="0.3">
      <c r="A77" s="2">
        <v>30030</v>
      </c>
      <c r="B77">
        <v>115.39</v>
      </c>
      <c r="C77">
        <v>-63.39</v>
      </c>
      <c r="D77">
        <v>-64.680000000000007</v>
      </c>
      <c r="F77">
        <v>56979</v>
      </c>
      <c r="G77">
        <v>-109.58312988279999</v>
      </c>
      <c r="H77" s="2">
        <f t="shared" si="4"/>
        <v>53693</v>
      </c>
      <c r="I77">
        <f t="shared" si="5"/>
        <v>-85.79</v>
      </c>
      <c r="J77">
        <f t="shared" ref="J77:J82" si="6">(I77-G77)^2</f>
        <v>566.11302961978981</v>
      </c>
      <c r="K77">
        <f>(I77-AVERAGE($I$12:I$51))^2</f>
        <v>3.8828702499999488</v>
      </c>
      <c r="L77">
        <f t="shared" ref="L77:L82" si="7">(I77-G77)</f>
        <v>23.793129882799988</v>
      </c>
    </row>
    <row r="78" spans="1:12" x14ac:dyDescent="0.3">
      <c r="A78" s="2">
        <v>30035</v>
      </c>
      <c r="B78">
        <v>115.25</v>
      </c>
      <c r="C78">
        <v>-63.25</v>
      </c>
      <c r="D78">
        <v>-64.540000000000006</v>
      </c>
      <c r="F78">
        <v>57344</v>
      </c>
      <c r="G78">
        <v>-109.6909866333</v>
      </c>
      <c r="H78" s="2">
        <f t="shared" si="4"/>
        <v>54058</v>
      </c>
      <c r="I78">
        <f t="shared" si="5"/>
        <v>-85.79</v>
      </c>
      <c r="J78">
        <f t="shared" si="6"/>
        <v>571.25716204518494</v>
      </c>
      <c r="K78">
        <f>(I78-AVERAGE($I$12:I$51))^2</f>
        <v>3.8828702499999488</v>
      </c>
      <c r="L78">
        <f t="shared" si="7"/>
        <v>23.900986633299993</v>
      </c>
    </row>
    <row r="79" spans="1:12" x14ac:dyDescent="0.3">
      <c r="A79" s="2">
        <v>30041</v>
      </c>
      <c r="B79">
        <v>115.28</v>
      </c>
      <c r="C79">
        <v>-63.28</v>
      </c>
      <c r="D79">
        <v>-64.569999999999894</v>
      </c>
      <c r="F79">
        <v>57710</v>
      </c>
      <c r="G79">
        <v>-109.8081817627</v>
      </c>
      <c r="H79" s="2">
        <f t="shared" si="4"/>
        <v>54424</v>
      </c>
      <c r="I79">
        <f t="shared" si="5"/>
        <v>-85.79</v>
      </c>
      <c r="J79">
        <f t="shared" si="6"/>
        <v>576.87305518609469</v>
      </c>
      <c r="K79">
        <f>(I79-AVERAGE($I$12:I$51))^2</f>
        <v>3.8828702499999488</v>
      </c>
      <c r="L79">
        <f t="shared" si="7"/>
        <v>24.018181762699996</v>
      </c>
    </row>
    <row r="80" spans="1:12" x14ac:dyDescent="0.3">
      <c r="A80" s="2">
        <v>30046</v>
      </c>
      <c r="B80">
        <v>115</v>
      </c>
      <c r="C80">
        <v>-63</v>
      </c>
      <c r="D80">
        <v>-64.290000000000006</v>
      </c>
      <c r="F80">
        <v>58075</v>
      </c>
      <c r="G80">
        <v>-109.9325866699</v>
      </c>
      <c r="H80" s="2">
        <f t="shared" si="4"/>
        <v>54789</v>
      </c>
      <c r="I80">
        <f t="shared" si="5"/>
        <v>-85.79</v>
      </c>
      <c r="J80">
        <f t="shared" si="6"/>
        <v>582.86449111363311</v>
      </c>
      <c r="K80">
        <f>(I80-AVERAGE($I$12:I$51))^2</f>
        <v>3.8828702499999488</v>
      </c>
      <c r="L80">
        <f t="shared" si="7"/>
        <v>24.142586669899998</v>
      </c>
    </row>
    <row r="81" spans="1:12" x14ac:dyDescent="0.3">
      <c r="A81" s="2">
        <v>30051</v>
      </c>
      <c r="B81">
        <v>115</v>
      </c>
      <c r="C81">
        <v>-63</v>
      </c>
      <c r="D81">
        <v>-64.290000000000006</v>
      </c>
      <c r="F81">
        <v>61727</v>
      </c>
      <c r="G81">
        <v>-111.38637542719999</v>
      </c>
      <c r="H81" s="2">
        <f t="shared" si="4"/>
        <v>58441</v>
      </c>
      <c r="I81">
        <f t="shared" si="5"/>
        <v>-85.79</v>
      </c>
      <c r="J81">
        <f t="shared" si="6"/>
        <v>655.17443501016737</v>
      </c>
      <c r="K81">
        <f>(I81-AVERAGE($I$12:I$51))^2</f>
        <v>3.8828702499999488</v>
      </c>
      <c r="L81">
        <f t="shared" si="7"/>
        <v>25.596375427199987</v>
      </c>
    </row>
    <row r="82" spans="1:12" x14ac:dyDescent="0.3">
      <c r="A82" s="2">
        <v>30056</v>
      </c>
      <c r="B82">
        <v>115</v>
      </c>
      <c r="C82">
        <v>-63</v>
      </c>
      <c r="D82">
        <v>-64.290000000000006</v>
      </c>
      <c r="F82">
        <v>65380</v>
      </c>
      <c r="G82">
        <v>-112.914894104</v>
      </c>
      <c r="H82" s="2">
        <f t="shared" si="4"/>
        <v>62094</v>
      </c>
      <c r="I82">
        <f t="shared" si="5"/>
        <v>-85.79</v>
      </c>
      <c r="J82">
        <f t="shared" si="6"/>
        <v>735.75988015321354</v>
      </c>
      <c r="K82">
        <f>(I82-AVERAGE($I$12:I$51))^2</f>
        <v>3.8828702499999488</v>
      </c>
      <c r="L82">
        <f t="shared" si="7"/>
        <v>27.124894103999992</v>
      </c>
    </row>
    <row r="83" spans="1:12" x14ac:dyDescent="0.3">
      <c r="A83" s="2">
        <v>30061</v>
      </c>
      <c r="B83">
        <v>115</v>
      </c>
      <c r="C83">
        <v>-63</v>
      </c>
      <c r="D83">
        <v>-64.290000000000006</v>
      </c>
    </row>
    <row r="84" spans="1:12" x14ac:dyDescent="0.3">
      <c r="A84" s="2">
        <v>30066</v>
      </c>
      <c r="B84">
        <v>114.9</v>
      </c>
      <c r="C84">
        <v>-62.9</v>
      </c>
      <c r="D84">
        <v>-64.19</v>
      </c>
    </row>
    <row r="85" spans="1:12" x14ac:dyDescent="0.3">
      <c r="A85" s="2">
        <v>30071</v>
      </c>
      <c r="B85">
        <v>114.98</v>
      </c>
      <c r="C85">
        <v>-62.98</v>
      </c>
      <c r="D85">
        <v>-64.27</v>
      </c>
    </row>
    <row r="86" spans="1:12" x14ac:dyDescent="0.3">
      <c r="A86" s="2">
        <v>30076</v>
      </c>
      <c r="B86">
        <v>114.96</v>
      </c>
      <c r="C86">
        <v>-62.96</v>
      </c>
      <c r="D86">
        <v>-64.25</v>
      </c>
    </row>
    <row r="87" spans="1:12" x14ac:dyDescent="0.3">
      <c r="A87" s="2">
        <v>30081</v>
      </c>
      <c r="B87">
        <v>114.9</v>
      </c>
      <c r="C87">
        <v>-62.9</v>
      </c>
      <c r="D87">
        <v>-64.19</v>
      </c>
    </row>
    <row r="88" spans="1:12" x14ac:dyDescent="0.3">
      <c r="A88" s="2">
        <v>30086</v>
      </c>
      <c r="B88">
        <v>115.48</v>
      </c>
      <c r="C88">
        <v>-63.48</v>
      </c>
      <c r="D88">
        <v>-64.77</v>
      </c>
    </row>
    <row r="89" spans="1:12" x14ac:dyDescent="0.3">
      <c r="A89" s="2">
        <v>30091</v>
      </c>
      <c r="B89">
        <v>117.29</v>
      </c>
      <c r="C89">
        <v>-65.290000000000006</v>
      </c>
      <c r="D89">
        <v>-66.58</v>
      </c>
    </row>
    <row r="90" spans="1:12" x14ac:dyDescent="0.3">
      <c r="A90" s="2">
        <v>30096</v>
      </c>
      <c r="B90">
        <v>120.2</v>
      </c>
      <c r="C90">
        <v>-68.2</v>
      </c>
      <c r="D90">
        <v>-69.489999999999895</v>
      </c>
    </row>
    <row r="91" spans="1:12" x14ac:dyDescent="0.3">
      <c r="A91" s="2">
        <v>30110</v>
      </c>
      <c r="B91">
        <v>121.1</v>
      </c>
      <c r="C91">
        <v>-69.099999999999895</v>
      </c>
      <c r="D91">
        <v>-70.39</v>
      </c>
    </row>
    <row r="92" spans="1:12" x14ac:dyDescent="0.3">
      <c r="A92" s="2">
        <v>30112</v>
      </c>
      <c r="B92">
        <v>117.8</v>
      </c>
      <c r="C92">
        <v>-65.8</v>
      </c>
      <c r="D92">
        <v>-67.09</v>
      </c>
    </row>
    <row r="93" spans="1:12" x14ac:dyDescent="0.3">
      <c r="A93" s="2">
        <v>30127</v>
      </c>
      <c r="B93">
        <v>116.4</v>
      </c>
      <c r="C93">
        <v>-64.400000000000006</v>
      </c>
      <c r="D93">
        <v>-65.69</v>
      </c>
    </row>
    <row r="94" spans="1:12" x14ac:dyDescent="0.3">
      <c r="A94" s="2">
        <v>30132</v>
      </c>
      <c r="B94">
        <v>116.1</v>
      </c>
      <c r="C94">
        <v>-64.099999999999895</v>
      </c>
      <c r="D94">
        <v>-65.39</v>
      </c>
    </row>
    <row r="95" spans="1:12" x14ac:dyDescent="0.3">
      <c r="A95" s="2">
        <v>30137</v>
      </c>
      <c r="B95">
        <v>116</v>
      </c>
      <c r="C95">
        <v>-64</v>
      </c>
      <c r="D95">
        <v>-65.290000000000006</v>
      </c>
    </row>
    <row r="96" spans="1:12" x14ac:dyDescent="0.3">
      <c r="A96" s="2">
        <v>30147</v>
      </c>
      <c r="B96">
        <v>115.51</v>
      </c>
      <c r="C96">
        <v>-63.51</v>
      </c>
      <c r="D96">
        <v>-64.8</v>
      </c>
    </row>
    <row r="97" spans="1:4" x14ac:dyDescent="0.3">
      <c r="A97" s="2">
        <v>30194</v>
      </c>
      <c r="B97">
        <v>115.42</v>
      </c>
      <c r="C97">
        <v>-63.42</v>
      </c>
      <c r="D97">
        <v>-64.709999999999894</v>
      </c>
    </row>
    <row r="98" spans="1:4" x14ac:dyDescent="0.3">
      <c r="A98" s="2">
        <v>30236</v>
      </c>
      <c r="B98">
        <v>113.81</v>
      </c>
      <c r="C98">
        <v>-61.81</v>
      </c>
      <c r="D98">
        <v>-63.1</v>
      </c>
    </row>
    <row r="99" spans="1:4" x14ac:dyDescent="0.3">
      <c r="A99" s="2">
        <v>30273</v>
      </c>
      <c r="B99">
        <v>113.63</v>
      </c>
      <c r="C99">
        <v>-61.63</v>
      </c>
      <c r="D99">
        <v>-62.92</v>
      </c>
    </row>
    <row r="100" spans="1:4" x14ac:dyDescent="0.3">
      <c r="A100" s="2">
        <v>30390</v>
      </c>
      <c r="B100">
        <v>116.63</v>
      </c>
      <c r="C100">
        <v>-64.63</v>
      </c>
      <c r="D100">
        <v>-65.92</v>
      </c>
    </row>
    <row r="101" spans="1:4" x14ac:dyDescent="0.3">
      <c r="A101" s="2">
        <v>30399</v>
      </c>
      <c r="B101">
        <v>116.98</v>
      </c>
      <c r="C101">
        <v>-64.98</v>
      </c>
      <c r="D101">
        <v>-66.27</v>
      </c>
    </row>
    <row r="102" spans="1:4" x14ac:dyDescent="0.3">
      <c r="A102" s="2">
        <v>30424</v>
      </c>
      <c r="B102">
        <v>115.27</v>
      </c>
      <c r="C102">
        <v>-63.27</v>
      </c>
      <c r="D102">
        <v>-64.56</v>
      </c>
    </row>
    <row r="103" spans="1:4" x14ac:dyDescent="0.3">
      <c r="A103" s="2">
        <v>30572</v>
      </c>
      <c r="B103">
        <v>117.33</v>
      </c>
      <c r="C103">
        <v>-65.33</v>
      </c>
      <c r="D103">
        <v>-66.62</v>
      </c>
    </row>
    <row r="104" spans="1:4" x14ac:dyDescent="0.3">
      <c r="A104" s="2">
        <v>30579</v>
      </c>
      <c r="B104">
        <v>119.52</v>
      </c>
      <c r="C104">
        <v>-67.52</v>
      </c>
      <c r="D104">
        <v>-68.81</v>
      </c>
    </row>
    <row r="105" spans="1:4" x14ac:dyDescent="0.3">
      <c r="A105" s="2">
        <v>30643</v>
      </c>
      <c r="B105">
        <v>129.04</v>
      </c>
      <c r="C105">
        <v>-77.040000000000006</v>
      </c>
      <c r="D105">
        <v>-78.33</v>
      </c>
    </row>
    <row r="106" spans="1:4" x14ac:dyDescent="0.3">
      <c r="A106" s="2">
        <v>30712</v>
      </c>
      <c r="B106">
        <v>121.6</v>
      </c>
      <c r="C106">
        <v>-69.599999999999895</v>
      </c>
      <c r="D106">
        <v>-70.89</v>
      </c>
    </row>
    <row r="107" spans="1:4" x14ac:dyDescent="0.3">
      <c r="A107" s="2">
        <v>30717</v>
      </c>
      <c r="B107">
        <v>120.78</v>
      </c>
      <c r="C107">
        <v>-68.78</v>
      </c>
      <c r="D107">
        <v>-70.069999999999894</v>
      </c>
    </row>
    <row r="108" spans="1:4" x14ac:dyDescent="0.3">
      <c r="A108" s="2">
        <v>30722</v>
      </c>
      <c r="B108">
        <v>121.94</v>
      </c>
      <c r="C108">
        <v>-69.94</v>
      </c>
      <c r="D108">
        <v>-71.23</v>
      </c>
    </row>
    <row r="109" spans="1:4" x14ac:dyDescent="0.3">
      <c r="A109" s="2">
        <v>30727</v>
      </c>
      <c r="B109">
        <v>120.2</v>
      </c>
      <c r="C109">
        <v>-68.2</v>
      </c>
      <c r="D109">
        <v>-69.489999999999895</v>
      </c>
    </row>
    <row r="110" spans="1:4" x14ac:dyDescent="0.3">
      <c r="A110" s="2">
        <v>30732</v>
      </c>
      <c r="B110">
        <v>120.08</v>
      </c>
      <c r="C110">
        <v>-68.08</v>
      </c>
      <c r="D110">
        <v>-69.37</v>
      </c>
    </row>
    <row r="111" spans="1:4" x14ac:dyDescent="0.3">
      <c r="A111" s="2">
        <v>30737</v>
      </c>
      <c r="B111">
        <v>119.48</v>
      </c>
      <c r="C111">
        <v>-67.48</v>
      </c>
      <c r="D111">
        <v>-68.77</v>
      </c>
    </row>
    <row r="112" spans="1:4" x14ac:dyDescent="0.3">
      <c r="A112" s="2">
        <v>30741</v>
      </c>
      <c r="B112">
        <v>119.37</v>
      </c>
      <c r="C112">
        <v>-67.37</v>
      </c>
      <c r="D112">
        <v>-68.66</v>
      </c>
    </row>
    <row r="113" spans="1:4" x14ac:dyDescent="0.3">
      <c r="A113" s="2">
        <v>30746</v>
      </c>
      <c r="B113">
        <v>120</v>
      </c>
      <c r="C113">
        <v>-68</v>
      </c>
      <c r="D113">
        <v>-69.290000000000006</v>
      </c>
    </row>
    <row r="114" spans="1:4" x14ac:dyDescent="0.3">
      <c r="A114" s="2">
        <v>30749</v>
      </c>
      <c r="B114">
        <v>119.95</v>
      </c>
      <c r="C114">
        <v>-67.95</v>
      </c>
      <c r="D114">
        <v>-69.239999999999895</v>
      </c>
    </row>
    <row r="115" spans="1:4" x14ac:dyDescent="0.3">
      <c r="A115" s="2">
        <v>30751</v>
      </c>
      <c r="B115">
        <v>119.89</v>
      </c>
      <c r="C115">
        <v>-67.89</v>
      </c>
      <c r="D115">
        <v>-69.180000000000007</v>
      </c>
    </row>
    <row r="116" spans="1:4" x14ac:dyDescent="0.3">
      <c r="A116" s="2">
        <v>30756</v>
      </c>
      <c r="B116">
        <v>119.9</v>
      </c>
      <c r="C116">
        <v>-67.900000000000006</v>
      </c>
      <c r="D116">
        <v>-69.19</v>
      </c>
    </row>
    <row r="117" spans="1:4" x14ac:dyDescent="0.3">
      <c r="A117" s="2">
        <v>30761</v>
      </c>
      <c r="B117">
        <v>119.69</v>
      </c>
      <c r="C117">
        <v>-67.69</v>
      </c>
      <c r="D117">
        <v>-68.98</v>
      </c>
    </row>
    <row r="118" spans="1:4" x14ac:dyDescent="0.3">
      <c r="A118" s="2">
        <v>30766</v>
      </c>
      <c r="B118">
        <v>119.27</v>
      </c>
      <c r="C118">
        <v>-67.27</v>
      </c>
      <c r="D118">
        <v>-68.56</v>
      </c>
    </row>
    <row r="119" spans="1:4" x14ac:dyDescent="0.3">
      <c r="A119" s="2">
        <v>30772</v>
      </c>
      <c r="B119">
        <v>118.87</v>
      </c>
      <c r="C119">
        <v>-66.87</v>
      </c>
      <c r="D119">
        <v>-68.16</v>
      </c>
    </row>
    <row r="120" spans="1:4" x14ac:dyDescent="0.3">
      <c r="A120" s="2">
        <v>30777</v>
      </c>
      <c r="B120">
        <v>119.57</v>
      </c>
      <c r="C120">
        <v>-67.569999999999894</v>
      </c>
      <c r="D120">
        <v>-68.86</v>
      </c>
    </row>
    <row r="121" spans="1:4" x14ac:dyDescent="0.3">
      <c r="A121" s="2">
        <v>30782</v>
      </c>
      <c r="B121">
        <v>119.11</v>
      </c>
      <c r="C121">
        <v>-67.11</v>
      </c>
      <c r="D121">
        <v>-68.400000000000006</v>
      </c>
    </row>
    <row r="122" spans="1:4" x14ac:dyDescent="0.3">
      <c r="A122" s="2">
        <v>30787</v>
      </c>
      <c r="B122">
        <v>119.11</v>
      </c>
      <c r="C122">
        <v>-67.11</v>
      </c>
      <c r="D122">
        <v>-68.400000000000006</v>
      </c>
    </row>
    <row r="123" spans="1:4" x14ac:dyDescent="0.3">
      <c r="A123" s="2">
        <v>30791</v>
      </c>
      <c r="B123">
        <v>119.01</v>
      </c>
      <c r="C123">
        <v>-67.010000000000005</v>
      </c>
      <c r="D123">
        <v>-68.3</v>
      </c>
    </row>
    <row r="124" spans="1:4" x14ac:dyDescent="0.3">
      <c r="A124" s="2">
        <v>30792</v>
      </c>
      <c r="B124">
        <v>118.94</v>
      </c>
      <c r="C124">
        <v>-66.94</v>
      </c>
      <c r="D124">
        <v>-68.23</v>
      </c>
    </row>
    <row r="125" spans="1:4" x14ac:dyDescent="0.3">
      <c r="A125" s="2">
        <v>30797</v>
      </c>
      <c r="B125">
        <v>118.75</v>
      </c>
      <c r="C125">
        <v>-66.75</v>
      </c>
      <c r="D125">
        <v>-68.040000000000006</v>
      </c>
    </row>
    <row r="126" spans="1:4" x14ac:dyDescent="0.3">
      <c r="A126" s="2">
        <v>30802</v>
      </c>
      <c r="B126">
        <v>118.1</v>
      </c>
      <c r="C126">
        <v>-66.099999999999895</v>
      </c>
      <c r="D126">
        <v>-67.39</v>
      </c>
    </row>
    <row r="127" spans="1:4" x14ac:dyDescent="0.3">
      <c r="A127" s="2">
        <v>30807</v>
      </c>
      <c r="B127">
        <v>119</v>
      </c>
      <c r="C127">
        <v>-67</v>
      </c>
      <c r="D127">
        <v>-68.290000000000006</v>
      </c>
    </row>
    <row r="128" spans="1:4" x14ac:dyDescent="0.3">
      <c r="A128" s="2">
        <v>30812</v>
      </c>
      <c r="B128">
        <v>118.98</v>
      </c>
      <c r="C128">
        <v>-66.98</v>
      </c>
      <c r="D128">
        <v>-68.27</v>
      </c>
    </row>
    <row r="129" spans="1:4" x14ac:dyDescent="0.3">
      <c r="A129" s="2">
        <v>30817</v>
      </c>
      <c r="B129">
        <v>119</v>
      </c>
      <c r="C129">
        <v>-67</v>
      </c>
      <c r="D129">
        <v>-68.290000000000006</v>
      </c>
    </row>
    <row r="130" spans="1:4" x14ac:dyDescent="0.3">
      <c r="A130" s="2">
        <v>30819</v>
      </c>
      <c r="B130">
        <v>118.56</v>
      </c>
      <c r="C130">
        <v>-66.56</v>
      </c>
      <c r="D130">
        <v>-67.849999999999895</v>
      </c>
    </row>
    <row r="131" spans="1:4" x14ac:dyDescent="0.3">
      <c r="A131" s="2">
        <v>30822</v>
      </c>
      <c r="B131">
        <v>118.94</v>
      </c>
      <c r="C131">
        <v>-66.94</v>
      </c>
      <c r="D131">
        <v>-68.23</v>
      </c>
    </row>
    <row r="132" spans="1:4" x14ac:dyDescent="0.3">
      <c r="A132" s="2">
        <v>30827</v>
      </c>
      <c r="B132">
        <v>118.64</v>
      </c>
      <c r="C132">
        <v>-66.64</v>
      </c>
      <c r="D132">
        <v>-67.930000000000007</v>
      </c>
    </row>
    <row r="133" spans="1:4" x14ac:dyDescent="0.3">
      <c r="A133" s="2">
        <v>30833</v>
      </c>
      <c r="B133">
        <v>118.2</v>
      </c>
      <c r="C133">
        <v>-66.2</v>
      </c>
      <c r="D133">
        <v>-67.489999999999895</v>
      </c>
    </row>
    <row r="134" spans="1:4" x14ac:dyDescent="0.3">
      <c r="A134" s="2">
        <v>30838</v>
      </c>
      <c r="B134">
        <v>118.33</v>
      </c>
      <c r="C134">
        <v>-66.33</v>
      </c>
      <c r="D134">
        <v>-67.62</v>
      </c>
    </row>
    <row r="135" spans="1:4" x14ac:dyDescent="0.3">
      <c r="A135" s="2">
        <v>30843</v>
      </c>
      <c r="B135">
        <v>118.88</v>
      </c>
      <c r="C135">
        <v>-66.88</v>
      </c>
      <c r="D135">
        <v>-68.17</v>
      </c>
    </row>
    <row r="136" spans="1:4" x14ac:dyDescent="0.3">
      <c r="A136" s="2">
        <v>30847</v>
      </c>
      <c r="B136">
        <v>118.88</v>
      </c>
      <c r="C136">
        <v>-66.88</v>
      </c>
      <c r="D136">
        <v>-68.17</v>
      </c>
    </row>
    <row r="137" spans="1:4" x14ac:dyDescent="0.3">
      <c r="A137" s="2">
        <v>30848</v>
      </c>
      <c r="B137">
        <v>119.05</v>
      </c>
      <c r="C137">
        <v>-67.05</v>
      </c>
      <c r="D137">
        <v>-68.34</v>
      </c>
    </row>
    <row r="138" spans="1:4" x14ac:dyDescent="0.3">
      <c r="A138" s="2">
        <v>30853</v>
      </c>
      <c r="B138">
        <v>119.3</v>
      </c>
      <c r="C138">
        <v>-67.3</v>
      </c>
      <c r="D138">
        <v>-68.59</v>
      </c>
    </row>
    <row r="139" spans="1:4" x14ac:dyDescent="0.3">
      <c r="A139" s="2">
        <v>30858</v>
      </c>
      <c r="B139">
        <v>119.12</v>
      </c>
      <c r="C139">
        <v>-67.12</v>
      </c>
      <c r="D139">
        <v>-68.41</v>
      </c>
    </row>
    <row r="140" spans="1:4" x14ac:dyDescent="0.3">
      <c r="A140" s="2">
        <v>30863</v>
      </c>
      <c r="B140">
        <v>119.19</v>
      </c>
      <c r="C140">
        <v>-67.19</v>
      </c>
      <c r="D140">
        <v>-68.48</v>
      </c>
    </row>
    <row r="141" spans="1:4" x14ac:dyDescent="0.3">
      <c r="A141" s="2">
        <v>30868</v>
      </c>
      <c r="B141">
        <v>118.61</v>
      </c>
      <c r="C141">
        <v>-66.61</v>
      </c>
      <c r="D141">
        <v>-67.900000000000006</v>
      </c>
    </row>
    <row r="142" spans="1:4" x14ac:dyDescent="0.3">
      <c r="A142" s="2">
        <v>30873</v>
      </c>
      <c r="B142">
        <v>119.14</v>
      </c>
      <c r="C142">
        <v>-67.14</v>
      </c>
      <c r="D142">
        <v>-68.430000000000007</v>
      </c>
    </row>
    <row r="143" spans="1:4" x14ac:dyDescent="0.3">
      <c r="A143" s="2">
        <v>30878</v>
      </c>
      <c r="B143">
        <v>118.97</v>
      </c>
      <c r="C143">
        <v>-66.97</v>
      </c>
      <c r="D143">
        <v>-68.260000000000005</v>
      </c>
    </row>
    <row r="144" spans="1:4" x14ac:dyDescent="0.3">
      <c r="A144" s="2">
        <v>30883</v>
      </c>
      <c r="B144">
        <v>119</v>
      </c>
      <c r="C144">
        <v>-67</v>
      </c>
      <c r="D144">
        <v>-68.290000000000006</v>
      </c>
    </row>
    <row r="145" spans="1:4" x14ac:dyDescent="0.3">
      <c r="A145" s="2">
        <v>30888</v>
      </c>
      <c r="B145">
        <v>119.11</v>
      </c>
      <c r="C145">
        <v>-67.11</v>
      </c>
      <c r="D145">
        <v>-68.400000000000006</v>
      </c>
    </row>
    <row r="146" spans="1:4" x14ac:dyDescent="0.3">
      <c r="A146" s="2">
        <v>30894</v>
      </c>
      <c r="B146">
        <v>118.95</v>
      </c>
      <c r="C146">
        <v>-66.95</v>
      </c>
      <c r="D146">
        <v>-68.239999999999895</v>
      </c>
    </row>
    <row r="147" spans="1:4" x14ac:dyDescent="0.3">
      <c r="A147" s="2">
        <v>30899</v>
      </c>
      <c r="B147">
        <v>119.13</v>
      </c>
      <c r="C147">
        <v>-67.13</v>
      </c>
      <c r="D147">
        <v>-68.42</v>
      </c>
    </row>
    <row r="148" spans="1:4" x14ac:dyDescent="0.3">
      <c r="A148" s="2">
        <v>30904</v>
      </c>
      <c r="B148">
        <v>119.3</v>
      </c>
      <c r="C148">
        <v>-67.3</v>
      </c>
      <c r="D148">
        <v>-68.59</v>
      </c>
    </row>
    <row r="149" spans="1:4" x14ac:dyDescent="0.3">
      <c r="A149" s="2">
        <v>30909</v>
      </c>
      <c r="B149">
        <v>119.21</v>
      </c>
      <c r="C149">
        <v>-67.209999999999894</v>
      </c>
      <c r="D149">
        <v>-68.5</v>
      </c>
    </row>
    <row r="150" spans="1:4" x14ac:dyDescent="0.3">
      <c r="A150" s="2">
        <v>30914</v>
      </c>
      <c r="B150">
        <v>119.29</v>
      </c>
      <c r="C150">
        <v>-67.290000000000006</v>
      </c>
      <c r="D150">
        <v>-68.58</v>
      </c>
    </row>
    <row r="151" spans="1:4" x14ac:dyDescent="0.3">
      <c r="A151" s="2">
        <v>30919</v>
      </c>
      <c r="B151">
        <v>120.21</v>
      </c>
      <c r="C151">
        <v>-68.209999999999894</v>
      </c>
      <c r="D151">
        <v>-69.5</v>
      </c>
    </row>
    <row r="152" spans="1:4" x14ac:dyDescent="0.3">
      <c r="A152" s="2">
        <v>30922</v>
      </c>
      <c r="B152">
        <v>120.4</v>
      </c>
      <c r="C152">
        <v>-68.400000000000006</v>
      </c>
      <c r="D152">
        <v>-69.69</v>
      </c>
    </row>
    <row r="153" spans="1:4" x14ac:dyDescent="0.3">
      <c r="A153" s="2">
        <v>30925</v>
      </c>
      <c r="B153">
        <v>120.16</v>
      </c>
      <c r="C153">
        <v>-68.16</v>
      </c>
      <c r="D153">
        <v>-69.45</v>
      </c>
    </row>
    <row r="154" spans="1:4" x14ac:dyDescent="0.3">
      <c r="A154" s="2">
        <v>30930</v>
      </c>
      <c r="B154">
        <v>120.62</v>
      </c>
      <c r="C154">
        <v>-68.62</v>
      </c>
      <c r="D154">
        <v>-69.91</v>
      </c>
    </row>
    <row r="155" spans="1:4" x14ac:dyDescent="0.3">
      <c r="A155" s="2">
        <v>30935</v>
      </c>
      <c r="B155">
        <v>120.18</v>
      </c>
      <c r="C155">
        <v>-68.180000000000007</v>
      </c>
      <c r="D155">
        <v>-69.47</v>
      </c>
    </row>
    <row r="156" spans="1:4" x14ac:dyDescent="0.3">
      <c r="A156" s="2">
        <v>30940</v>
      </c>
      <c r="B156">
        <v>120.46</v>
      </c>
      <c r="C156">
        <v>-68.459999999999894</v>
      </c>
      <c r="D156">
        <v>-69.75</v>
      </c>
    </row>
    <row r="157" spans="1:4" x14ac:dyDescent="0.3">
      <c r="A157" s="2">
        <v>30945</v>
      </c>
      <c r="B157">
        <v>120.51</v>
      </c>
      <c r="C157">
        <v>-68.510000000000005</v>
      </c>
      <c r="D157">
        <v>-69.8</v>
      </c>
    </row>
    <row r="158" spans="1:4" x14ac:dyDescent="0.3">
      <c r="A158" s="2">
        <v>30950</v>
      </c>
      <c r="B158">
        <v>120.42</v>
      </c>
      <c r="C158">
        <v>-68.42</v>
      </c>
      <c r="D158">
        <v>-69.709999999999894</v>
      </c>
    </row>
    <row r="159" spans="1:4" x14ac:dyDescent="0.3">
      <c r="A159" s="2">
        <v>30955</v>
      </c>
      <c r="B159">
        <v>119.7</v>
      </c>
      <c r="C159">
        <v>-67.7</v>
      </c>
      <c r="D159">
        <v>-68.989999999999895</v>
      </c>
    </row>
    <row r="160" spans="1:4" x14ac:dyDescent="0.3">
      <c r="A160" s="2">
        <v>30960</v>
      </c>
      <c r="B160">
        <v>120.32</v>
      </c>
      <c r="C160">
        <v>-68.319999999999894</v>
      </c>
      <c r="D160">
        <v>-69.61</v>
      </c>
    </row>
    <row r="161" spans="1:4" x14ac:dyDescent="0.3">
      <c r="A161" s="2">
        <v>30965</v>
      </c>
      <c r="B161">
        <v>119.77</v>
      </c>
      <c r="C161">
        <v>-67.77</v>
      </c>
      <c r="D161">
        <v>-69.06</v>
      </c>
    </row>
    <row r="162" spans="1:4" x14ac:dyDescent="0.3">
      <c r="A162" s="2">
        <v>30970</v>
      </c>
      <c r="B162">
        <v>119.78</v>
      </c>
      <c r="C162">
        <v>-67.78</v>
      </c>
      <c r="D162">
        <v>-69.069999999999894</v>
      </c>
    </row>
    <row r="163" spans="1:4" x14ac:dyDescent="0.3">
      <c r="A163" s="2">
        <v>30975</v>
      </c>
      <c r="B163">
        <v>119.82</v>
      </c>
      <c r="C163">
        <v>-67.819999999999894</v>
      </c>
      <c r="D163">
        <v>-69.11</v>
      </c>
    </row>
    <row r="164" spans="1:4" x14ac:dyDescent="0.3">
      <c r="A164" s="2">
        <v>30980</v>
      </c>
      <c r="B164">
        <v>120.02</v>
      </c>
      <c r="C164">
        <v>-68.02</v>
      </c>
      <c r="D164">
        <v>-69.31</v>
      </c>
    </row>
    <row r="165" spans="1:4" x14ac:dyDescent="0.3">
      <c r="A165" s="2">
        <v>30986</v>
      </c>
      <c r="B165">
        <v>119</v>
      </c>
      <c r="C165">
        <v>-67</v>
      </c>
      <c r="D165">
        <v>-68.290000000000006</v>
      </c>
    </row>
    <row r="166" spans="1:4" x14ac:dyDescent="0.3">
      <c r="A166" s="2">
        <v>30990</v>
      </c>
      <c r="B166">
        <v>118.03</v>
      </c>
      <c r="C166">
        <v>-66.03</v>
      </c>
      <c r="D166">
        <v>-67.319999999999894</v>
      </c>
    </row>
    <row r="167" spans="1:4" x14ac:dyDescent="0.3">
      <c r="A167" s="2">
        <v>30991</v>
      </c>
      <c r="B167">
        <v>118.77</v>
      </c>
      <c r="C167">
        <v>-66.77</v>
      </c>
      <c r="D167">
        <v>-68.06</v>
      </c>
    </row>
    <row r="168" spans="1:4" x14ac:dyDescent="0.3">
      <c r="A168" s="2">
        <v>30996</v>
      </c>
      <c r="B168">
        <v>119.33</v>
      </c>
      <c r="C168">
        <v>-67.33</v>
      </c>
      <c r="D168">
        <v>-68.62</v>
      </c>
    </row>
    <row r="169" spans="1:4" x14ac:dyDescent="0.3">
      <c r="A169" s="2">
        <v>31001</v>
      </c>
      <c r="B169">
        <v>122.12</v>
      </c>
      <c r="C169">
        <v>-70.12</v>
      </c>
      <c r="D169">
        <v>-71.41</v>
      </c>
    </row>
    <row r="170" spans="1:4" x14ac:dyDescent="0.3">
      <c r="A170" s="2">
        <v>31006</v>
      </c>
      <c r="B170">
        <v>123.77</v>
      </c>
      <c r="C170">
        <v>-71.77</v>
      </c>
      <c r="D170">
        <v>-73.06</v>
      </c>
    </row>
    <row r="171" spans="1:4" x14ac:dyDescent="0.3">
      <c r="A171" s="2">
        <v>31011</v>
      </c>
      <c r="B171">
        <v>124.15</v>
      </c>
      <c r="C171">
        <v>-72.150000000000006</v>
      </c>
      <c r="D171">
        <v>-73.44</v>
      </c>
    </row>
    <row r="172" spans="1:4" x14ac:dyDescent="0.3">
      <c r="A172" s="2">
        <v>31016</v>
      </c>
      <c r="B172">
        <v>124.85</v>
      </c>
      <c r="C172">
        <v>-72.849999999999895</v>
      </c>
      <c r="D172">
        <v>-74.14</v>
      </c>
    </row>
    <row r="173" spans="1:4" x14ac:dyDescent="0.3">
      <c r="A173" s="2">
        <v>31021</v>
      </c>
      <c r="B173">
        <v>125.89</v>
      </c>
      <c r="C173">
        <v>-73.89</v>
      </c>
      <c r="D173">
        <v>-75.180000000000007</v>
      </c>
    </row>
    <row r="174" spans="1:4" x14ac:dyDescent="0.3">
      <c r="A174" s="2">
        <v>31026</v>
      </c>
      <c r="B174">
        <v>126.92</v>
      </c>
      <c r="C174">
        <v>-74.92</v>
      </c>
      <c r="D174">
        <v>-76.209999999999894</v>
      </c>
    </row>
    <row r="175" spans="1:4" x14ac:dyDescent="0.3">
      <c r="A175" s="2">
        <v>31031</v>
      </c>
      <c r="B175">
        <v>127.82</v>
      </c>
      <c r="C175">
        <v>-75.819999999999894</v>
      </c>
      <c r="D175">
        <v>-77.11</v>
      </c>
    </row>
    <row r="176" spans="1:4" x14ac:dyDescent="0.3">
      <c r="A176" s="2">
        <v>31036</v>
      </c>
      <c r="B176">
        <v>127.9</v>
      </c>
      <c r="C176">
        <v>-75.900000000000006</v>
      </c>
      <c r="D176">
        <v>-77.19</v>
      </c>
    </row>
    <row r="177" spans="1:4" x14ac:dyDescent="0.3">
      <c r="A177" s="2">
        <v>31041</v>
      </c>
      <c r="B177">
        <v>127.94</v>
      </c>
      <c r="C177">
        <v>-75.94</v>
      </c>
      <c r="D177">
        <v>-77.23</v>
      </c>
    </row>
    <row r="178" spans="1:4" x14ac:dyDescent="0.3">
      <c r="A178" s="2">
        <v>31047</v>
      </c>
      <c r="B178">
        <v>128.19999999999899</v>
      </c>
      <c r="C178">
        <v>-76.2</v>
      </c>
      <c r="D178">
        <v>-77.489999999999895</v>
      </c>
    </row>
    <row r="179" spans="1:4" x14ac:dyDescent="0.3">
      <c r="A179" s="2">
        <v>31052</v>
      </c>
      <c r="B179">
        <v>128.55000000000001</v>
      </c>
      <c r="C179">
        <v>-76.55</v>
      </c>
      <c r="D179">
        <v>-77.84</v>
      </c>
    </row>
    <row r="180" spans="1:4" x14ac:dyDescent="0.3">
      <c r="A180" s="2">
        <v>31057</v>
      </c>
      <c r="B180">
        <v>129.03</v>
      </c>
      <c r="C180">
        <v>-77.03</v>
      </c>
      <c r="D180">
        <v>-78.319999999999894</v>
      </c>
    </row>
    <row r="181" spans="1:4" x14ac:dyDescent="0.3">
      <c r="A181" s="2">
        <v>31062</v>
      </c>
      <c r="B181">
        <v>129.19</v>
      </c>
      <c r="C181">
        <v>-77.19</v>
      </c>
      <c r="D181">
        <v>-78.48</v>
      </c>
    </row>
    <row r="182" spans="1:4" x14ac:dyDescent="0.3">
      <c r="A182" s="2">
        <v>31067</v>
      </c>
      <c r="B182">
        <v>129.58000000000001</v>
      </c>
      <c r="C182">
        <v>-77.58</v>
      </c>
      <c r="D182">
        <v>-78.87</v>
      </c>
    </row>
    <row r="183" spans="1:4" x14ac:dyDescent="0.3">
      <c r="A183" s="2">
        <v>31126</v>
      </c>
      <c r="B183">
        <v>132.31</v>
      </c>
      <c r="C183">
        <v>-80.31</v>
      </c>
      <c r="D183">
        <v>-81.599999999999895</v>
      </c>
    </row>
    <row r="184" spans="1:4" x14ac:dyDescent="0.3">
      <c r="A184" s="2">
        <v>31131</v>
      </c>
      <c r="B184">
        <v>132.52000000000001</v>
      </c>
      <c r="C184">
        <v>-80.52</v>
      </c>
      <c r="D184">
        <v>-81.81</v>
      </c>
    </row>
    <row r="185" spans="1:4" x14ac:dyDescent="0.3">
      <c r="A185" s="2">
        <v>31137</v>
      </c>
      <c r="B185">
        <v>132.56</v>
      </c>
      <c r="C185">
        <v>-80.56</v>
      </c>
      <c r="D185">
        <v>-81.849999999999895</v>
      </c>
    </row>
    <row r="186" spans="1:4" x14ac:dyDescent="0.3">
      <c r="A186" s="2">
        <v>31142</v>
      </c>
      <c r="B186">
        <v>131.33000000000001</v>
      </c>
      <c r="C186">
        <v>-79.33</v>
      </c>
      <c r="D186">
        <v>-80.62</v>
      </c>
    </row>
    <row r="187" spans="1:4" x14ac:dyDescent="0.3">
      <c r="A187" s="2">
        <v>31147</v>
      </c>
      <c r="B187">
        <v>133.06</v>
      </c>
      <c r="C187">
        <v>-81.06</v>
      </c>
      <c r="D187">
        <v>-82.35</v>
      </c>
    </row>
    <row r="188" spans="1:4" x14ac:dyDescent="0.3">
      <c r="A188" s="2">
        <v>31152</v>
      </c>
      <c r="B188">
        <v>133.51</v>
      </c>
      <c r="C188">
        <v>-81.510000000000005</v>
      </c>
      <c r="D188">
        <v>-82.8</v>
      </c>
    </row>
    <row r="189" spans="1:4" x14ac:dyDescent="0.3">
      <c r="A189" s="2">
        <v>31154</v>
      </c>
      <c r="B189">
        <v>133.229999999999</v>
      </c>
      <c r="C189">
        <v>-81.23</v>
      </c>
      <c r="D189">
        <v>-82.52</v>
      </c>
    </row>
    <row r="190" spans="1:4" x14ac:dyDescent="0.3">
      <c r="A190" s="2">
        <v>31157</v>
      </c>
      <c r="B190">
        <v>133.06</v>
      </c>
      <c r="C190">
        <v>-81.06</v>
      </c>
      <c r="D190">
        <v>-82.35</v>
      </c>
    </row>
    <row r="191" spans="1:4" x14ac:dyDescent="0.3">
      <c r="A191" s="2">
        <v>31162</v>
      </c>
      <c r="B191">
        <v>133.979999999999</v>
      </c>
      <c r="C191">
        <v>-81.98</v>
      </c>
      <c r="D191">
        <v>-83.27</v>
      </c>
    </row>
    <row r="192" spans="1:4" x14ac:dyDescent="0.3">
      <c r="A192" s="2">
        <v>31167</v>
      </c>
      <c r="B192">
        <v>134.09</v>
      </c>
      <c r="C192">
        <v>-82.09</v>
      </c>
      <c r="D192">
        <v>-83.38</v>
      </c>
    </row>
    <row r="193" spans="1:4" x14ac:dyDescent="0.3">
      <c r="A193" s="2">
        <v>31172</v>
      </c>
      <c r="B193">
        <v>134.46</v>
      </c>
      <c r="C193">
        <v>-82.46</v>
      </c>
      <c r="D193">
        <v>-83.75</v>
      </c>
    </row>
    <row r="194" spans="1:4" x14ac:dyDescent="0.3">
      <c r="A194" s="2">
        <v>31177</v>
      </c>
      <c r="B194">
        <v>134.81</v>
      </c>
      <c r="C194">
        <v>-82.81</v>
      </c>
      <c r="D194">
        <v>-84.1</v>
      </c>
    </row>
    <row r="195" spans="1:4" x14ac:dyDescent="0.3">
      <c r="A195" s="2">
        <v>31182</v>
      </c>
      <c r="B195">
        <v>135.16</v>
      </c>
      <c r="C195">
        <v>-83.16</v>
      </c>
      <c r="D195">
        <v>-84.45</v>
      </c>
    </row>
    <row r="196" spans="1:4" x14ac:dyDescent="0.3">
      <c r="A196" s="2">
        <v>31187</v>
      </c>
      <c r="B196">
        <v>135.38</v>
      </c>
      <c r="C196">
        <v>-83.38</v>
      </c>
      <c r="D196">
        <v>-84.67</v>
      </c>
    </row>
    <row r="197" spans="1:4" x14ac:dyDescent="0.3">
      <c r="A197" s="2">
        <v>31190</v>
      </c>
      <c r="B197">
        <v>134.55000000000001</v>
      </c>
      <c r="C197">
        <v>-82.55</v>
      </c>
      <c r="D197">
        <v>-83.84</v>
      </c>
    </row>
    <row r="198" spans="1:4" x14ac:dyDescent="0.3">
      <c r="A198" s="2">
        <v>31192</v>
      </c>
      <c r="B198">
        <v>135.1</v>
      </c>
      <c r="C198">
        <v>-83.1</v>
      </c>
      <c r="D198">
        <v>-84.39</v>
      </c>
    </row>
    <row r="199" spans="1:4" x14ac:dyDescent="0.3">
      <c r="A199" s="2">
        <v>31198</v>
      </c>
      <c r="B199">
        <v>135.44999999999899</v>
      </c>
      <c r="C199">
        <v>-83.45</v>
      </c>
      <c r="D199">
        <v>-84.74</v>
      </c>
    </row>
    <row r="200" spans="1:4" x14ac:dyDescent="0.3">
      <c r="A200" s="2">
        <v>31203</v>
      </c>
      <c r="B200">
        <v>135.53</v>
      </c>
      <c r="C200">
        <v>-83.53</v>
      </c>
      <c r="D200">
        <v>-84.82</v>
      </c>
    </row>
    <row r="201" spans="1:4" x14ac:dyDescent="0.3">
      <c r="A201" s="2">
        <v>31208</v>
      </c>
      <c r="B201">
        <v>135.53</v>
      </c>
      <c r="C201">
        <v>-83.53</v>
      </c>
      <c r="D201">
        <v>-84.82</v>
      </c>
    </row>
    <row r="202" spans="1:4" x14ac:dyDescent="0.3">
      <c r="A202" s="2">
        <v>31213</v>
      </c>
      <c r="B202">
        <v>135.84</v>
      </c>
      <c r="C202">
        <v>-83.84</v>
      </c>
      <c r="D202">
        <v>-85.13</v>
      </c>
    </row>
    <row r="203" spans="1:4" x14ac:dyDescent="0.3">
      <c r="A203" s="2">
        <v>31216</v>
      </c>
      <c r="B203">
        <v>135.30000000000001</v>
      </c>
      <c r="C203">
        <v>-83.3</v>
      </c>
      <c r="D203">
        <v>-84.59</v>
      </c>
    </row>
    <row r="204" spans="1:4" x14ac:dyDescent="0.3">
      <c r="A204" s="2">
        <v>31218</v>
      </c>
      <c r="B204">
        <v>135.43</v>
      </c>
      <c r="C204">
        <v>-83.43</v>
      </c>
      <c r="D204">
        <v>-84.72</v>
      </c>
    </row>
    <row r="205" spans="1:4" x14ac:dyDescent="0.3">
      <c r="A205" s="2">
        <v>31223</v>
      </c>
      <c r="B205">
        <v>135.94</v>
      </c>
      <c r="C205">
        <v>-83.94</v>
      </c>
      <c r="D205">
        <v>-85.23</v>
      </c>
    </row>
    <row r="206" spans="1:4" x14ac:dyDescent="0.3">
      <c r="A206" s="2">
        <v>31228</v>
      </c>
      <c r="B206">
        <v>135.68</v>
      </c>
      <c r="C206">
        <v>-83.68</v>
      </c>
      <c r="D206">
        <v>-84.97</v>
      </c>
    </row>
    <row r="207" spans="1:4" x14ac:dyDescent="0.3">
      <c r="A207" s="2">
        <v>31230</v>
      </c>
      <c r="B207">
        <v>134.93</v>
      </c>
      <c r="C207">
        <v>-82.93</v>
      </c>
      <c r="D207">
        <v>-84.22</v>
      </c>
    </row>
    <row r="208" spans="1:4" x14ac:dyDescent="0.3">
      <c r="A208" s="2">
        <v>31233</v>
      </c>
      <c r="B208">
        <v>135.33000000000001</v>
      </c>
      <c r="C208">
        <v>-83.33</v>
      </c>
      <c r="D208">
        <v>-84.62</v>
      </c>
    </row>
    <row r="209" spans="1:4" x14ac:dyDescent="0.3">
      <c r="A209" s="2">
        <v>31236</v>
      </c>
      <c r="B209">
        <v>134.44999999999899</v>
      </c>
      <c r="C209">
        <v>-82.45</v>
      </c>
      <c r="D209">
        <v>-83.74</v>
      </c>
    </row>
    <row r="210" spans="1:4" x14ac:dyDescent="0.3">
      <c r="A210" s="2">
        <v>31280</v>
      </c>
      <c r="B210">
        <v>127.16</v>
      </c>
      <c r="C210">
        <v>-75.16</v>
      </c>
      <c r="D210">
        <v>-76.45</v>
      </c>
    </row>
    <row r="211" spans="1:4" x14ac:dyDescent="0.3">
      <c r="A211" s="2">
        <v>31284</v>
      </c>
      <c r="B211">
        <v>127.25</v>
      </c>
      <c r="C211">
        <v>-75.25</v>
      </c>
      <c r="D211">
        <v>-76.540000000000006</v>
      </c>
    </row>
    <row r="212" spans="1:4" x14ac:dyDescent="0.3">
      <c r="A212" s="2">
        <v>31328</v>
      </c>
      <c r="B212">
        <v>120.87</v>
      </c>
      <c r="C212">
        <v>-68.87</v>
      </c>
      <c r="D212">
        <v>-70.16</v>
      </c>
    </row>
    <row r="213" spans="1:4" x14ac:dyDescent="0.3">
      <c r="A213" s="2">
        <v>31330</v>
      </c>
      <c r="B213">
        <v>120.77</v>
      </c>
      <c r="C213">
        <v>-68.77</v>
      </c>
      <c r="D213">
        <v>-70.06</v>
      </c>
    </row>
    <row r="214" spans="1:4" x14ac:dyDescent="0.3">
      <c r="A214" s="2">
        <v>31335</v>
      </c>
      <c r="B214">
        <v>123.74</v>
      </c>
      <c r="C214">
        <v>-71.739999999999895</v>
      </c>
      <c r="D214">
        <v>-73.03</v>
      </c>
    </row>
    <row r="215" spans="1:4" x14ac:dyDescent="0.3">
      <c r="A215" s="2">
        <v>31340</v>
      </c>
      <c r="B215">
        <v>124.1</v>
      </c>
      <c r="C215">
        <v>-72.099999999999895</v>
      </c>
      <c r="D215">
        <v>-73.39</v>
      </c>
    </row>
    <row r="216" spans="1:4" x14ac:dyDescent="0.3">
      <c r="A216" s="2">
        <v>31345</v>
      </c>
      <c r="B216">
        <v>123.9</v>
      </c>
      <c r="C216">
        <v>-71.900000000000006</v>
      </c>
      <c r="D216">
        <v>-73.19</v>
      </c>
    </row>
    <row r="217" spans="1:4" x14ac:dyDescent="0.3">
      <c r="A217" s="2">
        <v>31351</v>
      </c>
      <c r="B217">
        <v>123.72</v>
      </c>
      <c r="C217">
        <v>-71.72</v>
      </c>
      <c r="D217">
        <v>-73.010000000000005</v>
      </c>
    </row>
    <row r="218" spans="1:4" x14ac:dyDescent="0.3">
      <c r="A218" s="2">
        <v>31356</v>
      </c>
      <c r="B218">
        <v>123.37</v>
      </c>
      <c r="C218">
        <v>-71.37</v>
      </c>
      <c r="D218">
        <v>-72.66</v>
      </c>
    </row>
    <row r="219" spans="1:4" x14ac:dyDescent="0.3">
      <c r="A219" s="2">
        <v>31361</v>
      </c>
      <c r="B219">
        <v>123.55</v>
      </c>
      <c r="C219">
        <v>-71.55</v>
      </c>
      <c r="D219">
        <v>-72.84</v>
      </c>
    </row>
    <row r="220" spans="1:4" x14ac:dyDescent="0.3">
      <c r="A220" s="2">
        <v>31366</v>
      </c>
      <c r="B220">
        <v>123.89</v>
      </c>
      <c r="C220">
        <v>-71.89</v>
      </c>
      <c r="D220">
        <v>-73.180000000000007</v>
      </c>
    </row>
    <row r="221" spans="1:4" x14ac:dyDescent="0.3">
      <c r="A221" s="2">
        <v>31371</v>
      </c>
      <c r="B221">
        <v>123.5</v>
      </c>
      <c r="C221">
        <v>-71.5</v>
      </c>
      <c r="D221">
        <v>-72.790000000000006</v>
      </c>
    </row>
    <row r="222" spans="1:4" x14ac:dyDescent="0.3">
      <c r="A222" s="2">
        <v>31376</v>
      </c>
      <c r="B222">
        <v>123.31</v>
      </c>
      <c r="C222">
        <v>-71.31</v>
      </c>
      <c r="D222">
        <v>-72.599999999999895</v>
      </c>
    </row>
    <row r="223" spans="1:4" x14ac:dyDescent="0.3">
      <c r="A223" s="2">
        <v>31386</v>
      </c>
      <c r="B223">
        <v>123.19</v>
      </c>
      <c r="C223">
        <v>-71.19</v>
      </c>
      <c r="D223">
        <v>-72.48</v>
      </c>
    </row>
    <row r="224" spans="1:4" x14ac:dyDescent="0.3">
      <c r="A224" s="2">
        <v>31391</v>
      </c>
      <c r="B224">
        <v>122.84</v>
      </c>
      <c r="C224">
        <v>-70.84</v>
      </c>
      <c r="D224">
        <v>-72.13</v>
      </c>
    </row>
    <row r="225" spans="1:4" x14ac:dyDescent="0.3">
      <c r="A225" s="2">
        <v>31396</v>
      </c>
      <c r="B225">
        <v>122.55</v>
      </c>
      <c r="C225">
        <v>-70.55</v>
      </c>
      <c r="D225">
        <v>-71.84</v>
      </c>
    </row>
    <row r="226" spans="1:4" x14ac:dyDescent="0.3">
      <c r="A226" s="2">
        <v>31401</v>
      </c>
      <c r="B226">
        <v>123.37</v>
      </c>
      <c r="C226">
        <v>-71.37</v>
      </c>
      <c r="D226">
        <v>-72.66</v>
      </c>
    </row>
    <row r="227" spans="1:4" x14ac:dyDescent="0.3">
      <c r="A227" s="2">
        <v>31406</v>
      </c>
      <c r="B227">
        <v>123.23</v>
      </c>
      <c r="C227">
        <v>-71.23</v>
      </c>
      <c r="D227">
        <v>-72.52</v>
      </c>
    </row>
    <row r="228" spans="1:4" x14ac:dyDescent="0.3">
      <c r="A228" s="2">
        <v>31412</v>
      </c>
      <c r="B228">
        <v>123.1</v>
      </c>
      <c r="C228">
        <v>-71.099999999999895</v>
      </c>
      <c r="D228">
        <v>-72.39</v>
      </c>
    </row>
    <row r="229" spans="1:4" x14ac:dyDescent="0.3">
      <c r="A229" s="2">
        <v>31417</v>
      </c>
      <c r="B229">
        <v>123.18</v>
      </c>
      <c r="C229">
        <v>-71.180000000000007</v>
      </c>
      <c r="D229">
        <v>-72.47</v>
      </c>
    </row>
    <row r="230" spans="1:4" x14ac:dyDescent="0.3">
      <c r="A230" s="2">
        <v>31421</v>
      </c>
      <c r="B230">
        <v>122.1</v>
      </c>
      <c r="C230">
        <v>-70.099999999999895</v>
      </c>
      <c r="D230">
        <v>-71.39</v>
      </c>
    </row>
    <row r="231" spans="1:4" x14ac:dyDescent="0.3">
      <c r="A231" s="2">
        <v>31422</v>
      </c>
      <c r="B231">
        <v>122.9</v>
      </c>
      <c r="C231">
        <v>-70.900000000000006</v>
      </c>
      <c r="D231">
        <v>-72.19</v>
      </c>
    </row>
    <row r="232" spans="1:4" x14ac:dyDescent="0.3">
      <c r="A232" s="2">
        <v>31427</v>
      </c>
      <c r="B232">
        <v>122.83</v>
      </c>
      <c r="C232">
        <v>-70.83</v>
      </c>
      <c r="D232">
        <v>-72.12</v>
      </c>
    </row>
    <row r="233" spans="1:4" x14ac:dyDescent="0.3">
      <c r="A233" s="2">
        <v>31432</v>
      </c>
      <c r="B233">
        <v>122.25</v>
      </c>
      <c r="C233">
        <v>-70.25</v>
      </c>
      <c r="D233">
        <v>-71.540000000000006</v>
      </c>
    </row>
    <row r="234" spans="1:4" x14ac:dyDescent="0.3">
      <c r="A234" s="2">
        <v>31437</v>
      </c>
      <c r="B234">
        <v>122.42</v>
      </c>
      <c r="C234">
        <v>-70.42</v>
      </c>
      <c r="D234">
        <v>-71.709999999999894</v>
      </c>
    </row>
    <row r="235" spans="1:4" x14ac:dyDescent="0.3">
      <c r="A235" s="2">
        <v>31443</v>
      </c>
      <c r="B235">
        <v>122.47</v>
      </c>
      <c r="C235">
        <v>-70.47</v>
      </c>
      <c r="D235">
        <v>-71.760000000000005</v>
      </c>
    </row>
    <row r="236" spans="1:4" x14ac:dyDescent="0.3">
      <c r="A236" s="2">
        <v>31448</v>
      </c>
      <c r="B236">
        <v>122.4</v>
      </c>
      <c r="C236">
        <v>-70.400000000000006</v>
      </c>
      <c r="D236">
        <v>-71.69</v>
      </c>
    </row>
    <row r="237" spans="1:4" x14ac:dyDescent="0.3">
      <c r="A237" s="2">
        <v>31453</v>
      </c>
      <c r="B237">
        <v>122.07</v>
      </c>
      <c r="C237">
        <v>-70.069999999999894</v>
      </c>
      <c r="D237">
        <v>-71.36</v>
      </c>
    </row>
    <row r="238" spans="1:4" x14ac:dyDescent="0.3">
      <c r="A238" s="2">
        <v>31458</v>
      </c>
      <c r="B238">
        <v>122.83</v>
      </c>
      <c r="C238">
        <v>-70.83</v>
      </c>
      <c r="D238">
        <v>-72.12</v>
      </c>
    </row>
    <row r="239" spans="1:4" x14ac:dyDescent="0.3">
      <c r="A239" s="2">
        <v>31463</v>
      </c>
      <c r="B239">
        <v>121.87</v>
      </c>
      <c r="C239">
        <v>-69.87</v>
      </c>
      <c r="D239">
        <v>-71.16</v>
      </c>
    </row>
    <row r="240" spans="1:4" x14ac:dyDescent="0.3">
      <c r="A240" s="2">
        <v>31468</v>
      </c>
      <c r="B240">
        <v>121.37</v>
      </c>
      <c r="C240">
        <v>-69.37</v>
      </c>
      <c r="D240">
        <v>-70.66</v>
      </c>
    </row>
    <row r="241" spans="1:4" x14ac:dyDescent="0.3">
      <c r="A241" s="2">
        <v>31471</v>
      </c>
      <c r="B241">
        <v>121.85</v>
      </c>
      <c r="C241">
        <v>-69.849999999999895</v>
      </c>
      <c r="D241">
        <v>-71.14</v>
      </c>
    </row>
    <row r="242" spans="1:4" x14ac:dyDescent="0.3">
      <c r="A242" s="2">
        <v>31476</v>
      </c>
      <c r="B242">
        <v>122.2</v>
      </c>
      <c r="C242">
        <v>-70.2</v>
      </c>
      <c r="D242">
        <v>-71.489999999999895</v>
      </c>
    </row>
    <row r="243" spans="1:4" x14ac:dyDescent="0.3">
      <c r="A243" s="2">
        <v>31481</v>
      </c>
      <c r="B243">
        <v>122.53</v>
      </c>
      <c r="C243">
        <v>-70.53</v>
      </c>
      <c r="D243">
        <v>-71.819999999999894</v>
      </c>
    </row>
    <row r="244" spans="1:4" x14ac:dyDescent="0.3">
      <c r="A244" s="2">
        <v>31486</v>
      </c>
      <c r="B244">
        <v>122.1</v>
      </c>
      <c r="C244">
        <v>-70.099999999999895</v>
      </c>
      <c r="D244">
        <v>-71.39</v>
      </c>
    </row>
    <row r="245" spans="1:4" x14ac:dyDescent="0.3">
      <c r="A245" s="2">
        <v>31491</v>
      </c>
      <c r="B245">
        <v>122.21</v>
      </c>
      <c r="C245">
        <v>-70.209999999999894</v>
      </c>
      <c r="D245">
        <v>-71.5</v>
      </c>
    </row>
    <row r="246" spans="1:4" x14ac:dyDescent="0.3">
      <c r="A246" s="2">
        <v>31496</v>
      </c>
      <c r="B246">
        <v>122.93</v>
      </c>
      <c r="C246">
        <v>-70.930000000000007</v>
      </c>
      <c r="D246">
        <v>-72.22</v>
      </c>
    </row>
    <row r="247" spans="1:4" x14ac:dyDescent="0.3">
      <c r="A247" s="2">
        <v>31502</v>
      </c>
      <c r="B247">
        <v>121.99</v>
      </c>
      <c r="C247">
        <v>-69.989999999999895</v>
      </c>
      <c r="D247">
        <v>-71.28</v>
      </c>
    </row>
    <row r="248" spans="1:4" x14ac:dyDescent="0.3">
      <c r="A248" s="2">
        <v>31507</v>
      </c>
      <c r="B248">
        <v>121.58</v>
      </c>
      <c r="C248">
        <v>-69.58</v>
      </c>
      <c r="D248">
        <v>-70.87</v>
      </c>
    </row>
    <row r="249" spans="1:4" x14ac:dyDescent="0.3">
      <c r="A249" s="2">
        <v>31512</v>
      </c>
      <c r="B249">
        <v>121.19</v>
      </c>
      <c r="C249">
        <v>-69.19</v>
      </c>
      <c r="D249">
        <v>-70.48</v>
      </c>
    </row>
    <row r="250" spans="1:4" x14ac:dyDescent="0.3">
      <c r="A250" s="2">
        <v>31517</v>
      </c>
      <c r="B250">
        <v>121.57</v>
      </c>
      <c r="C250">
        <v>-69.569999999999894</v>
      </c>
      <c r="D250">
        <v>-70.86</v>
      </c>
    </row>
    <row r="251" spans="1:4" x14ac:dyDescent="0.3">
      <c r="A251" s="2">
        <v>31520</v>
      </c>
      <c r="B251">
        <v>120.43</v>
      </c>
      <c r="C251">
        <v>-68.430000000000007</v>
      </c>
      <c r="D251">
        <v>-69.72</v>
      </c>
    </row>
    <row r="252" spans="1:4" x14ac:dyDescent="0.3">
      <c r="A252" s="2">
        <v>31522</v>
      </c>
      <c r="B252">
        <v>121.65</v>
      </c>
      <c r="C252">
        <v>-69.650000000000006</v>
      </c>
      <c r="D252">
        <v>-70.94</v>
      </c>
    </row>
    <row r="253" spans="1:4" x14ac:dyDescent="0.3">
      <c r="A253" s="2">
        <v>31526</v>
      </c>
      <c r="B253">
        <v>121.67</v>
      </c>
      <c r="C253">
        <v>-69.67</v>
      </c>
      <c r="D253">
        <v>-70.959999999999894</v>
      </c>
    </row>
    <row r="254" spans="1:4" x14ac:dyDescent="0.3">
      <c r="A254" s="2">
        <v>31527</v>
      </c>
      <c r="B254">
        <v>121.6</v>
      </c>
      <c r="C254">
        <v>-69.599999999999895</v>
      </c>
      <c r="D254">
        <v>-70.89</v>
      </c>
    </row>
    <row r="255" spans="1:4" x14ac:dyDescent="0.3">
      <c r="A255" s="2">
        <v>31532</v>
      </c>
      <c r="B255">
        <v>121.58</v>
      </c>
      <c r="C255">
        <v>-69.58</v>
      </c>
      <c r="D255">
        <v>-70.87</v>
      </c>
    </row>
    <row r="256" spans="1:4" x14ac:dyDescent="0.3">
      <c r="A256" s="2">
        <v>31537</v>
      </c>
      <c r="B256">
        <v>121.67</v>
      </c>
      <c r="C256">
        <v>-69.67</v>
      </c>
      <c r="D256">
        <v>-70.959999999999894</v>
      </c>
    </row>
    <row r="257" spans="1:4" x14ac:dyDescent="0.3">
      <c r="A257" s="2">
        <v>31542</v>
      </c>
      <c r="B257">
        <v>122.03</v>
      </c>
      <c r="C257">
        <v>-70.03</v>
      </c>
      <c r="D257">
        <v>-71.319999999999894</v>
      </c>
    </row>
    <row r="258" spans="1:4" x14ac:dyDescent="0.3">
      <c r="A258" s="2">
        <v>31547</v>
      </c>
      <c r="B258">
        <v>122.15</v>
      </c>
      <c r="C258">
        <v>-70.150000000000006</v>
      </c>
      <c r="D258">
        <v>-71.44</v>
      </c>
    </row>
    <row r="259" spans="1:4" x14ac:dyDescent="0.3">
      <c r="A259" s="2">
        <v>31552</v>
      </c>
      <c r="B259">
        <v>121.74</v>
      </c>
      <c r="C259">
        <v>-69.739999999999895</v>
      </c>
      <c r="D259">
        <v>-71.03</v>
      </c>
    </row>
    <row r="260" spans="1:4" x14ac:dyDescent="0.3">
      <c r="A260" s="2">
        <v>31557</v>
      </c>
      <c r="B260">
        <v>122.1</v>
      </c>
      <c r="C260">
        <v>-70.099999999999895</v>
      </c>
      <c r="D260">
        <v>-71.39</v>
      </c>
    </row>
    <row r="261" spans="1:4" x14ac:dyDescent="0.3">
      <c r="A261" s="2">
        <v>31563</v>
      </c>
      <c r="B261">
        <v>122.62</v>
      </c>
      <c r="C261">
        <v>-70.62</v>
      </c>
      <c r="D261">
        <v>-71.91</v>
      </c>
    </row>
    <row r="262" spans="1:4" x14ac:dyDescent="0.3">
      <c r="A262" s="2">
        <v>31568</v>
      </c>
      <c r="B262">
        <v>122.77</v>
      </c>
      <c r="C262">
        <v>-70.77</v>
      </c>
      <c r="D262">
        <v>-72.06</v>
      </c>
    </row>
    <row r="263" spans="1:4" x14ac:dyDescent="0.3">
      <c r="A263" s="2">
        <v>31573</v>
      </c>
      <c r="B263">
        <v>123.14</v>
      </c>
      <c r="C263">
        <v>-71.14</v>
      </c>
      <c r="D263">
        <v>-72.430000000000007</v>
      </c>
    </row>
    <row r="264" spans="1:4" x14ac:dyDescent="0.3">
      <c r="A264" s="2">
        <v>31578</v>
      </c>
      <c r="B264">
        <v>123.1</v>
      </c>
      <c r="C264">
        <v>-71.099999999999895</v>
      </c>
      <c r="D264">
        <v>-72.39</v>
      </c>
    </row>
    <row r="265" spans="1:4" x14ac:dyDescent="0.3">
      <c r="A265" s="2">
        <v>31581</v>
      </c>
      <c r="B265">
        <v>123.48</v>
      </c>
      <c r="C265">
        <v>-71.48</v>
      </c>
      <c r="D265">
        <v>-72.77</v>
      </c>
    </row>
    <row r="266" spans="1:4" x14ac:dyDescent="0.3">
      <c r="A266" s="2">
        <v>31583</v>
      </c>
      <c r="B266">
        <v>123.97</v>
      </c>
      <c r="C266">
        <v>-71.97</v>
      </c>
      <c r="D266">
        <v>-73.260000000000005</v>
      </c>
    </row>
    <row r="267" spans="1:4" x14ac:dyDescent="0.3">
      <c r="A267" s="2">
        <v>31588</v>
      </c>
      <c r="B267">
        <v>125.2</v>
      </c>
      <c r="C267">
        <v>-73.2</v>
      </c>
      <c r="D267">
        <v>-74.489999999999895</v>
      </c>
    </row>
    <row r="268" spans="1:4" x14ac:dyDescent="0.3">
      <c r="A268" s="2">
        <v>31593</v>
      </c>
      <c r="B268">
        <v>125.97</v>
      </c>
      <c r="C268">
        <v>-73.97</v>
      </c>
      <c r="D268">
        <v>-75.260000000000005</v>
      </c>
    </row>
    <row r="269" spans="1:4" x14ac:dyDescent="0.3">
      <c r="A269" s="2">
        <v>31598</v>
      </c>
      <c r="B269">
        <v>126.9</v>
      </c>
      <c r="C269">
        <v>-74.900000000000006</v>
      </c>
      <c r="D269">
        <v>-76.19</v>
      </c>
    </row>
    <row r="270" spans="1:4" x14ac:dyDescent="0.3">
      <c r="A270" s="2">
        <v>31603</v>
      </c>
      <c r="B270">
        <v>127.8</v>
      </c>
      <c r="C270">
        <v>-75.8</v>
      </c>
      <c r="D270">
        <v>-77.09</v>
      </c>
    </row>
    <row r="271" spans="1:4" x14ac:dyDescent="0.3">
      <c r="A271" s="2">
        <v>31608</v>
      </c>
      <c r="B271">
        <v>128.94999999999899</v>
      </c>
      <c r="C271">
        <v>-76.95</v>
      </c>
      <c r="D271">
        <v>-78.239999999999895</v>
      </c>
    </row>
    <row r="272" spans="1:4" x14ac:dyDescent="0.3">
      <c r="A272" s="2">
        <v>31613</v>
      </c>
      <c r="B272">
        <v>130.02000000000001</v>
      </c>
      <c r="C272">
        <v>-78.02</v>
      </c>
      <c r="D272">
        <v>-79.31</v>
      </c>
    </row>
    <row r="273" spans="1:4" x14ac:dyDescent="0.3">
      <c r="A273" s="2">
        <v>31615</v>
      </c>
      <c r="B273">
        <v>130.5</v>
      </c>
      <c r="C273">
        <v>-78.5</v>
      </c>
      <c r="D273">
        <v>-79.790000000000006</v>
      </c>
    </row>
    <row r="274" spans="1:4" x14ac:dyDescent="0.3">
      <c r="A274" s="2">
        <v>31618</v>
      </c>
      <c r="B274">
        <v>130.9</v>
      </c>
      <c r="C274">
        <v>-78.900000000000006</v>
      </c>
      <c r="D274">
        <v>-80.19</v>
      </c>
    </row>
    <row r="275" spans="1:4" x14ac:dyDescent="0.3">
      <c r="A275" s="2">
        <v>31624</v>
      </c>
      <c r="B275">
        <v>131.57</v>
      </c>
      <c r="C275">
        <v>-79.569999999999894</v>
      </c>
      <c r="D275">
        <v>-80.86</v>
      </c>
    </row>
    <row r="276" spans="1:4" x14ac:dyDescent="0.3">
      <c r="A276" s="2">
        <v>31629</v>
      </c>
      <c r="B276">
        <v>131.74</v>
      </c>
      <c r="C276">
        <v>-79.739999999999895</v>
      </c>
      <c r="D276">
        <v>-81.03</v>
      </c>
    </row>
    <row r="277" spans="1:4" x14ac:dyDescent="0.3">
      <c r="A277" s="2">
        <v>31631</v>
      </c>
      <c r="B277">
        <v>132.04</v>
      </c>
      <c r="C277">
        <v>-80.040000000000006</v>
      </c>
      <c r="D277">
        <v>-81.33</v>
      </c>
    </row>
    <row r="278" spans="1:4" x14ac:dyDescent="0.3">
      <c r="A278" s="2">
        <v>31634</v>
      </c>
      <c r="B278">
        <v>132.6</v>
      </c>
      <c r="C278">
        <v>-80.599999999999895</v>
      </c>
      <c r="D278">
        <v>-81.89</v>
      </c>
    </row>
    <row r="279" spans="1:4" x14ac:dyDescent="0.3">
      <c r="A279" s="2">
        <v>31639</v>
      </c>
      <c r="B279">
        <v>133.30000000000001</v>
      </c>
      <c r="C279">
        <v>-81.3</v>
      </c>
      <c r="D279">
        <v>-82.59</v>
      </c>
    </row>
    <row r="280" spans="1:4" x14ac:dyDescent="0.3">
      <c r="A280" s="2">
        <v>31644</v>
      </c>
      <c r="B280">
        <v>133.88</v>
      </c>
      <c r="C280">
        <v>-81.88</v>
      </c>
      <c r="D280">
        <v>-83.17</v>
      </c>
    </row>
    <row r="281" spans="1:4" x14ac:dyDescent="0.3">
      <c r="A281" s="2">
        <v>31649</v>
      </c>
      <c r="B281">
        <v>134.69999999999899</v>
      </c>
      <c r="C281">
        <v>-82.7</v>
      </c>
      <c r="D281">
        <v>-83.99</v>
      </c>
    </row>
    <row r="282" spans="1:4" x14ac:dyDescent="0.3">
      <c r="A282" s="2">
        <v>31655</v>
      </c>
      <c r="B282">
        <v>135.19999999999899</v>
      </c>
      <c r="C282">
        <v>-83.2</v>
      </c>
      <c r="D282">
        <v>-84.49</v>
      </c>
    </row>
    <row r="283" spans="1:4" x14ac:dyDescent="0.3">
      <c r="A283" s="2">
        <v>31660</v>
      </c>
      <c r="B283">
        <v>135.4</v>
      </c>
      <c r="C283">
        <v>-83.4</v>
      </c>
      <c r="D283">
        <v>-84.69</v>
      </c>
    </row>
    <row r="284" spans="1:4" x14ac:dyDescent="0.3">
      <c r="A284" s="2">
        <v>31664</v>
      </c>
      <c r="B284">
        <v>135.75</v>
      </c>
      <c r="C284">
        <v>-83.75</v>
      </c>
      <c r="D284">
        <v>-85.04</v>
      </c>
    </row>
    <row r="285" spans="1:4" x14ac:dyDescent="0.3">
      <c r="A285" s="2">
        <v>31685</v>
      </c>
      <c r="B285">
        <v>134.47</v>
      </c>
      <c r="C285">
        <v>-82.47</v>
      </c>
      <c r="D285">
        <v>-83.76</v>
      </c>
    </row>
    <row r="286" spans="1:4" x14ac:dyDescent="0.3">
      <c r="A286" s="2">
        <v>31690</v>
      </c>
      <c r="B286">
        <v>134.55000000000001</v>
      </c>
      <c r="C286">
        <v>-82.55</v>
      </c>
      <c r="D286">
        <v>-83.84</v>
      </c>
    </row>
    <row r="287" spans="1:4" x14ac:dyDescent="0.3">
      <c r="A287" s="2">
        <v>31695</v>
      </c>
      <c r="B287">
        <v>134.66</v>
      </c>
      <c r="C287">
        <v>-82.66</v>
      </c>
      <c r="D287">
        <v>-83.95</v>
      </c>
    </row>
    <row r="288" spans="1:4" x14ac:dyDescent="0.3">
      <c r="A288" s="2">
        <v>31700</v>
      </c>
      <c r="B288">
        <v>135.479999999999</v>
      </c>
      <c r="C288">
        <v>-83.48</v>
      </c>
      <c r="D288">
        <v>-84.77</v>
      </c>
    </row>
    <row r="289" spans="1:4" x14ac:dyDescent="0.3">
      <c r="A289" s="2">
        <v>31705</v>
      </c>
      <c r="B289">
        <v>136.18</v>
      </c>
      <c r="C289">
        <v>-84.18</v>
      </c>
      <c r="D289">
        <v>-85.47</v>
      </c>
    </row>
    <row r="290" spans="1:4" x14ac:dyDescent="0.3">
      <c r="A290" s="2">
        <v>31710</v>
      </c>
      <c r="B290">
        <v>136.80000000000001</v>
      </c>
      <c r="C290">
        <v>-84.8</v>
      </c>
      <c r="D290">
        <v>-86.09</v>
      </c>
    </row>
    <row r="291" spans="1:4" x14ac:dyDescent="0.3">
      <c r="A291" s="2">
        <v>31716</v>
      </c>
      <c r="B291">
        <v>137.4</v>
      </c>
      <c r="C291">
        <v>-85.4</v>
      </c>
      <c r="D291">
        <v>-86.69</v>
      </c>
    </row>
    <row r="292" spans="1:4" x14ac:dyDescent="0.3">
      <c r="A292" s="2">
        <v>31721</v>
      </c>
      <c r="B292">
        <v>137.80000000000001</v>
      </c>
      <c r="C292">
        <v>-85.8</v>
      </c>
      <c r="D292">
        <v>-87.09</v>
      </c>
    </row>
    <row r="293" spans="1:4" x14ac:dyDescent="0.3">
      <c r="A293" s="2">
        <v>31726</v>
      </c>
      <c r="B293">
        <v>138.19999999999899</v>
      </c>
      <c r="C293">
        <v>-86.2</v>
      </c>
      <c r="D293">
        <v>-87.49</v>
      </c>
    </row>
    <row r="294" spans="1:4" x14ac:dyDescent="0.3">
      <c r="A294" s="2">
        <v>31731</v>
      </c>
      <c r="B294">
        <v>138.41999999999899</v>
      </c>
      <c r="C294">
        <v>-86.42</v>
      </c>
      <c r="D294">
        <v>-87.71</v>
      </c>
    </row>
    <row r="295" spans="1:4" x14ac:dyDescent="0.3">
      <c r="A295" s="2">
        <v>31734</v>
      </c>
      <c r="B295">
        <v>138.36000000000001</v>
      </c>
      <c r="C295">
        <v>-86.36</v>
      </c>
      <c r="D295">
        <v>-87.65</v>
      </c>
    </row>
    <row r="296" spans="1:4" x14ac:dyDescent="0.3">
      <c r="A296" s="2">
        <v>31736</v>
      </c>
      <c r="B296">
        <v>138.6</v>
      </c>
      <c r="C296">
        <v>-86.6</v>
      </c>
      <c r="D296">
        <v>-87.89</v>
      </c>
    </row>
    <row r="297" spans="1:4" x14ac:dyDescent="0.3">
      <c r="A297" s="2">
        <v>31741</v>
      </c>
      <c r="B297">
        <v>138.94999999999899</v>
      </c>
      <c r="C297">
        <v>-86.95</v>
      </c>
      <c r="D297">
        <v>-88.24</v>
      </c>
    </row>
    <row r="298" spans="1:4" x14ac:dyDescent="0.3">
      <c r="A298" s="2">
        <v>31746</v>
      </c>
      <c r="B298">
        <v>139.12</v>
      </c>
      <c r="C298">
        <v>-87.12</v>
      </c>
      <c r="D298">
        <v>-88.41</v>
      </c>
    </row>
    <row r="299" spans="1:4" x14ac:dyDescent="0.3">
      <c r="A299" s="2">
        <v>31751</v>
      </c>
      <c r="B299">
        <v>139</v>
      </c>
      <c r="C299">
        <v>-87</v>
      </c>
      <c r="D299">
        <v>-88.29</v>
      </c>
    </row>
    <row r="300" spans="1:4" x14ac:dyDescent="0.3">
      <c r="A300" s="2">
        <v>31756</v>
      </c>
      <c r="B300">
        <v>139.12</v>
      </c>
      <c r="C300">
        <v>-87.12</v>
      </c>
      <c r="D300">
        <v>-88.41</v>
      </c>
    </row>
    <row r="301" spans="1:4" x14ac:dyDescent="0.3">
      <c r="A301" s="2">
        <v>31761</v>
      </c>
      <c r="B301">
        <v>138.47</v>
      </c>
      <c r="C301">
        <v>-86.47</v>
      </c>
      <c r="D301">
        <v>-87.76</v>
      </c>
    </row>
    <row r="302" spans="1:4" x14ac:dyDescent="0.3">
      <c r="A302" s="2">
        <v>31766</v>
      </c>
      <c r="B302">
        <v>139.5</v>
      </c>
      <c r="C302">
        <v>-87.5</v>
      </c>
      <c r="D302">
        <v>-88.79</v>
      </c>
    </row>
    <row r="303" spans="1:4" x14ac:dyDescent="0.3">
      <c r="A303" s="2">
        <v>31771</v>
      </c>
      <c r="B303">
        <v>139.1</v>
      </c>
      <c r="C303">
        <v>-87.1</v>
      </c>
      <c r="D303">
        <v>-88.39</v>
      </c>
    </row>
    <row r="304" spans="1:4" x14ac:dyDescent="0.3">
      <c r="A304" s="2">
        <v>31777</v>
      </c>
      <c r="B304">
        <v>139.61000000000001</v>
      </c>
      <c r="C304">
        <v>-87.61</v>
      </c>
      <c r="D304">
        <v>-88.9</v>
      </c>
    </row>
    <row r="305" spans="1:4" x14ac:dyDescent="0.3">
      <c r="A305" s="2">
        <v>31782</v>
      </c>
      <c r="B305">
        <v>139.69</v>
      </c>
      <c r="C305">
        <v>-87.69</v>
      </c>
      <c r="D305">
        <v>-88.98</v>
      </c>
    </row>
    <row r="306" spans="1:4" x14ac:dyDescent="0.3">
      <c r="A306" s="2">
        <v>31787</v>
      </c>
      <c r="B306">
        <v>139.66999999999899</v>
      </c>
      <c r="C306">
        <v>-87.67</v>
      </c>
      <c r="D306">
        <v>-88.96</v>
      </c>
    </row>
    <row r="307" spans="1:4" x14ac:dyDescent="0.3">
      <c r="A307" s="2">
        <v>31790</v>
      </c>
      <c r="B307">
        <v>139.54</v>
      </c>
      <c r="C307">
        <v>-87.54</v>
      </c>
      <c r="D307">
        <v>-88.83</v>
      </c>
    </row>
    <row r="308" spans="1:4" x14ac:dyDescent="0.3">
      <c r="A308" s="2">
        <v>31792</v>
      </c>
      <c r="B308">
        <v>139.66</v>
      </c>
      <c r="C308">
        <v>-87.66</v>
      </c>
      <c r="D308">
        <v>-88.95</v>
      </c>
    </row>
    <row r="309" spans="1:4" x14ac:dyDescent="0.3">
      <c r="A309" s="2">
        <v>31794</v>
      </c>
      <c r="B309">
        <v>140.1</v>
      </c>
      <c r="C309">
        <v>-88.1</v>
      </c>
      <c r="D309">
        <v>-89.39</v>
      </c>
    </row>
    <row r="310" spans="1:4" x14ac:dyDescent="0.3">
      <c r="A310" s="2">
        <v>31797</v>
      </c>
      <c r="B310">
        <v>139.54</v>
      </c>
      <c r="C310">
        <v>-87.54</v>
      </c>
      <c r="D310">
        <v>-88.83</v>
      </c>
    </row>
    <row r="311" spans="1:4" x14ac:dyDescent="0.3">
      <c r="A311" s="2">
        <v>31802</v>
      </c>
      <c r="B311">
        <v>138.80000000000001</v>
      </c>
      <c r="C311">
        <v>-86.8</v>
      </c>
      <c r="D311">
        <v>-88.09</v>
      </c>
    </row>
    <row r="312" spans="1:4" x14ac:dyDescent="0.3">
      <c r="A312" s="2">
        <v>31833</v>
      </c>
      <c r="B312">
        <v>131.78</v>
      </c>
      <c r="C312">
        <v>-79.78</v>
      </c>
      <c r="D312">
        <v>-81.069999999999894</v>
      </c>
    </row>
    <row r="313" spans="1:4" x14ac:dyDescent="0.3">
      <c r="A313" s="2">
        <v>31836</v>
      </c>
      <c r="B313">
        <v>131.91</v>
      </c>
      <c r="C313">
        <v>-79.91</v>
      </c>
      <c r="D313">
        <v>-81.2</v>
      </c>
    </row>
    <row r="314" spans="1:4" x14ac:dyDescent="0.3">
      <c r="A314" s="2">
        <v>31841</v>
      </c>
      <c r="B314">
        <v>131.11000000000001</v>
      </c>
      <c r="C314">
        <v>-79.11</v>
      </c>
      <c r="D314">
        <v>-80.400000000000006</v>
      </c>
    </row>
    <row r="315" spans="1:4" x14ac:dyDescent="0.3">
      <c r="A315" s="2">
        <v>31846</v>
      </c>
      <c r="B315">
        <v>129.91</v>
      </c>
      <c r="C315">
        <v>-77.91</v>
      </c>
      <c r="D315">
        <v>-79.2</v>
      </c>
    </row>
    <row r="316" spans="1:4" x14ac:dyDescent="0.3">
      <c r="A316" s="2">
        <v>31851</v>
      </c>
      <c r="B316">
        <v>130.03</v>
      </c>
      <c r="C316">
        <v>-78.03</v>
      </c>
      <c r="D316">
        <v>-79.319999999999894</v>
      </c>
    </row>
    <row r="317" spans="1:4" x14ac:dyDescent="0.3">
      <c r="A317" s="2">
        <v>31856</v>
      </c>
      <c r="B317">
        <v>128.91</v>
      </c>
      <c r="C317">
        <v>-76.91</v>
      </c>
      <c r="D317">
        <v>-78.2</v>
      </c>
    </row>
    <row r="318" spans="1:4" x14ac:dyDescent="0.3">
      <c r="A318" s="2">
        <v>31861</v>
      </c>
      <c r="B318">
        <v>129.05000000000001</v>
      </c>
      <c r="C318">
        <v>-77.05</v>
      </c>
      <c r="D318">
        <v>-78.34</v>
      </c>
    </row>
    <row r="319" spans="1:4" x14ac:dyDescent="0.3">
      <c r="A319" s="2">
        <v>31867</v>
      </c>
      <c r="B319">
        <v>128.69999999999899</v>
      </c>
      <c r="C319">
        <v>-76.7</v>
      </c>
      <c r="D319">
        <v>-77.989999999999895</v>
      </c>
    </row>
    <row r="320" spans="1:4" x14ac:dyDescent="0.3">
      <c r="A320" s="2">
        <v>31872</v>
      </c>
      <c r="B320">
        <v>128.69999999999899</v>
      </c>
      <c r="C320">
        <v>-76.7</v>
      </c>
      <c r="D320">
        <v>-77.989999999999895</v>
      </c>
    </row>
    <row r="321" spans="1:4" x14ac:dyDescent="0.3">
      <c r="A321" s="2">
        <v>31877</v>
      </c>
      <c r="B321">
        <v>129.6</v>
      </c>
      <c r="C321">
        <v>-77.599999999999895</v>
      </c>
      <c r="D321">
        <v>-78.89</v>
      </c>
    </row>
    <row r="322" spans="1:4" x14ac:dyDescent="0.3">
      <c r="A322" s="2">
        <v>31882</v>
      </c>
      <c r="B322">
        <v>129.46</v>
      </c>
      <c r="C322">
        <v>-77.459999999999894</v>
      </c>
      <c r="D322">
        <v>-78.75</v>
      </c>
    </row>
    <row r="323" spans="1:4" x14ac:dyDescent="0.3">
      <c r="A323" s="2">
        <v>31887</v>
      </c>
      <c r="B323">
        <v>128.91</v>
      </c>
      <c r="C323">
        <v>-76.91</v>
      </c>
      <c r="D323">
        <v>-78.2</v>
      </c>
    </row>
    <row r="324" spans="1:4" x14ac:dyDescent="0.3">
      <c r="A324" s="2">
        <v>31892</v>
      </c>
      <c r="B324">
        <v>128.6</v>
      </c>
      <c r="C324">
        <v>-76.599999999999895</v>
      </c>
      <c r="D324">
        <v>-77.89</v>
      </c>
    </row>
    <row r="325" spans="1:4" x14ac:dyDescent="0.3">
      <c r="A325" s="2">
        <v>31897</v>
      </c>
      <c r="B325">
        <v>128.91</v>
      </c>
      <c r="C325">
        <v>-76.91</v>
      </c>
      <c r="D325">
        <v>-78.2</v>
      </c>
    </row>
    <row r="326" spans="1:4" x14ac:dyDescent="0.3">
      <c r="A326" s="2">
        <v>31902</v>
      </c>
      <c r="B326">
        <v>129.04</v>
      </c>
      <c r="C326">
        <v>-77.040000000000006</v>
      </c>
      <c r="D326">
        <v>-78.33</v>
      </c>
    </row>
    <row r="327" spans="1:4" x14ac:dyDescent="0.3">
      <c r="A327" s="2">
        <v>31907</v>
      </c>
      <c r="B327">
        <v>129.25</v>
      </c>
      <c r="C327">
        <v>-77.25</v>
      </c>
      <c r="D327">
        <v>-78.540000000000006</v>
      </c>
    </row>
    <row r="328" spans="1:4" x14ac:dyDescent="0.3">
      <c r="A328" s="2">
        <v>31912</v>
      </c>
      <c r="B328">
        <v>128.4</v>
      </c>
      <c r="C328">
        <v>-76.400000000000006</v>
      </c>
      <c r="D328">
        <v>-77.69</v>
      </c>
    </row>
    <row r="329" spans="1:4" x14ac:dyDescent="0.3">
      <c r="A329" s="2">
        <v>31917</v>
      </c>
      <c r="B329">
        <v>128</v>
      </c>
      <c r="C329">
        <v>-76</v>
      </c>
      <c r="D329">
        <v>-77.290000000000006</v>
      </c>
    </row>
    <row r="330" spans="1:4" x14ac:dyDescent="0.3">
      <c r="A330" s="2">
        <v>31922</v>
      </c>
      <c r="B330">
        <v>127.99</v>
      </c>
      <c r="C330">
        <v>-75.989999999999895</v>
      </c>
      <c r="D330">
        <v>-77.28</v>
      </c>
    </row>
    <row r="331" spans="1:4" x14ac:dyDescent="0.3">
      <c r="A331" s="2">
        <v>31928</v>
      </c>
      <c r="B331">
        <v>130.09</v>
      </c>
      <c r="C331">
        <v>-78.09</v>
      </c>
      <c r="D331">
        <v>-79.38</v>
      </c>
    </row>
    <row r="332" spans="1:4" x14ac:dyDescent="0.3">
      <c r="A332" s="2">
        <v>31933</v>
      </c>
      <c r="B332">
        <v>129.11000000000001</v>
      </c>
      <c r="C332">
        <v>-77.11</v>
      </c>
      <c r="D332">
        <v>-78.400000000000006</v>
      </c>
    </row>
    <row r="333" spans="1:4" x14ac:dyDescent="0.3">
      <c r="A333" s="2">
        <v>31938</v>
      </c>
      <c r="B333">
        <v>128.979999999999</v>
      </c>
      <c r="C333">
        <v>-76.98</v>
      </c>
      <c r="D333">
        <v>-78.27</v>
      </c>
    </row>
    <row r="334" spans="1:4" x14ac:dyDescent="0.3">
      <c r="A334" s="2">
        <v>31943</v>
      </c>
      <c r="B334">
        <v>128.81</v>
      </c>
      <c r="C334">
        <v>-76.81</v>
      </c>
      <c r="D334">
        <v>-78.099999999999895</v>
      </c>
    </row>
    <row r="335" spans="1:4" x14ac:dyDescent="0.3">
      <c r="A335" s="2">
        <v>31948</v>
      </c>
      <c r="B335">
        <v>128.9</v>
      </c>
      <c r="C335">
        <v>-76.900000000000006</v>
      </c>
      <c r="D335">
        <v>-78.19</v>
      </c>
    </row>
    <row r="336" spans="1:4" x14ac:dyDescent="0.3">
      <c r="A336" s="2">
        <v>31951</v>
      </c>
      <c r="B336">
        <v>128.9</v>
      </c>
      <c r="C336">
        <v>-76.900000000000006</v>
      </c>
      <c r="D336">
        <v>-78.19</v>
      </c>
    </row>
    <row r="337" spans="1:4" x14ac:dyDescent="0.3">
      <c r="A337" s="2">
        <v>31953</v>
      </c>
      <c r="B337">
        <v>128.78</v>
      </c>
      <c r="C337">
        <v>-76.78</v>
      </c>
      <c r="D337">
        <v>-78.069999999999894</v>
      </c>
    </row>
    <row r="338" spans="1:4" x14ac:dyDescent="0.3">
      <c r="A338" s="2">
        <v>31958</v>
      </c>
      <c r="B338">
        <v>128.82</v>
      </c>
      <c r="C338">
        <v>-76.819999999999894</v>
      </c>
      <c r="D338">
        <v>-78.11</v>
      </c>
    </row>
    <row r="339" spans="1:4" x14ac:dyDescent="0.3">
      <c r="A339" s="2">
        <v>31963</v>
      </c>
      <c r="B339">
        <v>128.82</v>
      </c>
      <c r="C339">
        <v>-76.819999999999894</v>
      </c>
      <c r="D339">
        <v>-78.11</v>
      </c>
    </row>
    <row r="340" spans="1:4" x14ac:dyDescent="0.3">
      <c r="A340" s="2">
        <v>31968</v>
      </c>
      <c r="B340">
        <v>128.75</v>
      </c>
      <c r="C340">
        <v>-76.75</v>
      </c>
      <c r="D340">
        <v>-78.040000000000006</v>
      </c>
    </row>
    <row r="341" spans="1:4" x14ac:dyDescent="0.3">
      <c r="A341" s="2">
        <v>31973</v>
      </c>
      <c r="B341">
        <v>128.75</v>
      </c>
      <c r="C341">
        <v>-76.75</v>
      </c>
      <c r="D341">
        <v>-78.040000000000006</v>
      </c>
    </row>
    <row r="342" spans="1:4" x14ac:dyDescent="0.3">
      <c r="A342" s="2">
        <v>31978</v>
      </c>
      <c r="B342">
        <v>128.91</v>
      </c>
      <c r="C342">
        <v>-76.91</v>
      </c>
      <c r="D342">
        <v>-78.2</v>
      </c>
    </row>
    <row r="343" spans="1:4" x14ac:dyDescent="0.3">
      <c r="A343" s="2">
        <v>31983</v>
      </c>
      <c r="B343">
        <v>129.09</v>
      </c>
      <c r="C343">
        <v>-77.09</v>
      </c>
      <c r="D343">
        <v>-78.38</v>
      </c>
    </row>
    <row r="344" spans="1:4" x14ac:dyDescent="0.3">
      <c r="A344" s="2">
        <v>31989</v>
      </c>
      <c r="B344">
        <v>129.15</v>
      </c>
      <c r="C344">
        <v>-77.150000000000006</v>
      </c>
      <c r="D344">
        <v>-78.44</v>
      </c>
    </row>
    <row r="345" spans="1:4" x14ac:dyDescent="0.3">
      <c r="A345" s="2">
        <v>31994</v>
      </c>
      <c r="B345">
        <v>128.979999999999</v>
      </c>
      <c r="C345">
        <v>-76.98</v>
      </c>
      <c r="D345">
        <v>-78.27</v>
      </c>
    </row>
    <row r="346" spans="1:4" x14ac:dyDescent="0.3">
      <c r="A346" s="2">
        <v>31999</v>
      </c>
      <c r="B346">
        <v>129.1</v>
      </c>
      <c r="C346">
        <v>-77.099999999999895</v>
      </c>
      <c r="D346">
        <v>-78.39</v>
      </c>
    </row>
    <row r="347" spans="1:4" x14ac:dyDescent="0.3">
      <c r="A347" s="2">
        <v>32004</v>
      </c>
      <c r="B347">
        <v>131.53</v>
      </c>
      <c r="C347">
        <v>-79.53</v>
      </c>
      <c r="D347">
        <v>-80.819999999999894</v>
      </c>
    </row>
    <row r="348" spans="1:4" x14ac:dyDescent="0.3">
      <c r="A348" s="2">
        <v>32009</v>
      </c>
      <c r="B348">
        <v>133.02000000000001</v>
      </c>
      <c r="C348">
        <v>-81.02</v>
      </c>
      <c r="D348">
        <v>-82.31</v>
      </c>
    </row>
    <row r="349" spans="1:4" x14ac:dyDescent="0.3">
      <c r="A349" s="2">
        <v>32014</v>
      </c>
      <c r="B349">
        <v>133.69999999999899</v>
      </c>
      <c r="C349">
        <v>-81.7</v>
      </c>
      <c r="D349">
        <v>-82.99</v>
      </c>
    </row>
    <row r="350" spans="1:4" x14ac:dyDescent="0.3">
      <c r="A350" s="2">
        <v>32020</v>
      </c>
      <c r="B350">
        <v>129.43</v>
      </c>
      <c r="C350">
        <v>-77.430000000000007</v>
      </c>
      <c r="D350">
        <v>-78.72</v>
      </c>
    </row>
    <row r="351" spans="1:4" x14ac:dyDescent="0.3">
      <c r="A351" s="2">
        <v>32022</v>
      </c>
      <c r="B351">
        <v>127.17</v>
      </c>
      <c r="C351">
        <v>-75.17</v>
      </c>
      <c r="D351">
        <v>-76.459999999999894</v>
      </c>
    </row>
    <row r="352" spans="1:4" x14ac:dyDescent="0.3">
      <c r="A352" s="2">
        <v>32025</v>
      </c>
      <c r="B352">
        <v>128.82</v>
      </c>
      <c r="C352">
        <v>-76.819999999999894</v>
      </c>
      <c r="D352">
        <v>-78.11</v>
      </c>
    </row>
    <row r="353" spans="1:4" x14ac:dyDescent="0.3">
      <c r="A353" s="2">
        <v>32030</v>
      </c>
      <c r="B353">
        <v>131.69</v>
      </c>
      <c r="C353">
        <v>-79.69</v>
      </c>
      <c r="D353">
        <v>-80.98</v>
      </c>
    </row>
    <row r="354" spans="1:4" x14ac:dyDescent="0.3">
      <c r="A354" s="2">
        <v>32035</v>
      </c>
      <c r="B354">
        <v>133.41999999999899</v>
      </c>
      <c r="C354">
        <v>-81.42</v>
      </c>
      <c r="D354">
        <v>-82.71</v>
      </c>
    </row>
    <row r="355" spans="1:4" x14ac:dyDescent="0.3">
      <c r="A355" s="2">
        <v>32040</v>
      </c>
      <c r="B355">
        <v>131.65</v>
      </c>
      <c r="C355">
        <v>-79.650000000000006</v>
      </c>
      <c r="D355">
        <v>-80.94</v>
      </c>
    </row>
    <row r="356" spans="1:4" x14ac:dyDescent="0.3">
      <c r="A356" s="2">
        <v>32042</v>
      </c>
      <c r="B356">
        <v>130.66999999999899</v>
      </c>
      <c r="C356">
        <v>-78.67</v>
      </c>
      <c r="D356">
        <v>-79.959999999999894</v>
      </c>
    </row>
    <row r="357" spans="1:4" x14ac:dyDescent="0.3">
      <c r="A357" s="2">
        <v>32045</v>
      </c>
      <c r="B357">
        <v>130.33000000000001</v>
      </c>
      <c r="C357">
        <v>-78.33</v>
      </c>
      <c r="D357">
        <v>-79.62</v>
      </c>
    </row>
    <row r="358" spans="1:4" x14ac:dyDescent="0.3">
      <c r="A358" s="2">
        <v>32050</v>
      </c>
      <c r="B358">
        <v>129.75</v>
      </c>
      <c r="C358">
        <v>-77.75</v>
      </c>
      <c r="D358">
        <v>-79.040000000000006</v>
      </c>
    </row>
    <row r="359" spans="1:4" x14ac:dyDescent="0.3">
      <c r="A359" s="2">
        <v>32055</v>
      </c>
      <c r="B359">
        <v>129.26</v>
      </c>
      <c r="C359">
        <v>-77.260000000000005</v>
      </c>
      <c r="D359">
        <v>-78.55</v>
      </c>
    </row>
    <row r="360" spans="1:4" x14ac:dyDescent="0.3">
      <c r="A360" s="2">
        <v>32060</v>
      </c>
      <c r="B360">
        <v>129.51</v>
      </c>
      <c r="C360">
        <v>-77.510000000000005</v>
      </c>
      <c r="D360">
        <v>-78.8</v>
      </c>
    </row>
    <row r="361" spans="1:4" x14ac:dyDescent="0.3">
      <c r="A361" s="2">
        <v>32065</v>
      </c>
      <c r="B361">
        <v>131.01</v>
      </c>
      <c r="C361">
        <v>-79.010000000000005</v>
      </c>
      <c r="D361">
        <v>-80.3</v>
      </c>
    </row>
    <row r="362" spans="1:4" x14ac:dyDescent="0.3">
      <c r="A362" s="2">
        <v>32070</v>
      </c>
      <c r="B362">
        <v>132.37</v>
      </c>
      <c r="C362">
        <v>-80.37</v>
      </c>
      <c r="D362">
        <v>-81.66</v>
      </c>
    </row>
    <row r="363" spans="1:4" x14ac:dyDescent="0.3">
      <c r="A363" s="2">
        <v>32075</v>
      </c>
      <c r="B363">
        <v>133.47</v>
      </c>
      <c r="C363">
        <v>-81.47</v>
      </c>
      <c r="D363">
        <v>-82.76</v>
      </c>
    </row>
    <row r="364" spans="1:4" x14ac:dyDescent="0.3">
      <c r="A364" s="2">
        <v>32081</v>
      </c>
      <c r="B364">
        <v>134.30000000000001</v>
      </c>
      <c r="C364">
        <v>-82.3</v>
      </c>
      <c r="D364">
        <v>-83.59</v>
      </c>
    </row>
    <row r="365" spans="1:4" x14ac:dyDescent="0.3">
      <c r="A365" s="2">
        <v>32086</v>
      </c>
      <c r="B365">
        <v>136.03</v>
      </c>
      <c r="C365">
        <v>-84.03</v>
      </c>
      <c r="D365">
        <v>-85.32</v>
      </c>
    </row>
    <row r="366" spans="1:4" x14ac:dyDescent="0.3">
      <c r="A366" s="2">
        <v>32091</v>
      </c>
      <c r="B366">
        <v>136.69999999999899</v>
      </c>
      <c r="C366">
        <v>-84.7</v>
      </c>
      <c r="D366">
        <v>-85.99</v>
      </c>
    </row>
    <row r="367" spans="1:4" x14ac:dyDescent="0.3">
      <c r="A367" s="2">
        <v>32096</v>
      </c>
      <c r="B367">
        <v>139.36000000000001</v>
      </c>
      <c r="C367">
        <v>-87.36</v>
      </c>
      <c r="D367">
        <v>-88.65</v>
      </c>
    </row>
    <row r="368" spans="1:4" x14ac:dyDescent="0.3">
      <c r="A368" s="2">
        <v>32098</v>
      </c>
      <c r="B368">
        <v>139.54</v>
      </c>
      <c r="C368">
        <v>-87.54</v>
      </c>
      <c r="D368">
        <v>-88.83</v>
      </c>
    </row>
    <row r="369" spans="1:4" x14ac:dyDescent="0.3">
      <c r="A369" s="2">
        <v>32101</v>
      </c>
      <c r="B369">
        <v>140.19999999999899</v>
      </c>
      <c r="C369">
        <v>-88.2</v>
      </c>
      <c r="D369">
        <v>-89.49</v>
      </c>
    </row>
    <row r="370" spans="1:4" x14ac:dyDescent="0.3">
      <c r="A370" s="2">
        <v>32106</v>
      </c>
      <c r="B370">
        <v>141.32</v>
      </c>
      <c r="C370">
        <v>-89.32</v>
      </c>
      <c r="D370">
        <v>-90.61</v>
      </c>
    </row>
    <row r="371" spans="1:4" x14ac:dyDescent="0.3">
      <c r="A371" s="2">
        <v>32111</v>
      </c>
      <c r="B371">
        <v>141.22</v>
      </c>
      <c r="C371">
        <v>-89.22</v>
      </c>
      <c r="D371">
        <v>-90.51</v>
      </c>
    </row>
    <row r="372" spans="1:4" x14ac:dyDescent="0.3">
      <c r="A372" s="2">
        <v>32116</v>
      </c>
      <c r="B372">
        <v>142.22</v>
      </c>
      <c r="C372">
        <v>-90.22</v>
      </c>
      <c r="D372">
        <v>-91.51</v>
      </c>
    </row>
    <row r="373" spans="1:4" x14ac:dyDescent="0.3">
      <c r="A373" s="2">
        <v>32121</v>
      </c>
      <c r="B373">
        <v>142.71</v>
      </c>
      <c r="C373">
        <v>-90.71</v>
      </c>
      <c r="D373">
        <v>-92</v>
      </c>
    </row>
    <row r="374" spans="1:4" x14ac:dyDescent="0.3">
      <c r="A374" s="2">
        <v>32126</v>
      </c>
      <c r="B374">
        <v>143.06</v>
      </c>
      <c r="C374">
        <v>-91.06</v>
      </c>
      <c r="D374">
        <v>-92.35</v>
      </c>
    </row>
    <row r="375" spans="1:4" x14ac:dyDescent="0.3">
      <c r="A375" s="2">
        <v>32131</v>
      </c>
      <c r="B375">
        <v>143.63999999999899</v>
      </c>
      <c r="C375">
        <v>-91.64</v>
      </c>
      <c r="D375">
        <v>-92.93</v>
      </c>
    </row>
    <row r="376" spans="1:4" x14ac:dyDescent="0.3">
      <c r="A376" s="2">
        <v>32136</v>
      </c>
      <c r="B376">
        <v>144.02000000000001</v>
      </c>
      <c r="C376">
        <v>-92.02</v>
      </c>
      <c r="D376">
        <v>-93.31</v>
      </c>
    </row>
    <row r="377" spans="1:4" x14ac:dyDescent="0.3">
      <c r="A377" s="2">
        <v>32142</v>
      </c>
      <c r="B377">
        <v>144.37</v>
      </c>
      <c r="C377">
        <v>-92.37</v>
      </c>
      <c r="D377">
        <v>-93.66</v>
      </c>
    </row>
    <row r="378" spans="1:4" x14ac:dyDescent="0.3">
      <c r="A378" s="2">
        <v>32147</v>
      </c>
      <c r="B378">
        <v>144.75</v>
      </c>
      <c r="C378">
        <v>-92.75</v>
      </c>
      <c r="D378">
        <v>-94.04</v>
      </c>
    </row>
    <row r="379" spans="1:4" x14ac:dyDescent="0.3">
      <c r="A379" s="2">
        <v>32152</v>
      </c>
      <c r="B379">
        <v>145.19999999999899</v>
      </c>
      <c r="C379">
        <v>-93.2</v>
      </c>
      <c r="D379">
        <v>-94.49</v>
      </c>
    </row>
    <row r="380" spans="1:4" x14ac:dyDescent="0.3">
      <c r="A380" s="2">
        <v>32154</v>
      </c>
      <c r="B380">
        <v>145.28</v>
      </c>
      <c r="C380">
        <v>-93.28</v>
      </c>
      <c r="D380">
        <v>-94.57</v>
      </c>
    </row>
    <row r="381" spans="1:4" x14ac:dyDescent="0.3">
      <c r="A381" s="2">
        <v>32157</v>
      </c>
      <c r="B381">
        <v>145.32</v>
      </c>
      <c r="C381">
        <v>-93.32</v>
      </c>
      <c r="D381">
        <v>-94.61</v>
      </c>
    </row>
    <row r="382" spans="1:4" x14ac:dyDescent="0.3">
      <c r="A382" s="2">
        <v>32183</v>
      </c>
      <c r="B382">
        <v>136.05000000000001</v>
      </c>
      <c r="C382">
        <v>-84.05</v>
      </c>
      <c r="D382">
        <v>-85.34</v>
      </c>
    </row>
    <row r="383" spans="1:4" x14ac:dyDescent="0.3">
      <c r="A383" s="2">
        <v>32188</v>
      </c>
      <c r="B383">
        <v>134.83000000000001</v>
      </c>
      <c r="C383">
        <v>-82.83</v>
      </c>
      <c r="D383">
        <v>-84.12</v>
      </c>
    </row>
    <row r="384" spans="1:4" x14ac:dyDescent="0.3">
      <c r="A384" s="2">
        <v>32193</v>
      </c>
      <c r="B384">
        <v>134.16999999999899</v>
      </c>
      <c r="C384">
        <v>-82.17</v>
      </c>
      <c r="D384">
        <v>-83.46</v>
      </c>
    </row>
    <row r="385" spans="1:4" x14ac:dyDescent="0.3">
      <c r="A385" s="2">
        <v>32198</v>
      </c>
      <c r="B385">
        <v>133.75</v>
      </c>
      <c r="C385">
        <v>-81.75</v>
      </c>
      <c r="D385">
        <v>-83.04</v>
      </c>
    </row>
    <row r="386" spans="1:4" x14ac:dyDescent="0.3">
      <c r="A386" s="2">
        <v>32202</v>
      </c>
      <c r="B386">
        <v>132.979999999999</v>
      </c>
      <c r="C386">
        <v>-80.98</v>
      </c>
      <c r="D386">
        <v>-82.27</v>
      </c>
    </row>
    <row r="387" spans="1:4" x14ac:dyDescent="0.3">
      <c r="A387" s="2">
        <v>32207</v>
      </c>
      <c r="B387">
        <v>132.66999999999899</v>
      </c>
      <c r="C387">
        <v>-80.67</v>
      </c>
      <c r="D387">
        <v>-81.96</v>
      </c>
    </row>
    <row r="388" spans="1:4" x14ac:dyDescent="0.3">
      <c r="A388" s="2">
        <v>32212</v>
      </c>
      <c r="B388">
        <v>132.1</v>
      </c>
      <c r="C388">
        <v>-80.099999999999895</v>
      </c>
      <c r="D388">
        <v>-81.39</v>
      </c>
    </row>
    <row r="389" spans="1:4" x14ac:dyDescent="0.3">
      <c r="A389" s="2">
        <v>32217</v>
      </c>
      <c r="B389">
        <v>131.69</v>
      </c>
      <c r="C389">
        <v>-79.69</v>
      </c>
      <c r="D389">
        <v>-80.98</v>
      </c>
    </row>
    <row r="390" spans="1:4" x14ac:dyDescent="0.3">
      <c r="A390" s="2">
        <v>32222</v>
      </c>
      <c r="B390">
        <v>131.38999999999899</v>
      </c>
      <c r="C390">
        <v>-79.39</v>
      </c>
      <c r="D390">
        <v>-80.680000000000007</v>
      </c>
    </row>
    <row r="391" spans="1:4" x14ac:dyDescent="0.3">
      <c r="A391" s="2">
        <v>32227</v>
      </c>
      <c r="B391">
        <v>131.28</v>
      </c>
      <c r="C391">
        <v>-79.28</v>
      </c>
      <c r="D391">
        <v>-80.569999999999894</v>
      </c>
    </row>
    <row r="392" spans="1:4" x14ac:dyDescent="0.3">
      <c r="A392" s="2">
        <v>32233</v>
      </c>
      <c r="B392">
        <v>130.93</v>
      </c>
      <c r="C392">
        <v>-78.930000000000007</v>
      </c>
      <c r="D392">
        <v>-80.22</v>
      </c>
    </row>
    <row r="393" spans="1:4" x14ac:dyDescent="0.3">
      <c r="A393" s="2">
        <v>32238</v>
      </c>
      <c r="B393">
        <v>130.5</v>
      </c>
      <c r="C393">
        <v>-78.5</v>
      </c>
      <c r="D393">
        <v>-79.790000000000006</v>
      </c>
    </row>
    <row r="394" spans="1:4" x14ac:dyDescent="0.3">
      <c r="A394" s="2">
        <v>32243</v>
      </c>
      <c r="B394">
        <v>130.09</v>
      </c>
      <c r="C394">
        <v>-78.09</v>
      </c>
      <c r="D394">
        <v>-79.38</v>
      </c>
    </row>
    <row r="395" spans="1:4" x14ac:dyDescent="0.3">
      <c r="A395" s="2">
        <v>32248</v>
      </c>
      <c r="B395">
        <v>129.69999999999899</v>
      </c>
      <c r="C395">
        <v>-77.7</v>
      </c>
      <c r="D395">
        <v>-78.989999999999895</v>
      </c>
    </row>
    <row r="396" spans="1:4" x14ac:dyDescent="0.3">
      <c r="A396" s="2">
        <v>32253</v>
      </c>
      <c r="B396">
        <v>129.52000000000001</v>
      </c>
      <c r="C396">
        <v>-77.52</v>
      </c>
      <c r="D396">
        <v>-78.81</v>
      </c>
    </row>
    <row r="397" spans="1:4" x14ac:dyDescent="0.3">
      <c r="A397" s="2">
        <v>32258</v>
      </c>
      <c r="B397">
        <v>129.41</v>
      </c>
      <c r="C397">
        <v>-77.41</v>
      </c>
      <c r="D397">
        <v>-78.7</v>
      </c>
    </row>
    <row r="398" spans="1:4" x14ac:dyDescent="0.3">
      <c r="A398" s="2">
        <v>32263</v>
      </c>
      <c r="B398">
        <v>129.19999999999899</v>
      </c>
      <c r="C398">
        <v>-77.2</v>
      </c>
      <c r="D398">
        <v>-78.489999999999895</v>
      </c>
    </row>
    <row r="399" spans="1:4" x14ac:dyDescent="0.3">
      <c r="A399" s="2">
        <v>32265</v>
      </c>
      <c r="B399">
        <v>129.25</v>
      </c>
      <c r="C399">
        <v>-77.25</v>
      </c>
      <c r="D399">
        <v>-78.540000000000006</v>
      </c>
    </row>
    <row r="400" spans="1:4" x14ac:dyDescent="0.3">
      <c r="A400" s="2">
        <v>32268</v>
      </c>
      <c r="B400">
        <v>128.9</v>
      </c>
      <c r="C400">
        <v>-76.900000000000006</v>
      </c>
      <c r="D400">
        <v>-78.19</v>
      </c>
    </row>
    <row r="401" spans="1:4" x14ac:dyDescent="0.3">
      <c r="A401" s="2">
        <v>32273</v>
      </c>
      <c r="B401">
        <v>128.69</v>
      </c>
      <c r="C401">
        <v>-76.69</v>
      </c>
      <c r="D401">
        <v>-77.98</v>
      </c>
    </row>
    <row r="402" spans="1:4" x14ac:dyDescent="0.3">
      <c r="A402" s="2">
        <v>32278</v>
      </c>
      <c r="B402">
        <v>128.6</v>
      </c>
      <c r="C402">
        <v>-76.599999999999895</v>
      </c>
      <c r="D402">
        <v>-77.89</v>
      </c>
    </row>
    <row r="403" spans="1:4" x14ac:dyDescent="0.3">
      <c r="A403" s="2">
        <v>32283</v>
      </c>
      <c r="B403">
        <v>128.29</v>
      </c>
      <c r="C403">
        <v>-76.290000000000006</v>
      </c>
      <c r="D403">
        <v>-77.58</v>
      </c>
    </row>
    <row r="404" spans="1:4" x14ac:dyDescent="0.3">
      <c r="A404" s="2">
        <v>32288</v>
      </c>
      <c r="B404">
        <v>128.19999999999899</v>
      </c>
      <c r="C404">
        <v>-76.2</v>
      </c>
      <c r="D404">
        <v>-77.489999999999895</v>
      </c>
    </row>
    <row r="405" spans="1:4" x14ac:dyDescent="0.3">
      <c r="A405" s="2">
        <v>32293</v>
      </c>
      <c r="B405">
        <v>128</v>
      </c>
      <c r="C405">
        <v>-76</v>
      </c>
      <c r="D405">
        <v>-77.290000000000006</v>
      </c>
    </row>
    <row r="406" spans="1:4" x14ac:dyDescent="0.3">
      <c r="A406" s="2">
        <v>32299</v>
      </c>
      <c r="B406">
        <v>127.97</v>
      </c>
      <c r="C406">
        <v>-75.97</v>
      </c>
      <c r="D406">
        <v>-77.260000000000005</v>
      </c>
    </row>
    <row r="407" spans="1:4" x14ac:dyDescent="0.3">
      <c r="A407" s="2">
        <v>32304</v>
      </c>
      <c r="B407">
        <v>127.69</v>
      </c>
      <c r="C407">
        <v>-75.69</v>
      </c>
      <c r="D407">
        <v>-76.98</v>
      </c>
    </row>
    <row r="408" spans="1:4" x14ac:dyDescent="0.3">
      <c r="A408" s="2">
        <v>32305</v>
      </c>
      <c r="B408">
        <v>127.8</v>
      </c>
      <c r="C408">
        <v>-75.8</v>
      </c>
      <c r="D408">
        <v>-77.09</v>
      </c>
    </row>
    <row r="409" spans="1:4" x14ac:dyDescent="0.3">
      <c r="A409" s="2">
        <v>32309</v>
      </c>
      <c r="B409">
        <v>127.97</v>
      </c>
      <c r="C409">
        <v>-75.97</v>
      </c>
      <c r="D409">
        <v>-77.260000000000005</v>
      </c>
    </row>
    <row r="410" spans="1:4" x14ac:dyDescent="0.3">
      <c r="A410" s="2">
        <v>32314</v>
      </c>
      <c r="B410">
        <v>127.98</v>
      </c>
      <c r="C410">
        <v>-75.98</v>
      </c>
      <c r="D410">
        <v>-77.27</v>
      </c>
    </row>
    <row r="411" spans="1:4" x14ac:dyDescent="0.3">
      <c r="A411" s="2">
        <v>32319</v>
      </c>
      <c r="B411">
        <v>128</v>
      </c>
      <c r="C411">
        <v>-76</v>
      </c>
      <c r="D411">
        <v>-77.290000000000006</v>
      </c>
    </row>
    <row r="412" spans="1:4" x14ac:dyDescent="0.3">
      <c r="A412" s="2">
        <v>32323</v>
      </c>
      <c r="B412">
        <v>127.7</v>
      </c>
      <c r="C412">
        <v>-75.7</v>
      </c>
      <c r="D412">
        <v>-76.989999999999895</v>
      </c>
    </row>
    <row r="413" spans="1:4" x14ac:dyDescent="0.3">
      <c r="A413" s="2">
        <v>32324</v>
      </c>
      <c r="B413">
        <v>129.05000000000001</v>
      </c>
      <c r="C413">
        <v>-77.05</v>
      </c>
      <c r="D413">
        <v>-78.34</v>
      </c>
    </row>
    <row r="414" spans="1:4" x14ac:dyDescent="0.3">
      <c r="A414" s="2">
        <v>32329</v>
      </c>
      <c r="B414">
        <v>128.16</v>
      </c>
      <c r="C414">
        <v>-76.16</v>
      </c>
      <c r="D414">
        <v>-77.45</v>
      </c>
    </row>
    <row r="415" spans="1:4" x14ac:dyDescent="0.3">
      <c r="A415" s="2">
        <v>32334</v>
      </c>
      <c r="B415">
        <v>128.91999999999899</v>
      </c>
      <c r="C415">
        <v>-76.92</v>
      </c>
      <c r="D415">
        <v>-78.209999999999894</v>
      </c>
    </row>
    <row r="416" spans="1:4" x14ac:dyDescent="0.3">
      <c r="A416" s="2">
        <v>32339</v>
      </c>
      <c r="B416">
        <v>129.80000000000001</v>
      </c>
      <c r="C416">
        <v>-77.8</v>
      </c>
      <c r="D416">
        <v>-79.09</v>
      </c>
    </row>
    <row r="417" spans="1:4" x14ac:dyDescent="0.3">
      <c r="A417" s="2">
        <v>32344</v>
      </c>
      <c r="B417">
        <v>130.36000000000001</v>
      </c>
      <c r="C417">
        <v>-78.36</v>
      </c>
      <c r="D417">
        <v>-79.650000000000006</v>
      </c>
    </row>
    <row r="418" spans="1:4" x14ac:dyDescent="0.3">
      <c r="A418" s="2">
        <v>32349</v>
      </c>
      <c r="B418">
        <v>130.69</v>
      </c>
      <c r="C418">
        <v>-78.69</v>
      </c>
      <c r="D418">
        <v>-79.98</v>
      </c>
    </row>
    <row r="419" spans="1:4" x14ac:dyDescent="0.3">
      <c r="A419" s="2">
        <v>32355</v>
      </c>
      <c r="B419">
        <v>129.9</v>
      </c>
      <c r="C419">
        <v>-77.900000000000006</v>
      </c>
      <c r="D419">
        <v>-79.19</v>
      </c>
    </row>
    <row r="420" spans="1:4" x14ac:dyDescent="0.3">
      <c r="A420" s="2">
        <v>32360</v>
      </c>
      <c r="B420">
        <v>130.19999999999899</v>
      </c>
      <c r="C420">
        <v>-78.2</v>
      </c>
      <c r="D420">
        <v>-79.489999999999895</v>
      </c>
    </row>
    <row r="421" spans="1:4" x14ac:dyDescent="0.3">
      <c r="A421" s="2">
        <v>32364</v>
      </c>
      <c r="B421">
        <v>130.30000000000001</v>
      </c>
      <c r="C421">
        <v>-78.3</v>
      </c>
      <c r="D421">
        <v>-79.59</v>
      </c>
    </row>
    <row r="422" spans="1:4" x14ac:dyDescent="0.3">
      <c r="A422" s="2">
        <v>32365</v>
      </c>
      <c r="B422">
        <v>130.38</v>
      </c>
      <c r="C422">
        <v>-78.38</v>
      </c>
      <c r="D422">
        <v>-79.67</v>
      </c>
    </row>
    <row r="423" spans="1:4" x14ac:dyDescent="0.3">
      <c r="A423" s="2">
        <v>32370</v>
      </c>
      <c r="B423">
        <v>130.38999999999899</v>
      </c>
      <c r="C423">
        <v>-78.39</v>
      </c>
      <c r="D423">
        <v>-79.680000000000007</v>
      </c>
    </row>
    <row r="424" spans="1:4" x14ac:dyDescent="0.3">
      <c r="A424" s="2">
        <v>32375</v>
      </c>
      <c r="B424">
        <v>130.15</v>
      </c>
      <c r="C424">
        <v>-78.150000000000006</v>
      </c>
      <c r="D424">
        <v>-79.44</v>
      </c>
    </row>
    <row r="425" spans="1:4" x14ac:dyDescent="0.3">
      <c r="A425" s="2">
        <v>32380</v>
      </c>
      <c r="B425">
        <v>131.19999999999899</v>
      </c>
      <c r="C425">
        <v>-79.2</v>
      </c>
      <c r="D425">
        <v>-80.489999999999895</v>
      </c>
    </row>
    <row r="426" spans="1:4" x14ac:dyDescent="0.3">
      <c r="A426" s="2">
        <v>32386</v>
      </c>
      <c r="B426">
        <v>132.72</v>
      </c>
      <c r="C426">
        <v>-80.72</v>
      </c>
      <c r="D426">
        <v>-82.01</v>
      </c>
    </row>
    <row r="427" spans="1:4" x14ac:dyDescent="0.3">
      <c r="A427" s="2">
        <v>32391</v>
      </c>
      <c r="B427">
        <v>132.46</v>
      </c>
      <c r="C427">
        <v>-80.459999999999894</v>
      </c>
      <c r="D427">
        <v>-81.75</v>
      </c>
    </row>
    <row r="428" spans="1:4" x14ac:dyDescent="0.3">
      <c r="A428" s="2">
        <v>32396</v>
      </c>
      <c r="B428">
        <v>132.16</v>
      </c>
      <c r="C428">
        <v>-80.16</v>
      </c>
      <c r="D428">
        <v>-81.45</v>
      </c>
    </row>
    <row r="429" spans="1:4" x14ac:dyDescent="0.3">
      <c r="A429" s="2">
        <v>32401</v>
      </c>
      <c r="B429">
        <v>132.04</v>
      </c>
      <c r="C429">
        <v>-80.040000000000006</v>
      </c>
      <c r="D429">
        <v>-81.33</v>
      </c>
    </row>
    <row r="430" spans="1:4" x14ac:dyDescent="0.3">
      <c r="A430" s="2">
        <v>32406</v>
      </c>
      <c r="B430">
        <v>131.9</v>
      </c>
      <c r="C430">
        <v>-79.900000000000006</v>
      </c>
      <c r="D430">
        <v>-81.19</v>
      </c>
    </row>
    <row r="431" spans="1:4" x14ac:dyDescent="0.3">
      <c r="A431" s="2">
        <v>32411</v>
      </c>
      <c r="B431">
        <v>131.41999999999899</v>
      </c>
      <c r="C431">
        <v>-79.42</v>
      </c>
      <c r="D431">
        <v>-80.709999999999894</v>
      </c>
    </row>
    <row r="432" spans="1:4" x14ac:dyDescent="0.3">
      <c r="A432" s="2">
        <v>32416</v>
      </c>
      <c r="B432">
        <v>130.53</v>
      </c>
      <c r="C432">
        <v>-78.53</v>
      </c>
      <c r="D432">
        <v>-79.819999999999894</v>
      </c>
    </row>
    <row r="433" spans="1:4" x14ac:dyDescent="0.3">
      <c r="A433" s="2">
        <v>32421</v>
      </c>
      <c r="B433">
        <v>130.85</v>
      </c>
      <c r="C433">
        <v>-78.849999999999895</v>
      </c>
      <c r="D433">
        <v>-80.14</v>
      </c>
    </row>
    <row r="434" spans="1:4" x14ac:dyDescent="0.3">
      <c r="A434" s="2">
        <v>32426</v>
      </c>
      <c r="B434">
        <v>129.94999999999899</v>
      </c>
      <c r="C434">
        <v>-77.95</v>
      </c>
      <c r="D434">
        <v>-79.239999999999895</v>
      </c>
    </row>
    <row r="435" spans="1:4" x14ac:dyDescent="0.3">
      <c r="A435" s="2">
        <v>32431</v>
      </c>
      <c r="B435">
        <v>130.18</v>
      </c>
      <c r="C435">
        <v>-78.180000000000007</v>
      </c>
      <c r="D435">
        <v>-79.47</v>
      </c>
    </row>
    <row r="436" spans="1:4" x14ac:dyDescent="0.3">
      <c r="A436" s="2">
        <v>32434</v>
      </c>
      <c r="B436">
        <v>130.4</v>
      </c>
      <c r="C436">
        <v>-78.400000000000006</v>
      </c>
      <c r="D436">
        <v>-79.69</v>
      </c>
    </row>
    <row r="437" spans="1:4" x14ac:dyDescent="0.3">
      <c r="A437" s="2">
        <v>32436</v>
      </c>
      <c r="B437">
        <v>130.4</v>
      </c>
      <c r="C437">
        <v>-78.400000000000006</v>
      </c>
      <c r="D437">
        <v>-79.69</v>
      </c>
    </row>
    <row r="438" spans="1:4" x14ac:dyDescent="0.3">
      <c r="A438" s="2">
        <v>32441</v>
      </c>
      <c r="B438">
        <v>129.61000000000001</v>
      </c>
      <c r="C438">
        <v>-77.61</v>
      </c>
      <c r="D438">
        <v>-78.900000000000006</v>
      </c>
    </row>
    <row r="439" spans="1:4" x14ac:dyDescent="0.3">
      <c r="A439" s="2">
        <v>32447</v>
      </c>
      <c r="B439">
        <v>129.71</v>
      </c>
      <c r="C439">
        <v>-77.709999999999894</v>
      </c>
      <c r="D439">
        <v>-79</v>
      </c>
    </row>
    <row r="440" spans="1:4" x14ac:dyDescent="0.3">
      <c r="A440" s="2">
        <v>32452</v>
      </c>
      <c r="B440">
        <v>128.9</v>
      </c>
      <c r="C440">
        <v>-76.900000000000006</v>
      </c>
      <c r="D440">
        <v>-78.19</v>
      </c>
    </row>
    <row r="441" spans="1:4" x14ac:dyDescent="0.3">
      <c r="A441" s="2">
        <v>32457</v>
      </c>
      <c r="B441">
        <v>129.65</v>
      </c>
      <c r="C441">
        <v>-77.650000000000006</v>
      </c>
      <c r="D441">
        <v>-78.94</v>
      </c>
    </row>
    <row r="442" spans="1:4" x14ac:dyDescent="0.3">
      <c r="A442" s="2">
        <v>32462</v>
      </c>
      <c r="B442">
        <v>130.30000000000001</v>
      </c>
      <c r="C442">
        <v>-78.3</v>
      </c>
      <c r="D442">
        <v>-79.59</v>
      </c>
    </row>
    <row r="443" spans="1:4" x14ac:dyDescent="0.3">
      <c r="A443" s="2">
        <v>32467</v>
      </c>
      <c r="B443">
        <v>130.19999999999899</v>
      </c>
      <c r="C443">
        <v>-78.2</v>
      </c>
      <c r="D443">
        <v>-79.489999999999895</v>
      </c>
    </row>
    <row r="444" spans="1:4" x14ac:dyDescent="0.3">
      <c r="A444" s="2">
        <v>32469</v>
      </c>
      <c r="B444">
        <v>130</v>
      </c>
      <c r="C444">
        <v>-78</v>
      </c>
      <c r="D444">
        <v>-79.290000000000006</v>
      </c>
    </row>
    <row r="445" spans="1:4" x14ac:dyDescent="0.3">
      <c r="A445" s="2">
        <v>32472</v>
      </c>
      <c r="B445">
        <v>129.80000000000001</v>
      </c>
      <c r="C445">
        <v>-77.8</v>
      </c>
      <c r="D445">
        <v>-79.09</v>
      </c>
    </row>
    <row r="446" spans="1:4" x14ac:dyDescent="0.3">
      <c r="A446" s="2">
        <v>32477</v>
      </c>
      <c r="B446">
        <v>129.99</v>
      </c>
      <c r="C446">
        <v>-77.989999999999895</v>
      </c>
      <c r="D446">
        <v>-79.28</v>
      </c>
    </row>
    <row r="447" spans="1:4" x14ac:dyDescent="0.3">
      <c r="A447" s="2">
        <v>32482</v>
      </c>
      <c r="B447">
        <v>130.37</v>
      </c>
      <c r="C447">
        <v>-78.37</v>
      </c>
      <c r="D447">
        <v>-79.66</v>
      </c>
    </row>
    <row r="448" spans="1:4" x14ac:dyDescent="0.3">
      <c r="A448" s="2">
        <v>32487</v>
      </c>
      <c r="B448">
        <v>130</v>
      </c>
      <c r="C448">
        <v>-78</v>
      </c>
      <c r="D448">
        <v>-79.290000000000006</v>
      </c>
    </row>
    <row r="449" spans="1:4" x14ac:dyDescent="0.3">
      <c r="A449" s="2">
        <v>32492</v>
      </c>
      <c r="B449">
        <v>130.69</v>
      </c>
      <c r="C449">
        <v>-78.69</v>
      </c>
      <c r="D449">
        <v>-79.98</v>
      </c>
    </row>
    <row r="450" spans="1:4" x14ac:dyDescent="0.3">
      <c r="A450" s="2">
        <v>32497</v>
      </c>
      <c r="B450">
        <v>130.94999999999899</v>
      </c>
      <c r="C450">
        <v>-78.95</v>
      </c>
      <c r="D450">
        <v>-80.239999999999895</v>
      </c>
    </row>
    <row r="451" spans="1:4" x14ac:dyDescent="0.3">
      <c r="A451" s="2">
        <v>32499</v>
      </c>
      <c r="B451">
        <v>131.02000000000001</v>
      </c>
      <c r="C451">
        <v>-79.02</v>
      </c>
      <c r="D451">
        <v>-80.31</v>
      </c>
    </row>
    <row r="452" spans="1:4" x14ac:dyDescent="0.3">
      <c r="A452" s="2">
        <v>32502</v>
      </c>
      <c r="B452">
        <v>130.52000000000001</v>
      </c>
      <c r="C452">
        <v>-78.52</v>
      </c>
      <c r="D452">
        <v>-79.81</v>
      </c>
    </row>
    <row r="453" spans="1:4" x14ac:dyDescent="0.3">
      <c r="A453" s="2">
        <v>32508</v>
      </c>
      <c r="B453">
        <v>130.61000000000001</v>
      </c>
      <c r="C453">
        <v>-78.61</v>
      </c>
      <c r="D453">
        <v>-79.900000000000006</v>
      </c>
    </row>
    <row r="454" spans="1:4" x14ac:dyDescent="0.3">
      <c r="A454" s="2">
        <v>32513</v>
      </c>
      <c r="B454">
        <v>130.69999999999899</v>
      </c>
      <c r="C454">
        <v>-78.7</v>
      </c>
      <c r="D454">
        <v>-79.989999999999895</v>
      </c>
    </row>
    <row r="455" spans="1:4" x14ac:dyDescent="0.3">
      <c r="A455" s="2">
        <v>32518</v>
      </c>
      <c r="B455">
        <v>130.59</v>
      </c>
      <c r="C455">
        <v>-78.59</v>
      </c>
      <c r="D455">
        <v>-79.88</v>
      </c>
    </row>
    <row r="456" spans="1:4" x14ac:dyDescent="0.3">
      <c r="A456" s="2">
        <v>32523</v>
      </c>
      <c r="B456">
        <v>130.65</v>
      </c>
      <c r="C456">
        <v>-78.650000000000006</v>
      </c>
      <c r="D456">
        <v>-79.94</v>
      </c>
    </row>
    <row r="457" spans="1:4" x14ac:dyDescent="0.3">
      <c r="A457" s="2">
        <v>32525</v>
      </c>
      <c r="B457">
        <v>130.6</v>
      </c>
      <c r="C457">
        <v>-78.599999999999895</v>
      </c>
      <c r="D457">
        <v>-79.89</v>
      </c>
    </row>
    <row r="458" spans="1:4" x14ac:dyDescent="0.3">
      <c r="A458" s="2">
        <v>32528</v>
      </c>
      <c r="B458">
        <v>130.56</v>
      </c>
      <c r="C458">
        <v>-78.56</v>
      </c>
      <c r="D458">
        <v>-79.849999999999895</v>
      </c>
    </row>
    <row r="459" spans="1:4" x14ac:dyDescent="0.3">
      <c r="A459" s="2">
        <v>32533</v>
      </c>
      <c r="B459">
        <v>130.54</v>
      </c>
      <c r="C459">
        <v>-78.540000000000006</v>
      </c>
      <c r="D459">
        <v>-79.83</v>
      </c>
    </row>
    <row r="460" spans="1:4" x14ac:dyDescent="0.3">
      <c r="A460" s="2">
        <v>32539</v>
      </c>
      <c r="B460">
        <v>129.99</v>
      </c>
      <c r="C460">
        <v>-77.989999999999895</v>
      </c>
      <c r="D460">
        <v>-79.28</v>
      </c>
    </row>
    <row r="461" spans="1:4" x14ac:dyDescent="0.3">
      <c r="A461" s="2">
        <v>32544</v>
      </c>
      <c r="B461">
        <v>130.04</v>
      </c>
      <c r="C461">
        <v>-78.040000000000006</v>
      </c>
      <c r="D461">
        <v>-79.33</v>
      </c>
    </row>
    <row r="462" spans="1:4" x14ac:dyDescent="0.3">
      <c r="A462" s="2">
        <v>32549</v>
      </c>
      <c r="B462">
        <v>130.24</v>
      </c>
      <c r="C462">
        <v>-78.239999999999895</v>
      </c>
      <c r="D462">
        <v>-79.53</v>
      </c>
    </row>
    <row r="463" spans="1:4" x14ac:dyDescent="0.3">
      <c r="A463" s="2">
        <v>32554</v>
      </c>
      <c r="B463">
        <v>130.229999999999</v>
      </c>
      <c r="C463">
        <v>-78.23</v>
      </c>
      <c r="D463">
        <v>-79.52</v>
      </c>
    </row>
    <row r="464" spans="1:4" x14ac:dyDescent="0.3">
      <c r="A464" s="2">
        <v>32559</v>
      </c>
      <c r="B464">
        <v>129.78</v>
      </c>
      <c r="C464">
        <v>-77.78</v>
      </c>
      <c r="D464">
        <v>-79.069999999999894</v>
      </c>
    </row>
    <row r="465" spans="1:4" x14ac:dyDescent="0.3">
      <c r="A465" s="2">
        <v>32564</v>
      </c>
      <c r="B465">
        <v>129.69999999999899</v>
      </c>
      <c r="C465">
        <v>-77.7</v>
      </c>
      <c r="D465">
        <v>-78.989999999999895</v>
      </c>
    </row>
    <row r="466" spans="1:4" x14ac:dyDescent="0.3">
      <c r="A466" s="2">
        <v>32567</v>
      </c>
      <c r="B466">
        <v>129.6</v>
      </c>
      <c r="C466">
        <v>-77.599999999999895</v>
      </c>
      <c r="D466">
        <v>-78.89</v>
      </c>
    </row>
    <row r="467" spans="1:4" x14ac:dyDescent="0.3">
      <c r="A467" s="2">
        <v>32572</v>
      </c>
      <c r="B467">
        <v>129.1</v>
      </c>
      <c r="C467">
        <v>-77.099999999999895</v>
      </c>
      <c r="D467">
        <v>-78.39</v>
      </c>
    </row>
    <row r="468" spans="1:4" x14ac:dyDescent="0.3">
      <c r="A468" s="2">
        <v>32577</v>
      </c>
      <c r="B468">
        <v>129.1</v>
      </c>
      <c r="C468">
        <v>-77.099999999999895</v>
      </c>
      <c r="D468">
        <v>-78.39</v>
      </c>
    </row>
    <row r="469" spans="1:4" x14ac:dyDescent="0.3">
      <c r="A469" s="2">
        <v>32581</v>
      </c>
      <c r="B469">
        <v>128.55000000000001</v>
      </c>
      <c r="C469">
        <v>-76.55</v>
      </c>
      <c r="D469">
        <v>-77.84</v>
      </c>
    </row>
    <row r="470" spans="1:4" x14ac:dyDescent="0.3">
      <c r="A470" s="2">
        <v>32582</v>
      </c>
      <c r="B470">
        <v>129.15</v>
      </c>
      <c r="C470">
        <v>-77.150000000000006</v>
      </c>
      <c r="D470">
        <v>-78.44</v>
      </c>
    </row>
    <row r="471" spans="1:4" x14ac:dyDescent="0.3">
      <c r="A471" s="2">
        <v>32587</v>
      </c>
      <c r="B471">
        <v>128.15</v>
      </c>
      <c r="C471">
        <v>-76.150000000000006</v>
      </c>
      <c r="D471">
        <v>-77.44</v>
      </c>
    </row>
    <row r="472" spans="1:4" x14ac:dyDescent="0.3">
      <c r="A472" s="2">
        <v>32592</v>
      </c>
      <c r="B472">
        <v>127.42</v>
      </c>
      <c r="C472">
        <v>-75.42</v>
      </c>
      <c r="D472">
        <v>-76.709999999999894</v>
      </c>
    </row>
    <row r="473" spans="1:4" x14ac:dyDescent="0.3">
      <c r="A473" s="2">
        <v>32598</v>
      </c>
      <c r="B473">
        <v>127.7</v>
      </c>
      <c r="C473">
        <v>-75.7</v>
      </c>
      <c r="D473">
        <v>-76.989999999999895</v>
      </c>
    </row>
    <row r="474" spans="1:4" x14ac:dyDescent="0.3">
      <c r="A474" s="2">
        <v>32600</v>
      </c>
      <c r="B474">
        <v>126.94</v>
      </c>
      <c r="C474">
        <v>-74.94</v>
      </c>
      <c r="D474">
        <v>-76.23</v>
      </c>
    </row>
    <row r="475" spans="1:4" x14ac:dyDescent="0.3">
      <c r="A475" s="2">
        <v>32603</v>
      </c>
      <c r="B475">
        <v>128.25</v>
      </c>
      <c r="C475">
        <v>-76.25</v>
      </c>
      <c r="D475">
        <v>-77.540000000000006</v>
      </c>
    </row>
    <row r="476" spans="1:4" x14ac:dyDescent="0.3">
      <c r="A476" s="2">
        <v>32608</v>
      </c>
      <c r="B476">
        <v>128.44999999999899</v>
      </c>
      <c r="C476">
        <v>-76.45</v>
      </c>
      <c r="D476">
        <v>-77.739999999999895</v>
      </c>
    </row>
    <row r="477" spans="1:4" x14ac:dyDescent="0.3">
      <c r="A477" s="2">
        <v>32613</v>
      </c>
      <c r="B477">
        <v>128.47</v>
      </c>
      <c r="C477">
        <v>-76.47</v>
      </c>
      <c r="D477">
        <v>-77.760000000000005</v>
      </c>
    </row>
    <row r="478" spans="1:4" x14ac:dyDescent="0.3">
      <c r="A478" s="2">
        <v>32618</v>
      </c>
      <c r="B478">
        <v>128.30000000000001</v>
      </c>
      <c r="C478">
        <v>-76.3</v>
      </c>
      <c r="D478">
        <v>-77.59</v>
      </c>
    </row>
    <row r="479" spans="1:4" x14ac:dyDescent="0.3">
      <c r="A479" s="2">
        <v>32623</v>
      </c>
      <c r="B479">
        <v>128.29</v>
      </c>
      <c r="C479">
        <v>-76.290000000000006</v>
      </c>
      <c r="D479">
        <v>-77.58</v>
      </c>
    </row>
    <row r="480" spans="1:4" x14ac:dyDescent="0.3">
      <c r="A480" s="2">
        <v>32628</v>
      </c>
      <c r="B480">
        <v>127.95</v>
      </c>
      <c r="C480">
        <v>-75.95</v>
      </c>
      <c r="D480">
        <v>-77.239999999999895</v>
      </c>
    </row>
    <row r="481" spans="1:4" x14ac:dyDescent="0.3">
      <c r="A481" s="2">
        <v>32633</v>
      </c>
      <c r="B481">
        <v>127.81</v>
      </c>
      <c r="C481">
        <v>-75.81</v>
      </c>
      <c r="D481">
        <v>-77.099999999999895</v>
      </c>
    </row>
    <row r="482" spans="1:4" x14ac:dyDescent="0.3">
      <c r="A482" s="2">
        <v>32638</v>
      </c>
      <c r="B482">
        <v>127.99</v>
      </c>
      <c r="C482">
        <v>-75.989999999999895</v>
      </c>
      <c r="D482">
        <v>-77.28</v>
      </c>
    </row>
    <row r="483" spans="1:4" x14ac:dyDescent="0.3">
      <c r="A483" s="2">
        <v>32643</v>
      </c>
      <c r="B483">
        <v>127.25</v>
      </c>
      <c r="C483">
        <v>-75.25</v>
      </c>
      <c r="D483">
        <v>-76.540000000000006</v>
      </c>
    </row>
    <row r="484" spans="1:4" x14ac:dyDescent="0.3">
      <c r="A484" s="2">
        <v>32648</v>
      </c>
      <c r="B484">
        <v>127.86</v>
      </c>
      <c r="C484">
        <v>-75.86</v>
      </c>
      <c r="D484">
        <v>-77.150000000000006</v>
      </c>
    </row>
    <row r="485" spans="1:4" x14ac:dyDescent="0.3">
      <c r="A485" s="2">
        <v>32653</v>
      </c>
      <c r="B485">
        <v>128.229999999999</v>
      </c>
      <c r="C485">
        <v>-76.23</v>
      </c>
      <c r="D485">
        <v>-77.52</v>
      </c>
    </row>
    <row r="486" spans="1:4" x14ac:dyDescent="0.3">
      <c r="A486" s="2">
        <v>32659</v>
      </c>
      <c r="B486">
        <v>128.32</v>
      </c>
      <c r="C486">
        <v>-76.319999999999894</v>
      </c>
      <c r="D486">
        <v>-77.61</v>
      </c>
    </row>
    <row r="487" spans="1:4" x14ac:dyDescent="0.3">
      <c r="A487" s="2">
        <v>32664</v>
      </c>
      <c r="B487">
        <v>128.53</v>
      </c>
      <c r="C487">
        <v>-76.53</v>
      </c>
      <c r="D487">
        <v>-77.819999999999894</v>
      </c>
    </row>
    <row r="488" spans="1:4" x14ac:dyDescent="0.3">
      <c r="A488" s="2">
        <v>32669</v>
      </c>
      <c r="B488">
        <v>128.32</v>
      </c>
      <c r="C488">
        <v>-76.319999999999894</v>
      </c>
      <c r="D488">
        <v>-77.61</v>
      </c>
    </row>
    <row r="489" spans="1:4" x14ac:dyDescent="0.3">
      <c r="A489" s="2">
        <v>32672</v>
      </c>
      <c r="B489">
        <v>128.19999999999899</v>
      </c>
      <c r="C489">
        <v>-76.2</v>
      </c>
      <c r="D489">
        <v>-77.489999999999895</v>
      </c>
    </row>
    <row r="490" spans="1:4" x14ac:dyDescent="0.3">
      <c r="A490" s="2">
        <v>32674</v>
      </c>
      <c r="B490">
        <v>128.55000000000001</v>
      </c>
      <c r="C490">
        <v>-76.55</v>
      </c>
      <c r="D490">
        <v>-77.84</v>
      </c>
    </row>
    <row r="491" spans="1:4" x14ac:dyDescent="0.3">
      <c r="A491" s="2">
        <v>32679</v>
      </c>
      <c r="B491">
        <v>128.63999999999899</v>
      </c>
      <c r="C491">
        <v>-76.64</v>
      </c>
      <c r="D491">
        <v>-77.930000000000007</v>
      </c>
    </row>
    <row r="492" spans="1:4" x14ac:dyDescent="0.3">
      <c r="A492" s="2">
        <v>32684</v>
      </c>
      <c r="B492">
        <v>128.25</v>
      </c>
      <c r="C492">
        <v>-76.25</v>
      </c>
      <c r="D492">
        <v>-77.540000000000006</v>
      </c>
    </row>
    <row r="493" spans="1:4" x14ac:dyDescent="0.3">
      <c r="A493" s="2">
        <v>32689</v>
      </c>
      <c r="B493">
        <v>128.32</v>
      </c>
      <c r="C493">
        <v>-76.319999999999894</v>
      </c>
      <c r="D493">
        <v>-77.61</v>
      </c>
    </row>
    <row r="494" spans="1:4" x14ac:dyDescent="0.3">
      <c r="A494" s="2">
        <v>32694</v>
      </c>
      <c r="B494">
        <v>128.38</v>
      </c>
      <c r="C494">
        <v>-76.38</v>
      </c>
      <c r="D494">
        <v>-77.67</v>
      </c>
    </row>
    <row r="495" spans="1:4" x14ac:dyDescent="0.3">
      <c r="A495" s="2">
        <v>32699</v>
      </c>
      <c r="B495">
        <v>128.68</v>
      </c>
      <c r="C495">
        <v>-76.680000000000007</v>
      </c>
      <c r="D495">
        <v>-77.97</v>
      </c>
    </row>
    <row r="496" spans="1:4" x14ac:dyDescent="0.3">
      <c r="A496" s="2">
        <v>32704</v>
      </c>
      <c r="B496">
        <v>129</v>
      </c>
      <c r="C496">
        <v>-77</v>
      </c>
      <c r="D496">
        <v>-78.290000000000006</v>
      </c>
    </row>
    <row r="497" spans="1:4" x14ac:dyDescent="0.3">
      <c r="A497" s="2">
        <v>32709</v>
      </c>
      <c r="B497">
        <v>128.69999999999899</v>
      </c>
      <c r="C497">
        <v>-76.7</v>
      </c>
      <c r="D497">
        <v>-77.989999999999895</v>
      </c>
    </row>
    <row r="498" spans="1:4" x14ac:dyDescent="0.3">
      <c r="A498" s="2">
        <v>32714</v>
      </c>
      <c r="B498">
        <v>129.30000000000001</v>
      </c>
      <c r="C498">
        <v>-77.3</v>
      </c>
      <c r="D498">
        <v>-78.59</v>
      </c>
    </row>
    <row r="499" spans="1:4" x14ac:dyDescent="0.3">
      <c r="A499" s="2">
        <v>32720</v>
      </c>
      <c r="B499">
        <v>129.66999999999899</v>
      </c>
      <c r="C499">
        <v>-77.67</v>
      </c>
      <c r="D499">
        <v>-78.959999999999894</v>
      </c>
    </row>
    <row r="500" spans="1:4" x14ac:dyDescent="0.3">
      <c r="A500" s="2">
        <v>32725</v>
      </c>
      <c r="B500">
        <v>129.55000000000001</v>
      </c>
      <c r="C500">
        <v>-77.55</v>
      </c>
      <c r="D500">
        <v>-78.84</v>
      </c>
    </row>
    <row r="501" spans="1:4" x14ac:dyDescent="0.3">
      <c r="A501" s="2">
        <v>32730</v>
      </c>
      <c r="B501">
        <v>129.30000000000001</v>
      </c>
      <c r="C501">
        <v>-77.3</v>
      </c>
      <c r="D501">
        <v>-78.59</v>
      </c>
    </row>
    <row r="502" spans="1:4" x14ac:dyDescent="0.3">
      <c r="A502" s="2">
        <v>32735</v>
      </c>
      <c r="B502">
        <v>129.05000000000001</v>
      </c>
      <c r="C502">
        <v>-77.05</v>
      </c>
      <c r="D502">
        <v>-78.34</v>
      </c>
    </row>
    <row r="503" spans="1:4" x14ac:dyDescent="0.3">
      <c r="A503" s="2">
        <v>32740</v>
      </c>
      <c r="B503">
        <v>129.11000000000001</v>
      </c>
      <c r="C503">
        <v>-77.11</v>
      </c>
      <c r="D503">
        <v>-78.400000000000006</v>
      </c>
    </row>
    <row r="504" spans="1:4" x14ac:dyDescent="0.3">
      <c r="A504" s="2">
        <v>32745</v>
      </c>
      <c r="B504">
        <v>129.38999999999899</v>
      </c>
      <c r="C504">
        <v>-77.39</v>
      </c>
      <c r="D504">
        <v>-78.680000000000007</v>
      </c>
    </row>
    <row r="505" spans="1:4" x14ac:dyDescent="0.3">
      <c r="A505" s="2">
        <v>32751</v>
      </c>
      <c r="B505">
        <v>129.32</v>
      </c>
      <c r="C505">
        <v>-77.319999999999894</v>
      </c>
      <c r="D505">
        <v>-78.61</v>
      </c>
    </row>
    <row r="506" spans="1:4" x14ac:dyDescent="0.3">
      <c r="A506" s="2">
        <v>32756</v>
      </c>
      <c r="B506">
        <v>129.229999999999</v>
      </c>
      <c r="C506">
        <v>-77.23</v>
      </c>
      <c r="D506">
        <v>-78.52</v>
      </c>
    </row>
    <row r="507" spans="1:4" x14ac:dyDescent="0.3">
      <c r="A507" s="2">
        <v>32761</v>
      </c>
      <c r="B507">
        <v>129.44</v>
      </c>
      <c r="C507">
        <v>-77.44</v>
      </c>
      <c r="D507">
        <v>-78.73</v>
      </c>
    </row>
    <row r="508" spans="1:4" x14ac:dyDescent="0.3">
      <c r="A508" s="2">
        <v>32766</v>
      </c>
      <c r="B508">
        <v>129.65</v>
      </c>
      <c r="C508">
        <v>-77.650000000000006</v>
      </c>
      <c r="D508">
        <v>-78.94</v>
      </c>
    </row>
    <row r="509" spans="1:4" x14ac:dyDescent="0.3">
      <c r="A509" s="2">
        <v>32771</v>
      </c>
      <c r="B509">
        <v>129.33000000000001</v>
      </c>
      <c r="C509">
        <v>-77.33</v>
      </c>
      <c r="D509">
        <v>-78.62</v>
      </c>
    </row>
    <row r="510" spans="1:4" x14ac:dyDescent="0.3">
      <c r="A510" s="2">
        <v>32776</v>
      </c>
      <c r="B510">
        <v>128.91</v>
      </c>
      <c r="C510">
        <v>-76.91</v>
      </c>
      <c r="D510">
        <v>-78.2</v>
      </c>
    </row>
    <row r="511" spans="1:4" x14ac:dyDescent="0.3">
      <c r="A511" s="2">
        <v>32781</v>
      </c>
      <c r="B511">
        <v>128.58000000000001</v>
      </c>
      <c r="C511">
        <v>-76.58</v>
      </c>
      <c r="D511">
        <v>-77.87</v>
      </c>
    </row>
    <row r="512" spans="1:4" x14ac:dyDescent="0.3">
      <c r="A512" s="2">
        <v>32784</v>
      </c>
      <c r="B512">
        <v>128.1</v>
      </c>
      <c r="C512">
        <v>-76.099999999999895</v>
      </c>
      <c r="D512">
        <v>-77.39</v>
      </c>
    </row>
    <row r="513" spans="1:4" x14ac:dyDescent="0.3">
      <c r="A513" s="2">
        <v>32786</v>
      </c>
      <c r="B513">
        <v>128.63</v>
      </c>
      <c r="C513">
        <v>-76.63</v>
      </c>
      <c r="D513">
        <v>-77.92</v>
      </c>
    </row>
    <row r="514" spans="1:4" x14ac:dyDescent="0.3">
      <c r="A514" s="2">
        <v>32791</v>
      </c>
      <c r="B514">
        <v>128.71</v>
      </c>
      <c r="C514">
        <v>-76.709999999999894</v>
      </c>
      <c r="D514">
        <v>-78</v>
      </c>
    </row>
    <row r="515" spans="1:4" x14ac:dyDescent="0.3">
      <c r="A515" s="2">
        <v>32796</v>
      </c>
      <c r="B515">
        <v>128.80000000000001</v>
      </c>
      <c r="C515">
        <v>-76.8</v>
      </c>
      <c r="D515">
        <v>-78.09</v>
      </c>
    </row>
    <row r="516" spans="1:4" x14ac:dyDescent="0.3">
      <c r="A516" s="2">
        <v>32801</v>
      </c>
      <c r="B516">
        <v>128.47</v>
      </c>
      <c r="C516">
        <v>-76.47</v>
      </c>
      <c r="D516">
        <v>-77.760000000000005</v>
      </c>
    </row>
    <row r="517" spans="1:4" x14ac:dyDescent="0.3">
      <c r="A517" s="2">
        <v>32806</v>
      </c>
      <c r="B517">
        <v>129.03</v>
      </c>
      <c r="C517">
        <v>-77.03</v>
      </c>
      <c r="D517">
        <v>-78.319999999999894</v>
      </c>
    </row>
    <row r="518" spans="1:4" x14ac:dyDescent="0.3">
      <c r="A518" s="2">
        <v>32812</v>
      </c>
      <c r="B518">
        <v>128.9</v>
      </c>
      <c r="C518">
        <v>-76.900000000000006</v>
      </c>
      <c r="D518">
        <v>-78.19</v>
      </c>
    </row>
    <row r="519" spans="1:4" x14ac:dyDescent="0.3">
      <c r="A519" s="2">
        <v>32817</v>
      </c>
      <c r="B519">
        <v>128.41999999999899</v>
      </c>
      <c r="C519">
        <v>-76.42</v>
      </c>
      <c r="D519">
        <v>-77.709999999999894</v>
      </c>
    </row>
    <row r="520" spans="1:4" x14ac:dyDescent="0.3">
      <c r="A520" s="2">
        <v>32822</v>
      </c>
      <c r="B520">
        <v>128.68</v>
      </c>
      <c r="C520">
        <v>-76.680000000000007</v>
      </c>
      <c r="D520">
        <v>-77.97</v>
      </c>
    </row>
    <row r="521" spans="1:4" x14ac:dyDescent="0.3">
      <c r="A521" s="2">
        <v>32827</v>
      </c>
      <c r="B521">
        <v>128.69999999999899</v>
      </c>
      <c r="C521">
        <v>-76.7</v>
      </c>
      <c r="D521">
        <v>-77.989999999999895</v>
      </c>
    </row>
    <row r="522" spans="1:4" x14ac:dyDescent="0.3">
      <c r="A522" s="2">
        <v>32828</v>
      </c>
      <c r="B522">
        <v>128.27000000000001</v>
      </c>
      <c r="C522">
        <v>-76.27</v>
      </c>
      <c r="D522">
        <v>-77.56</v>
      </c>
    </row>
    <row r="523" spans="1:4" x14ac:dyDescent="0.3">
      <c r="A523" s="2">
        <v>32832</v>
      </c>
      <c r="B523">
        <v>128.81</v>
      </c>
      <c r="C523">
        <v>-76.81</v>
      </c>
      <c r="D523">
        <v>-78.099999999999895</v>
      </c>
    </row>
    <row r="524" spans="1:4" x14ac:dyDescent="0.3">
      <c r="A524" s="2">
        <v>32837</v>
      </c>
      <c r="B524">
        <v>129.12</v>
      </c>
      <c r="C524">
        <v>-77.12</v>
      </c>
      <c r="D524">
        <v>-78.41</v>
      </c>
    </row>
    <row r="525" spans="1:4" x14ac:dyDescent="0.3">
      <c r="A525" s="2">
        <v>32842</v>
      </c>
      <c r="B525">
        <v>129.16</v>
      </c>
      <c r="C525">
        <v>-77.16</v>
      </c>
      <c r="D525">
        <v>-78.45</v>
      </c>
    </row>
    <row r="526" spans="1:4" x14ac:dyDescent="0.3">
      <c r="A526" s="2">
        <v>32847</v>
      </c>
      <c r="B526">
        <v>128.91</v>
      </c>
      <c r="C526">
        <v>-76.91</v>
      </c>
      <c r="D526">
        <v>-78.2</v>
      </c>
    </row>
    <row r="527" spans="1:4" x14ac:dyDescent="0.3">
      <c r="A527" s="2">
        <v>32852</v>
      </c>
      <c r="B527">
        <v>127.77</v>
      </c>
      <c r="C527">
        <v>-75.77</v>
      </c>
      <c r="D527">
        <v>-77.06</v>
      </c>
    </row>
    <row r="528" spans="1:4" x14ac:dyDescent="0.3">
      <c r="A528" s="2">
        <v>32853</v>
      </c>
      <c r="B528">
        <v>126.02</v>
      </c>
      <c r="C528">
        <v>-74.02</v>
      </c>
      <c r="D528">
        <v>-75.31</v>
      </c>
    </row>
    <row r="529" spans="1:4" x14ac:dyDescent="0.3">
      <c r="A529" s="2">
        <v>32857</v>
      </c>
      <c r="B529">
        <v>128.83000000000001</v>
      </c>
      <c r="C529">
        <v>-76.83</v>
      </c>
      <c r="D529">
        <v>-78.12</v>
      </c>
    </row>
    <row r="530" spans="1:4" x14ac:dyDescent="0.3">
      <c r="A530" s="2">
        <v>32862</v>
      </c>
      <c r="B530">
        <v>129.26</v>
      </c>
      <c r="C530">
        <v>-77.260000000000005</v>
      </c>
      <c r="D530">
        <v>-78.55</v>
      </c>
    </row>
    <row r="531" spans="1:4" x14ac:dyDescent="0.3">
      <c r="A531" s="2">
        <v>32867</v>
      </c>
      <c r="B531">
        <v>129.4</v>
      </c>
      <c r="C531">
        <v>-77.400000000000006</v>
      </c>
      <c r="D531">
        <v>-78.69</v>
      </c>
    </row>
    <row r="532" spans="1:4" x14ac:dyDescent="0.3">
      <c r="A532" s="2">
        <v>32873</v>
      </c>
      <c r="B532">
        <v>130.57</v>
      </c>
      <c r="C532">
        <v>-78.569999999999894</v>
      </c>
      <c r="D532">
        <v>-79.86</v>
      </c>
    </row>
    <row r="533" spans="1:4" x14ac:dyDescent="0.3">
      <c r="A533" s="2">
        <v>32878</v>
      </c>
      <c r="B533">
        <v>130.03</v>
      </c>
      <c r="C533">
        <v>-78.03</v>
      </c>
      <c r="D533">
        <v>-79.319999999999894</v>
      </c>
    </row>
    <row r="534" spans="1:4" x14ac:dyDescent="0.3">
      <c r="A534" s="2">
        <v>32883</v>
      </c>
      <c r="B534">
        <v>129.69999999999899</v>
      </c>
      <c r="C534">
        <v>-77.7</v>
      </c>
      <c r="D534">
        <v>-78.989999999999895</v>
      </c>
    </row>
    <row r="535" spans="1:4" x14ac:dyDescent="0.3">
      <c r="A535" s="2">
        <v>32888</v>
      </c>
      <c r="B535">
        <v>129.69999999999899</v>
      </c>
      <c r="C535">
        <v>-77.7</v>
      </c>
      <c r="D535">
        <v>-78.989999999999895</v>
      </c>
    </row>
    <row r="536" spans="1:4" x14ac:dyDescent="0.3">
      <c r="A536" s="2">
        <v>32893</v>
      </c>
      <c r="B536">
        <v>129.76</v>
      </c>
      <c r="C536">
        <v>-77.760000000000005</v>
      </c>
      <c r="D536">
        <v>-79.05</v>
      </c>
    </row>
    <row r="537" spans="1:4" x14ac:dyDescent="0.3">
      <c r="A537" s="2">
        <v>32898</v>
      </c>
      <c r="B537">
        <v>128.91999999999899</v>
      </c>
      <c r="C537">
        <v>-76.92</v>
      </c>
      <c r="D537">
        <v>-78.209999999999894</v>
      </c>
    </row>
    <row r="538" spans="1:4" x14ac:dyDescent="0.3">
      <c r="A538" s="2">
        <v>32904</v>
      </c>
      <c r="B538">
        <v>129.53</v>
      </c>
      <c r="C538">
        <v>-77.53</v>
      </c>
      <c r="D538">
        <v>-78.819999999999894</v>
      </c>
    </row>
    <row r="539" spans="1:4" x14ac:dyDescent="0.3">
      <c r="A539" s="2">
        <v>32909</v>
      </c>
      <c r="B539">
        <v>129.38999999999899</v>
      </c>
      <c r="C539">
        <v>-77.39</v>
      </c>
      <c r="D539">
        <v>-78.680000000000007</v>
      </c>
    </row>
    <row r="540" spans="1:4" x14ac:dyDescent="0.3">
      <c r="A540" s="2">
        <v>32914</v>
      </c>
      <c r="B540">
        <v>129.25</v>
      </c>
      <c r="C540">
        <v>-77.25</v>
      </c>
      <c r="D540">
        <v>-78.540000000000006</v>
      </c>
    </row>
    <row r="541" spans="1:4" x14ac:dyDescent="0.3">
      <c r="A541" s="2">
        <v>32919</v>
      </c>
      <c r="B541">
        <v>129.46</v>
      </c>
      <c r="C541">
        <v>-77.459999999999894</v>
      </c>
      <c r="D541">
        <v>-78.75</v>
      </c>
    </row>
    <row r="542" spans="1:4" x14ac:dyDescent="0.3">
      <c r="A542" s="2">
        <v>32924</v>
      </c>
      <c r="B542">
        <v>129.01</v>
      </c>
      <c r="C542">
        <v>-77.010000000000005</v>
      </c>
      <c r="D542">
        <v>-78.3</v>
      </c>
    </row>
    <row r="543" spans="1:4" x14ac:dyDescent="0.3">
      <c r="A543" s="2">
        <v>32929</v>
      </c>
      <c r="B543">
        <v>129.44</v>
      </c>
      <c r="C543">
        <v>-77.44</v>
      </c>
      <c r="D543">
        <v>-78.73</v>
      </c>
    </row>
    <row r="544" spans="1:4" x14ac:dyDescent="0.3">
      <c r="A544" s="2">
        <v>32932</v>
      </c>
      <c r="B544">
        <v>129.4</v>
      </c>
      <c r="C544">
        <v>-77.400000000000006</v>
      </c>
      <c r="D544">
        <v>-78.69</v>
      </c>
    </row>
    <row r="545" spans="1:4" x14ac:dyDescent="0.3">
      <c r="A545" s="2">
        <v>32937</v>
      </c>
      <c r="B545">
        <v>129.54</v>
      </c>
      <c r="C545">
        <v>-77.540000000000006</v>
      </c>
      <c r="D545">
        <v>-78.83</v>
      </c>
    </row>
    <row r="546" spans="1:4" x14ac:dyDescent="0.3">
      <c r="A546" s="2">
        <v>32939</v>
      </c>
      <c r="B546">
        <v>129.6</v>
      </c>
      <c r="C546">
        <v>-77.599999999999895</v>
      </c>
      <c r="D546">
        <v>-78.89</v>
      </c>
    </row>
    <row r="547" spans="1:4" x14ac:dyDescent="0.3">
      <c r="A547" s="2">
        <v>32942</v>
      </c>
      <c r="B547">
        <v>129.6</v>
      </c>
      <c r="C547">
        <v>-77.599999999999895</v>
      </c>
      <c r="D547">
        <v>-78.89</v>
      </c>
    </row>
    <row r="548" spans="1:4" x14ac:dyDescent="0.3">
      <c r="A548" s="2">
        <v>32947</v>
      </c>
      <c r="B548">
        <v>129.49</v>
      </c>
      <c r="C548">
        <v>-77.489999999999895</v>
      </c>
      <c r="D548">
        <v>-78.78</v>
      </c>
    </row>
    <row r="549" spans="1:4" x14ac:dyDescent="0.3">
      <c r="A549" s="2">
        <v>32952</v>
      </c>
      <c r="B549">
        <v>129.41</v>
      </c>
      <c r="C549">
        <v>-77.41</v>
      </c>
      <c r="D549">
        <v>-78.7</v>
      </c>
    </row>
    <row r="550" spans="1:4" x14ac:dyDescent="0.3">
      <c r="A550" s="2">
        <v>32957</v>
      </c>
      <c r="B550">
        <v>129.38999999999899</v>
      </c>
      <c r="C550">
        <v>-77.39</v>
      </c>
      <c r="D550">
        <v>-78.680000000000007</v>
      </c>
    </row>
    <row r="551" spans="1:4" x14ac:dyDescent="0.3">
      <c r="A551" s="2">
        <v>32963</v>
      </c>
      <c r="B551">
        <v>129.41999999999899</v>
      </c>
      <c r="C551">
        <v>-77.42</v>
      </c>
      <c r="D551">
        <v>-78.709999999999894</v>
      </c>
    </row>
    <row r="552" spans="1:4" x14ac:dyDescent="0.3">
      <c r="A552" s="2">
        <v>32968</v>
      </c>
      <c r="B552">
        <v>129.15</v>
      </c>
      <c r="C552">
        <v>-77.150000000000006</v>
      </c>
      <c r="D552">
        <v>-78.44</v>
      </c>
    </row>
    <row r="553" spans="1:4" x14ac:dyDescent="0.3">
      <c r="A553" s="2">
        <v>32973</v>
      </c>
      <c r="B553">
        <v>129.1</v>
      </c>
      <c r="C553">
        <v>-77.099999999999895</v>
      </c>
      <c r="D553">
        <v>-78.39</v>
      </c>
    </row>
    <row r="554" spans="1:4" x14ac:dyDescent="0.3">
      <c r="A554" s="2">
        <v>32978</v>
      </c>
      <c r="B554">
        <v>129.21</v>
      </c>
      <c r="C554">
        <v>-77.209999999999894</v>
      </c>
      <c r="D554">
        <v>-78.5</v>
      </c>
    </row>
    <row r="555" spans="1:4" x14ac:dyDescent="0.3">
      <c r="A555" s="2">
        <v>32983</v>
      </c>
      <c r="B555">
        <v>129.32</v>
      </c>
      <c r="C555">
        <v>-77.319999999999894</v>
      </c>
      <c r="D555">
        <v>-78.61</v>
      </c>
    </row>
    <row r="556" spans="1:4" x14ac:dyDescent="0.3">
      <c r="A556" s="2">
        <v>32988</v>
      </c>
      <c r="B556">
        <v>129.12</v>
      </c>
      <c r="C556">
        <v>-77.12</v>
      </c>
      <c r="D556">
        <v>-78.41</v>
      </c>
    </row>
    <row r="557" spans="1:4" x14ac:dyDescent="0.3">
      <c r="A557" s="2">
        <v>32993</v>
      </c>
      <c r="B557">
        <v>128.94</v>
      </c>
      <c r="C557">
        <v>-76.94</v>
      </c>
      <c r="D557">
        <v>-78.23</v>
      </c>
    </row>
    <row r="558" spans="1:4" x14ac:dyDescent="0.3">
      <c r="A558" s="2">
        <v>32995</v>
      </c>
      <c r="B558">
        <v>129</v>
      </c>
      <c r="C558">
        <v>-77</v>
      </c>
      <c r="D558">
        <v>-78.290000000000006</v>
      </c>
    </row>
    <row r="559" spans="1:4" x14ac:dyDescent="0.3">
      <c r="A559" s="2">
        <v>32998</v>
      </c>
      <c r="B559">
        <v>128.83000000000001</v>
      </c>
      <c r="C559">
        <v>-76.83</v>
      </c>
      <c r="D559">
        <v>-78.12</v>
      </c>
    </row>
    <row r="560" spans="1:4" x14ac:dyDescent="0.3">
      <c r="A560" s="2">
        <v>33003</v>
      </c>
      <c r="B560">
        <v>128.78</v>
      </c>
      <c r="C560">
        <v>-76.78</v>
      </c>
      <c r="D560">
        <v>-78.069999999999894</v>
      </c>
    </row>
    <row r="561" spans="1:4" x14ac:dyDescent="0.3">
      <c r="A561" s="2">
        <v>33008</v>
      </c>
      <c r="B561">
        <v>129.12</v>
      </c>
      <c r="C561">
        <v>-77.12</v>
      </c>
      <c r="D561">
        <v>-78.41</v>
      </c>
    </row>
    <row r="562" spans="1:4" x14ac:dyDescent="0.3">
      <c r="A562" s="2">
        <v>33013</v>
      </c>
      <c r="B562">
        <v>130.28</v>
      </c>
      <c r="C562">
        <v>-78.28</v>
      </c>
      <c r="D562">
        <v>-79.569999999999894</v>
      </c>
    </row>
    <row r="563" spans="1:4" x14ac:dyDescent="0.3">
      <c r="A563" s="2">
        <v>33018</v>
      </c>
      <c r="B563">
        <v>131.19999999999899</v>
      </c>
      <c r="C563">
        <v>-79.2</v>
      </c>
      <c r="D563">
        <v>-80.489999999999895</v>
      </c>
    </row>
    <row r="564" spans="1:4" x14ac:dyDescent="0.3">
      <c r="A564" s="2">
        <v>33024</v>
      </c>
      <c r="B564">
        <v>130.84</v>
      </c>
      <c r="C564">
        <v>-78.84</v>
      </c>
      <c r="D564">
        <v>-80.13</v>
      </c>
    </row>
    <row r="565" spans="1:4" x14ac:dyDescent="0.3">
      <c r="A565" s="2">
        <v>33029</v>
      </c>
      <c r="B565">
        <v>131.27000000000001</v>
      </c>
      <c r="C565">
        <v>-79.27</v>
      </c>
      <c r="D565">
        <v>-80.56</v>
      </c>
    </row>
    <row r="566" spans="1:4" x14ac:dyDescent="0.3">
      <c r="A566" s="2">
        <v>33034</v>
      </c>
      <c r="B566">
        <v>131.19999999999899</v>
      </c>
      <c r="C566">
        <v>-79.2</v>
      </c>
      <c r="D566">
        <v>-80.489999999999895</v>
      </c>
    </row>
    <row r="567" spans="1:4" x14ac:dyDescent="0.3">
      <c r="A567" s="2">
        <v>33039</v>
      </c>
      <c r="B567">
        <v>132.03</v>
      </c>
      <c r="C567">
        <v>-80.03</v>
      </c>
      <c r="D567">
        <v>-81.319999999999894</v>
      </c>
    </row>
    <row r="568" spans="1:4" x14ac:dyDescent="0.3">
      <c r="A568" s="2">
        <v>33044</v>
      </c>
      <c r="B568">
        <v>133.229999999999</v>
      </c>
      <c r="C568">
        <v>-81.23</v>
      </c>
      <c r="D568">
        <v>-82.52</v>
      </c>
    </row>
    <row r="569" spans="1:4" x14ac:dyDescent="0.3">
      <c r="A569" s="2">
        <v>33049</v>
      </c>
      <c r="B569">
        <v>132.34</v>
      </c>
      <c r="C569">
        <v>-80.34</v>
      </c>
      <c r="D569">
        <v>-81.63</v>
      </c>
    </row>
    <row r="570" spans="1:4" x14ac:dyDescent="0.3">
      <c r="A570" s="2">
        <v>33054</v>
      </c>
      <c r="B570">
        <v>134.59</v>
      </c>
      <c r="C570">
        <v>-82.59</v>
      </c>
      <c r="D570">
        <v>-83.88</v>
      </c>
    </row>
    <row r="571" spans="1:4" x14ac:dyDescent="0.3">
      <c r="A571" s="2">
        <v>33059</v>
      </c>
      <c r="B571">
        <v>134.19999999999899</v>
      </c>
      <c r="C571">
        <v>-82.2</v>
      </c>
      <c r="D571">
        <v>-83.49</v>
      </c>
    </row>
    <row r="572" spans="1:4" x14ac:dyDescent="0.3">
      <c r="A572" s="2">
        <v>33060</v>
      </c>
      <c r="B572">
        <v>134.62</v>
      </c>
      <c r="C572">
        <v>-82.62</v>
      </c>
      <c r="D572">
        <v>-83.91</v>
      </c>
    </row>
    <row r="573" spans="1:4" x14ac:dyDescent="0.3">
      <c r="A573" s="2">
        <v>33064</v>
      </c>
      <c r="B573">
        <v>134.19999999999899</v>
      </c>
      <c r="C573">
        <v>-82.2</v>
      </c>
      <c r="D573">
        <v>-83.49</v>
      </c>
    </row>
    <row r="574" spans="1:4" x14ac:dyDescent="0.3">
      <c r="A574" s="2">
        <v>33069</v>
      </c>
      <c r="B574">
        <v>134.11000000000001</v>
      </c>
      <c r="C574">
        <v>-82.11</v>
      </c>
      <c r="D574">
        <v>-83.4</v>
      </c>
    </row>
    <row r="575" spans="1:4" x14ac:dyDescent="0.3">
      <c r="A575" s="2">
        <v>33074</v>
      </c>
      <c r="B575">
        <v>132.19999999999899</v>
      </c>
      <c r="C575">
        <v>-80.2</v>
      </c>
      <c r="D575">
        <v>-81.489999999999895</v>
      </c>
    </row>
    <row r="576" spans="1:4" x14ac:dyDescent="0.3">
      <c r="A576" s="2">
        <v>33079</v>
      </c>
      <c r="B576">
        <v>131.31</v>
      </c>
      <c r="C576">
        <v>-79.31</v>
      </c>
      <c r="D576">
        <v>-80.599999999999895</v>
      </c>
    </row>
    <row r="577" spans="1:4" x14ac:dyDescent="0.3">
      <c r="A577" s="2">
        <v>33085</v>
      </c>
      <c r="B577">
        <v>131.32</v>
      </c>
      <c r="C577">
        <v>-79.319999999999894</v>
      </c>
      <c r="D577">
        <v>-80.61</v>
      </c>
    </row>
    <row r="578" spans="1:4" x14ac:dyDescent="0.3">
      <c r="A578" s="2">
        <v>33090</v>
      </c>
      <c r="B578">
        <v>132.44999999999899</v>
      </c>
      <c r="C578">
        <v>-80.45</v>
      </c>
      <c r="D578">
        <v>-81.739999999999895</v>
      </c>
    </row>
    <row r="579" spans="1:4" x14ac:dyDescent="0.3">
      <c r="A579" s="2">
        <v>33095</v>
      </c>
      <c r="B579">
        <v>131.979999999999</v>
      </c>
      <c r="C579">
        <v>-79.98</v>
      </c>
      <c r="D579">
        <v>-81.27</v>
      </c>
    </row>
    <row r="580" spans="1:4" x14ac:dyDescent="0.3">
      <c r="A580" s="2">
        <v>33100</v>
      </c>
      <c r="B580">
        <v>131.68</v>
      </c>
      <c r="C580">
        <v>-79.680000000000007</v>
      </c>
      <c r="D580">
        <v>-80.97</v>
      </c>
    </row>
    <row r="581" spans="1:4" x14ac:dyDescent="0.3">
      <c r="A581" s="2">
        <v>33105</v>
      </c>
      <c r="B581">
        <v>132.229999999999</v>
      </c>
      <c r="C581">
        <v>-80.23</v>
      </c>
      <c r="D581">
        <v>-81.52</v>
      </c>
    </row>
    <row r="582" spans="1:4" x14ac:dyDescent="0.3">
      <c r="A582" s="2">
        <v>33110</v>
      </c>
      <c r="B582">
        <v>131.96</v>
      </c>
      <c r="C582">
        <v>-79.959999999999894</v>
      </c>
      <c r="D582">
        <v>-81.25</v>
      </c>
    </row>
    <row r="583" spans="1:4" x14ac:dyDescent="0.3">
      <c r="A583" s="2">
        <v>33116</v>
      </c>
      <c r="B583">
        <v>132.729999999999</v>
      </c>
      <c r="C583">
        <v>-80.73</v>
      </c>
      <c r="D583">
        <v>-82.02</v>
      </c>
    </row>
    <row r="584" spans="1:4" x14ac:dyDescent="0.3">
      <c r="A584" s="2">
        <v>33121</v>
      </c>
      <c r="B584">
        <v>132.58000000000001</v>
      </c>
      <c r="C584">
        <v>-80.58</v>
      </c>
      <c r="D584">
        <v>-81.87</v>
      </c>
    </row>
    <row r="585" spans="1:4" x14ac:dyDescent="0.3">
      <c r="A585" s="2">
        <v>33126</v>
      </c>
      <c r="B585">
        <v>132.74</v>
      </c>
      <c r="C585">
        <v>-80.739999999999895</v>
      </c>
      <c r="D585">
        <v>-82.03</v>
      </c>
    </row>
    <row r="586" spans="1:4" x14ac:dyDescent="0.3">
      <c r="A586" s="2">
        <v>33131</v>
      </c>
      <c r="B586">
        <v>132.979999999999</v>
      </c>
      <c r="C586">
        <v>-80.98</v>
      </c>
      <c r="D586">
        <v>-82.27</v>
      </c>
    </row>
    <row r="587" spans="1:4" x14ac:dyDescent="0.3">
      <c r="A587" s="2">
        <v>33136</v>
      </c>
      <c r="B587">
        <v>133.03</v>
      </c>
      <c r="C587">
        <v>-81.03</v>
      </c>
      <c r="D587">
        <v>-82.32</v>
      </c>
    </row>
    <row r="588" spans="1:4" x14ac:dyDescent="0.3">
      <c r="A588" s="2">
        <v>33141</v>
      </c>
      <c r="B588">
        <v>132.75</v>
      </c>
      <c r="C588">
        <v>-80.75</v>
      </c>
      <c r="D588">
        <v>-82.04</v>
      </c>
    </row>
    <row r="589" spans="1:4" x14ac:dyDescent="0.3">
      <c r="A589" s="2">
        <v>33146</v>
      </c>
      <c r="B589">
        <v>132.63</v>
      </c>
      <c r="C589">
        <v>-80.63</v>
      </c>
      <c r="D589">
        <v>-81.92</v>
      </c>
    </row>
    <row r="590" spans="1:4" x14ac:dyDescent="0.3">
      <c r="A590" s="2">
        <v>33151</v>
      </c>
      <c r="B590">
        <v>132.68</v>
      </c>
      <c r="C590">
        <v>-80.680000000000007</v>
      </c>
      <c r="D590">
        <v>-81.97</v>
      </c>
    </row>
    <row r="591" spans="1:4" x14ac:dyDescent="0.3">
      <c r="A591" s="2">
        <v>33155</v>
      </c>
      <c r="B591">
        <v>131.78</v>
      </c>
      <c r="C591">
        <v>-79.78</v>
      </c>
      <c r="D591">
        <v>-81.069999999999894</v>
      </c>
    </row>
    <row r="592" spans="1:4" x14ac:dyDescent="0.3">
      <c r="A592" s="2">
        <v>33156</v>
      </c>
      <c r="B592">
        <v>131.76</v>
      </c>
      <c r="C592">
        <v>-79.760000000000005</v>
      </c>
      <c r="D592">
        <v>-81.05</v>
      </c>
    </row>
    <row r="593" spans="1:4" x14ac:dyDescent="0.3">
      <c r="A593" s="2">
        <v>33161</v>
      </c>
      <c r="B593">
        <v>131.51</v>
      </c>
      <c r="C593">
        <v>-79.510000000000005</v>
      </c>
      <c r="D593">
        <v>-80.8</v>
      </c>
    </row>
    <row r="594" spans="1:4" x14ac:dyDescent="0.3">
      <c r="A594" s="2">
        <v>33166</v>
      </c>
      <c r="B594">
        <v>131.1</v>
      </c>
      <c r="C594">
        <v>-79.099999999999895</v>
      </c>
      <c r="D594">
        <v>-80.39</v>
      </c>
    </row>
    <row r="595" spans="1:4" x14ac:dyDescent="0.3">
      <c r="A595" s="2">
        <v>33171</v>
      </c>
      <c r="B595">
        <v>131.13</v>
      </c>
      <c r="C595">
        <v>-79.13</v>
      </c>
      <c r="D595">
        <v>-80.42</v>
      </c>
    </row>
    <row r="596" spans="1:4" x14ac:dyDescent="0.3">
      <c r="A596" s="2">
        <v>33177</v>
      </c>
      <c r="B596">
        <v>131.13</v>
      </c>
      <c r="C596">
        <v>-79.13</v>
      </c>
      <c r="D596">
        <v>-80.42</v>
      </c>
    </row>
    <row r="597" spans="1:4" x14ac:dyDescent="0.3">
      <c r="A597" s="2">
        <v>33182</v>
      </c>
      <c r="B597">
        <v>131.13</v>
      </c>
      <c r="C597">
        <v>-79.13</v>
      </c>
      <c r="D597">
        <v>-80.42</v>
      </c>
    </row>
    <row r="598" spans="1:4" x14ac:dyDescent="0.3">
      <c r="A598" s="2">
        <v>33187</v>
      </c>
      <c r="B598">
        <v>130.88</v>
      </c>
      <c r="C598">
        <v>-78.88</v>
      </c>
      <c r="D598">
        <v>-80.17</v>
      </c>
    </row>
    <row r="599" spans="1:4" x14ac:dyDescent="0.3">
      <c r="A599" s="2">
        <v>33192</v>
      </c>
      <c r="B599">
        <v>130.80000000000001</v>
      </c>
      <c r="C599">
        <v>-78.8</v>
      </c>
      <c r="D599">
        <v>-80.09</v>
      </c>
    </row>
    <row r="600" spans="1:4" x14ac:dyDescent="0.3">
      <c r="A600" s="2">
        <v>33197</v>
      </c>
      <c r="B600">
        <v>130.61000000000001</v>
      </c>
      <c r="C600">
        <v>-78.61</v>
      </c>
      <c r="D600">
        <v>-79.900000000000006</v>
      </c>
    </row>
    <row r="601" spans="1:4" x14ac:dyDescent="0.3">
      <c r="A601" s="2">
        <v>33202</v>
      </c>
      <c r="B601">
        <v>131.07</v>
      </c>
      <c r="C601">
        <v>-79.069999999999894</v>
      </c>
      <c r="D601">
        <v>-80.36</v>
      </c>
    </row>
    <row r="602" spans="1:4" x14ac:dyDescent="0.3">
      <c r="A602" s="2">
        <v>33204</v>
      </c>
      <c r="B602">
        <v>130.86000000000001</v>
      </c>
      <c r="C602">
        <v>-78.86</v>
      </c>
      <c r="D602">
        <v>-80.150000000000006</v>
      </c>
    </row>
    <row r="603" spans="1:4" x14ac:dyDescent="0.3">
      <c r="A603" s="2">
        <v>33207</v>
      </c>
      <c r="B603">
        <v>131.66999999999899</v>
      </c>
      <c r="C603">
        <v>-79.67</v>
      </c>
      <c r="D603">
        <v>-80.959999999999894</v>
      </c>
    </row>
    <row r="604" spans="1:4" x14ac:dyDescent="0.3">
      <c r="A604" s="2">
        <v>33212</v>
      </c>
      <c r="B604">
        <v>130.5</v>
      </c>
      <c r="C604">
        <v>-78.5</v>
      </c>
      <c r="D604">
        <v>-79.790000000000006</v>
      </c>
    </row>
    <row r="605" spans="1:4" x14ac:dyDescent="0.3">
      <c r="A605" s="2">
        <v>33217</v>
      </c>
      <c r="B605">
        <v>130.729999999999</v>
      </c>
      <c r="C605">
        <v>-78.73</v>
      </c>
      <c r="D605">
        <v>-80.02</v>
      </c>
    </row>
    <row r="606" spans="1:4" x14ac:dyDescent="0.3">
      <c r="A606" s="2">
        <v>33222</v>
      </c>
      <c r="B606">
        <v>130.81</v>
      </c>
      <c r="C606">
        <v>-78.81</v>
      </c>
      <c r="D606">
        <v>-80.099999999999895</v>
      </c>
    </row>
    <row r="607" spans="1:4" x14ac:dyDescent="0.3">
      <c r="A607" s="2">
        <v>33227</v>
      </c>
      <c r="B607">
        <v>130.91</v>
      </c>
      <c r="C607">
        <v>-78.91</v>
      </c>
      <c r="D607">
        <v>-80.2</v>
      </c>
    </row>
    <row r="608" spans="1:4" x14ac:dyDescent="0.3">
      <c r="A608" s="2">
        <v>33232</v>
      </c>
      <c r="B608">
        <v>130.66</v>
      </c>
      <c r="C608">
        <v>-78.66</v>
      </c>
      <c r="D608">
        <v>-79.95</v>
      </c>
    </row>
    <row r="609" spans="1:4" x14ac:dyDescent="0.3">
      <c r="A609" s="2">
        <v>33238</v>
      </c>
      <c r="B609">
        <v>130.30000000000001</v>
      </c>
      <c r="C609">
        <v>-78.3</v>
      </c>
      <c r="D609">
        <v>-79.59</v>
      </c>
    </row>
    <row r="610" spans="1:4" x14ac:dyDescent="0.3">
      <c r="A610" s="2">
        <v>33243</v>
      </c>
      <c r="B610">
        <v>130.4</v>
      </c>
      <c r="C610">
        <v>-78.400000000000006</v>
      </c>
      <c r="D610">
        <v>-79.69</v>
      </c>
    </row>
    <row r="611" spans="1:4" x14ac:dyDescent="0.3">
      <c r="A611" s="2">
        <v>33248</v>
      </c>
      <c r="B611">
        <v>130.479999999999</v>
      </c>
      <c r="C611">
        <v>-78.48</v>
      </c>
      <c r="D611">
        <v>-79.77</v>
      </c>
    </row>
    <row r="612" spans="1:4" x14ac:dyDescent="0.3">
      <c r="A612" s="2">
        <v>33253</v>
      </c>
      <c r="B612">
        <v>130</v>
      </c>
      <c r="C612">
        <v>-78</v>
      </c>
      <c r="D612">
        <v>-79.290000000000006</v>
      </c>
    </row>
    <row r="613" spans="1:4" x14ac:dyDescent="0.3">
      <c r="A613" s="2">
        <v>33258</v>
      </c>
      <c r="B613">
        <v>129.69999999999899</v>
      </c>
      <c r="C613">
        <v>-77.7</v>
      </c>
      <c r="D613">
        <v>-78.989999999999895</v>
      </c>
    </row>
    <row r="614" spans="1:4" x14ac:dyDescent="0.3">
      <c r="A614" s="2">
        <v>33263</v>
      </c>
      <c r="B614">
        <v>130.1</v>
      </c>
      <c r="C614">
        <v>-78.099999999999895</v>
      </c>
      <c r="D614">
        <v>-79.39</v>
      </c>
    </row>
    <row r="615" spans="1:4" x14ac:dyDescent="0.3">
      <c r="A615" s="2">
        <v>33268</v>
      </c>
      <c r="B615">
        <v>129.69999999999899</v>
      </c>
      <c r="C615">
        <v>-77.7</v>
      </c>
      <c r="D615">
        <v>-78.989999999999895</v>
      </c>
    </row>
    <row r="616" spans="1:4" x14ac:dyDescent="0.3">
      <c r="A616" s="2">
        <v>33269</v>
      </c>
      <c r="B616">
        <v>129.91</v>
      </c>
      <c r="C616">
        <v>-77.91</v>
      </c>
      <c r="D616">
        <v>-79.2</v>
      </c>
    </row>
    <row r="617" spans="1:4" x14ac:dyDescent="0.3">
      <c r="A617" s="2">
        <v>33274</v>
      </c>
      <c r="B617">
        <v>129.69999999999899</v>
      </c>
      <c r="C617">
        <v>-77.7</v>
      </c>
      <c r="D617">
        <v>-78.989999999999895</v>
      </c>
    </row>
    <row r="618" spans="1:4" x14ac:dyDescent="0.3">
      <c r="A618" s="2">
        <v>33279</v>
      </c>
      <c r="B618">
        <v>129.6</v>
      </c>
      <c r="C618">
        <v>-77.599999999999895</v>
      </c>
      <c r="D618">
        <v>-78.89</v>
      </c>
    </row>
    <row r="619" spans="1:4" x14ac:dyDescent="0.3">
      <c r="A619" s="2">
        <v>33284</v>
      </c>
      <c r="B619">
        <v>129.65</v>
      </c>
      <c r="C619">
        <v>-77.650000000000006</v>
      </c>
      <c r="D619">
        <v>-78.94</v>
      </c>
    </row>
    <row r="620" spans="1:4" x14ac:dyDescent="0.3">
      <c r="A620" s="2">
        <v>33289</v>
      </c>
      <c r="B620">
        <v>130.18</v>
      </c>
      <c r="C620">
        <v>-78.180000000000007</v>
      </c>
      <c r="D620">
        <v>-79.47</v>
      </c>
    </row>
    <row r="621" spans="1:4" x14ac:dyDescent="0.3">
      <c r="A621" s="2">
        <v>33294</v>
      </c>
      <c r="B621">
        <v>130.41999999999899</v>
      </c>
      <c r="C621">
        <v>-78.42</v>
      </c>
      <c r="D621">
        <v>-79.709999999999894</v>
      </c>
    </row>
    <row r="622" spans="1:4" x14ac:dyDescent="0.3">
      <c r="A622" s="2">
        <v>33297</v>
      </c>
      <c r="B622">
        <v>131.19999999999899</v>
      </c>
      <c r="C622">
        <v>-79.2</v>
      </c>
      <c r="D622">
        <v>-80.489999999999895</v>
      </c>
    </row>
    <row r="623" spans="1:4" x14ac:dyDescent="0.3">
      <c r="A623" s="2">
        <v>33302</v>
      </c>
      <c r="B623">
        <v>131.88</v>
      </c>
      <c r="C623">
        <v>-79.88</v>
      </c>
      <c r="D623">
        <v>-81.17</v>
      </c>
    </row>
    <row r="624" spans="1:4" x14ac:dyDescent="0.3">
      <c r="A624" s="2">
        <v>33307</v>
      </c>
      <c r="B624">
        <v>132.84</v>
      </c>
      <c r="C624">
        <v>-80.84</v>
      </c>
      <c r="D624">
        <v>-82.13</v>
      </c>
    </row>
    <row r="625" spans="1:4" x14ac:dyDescent="0.3">
      <c r="A625" s="2">
        <v>33310</v>
      </c>
      <c r="B625">
        <v>132.91</v>
      </c>
      <c r="C625">
        <v>-80.91</v>
      </c>
      <c r="D625">
        <v>-82.2</v>
      </c>
    </row>
    <row r="626" spans="1:4" x14ac:dyDescent="0.3">
      <c r="A626" s="2">
        <v>33312</v>
      </c>
      <c r="B626">
        <v>133.1</v>
      </c>
      <c r="C626">
        <v>-81.099999999999895</v>
      </c>
      <c r="D626">
        <v>-82.39</v>
      </c>
    </row>
    <row r="627" spans="1:4" x14ac:dyDescent="0.3">
      <c r="A627" s="2">
        <v>33317</v>
      </c>
      <c r="B627">
        <v>134.22</v>
      </c>
      <c r="C627">
        <v>-82.22</v>
      </c>
      <c r="D627">
        <v>-83.51</v>
      </c>
    </row>
    <row r="628" spans="1:4" x14ac:dyDescent="0.3">
      <c r="A628" s="2">
        <v>33319</v>
      </c>
      <c r="B628">
        <v>134.30000000000001</v>
      </c>
      <c r="C628">
        <v>-82.3</v>
      </c>
      <c r="D628">
        <v>-83.59</v>
      </c>
    </row>
    <row r="629" spans="1:4" x14ac:dyDescent="0.3">
      <c r="A629" s="2">
        <v>33322</v>
      </c>
      <c r="B629">
        <v>134.75</v>
      </c>
      <c r="C629">
        <v>-82.75</v>
      </c>
      <c r="D629">
        <v>-84.04</v>
      </c>
    </row>
    <row r="630" spans="1:4" x14ac:dyDescent="0.3">
      <c r="A630" s="2">
        <v>33328</v>
      </c>
      <c r="B630">
        <v>134.99</v>
      </c>
      <c r="C630">
        <v>-82.99</v>
      </c>
      <c r="D630">
        <v>-84.28</v>
      </c>
    </row>
    <row r="631" spans="1:4" x14ac:dyDescent="0.3">
      <c r="A631" s="2">
        <v>33333</v>
      </c>
      <c r="B631">
        <v>135</v>
      </c>
      <c r="C631">
        <v>-83</v>
      </c>
      <c r="D631">
        <v>-84.29</v>
      </c>
    </row>
    <row r="632" spans="1:4" x14ac:dyDescent="0.3">
      <c r="A632" s="2">
        <v>33338</v>
      </c>
      <c r="B632">
        <v>134.32</v>
      </c>
      <c r="C632">
        <v>-82.32</v>
      </c>
      <c r="D632">
        <v>-83.61</v>
      </c>
    </row>
    <row r="633" spans="1:4" x14ac:dyDescent="0.3">
      <c r="A633" s="2">
        <v>33350</v>
      </c>
      <c r="B633">
        <v>132.5</v>
      </c>
      <c r="C633">
        <v>-80.5</v>
      </c>
      <c r="D633">
        <v>-81.790000000000006</v>
      </c>
    </row>
    <row r="634" spans="1:4" x14ac:dyDescent="0.3">
      <c r="A634" s="2">
        <v>33353</v>
      </c>
      <c r="B634">
        <v>132.55000000000001</v>
      </c>
      <c r="C634">
        <v>-80.55</v>
      </c>
      <c r="D634">
        <v>-81.84</v>
      </c>
    </row>
    <row r="635" spans="1:4" x14ac:dyDescent="0.3">
      <c r="A635" s="2">
        <v>33358</v>
      </c>
      <c r="B635">
        <v>132.19999999999899</v>
      </c>
      <c r="C635">
        <v>-80.2</v>
      </c>
      <c r="D635">
        <v>-81.489999999999895</v>
      </c>
    </row>
    <row r="636" spans="1:4" x14ac:dyDescent="0.3">
      <c r="A636" s="2">
        <v>33363</v>
      </c>
      <c r="B636">
        <v>132.26</v>
      </c>
      <c r="C636">
        <v>-80.260000000000005</v>
      </c>
      <c r="D636">
        <v>-81.55</v>
      </c>
    </row>
    <row r="637" spans="1:4" x14ac:dyDescent="0.3">
      <c r="A637" s="2">
        <v>33368</v>
      </c>
      <c r="B637">
        <v>132.06</v>
      </c>
      <c r="C637">
        <v>-80.06</v>
      </c>
      <c r="D637">
        <v>-81.349999999999895</v>
      </c>
    </row>
    <row r="638" spans="1:4" x14ac:dyDescent="0.3">
      <c r="A638" s="2">
        <v>33373</v>
      </c>
      <c r="B638">
        <v>131.979999999999</v>
      </c>
      <c r="C638">
        <v>-79.98</v>
      </c>
      <c r="D638">
        <v>-81.27</v>
      </c>
    </row>
    <row r="639" spans="1:4" x14ac:dyDescent="0.3">
      <c r="A639" s="2">
        <v>33375</v>
      </c>
      <c r="B639">
        <v>131.68</v>
      </c>
      <c r="C639">
        <v>-79.680000000000007</v>
      </c>
      <c r="D639">
        <v>-80.97</v>
      </c>
    </row>
    <row r="640" spans="1:4" x14ac:dyDescent="0.3">
      <c r="A640" s="2">
        <v>33378</v>
      </c>
      <c r="B640">
        <v>131.38999999999899</v>
      </c>
      <c r="C640">
        <v>-79.39</v>
      </c>
      <c r="D640">
        <v>-80.680000000000007</v>
      </c>
    </row>
    <row r="641" spans="1:4" x14ac:dyDescent="0.3">
      <c r="A641" s="2">
        <v>33383</v>
      </c>
      <c r="B641">
        <v>131.51</v>
      </c>
      <c r="C641">
        <v>-79.510000000000005</v>
      </c>
      <c r="D641">
        <v>-80.8</v>
      </c>
    </row>
    <row r="642" spans="1:4" x14ac:dyDescent="0.3">
      <c r="A642" s="2">
        <v>33389</v>
      </c>
      <c r="B642">
        <v>131.88</v>
      </c>
      <c r="C642">
        <v>-79.88</v>
      </c>
      <c r="D642">
        <v>-81.17</v>
      </c>
    </row>
    <row r="643" spans="1:4" x14ac:dyDescent="0.3">
      <c r="A643" s="2">
        <v>33394</v>
      </c>
      <c r="B643">
        <v>132.38</v>
      </c>
      <c r="C643">
        <v>-80.38</v>
      </c>
      <c r="D643">
        <v>-81.67</v>
      </c>
    </row>
    <row r="644" spans="1:4" x14ac:dyDescent="0.3">
      <c r="A644" s="2">
        <v>33399</v>
      </c>
      <c r="B644">
        <v>132.58000000000001</v>
      </c>
      <c r="C644">
        <v>-80.58</v>
      </c>
      <c r="D644">
        <v>-81.87</v>
      </c>
    </row>
    <row r="645" spans="1:4" x14ac:dyDescent="0.3">
      <c r="A645" s="2">
        <v>33404</v>
      </c>
      <c r="B645">
        <v>133.5</v>
      </c>
      <c r="C645">
        <v>-81.5</v>
      </c>
      <c r="D645">
        <v>-82.79</v>
      </c>
    </row>
    <row r="646" spans="1:4" x14ac:dyDescent="0.3">
      <c r="A646" s="2">
        <v>33406</v>
      </c>
      <c r="B646">
        <v>134.08000000000001</v>
      </c>
      <c r="C646">
        <v>-82.08</v>
      </c>
      <c r="D646">
        <v>-83.37</v>
      </c>
    </row>
    <row r="647" spans="1:4" x14ac:dyDescent="0.3">
      <c r="A647" s="2">
        <v>33409</v>
      </c>
      <c r="B647">
        <v>134.74</v>
      </c>
      <c r="C647">
        <v>-82.74</v>
      </c>
      <c r="D647">
        <v>-84.03</v>
      </c>
    </row>
    <row r="648" spans="1:4" x14ac:dyDescent="0.3">
      <c r="A648" s="2">
        <v>33414</v>
      </c>
      <c r="B648">
        <v>135.97</v>
      </c>
      <c r="C648">
        <v>-83.97</v>
      </c>
      <c r="D648">
        <v>-85.26</v>
      </c>
    </row>
    <row r="649" spans="1:4" x14ac:dyDescent="0.3">
      <c r="A649" s="2">
        <v>33419</v>
      </c>
      <c r="B649">
        <v>136.63999999999899</v>
      </c>
      <c r="C649">
        <v>-84.64</v>
      </c>
      <c r="D649">
        <v>-85.93</v>
      </c>
    </row>
    <row r="650" spans="1:4" x14ac:dyDescent="0.3">
      <c r="A650" s="2">
        <v>33424</v>
      </c>
      <c r="B650">
        <v>136.87</v>
      </c>
      <c r="C650">
        <v>-84.87</v>
      </c>
      <c r="D650">
        <v>-86.16</v>
      </c>
    </row>
    <row r="651" spans="1:4" x14ac:dyDescent="0.3">
      <c r="A651" s="2">
        <v>33427</v>
      </c>
      <c r="B651">
        <v>137.479999999999</v>
      </c>
      <c r="C651">
        <v>-85.48</v>
      </c>
      <c r="D651">
        <v>-86.77</v>
      </c>
    </row>
    <row r="652" spans="1:4" x14ac:dyDescent="0.3">
      <c r="A652" s="2">
        <v>33429</v>
      </c>
      <c r="B652">
        <v>138.19999999999899</v>
      </c>
      <c r="C652">
        <v>-86.2</v>
      </c>
      <c r="D652">
        <v>-87.49</v>
      </c>
    </row>
    <row r="653" spans="1:4" x14ac:dyDescent="0.3">
      <c r="A653" s="2">
        <v>33434</v>
      </c>
      <c r="B653">
        <v>138.69999999999899</v>
      </c>
      <c r="C653">
        <v>-86.7</v>
      </c>
      <c r="D653">
        <v>-87.99</v>
      </c>
    </row>
    <row r="654" spans="1:4" x14ac:dyDescent="0.3">
      <c r="A654" s="2">
        <v>33439</v>
      </c>
      <c r="B654">
        <v>139.4</v>
      </c>
      <c r="C654">
        <v>-87.4</v>
      </c>
      <c r="D654">
        <v>-88.69</v>
      </c>
    </row>
    <row r="655" spans="1:4" x14ac:dyDescent="0.3">
      <c r="A655" s="2">
        <v>33444</v>
      </c>
      <c r="B655">
        <v>139.66</v>
      </c>
      <c r="C655">
        <v>-87.66</v>
      </c>
      <c r="D655">
        <v>-88.95</v>
      </c>
    </row>
    <row r="656" spans="1:4" x14ac:dyDescent="0.3">
      <c r="A656" s="2">
        <v>33450</v>
      </c>
      <c r="B656">
        <v>139.35</v>
      </c>
      <c r="C656">
        <v>-87.35</v>
      </c>
      <c r="D656">
        <v>-88.64</v>
      </c>
    </row>
    <row r="657" spans="1:4" x14ac:dyDescent="0.3">
      <c r="A657" s="2">
        <v>33455</v>
      </c>
      <c r="B657">
        <v>138.54</v>
      </c>
      <c r="C657">
        <v>-86.54</v>
      </c>
      <c r="D657">
        <v>-87.83</v>
      </c>
    </row>
    <row r="658" spans="1:4" x14ac:dyDescent="0.3">
      <c r="A658" s="2">
        <v>33460</v>
      </c>
      <c r="B658">
        <v>137.5</v>
      </c>
      <c r="C658">
        <v>-85.5</v>
      </c>
      <c r="D658">
        <v>-86.79</v>
      </c>
    </row>
    <row r="659" spans="1:4" x14ac:dyDescent="0.3">
      <c r="A659" s="2">
        <v>33465</v>
      </c>
      <c r="B659">
        <v>137.16</v>
      </c>
      <c r="C659">
        <v>-85.16</v>
      </c>
      <c r="D659">
        <v>-86.45</v>
      </c>
    </row>
    <row r="660" spans="1:4" x14ac:dyDescent="0.3">
      <c r="A660" s="2">
        <v>33470</v>
      </c>
      <c r="B660">
        <v>136.80000000000001</v>
      </c>
      <c r="C660">
        <v>-84.8</v>
      </c>
      <c r="D660">
        <v>-86.09</v>
      </c>
    </row>
    <row r="661" spans="1:4" x14ac:dyDescent="0.3">
      <c r="A661" s="2">
        <v>33475</v>
      </c>
      <c r="B661">
        <v>136.19</v>
      </c>
      <c r="C661">
        <v>-84.19</v>
      </c>
      <c r="D661">
        <v>-85.48</v>
      </c>
    </row>
    <row r="662" spans="1:4" x14ac:dyDescent="0.3">
      <c r="A662" s="2">
        <v>33481</v>
      </c>
      <c r="B662">
        <v>135.71</v>
      </c>
      <c r="C662">
        <v>-83.71</v>
      </c>
      <c r="D662">
        <v>-85</v>
      </c>
    </row>
    <row r="663" spans="1:4" x14ac:dyDescent="0.3">
      <c r="A663" s="2">
        <v>33484</v>
      </c>
      <c r="B663">
        <v>135.6</v>
      </c>
      <c r="C663">
        <v>-83.6</v>
      </c>
      <c r="D663">
        <v>-84.89</v>
      </c>
    </row>
    <row r="664" spans="1:4" x14ac:dyDescent="0.3">
      <c r="A664" s="2">
        <v>33491</v>
      </c>
      <c r="B664">
        <v>136.72</v>
      </c>
      <c r="C664">
        <v>-84.72</v>
      </c>
      <c r="D664">
        <v>-86.01</v>
      </c>
    </row>
    <row r="665" spans="1:4" x14ac:dyDescent="0.3">
      <c r="A665" s="2">
        <v>33496</v>
      </c>
      <c r="B665">
        <v>137.4</v>
      </c>
      <c r="C665">
        <v>-85.4</v>
      </c>
      <c r="D665">
        <v>-86.69</v>
      </c>
    </row>
    <row r="666" spans="1:4" x14ac:dyDescent="0.3">
      <c r="A666" s="2">
        <v>33501</v>
      </c>
      <c r="B666">
        <v>138.11000000000001</v>
      </c>
      <c r="C666">
        <v>-86.11</v>
      </c>
      <c r="D666">
        <v>-87.4</v>
      </c>
    </row>
    <row r="667" spans="1:4" x14ac:dyDescent="0.3">
      <c r="A667" s="2">
        <v>33506</v>
      </c>
      <c r="B667">
        <v>138.26</v>
      </c>
      <c r="C667">
        <v>-86.26</v>
      </c>
      <c r="D667">
        <v>-87.55</v>
      </c>
    </row>
    <row r="668" spans="1:4" x14ac:dyDescent="0.3">
      <c r="A668" s="2">
        <v>33511</v>
      </c>
      <c r="B668">
        <v>138.479999999999</v>
      </c>
      <c r="C668">
        <v>-86.48</v>
      </c>
      <c r="D668">
        <v>-87.77</v>
      </c>
    </row>
    <row r="669" spans="1:4" x14ac:dyDescent="0.3">
      <c r="A669" s="2">
        <v>33512</v>
      </c>
      <c r="B669">
        <v>138.38999999999899</v>
      </c>
      <c r="C669">
        <v>-86.39</v>
      </c>
      <c r="D669">
        <v>-87.68</v>
      </c>
    </row>
    <row r="670" spans="1:4" x14ac:dyDescent="0.3">
      <c r="A670" s="2">
        <v>33516</v>
      </c>
      <c r="B670">
        <v>138.63</v>
      </c>
      <c r="C670">
        <v>-86.63</v>
      </c>
      <c r="D670">
        <v>-87.92</v>
      </c>
    </row>
    <row r="671" spans="1:4" x14ac:dyDescent="0.3">
      <c r="A671" s="2">
        <v>33521</v>
      </c>
      <c r="B671">
        <v>138.88999999999899</v>
      </c>
      <c r="C671">
        <v>-86.89</v>
      </c>
      <c r="D671">
        <v>-88.18</v>
      </c>
    </row>
    <row r="672" spans="1:4" x14ac:dyDescent="0.3">
      <c r="A672" s="2">
        <v>33526</v>
      </c>
      <c r="B672">
        <v>138.30000000000001</v>
      </c>
      <c r="C672">
        <v>-86.3</v>
      </c>
      <c r="D672">
        <v>-87.59</v>
      </c>
    </row>
    <row r="673" spans="1:4" x14ac:dyDescent="0.3">
      <c r="A673" s="2">
        <v>33531</v>
      </c>
      <c r="B673">
        <v>138.04</v>
      </c>
      <c r="C673">
        <v>-86.04</v>
      </c>
      <c r="D673">
        <v>-87.33</v>
      </c>
    </row>
    <row r="674" spans="1:4" x14ac:dyDescent="0.3">
      <c r="A674" s="2">
        <v>33536</v>
      </c>
      <c r="B674">
        <v>137.79</v>
      </c>
      <c r="C674">
        <v>-85.79</v>
      </c>
      <c r="D674">
        <v>-87.08</v>
      </c>
    </row>
    <row r="675" spans="1:4" x14ac:dyDescent="0.3">
      <c r="A675" s="2">
        <v>33542</v>
      </c>
      <c r="B675">
        <v>137</v>
      </c>
      <c r="C675">
        <v>-85</v>
      </c>
      <c r="D675">
        <v>-86.29</v>
      </c>
    </row>
    <row r="676" spans="1:4" x14ac:dyDescent="0.3">
      <c r="A676" s="2">
        <v>33547</v>
      </c>
      <c r="B676">
        <v>137.05000000000001</v>
      </c>
      <c r="C676">
        <v>-85.05</v>
      </c>
      <c r="D676">
        <v>-86.34</v>
      </c>
    </row>
    <row r="677" spans="1:4" x14ac:dyDescent="0.3">
      <c r="A677" s="2">
        <v>33552</v>
      </c>
      <c r="B677">
        <v>136.18</v>
      </c>
      <c r="C677">
        <v>-84.18</v>
      </c>
      <c r="D677">
        <v>-85.47</v>
      </c>
    </row>
    <row r="678" spans="1:4" x14ac:dyDescent="0.3">
      <c r="A678" s="2">
        <v>33554</v>
      </c>
      <c r="B678">
        <v>136</v>
      </c>
      <c r="C678">
        <v>-84</v>
      </c>
      <c r="D678">
        <v>-85.29</v>
      </c>
    </row>
    <row r="679" spans="1:4" x14ac:dyDescent="0.3">
      <c r="A679" s="2">
        <v>33557</v>
      </c>
      <c r="B679">
        <v>136</v>
      </c>
      <c r="C679">
        <v>-84</v>
      </c>
      <c r="D679">
        <v>-85.29</v>
      </c>
    </row>
    <row r="680" spans="1:4" x14ac:dyDescent="0.3">
      <c r="A680" s="2">
        <v>33562</v>
      </c>
      <c r="B680">
        <v>135.69</v>
      </c>
      <c r="C680">
        <v>-83.69</v>
      </c>
      <c r="D680">
        <v>-84.98</v>
      </c>
    </row>
    <row r="681" spans="1:4" x14ac:dyDescent="0.3">
      <c r="A681" s="2">
        <v>33567</v>
      </c>
      <c r="B681">
        <v>135.82</v>
      </c>
      <c r="C681">
        <v>-83.82</v>
      </c>
      <c r="D681">
        <v>-85.11</v>
      </c>
    </row>
    <row r="682" spans="1:4" x14ac:dyDescent="0.3">
      <c r="A682" s="2">
        <v>33572</v>
      </c>
      <c r="B682">
        <v>136.46</v>
      </c>
      <c r="C682">
        <v>-84.46</v>
      </c>
      <c r="D682">
        <v>-85.75</v>
      </c>
    </row>
    <row r="683" spans="1:4" x14ac:dyDescent="0.3">
      <c r="A683" s="2">
        <v>33577</v>
      </c>
      <c r="B683">
        <v>137.18</v>
      </c>
      <c r="C683">
        <v>-85.18</v>
      </c>
      <c r="D683">
        <v>-86.47</v>
      </c>
    </row>
    <row r="684" spans="1:4" x14ac:dyDescent="0.3">
      <c r="A684" s="2">
        <v>33582</v>
      </c>
      <c r="B684">
        <v>137.4</v>
      </c>
      <c r="C684">
        <v>-85.4</v>
      </c>
      <c r="D684">
        <v>-86.69</v>
      </c>
    </row>
    <row r="685" spans="1:4" x14ac:dyDescent="0.3">
      <c r="A685" s="2">
        <v>33587</v>
      </c>
      <c r="B685">
        <v>137.88</v>
      </c>
      <c r="C685">
        <v>-85.88</v>
      </c>
      <c r="D685">
        <v>-87.17</v>
      </c>
    </row>
    <row r="686" spans="1:4" x14ac:dyDescent="0.3">
      <c r="A686" s="2">
        <v>33592</v>
      </c>
      <c r="B686">
        <v>138.56</v>
      </c>
      <c r="C686">
        <v>-86.56</v>
      </c>
      <c r="D686">
        <v>-87.85</v>
      </c>
    </row>
    <row r="687" spans="1:4" x14ac:dyDescent="0.3">
      <c r="A687" s="2">
        <v>33597</v>
      </c>
      <c r="B687">
        <v>139.80000000000001</v>
      </c>
      <c r="C687">
        <v>-87.8</v>
      </c>
      <c r="D687">
        <v>-89.09</v>
      </c>
    </row>
    <row r="688" spans="1:4" x14ac:dyDescent="0.3">
      <c r="A688" s="2">
        <v>33603</v>
      </c>
      <c r="B688">
        <v>139.72</v>
      </c>
      <c r="C688">
        <v>-87.72</v>
      </c>
      <c r="D688">
        <v>-89.01</v>
      </c>
    </row>
    <row r="689" spans="1:4" x14ac:dyDescent="0.3">
      <c r="A689" s="2">
        <v>33608</v>
      </c>
      <c r="B689">
        <v>139.9</v>
      </c>
      <c r="C689">
        <v>-87.9</v>
      </c>
      <c r="D689">
        <v>-89.19</v>
      </c>
    </row>
    <row r="690" spans="1:4" x14ac:dyDescent="0.3">
      <c r="A690" s="2">
        <v>33613</v>
      </c>
      <c r="B690">
        <v>139.43</v>
      </c>
      <c r="C690">
        <v>-87.43</v>
      </c>
      <c r="D690">
        <v>-88.72</v>
      </c>
    </row>
    <row r="691" spans="1:4" x14ac:dyDescent="0.3">
      <c r="A691" s="2">
        <v>33618</v>
      </c>
      <c r="B691">
        <v>139.71</v>
      </c>
      <c r="C691">
        <v>-87.71</v>
      </c>
      <c r="D691">
        <v>-89</v>
      </c>
    </row>
    <row r="692" spans="1:4" x14ac:dyDescent="0.3">
      <c r="A692" s="2">
        <v>33623</v>
      </c>
      <c r="B692">
        <v>139.4</v>
      </c>
      <c r="C692">
        <v>-87.4</v>
      </c>
      <c r="D692">
        <v>-88.69</v>
      </c>
    </row>
    <row r="693" spans="1:4" x14ac:dyDescent="0.3">
      <c r="A693" s="2">
        <v>33628</v>
      </c>
      <c r="B693">
        <v>138.86000000000001</v>
      </c>
      <c r="C693">
        <v>-86.86</v>
      </c>
      <c r="D693">
        <v>-88.15</v>
      </c>
    </row>
    <row r="694" spans="1:4" x14ac:dyDescent="0.3">
      <c r="A694" s="2">
        <v>33639</v>
      </c>
      <c r="B694">
        <v>137.09</v>
      </c>
      <c r="C694">
        <v>-85.09</v>
      </c>
      <c r="D694">
        <v>-86.38</v>
      </c>
    </row>
    <row r="695" spans="1:4" x14ac:dyDescent="0.3">
      <c r="A695" s="2">
        <v>33644</v>
      </c>
      <c r="B695">
        <v>137.1</v>
      </c>
      <c r="C695">
        <v>-85.1</v>
      </c>
      <c r="D695">
        <v>-86.39</v>
      </c>
    </row>
    <row r="696" spans="1:4" x14ac:dyDescent="0.3">
      <c r="A696" s="2">
        <v>33649</v>
      </c>
      <c r="B696">
        <v>137.33000000000001</v>
      </c>
      <c r="C696">
        <v>-85.33</v>
      </c>
      <c r="D696">
        <v>-86.62</v>
      </c>
    </row>
    <row r="697" spans="1:4" x14ac:dyDescent="0.3">
      <c r="A697" s="2">
        <v>33654</v>
      </c>
      <c r="B697">
        <v>137.30000000000001</v>
      </c>
      <c r="C697">
        <v>-85.3</v>
      </c>
      <c r="D697">
        <v>-86.59</v>
      </c>
    </row>
    <row r="698" spans="1:4" x14ac:dyDescent="0.3">
      <c r="A698" s="2">
        <v>33659</v>
      </c>
      <c r="B698">
        <v>137.19999999999899</v>
      </c>
      <c r="C698">
        <v>-85.2</v>
      </c>
      <c r="D698">
        <v>-86.49</v>
      </c>
    </row>
    <row r="699" spans="1:4" x14ac:dyDescent="0.3">
      <c r="A699" s="2">
        <v>33663</v>
      </c>
      <c r="B699">
        <v>136.979999999999</v>
      </c>
      <c r="C699">
        <v>-84.98</v>
      </c>
      <c r="D699">
        <v>-86.27</v>
      </c>
    </row>
    <row r="700" spans="1:4" x14ac:dyDescent="0.3">
      <c r="A700" s="2">
        <v>33667</v>
      </c>
      <c r="B700">
        <v>136.56</v>
      </c>
      <c r="C700">
        <v>-84.56</v>
      </c>
      <c r="D700">
        <v>-85.85</v>
      </c>
    </row>
    <row r="701" spans="1:4" x14ac:dyDescent="0.3">
      <c r="A701" s="2">
        <v>33668</v>
      </c>
      <c r="B701">
        <v>136.38</v>
      </c>
      <c r="C701">
        <v>-84.38</v>
      </c>
      <c r="D701">
        <v>-85.67</v>
      </c>
    </row>
    <row r="702" spans="1:4" x14ac:dyDescent="0.3">
      <c r="A702" s="2">
        <v>33673</v>
      </c>
      <c r="B702">
        <v>136.32</v>
      </c>
      <c r="C702">
        <v>-84.32</v>
      </c>
      <c r="D702">
        <v>-85.61</v>
      </c>
    </row>
    <row r="703" spans="1:4" x14ac:dyDescent="0.3">
      <c r="A703" s="2">
        <v>33678</v>
      </c>
      <c r="B703">
        <v>137.06</v>
      </c>
      <c r="C703">
        <v>-85.06</v>
      </c>
      <c r="D703">
        <v>-86.35</v>
      </c>
    </row>
    <row r="704" spans="1:4" x14ac:dyDescent="0.3">
      <c r="A704" s="2">
        <v>33683</v>
      </c>
      <c r="B704">
        <v>138.34</v>
      </c>
      <c r="C704">
        <v>-86.34</v>
      </c>
      <c r="D704">
        <v>-87.63</v>
      </c>
    </row>
    <row r="705" spans="1:4" x14ac:dyDescent="0.3">
      <c r="A705" s="2">
        <v>33688</v>
      </c>
      <c r="B705">
        <v>138.35</v>
      </c>
      <c r="C705">
        <v>-86.35</v>
      </c>
      <c r="D705">
        <v>-87.64</v>
      </c>
    </row>
    <row r="706" spans="1:4" x14ac:dyDescent="0.3">
      <c r="A706" s="2">
        <v>33694</v>
      </c>
      <c r="B706">
        <v>137.4</v>
      </c>
      <c r="C706">
        <v>-85.4</v>
      </c>
      <c r="D706">
        <v>-86.69</v>
      </c>
    </row>
    <row r="707" spans="1:4" x14ac:dyDescent="0.3">
      <c r="A707" s="2">
        <v>33699</v>
      </c>
      <c r="B707">
        <v>137.09</v>
      </c>
      <c r="C707">
        <v>-85.09</v>
      </c>
      <c r="D707">
        <v>-86.38</v>
      </c>
    </row>
    <row r="708" spans="1:4" x14ac:dyDescent="0.3">
      <c r="A708" s="2">
        <v>33704</v>
      </c>
      <c r="B708">
        <v>136.36000000000001</v>
      </c>
      <c r="C708">
        <v>-84.36</v>
      </c>
      <c r="D708">
        <v>-85.65</v>
      </c>
    </row>
    <row r="709" spans="1:4" x14ac:dyDescent="0.3">
      <c r="A709" s="2">
        <v>33709</v>
      </c>
      <c r="B709">
        <v>135.91</v>
      </c>
      <c r="C709">
        <v>-83.91</v>
      </c>
      <c r="D709">
        <v>-85.2</v>
      </c>
    </row>
    <row r="710" spans="1:4" x14ac:dyDescent="0.3">
      <c r="A710" s="2">
        <v>33714</v>
      </c>
      <c r="B710">
        <v>135.66999999999899</v>
      </c>
      <c r="C710">
        <v>-83.67</v>
      </c>
      <c r="D710">
        <v>-84.96</v>
      </c>
    </row>
    <row r="711" spans="1:4" x14ac:dyDescent="0.3">
      <c r="A711" s="2">
        <v>33719</v>
      </c>
      <c r="B711">
        <v>135.06</v>
      </c>
      <c r="C711">
        <v>-83.06</v>
      </c>
      <c r="D711">
        <v>-84.35</v>
      </c>
    </row>
    <row r="712" spans="1:4" x14ac:dyDescent="0.3">
      <c r="A712" s="2">
        <v>33724</v>
      </c>
      <c r="B712">
        <v>135.69999999999899</v>
      </c>
      <c r="C712">
        <v>-83.7</v>
      </c>
      <c r="D712">
        <v>-84.99</v>
      </c>
    </row>
    <row r="713" spans="1:4" x14ac:dyDescent="0.3">
      <c r="A713" s="2">
        <v>33729</v>
      </c>
      <c r="B713">
        <v>134.80000000000001</v>
      </c>
      <c r="C713">
        <v>-82.8</v>
      </c>
      <c r="D713">
        <v>-84.09</v>
      </c>
    </row>
    <row r="714" spans="1:4" x14ac:dyDescent="0.3">
      <c r="A714" s="2">
        <v>33734</v>
      </c>
      <c r="B714">
        <v>134.66</v>
      </c>
      <c r="C714">
        <v>-82.66</v>
      </c>
      <c r="D714">
        <v>-83.95</v>
      </c>
    </row>
    <row r="715" spans="1:4" x14ac:dyDescent="0.3">
      <c r="A715" s="2">
        <v>33739</v>
      </c>
      <c r="B715">
        <v>134.729999999999</v>
      </c>
      <c r="C715">
        <v>-82.73</v>
      </c>
      <c r="D715">
        <v>-84.02</v>
      </c>
    </row>
    <row r="716" spans="1:4" x14ac:dyDescent="0.3">
      <c r="A716" s="2">
        <v>33744</v>
      </c>
      <c r="B716">
        <v>134.41</v>
      </c>
      <c r="C716">
        <v>-82.41</v>
      </c>
      <c r="D716">
        <v>-83.7</v>
      </c>
    </row>
    <row r="717" spans="1:4" x14ac:dyDescent="0.3">
      <c r="A717" s="2">
        <v>33749</v>
      </c>
      <c r="B717">
        <v>134.44999999999899</v>
      </c>
      <c r="C717">
        <v>-82.45</v>
      </c>
      <c r="D717">
        <v>-83.74</v>
      </c>
    </row>
    <row r="718" spans="1:4" x14ac:dyDescent="0.3">
      <c r="A718" s="2">
        <v>33755</v>
      </c>
      <c r="B718">
        <v>134.93</v>
      </c>
      <c r="C718">
        <v>-82.93</v>
      </c>
      <c r="D718">
        <v>-84.22</v>
      </c>
    </row>
    <row r="719" spans="1:4" x14ac:dyDescent="0.3">
      <c r="A719" s="2">
        <v>33760</v>
      </c>
      <c r="B719">
        <v>134.71</v>
      </c>
      <c r="C719">
        <v>-82.71</v>
      </c>
      <c r="D719">
        <v>-84</v>
      </c>
    </row>
    <row r="720" spans="1:4" x14ac:dyDescent="0.3">
      <c r="A720" s="2">
        <v>33765</v>
      </c>
      <c r="B720">
        <v>134.69</v>
      </c>
      <c r="C720">
        <v>-82.69</v>
      </c>
      <c r="D720">
        <v>-83.98</v>
      </c>
    </row>
    <row r="721" spans="1:4" x14ac:dyDescent="0.3">
      <c r="A721" s="2">
        <v>33770</v>
      </c>
      <c r="B721">
        <v>134.38</v>
      </c>
      <c r="C721">
        <v>-82.38</v>
      </c>
      <c r="D721">
        <v>-83.67</v>
      </c>
    </row>
    <row r="722" spans="1:4" x14ac:dyDescent="0.3">
      <c r="A722" s="2">
        <v>33775</v>
      </c>
      <c r="B722">
        <v>134.74</v>
      </c>
      <c r="C722">
        <v>-82.74</v>
      </c>
      <c r="D722">
        <v>-84.03</v>
      </c>
    </row>
    <row r="723" spans="1:4" x14ac:dyDescent="0.3">
      <c r="A723" s="2">
        <v>33780</v>
      </c>
      <c r="B723">
        <v>134.85</v>
      </c>
      <c r="C723">
        <v>-82.85</v>
      </c>
      <c r="D723">
        <v>-84.14</v>
      </c>
    </row>
    <row r="724" spans="1:4" x14ac:dyDescent="0.3">
      <c r="A724" s="2">
        <v>33781</v>
      </c>
      <c r="B724">
        <v>134.54</v>
      </c>
      <c r="C724">
        <v>-82.54</v>
      </c>
      <c r="D724">
        <v>-83.83</v>
      </c>
    </row>
    <row r="725" spans="1:4" x14ac:dyDescent="0.3">
      <c r="A725" s="2">
        <v>33785</v>
      </c>
      <c r="B725">
        <v>134.66999999999899</v>
      </c>
      <c r="C725">
        <v>-82.67</v>
      </c>
      <c r="D725">
        <v>-83.96</v>
      </c>
    </row>
    <row r="726" spans="1:4" x14ac:dyDescent="0.3">
      <c r="A726" s="2">
        <v>33790</v>
      </c>
      <c r="B726">
        <v>134.63</v>
      </c>
      <c r="C726">
        <v>-82.63</v>
      </c>
      <c r="D726">
        <v>-83.92</v>
      </c>
    </row>
    <row r="727" spans="1:4" x14ac:dyDescent="0.3">
      <c r="A727" s="2">
        <v>33795</v>
      </c>
      <c r="B727">
        <v>134.87</v>
      </c>
      <c r="C727">
        <v>-82.87</v>
      </c>
      <c r="D727">
        <v>-84.16</v>
      </c>
    </row>
    <row r="728" spans="1:4" x14ac:dyDescent="0.3">
      <c r="A728" s="2">
        <v>33800</v>
      </c>
      <c r="B728">
        <v>135.5</v>
      </c>
      <c r="C728">
        <v>-83.5</v>
      </c>
      <c r="D728">
        <v>-84.79</v>
      </c>
    </row>
    <row r="729" spans="1:4" x14ac:dyDescent="0.3">
      <c r="A729" s="2">
        <v>33805</v>
      </c>
      <c r="B729">
        <v>135.479999999999</v>
      </c>
      <c r="C729">
        <v>-83.48</v>
      </c>
      <c r="D729">
        <v>-84.77</v>
      </c>
    </row>
    <row r="730" spans="1:4" x14ac:dyDescent="0.3">
      <c r="A730" s="2">
        <v>33810</v>
      </c>
      <c r="B730">
        <v>135.19999999999899</v>
      </c>
      <c r="C730">
        <v>-83.2</v>
      </c>
      <c r="D730">
        <v>-84.49</v>
      </c>
    </row>
    <row r="731" spans="1:4" x14ac:dyDescent="0.3">
      <c r="A731" s="2">
        <v>33816</v>
      </c>
      <c r="B731">
        <v>135.30000000000001</v>
      </c>
      <c r="C731">
        <v>-83.3</v>
      </c>
      <c r="D731">
        <v>-84.59</v>
      </c>
    </row>
    <row r="732" spans="1:4" x14ac:dyDescent="0.3">
      <c r="A732" s="2">
        <v>33821</v>
      </c>
      <c r="B732">
        <v>135.55000000000001</v>
      </c>
      <c r="C732">
        <v>-83.55</v>
      </c>
      <c r="D732">
        <v>-84.84</v>
      </c>
    </row>
    <row r="733" spans="1:4" x14ac:dyDescent="0.3">
      <c r="A733" s="2">
        <v>33826</v>
      </c>
      <c r="B733">
        <v>135.1</v>
      </c>
      <c r="C733">
        <v>-83.1</v>
      </c>
      <c r="D733">
        <v>-84.39</v>
      </c>
    </row>
    <row r="734" spans="1:4" x14ac:dyDescent="0.3">
      <c r="A734" s="2">
        <v>33831</v>
      </c>
      <c r="B734">
        <v>134.71</v>
      </c>
      <c r="C734">
        <v>-82.71</v>
      </c>
      <c r="D734">
        <v>-84</v>
      </c>
    </row>
    <row r="735" spans="1:4" x14ac:dyDescent="0.3">
      <c r="A735" s="2">
        <v>33836</v>
      </c>
      <c r="B735">
        <v>134.56</v>
      </c>
      <c r="C735">
        <v>-82.56</v>
      </c>
      <c r="D735">
        <v>-83.85</v>
      </c>
    </row>
    <row r="736" spans="1:4" x14ac:dyDescent="0.3">
      <c r="A736" s="2">
        <v>33841</v>
      </c>
      <c r="B736">
        <v>135.1</v>
      </c>
      <c r="C736">
        <v>-83.1</v>
      </c>
      <c r="D736">
        <v>-84.39</v>
      </c>
    </row>
    <row r="737" spans="1:4" x14ac:dyDescent="0.3">
      <c r="A737" s="2">
        <v>33847</v>
      </c>
      <c r="B737">
        <v>135.04</v>
      </c>
      <c r="C737">
        <v>-83.04</v>
      </c>
      <c r="D737">
        <v>-84.33</v>
      </c>
    </row>
    <row r="738" spans="1:4" x14ac:dyDescent="0.3">
      <c r="A738" s="2">
        <v>33848</v>
      </c>
      <c r="B738">
        <v>134.91999999999899</v>
      </c>
      <c r="C738">
        <v>-82.92</v>
      </c>
      <c r="D738">
        <v>-84.21</v>
      </c>
    </row>
    <row r="739" spans="1:4" x14ac:dyDescent="0.3">
      <c r="A739" s="2">
        <v>33852</v>
      </c>
      <c r="B739">
        <v>135.03</v>
      </c>
      <c r="C739">
        <v>-83.03</v>
      </c>
      <c r="D739">
        <v>-84.32</v>
      </c>
    </row>
    <row r="740" spans="1:4" x14ac:dyDescent="0.3">
      <c r="A740" s="2">
        <v>33857</v>
      </c>
      <c r="B740">
        <v>134.85</v>
      </c>
      <c r="C740">
        <v>-82.85</v>
      </c>
      <c r="D740">
        <v>-84.14</v>
      </c>
    </row>
    <row r="741" spans="1:4" x14ac:dyDescent="0.3">
      <c r="A741" s="2">
        <v>33862</v>
      </c>
      <c r="B741">
        <v>134.58000000000001</v>
      </c>
      <c r="C741">
        <v>-82.58</v>
      </c>
      <c r="D741">
        <v>-83.87</v>
      </c>
    </row>
    <row r="742" spans="1:4" x14ac:dyDescent="0.3">
      <c r="A742" s="2">
        <v>33867</v>
      </c>
      <c r="B742">
        <v>134.69</v>
      </c>
      <c r="C742">
        <v>-82.69</v>
      </c>
      <c r="D742">
        <v>-83.98</v>
      </c>
    </row>
    <row r="743" spans="1:4" x14ac:dyDescent="0.3">
      <c r="A743" s="2">
        <v>33872</v>
      </c>
      <c r="B743">
        <v>134.49</v>
      </c>
      <c r="C743">
        <v>-82.49</v>
      </c>
      <c r="D743">
        <v>-83.78</v>
      </c>
    </row>
    <row r="744" spans="1:4" x14ac:dyDescent="0.3">
      <c r="A744" s="2">
        <v>33877</v>
      </c>
      <c r="B744">
        <v>134.29</v>
      </c>
      <c r="C744">
        <v>-82.29</v>
      </c>
      <c r="D744">
        <v>-83.58</v>
      </c>
    </row>
    <row r="745" spans="1:4" x14ac:dyDescent="0.3">
      <c r="A745" s="2">
        <v>33882</v>
      </c>
      <c r="B745">
        <v>134.53</v>
      </c>
      <c r="C745">
        <v>-82.53</v>
      </c>
      <c r="D745">
        <v>-83.82</v>
      </c>
    </row>
    <row r="746" spans="1:4" x14ac:dyDescent="0.3">
      <c r="A746" s="2">
        <v>33887</v>
      </c>
      <c r="B746">
        <v>134.37</v>
      </c>
      <c r="C746">
        <v>-82.37</v>
      </c>
      <c r="D746">
        <v>-83.66</v>
      </c>
    </row>
    <row r="747" spans="1:4" x14ac:dyDescent="0.3">
      <c r="A747" s="2">
        <v>33892</v>
      </c>
      <c r="B747">
        <v>133.729999999999</v>
      </c>
      <c r="C747">
        <v>-81.73</v>
      </c>
      <c r="D747">
        <v>-83.02</v>
      </c>
    </row>
    <row r="748" spans="1:4" x14ac:dyDescent="0.3">
      <c r="A748" s="2">
        <v>33897</v>
      </c>
      <c r="B748">
        <v>133.729999999999</v>
      </c>
      <c r="C748">
        <v>-81.73</v>
      </c>
      <c r="D748">
        <v>-83.02</v>
      </c>
    </row>
    <row r="749" spans="1:4" x14ac:dyDescent="0.3">
      <c r="A749" s="2">
        <v>33902</v>
      </c>
      <c r="B749">
        <v>133.74</v>
      </c>
      <c r="C749">
        <v>-81.739999999999895</v>
      </c>
      <c r="D749">
        <v>-83.03</v>
      </c>
    </row>
    <row r="750" spans="1:4" x14ac:dyDescent="0.3">
      <c r="A750" s="2">
        <v>33903</v>
      </c>
      <c r="B750">
        <v>133.76</v>
      </c>
      <c r="C750">
        <v>-81.760000000000005</v>
      </c>
      <c r="D750">
        <v>-83.05</v>
      </c>
    </row>
    <row r="751" spans="1:4" x14ac:dyDescent="0.3">
      <c r="A751" s="2">
        <v>33908</v>
      </c>
      <c r="B751">
        <v>133.33000000000001</v>
      </c>
      <c r="C751">
        <v>-81.33</v>
      </c>
      <c r="D751">
        <v>-82.62</v>
      </c>
    </row>
    <row r="752" spans="1:4" x14ac:dyDescent="0.3">
      <c r="A752" s="2">
        <v>33913</v>
      </c>
      <c r="B752">
        <v>133.16999999999899</v>
      </c>
      <c r="C752">
        <v>-81.17</v>
      </c>
      <c r="D752">
        <v>-82.46</v>
      </c>
    </row>
    <row r="753" spans="1:4" x14ac:dyDescent="0.3">
      <c r="A753" s="2">
        <v>33918</v>
      </c>
      <c r="B753">
        <v>133.24</v>
      </c>
      <c r="C753">
        <v>-81.239999999999895</v>
      </c>
      <c r="D753">
        <v>-82.53</v>
      </c>
    </row>
    <row r="754" spans="1:4" x14ac:dyDescent="0.3">
      <c r="A754" s="2">
        <v>33923</v>
      </c>
      <c r="B754">
        <v>133.29</v>
      </c>
      <c r="C754">
        <v>-81.290000000000006</v>
      </c>
      <c r="D754">
        <v>-82.58</v>
      </c>
    </row>
    <row r="755" spans="1:4" x14ac:dyDescent="0.3">
      <c r="A755" s="2">
        <v>33928</v>
      </c>
      <c r="B755">
        <v>133.28</v>
      </c>
      <c r="C755">
        <v>-81.28</v>
      </c>
      <c r="D755">
        <v>-82.57</v>
      </c>
    </row>
    <row r="756" spans="1:4" x14ac:dyDescent="0.3">
      <c r="A756" s="2">
        <v>33933</v>
      </c>
      <c r="B756">
        <v>133.31</v>
      </c>
      <c r="C756">
        <v>-81.31</v>
      </c>
      <c r="D756">
        <v>-82.6</v>
      </c>
    </row>
    <row r="757" spans="1:4" x14ac:dyDescent="0.3">
      <c r="A757" s="2">
        <v>33938</v>
      </c>
      <c r="B757">
        <v>132.66999999999899</v>
      </c>
      <c r="C757">
        <v>-80.67</v>
      </c>
      <c r="D757">
        <v>-81.96</v>
      </c>
    </row>
    <row r="758" spans="1:4" x14ac:dyDescent="0.3">
      <c r="A758" s="2">
        <v>33943</v>
      </c>
      <c r="B758">
        <v>132.62</v>
      </c>
      <c r="C758">
        <v>-80.62</v>
      </c>
      <c r="D758">
        <v>-81.91</v>
      </c>
    </row>
    <row r="759" spans="1:4" x14ac:dyDescent="0.3">
      <c r="A759" s="2">
        <v>33948</v>
      </c>
      <c r="B759">
        <v>132.52000000000001</v>
      </c>
      <c r="C759">
        <v>-80.52</v>
      </c>
      <c r="D759">
        <v>-81.81</v>
      </c>
    </row>
    <row r="760" spans="1:4" x14ac:dyDescent="0.3">
      <c r="A760" s="2">
        <v>33953</v>
      </c>
      <c r="B760">
        <v>132.72</v>
      </c>
      <c r="C760">
        <v>-80.72</v>
      </c>
      <c r="D760">
        <v>-82.01</v>
      </c>
    </row>
    <row r="761" spans="1:4" x14ac:dyDescent="0.3">
      <c r="A761" s="2">
        <v>33954</v>
      </c>
      <c r="B761">
        <v>133</v>
      </c>
      <c r="C761">
        <v>-81</v>
      </c>
      <c r="D761">
        <v>-82.29</v>
      </c>
    </row>
    <row r="762" spans="1:4" x14ac:dyDescent="0.3">
      <c r="A762" s="2">
        <v>33958</v>
      </c>
      <c r="B762">
        <v>132.80000000000001</v>
      </c>
      <c r="C762">
        <v>-80.8</v>
      </c>
      <c r="D762">
        <v>-82.09</v>
      </c>
    </row>
    <row r="763" spans="1:4" x14ac:dyDescent="0.3">
      <c r="A763" s="2">
        <v>33963</v>
      </c>
      <c r="B763">
        <v>133.16999999999899</v>
      </c>
      <c r="C763">
        <v>-81.17</v>
      </c>
      <c r="D763">
        <v>-82.46</v>
      </c>
    </row>
    <row r="764" spans="1:4" x14ac:dyDescent="0.3">
      <c r="A764" s="2">
        <v>33969</v>
      </c>
      <c r="B764">
        <v>133.30000000000001</v>
      </c>
      <c r="C764">
        <v>-81.3</v>
      </c>
      <c r="D764">
        <v>-82.59</v>
      </c>
    </row>
    <row r="765" spans="1:4" x14ac:dyDescent="0.3">
      <c r="A765" s="2">
        <v>33974</v>
      </c>
      <c r="B765">
        <v>132.66999999999899</v>
      </c>
      <c r="C765">
        <v>-80.67</v>
      </c>
      <c r="D765">
        <v>-81.96</v>
      </c>
    </row>
    <row r="766" spans="1:4" x14ac:dyDescent="0.3">
      <c r="A766" s="2">
        <v>33979</v>
      </c>
      <c r="B766">
        <v>132.53</v>
      </c>
      <c r="C766">
        <v>-80.53</v>
      </c>
      <c r="D766">
        <v>-81.819999999999894</v>
      </c>
    </row>
    <row r="767" spans="1:4" x14ac:dyDescent="0.3">
      <c r="A767" s="2">
        <v>33984</v>
      </c>
      <c r="B767">
        <v>134.33000000000001</v>
      </c>
      <c r="C767">
        <v>-82.33</v>
      </c>
      <c r="D767">
        <v>-83.62</v>
      </c>
    </row>
    <row r="768" spans="1:4" x14ac:dyDescent="0.3">
      <c r="A768" s="2">
        <v>33989</v>
      </c>
      <c r="B768">
        <v>134.55000000000001</v>
      </c>
      <c r="C768">
        <v>-82.55</v>
      </c>
      <c r="D768">
        <v>-83.84</v>
      </c>
    </row>
    <row r="769" spans="1:4" x14ac:dyDescent="0.3">
      <c r="A769" s="2">
        <v>33994</v>
      </c>
      <c r="B769">
        <v>133.479999999999</v>
      </c>
      <c r="C769">
        <v>-81.48</v>
      </c>
      <c r="D769">
        <v>-82.77</v>
      </c>
    </row>
    <row r="770" spans="1:4" x14ac:dyDescent="0.3">
      <c r="A770" s="2">
        <v>34000</v>
      </c>
      <c r="B770">
        <v>134.25</v>
      </c>
      <c r="C770">
        <v>-82.25</v>
      </c>
      <c r="D770">
        <v>-83.54</v>
      </c>
    </row>
    <row r="771" spans="1:4" x14ac:dyDescent="0.3">
      <c r="A771" s="2">
        <v>34005</v>
      </c>
      <c r="B771">
        <v>134.77000000000001</v>
      </c>
      <c r="C771">
        <v>-82.77</v>
      </c>
      <c r="D771">
        <v>-84.06</v>
      </c>
    </row>
    <row r="772" spans="1:4" x14ac:dyDescent="0.3">
      <c r="A772" s="2">
        <v>34010</v>
      </c>
      <c r="B772">
        <v>134.5</v>
      </c>
      <c r="C772">
        <v>-82.5</v>
      </c>
      <c r="D772">
        <v>-83.79</v>
      </c>
    </row>
    <row r="773" spans="1:4" x14ac:dyDescent="0.3">
      <c r="A773" s="2">
        <v>34015</v>
      </c>
      <c r="B773">
        <v>133.56</v>
      </c>
      <c r="C773">
        <v>-81.56</v>
      </c>
      <c r="D773">
        <v>-82.85</v>
      </c>
    </row>
    <row r="774" spans="1:4" x14ac:dyDescent="0.3">
      <c r="A774" s="2">
        <v>34017</v>
      </c>
      <c r="B774">
        <v>133.86000000000001</v>
      </c>
      <c r="C774">
        <v>-81.86</v>
      </c>
      <c r="D774">
        <v>-83.15</v>
      </c>
    </row>
    <row r="775" spans="1:4" x14ac:dyDescent="0.3">
      <c r="A775" s="2">
        <v>34025</v>
      </c>
      <c r="B775">
        <v>132.82</v>
      </c>
      <c r="C775">
        <v>-80.819999999999894</v>
      </c>
      <c r="D775">
        <v>-82.11</v>
      </c>
    </row>
    <row r="776" spans="1:4" x14ac:dyDescent="0.3">
      <c r="A776" s="2">
        <v>34028</v>
      </c>
      <c r="B776">
        <v>133.47</v>
      </c>
      <c r="C776">
        <v>-81.47</v>
      </c>
      <c r="D776">
        <v>-82.76</v>
      </c>
    </row>
    <row r="777" spans="1:4" x14ac:dyDescent="0.3">
      <c r="A777" s="2">
        <v>34033</v>
      </c>
      <c r="B777">
        <v>133.24</v>
      </c>
      <c r="C777">
        <v>-81.239999999999895</v>
      </c>
      <c r="D777">
        <v>-82.53</v>
      </c>
    </row>
    <row r="778" spans="1:4" x14ac:dyDescent="0.3">
      <c r="A778" s="2">
        <v>34038</v>
      </c>
      <c r="B778">
        <v>133.27000000000001</v>
      </c>
      <c r="C778">
        <v>-81.27</v>
      </c>
      <c r="D778">
        <v>-82.56</v>
      </c>
    </row>
    <row r="779" spans="1:4" x14ac:dyDescent="0.3">
      <c r="A779" s="2">
        <v>34043</v>
      </c>
      <c r="B779">
        <v>133.41999999999899</v>
      </c>
      <c r="C779">
        <v>-81.42</v>
      </c>
      <c r="D779">
        <v>-82.71</v>
      </c>
    </row>
    <row r="780" spans="1:4" x14ac:dyDescent="0.3">
      <c r="A780" s="2">
        <v>34048</v>
      </c>
      <c r="B780">
        <v>133.46</v>
      </c>
      <c r="C780">
        <v>-81.459999999999894</v>
      </c>
      <c r="D780">
        <v>-82.75</v>
      </c>
    </row>
    <row r="781" spans="1:4" x14ac:dyDescent="0.3">
      <c r="A781" s="2">
        <v>34053</v>
      </c>
      <c r="B781">
        <v>133.21</v>
      </c>
      <c r="C781">
        <v>-81.209999999999894</v>
      </c>
      <c r="D781">
        <v>-82.5</v>
      </c>
    </row>
    <row r="782" spans="1:4" x14ac:dyDescent="0.3">
      <c r="A782" s="2">
        <v>34059</v>
      </c>
      <c r="B782">
        <v>133.16999999999899</v>
      </c>
      <c r="C782">
        <v>-81.17</v>
      </c>
      <c r="D782">
        <v>-82.46</v>
      </c>
    </row>
    <row r="783" spans="1:4" x14ac:dyDescent="0.3">
      <c r="A783" s="2">
        <v>34064</v>
      </c>
      <c r="B783">
        <v>132.94999999999899</v>
      </c>
      <c r="C783">
        <v>-80.95</v>
      </c>
      <c r="D783">
        <v>-82.24</v>
      </c>
    </row>
    <row r="784" spans="1:4" x14ac:dyDescent="0.3">
      <c r="A784" s="2">
        <v>34069</v>
      </c>
      <c r="B784">
        <v>132.83000000000001</v>
      </c>
      <c r="C784">
        <v>-80.83</v>
      </c>
      <c r="D784">
        <v>-82.12</v>
      </c>
    </row>
    <row r="785" spans="1:4" x14ac:dyDescent="0.3">
      <c r="A785" s="2">
        <v>34074</v>
      </c>
      <c r="B785">
        <v>133.41</v>
      </c>
      <c r="C785">
        <v>-81.41</v>
      </c>
      <c r="D785">
        <v>-82.7</v>
      </c>
    </row>
    <row r="786" spans="1:4" x14ac:dyDescent="0.3">
      <c r="A786" s="2">
        <v>34079</v>
      </c>
      <c r="B786">
        <v>133.12</v>
      </c>
      <c r="C786">
        <v>-81.12</v>
      </c>
      <c r="D786">
        <v>-82.41</v>
      </c>
    </row>
    <row r="787" spans="1:4" x14ac:dyDescent="0.3">
      <c r="A787" s="2">
        <v>34084</v>
      </c>
      <c r="B787">
        <v>133.18</v>
      </c>
      <c r="C787">
        <v>-81.180000000000007</v>
      </c>
      <c r="D787">
        <v>-82.47</v>
      </c>
    </row>
    <row r="788" spans="1:4" x14ac:dyDescent="0.3">
      <c r="A788" s="2">
        <v>34085</v>
      </c>
      <c r="B788">
        <v>132.87</v>
      </c>
      <c r="C788">
        <v>-80.87</v>
      </c>
      <c r="D788">
        <v>-82.16</v>
      </c>
    </row>
    <row r="789" spans="1:4" x14ac:dyDescent="0.3">
      <c r="A789" s="2">
        <v>34089</v>
      </c>
      <c r="B789">
        <v>132.62</v>
      </c>
      <c r="C789">
        <v>-80.62</v>
      </c>
      <c r="D789">
        <v>-81.91</v>
      </c>
    </row>
    <row r="790" spans="1:4" x14ac:dyDescent="0.3">
      <c r="A790" s="2">
        <v>34094</v>
      </c>
      <c r="B790">
        <v>132.72</v>
      </c>
      <c r="C790">
        <v>-80.72</v>
      </c>
      <c r="D790">
        <v>-82.01</v>
      </c>
    </row>
    <row r="791" spans="1:4" x14ac:dyDescent="0.3">
      <c r="A791" s="2">
        <v>34099</v>
      </c>
      <c r="B791">
        <v>132.69</v>
      </c>
      <c r="C791">
        <v>-80.69</v>
      </c>
      <c r="D791">
        <v>-81.98</v>
      </c>
    </row>
    <row r="792" spans="1:4" x14ac:dyDescent="0.3">
      <c r="A792" s="2">
        <v>34104</v>
      </c>
      <c r="B792">
        <v>132.65</v>
      </c>
      <c r="C792">
        <v>-80.650000000000006</v>
      </c>
      <c r="D792">
        <v>-81.94</v>
      </c>
    </row>
    <row r="793" spans="1:4" x14ac:dyDescent="0.3">
      <c r="A793" s="2">
        <v>34109</v>
      </c>
      <c r="B793">
        <v>132.25</v>
      </c>
      <c r="C793">
        <v>-80.25</v>
      </c>
      <c r="D793">
        <v>-81.540000000000006</v>
      </c>
    </row>
    <row r="794" spans="1:4" x14ac:dyDescent="0.3">
      <c r="A794" s="2">
        <v>34114</v>
      </c>
      <c r="B794">
        <v>132.54</v>
      </c>
      <c r="C794">
        <v>-80.540000000000006</v>
      </c>
      <c r="D794">
        <v>-81.83</v>
      </c>
    </row>
    <row r="795" spans="1:4" x14ac:dyDescent="0.3">
      <c r="A795" s="2">
        <v>34120</v>
      </c>
      <c r="B795">
        <v>132.30000000000001</v>
      </c>
      <c r="C795">
        <v>-80.3</v>
      </c>
      <c r="D795">
        <v>-81.59</v>
      </c>
    </row>
    <row r="796" spans="1:4" x14ac:dyDescent="0.3">
      <c r="A796" s="2">
        <v>34124</v>
      </c>
      <c r="B796">
        <v>131.6</v>
      </c>
      <c r="C796">
        <v>-79.599999999999895</v>
      </c>
      <c r="D796">
        <v>-80.89</v>
      </c>
    </row>
    <row r="797" spans="1:4" x14ac:dyDescent="0.3">
      <c r="A797" s="2">
        <v>34125</v>
      </c>
      <c r="B797">
        <v>132.54</v>
      </c>
      <c r="C797">
        <v>-80.540000000000006</v>
      </c>
      <c r="D797">
        <v>-81.83</v>
      </c>
    </row>
    <row r="798" spans="1:4" x14ac:dyDescent="0.3">
      <c r="A798" s="2">
        <v>34130</v>
      </c>
      <c r="B798">
        <v>133.979999999999</v>
      </c>
      <c r="C798">
        <v>-81.98</v>
      </c>
      <c r="D798">
        <v>-83.27</v>
      </c>
    </row>
    <row r="799" spans="1:4" x14ac:dyDescent="0.3">
      <c r="A799" s="2">
        <v>34135</v>
      </c>
      <c r="B799">
        <v>133.28</v>
      </c>
      <c r="C799">
        <v>-81.28</v>
      </c>
      <c r="D799">
        <v>-82.57</v>
      </c>
    </row>
    <row r="800" spans="1:4" x14ac:dyDescent="0.3">
      <c r="A800" s="2">
        <v>34140</v>
      </c>
      <c r="B800">
        <v>133.49</v>
      </c>
      <c r="C800">
        <v>-81.489999999999895</v>
      </c>
      <c r="D800">
        <v>-82.78</v>
      </c>
    </row>
    <row r="801" spans="1:4" x14ac:dyDescent="0.3">
      <c r="A801" s="2">
        <v>34145</v>
      </c>
      <c r="B801">
        <v>133.56</v>
      </c>
      <c r="C801">
        <v>-81.56</v>
      </c>
      <c r="D801">
        <v>-82.85</v>
      </c>
    </row>
    <row r="802" spans="1:4" x14ac:dyDescent="0.3">
      <c r="A802" s="2">
        <v>34148</v>
      </c>
      <c r="B802">
        <v>133.06</v>
      </c>
      <c r="C802">
        <v>-81.06</v>
      </c>
      <c r="D802">
        <v>-82.35</v>
      </c>
    </row>
    <row r="803" spans="1:4" x14ac:dyDescent="0.3">
      <c r="A803" s="2">
        <v>34150</v>
      </c>
      <c r="B803">
        <v>134</v>
      </c>
      <c r="C803">
        <v>-82</v>
      </c>
      <c r="D803">
        <v>-83.29</v>
      </c>
    </row>
    <row r="804" spans="1:4" x14ac:dyDescent="0.3">
      <c r="A804" s="2">
        <v>34155</v>
      </c>
      <c r="B804">
        <v>134.19999999999899</v>
      </c>
      <c r="C804">
        <v>-82.2</v>
      </c>
      <c r="D804">
        <v>-83.49</v>
      </c>
    </row>
    <row r="805" spans="1:4" x14ac:dyDescent="0.3">
      <c r="A805" s="2">
        <v>34160</v>
      </c>
      <c r="B805">
        <v>134.52000000000001</v>
      </c>
      <c r="C805">
        <v>-82.52</v>
      </c>
      <c r="D805">
        <v>-83.81</v>
      </c>
    </row>
    <row r="806" spans="1:4" x14ac:dyDescent="0.3">
      <c r="A806" s="2">
        <v>34165</v>
      </c>
      <c r="B806">
        <v>135.04</v>
      </c>
      <c r="C806">
        <v>-83.04</v>
      </c>
      <c r="D806">
        <v>-84.33</v>
      </c>
    </row>
    <row r="807" spans="1:4" x14ac:dyDescent="0.3">
      <c r="A807" s="2">
        <v>34170</v>
      </c>
      <c r="B807">
        <v>135.01</v>
      </c>
      <c r="C807">
        <v>-83.01</v>
      </c>
      <c r="D807">
        <v>-84.3</v>
      </c>
    </row>
    <row r="808" spans="1:4" x14ac:dyDescent="0.3">
      <c r="A808" s="2">
        <v>34175</v>
      </c>
      <c r="B808">
        <v>135.91999999999899</v>
      </c>
      <c r="C808">
        <v>-83.92</v>
      </c>
      <c r="D808">
        <v>-85.21</v>
      </c>
    </row>
    <row r="809" spans="1:4" x14ac:dyDescent="0.3">
      <c r="A809" s="2">
        <v>34181</v>
      </c>
      <c r="B809">
        <v>136.66999999999899</v>
      </c>
      <c r="C809">
        <v>-84.67</v>
      </c>
      <c r="D809">
        <v>-85.96</v>
      </c>
    </row>
    <row r="810" spans="1:4" x14ac:dyDescent="0.3">
      <c r="A810" s="2">
        <v>34186</v>
      </c>
      <c r="B810">
        <v>136.49</v>
      </c>
      <c r="C810">
        <v>-84.49</v>
      </c>
      <c r="D810">
        <v>-85.78</v>
      </c>
    </row>
    <row r="811" spans="1:4" x14ac:dyDescent="0.3">
      <c r="A811" s="2">
        <v>34207</v>
      </c>
      <c r="B811">
        <v>137.75</v>
      </c>
      <c r="C811">
        <v>-85.75</v>
      </c>
      <c r="D811">
        <v>-87.04</v>
      </c>
    </row>
    <row r="812" spans="1:4" x14ac:dyDescent="0.3">
      <c r="A812" s="2">
        <v>34214</v>
      </c>
      <c r="B812">
        <v>138.65</v>
      </c>
      <c r="C812">
        <v>-86.65</v>
      </c>
      <c r="D812">
        <v>-87.94</v>
      </c>
    </row>
    <row r="813" spans="1:4" x14ac:dyDescent="0.3">
      <c r="A813" s="2">
        <v>34222</v>
      </c>
      <c r="B813">
        <v>137.21</v>
      </c>
      <c r="C813">
        <v>-85.21</v>
      </c>
      <c r="D813">
        <v>-86.5</v>
      </c>
    </row>
    <row r="814" spans="1:4" x14ac:dyDescent="0.3">
      <c r="A814" s="2">
        <v>34227</v>
      </c>
      <c r="B814">
        <v>137.04</v>
      </c>
      <c r="C814">
        <v>-85.04</v>
      </c>
      <c r="D814">
        <v>-86.33</v>
      </c>
    </row>
    <row r="815" spans="1:4" x14ac:dyDescent="0.3">
      <c r="A815" s="2">
        <v>34237</v>
      </c>
      <c r="B815">
        <v>137</v>
      </c>
      <c r="C815">
        <v>-85</v>
      </c>
      <c r="D815">
        <v>-86.29</v>
      </c>
    </row>
    <row r="816" spans="1:4" x14ac:dyDescent="0.3">
      <c r="A816" s="2">
        <v>34242</v>
      </c>
      <c r="B816">
        <v>137.16999999999899</v>
      </c>
      <c r="C816">
        <v>-85.17</v>
      </c>
      <c r="D816">
        <v>-86.46</v>
      </c>
    </row>
    <row r="817" spans="1:4" x14ac:dyDescent="0.3">
      <c r="A817" s="2">
        <v>34247</v>
      </c>
      <c r="B817">
        <v>137.96</v>
      </c>
      <c r="C817">
        <v>-85.96</v>
      </c>
      <c r="D817">
        <v>-87.25</v>
      </c>
    </row>
    <row r="818" spans="1:4" x14ac:dyDescent="0.3">
      <c r="A818" s="2">
        <v>34252</v>
      </c>
      <c r="B818">
        <v>138.12</v>
      </c>
      <c r="C818">
        <v>-86.12</v>
      </c>
      <c r="D818">
        <v>-87.41</v>
      </c>
    </row>
    <row r="819" spans="1:4" x14ac:dyDescent="0.3">
      <c r="A819" s="2">
        <v>34257</v>
      </c>
      <c r="B819">
        <v>139.69999999999899</v>
      </c>
      <c r="C819">
        <v>-87.7</v>
      </c>
      <c r="D819">
        <v>-88.99</v>
      </c>
    </row>
    <row r="820" spans="1:4" x14ac:dyDescent="0.3">
      <c r="A820" s="2">
        <v>34262</v>
      </c>
      <c r="B820">
        <v>141.19999999999899</v>
      </c>
      <c r="C820">
        <v>-89.2</v>
      </c>
      <c r="D820">
        <v>-90.49</v>
      </c>
    </row>
    <row r="821" spans="1:4" x14ac:dyDescent="0.3">
      <c r="A821" s="2">
        <v>34267</v>
      </c>
      <c r="B821">
        <v>142.6</v>
      </c>
      <c r="C821">
        <v>-90.6</v>
      </c>
      <c r="D821">
        <v>-91.89</v>
      </c>
    </row>
    <row r="822" spans="1:4" x14ac:dyDescent="0.3">
      <c r="A822" s="2">
        <v>34273</v>
      </c>
      <c r="B822">
        <v>143.38</v>
      </c>
      <c r="C822">
        <v>-91.38</v>
      </c>
      <c r="D822">
        <v>-92.67</v>
      </c>
    </row>
    <row r="823" spans="1:4" x14ac:dyDescent="0.3">
      <c r="A823" s="2">
        <v>34278</v>
      </c>
      <c r="B823">
        <v>144.229999999999</v>
      </c>
      <c r="C823">
        <v>-92.23</v>
      </c>
      <c r="D823">
        <v>-93.52</v>
      </c>
    </row>
    <row r="824" spans="1:4" x14ac:dyDescent="0.3">
      <c r="A824" s="2">
        <v>34283</v>
      </c>
      <c r="B824">
        <v>144.91</v>
      </c>
      <c r="C824">
        <v>-92.91</v>
      </c>
      <c r="D824">
        <v>-94.2</v>
      </c>
    </row>
    <row r="825" spans="1:4" x14ac:dyDescent="0.3">
      <c r="A825" s="2">
        <v>34288</v>
      </c>
      <c r="B825">
        <v>145.43</v>
      </c>
      <c r="C825">
        <v>-93.43</v>
      </c>
      <c r="D825">
        <v>-94.72</v>
      </c>
    </row>
    <row r="826" spans="1:4" x14ac:dyDescent="0.3">
      <c r="A826" s="2">
        <v>34293</v>
      </c>
      <c r="B826">
        <v>145.37</v>
      </c>
      <c r="C826">
        <v>-93.37</v>
      </c>
      <c r="D826">
        <v>-94.66</v>
      </c>
    </row>
    <row r="827" spans="1:4" x14ac:dyDescent="0.3">
      <c r="A827" s="2">
        <v>34298</v>
      </c>
      <c r="B827">
        <v>145.93</v>
      </c>
      <c r="C827">
        <v>-93.93</v>
      </c>
      <c r="D827">
        <v>-95.22</v>
      </c>
    </row>
    <row r="828" spans="1:4" x14ac:dyDescent="0.3">
      <c r="A828" s="2">
        <v>34303</v>
      </c>
      <c r="B828">
        <v>146.46</v>
      </c>
      <c r="C828">
        <v>-94.46</v>
      </c>
      <c r="D828">
        <v>-95.75</v>
      </c>
    </row>
    <row r="829" spans="1:4" x14ac:dyDescent="0.3">
      <c r="A829" s="2">
        <v>34308</v>
      </c>
      <c r="B829">
        <v>146.47</v>
      </c>
      <c r="C829">
        <v>-94.47</v>
      </c>
      <c r="D829">
        <v>-95.76</v>
      </c>
    </row>
    <row r="830" spans="1:4" x14ac:dyDescent="0.3">
      <c r="A830" s="2">
        <v>34313</v>
      </c>
      <c r="B830">
        <v>147.43</v>
      </c>
      <c r="C830">
        <v>-95.43</v>
      </c>
      <c r="D830">
        <v>-96.72</v>
      </c>
    </row>
    <row r="831" spans="1:4" x14ac:dyDescent="0.3">
      <c r="A831" s="2">
        <v>34318</v>
      </c>
      <c r="B831">
        <v>147.54</v>
      </c>
      <c r="C831">
        <v>-95.54</v>
      </c>
      <c r="D831">
        <v>-96.83</v>
      </c>
    </row>
    <row r="832" spans="1:4" x14ac:dyDescent="0.3">
      <c r="A832" s="2">
        <v>34323</v>
      </c>
      <c r="B832">
        <v>147.96</v>
      </c>
      <c r="C832">
        <v>-95.96</v>
      </c>
      <c r="D832">
        <v>-97.25</v>
      </c>
    </row>
    <row r="833" spans="1:4" x14ac:dyDescent="0.3">
      <c r="A833" s="2">
        <v>34328</v>
      </c>
      <c r="B833">
        <v>148.4</v>
      </c>
      <c r="C833">
        <v>-96.4</v>
      </c>
      <c r="D833">
        <v>-97.69</v>
      </c>
    </row>
    <row r="834" spans="1:4" x14ac:dyDescent="0.3">
      <c r="A834" s="2">
        <v>34334</v>
      </c>
      <c r="B834">
        <v>148.9</v>
      </c>
      <c r="C834">
        <v>-96.9</v>
      </c>
      <c r="D834">
        <v>-98.19</v>
      </c>
    </row>
    <row r="835" spans="1:4" x14ac:dyDescent="0.3">
      <c r="A835" s="2">
        <v>34339</v>
      </c>
      <c r="B835">
        <v>149.18</v>
      </c>
      <c r="C835">
        <v>-97.18</v>
      </c>
      <c r="D835">
        <v>-98.47</v>
      </c>
    </row>
    <row r="836" spans="1:4" x14ac:dyDescent="0.3">
      <c r="A836" s="2">
        <v>34344</v>
      </c>
      <c r="B836">
        <v>149.4</v>
      </c>
      <c r="C836">
        <v>-97.4</v>
      </c>
      <c r="D836">
        <v>-98.69</v>
      </c>
    </row>
    <row r="837" spans="1:4" x14ac:dyDescent="0.3">
      <c r="A837" s="2">
        <v>34345</v>
      </c>
      <c r="B837">
        <v>149.229999999999</v>
      </c>
      <c r="C837">
        <v>-97.23</v>
      </c>
      <c r="D837">
        <v>-98.52</v>
      </c>
    </row>
    <row r="838" spans="1:4" x14ac:dyDescent="0.3">
      <c r="A838" s="2">
        <v>34349</v>
      </c>
      <c r="B838">
        <v>149.229999999999</v>
      </c>
      <c r="C838">
        <v>-97.23</v>
      </c>
      <c r="D838">
        <v>-98.52</v>
      </c>
    </row>
    <row r="839" spans="1:4" x14ac:dyDescent="0.3">
      <c r="A839" s="2">
        <v>34354</v>
      </c>
      <c r="B839">
        <v>150.66999999999899</v>
      </c>
      <c r="C839">
        <v>-98.67</v>
      </c>
      <c r="D839">
        <v>-99.96</v>
      </c>
    </row>
    <row r="840" spans="1:4" x14ac:dyDescent="0.3">
      <c r="A840" s="2">
        <v>34359</v>
      </c>
      <c r="B840">
        <v>150.66</v>
      </c>
      <c r="C840">
        <v>-98.66</v>
      </c>
      <c r="D840">
        <v>-99.95</v>
      </c>
    </row>
    <row r="841" spans="1:4" x14ac:dyDescent="0.3">
      <c r="A841" s="2">
        <v>34365</v>
      </c>
      <c r="B841">
        <v>150.32</v>
      </c>
      <c r="C841">
        <v>-98.32</v>
      </c>
      <c r="D841">
        <v>-99.61</v>
      </c>
    </row>
    <row r="842" spans="1:4" x14ac:dyDescent="0.3">
      <c r="A842" s="2">
        <v>34375</v>
      </c>
      <c r="B842">
        <v>150.63999999999899</v>
      </c>
      <c r="C842">
        <v>-98.64</v>
      </c>
      <c r="D842">
        <v>-99.93</v>
      </c>
    </row>
    <row r="843" spans="1:4" x14ac:dyDescent="0.3">
      <c r="A843" s="2">
        <v>34380</v>
      </c>
      <c r="B843">
        <v>150.44999999999899</v>
      </c>
      <c r="C843">
        <v>-98.45</v>
      </c>
      <c r="D843">
        <v>-99.74</v>
      </c>
    </row>
    <row r="844" spans="1:4" x14ac:dyDescent="0.3">
      <c r="A844" s="2">
        <v>34382</v>
      </c>
      <c r="B844">
        <v>151</v>
      </c>
      <c r="C844">
        <v>-99</v>
      </c>
      <c r="D844">
        <v>-100.29</v>
      </c>
    </row>
    <row r="845" spans="1:4" x14ac:dyDescent="0.3">
      <c r="A845" s="2">
        <v>34390</v>
      </c>
      <c r="B845">
        <v>150.05000000000001</v>
      </c>
      <c r="C845">
        <v>-98.05</v>
      </c>
      <c r="D845">
        <v>-99.34</v>
      </c>
    </row>
    <row r="846" spans="1:4" x14ac:dyDescent="0.3">
      <c r="A846" s="2">
        <v>34393</v>
      </c>
      <c r="B846">
        <v>150.33000000000001</v>
      </c>
      <c r="C846">
        <v>-98.33</v>
      </c>
      <c r="D846">
        <v>-99.62</v>
      </c>
    </row>
    <row r="847" spans="1:4" x14ac:dyDescent="0.3">
      <c r="A847" s="2">
        <v>34398</v>
      </c>
      <c r="B847">
        <v>149.9</v>
      </c>
      <c r="C847">
        <v>-97.9</v>
      </c>
      <c r="D847">
        <v>-99.19</v>
      </c>
    </row>
    <row r="848" spans="1:4" x14ac:dyDescent="0.3">
      <c r="A848" s="2">
        <v>34403</v>
      </c>
      <c r="B848">
        <v>148.25</v>
      </c>
      <c r="C848">
        <v>-96.25</v>
      </c>
      <c r="D848">
        <v>-97.54</v>
      </c>
    </row>
    <row r="849" spans="1:4" x14ac:dyDescent="0.3">
      <c r="A849" s="2">
        <v>34408</v>
      </c>
      <c r="B849">
        <v>147.06</v>
      </c>
      <c r="C849">
        <v>-95.06</v>
      </c>
      <c r="D849">
        <v>-96.35</v>
      </c>
    </row>
    <row r="850" spans="1:4" x14ac:dyDescent="0.3">
      <c r="A850" s="2">
        <v>34413</v>
      </c>
      <c r="B850">
        <v>146.34</v>
      </c>
      <c r="C850">
        <v>-94.34</v>
      </c>
      <c r="D850">
        <v>-95.63</v>
      </c>
    </row>
    <row r="851" spans="1:4" x14ac:dyDescent="0.3">
      <c r="A851" s="2">
        <v>34418</v>
      </c>
      <c r="B851">
        <v>145.24</v>
      </c>
      <c r="C851">
        <v>-93.24</v>
      </c>
      <c r="D851">
        <v>-94.53</v>
      </c>
    </row>
    <row r="852" spans="1:4" x14ac:dyDescent="0.3">
      <c r="A852" s="2">
        <v>34424</v>
      </c>
      <c r="B852">
        <v>144.02000000000001</v>
      </c>
      <c r="C852">
        <v>-92.02</v>
      </c>
      <c r="D852">
        <v>-93.31</v>
      </c>
    </row>
    <row r="853" spans="1:4" x14ac:dyDescent="0.3">
      <c r="A853" s="2">
        <v>34429</v>
      </c>
      <c r="B853">
        <v>143.61000000000001</v>
      </c>
      <c r="C853">
        <v>-91.61</v>
      </c>
      <c r="D853">
        <v>-92.9</v>
      </c>
    </row>
    <row r="854" spans="1:4" x14ac:dyDescent="0.3">
      <c r="A854" s="2">
        <v>34434</v>
      </c>
      <c r="B854">
        <v>142.94</v>
      </c>
      <c r="C854">
        <v>-90.94</v>
      </c>
      <c r="D854">
        <v>-92.23</v>
      </c>
    </row>
    <row r="855" spans="1:4" x14ac:dyDescent="0.3">
      <c r="A855" s="2">
        <v>34439</v>
      </c>
      <c r="B855">
        <v>142.4</v>
      </c>
      <c r="C855">
        <v>-90.4</v>
      </c>
      <c r="D855">
        <v>-91.69</v>
      </c>
    </row>
    <row r="856" spans="1:4" x14ac:dyDescent="0.3">
      <c r="A856" s="2">
        <v>34442</v>
      </c>
      <c r="B856">
        <v>141.94999999999899</v>
      </c>
      <c r="C856">
        <v>-89.95</v>
      </c>
      <c r="D856">
        <v>-91.24</v>
      </c>
    </row>
    <row r="857" spans="1:4" x14ac:dyDescent="0.3">
      <c r="A857" s="2">
        <v>34444</v>
      </c>
      <c r="B857">
        <v>142.11000000000001</v>
      </c>
      <c r="C857">
        <v>-90.11</v>
      </c>
      <c r="D857">
        <v>-91.4</v>
      </c>
    </row>
    <row r="858" spans="1:4" x14ac:dyDescent="0.3">
      <c r="A858" s="2">
        <v>34449</v>
      </c>
      <c r="B858">
        <v>141.68</v>
      </c>
      <c r="C858">
        <v>-89.68</v>
      </c>
      <c r="D858">
        <v>-90.97</v>
      </c>
    </row>
    <row r="859" spans="1:4" x14ac:dyDescent="0.3">
      <c r="A859" s="2">
        <v>34454</v>
      </c>
      <c r="B859">
        <v>141.97</v>
      </c>
      <c r="C859">
        <v>-89.97</v>
      </c>
      <c r="D859">
        <v>-91.26</v>
      </c>
    </row>
    <row r="860" spans="1:4" x14ac:dyDescent="0.3">
      <c r="A860" s="2">
        <v>34459</v>
      </c>
      <c r="B860">
        <v>141.16999999999899</v>
      </c>
      <c r="C860">
        <v>-89.17</v>
      </c>
      <c r="D860">
        <v>-90.46</v>
      </c>
    </row>
    <row r="861" spans="1:4" x14ac:dyDescent="0.3">
      <c r="A861" s="2">
        <v>34464</v>
      </c>
      <c r="B861">
        <v>140.71</v>
      </c>
      <c r="C861">
        <v>-88.71</v>
      </c>
      <c r="D861">
        <v>-90</v>
      </c>
    </row>
    <row r="862" spans="1:4" x14ac:dyDescent="0.3">
      <c r="A862" s="2">
        <v>34469</v>
      </c>
      <c r="B862">
        <v>140.68</v>
      </c>
      <c r="C862">
        <v>-88.68</v>
      </c>
      <c r="D862">
        <v>-89.97</v>
      </c>
    </row>
    <row r="863" spans="1:4" x14ac:dyDescent="0.3">
      <c r="A863" s="2">
        <v>34474</v>
      </c>
      <c r="B863">
        <v>140.729999999999</v>
      </c>
      <c r="C863">
        <v>-88.73</v>
      </c>
      <c r="D863">
        <v>-90.02</v>
      </c>
    </row>
    <row r="864" spans="1:4" x14ac:dyDescent="0.3">
      <c r="A864" s="2">
        <v>34479</v>
      </c>
      <c r="B864">
        <v>140.63</v>
      </c>
      <c r="C864">
        <v>-88.63</v>
      </c>
      <c r="D864">
        <v>-89.92</v>
      </c>
    </row>
    <row r="865" spans="1:4" x14ac:dyDescent="0.3">
      <c r="A865" s="2">
        <v>34485</v>
      </c>
      <c r="B865">
        <v>140.63</v>
      </c>
      <c r="C865">
        <v>-88.63</v>
      </c>
      <c r="D865">
        <v>-89.92</v>
      </c>
    </row>
    <row r="866" spans="1:4" x14ac:dyDescent="0.3">
      <c r="A866" s="2">
        <v>34490</v>
      </c>
      <c r="B866">
        <v>140.68</v>
      </c>
      <c r="C866">
        <v>-88.68</v>
      </c>
      <c r="D866">
        <v>-89.97</v>
      </c>
    </row>
    <row r="867" spans="1:4" x14ac:dyDescent="0.3">
      <c r="A867" s="2">
        <v>34495</v>
      </c>
      <c r="B867">
        <v>140.22</v>
      </c>
      <c r="C867">
        <v>-88.22</v>
      </c>
      <c r="D867">
        <v>-89.51</v>
      </c>
    </row>
    <row r="868" spans="1:4" x14ac:dyDescent="0.3">
      <c r="A868" s="2">
        <v>34500</v>
      </c>
      <c r="B868">
        <v>140.61000000000001</v>
      </c>
      <c r="C868">
        <v>-88.61</v>
      </c>
      <c r="D868">
        <v>-89.9</v>
      </c>
    </row>
    <row r="869" spans="1:4" x14ac:dyDescent="0.3">
      <c r="A869" s="2">
        <v>34505</v>
      </c>
      <c r="B869">
        <v>140.16999999999899</v>
      </c>
      <c r="C869">
        <v>-88.17</v>
      </c>
      <c r="D869">
        <v>-89.46</v>
      </c>
    </row>
    <row r="870" spans="1:4" x14ac:dyDescent="0.3">
      <c r="A870" s="2">
        <v>34510</v>
      </c>
      <c r="B870">
        <v>140.81</v>
      </c>
      <c r="C870">
        <v>-88.81</v>
      </c>
      <c r="D870">
        <v>-90.1</v>
      </c>
    </row>
    <row r="871" spans="1:4" x14ac:dyDescent="0.3">
      <c r="A871" s="2">
        <v>34512</v>
      </c>
      <c r="B871">
        <v>140.86000000000001</v>
      </c>
      <c r="C871">
        <v>-88.86</v>
      </c>
      <c r="D871">
        <v>-90.15</v>
      </c>
    </row>
    <row r="872" spans="1:4" x14ac:dyDescent="0.3">
      <c r="A872" s="2">
        <v>34515</v>
      </c>
      <c r="B872">
        <v>140.85</v>
      </c>
      <c r="C872">
        <v>-88.85</v>
      </c>
      <c r="D872">
        <v>-90.14</v>
      </c>
    </row>
    <row r="873" spans="1:4" x14ac:dyDescent="0.3">
      <c r="A873" s="2">
        <v>34520</v>
      </c>
      <c r="B873">
        <v>140.81</v>
      </c>
      <c r="C873">
        <v>-88.81</v>
      </c>
      <c r="D873">
        <v>-90.1</v>
      </c>
    </row>
    <row r="874" spans="1:4" x14ac:dyDescent="0.3">
      <c r="A874" s="2">
        <v>34525</v>
      </c>
      <c r="B874">
        <v>141.34</v>
      </c>
      <c r="C874">
        <v>-89.34</v>
      </c>
      <c r="D874">
        <v>-90.63</v>
      </c>
    </row>
    <row r="875" spans="1:4" x14ac:dyDescent="0.3">
      <c r="A875" s="2">
        <v>34530</v>
      </c>
      <c r="B875">
        <v>140.87</v>
      </c>
      <c r="C875">
        <v>-88.87</v>
      </c>
      <c r="D875">
        <v>-90.16</v>
      </c>
    </row>
    <row r="876" spans="1:4" x14ac:dyDescent="0.3">
      <c r="A876" s="2">
        <v>34535</v>
      </c>
      <c r="B876">
        <v>140.78</v>
      </c>
      <c r="C876">
        <v>-88.78</v>
      </c>
      <c r="D876">
        <v>-90.07</v>
      </c>
    </row>
    <row r="877" spans="1:4" x14ac:dyDescent="0.3">
      <c r="A877" s="2">
        <v>34540</v>
      </c>
      <c r="B877">
        <v>140.34</v>
      </c>
      <c r="C877">
        <v>-88.34</v>
      </c>
      <c r="D877">
        <v>-89.63</v>
      </c>
    </row>
    <row r="878" spans="1:4" x14ac:dyDescent="0.3">
      <c r="A878" s="2">
        <v>34546</v>
      </c>
      <c r="B878">
        <v>140.03</v>
      </c>
      <c r="C878">
        <v>-88.03</v>
      </c>
      <c r="D878">
        <v>-89.32</v>
      </c>
    </row>
    <row r="879" spans="1:4" x14ac:dyDescent="0.3">
      <c r="A879" s="2">
        <v>34551</v>
      </c>
      <c r="B879">
        <v>139.86000000000001</v>
      </c>
      <c r="C879">
        <v>-87.86</v>
      </c>
      <c r="D879">
        <v>-89.15</v>
      </c>
    </row>
    <row r="880" spans="1:4" x14ac:dyDescent="0.3">
      <c r="A880" s="2">
        <v>34556</v>
      </c>
      <c r="B880">
        <v>139.66999999999899</v>
      </c>
      <c r="C880">
        <v>-87.67</v>
      </c>
      <c r="D880">
        <v>-88.96</v>
      </c>
    </row>
    <row r="881" spans="1:4" x14ac:dyDescent="0.3">
      <c r="A881" s="2">
        <v>34561</v>
      </c>
      <c r="B881">
        <v>139.29</v>
      </c>
      <c r="C881">
        <v>-87.29</v>
      </c>
      <c r="D881">
        <v>-88.58</v>
      </c>
    </row>
    <row r="882" spans="1:4" x14ac:dyDescent="0.3">
      <c r="A882" s="2">
        <v>34564</v>
      </c>
      <c r="B882">
        <v>139.34</v>
      </c>
      <c r="C882">
        <v>-87.34</v>
      </c>
      <c r="D882">
        <v>-88.63</v>
      </c>
    </row>
    <row r="883" spans="1:4" x14ac:dyDescent="0.3">
      <c r="A883" s="2">
        <v>34566</v>
      </c>
      <c r="B883">
        <v>139.59</v>
      </c>
      <c r="C883">
        <v>-87.59</v>
      </c>
      <c r="D883">
        <v>-88.88</v>
      </c>
    </row>
    <row r="884" spans="1:4" x14ac:dyDescent="0.3">
      <c r="A884" s="2">
        <v>34571</v>
      </c>
      <c r="B884">
        <v>139.30000000000001</v>
      </c>
      <c r="C884">
        <v>-87.3</v>
      </c>
      <c r="D884">
        <v>-88.59</v>
      </c>
    </row>
    <row r="885" spans="1:4" x14ac:dyDescent="0.3">
      <c r="A885" s="2">
        <v>34577</v>
      </c>
      <c r="B885">
        <v>139.4</v>
      </c>
      <c r="C885">
        <v>-87.4</v>
      </c>
      <c r="D885">
        <v>-88.69</v>
      </c>
    </row>
    <row r="886" spans="1:4" x14ac:dyDescent="0.3">
      <c r="A886" s="2">
        <v>34582</v>
      </c>
      <c r="B886">
        <v>139.63999999999899</v>
      </c>
      <c r="C886">
        <v>-87.64</v>
      </c>
      <c r="D886">
        <v>-88.93</v>
      </c>
    </row>
    <row r="887" spans="1:4" x14ac:dyDescent="0.3">
      <c r="A887" s="2">
        <v>34587</v>
      </c>
      <c r="B887">
        <v>139.63</v>
      </c>
      <c r="C887">
        <v>-87.63</v>
      </c>
      <c r="D887">
        <v>-88.92</v>
      </c>
    </row>
    <row r="888" spans="1:4" x14ac:dyDescent="0.3">
      <c r="A888" s="2">
        <v>34592</v>
      </c>
      <c r="B888">
        <v>140.44</v>
      </c>
      <c r="C888">
        <v>-88.44</v>
      </c>
      <c r="D888">
        <v>-89.73</v>
      </c>
    </row>
    <row r="889" spans="1:4" x14ac:dyDescent="0.3">
      <c r="A889" s="2">
        <v>34597</v>
      </c>
      <c r="B889">
        <v>140.41999999999899</v>
      </c>
      <c r="C889">
        <v>-88.42</v>
      </c>
      <c r="D889">
        <v>-89.71</v>
      </c>
    </row>
    <row r="890" spans="1:4" x14ac:dyDescent="0.3">
      <c r="A890" s="2">
        <v>34602</v>
      </c>
      <c r="B890">
        <v>140.32</v>
      </c>
      <c r="C890">
        <v>-88.32</v>
      </c>
      <c r="D890">
        <v>-89.61</v>
      </c>
    </row>
    <row r="891" spans="1:4" x14ac:dyDescent="0.3">
      <c r="A891" s="2">
        <v>34607</v>
      </c>
      <c r="B891">
        <v>140.33000000000001</v>
      </c>
      <c r="C891">
        <v>-88.33</v>
      </c>
      <c r="D891">
        <v>-89.62</v>
      </c>
    </row>
    <row r="892" spans="1:4" x14ac:dyDescent="0.3">
      <c r="A892" s="2">
        <v>34612</v>
      </c>
      <c r="B892">
        <v>140.41</v>
      </c>
      <c r="C892">
        <v>-88.41</v>
      </c>
      <c r="D892">
        <v>-89.7</v>
      </c>
    </row>
    <row r="893" spans="1:4" x14ac:dyDescent="0.3">
      <c r="A893" s="2">
        <v>34617</v>
      </c>
      <c r="B893">
        <v>140.75</v>
      </c>
      <c r="C893">
        <v>-88.75</v>
      </c>
      <c r="D893">
        <v>-90.04</v>
      </c>
    </row>
    <row r="894" spans="1:4" x14ac:dyDescent="0.3">
      <c r="A894" s="2">
        <v>34619</v>
      </c>
      <c r="B894">
        <v>140.78</v>
      </c>
      <c r="C894">
        <v>-88.78</v>
      </c>
      <c r="D894">
        <v>-90.07</v>
      </c>
    </row>
    <row r="895" spans="1:4" x14ac:dyDescent="0.3">
      <c r="A895" s="2">
        <v>34627</v>
      </c>
      <c r="B895">
        <v>140.28</v>
      </c>
      <c r="C895">
        <v>-88.28</v>
      </c>
      <c r="D895">
        <v>-89.57</v>
      </c>
    </row>
    <row r="896" spans="1:4" x14ac:dyDescent="0.3">
      <c r="A896" s="2">
        <v>34632</v>
      </c>
      <c r="B896">
        <v>140.1</v>
      </c>
      <c r="C896">
        <v>-88.1</v>
      </c>
      <c r="D896">
        <v>-89.39</v>
      </c>
    </row>
    <row r="897" spans="1:4" x14ac:dyDescent="0.3">
      <c r="A897" s="2">
        <v>34638</v>
      </c>
      <c r="B897">
        <v>140.09</v>
      </c>
      <c r="C897">
        <v>-88.09</v>
      </c>
      <c r="D897">
        <v>-89.38</v>
      </c>
    </row>
    <row r="898" spans="1:4" x14ac:dyDescent="0.3">
      <c r="A898" s="2">
        <v>34643</v>
      </c>
      <c r="B898">
        <v>140.13999999999899</v>
      </c>
      <c r="C898">
        <v>-88.14</v>
      </c>
      <c r="D898">
        <v>-89.43</v>
      </c>
    </row>
    <row r="899" spans="1:4" x14ac:dyDescent="0.3">
      <c r="A899" s="2">
        <v>34648</v>
      </c>
      <c r="B899">
        <v>139.83000000000001</v>
      </c>
      <c r="C899">
        <v>-87.83</v>
      </c>
      <c r="D899">
        <v>-89.12</v>
      </c>
    </row>
    <row r="900" spans="1:4" x14ac:dyDescent="0.3">
      <c r="A900" s="2">
        <v>34653</v>
      </c>
      <c r="B900">
        <v>139.71</v>
      </c>
      <c r="C900">
        <v>-87.71</v>
      </c>
      <c r="D900">
        <v>-89</v>
      </c>
    </row>
    <row r="901" spans="1:4" x14ac:dyDescent="0.3">
      <c r="A901" s="2">
        <v>34658</v>
      </c>
      <c r="B901">
        <v>140.51</v>
      </c>
      <c r="C901">
        <v>-88.51</v>
      </c>
      <c r="D901">
        <v>-89.8</v>
      </c>
    </row>
    <row r="902" spans="1:4" x14ac:dyDescent="0.3">
      <c r="A902" s="2">
        <v>34663</v>
      </c>
      <c r="B902">
        <v>140.15</v>
      </c>
      <c r="C902">
        <v>-88.15</v>
      </c>
      <c r="D902">
        <v>-89.44</v>
      </c>
    </row>
    <row r="903" spans="1:4" x14ac:dyDescent="0.3">
      <c r="A903" s="2">
        <v>34668</v>
      </c>
      <c r="B903">
        <v>139</v>
      </c>
      <c r="C903">
        <v>-87</v>
      </c>
      <c r="D903">
        <v>-88.29</v>
      </c>
    </row>
    <row r="904" spans="1:4" x14ac:dyDescent="0.3">
      <c r="A904" s="2">
        <v>34673</v>
      </c>
      <c r="B904">
        <v>138.19</v>
      </c>
      <c r="C904">
        <v>-86.19</v>
      </c>
      <c r="D904">
        <v>-87.48</v>
      </c>
    </row>
    <row r="905" spans="1:4" x14ac:dyDescent="0.3">
      <c r="A905" s="2">
        <v>34678</v>
      </c>
      <c r="B905">
        <v>138.35</v>
      </c>
      <c r="C905">
        <v>-86.35</v>
      </c>
      <c r="D905">
        <v>-87.64</v>
      </c>
    </row>
    <row r="906" spans="1:4" x14ac:dyDescent="0.3">
      <c r="A906" s="2">
        <v>34683</v>
      </c>
      <c r="B906">
        <v>138.03</v>
      </c>
      <c r="C906">
        <v>-86.03</v>
      </c>
      <c r="D906">
        <v>-87.32</v>
      </c>
    </row>
    <row r="907" spans="1:4" x14ac:dyDescent="0.3">
      <c r="A907" s="2">
        <v>34688</v>
      </c>
      <c r="B907">
        <v>137.6</v>
      </c>
      <c r="C907">
        <v>-85.6</v>
      </c>
      <c r="D907">
        <v>-86.89</v>
      </c>
    </row>
    <row r="908" spans="1:4" x14ac:dyDescent="0.3">
      <c r="A908" s="2">
        <v>34693</v>
      </c>
      <c r="B908">
        <v>137.38</v>
      </c>
      <c r="C908">
        <v>-85.38</v>
      </c>
      <c r="D908">
        <v>-86.67</v>
      </c>
    </row>
    <row r="909" spans="1:4" x14ac:dyDescent="0.3">
      <c r="A909" s="2">
        <v>34699</v>
      </c>
      <c r="B909">
        <v>137.19999999999899</v>
      </c>
      <c r="C909">
        <v>-85.2</v>
      </c>
      <c r="D909">
        <v>-86.49</v>
      </c>
    </row>
    <row r="910" spans="1:4" x14ac:dyDescent="0.3">
      <c r="A910" s="2">
        <v>34704</v>
      </c>
      <c r="B910">
        <v>137.27000000000001</v>
      </c>
      <c r="C910">
        <v>-85.27</v>
      </c>
      <c r="D910">
        <v>-86.56</v>
      </c>
    </row>
    <row r="911" spans="1:4" x14ac:dyDescent="0.3">
      <c r="A911" s="2">
        <v>34709</v>
      </c>
      <c r="B911">
        <v>137.18</v>
      </c>
      <c r="C911">
        <v>-85.18</v>
      </c>
      <c r="D911">
        <v>-86.47</v>
      </c>
    </row>
    <row r="912" spans="1:4" x14ac:dyDescent="0.3">
      <c r="A912" s="2">
        <v>34710</v>
      </c>
      <c r="B912">
        <v>137.18</v>
      </c>
      <c r="C912">
        <v>-85.18</v>
      </c>
      <c r="D912">
        <v>-86.47</v>
      </c>
    </row>
    <row r="913" spans="1:4" x14ac:dyDescent="0.3">
      <c r="A913" s="2">
        <v>34714</v>
      </c>
      <c r="B913">
        <v>137.46</v>
      </c>
      <c r="C913">
        <v>-85.46</v>
      </c>
      <c r="D913">
        <v>-86.75</v>
      </c>
    </row>
    <row r="914" spans="1:4" x14ac:dyDescent="0.3">
      <c r="A914" s="2">
        <v>34719</v>
      </c>
      <c r="B914">
        <v>136.43</v>
      </c>
      <c r="C914">
        <v>-84.43</v>
      </c>
      <c r="D914">
        <v>-85.72</v>
      </c>
    </row>
    <row r="915" spans="1:4" x14ac:dyDescent="0.3">
      <c r="A915" s="2">
        <v>34724</v>
      </c>
      <c r="B915">
        <v>136.75</v>
      </c>
      <c r="C915">
        <v>-84.75</v>
      </c>
      <c r="D915">
        <v>-86.04</v>
      </c>
    </row>
    <row r="916" spans="1:4" x14ac:dyDescent="0.3">
      <c r="A916" s="2">
        <v>34730</v>
      </c>
      <c r="B916">
        <v>136.52000000000001</v>
      </c>
      <c r="C916">
        <v>-84.52</v>
      </c>
      <c r="D916">
        <v>-85.81</v>
      </c>
    </row>
    <row r="917" spans="1:4" x14ac:dyDescent="0.3">
      <c r="A917" s="2">
        <v>34735</v>
      </c>
      <c r="B917">
        <v>136.41999999999899</v>
      </c>
      <c r="C917">
        <v>-84.42</v>
      </c>
      <c r="D917">
        <v>-85.71</v>
      </c>
    </row>
    <row r="918" spans="1:4" x14ac:dyDescent="0.3">
      <c r="A918" s="2">
        <v>34740</v>
      </c>
      <c r="B918">
        <v>136.88</v>
      </c>
      <c r="C918">
        <v>-84.88</v>
      </c>
      <c r="D918">
        <v>-86.17</v>
      </c>
    </row>
    <row r="919" spans="1:4" x14ac:dyDescent="0.3">
      <c r="A919" s="2">
        <v>34745</v>
      </c>
      <c r="B919">
        <v>136.77000000000001</v>
      </c>
      <c r="C919">
        <v>-84.77</v>
      </c>
      <c r="D919">
        <v>-86.06</v>
      </c>
    </row>
    <row r="920" spans="1:4" x14ac:dyDescent="0.3">
      <c r="A920" s="2">
        <v>34750</v>
      </c>
      <c r="B920">
        <v>136.4</v>
      </c>
      <c r="C920">
        <v>-84.4</v>
      </c>
      <c r="D920">
        <v>-85.69</v>
      </c>
    </row>
    <row r="921" spans="1:4" x14ac:dyDescent="0.3">
      <c r="A921" s="2">
        <v>34755</v>
      </c>
      <c r="B921">
        <v>136.66999999999899</v>
      </c>
      <c r="C921">
        <v>-84.67</v>
      </c>
      <c r="D921">
        <v>-85.96</v>
      </c>
    </row>
    <row r="922" spans="1:4" x14ac:dyDescent="0.3">
      <c r="A922" s="2">
        <v>34758</v>
      </c>
      <c r="B922">
        <v>136.28</v>
      </c>
      <c r="C922">
        <v>-84.28</v>
      </c>
      <c r="D922">
        <v>-85.57</v>
      </c>
    </row>
    <row r="923" spans="1:4" x14ac:dyDescent="0.3">
      <c r="A923" s="2">
        <v>34763</v>
      </c>
      <c r="B923">
        <v>136.13999999999899</v>
      </c>
      <c r="C923">
        <v>-84.14</v>
      </c>
      <c r="D923">
        <v>-85.43</v>
      </c>
    </row>
    <row r="924" spans="1:4" x14ac:dyDescent="0.3">
      <c r="A924" s="2">
        <v>34768</v>
      </c>
      <c r="B924">
        <v>136.1</v>
      </c>
      <c r="C924">
        <v>-84.1</v>
      </c>
      <c r="D924">
        <v>-85.39</v>
      </c>
    </row>
    <row r="925" spans="1:4" x14ac:dyDescent="0.3">
      <c r="A925" s="2">
        <v>34773</v>
      </c>
      <c r="B925">
        <v>136.33000000000001</v>
      </c>
      <c r="C925">
        <v>-84.33</v>
      </c>
      <c r="D925">
        <v>-85.62</v>
      </c>
    </row>
    <row r="926" spans="1:4" x14ac:dyDescent="0.3">
      <c r="A926" s="2">
        <v>34774</v>
      </c>
      <c r="B926">
        <v>137.1</v>
      </c>
      <c r="C926">
        <v>-85.1</v>
      </c>
      <c r="D926">
        <v>-86.39</v>
      </c>
    </row>
    <row r="927" spans="1:4" x14ac:dyDescent="0.3">
      <c r="A927" s="2">
        <v>34778</v>
      </c>
      <c r="B927">
        <v>136.55000000000001</v>
      </c>
      <c r="C927">
        <v>-84.55</v>
      </c>
      <c r="D927">
        <v>-85.84</v>
      </c>
    </row>
    <row r="928" spans="1:4" x14ac:dyDescent="0.3">
      <c r="A928" s="2">
        <v>34783</v>
      </c>
      <c r="B928">
        <v>136.35</v>
      </c>
      <c r="C928">
        <v>-84.35</v>
      </c>
      <c r="D928">
        <v>-85.64</v>
      </c>
    </row>
    <row r="929" spans="1:4" x14ac:dyDescent="0.3">
      <c r="A929" s="2">
        <v>34789</v>
      </c>
      <c r="B929">
        <v>136.63999999999899</v>
      </c>
      <c r="C929">
        <v>-84.64</v>
      </c>
      <c r="D929">
        <v>-85.93</v>
      </c>
    </row>
    <row r="930" spans="1:4" x14ac:dyDescent="0.3">
      <c r="A930" s="2">
        <v>34794</v>
      </c>
      <c r="B930">
        <v>136.69</v>
      </c>
      <c r="C930">
        <v>-84.69</v>
      </c>
      <c r="D930">
        <v>-85.98</v>
      </c>
    </row>
    <row r="931" spans="1:4" x14ac:dyDescent="0.3">
      <c r="A931" s="2">
        <v>34799</v>
      </c>
      <c r="B931">
        <v>136.78</v>
      </c>
      <c r="C931">
        <v>-84.78</v>
      </c>
      <c r="D931">
        <v>-86.07</v>
      </c>
    </row>
    <row r="932" spans="1:4" x14ac:dyDescent="0.3">
      <c r="A932" s="2">
        <v>34804</v>
      </c>
      <c r="B932">
        <v>136.729999999999</v>
      </c>
      <c r="C932">
        <v>-84.73</v>
      </c>
      <c r="D932">
        <v>-86.02</v>
      </c>
    </row>
    <row r="933" spans="1:4" x14ac:dyDescent="0.3">
      <c r="A933" s="2">
        <v>34809</v>
      </c>
      <c r="B933">
        <v>136.96</v>
      </c>
      <c r="C933">
        <v>-84.96</v>
      </c>
      <c r="D933">
        <v>-86.25</v>
      </c>
    </row>
    <row r="934" spans="1:4" x14ac:dyDescent="0.3">
      <c r="A934" s="2">
        <v>34814</v>
      </c>
      <c r="B934">
        <v>136.729999999999</v>
      </c>
      <c r="C934">
        <v>-84.73</v>
      </c>
      <c r="D934">
        <v>-86.02</v>
      </c>
    </row>
    <row r="935" spans="1:4" x14ac:dyDescent="0.3">
      <c r="A935" s="2">
        <v>34819</v>
      </c>
      <c r="B935">
        <v>136.81</v>
      </c>
      <c r="C935">
        <v>-84.81</v>
      </c>
      <c r="D935">
        <v>-86.1</v>
      </c>
    </row>
    <row r="936" spans="1:4" x14ac:dyDescent="0.3">
      <c r="A936" s="2">
        <v>34824</v>
      </c>
      <c r="B936">
        <v>136.58000000000001</v>
      </c>
      <c r="C936">
        <v>-84.58</v>
      </c>
      <c r="D936">
        <v>-85.87</v>
      </c>
    </row>
    <row r="937" spans="1:4" x14ac:dyDescent="0.3">
      <c r="A937" s="2">
        <v>34827</v>
      </c>
      <c r="B937">
        <v>136.03</v>
      </c>
      <c r="C937">
        <v>-84.03</v>
      </c>
      <c r="D937">
        <v>-85.32</v>
      </c>
    </row>
    <row r="938" spans="1:4" x14ac:dyDescent="0.3">
      <c r="A938" s="2">
        <v>34829</v>
      </c>
      <c r="B938">
        <v>136.03</v>
      </c>
      <c r="C938">
        <v>-84.03</v>
      </c>
      <c r="D938">
        <v>-85.32</v>
      </c>
    </row>
    <row r="939" spans="1:4" x14ac:dyDescent="0.3">
      <c r="A939" s="2">
        <v>34834</v>
      </c>
      <c r="B939">
        <v>135.80000000000001</v>
      </c>
      <c r="C939">
        <v>-83.8</v>
      </c>
      <c r="D939">
        <v>-85.09</v>
      </c>
    </row>
    <row r="940" spans="1:4" x14ac:dyDescent="0.3">
      <c r="A940" s="2">
        <v>34839</v>
      </c>
      <c r="B940">
        <v>136.15</v>
      </c>
      <c r="C940">
        <v>-84.15</v>
      </c>
      <c r="D940">
        <v>-85.44</v>
      </c>
    </row>
    <row r="941" spans="1:4" x14ac:dyDescent="0.3">
      <c r="A941" s="2">
        <v>34844</v>
      </c>
      <c r="B941">
        <v>136.41999999999899</v>
      </c>
      <c r="C941">
        <v>-84.42</v>
      </c>
      <c r="D941">
        <v>-85.71</v>
      </c>
    </row>
    <row r="942" spans="1:4" x14ac:dyDescent="0.3">
      <c r="A942" s="2">
        <v>34850</v>
      </c>
      <c r="B942">
        <v>136.19999999999899</v>
      </c>
      <c r="C942">
        <v>-84.2</v>
      </c>
      <c r="D942">
        <v>-85.49</v>
      </c>
    </row>
    <row r="943" spans="1:4" x14ac:dyDescent="0.3">
      <c r="A943" s="2">
        <v>34855</v>
      </c>
      <c r="B943">
        <v>136.66999999999899</v>
      </c>
      <c r="C943">
        <v>-84.67</v>
      </c>
      <c r="D943">
        <v>-85.96</v>
      </c>
    </row>
    <row r="944" spans="1:4" x14ac:dyDescent="0.3">
      <c r="A944" s="2">
        <v>34860</v>
      </c>
      <c r="B944">
        <v>136.88</v>
      </c>
      <c r="C944">
        <v>-84.88</v>
      </c>
      <c r="D944">
        <v>-86.17</v>
      </c>
    </row>
    <row r="945" spans="1:4" x14ac:dyDescent="0.3">
      <c r="A945" s="2">
        <v>34865</v>
      </c>
      <c r="B945">
        <v>136.66999999999899</v>
      </c>
      <c r="C945">
        <v>-84.67</v>
      </c>
      <c r="D945">
        <v>-85.96</v>
      </c>
    </row>
    <row r="946" spans="1:4" x14ac:dyDescent="0.3">
      <c r="A946" s="2">
        <v>34870</v>
      </c>
      <c r="B946">
        <v>137.04</v>
      </c>
      <c r="C946">
        <v>-85.04</v>
      </c>
      <c r="D946">
        <v>-86.33</v>
      </c>
    </row>
    <row r="947" spans="1:4" x14ac:dyDescent="0.3">
      <c r="A947" s="2">
        <v>34875</v>
      </c>
      <c r="B947">
        <v>136.88</v>
      </c>
      <c r="C947">
        <v>-84.88</v>
      </c>
      <c r="D947">
        <v>-86.17</v>
      </c>
    </row>
    <row r="948" spans="1:4" x14ac:dyDescent="0.3">
      <c r="A948" s="2">
        <v>34880</v>
      </c>
      <c r="B948">
        <v>136.84</v>
      </c>
      <c r="C948">
        <v>-84.84</v>
      </c>
      <c r="D948">
        <v>-86.13</v>
      </c>
    </row>
    <row r="949" spans="1:4" x14ac:dyDescent="0.3">
      <c r="A949" s="2">
        <v>34885</v>
      </c>
      <c r="B949">
        <v>136.9</v>
      </c>
      <c r="C949">
        <v>-84.9</v>
      </c>
      <c r="D949">
        <v>-86.19</v>
      </c>
    </row>
    <row r="950" spans="1:4" x14ac:dyDescent="0.3">
      <c r="A950" s="2">
        <v>34890</v>
      </c>
      <c r="B950">
        <v>137.21</v>
      </c>
      <c r="C950">
        <v>-85.21</v>
      </c>
      <c r="D950">
        <v>-86.5</v>
      </c>
    </row>
    <row r="951" spans="1:4" x14ac:dyDescent="0.3">
      <c r="A951" s="2">
        <v>34895</v>
      </c>
      <c r="B951">
        <v>137.58000000000001</v>
      </c>
      <c r="C951">
        <v>-85.58</v>
      </c>
      <c r="D951">
        <v>-86.87</v>
      </c>
    </row>
    <row r="952" spans="1:4" x14ac:dyDescent="0.3">
      <c r="A952" s="2">
        <v>34899</v>
      </c>
      <c r="B952">
        <v>137.729999999999</v>
      </c>
      <c r="C952">
        <v>-85.73</v>
      </c>
      <c r="D952">
        <v>-87.02</v>
      </c>
    </row>
    <row r="953" spans="1:4" x14ac:dyDescent="0.3">
      <c r="A953" s="2">
        <v>34900</v>
      </c>
      <c r="B953">
        <v>137.91</v>
      </c>
      <c r="C953">
        <v>-85.91</v>
      </c>
      <c r="D953">
        <v>-87.2</v>
      </c>
    </row>
    <row r="954" spans="1:4" x14ac:dyDescent="0.3">
      <c r="A954" s="2">
        <v>34905</v>
      </c>
      <c r="B954">
        <v>138.5</v>
      </c>
      <c r="C954">
        <v>-86.5</v>
      </c>
      <c r="D954">
        <v>-87.79</v>
      </c>
    </row>
    <row r="955" spans="1:4" x14ac:dyDescent="0.3">
      <c r="A955" s="2">
        <v>34911</v>
      </c>
      <c r="B955">
        <v>139.4</v>
      </c>
      <c r="C955">
        <v>-87.4</v>
      </c>
      <c r="D955">
        <v>-88.69</v>
      </c>
    </row>
    <row r="956" spans="1:4" x14ac:dyDescent="0.3">
      <c r="A956" s="2">
        <v>34916</v>
      </c>
      <c r="B956">
        <v>139.88</v>
      </c>
      <c r="C956">
        <v>-87.88</v>
      </c>
      <c r="D956">
        <v>-89.17</v>
      </c>
    </row>
    <row r="957" spans="1:4" x14ac:dyDescent="0.3">
      <c r="A957" s="2">
        <v>34921</v>
      </c>
      <c r="B957">
        <v>139.38999999999899</v>
      </c>
      <c r="C957">
        <v>-87.39</v>
      </c>
      <c r="D957">
        <v>-88.68</v>
      </c>
    </row>
    <row r="958" spans="1:4" x14ac:dyDescent="0.3">
      <c r="A958" s="2">
        <v>34926</v>
      </c>
      <c r="B958">
        <v>139.63999999999899</v>
      </c>
      <c r="C958">
        <v>-87.64</v>
      </c>
      <c r="D958">
        <v>-88.93</v>
      </c>
    </row>
    <row r="959" spans="1:4" x14ac:dyDescent="0.3">
      <c r="A959" s="2">
        <v>34931</v>
      </c>
      <c r="B959">
        <v>139.86000000000001</v>
      </c>
      <c r="C959">
        <v>-87.86</v>
      </c>
      <c r="D959">
        <v>-89.15</v>
      </c>
    </row>
    <row r="960" spans="1:4" x14ac:dyDescent="0.3">
      <c r="A960" s="2">
        <v>34936</v>
      </c>
      <c r="B960">
        <v>140.65</v>
      </c>
      <c r="C960">
        <v>-88.65</v>
      </c>
      <c r="D960">
        <v>-89.94</v>
      </c>
    </row>
    <row r="961" spans="1:4" x14ac:dyDescent="0.3">
      <c r="A961" s="2">
        <v>34942</v>
      </c>
      <c r="B961">
        <v>140.30000000000001</v>
      </c>
      <c r="C961">
        <v>-88.3</v>
      </c>
      <c r="D961">
        <v>-89.59</v>
      </c>
    </row>
    <row r="962" spans="1:4" x14ac:dyDescent="0.3">
      <c r="A962" s="2">
        <v>34947</v>
      </c>
      <c r="B962">
        <v>140.44999999999899</v>
      </c>
      <c r="C962">
        <v>-88.45</v>
      </c>
      <c r="D962">
        <v>-89.74</v>
      </c>
    </row>
    <row r="963" spans="1:4" x14ac:dyDescent="0.3">
      <c r="A963" s="2">
        <v>34952</v>
      </c>
      <c r="B963">
        <v>140.09</v>
      </c>
      <c r="C963">
        <v>-88.09</v>
      </c>
      <c r="D963">
        <v>-89.38</v>
      </c>
    </row>
    <row r="964" spans="1:4" x14ac:dyDescent="0.3">
      <c r="A964" s="2">
        <v>34957</v>
      </c>
      <c r="B964">
        <v>140.58000000000001</v>
      </c>
      <c r="C964">
        <v>-88.58</v>
      </c>
      <c r="D964">
        <v>-89.87</v>
      </c>
    </row>
    <row r="965" spans="1:4" x14ac:dyDescent="0.3">
      <c r="A965" s="2">
        <v>34962</v>
      </c>
      <c r="B965">
        <v>140.96</v>
      </c>
      <c r="C965">
        <v>-88.96</v>
      </c>
      <c r="D965">
        <v>-90.25</v>
      </c>
    </row>
    <row r="966" spans="1:4" x14ac:dyDescent="0.3">
      <c r="A966" s="2">
        <v>34967</v>
      </c>
      <c r="B966">
        <v>140.28</v>
      </c>
      <c r="C966">
        <v>-88.28</v>
      </c>
      <c r="D966">
        <v>-89.57</v>
      </c>
    </row>
    <row r="967" spans="1:4" x14ac:dyDescent="0.3">
      <c r="A967" s="2">
        <v>34972</v>
      </c>
      <c r="B967">
        <v>140.53</v>
      </c>
      <c r="C967">
        <v>-88.53</v>
      </c>
      <c r="D967">
        <v>-89.82</v>
      </c>
    </row>
    <row r="968" spans="1:4" x14ac:dyDescent="0.3">
      <c r="A968" s="2">
        <v>34977</v>
      </c>
      <c r="B968">
        <v>140.58000000000001</v>
      </c>
      <c r="C968">
        <v>-88.58</v>
      </c>
      <c r="D968">
        <v>-89.87</v>
      </c>
    </row>
    <row r="969" spans="1:4" x14ac:dyDescent="0.3">
      <c r="A969" s="2">
        <v>34982</v>
      </c>
      <c r="B969">
        <v>140.82</v>
      </c>
      <c r="C969">
        <v>-88.82</v>
      </c>
      <c r="D969">
        <v>-90.11</v>
      </c>
    </row>
    <row r="970" spans="1:4" x14ac:dyDescent="0.3">
      <c r="A970" s="2">
        <v>34983</v>
      </c>
      <c r="B970">
        <v>140.76</v>
      </c>
      <c r="C970">
        <v>-88.76</v>
      </c>
      <c r="D970">
        <v>-90.05</v>
      </c>
    </row>
    <row r="971" spans="1:4" x14ac:dyDescent="0.3">
      <c r="A971" s="2">
        <v>34987</v>
      </c>
      <c r="B971">
        <v>140.66999999999899</v>
      </c>
      <c r="C971">
        <v>-88.67</v>
      </c>
      <c r="D971">
        <v>-89.96</v>
      </c>
    </row>
    <row r="972" spans="1:4" x14ac:dyDescent="0.3">
      <c r="A972" s="2">
        <v>34992</v>
      </c>
      <c r="B972">
        <v>141.229999999999</v>
      </c>
      <c r="C972">
        <v>-89.23</v>
      </c>
      <c r="D972">
        <v>-90.52</v>
      </c>
    </row>
    <row r="973" spans="1:4" x14ac:dyDescent="0.3">
      <c r="A973" s="2">
        <v>34997</v>
      </c>
      <c r="B973">
        <v>140.63</v>
      </c>
      <c r="C973">
        <v>-88.63</v>
      </c>
      <c r="D973">
        <v>-89.92</v>
      </c>
    </row>
    <row r="974" spans="1:4" x14ac:dyDescent="0.3">
      <c r="A974" s="2">
        <v>35003</v>
      </c>
      <c r="B974">
        <v>140.76</v>
      </c>
      <c r="C974">
        <v>-88.76</v>
      </c>
      <c r="D974">
        <v>-90.05</v>
      </c>
    </row>
    <row r="975" spans="1:4" x14ac:dyDescent="0.3">
      <c r="A975" s="2">
        <v>35008</v>
      </c>
      <c r="B975">
        <v>140.83000000000001</v>
      </c>
      <c r="C975">
        <v>-88.83</v>
      </c>
      <c r="D975">
        <v>-90.12</v>
      </c>
    </row>
    <row r="976" spans="1:4" x14ac:dyDescent="0.3">
      <c r="A976" s="2">
        <v>35013</v>
      </c>
      <c r="B976">
        <v>140.82</v>
      </c>
      <c r="C976">
        <v>-88.82</v>
      </c>
      <c r="D976">
        <v>-90.11</v>
      </c>
    </row>
    <row r="977" spans="1:4" x14ac:dyDescent="0.3">
      <c r="A977" s="2">
        <v>35018</v>
      </c>
      <c r="B977">
        <v>140.75</v>
      </c>
      <c r="C977">
        <v>-88.75</v>
      </c>
      <c r="D977">
        <v>-90.04</v>
      </c>
    </row>
    <row r="978" spans="1:4" x14ac:dyDescent="0.3">
      <c r="A978" s="2">
        <v>35023</v>
      </c>
      <c r="B978">
        <v>140.69999999999899</v>
      </c>
      <c r="C978">
        <v>-88.7</v>
      </c>
      <c r="D978">
        <v>-89.99</v>
      </c>
    </row>
    <row r="979" spans="1:4" x14ac:dyDescent="0.3">
      <c r="A979" s="2">
        <v>35028</v>
      </c>
      <c r="B979">
        <v>140.53</v>
      </c>
      <c r="C979">
        <v>-88.53</v>
      </c>
      <c r="D979">
        <v>-89.82</v>
      </c>
    </row>
    <row r="980" spans="1:4" x14ac:dyDescent="0.3">
      <c r="A980" s="2">
        <v>35033</v>
      </c>
      <c r="B980">
        <v>140.33000000000001</v>
      </c>
      <c r="C980">
        <v>-88.33</v>
      </c>
      <c r="D980">
        <v>-89.62</v>
      </c>
    </row>
    <row r="981" spans="1:4" x14ac:dyDescent="0.3">
      <c r="A981" s="2">
        <v>35038</v>
      </c>
      <c r="B981">
        <v>140.22</v>
      </c>
      <c r="C981">
        <v>-88.22</v>
      </c>
      <c r="D981">
        <v>-89.51</v>
      </c>
    </row>
    <row r="982" spans="1:4" x14ac:dyDescent="0.3">
      <c r="A982" s="2">
        <v>35043</v>
      </c>
      <c r="B982">
        <v>139.99</v>
      </c>
      <c r="C982">
        <v>-87.99</v>
      </c>
      <c r="D982">
        <v>-89.28</v>
      </c>
    </row>
    <row r="983" spans="1:4" x14ac:dyDescent="0.3">
      <c r="A983" s="2">
        <v>35053</v>
      </c>
      <c r="B983">
        <v>139.74</v>
      </c>
      <c r="C983">
        <v>-87.74</v>
      </c>
      <c r="D983">
        <v>-89.03</v>
      </c>
    </row>
    <row r="984" spans="1:4" x14ac:dyDescent="0.3">
      <c r="A984" s="2">
        <v>35058</v>
      </c>
      <c r="B984">
        <v>139.78</v>
      </c>
      <c r="C984">
        <v>-87.78</v>
      </c>
      <c r="D984">
        <v>-89.07</v>
      </c>
    </row>
    <row r="985" spans="1:4" x14ac:dyDescent="0.3">
      <c r="A985" s="2">
        <v>35064</v>
      </c>
      <c r="B985">
        <v>139.96</v>
      </c>
      <c r="C985">
        <v>-87.96</v>
      </c>
      <c r="D985">
        <v>-89.25</v>
      </c>
    </row>
    <row r="986" spans="1:4" x14ac:dyDescent="0.3">
      <c r="A986" s="2">
        <v>35069</v>
      </c>
      <c r="B986">
        <v>139.86000000000001</v>
      </c>
      <c r="C986">
        <v>-87.86</v>
      </c>
      <c r="D986">
        <v>-89.15</v>
      </c>
    </row>
    <row r="987" spans="1:4" x14ac:dyDescent="0.3">
      <c r="A987" s="2">
        <v>35074</v>
      </c>
      <c r="B987">
        <v>141.46</v>
      </c>
      <c r="C987">
        <v>-89.46</v>
      </c>
      <c r="D987">
        <v>-90.75</v>
      </c>
    </row>
    <row r="988" spans="1:4" x14ac:dyDescent="0.3">
      <c r="A988" s="2">
        <v>35079</v>
      </c>
      <c r="B988">
        <v>140.19999999999899</v>
      </c>
      <c r="C988">
        <v>-88.2</v>
      </c>
      <c r="D988">
        <v>-89.49</v>
      </c>
    </row>
    <row r="989" spans="1:4" x14ac:dyDescent="0.3">
      <c r="A989" s="2">
        <v>35084</v>
      </c>
      <c r="B989">
        <v>139.63999999999899</v>
      </c>
      <c r="C989">
        <v>-87.64</v>
      </c>
      <c r="D989">
        <v>-88.93</v>
      </c>
    </row>
    <row r="990" spans="1:4" x14ac:dyDescent="0.3">
      <c r="A990" s="2">
        <v>35086</v>
      </c>
      <c r="B990">
        <v>139.72</v>
      </c>
      <c r="C990">
        <v>-87.72</v>
      </c>
      <c r="D990">
        <v>-89.01</v>
      </c>
    </row>
    <row r="991" spans="1:4" x14ac:dyDescent="0.3">
      <c r="A991" s="2">
        <v>35089</v>
      </c>
      <c r="B991">
        <v>139.69</v>
      </c>
      <c r="C991">
        <v>-87.69</v>
      </c>
      <c r="D991">
        <v>-88.98</v>
      </c>
    </row>
    <row r="992" spans="1:4" x14ac:dyDescent="0.3">
      <c r="A992" s="2">
        <v>35095</v>
      </c>
      <c r="B992">
        <v>139.36000000000001</v>
      </c>
      <c r="C992">
        <v>-87.36</v>
      </c>
      <c r="D992">
        <v>-88.65</v>
      </c>
    </row>
    <row r="993" spans="1:4" x14ac:dyDescent="0.3">
      <c r="A993" s="2">
        <v>35100</v>
      </c>
      <c r="B993">
        <v>139.41999999999899</v>
      </c>
      <c r="C993">
        <v>-87.42</v>
      </c>
      <c r="D993">
        <v>-88.71</v>
      </c>
    </row>
    <row r="994" spans="1:4" x14ac:dyDescent="0.3">
      <c r="A994" s="2">
        <v>35105</v>
      </c>
      <c r="B994">
        <v>140.02000000000001</v>
      </c>
      <c r="C994">
        <v>-88.02</v>
      </c>
      <c r="D994">
        <v>-89.31</v>
      </c>
    </row>
    <row r="995" spans="1:4" x14ac:dyDescent="0.3">
      <c r="A995" s="2">
        <v>35110</v>
      </c>
      <c r="B995">
        <v>139.84</v>
      </c>
      <c r="C995">
        <v>-87.84</v>
      </c>
      <c r="D995">
        <v>-89.13</v>
      </c>
    </row>
    <row r="996" spans="1:4" x14ac:dyDescent="0.3">
      <c r="A996" s="2">
        <v>35115</v>
      </c>
      <c r="B996">
        <v>139.46</v>
      </c>
      <c r="C996">
        <v>-87.46</v>
      </c>
      <c r="D996">
        <v>-88.75</v>
      </c>
    </row>
    <row r="997" spans="1:4" x14ac:dyDescent="0.3">
      <c r="A997" s="2">
        <v>35120</v>
      </c>
      <c r="B997">
        <v>139.15</v>
      </c>
      <c r="C997">
        <v>-87.15</v>
      </c>
      <c r="D997">
        <v>-88.44</v>
      </c>
    </row>
    <row r="998" spans="1:4" x14ac:dyDescent="0.3">
      <c r="A998" s="2">
        <v>35124</v>
      </c>
      <c r="B998">
        <v>138.94999999999899</v>
      </c>
      <c r="C998">
        <v>-86.95</v>
      </c>
      <c r="D998">
        <v>-88.24</v>
      </c>
    </row>
    <row r="999" spans="1:4" x14ac:dyDescent="0.3">
      <c r="A999" s="2">
        <v>35129</v>
      </c>
      <c r="B999">
        <v>138.80000000000001</v>
      </c>
      <c r="C999">
        <v>-86.8</v>
      </c>
      <c r="D999">
        <v>-88.09</v>
      </c>
    </row>
    <row r="1000" spans="1:4" x14ac:dyDescent="0.3">
      <c r="A1000" s="2">
        <v>35134</v>
      </c>
      <c r="B1000">
        <v>138.93</v>
      </c>
      <c r="C1000">
        <v>-86.93</v>
      </c>
      <c r="D1000">
        <v>-88.22</v>
      </c>
    </row>
    <row r="1001" spans="1:4" x14ac:dyDescent="0.3">
      <c r="A1001" s="2">
        <v>35139</v>
      </c>
      <c r="B1001">
        <v>138.65</v>
      </c>
      <c r="C1001">
        <v>-86.65</v>
      </c>
      <c r="D1001">
        <v>-87.94</v>
      </c>
    </row>
    <row r="1002" spans="1:4" x14ac:dyDescent="0.3">
      <c r="A1002" s="2">
        <v>35144</v>
      </c>
      <c r="B1002">
        <v>138.66</v>
      </c>
      <c r="C1002">
        <v>-86.66</v>
      </c>
      <c r="D1002">
        <v>-87.95</v>
      </c>
    </row>
    <row r="1003" spans="1:4" x14ac:dyDescent="0.3">
      <c r="A1003" s="2">
        <v>35149</v>
      </c>
      <c r="B1003">
        <v>138.49</v>
      </c>
      <c r="C1003">
        <v>-86.49</v>
      </c>
      <c r="D1003">
        <v>-87.78</v>
      </c>
    </row>
    <row r="1004" spans="1:4" x14ac:dyDescent="0.3">
      <c r="A1004" s="2">
        <v>35155</v>
      </c>
      <c r="B1004">
        <v>138.729999999999</v>
      </c>
      <c r="C1004">
        <v>-86.73</v>
      </c>
      <c r="D1004">
        <v>-88.02</v>
      </c>
    </row>
    <row r="1005" spans="1:4" x14ac:dyDescent="0.3">
      <c r="A1005" s="2">
        <v>35160</v>
      </c>
      <c r="B1005">
        <v>138.65</v>
      </c>
      <c r="C1005">
        <v>-86.65</v>
      </c>
      <c r="D1005">
        <v>-87.94</v>
      </c>
    </row>
    <row r="1006" spans="1:4" x14ac:dyDescent="0.3">
      <c r="A1006" s="2">
        <v>35164</v>
      </c>
      <c r="B1006">
        <v>138.22</v>
      </c>
      <c r="C1006">
        <v>-86.22</v>
      </c>
      <c r="D1006">
        <v>-87.51</v>
      </c>
    </row>
    <row r="1007" spans="1:4" x14ac:dyDescent="0.3">
      <c r="A1007" s="2">
        <v>35165</v>
      </c>
      <c r="B1007">
        <v>138.28</v>
      </c>
      <c r="C1007">
        <v>-86.28</v>
      </c>
      <c r="D1007">
        <v>-87.57</v>
      </c>
    </row>
    <row r="1008" spans="1:4" x14ac:dyDescent="0.3">
      <c r="A1008" s="2">
        <v>35170</v>
      </c>
      <c r="B1008">
        <v>138.38999999999899</v>
      </c>
      <c r="C1008">
        <v>-86.39</v>
      </c>
      <c r="D1008">
        <v>-87.68</v>
      </c>
    </row>
    <row r="1009" spans="1:4" x14ac:dyDescent="0.3">
      <c r="A1009" s="2">
        <v>35175</v>
      </c>
      <c r="B1009">
        <v>138.16</v>
      </c>
      <c r="C1009">
        <v>-86.16</v>
      </c>
      <c r="D1009">
        <v>-87.45</v>
      </c>
    </row>
    <row r="1010" spans="1:4" x14ac:dyDescent="0.3">
      <c r="A1010" s="2">
        <v>35180</v>
      </c>
      <c r="B1010">
        <v>138.38999999999899</v>
      </c>
      <c r="C1010">
        <v>-86.39</v>
      </c>
      <c r="D1010">
        <v>-87.68</v>
      </c>
    </row>
    <row r="1011" spans="1:4" x14ac:dyDescent="0.3">
      <c r="A1011" s="2">
        <v>35185</v>
      </c>
      <c r="B1011">
        <v>138.28</v>
      </c>
      <c r="C1011">
        <v>-86.28</v>
      </c>
      <c r="D1011">
        <v>-87.57</v>
      </c>
    </row>
    <row r="1012" spans="1:4" x14ac:dyDescent="0.3">
      <c r="A1012" s="2">
        <v>35190</v>
      </c>
      <c r="B1012">
        <v>138.5</v>
      </c>
      <c r="C1012">
        <v>-86.5</v>
      </c>
      <c r="D1012">
        <v>-87.79</v>
      </c>
    </row>
    <row r="1013" spans="1:4" x14ac:dyDescent="0.3">
      <c r="A1013" s="2">
        <v>35195</v>
      </c>
      <c r="B1013">
        <v>138.30000000000001</v>
      </c>
      <c r="C1013">
        <v>-86.3</v>
      </c>
      <c r="D1013">
        <v>-87.59</v>
      </c>
    </row>
    <row r="1014" spans="1:4" x14ac:dyDescent="0.3">
      <c r="A1014" s="2">
        <v>35200</v>
      </c>
      <c r="B1014">
        <v>139.44999999999899</v>
      </c>
      <c r="C1014">
        <v>-87.45</v>
      </c>
      <c r="D1014">
        <v>-88.74</v>
      </c>
    </row>
    <row r="1015" spans="1:4" x14ac:dyDescent="0.3">
      <c r="A1015" s="2">
        <v>35205</v>
      </c>
      <c r="B1015">
        <v>139.69</v>
      </c>
      <c r="C1015">
        <v>-87.69</v>
      </c>
      <c r="D1015">
        <v>-88.98</v>
      </c>
    </row>
    <row r="1016" spans="1:4" x14ac:dyDescent="0.3">
      <c r="A1016" s="2">
        <v>35210</v>
      </c>
      <c r="B1016">
        <v>140.18</v>
      </c>
      <c r="C1016">
        <v>-88.18</v>
      </c>
      <c r="D1016">
        <v>-89.47</v>
      </c>
    </row>
    <row r="1017" spans="1:4" x14ac:dyDescent="0.3">
      <c r="A1017" s="2">
        <v>35216</v>
      </c>
      <c r="B1017">
        <v>138.43</v>
      </c>
      <c r="C1017">
        <v>-86.43</v>
      </c>
      <c r="D1017">
        <v>-87.72</v>
      </c>
    </row>
    <row r="1018" spans="1:4" x14ac:dyDescent="0.3">
      <c r="A1018" s="2">
        <v>35221</v>
      </c>
      <c r="B1018">
        <v>138.55000000000001</v>
      </c>
      <c r="C1018">
        <v>-86.55</v>
      </c>
      <c r="D1018">
        <v>-87.84</v>
      </c>
    </row>
    <row r="1019" spans="1:4" x14ac:dyDescent="0.3">
      <c r="A1019" s="2">
        <v>35226</v>
      </c>
      <c r="B1019">
        <v>137.87</v>
      </c>
      <c r="C1019">
        <v>-85.87</v>
      </c>
      <c r="D1019">
        <v>-87.16</v>
      </c>
    </row>
    <row r="1020" spans="1:4" x14ac:dyDescent="0.3">
      <c r="A1020" s="2">
        <v>35231</v>
      </c>
      <c r="B1020">
        <v>138.04</v>
      </c>
      <c r="C1020">
        <v>-86.04</v>
      </c>
      <c r="D1020">
        <v>-87.33</v>
      </c>
    </row>
    <row r="1021" spans="1:4" x14ac:dyDescent="0.3">
      <c r="A1021" s="2">
        <v>35236</v>
      </c>
      <c r="B1021">
        <v>138.31</v>
      </c>
      <c r="C1021">
        <v>-86.31</v>
      </c>
      <c r="D1021">
        <v>-87.6</v>
      </c>
    </row>
    <row r="1022" spans="1:4" x14ac:dyDescent="0.3">
      <c r="A1022" s="2">
        <v>35241</v>
      </c>
      <c r="B1022">
        <v>138.29</v>
      </c>
      <c r="C1022">
        <v>-86.29</v>
      </c>
      <c r="D1022">
        <v>-87.58</v>
      </c>
    </row>
    <row r="1023" spans="1:4" x14ac:dyDescent="0.3">
      <c r="A1023" s="2">
        <v>35246</v>
      </c>
      <c r="B1023">
        <v>138.26</v>
      </c>
      <c r="C1023">
        <v>-86.26</v>
      </c>
      <c r="D1023">
        <v>-87.55</v>
      </c>
    </row>
    <row r="1024" spans="1:4" x14ac:dyDescent="0.3">
      <c r="A1024" s="2">
        <v>35251</v>
      </c>
      <c r="B1024">
        <v>139.63</v>
      </c>
      <c r="C1024">
        <v>-87.63</v>
      </c>
      <c r="D1024">
        <v>-88.92</v>
      </c>
    </row>
    <row r="1025" spans="1:4" x14ac:dyDescent="0.3">
      <c r="A1025" s="2">
        <v>35256</v>
      </c>
      <c r="B1025">
        <v>140.69999999999899</v>
      </c>
      <c r="C1025">
        <v>-88.7</v>
      </c>
      <c r="D1025">
        <v>-89.99</v>
      </c>
    </row>
    <row r="1026" spans="1:4" x14ac:dyDescent="0.3">
      <c r="A1026" s="2">
        <v>35257</v>
      </c>
      <c r="B1026">
        <v>140.57</v>
      </c>
      <c r="C1026">
        <v>-88.57</v>
      </c>
      <c r="D1026">
        <v>-89.86</v>
      </c>
    </row>
    <row r="1027" spans="1:4" x14ac:dyDescent="0.3">
      <c r="A1027" s="2">
        <v>35261</v>
      </c>
      <c r="B1027">
        <v>138.47</v>
      </c>
      <c r="C1027">
        <v>-86.47</v>
      </c>
      <c r="D1027">
        <v>-87.76</v>
      </c>
    </row>
    <row r="1028" spans="1:4" x14ac:dyDescent="0.3">
      <c r="A1028" s="2">
        <v>35266</v>
      </c>
      <c r="B1028">
        <v>138.41999999999899</v>
      </c>
      <c r="C1028">
        <v>-86.42</v>
      </c>
      <c r="D1028">
        <v>-87.71</v>
      </c>
    </row>
    <row r="1029" spans="1:4" x14ac:dyDescent="0.3">
      <c r="A1029" s="2">
        <v>35271</v>
      </c>
      <c r="B1029">
        <v>138.479999999999</v>
      </c>
      <c r="C1029">
        <v>-86.48</v>
      </c>
      <c r="D1029">
        <v>-87.77</v>
      </c>
    </row>
    <row r="1030" spans="1:4" x14ac:dyDescent="0.3">
      <c r="A1030" s="2">
        <v>35277</v>
      </c>
      <c r="B1030">
        <v>138.61000000000001</v>
      </c>
      <c r="C1030">
        <v>-86.61</v>
      </c>
      <c r="D1030">
        <v>-87.9</v>
      </c>
    </row>
    <row r="1031" spans="1:4" x14ac:dyDescent="0.3">
      <c r="A1031" s="2">
        <v>35282</v>
      </c>
      <c r="B1031">
        <v>138.25</v>
      </c>
      <c r="C1031">
        <v>-86.25</v>
      </c>
      <c r="D1031">
        <v>-87.54</v>
      </c>
    </row>
    <row r="1032" spans="1:4" x14ac:dyDescent="0.3">
      <c r="A1032" s="2">
        <v>35287</v>
      </c>
      <c r="B1032">
        <v>138.26</v>
      </c>
      <c r="C1032">
        <v>-86.26</v>
      </c>
      <c r="D1032">
        <v>-87.55</v>
      </c>
    </row>
    <row r="1033" spans="1:4" x14ac:dyDescent="0.3">
      <c r="A1033" s="2">
        <v>35292</v>
      </c>
      <c r="B1033">
        <v>137.99</v>
      </c>
      <c r="C1033">
        <v>-85.99</v>
      </c>
      <c r="D1033">
        <v>-87.28</v>
      </c>
    </row>
    <row r="1034" spans="1:4" x14ac:dyDescent="0.3">
      <c r="A1034" s="2">
        <v>35297</v>
      </c>
      <c r="B1034">
        <v>138.13</v>
      </c>
      <c r="C1034">
        <v>-86.13</v>
      </c>
      <c r="D1034">
        <v>-87.42</v>
      </c>
    </row>
    <row r="1035" spans="1:4" x14ac:dyDescent="0.3">
      <c r="A1035" s="2">
        <v>35302</v>
      </c>
      <c r="B1035">
        <v>138.19999999999899</v>
      </c>
      <c r="C1035">
        <v>-86.2</v>
      </c>
      <c r="D1035">
        <v>-87.49</v>
      </c>
    </row>
    <row r="1036" spans="1:4" x14ac:dyDescent="0.3">
      <c r="A1036" s="2">
        <v>35308</v>
      </c>
      <c r="B1036">
        <v>139.22</v>
      </c>
      <c r="C1036">
        <v>-87.22</v>
      </c>
      <c r="D1036">
        <v>-88.51</v>
      </c>
    </row>
    <row r="1037" spans="1:4" x14ac:dyDescent="0.3">
      <c r="A1037" s="2">
        <v>35313</v>
      </c>
      <c r="B1037">
        <v>138.229999999999</v>
      </c>
      <c r="C1037">
        <v>-86.23</v>
      </c>
      <c r="D1037">
        <v>-87.52</v>
      </c>
    </row>
    <row r="1038" spans="1:4" x14ac:dyDescent="0.3">
      <c r="A1038" s="2">
        <v>35318</v>
      </c>
      <c r="B1038">
        <v>138.29</v>
      </c>
      <c r="C1038">
        <v>-86.29</v>
      </c>
      <c r="D1038">
        <v>-87.58</v>
      </c>
    </row>
    <row r="1039" spans="1:4" x14ac:dyDescent="0.3">
      <c r="A1039" s="2">
        <v>35323</v>
      </c>
      <c r="B1039">
        <v>138.07</v>
      </c>
      <c r="C1039">
        <v>-86.07</v>
      </c>
      <c r="D1039">
        <v>-87.36</v>
      </c>
    </row>
    <row r="1040" spans="1:4" x14ac:dyDescent="0.3">
      <c r="A1040" s="2">
        <v>35328</v>
      </c>
      <c r="B1040">
        <v>137.979999999999</v>
      </c>
      <c r="C1040">
        <v>-85.98</v>
      </c>
      <c r="D1040">
        <v>-87.27</v>
      </c>
    </row>
    <row r="1041" spans="1:4" x14ac:dyDescent="0.3">
      <c r="A1041" s="2">
        <v>35333</v>
      </c>
      <c r="B1041">
        <v>138.729999999999</v>
      </c>
      <c r="C1041">
        <v>-86.73</v>
      </c>
      <c r="D1041">
        <v>-88.02</v>
      </c>
    </row>
    <row r="1042" spans="1:4" x14ac:dyDescent="0.3">
      <c r="A1042" s="2">
        <v>35338</v>
      </c>
      <c r="B1042">
        <v>138.06</v>
      </c>
      <c r="C1042">
        <v>-86.06</v>
      </c>
      <c r="D1042">
        <v>-87.35</v>
      </c>
    </row>
    <row r="1043" spans="1:4" x14ac:dyDescent="0.3">
      <c r="A1043" s="2">
        <v>35343</v>
      </c>
      <c r="B1043">
        <v>138.16</v>
      </c>
      <c r="C1043">
        <v>-86.16</v>
      </c>
      <c r="D1043">
        <v>-87.45</v>
      </c>
    </row>
    <row r="1044" spans="1:4" x14ac:dyDescent="0.3">
      <c r="A1044" s="2">
        <v>35348</v>
      </c>
      <c r="B1044">
        <v>138.31</v>
      </c>
      <c r="C1044">
        <v>-86.31</v>
      </c>
      <c r="D1044">
        <v>-87.6</v>
      </c>
    </row>
    <row r="1045" spans="1:4" x14ac:dyDescent="0.3">
      <c r="A1045" s="2">
        <v>35353</v>
      </c>
      <c r="B1045">
        <v>137.79</v>
      </c>
      <c r="C1045">
        <v>-85.79</v>
      </c>
      <c r="D1045">
        <v>-87.08</v>
      </c>
    </row>
    <row r="1046" spans="1:4" x14ac:dyDescent="0.3">
      <c r="A1046" s="2">
        <v>35358</v>
      </c>
      <c r="B1046">
        <v>137.49</v>
      </c>
      <c r="C1046">
        <v>-85.49</v>
      </c>
      <c r="D1046">
        <v>-86.78</v>
      </c>
    </row>
    <row r="1047" spans="1:4" x14ac:dyDescent="0.3">
      <c r="A1047" s="2">
        <v>35363</v>
      </c>
      <c r="B1047">
        <v>137.56</v>
      </c>
      <c r="C1047">
        <v>-85.56</v>
      </c>
      <c r="D1047">
        <v>-86.85</v>
      </c>
    </row>
    <row r="1048" spans="1:4" x14ac:dyDescent="0.3">
      <c r="A1048" s="2">
        <v>35369</v>
      </c>
      <c r="B1048">
        <v>137.36000000000001</v>
      </c>
      <c r="C1048">
        <v>-85.36</v>
      </c>
      <c r="D1048">
        <v>-86.65</v>
      </c>
    </row>
    <row r="1049" spans="1:4" x14ac:dyDescent="0.3">
      <c r="A1049" s="2">
        <v>35374</v>
      </c>
      <c r="B1049">
        <v>137.5</v>
      </c>
      <c r="C1049">
        <v>-85.5</v>
      </c>
      <c r="D1049">
        <v>-86.79</v>
      </c>
    </row>
    <row r="1050" spans="1:4" x14ac:dyDescent="0.3">
      <c r="A1050" s="2">
        <v>35379</v>
      </c>
      <c r="B1050">
        <v>137.51</v>
      </c>
      <c r="C1050">
        <v>-85.51</v>
      </c>
      <c r="D1050">
        <v>-86.8</v>
      </c>
    </row>
    <row r="1051" spans="1:4" x14ac:dyDescent="0.3">
      <c r="A1051" s="2">
        <v>35384</v>
      </c>
      <c r="B1051">
        <v>137.76</v>
      </c>
      <c r="C1051">
        <v>-85.76</v>
      </c>
      <c r="D1051">
        <v>-87.05</v>
      </c>
    </row>
    <row r="1052" spans="1:4" x14ac:dyDescent="0.3">
      <c r="A1052" s="2">
        <v>35389</v>
      </c>
      <c r="B1052">
        <v>137.729999999999</v>
      </c>
      <c r="C1052">
        <v>-85.73</v>
      </c>
      <c r="D1052">
        <v>-87.02</v>
      </c>
    </row>
    <row r="1053" spans="1:4" x14ac:dyDescent="0.3">
      <c r="A1053" s="2">
        <v>35394</v>
      </c>
      <c r="B1053">
        <v>138.54</v>
      </c>
      <c r="C1053">
        <v>-86.54</v>
      </c>
      <c r="D1053">
        <v>-87.83</v>
      </c>
    </row>
    <row r="1054" spans="1:4" x14ac:dyDescent="0.3">
      <c r="A1054" s="2">
        <v>35399</v>
      </c>
      <c r="B1054">
        <v>137.479999999999</v>
      </c>
      <c r="C1054">
        <v>-85.48</v>
      </c>
      <c r="D1054">
        <v>-86.77</v>
      </c>
    </row>
    <row r="1055" spans="1:4" x14ac:dyDescent="0.3">
      <c r="A1055" s="2">
        <v>35404</v>
      </c>
      <c r="B1055">
        <v>137.32</v>
      </c>
      <c r="C1055">
        <v>-85.32</v>
      </c>
      <c r="D1055">
        <v>-86.61</v>
      </c>
    </row>
    <row r="1056" spans="1:4" x14ac:dyDescent="0.3">
      <c r="A1056" s="2">
        <v>35409</v>
      </c>
      <c r="B1056">
        <v>137.44999999999899</v>
      </c>
      <c r="C1056">
        <v>-85.45</v>
      </c>
      <c r="D1056">
        <v>-86.74</v>
      </c>
    </row>
    <row r="1057" spans="1:4" x14ac:dyDescent="0.3">
      <c r="A1057" s="2">
        <v>35414</v>
      </c>
      <c r="B1057">
        <v>137.12</v>
      </c>
      <c r="C1057">
        <v>-85.12</v>
      </c>
      <c r="D1057">
        <v>-86.41</v>
      </c>
    </row>
    <row r="1058" spans="1:4" x14ac:dyDescent="0.3">
      <c r="A1058" s="2">
        <v>35419</v>
      </c>
      <c r="B1058">
        <v>137.09</v>
      </c>
      <c r="C1058">
        <v>-85.09</v>
      </c>
      <c r="D1058">
        <v>-86.38</v>
      </c>
    </row>
    <row r="1059" spans="1:4" x14ac:dyDescent="0.3">
      <c r="A1059" s="2">
        <v>35424</v>
      </c>
      <c r="B1059">
        <v>137.31</v>
      </c>
      <c r="C1059">
        <v>-85.31</v>
      </c>
      <c r="D1059">
        <v>-86.6</v>
      </c>
    </row>
    <row r="1060" spans="1:4" x14ac:dyDescent="0.3">
      <c r="A1060" s="2">
        <v>35430</v>
      </c>
      <c r="B1060">
        <v>137.25</v>
      </c>
      <c r="C1060">
        <v>-85.25</v>
      </c>
      <c r="D1060">
        <v>-86.54</v>
      </c>
    </row>
    <row r="1061" spans="1:4" x14ac:dyDescent="0.3">
      <c r="A1061" s="2">
        <v>35435</v>
      </c>
      <c r="B1061">
        <v>137.82</v>
      </c>
      <c r="C1061">
        <v>-85.82</v>
      </c>
      <c r="D1061">
        <v>-87.11</v>
      </c>
    </row>
    <row r="1062" spans="1:4" x14ac:dyDescent="0.3">
      <c r="A1062" s="2">
        <v>35440</v>
      </c>
      <c r="B1062">
        <v>137.53</v>
      </c>
      <c r="C1062">
        <v>-85.53</v>
      </c>
      <c r="D1062">
        <v>-86.82</v>
      </c>
    </row>
    <row r="1063" spans="1:4" x14ac:dyDescent="0.3">
      <c r="A1063" s="2">
        <v>35445</v>
      </c>
      <c r="B1063">
        <v>138</v>
      </c>
      <c r="C1063">
        <v>-86</v>
      </c>
      <c r="D1063">
        <v>-87.29</v>
      </c>
    </row>
    <row r="1064" spans="1:4" x14ac:dyDescent="0.3">
      <c r="A1064" s="2">
        <v>35450</v>
      </c>
      <c r="B1064">
        <v>137.57</v>
      </c>
      <c r="C1064">
        <v>-85.57</v>
      </c>
      <c r="D1064">
        <v>-86.86</v>
      </c>
    </row>
    <row r="1065" spans="1:4" x14ac:dyDescent="0.3">
      <c r="A1065" s="2">
        <v>35455</v>
      </c>
      <c r="B1065">
        <v>138.16</v>
      </c>
      <c r="C1065">
        <v>-86.16</v>
      </c>
      <c r="D1065">
        <v>-87.45</v>
      </c>
    </row>
    <row r="1066" spans="1:4" x14ac:dyDescent="0.3">
      <c r="A1066" s="2">
        <v>35457</v>
      </c>
      <c r="B1066">
        <v>137.79</v>
      </c>
      <c r="C1066">
        <v>-85.79</v>
      </c>
      <c r="D1066">
        <v>-87.08</v>
      </c>
    </row>
    <row r="1067" spans="1:4" x14ac:dyDescent="0.3">
      <c r="A1067" s="2">
        <v>35461</v>
      </c>
      <c r="B1067">
        <v>137.21</v>
      </c>
      <c r="C1067">
        <v>-85.21</v>
      </c>
      <c r="D1067">
        <v>-86.5</v>
      </c>
    </row>
    <row r="1068" spans="1:4" x14ac:dyDescent="0.3">
      <c r="A1068" s="2">
        <v>35466</v>
      </c>
      <c r="B1068">
        <v>138.24</v>
      </c>
      <c r="C1068">
        <v>-86.24</v>
      </c>
      <c r="D1068">
        <v>-87.53</v>
      </c>
    </row>
    <row r="1069" spans="1:4" x14ac:dyDescent="0.3">
      <c r="A1069" s="2">
        <v>35471</v>
      </c>
      <c r="B1069">
        <v>137.21</v>
      </c>
      <c r="C1069">
        <v>-85.21</v>
      </c>
      <c r="D1069">
        <v>-86.5</v>
      </c>
    </row>
    <row r="1070" spans="1:4" x14ac:dyDescent="0.3">
      <c r="A1070" s="2">
        <v>35476</v>
      </c>
      <c r="B1070">
        <v>137.38999999999899</v>
      </c>
      <c r="C1070">
        <v>-85.39</v>
      </c>
      <c r="D1070">
        <v>-86.68</v>
      </c>
    </row>
    <row r="1071" spans="1:4" x14ac:dyDescent="0.3">
      <c r="A1071" s="2">
        <v>35481</v>
      </c>
      <c r="B1071">
        <v>137.72</v>
      </c>
      <c r="C1071">
        <v>-85.72</v>
      </c>
      <c r="D1071">
        <v>-87.01</v>
      </c>
    </row>
    <row r="1072" spans="1:4" x14ac:dyDescent="0.3">
      <c r="A1072" s="2">
        <v>35486</v>
      </c>
      <c r="B1072">
        <v>138.21</v>
      </c>
      <c r="C1072">
        <v>-86.21</v>
      </c>
      <c r="D1072">
        <v>-87.5</v>
      </c>
    </row>
    <row r="1073" spans="1:4" x14ac:dyDescent="0.3">
      <c r="A1073" s="2">
        <v>35489</v>
      </c>
      <c r="B1073">
        <v>137.33000000000001</v>
      </c>
      <c r="C1073">
        <v>-85.33</v>
      </c>
      <c r="D1073">
        <v>-86.62</v>
      </c>
    </row>
    <row r="1074" spans="1:4" x14ac:dyDescent="0.3">
      <c r="A1074" s="2">
        <v>35494</v>
      </c>
      <c r="B1074">
        <v>137.62</v>
      </c>
      <c r="C1074">
        <v>-85.62</v>
      </c>
      <c r="D1074">
        <v>-86.91</v>
      </c>
    </row>
    <row r="1075" spans="1:4" x14ac:dyDescent="0.3">
      <c r="A1075" s="2">
        <v>35499</v>
      </c>
      <c r="B1075">
        <v>137.13999999999899</v>
      </c>
      <c r="C1075">
        <v>-85.14</v>
      </c>
      <c r="D1075">
        <v>-86.43</v>
      </c>
    </row>
    <row r="1076" spans="1:4" x14ac:dyDescent="0.3">
      <c r="A1076" s="2">
        <v>35501</v>
      </c>
      <c r="B1076">
        <v>137.46</v>
      </c>
      <c r="C1076">
        <v>-85.46</v>
      </c>
      <c r="D1076">
        <v>-86.75</v>
      </c>
    </row>
    <row r="1077" spans="1:4" x14ac:dyDescent="0.3">
      <c r="A1077" s="2">
        <v>35504</v>
      </c>
      <c r="B1077">
        <v>138.83000000000001</v>
      </c>
      <c r="C1077">
        <v>-86.83</v>
      </c>
      <c r="D1077">
        <v>-88.12</v>
      </c>
    </row>
    <row r="1078" spans="1:4" x14ac:dyDescent="0.3">
      <c r="A1078" s="2">
        <v>35550</v>
      </c>
      <c r="B1078">
        <v>136.91999999999899</v>
      </c>
      <c r="C1078">
        <v>-84.92</v>
      </c>
      <c r="D1078">
        <v>-86.21</v>
      </c>
    </row>
    <row r="1079" spans="1:4" x14ac:dyDescent="0.3">
      <c r="A1079" s="2">
        <v>35560</v>
      </c>
      <c r="B1079">
        <v>139</v>
      </c>
      <c r="C1079">
        <v>-87</v>
      </c>
      <c r="D1079">
        <v>-88.29</v>
      </c>
    </row>
    <row r="1080" spans="1:4" x14ac:dyDescent="0.3">
      <c r="A1080" s="2">
        <v>35565</v>
      </c>
      <c r="B1080">
        <v>140.94999999999899</v>
      </c>
      <c r="C1080">
        <v>-88.95</v>
      </c>
      <c r="D1080">
        <v>-90.24</v>
      </c>
    </row>
    <row r="1081" spans="1:4" x14ac:dyDescent="0.3">
      <c r="A1081" s="2">
        <v>35570</v>
      </c>
      <c r="B1081">
        <v>140.08000000000001</v>
      </c>
      <c r="C1081">
        <v>-88.08</v>
      </c>
      <c r="D1081">
        <v>-89.37</v>
      </c>
    </row>
    <row r="1082" spans="1:4" x14ac:dyDescent="0.3">
      <c r="A1082" s="2">
        <v>35601</v>
      </c>
      <c r="B1082">
        <v>141.04</v>
      </c>
      <c r="C1082">
        <v>-89.04</v>
      </c>
      <c r="D1082">
        <v>-90.33</v>
      </c>
    </row>
    <row r="1083" spans="1:4" x14ac:dyDescent="0.3">
      <c r="A1083" s="2">
        <v>35606</v>
      </c>
      <c r="B1083">
        <v>142.1</v>
      </c>
      <c r="C1083">
        <v>-90.1</v>
      </c>
      <c r="D1083">
        <v>-91.39</v>
      </c>
    </row>
    <row r="1084" spans="1:4" x14ac:dyDescent="0.3">
      <c r="A1084" s="2">
        <v>35611</v>
      </c>
      <c r="B1084">
        <v>141.94999999999899</v>
      </c>
      <c r="C1084">
        <v>-89.95</v>
      </c>
      <c r="D1084">
        <v>-91.24</v>
      </c>
    </row>
    <row r="1085" spans="1:4" x14ac:dyDescent="0.3">
      <c r="A1085" s="2">
        <v>35616</v>
      </c>
      <c r="B1085">
        <v>142.1</v>
      </c>
      <c r="C1085">
        <v>-90.1</v>
      </c>
      <c r="D1085">
        <v>-91.39</v>
      </c>
    </row>
    <row r="1086" spans="1:4" x14ac:dyDescent="0.3">
      <c r="A1086" s="2">
        <v>35621</v>
      </c>
      <c r="B1086">
        <v>142.6</v>
      </c>
      <c r="C1086">
        <v>-90.6</v>
      </c>
      <c r="D1086">
        <v>-91.89</v>
      </c>
    </row>
    <row r="1087" spans="1:4" x14ac:dyDescent="0.3">
      <c r="A1087" s="2">
        <v>35626</v>
      </c>
      <c r="B1087">
        <v>143.46</v>
      </c>
      <c r="C1087">
        <v>-91.46</v>
      </c>
      <c r="D1087">
        <v>-92.75</v>
      </c>
    </row>
    <row r="1088" spans="1:4" x14ac:dyDescent="0.3">
      <c r="A1088" s="2">
        <v>35631</v>
      </c>
      <c r="B1088">
        <v>143.63999999999899</v>
      </c>
      <c r="C1088">
        <v>-91.64</v>
      </c>
      <c r="D1088">
        <v>-92.93</v>
      </c>
    </row>
    <row r="1089" spans="1:4" x14ac:dyDescent="0.3">
      <c r="A1089" s="2">
        <v>35634</v>
      </c>
      <c r="B1089">
        <v>143.51</v>
      </c>
      <c r="C1089">
        <v>-91.51</v>
      </c>
      <c r="D1089">
        <v>-92.8</v>
      </c>
    </row>
    <row r="1090" spans="1:4" x14ac:dyDescent="0.3">
      <c r="A1090" s="2">
        <v>35636</v>
      </c>
      <c r="B1090">
        <v>142.94999999999899</v>
      </c>
      <c r="C1090">
        <v>-90.95</v>
      </c>
      <c r="D1090">
        <v>-92.24</v>
      </c>
    </row>
    <row r="1091" spans="1:4" x14ac:dyDescent="0.3">
      <c r="A1091" s="2">
        <v>35642</v>
      </c>
      <c r="B1091">
        <v>142.69999999999899</v>
      </c>
      <c r="C1091">
        <v>-90.7</v>
      </c>
      <c r="D1091">
        <v>-91.99</v>
      </c>
    </row>
    <row r="1092" spans="1:4" x14ac:dyDescent="0.3">
      <c r="A1092" s="2">
        <v>35647</v>
      </c>
      <c r="B1092">
        <v>142.74</v>
      </c>
      <c r="C1092">
        <v>-90.74</v>
      </c>
      <c r="D1092">
        <v>-92.03</v>
      </c>
    </row>
    <row r="1093" spans="1:4" x14ac:dyDescent="0.3">
      <c r="A1093" s="2">
        <v>35652</v>
      </c>
      <c r="B1093">
        <v>142.85</v>
      </c>
      <c r="C1093">
        <v>-90.85</v>
      </c>
      <c r="D1093">
        <v>-92.14</v>
      </c>
    </row>
    <row r="1094" spans="1:4" x14ac:dyDescent="0.3">
      <c r="A1094" s="2">
        <v>35657</v>
      </c>
      <c r="B1094">
        <v>142.94999999999899</v>
      </c>
      <c r="C1094">
        <v>-90.95</v>
      </c>
      <c r="D1094">
        <v>-92.24</v>
      </c>
    </row>
    <row r="1095" spans="1:4" x14ac:dyDescent="0.3">
      <c r="A1095" s="2">
        <v>35662</v>
      </c>
      <c r="B1095">
        <v>142.93</v>
      </c>
      <c r="C1095">
        <v>-90.93</v>
      </c>
      <c r="D1095">
        <v>-92.22</v>
      </c>
    </row>
    <row r="1096" spans="1:4" x14ac:dyDescent="0.3">
      <c r="A1096" s="2">
        <v>35667</v>
      </c>
      <c r="B1096">
        <v>142.02000000000001</v>
      </c>
      <c r="C1096">
        <v>-90.02</v>
      </c>
      <c r="D1096">
        <v>-91.31</v>
      </c>
    </row>
    <row r="1097" spans="1:4" x14ac:dyDescent="0.3">
      <c r="A1097" s="2">
        <v>35673</v>
      </c>
      <c r="B1097">
        <v>143.28</v>
      </c>
      <c r="C1097">
        <v>-91.28</v>
      </c>
      <c r="D1097">
        <v>-92.57</v>
      </c>
    </row>
    <row r="1098" spans="1:4" x14ac:dyDescent="0.3">
      <c r="A1098" s="2">
        <v>35678</v>
      </c>
      <c r="B1098">
        <v>142.9</v>
      </c>
      <c r="C1098">
        <v>-90.9</v>
      </c>
      <c r="D1098">
        <v>-92.19</v>
      </c>
    </row>
    <row r="1099" spans="1:4" x14ac:dyDescent="0.3">
      <c r="A1099" s="2">
        <v>35683</v>
      </c>
      <c r="B1099">
        <v>143</v>
      </c>
      <c r="C1099">
        <v>-91</v>
      </c>
      <c r="D1099">
        <v>-92.29</v>
      </c>
    </row>
    <row r="1100" spans="1:4" x14ac:dyDescent="0.3">
      <c r="A1100" s="2">
        <v>35688</v>
      </c>
      <c r="B1100">
        <v>142.16999999999899</v>
      </c>
      <c r="C1100">
        <v>-90.17</v>
      </c>
      <c r="D1100">
        <v>-91.46</v>
      </c>
    </row>
    <row r="1101" spans="1:4" x14ac:dyDescent="0.3">
      <c r="A1101" s="2">
        <v>35693</v>
      </c>
      <c r="B1101">
        <v>141.9</v>
      </c>
      <c r="C1101">
        <v>-89.9</v>
      </c>
      <c r="D1101">
        <v>-91.19</v>
      </c>
    </row>
    <row r="1102" spans="1:4" x14ac:dyDescent="0.3">
      <c r="A1102" s="2">
        <v>35698</v>
      </c>
      <c r="B1102">
        <v>141.38999999999899</v>
      </c>
      <c r="C1102">
        <v>-89.39</v>
      </c>
      <c r="D1102">
        <v>-90.68</v>
      </c>
    </row>
    <row r="1103" spans="1:4" x14ac:dyDescent="0.3">
      <c r="A1103" s="2">
        <v>35703</v>
      </c>
      <c r="B1103">
        <v>141.32</v>
      </c>
      <c r="C1103">
        <v>-89.32</v>
      </c>
      <c r="D1103">
        <v>-90.61</v>
      </c>
    </row>
    <row r="1104" spans="1:4" x14ac:dyDescent="0.3">
      <c r="A1104" s="2">
        <v>35708</v>
      </c>
      <c r="B1104">
        <v>140.94</v>
      </c>
      <c r="C1104">
        <v>-88.94</v>
      </c>
      <c r="D1104">
        <v>-90.23</v>
      </c>
    </row>
    <row r="1105" spans="1:4" x14ac:dyDescent="0.3">
      <c r="A1105" s="2">
        <v>35713</v>
      </c>
      <c r="B1105">
        <v>142.94</v>
      </c>
      <c r="C1105">
        <v>-90.94</v>
      </c>
      <c r="D1105">
        <v>-92.23</v>
      </c>
    </row>
    <row r="1106" spans="1:4" x14ac:dyDescent="0.3">
      <c r="A1106" s="2">
        <v>35718</v>
      </c>
      <c r="B1106">
        <v>142.87</v>
      </c>
      <c r="C1106">
        <v>-90.87</v>
      </c>
      <c r="D1106">
        <v>-92.16</v>
      </c>
    </row>
    <row r="1107" spans="1:4" x14ac:dyDescent="0.3">
      <c r="A1107" s="2">
        <v>35719</v>
      </c>
      <c r="B1107">
        <v>142.22</v>
      </c>
      <c r="C1107">
        <v>-90.22</v>
      </c>
      <c r="D1107">
        <v>-91.51</v>
      </c>
    </row>
    <row r="1108" spans="1:4" x14ac:dyDescent="0.3">
      <c r="A1108" s="2">
        <v>35723</v>
      </c>
      <c r="B1108">
        <v>140.52000000000001</v>
      </c>
      <c r="C1108">
        <v>-88.52</v>
      </c>
      <c r="D1108">
        <v>-89.81</v>
      </c>
    </row>
    <row r="1109" spans="1:4" x14ac:dyDescent="0.3">
      <c r="A1109" s="2">
        <v>35728</v>
      </c>
      <c r="B1109">
        <v>141.479999999999</v>
      </c>
      <c r="C1109">
        <v>-89.48</v>
      </c>
      <c r="D1109">
        <v>-90.77</v>
      </c>
    </row>
    <row r="1110" spans="1:4" x14ac:dyDescent="0.3">
      <c r="A1110" s="2">
        <v>35734</v>
      </c>
      <c r="B1110">
        <v>141.66</v>
      </c>
      <c r="C1110">
        <v>-89.66</v>
      </c>
      <c r="D1110">
        <v>-90.95</v>
      </c>
    </row>
    <row r="1111" spans="1:4" x14ac:dyDescent="0.3">
      <c r="A1111" s="2">
        <v>35739</v>
      </c>
      <c r="B1111">
        <v>141.15</v>
      </c>
      <c r="C1111">
        <v>-89.15</v>
      </c>
      <c r="D1111">
        <v>-90.44</v>
      </c>
    </row>
    <row r="1112" spans="1:4" x14ac:dyDescent="0.3">
      <c r="A1112" s="2">
        <v>35744</v>
      </c>
      <c r="B1112">
        <v>141.52000000000001</v>
      </c>
      <c r="C1112">
        <v>-89.52</v>
      </c>
      <c r="D1112">
        <v>-90.81</v>
      </c>
    </row>
    <row r="1113" spans="1:4" x14ac:dyDescent="0.3">
      <c r="A1113" s="2">
        <v>35769</v>
      </c>
      <c r="B1113">
        <v>140.229999999999</v>
      </c>
      <c r="C1113">
        <v>-88.23</v>
      </c>
      <c r="D1113">
        <v>-89.52</v>
      </c>
    </row>
    <row r="1114" spans="1:4" x14ac:dyDescent="0.3">
      <c r="A1114" s="2">
        <v>35774</v>
      </c>
      <c r="B1114">
        <v>140.97</v>
      </c>
      <c r="C1114">
        <v>-88.97</v>
      </c>
      <c r="D1114">
        <v>-90.26</v>
      </c>
    </row>
    <row r="1115" spans="1:4" x14ac:dyDescent="0.3">
      <c r="A1115" s="2">
        <v>35779</v>
      </c>
      <c r="B1115">
        <v>140.56</v>
      </c>
      <c r="C1115">
        <v>-88.56</v>
      </c>
      <c r="D1115">
        <v>-89.85</v>
      </c>
    </row>
    <row r="1116" spans="1:4" x14ac:dyDescent="0.3">
      <c r="A1116" s="2">
        <v>35784</v>
      </c>
      <c r="B1116">
        <v>140.71</v>
      </c>
      <c r="C1116">
        <v>-88.71</v>
      </c>
      <c r="D1116">
        <v>-90</v>
      </c>
    </row>
    <row r="1117" spans="1:4" x14ac:dyDescent="0.3">
      <c r="A1117" s="2">
        <v>35789</v>
      </c>
      <c r="B1117">
        <v>140.12</v>
      </c>
      <c r="C1117">
        <v>-88.12</v>
      </c>
      <c r="D1117">
        <v>-89.41</v>
      </c>
    </row>
    <row r="1118" spans="1:4" x14ac:dyDescent="0.3">
      <c r="A1118" s="2">
        <v>35795</v>
      </c>
      <c r="B1118">
        <v>139.30000000000001</v>
      </c>
      <c r="C1118">
        <v>-87.3</v>
      </c>
      <c r="D1118">
        <v>-88.59</v>
      </c>
    </row>
    <row r="1119" spans="1:4" x14ac:dyDescent="0.3">
      <c r="A1119" s="2">
        <v>35800</v>
      </c>
      <c r="B1119">
        <v>139.479999999999</v>
      </c>
      <c r="C1119">
        <v>-87.48</v>
      </c>
      <c r="D1119">
        <v>-88.77</v>
      </c>
    </row>
    <row r="1120" spans="1:4" x14ac:dyDescent="0.3">
      <c r="A1120" s="2">
        <v>35805</v>
      </c>
      <c r="B1120">
        <v>139.46</v>
      </c>
      <c r="C1120">
        <v>-87.46</v>
      </c>
      <c r="D1120">
        <v>-88.75</v>
      </c>
    </row>
    <row r="1121" spans="1:4" x14ac:dyDescent="0.3">
      <c r="A1121" s="2">
        <v>35810</v>
      </c>
      <c r="B1121">
        <v>140.22</v>
      </c>
      <c r="C1121">
        <v>-88.22</v>
      </c>
      <c r="D1121">
        <v>-89.51</v>
      </c>
    </row>
    <row r="1122" spans="1:4" x14ac:dyDescent="0.3">
      <c r="A1122" s="2">
        <v>35816</v>
      </c>
      <c r="B1122">
        <v>139.44</v>
      </c>
      <c r="C1122">
        <v>-87.44</v>
      </c>
      <c r="D1122">
        <v>-88.73</v>
      </c>
    </row>
    <row r="1123" spans="1:4" x14ac:dyDescent="0.3">
      <c r="A1123" s="2">
        <v>35820</v>
      </c>
      <c r="B1123">
        <v>140.82</v>
      </c>
      <c r="C1123">
        <v>-88.82</v>
      </c>
      <c r="D1123">
        <v>-90.11</v>
      </c>
    </row>
    <row r="1124" spans="1:4" x14ac:dyDescent="0.3">
      <c r="A1124" s="2">
        <v>35826</v>
      </c>
      <c r="B1124">
        <v>139.22</v>
      </c>
      <c r="C1124">
        <v>-87.22</v>
      </c>
      <c r="D1124">
        <v>-88.51</v>
      </c>
    </row>
    <row r="1125" spans="1:4" x14ac:dyDescent="0.3">
      <c r="A1125" s="2">
        <v>35831</v>
      </c>
      <c r="B1125">
        <v>138.69</v>
      </c>
      <c r="C1125">
        <v>-86.69</v>
      </c>
      <c r="D1125">
        <v>-87.98</v>
      </c>
    </row>
    <row r="1126" spans="1:4" x14ac:dyDescent="0.3">
      <c r="A1126" s="2">
        <v>35836</v>
      </c>
      <c r="B1126">
        <v>139.44999999999899</v>
      </c>
      <c r="C1126">
        <v>-87.45</v>
      </c>
      <c r="D1126">
        <v>-88.74</v>
      </c>
    </row>
    <row r="1127" spans="1:4" x14ac:dyDescent="0.3">
      <c r="A1127" s="2">
        <v>35841</v>
      </c>
      <c r="B1127">
        <v>138.88999999999899</v>
      </c>
      <c r="C1127">
        <v>-86.89</v>
      </c>
      <c r="D1127">
        <v>-88.18</v>
      </c>
    </row>
    <row r="1128" spans="1:4" x14ac:dyDescent="0.3">
      <c r="A1128" s="2">
        <v>35846</v>
      </c>
      <c r="B1128">
        <v>137.86000000000001</v>
      </c>
      <c r="C1128">
        <v>-85.86</v>
      </c>
      <c r="D1128">
        <v>-87.15</v>
      </c>
    </row>
    <row r="1129" spans="1:4" x14ac:dyDescent="0.3">
      <c r="A1129" s="2">
        <v>35851</v>
      </c>
      <c r="B1129">
        <v>138.36000000000001</v>
      </c>
      <c r="C1129">
        <v>-86.36</v>
      </c>
      <c r="D1129">
        <v>-87.65</v>
      </c>
    </row>
    <row r="1130" spans="1:4" x14ac:dyDescent="0.3">
      <c r="A1130" s="2">
        <v>35854</v>
      </c>
      <c r="B1130">
        <v>138.19999999999899</v>
      </c>
      <c r="C1130">
        <v>-86.2</v>
      </c>
      <c r="D1130">
        <v>-87.49</v>
      </c>
    </row>
    <row r="1131" spans="1:4" x14ac:dyDescent="0.3">
      <c r="A1131" s="2">
        <v>35859</v>
      </c>
      <c r="B1131">
        <v>138.63</v>
      </c>
      <c r="C1131">
        <v>-86.63</v>
      </c>
      <c r="D1131">
        <v>-87.92</v>
      </c>
    </row>
    <row r="1132" spans="1:4" x14ac:dyDescent="0.3">
      <c r="A1132" s="2">
        <v>35864</v>
      </c>
      <c r="B1132">
        <v>138.34</v>
      </c>
      <c r="C1132">
        <v>-86.34</v>
      </c>
      <c r="D1132">
        <v>-87.63</v>
      </c>
    </row>
    <row r="1133" spans="1:4" x14ac:dyDescent="0.3">
      <c r="A1133" s="2">
        <v>35869</v>
      </c>
      <c r="B1133">
        <v>138.25</v>
      </c>
      <c r="C1133">
        <v>-86.25</v>
      </c>
      <c r="D1133">
        <v>-87.54</v>
      </c>
    </row>
    <row r="1134" spans="1:4" x14ac:dyDescent="0.3">
      <c r="A1134" s="2">
        <v>35874</v>
      </c>
      <c r="B1134">
        <v>140</v>
      </c>
      <c r="C1134">
        <v>-88</v>
      </c>
      <c r="D1134">
        <v>-89.29</v>
      </c>
    </row>
    <row r="1135" spans="1:4" x14ac:dyDescent="0.3">
      <c r="A1135" s="2">
        <v>35879</v>
      </c>
      <c r="B1135">
        <v>139.05000000000001</v>
      </c>
      <c r="C1135">
        <v>-87.05</v>
      </c>
      <c r="D1135">
        <v>-88.34</v>
      </c>
    </row>
    <row r="1136" spans="1:4" x14ac:dyDescent="0.3">
      <c r="A1136" s="2">
        <v>35885</v>
      </c>
      <c r="B1136">
        <v>139.15</v>
      </c>
      <c r="C1136">
        <v>-87.15</v>
      </c>
      <c r="D1136">
        <v>-88.44</v>
      </c>
    </row>
    <row r="1137" spans="1:4" x14ac:dyDescent="0.3">
      <c r="A1137" s="2">
        <v>35890</v>
      </c>
      <c r="B1137">
        <v>138.41999999999899</v>
      </c>
      <c r="C1137">
        <v>-86.42</v>
      </c>
      <c r="D1137">
        <v>-87.71</v>
      </c>
    </row>
    <row r="1138" spans="1:4" x14ac:dyDescent="0.3">
      <c r="A1138" s="2">
        <v>35895</v>
      </c>
      <c r="B1138">
        <v>137.78</v>
      </c>
      <c r="C1138">
        <v>-85.78</v>
      </c>
      <c r="D1138">
        <v>-87.07</v>
      </c>
    </row>
    <row r="1139" spans="1:4" x14ac:dyDescent="0.3">
      <c r="A1139" s="2">
        <v>35900</v>
      </c>
      <c r="B1139">
        <v>137.41999999999899</v>
      </c>
      <c r="C1139">
        <v>-85.42</v>
      </c>
      <c r="D1139">
        <v>-86.71</v>
      </c>
    </row>
    <row r="1140" spans="1:4" x14ac:dyDescent="0.3">
      <c r="A1140" s="2">
        <v>35905</v>
      </c>
      <c r="B1140">
        <v>136.83000000000001</v>
      </c>
      <c r="C1140">
        <v>-84.83</v>
      </c>
      <c r="D1140">
        <v>-86.12</v>
      </c>
    </row>
    <row r="1141" spans="1:4" x14ac:dyDescent="0.3">
      <c r="A1141" s="2">
        <v>35908</v>
      </c>
      <c r="B1141">
        <v>135.71</v>
      </c>
      <c r="C1141">
        <v>-83.71</v>
      </c>
      <c r="D1141">
        <v>-85</v>
      </c>
    </row>
    <row r="1142" spans="1:4" x14ac:dyDescent="0.3">
      <c r="A1142" s="2">
        <v>35910</v>
      </c>
      <c r="B1142">
        <v>137.33000000000001</v>
      </c>
      <c r="C1142">
        <v>-85.33</v>
      </c>
      <c r="D1142">
        <v>-86.62</v>
      </c>
    </row>
    <row r="1143" spans="1:4" x14ac:dyDescent="0.3">
      <c r="A1143" s="2">
        <v>35915</v>
      </c>
      <c r="B1143">
        <v>137.15</v>
      </c>
      <c r="C1143">
        <v>-85.15</v>
      </c>
      <c r="D1143">
        <v>-86.44</v>
      </c>
    </row>
    <row r="1144" spans="1:4" x14ac:dyDescent="0.3">
      <c r="A1144" s="2">
        <v>35920</v>
      </c>
      <c r="B1144">
        <v>136.65</v>
      </c>
      <c r="C1144">
        <v>-84.65</v>
      </c>
      <c r="D1144">
        <v>-85.94</v>
      </c>
    </row>
    <row r="1145" spans="1:4" x14ac:dyDescent="0.3">
      <c r="A1145" s="2">
        <v>35925</v>
      </c>
      <c r="B1145">
        <v>136.13999999999899</v>
      </c>
      <c r="C1145">
        <v>-84.14</v>
      </c>
      <c r="D1145">
        <v>-85.43</v>
      </c>
    </row>
    <row r="1146" spans="1:4" x14ac:dyDescent="0.3">
      <c r="A1146" s="2">
        <v>35926</v>
      </c>
      <c r="B1146">
        <v>135.87</v>
      </c>
      <c r="C1146">
        <v>-83.87</v>
      </c>
      <c r="D1146">
        <v>-85.16</v>
      </c>
    </row>
    <row r="1147" spans="1:4" x14ac:dyDescent="0.3">
      <c r="A1147" s="2">
        <v>35930</v>
      </c>
      <c r="B1147">
        <v>136.32</v>
      </c>
      <c r="C1147">
        <v>-84.32</v>
      </c>
      <c r="D1147">
        <v>-85.61</v>
      </c>
    </row>
    <row r="1148" spans="1:4" x14ac:dyDescent="0.3">
      <c r="A1148" s="2">
        <v>35935</v>
      </c>
      <c r="B1148">
        <v>136.46</v>
      </c>
      <c r="C1148">
        <v>-84.46</v>
      </c>
      <c r="D1148">
        <v>-85.75</v>
      </c>
    </row>
    <row r="1149" spans="1:4" x14ac:dyDescent="0.3">
      <c r="A1149" s="2">
        <v>35940</v>
      </c>
      <c r="B1149">
        <v>137.25</v>
      </c>
      <c r="C1149">
        <v>-85.25</v>
      </c>
      <c r="D1149">
        <v>-86.54</v>
      </c>
    </row>
    <row r="1150" spans="1:4" x14ac:dyDescent="0.3">
      <c r="A1150" s="2">
        <v>35946</v>
      </c>
      <c r="B1150">
        <v>136.55000000000001</v>
      </c>
      <c r="C1150">
        <v>-84.55</v>
      </c>
      <c r="D1150">
        <v>-85.84</v>
      </c>
    </row>
    <row r="1151" spans="1:4" x14ac:dyDescent="0.3">
      <c r="A1151" s="2">
        <v>35951</v>
      </c>
      <c r="B1151">
        <v>137.41999999999899</v>
      </c>
      <c r="C1151">
        <v>-85.42</v>
      </c>
      <c r="D1151">
        <v>-86.71</v>
      </c>
    </row>
    <row r="1152" spans="1:4" x14ac:dyDescent="0.3">
      <c r="A1152" s="2">
        <v>35956</v>
      </c>
      <c r="B1152">
        <v>137.59</v>
      </c>
      <c r="C1152">
        <v>-85.59</v>
      </c>
      <c r="D1152">
        <v>-86.88</v>
      </c>
    </row>
    <row r="1153" spans="1:4" x14ac:dyDescent="0.3">
      <c r="A1153" s="2">
        <v>35961</v>
      </c>
      <c r="B1153">
        <v>136.979999999999</v>
      </c>
      <c r="C1153">
        <v>-84.98</v>
      </c>
      <c r="D1153">
        <v>-86.27</v>
      </c>
    </row>
    <row r="1154" spans="1:4" x14ac:dyDescent="0.3">
      <c r="A1154" s="2">
        <v>35966</v>
      </c>
      <c r="B1154">
        <v>138.52000000000001</v>
      </c>
      <c r="C1154">
        <v>-86.52</v>
      </c>
      <c r="D1154">
        <v>-87.81</v>
      </c>
    </row>
    <row r="1155" spans="1:4" x14ac:dyDescent="0.3">
      <c r="A1155" s="2">
        <v>35971</v>
      </c>
      <c r="B1155">
        <v>137.97</v>
      </c>
      <c r="C1155">
        <v>-85.97</v>
      </c>
      <c r="D1155">
        <v>-87.26</v>
      </c>
    </row>
    <row r="1156" spans="1:4" x14ac:dyDescent="0.3">
      <c r="A1156" s="2">
        <v>35976</v>
      </c>
      <c r="B1156">
        <v>138.11000000000001</v>
      </c>
      <c r="C1156">
        <v>-86.11</v>
      </c>
      <c r="D1156">
        <v>-87.4</v>
      </c>
    </row>
    <row r="1157" spans="1:4" x14ac:dyDescent="0.3">
      <c r="A1157" s="2">
        <v>35981</v>
      </c>
      <c r="B1157">
        <v>138.43</v>
      </c>
      <c r="C1157">
        <v>-86.43</v>
      </c>
      <c r="D1157">
        <v>-87.72</v>
      </c>
    </row>
    <row r="1158" spans="1:4" x14ac:dyDescent="0.3">
      <c r="A1158" s="2">
        <v>35985</v>
      </c>
      <c r="B1158">
        <v>138.19</v>
      </c>
      <c r="C1158">
        <v>-86.19</v>
      </c>
      <c r="D1158">
        <v>-87.48</v>
      </c>
    </row>
    <row r="1159" spans="1:4" x14ac:dyDescent="0.3">
      <c r="A1159" s="2">
        <v>35986</v>
      </c>
      <c r="B1159">
        <v>138.41999999999899</v>
      </c>
      <c r="C1159">
        <v>-86.42</v>
      </c>
      <c r="D1159">
        <v>-87.71</v>
      </c>
    </row>
    <row r="1160" spans="1:4" x14ac:dyDescent="0.3">
      <c r="A1160" s="2">
        <v>35991</v>
      </c>
      <c r="B1160">
        <v>139.1</v>
      </c>
      <c r="C1160">
        <v>-87.1</v>
      </c>
      <c r="D1160">
        <v>-88.39</v>
      </c>
    </row>
    <row r="1161" spans="1:4" x14ac:dyDescent="0.3">
      <c r="A1161" s="2">
        <v>35996</v>
      </c>
      <c r="B1161">
        <v>138.75</v>
      </c>
      <c r="C1161">
        <v>-86.75</v>
      </c>
      <c r="D1161">
        <v>-88.04</v>
      </c>
    </row>
    <row r="1162" spans="1:4" x14ac:dyDescent="0.3">
      <c r="A1162" s="2">
        <v>36001</v>
      </c>
      <c r="B1162">
        <v>138.96</v>
      </c>
      <c r="C1162">
        <v>-86.96</v>
      </c>
      <c r="D1162">
        <v>-88.25</v>
      </c>
    </row>
    <row r="1163" spans="1:4" x14ac:dyDescent="0.3">
      <c r="A1163" s="2">
        <v>36007</v>
      </c>
      <c r="B1163">
        <v>139.44999999999899</v>
      </c>
      <c r="C1163">
        <v>-87.45</v>
      </c>
      <c r="D1163">
        <v>-88.74</v>
      </c>
    </row>
    <row r="1164" spans="1:4" x14ac:dyDescent="0.3">
      <c r="A1164" s="2">
        <v>36012</v>
      </c>
      <c r="B1164">
        <v>139</v>
      </c>
      <c r="C1164">
        <v>-87</v>
      </c>
      <c r="D1164">
        <v>-88.29</v>
      </c>
    </row>
    <row r="1165" spans="1:4" x14ac:dyDescent="0.3">
      <c r="A1165" s="2">
        <v>36017</v>
      </c>
      <c r="B1165">
        <v>139.1</v>
      </c>
      <c r="C1165">
        <v>-87.1</v>
      </c>
      <c r="D1165">
        <v>-88.39</v>
      </c>
    </row>
    <row r="1166" spans="1:4" x14ac:dyDescent="0.3">
      <c r="A1166" s="2">
        <v>36022</v>
      </c>
      <c r="B1166">
        <v>139.25</v>
      </c>
      <c r="C1166">
        <v>-87.25</v>
      </c>
      <c r="D1166">
        <v>-88.54</v>
      </c>
    </row>
    <row r="1167" spans="1:4" x14ac:dyDescent="0.3">
      <c r="A1167" s="2">
        <v>36027</v>
      </c>
      <c r="B1167">
        <v>139.52000000000001</v>
      </c>
      <c r="C1167">
        <v>-87.52</v>
      </c>
      <c r="D1167">
        <v>-88.81</v>
      </c>
    </row>
    <row r="1168" spans="1:4" x14ac:dyDescent="0.3">
      <c r="A1168" s="2">
        <v>36032</v>
      </c>
      <c r="B1168">
        <v>140.08000000000001</v>
      </c>
      <c r="C1168">
        <v>-88.08</v>
      </c>
      <c r="D1168">
        <v>-89.37</v>
      </c>
    </row>
    <row r="1169" spans="1:4" x14ac:dyDescent="0.3">
      <c r="A1169" s="2">
        <v>36038</v>
      </c>
      <c r="B1169">
        <v>138.87</v>
      </c>
      <c r="C1169">
        <v>-86.87</v>
      </c>
      <c r="D1169">
        <v>-88.16</v>
      </c>
    </row>
    <row r="1170" spans="1:4" x14ac:dyDescent="0.3">
      <c r="A1170" s="2">
        <v>36043</v>
      </c>
      <c r="B1170">
        <v>138.51</v>
      </c>
      <c r="C1170">
        <v>-86.51</v>
      </c>
      <c r="D1170">
        <v>-87.8</v>
      </c>
    </row>
    <row r="1171" spans="1:4" x14ac:dyDescent="0.3">
      <c r="A1171" s="2">
        <v>36048</v>
      </c>
      <c r="B1171">
        <v>139.49</v>
      </c>
      <c r="C1171">
        <v>-87.49</v>
      </c>
      <c r="D1171">
        <v>-88.78</v>
      </c>
    </row>
    <row r="1172" spans="1:4" x14ac:dyDescent="0.3">
      <c r="A1172" s="2">
        <v>36053</v>
      </c>
      <c r="B1172">
        <v>139.69999999999899</v>
      </c>
      <c r="C1172">
        <v>-87.7</v>
      </c>
      <c r="D1172">
        <v>-88.99</v>
      </c>
    </row>
    <row r="1173" spans="1:4" x14ac:dyDescent="0.3">
      <c r="A1173" s="2">
        <v>36058</v>
      </c>
      <c r="B1173">
        <v>139.57</v>
      </c>
      <c r="C1173">
        <v>-87.57</v>
      </c>
      <c r="D1173">
        <v>-88.86</v>
      </c>
    </row>
    <row r="1174" spans="1:4" x14ac:dyDescent="0.3">
      <c r="A1174" s="2">
        <v>36063</v>
      </c>
      <c r="B1174">
        <v>139.58000000000001</v>
      </c>
      <c r="C1174">
        <v>-87.58</v>
      </c>
      <c r="D1174">
        <v>-88.87</v>
      </c>
    </row>
    <row r="1175" spans="1:4" x14ac:dyDescent="0.3">
      <c r="A1175" s="2">
        <v>36068</v>
      </c>
      <c r="B1175">
        <v>139.49</v>
      </c>
      <c r="C1175">
        <v>-87.49</v>
      </c>
      <c r="D1175">
        <v>-88.78</v>
      </c>
    </row>
    <row r="1176" spans="1:4" x14ac:dyDescent="0.3">
      <c r="A1176" s="2">
        <v>36073</v>
      </c>
      <c r="B1176">
        <v>139.53</v>
      </c>
      <c r="C1176">
        <v>-87.53</v>
      </c>
      <c r="D1176">
        <v>-88.82</v>
      </c>
    </row>
    <row r="1177" spans="1:4" x14ac:dyDescent="0.3">
      <c r="A1177" s="2">
        <v>36078</v>
      </c>
      <c r="B1177">
        <v>138.37</v>
      </c>
      <c r="C1177">
        <v>-86.37</v>
      </c>
      <c r="D1177">
        <v>-87.66</v>
      </c>
    </row>
    <row r="1178" spans="1:4" x14ac:dyDescent="0.3">
      <c r="A1178" s="2">
        <v>36083</v>
      </c>
      <c r="B1178">
        <v>138.62</v>
      </c>
      <c r="C1178">
        <v>-86.62</v>
      </c>
      <c r="D1178">
        <v>-87.91</v>
      </c>
    </row>
    <row r="1179" spans="1:4" x14ac:dyDescent="0.3">
      <c r="A1179" s="2">
        <v>36087</v>
      </c>
      <c r="B1179">
        <v>138.28</v>
      </c>
      <c r="C1179">
        <v>-86.28</v>
      </c>
      <c r="D1179">
        <v>-87.57</v>
      </c>
    </row>
    <row r="1180" spans="1:4" x14ac:dyDescent="0.3">
      <c r="A1180" s="2">
        <v>36088</v>
      </c>
      <c r="B1180">
        <v>138.74</v>
      </c>
      <c r="C1180">
        <v>-86.74</v>
      </c>
      <c r="D1180">
        <v>-88.03</v>
      </c>
    </row>
    <row r="1181" spans="1:4" x14ac:dyDescent="0.3">
      <c r="A1181" s="2">
        <v>36093</v>
      </c>
      <c r="B1181">
        <v>138.29</v>
      </c>
      <c r="C1181">
        <v>-86.29</v>
      </c>
      <c r="D1181">
        <v>-87.58</v>
      </c>
    </row>
    <row r="1182" spans="1:4" x14ac:dyDescent="0.3">
      <c r="A1182" s="2">
        <v>36099</v>
      </c>
      <c r="B1182">
        <v>138.12</v>
      </c>
      <c r="C1182">
        <v>-86.12</v>
      </c>
      <c r="D1182">
        <v>-87.41</v>
      </c>
    </row>
    <row r="1183" spans="1:4" x14ac:dyDescent="0.3">
      <c r="A1183" s="2">
        <v>36104</v>
      </c>
      <c r="B1183">
        <v>138.36000000000001</v>
      </c>
      <c r="C1183">
        <v>-86.36</v>
      </c>
      <c r="D1183">
        <v>-87.65</v>
      </c>
    </row>
    <row r="1184" spans="1:4" x14ac:dyDescent="0.3">
      <c r="A1184" s="2">
        <v>36109</v>
      </c>
      <c r="B1184">
        <v>138.25</v>
      </c>
      <c r="C1184">
        <v>-86.25</v>
      </c>
      <c r="D1184">
        <v>-87.54</v>
      </c>
    </row>
    <row r="1185" spans="1:4" x14ac:dyDescent="0.3">
      <c r="A1185" s="2">
        <v>36114</v>
      </c>
      <c r="B1185">
        <v>140.33000000000001</v>
      </c>
      <c r="C1185">
        <v>-88.33</v>
      </c>
      <c r="D1185">
        <v>-89.62</v>
      </c>
    </row>
    <row r="1186" spans="1:4" x14ac:dyDescent="0.3">
      <c r="A1186" s="2">
        <v>36119</v>
      </c>
      <c r="B1186">
        <v>140.27000000000001</v>
      </c>
      <c r="C1186">
        <v>-88.27</v>
      </c>
      <c r="D1186">
        <v>-89.56</v>
      </c>
    </row>
    <row r="1187" spans="1:4" x14ac:dyDescent="0.3">
      <c r="A1187" s="2">
        <v>36124</v>
      </c>
      <c r="B1187">
        <v>140.11000000000001</v>
      </c>
      <c r="C1187">
        <v>-88.11</v>
      </c>
      <c r="D1187">
        <v>-89.4</v>
      </c>
    </row>
    <row r="1188" spans="1:4" x14ac:dyDescent="0.3">
      <c r="A1188" s="2">
        <v>36129</v>
      </c>
      <c r="B1188">
        <v>137.96</v>
      </c>
      <c r="C1188">
        <v>-85.96</v>
      </c>
      <c r="D1188">
        <v>-87.25</v>
      </c>
    </row>
    <row r="1189" spans="1:4" x14ac:dyDescent="0.3">
      <c r="A1189" s="2">
        <v>36134</v>
      </c>
      <c r="B1189">
        <v>137.65</v>
      </c>
      <c r="C1189">
        <v>-85.65</v>
      </c>
      <c r="D1189">
        <v>-86.94</v>
      </c>
    </row>
    <row r="1190" spans="1:4" x14ac:dyDescent="0.3">
      <c r="A1190" s="2">
        <v>36139</v>
      </c>
      <c r="B1190">
        <v>137.9</v>
      </c>
      <c r="C1190">
        <v>-85.9</v>
      </c>
      <c r="D1190">
        <v>-87.19</v>
      </c>
    </row>
    <row r="1191" spans="1:4" x14ac:dyDescent="0.3">
      <c r="A1191" s="2">
        <v>36144</v>
      </c>
      <c r="B1191">
        <v>138.11000000000001</v>
      </c>
      <c r="C1191">
        <v>-86.11</v>
      </c>
      <c r="D1191">
        <v>-87.4</v>
      </c>
    </row>
    <row r="1192" spans="1:4" x14ac:dyDescent="0.3">
      <c r="A1192" s="2">
        <v>36149</v>
      </c>
      <c r="B1192">
        <v>137.63999999999899</v>
      </c>
      <c r="C1192">
        <v>-85.64</v>
      </c>
      <c r="D1192">
        <v>-86.93</v>
      </c>
    </row>
    <row r="1193" spans="1:4" x14ac:dyDescent="0.3">
      <c r="A1193" s="2">
        <v>36154</v>
      </c>
      <c r="B1193">
        <v>137.51</v>
      </c>
      <c r="C1193">
        <v>-85.51</v>
      </c>
      <c r="D1193">
        <v>-86.8</v>
      </c>
    </row>
    <row r="1194" spans="1:4" x14ac:dyDescent="0.3">
      <c r="A1194" s="2">
        <v>36160</v>
      </c>
      <c r="B1194">
        <v>137.77000000000001</v>
      </c>
      <c r="C1194">
        <v>-85.77</v>
      </c>
      <c r="D1194">
        <v>-87.06</v>
      </c>
    </row>
    <row r="1195" spans="1:4" x14ac:dyDescent="0.3">
      <c r="A1195" s="2">
        <v>36165</v>
      </c>
      <c r="B1195">
        <v>137.81</v>
      </c>
      <c r="C1195">
        <v>-85.81</v>
      </c>
      <c r="D1195">
        <v>-87.1</v>
      </c>
    </row>
    <row r="1196" spans="1:4" x14ac:dyDescent="0.3">
      <c r="A1196" s="2">
        <v>36170</v>
      </c>
      <c r="B1196">
        <v>137.16</v>
      </c>
      <c r="C1196">
        <v>-85.16</v>
      </c>
      <c r="D1196">
        <v>-86.45</v>
      </c>
    </row>
    <row r="1197" spans="1:4" x14ac:dyDescent="0.3">
      <c r="A1197" s="2">
        <v>36174</v>
      </c>
      <c r="B1197">
        <v>137.229999999999</v>
      </c>
      <c r="C1197">
        <v>-85.23</v>
      </c>
      <c r="D1197">
        <v>-86.52</v>
      </c>
    </row>
    <row r="1198" spans="1:4" x14ac:dyDescent="0.3">
      <c r="A1198" s="2">
        <v>36175</v>
      </c>
      <c r="B1198">
        <v>137.11000000000001</v>
      </c>
      <c r="C1198">
        <v>-85.11</v>
      </c>
      <c r="D1198">
        <v>-86.4</v>
      </c>
    </row>
    <row r="1199" spans="1:4" x14ac:dyDescent="0.3">
      <c r="A1199" s="2">
        <v>36180</v>
      </c>
      <c r="B1199">
        <v>136.96</v>
      </c>
      <c r="C1199">
        <v>-84.96</v>
      </c>
      <c r="D1199">
        <v>-86.25</v>
      </c>
    </row>
    <row r="1200" spans="1:4" x14ac:dyDescent="0.3">
      <c r="A1200" s="2">
        <v>36185</v>
      </c>
      <c r="B1200">
        <v>136.729999999999</v>
      </c>
      <c r="C1200">
        <v>-84.73</v>
      </c>
      <c r="D1200">
        <v>-86.02</v>
      </c>
    </row>
    <row r="1201" spans="1:4" x14ac:dyDescent="0.3">
      <c r="A1201" s="2">
        <v>36191</v>
      </c>
      <c r="B1201">
        <v>136.88</v>
      </c>
      <c r="C1201">
        <v>-84.88</v>
      </c>
      <c r="D1201">
        <v>-86.17</v>
      </c>
    </row>
    <row r="1202" spans="1:4" x14ac:dyDescent="0.3">
      <c r="A1202" s="2">
        <v>36196</v>
      </c>
      <c r="B1202">
        <v>136.729999999999</v>
      </c>
      <c r="C1202">
        <v>-84.73</v>
      </c>
      <c r="D1202">
        <v>-86.02</v>
      </c>
    </row>
    <row r="1203" spans="1:4" x14ac:dyDescent="0.3">
      <c r="A1203" s="2">
        <v>36201</v>
      </c>
      <c r="B1203">
        <v>137.36000000000001</v>
      </c>
      <c r="C1203">
        <v>-85.36</v>
      </c>
      <c r="D1203">
        <v>-86.65</v>
      </c>
    </row>
    <row r="1204" spans="1:4" x14ac:dyDescent="0.3">
      <c r="A1204" s="2">
        <v>36206</v>
      </c>
      <c r="B1204">
        <v>136.729999999999</v>
      </c>
      <c r="C1204">
        <v>-84.73</v>
      </c>
      <c r="D1204">
        <v>-86.02</v>
      </c>
    </row>
    <row r="1205" spans="1:4" x14ac:dyDescent="0.3">
      <c r="A1205" s="2">
        <v>36211</v>
      </c>
      <c r="B1205">
        <v>136.75</v>
      </c>
      <c r="C1205">
        <v>-84.75</v>
      </c>
      <c r="D1205">
        <v>-86.04</v>
      </c>
    </row>
    <row r="1206" spans="1:4" x14ac:dyDescent="0.3">
      <c r="A1206" s="2">
        <v>36216</v>
      </c>
      <c r="B1206">
        <v>137.01</v>
      </c>
      <c r="C1206">
        <v>-85.01</v>
      </c>
      <c r="D1206">
        <v>-86.3</v>
      </c>
    </row>
    <row r="1207" spans="1:4" x14ac:dyDescent="0.3">
      <c r="A1207" s="2">
        <v>36219</v>
      </c>
      <c r="B1207">
        <v>137.24</v>
      </c>
      <c r="C1207">
        <v>-85.24</v>
      </c>
      <c r="D1207">
        <v>-86.53</v>
      </c>
    </row>
    <row r="1208" spans="1:4" x14ac:dyDescent="0.3">
      <c r="A1208" s="2">
        <v>36224</v>
      </c>
      <c r="B1208">
        <v>137.08000000000001</v>
      </c>
      <c r="C1208">
        <v>-85.08</v>
      </c>
      <c r="D1208">
        <v>-86.37</v>
      </c>
    </row>
    <row r="1209" spans="1:4" x14ac:dyDescent="0.3">
      <c r="A1209" s="2">
        <v>36229</v>
      </c>
      <c r="B1209">
        <v>137.43</v>
      </c>
      <c r="C1209">
        <v>-85.43</v>
      </c>
      <c r="D1209">
        <v>-86.72</v>
      </c>
    </row>
    <row r="1210" spans="1:4" x14ac:dyDescent="0.3">
      <c r="A1210" s="2">
        <v>36234</v>
      </c>
      <c r="B1210">
        <v>136.78</v>
      </c>
      <c r="C1210">
        <v>-84.78</v>
      </c>
      <c r="D1210">
        <v>-86.07</v>
      </c>
    </row>
    <row r="1211" spans="1:4" x14ac:dyDescent="0.3">
      <c r="A1211" s="2">
        <v>36239</v>
      </c>
      <c r="B1211">
        <v>137.02000000000001</v>
      </c>
      <c r="C1211">
        <v>-85.02</v>
      </c>
      <c r="D1211">
        <v>-86.31</v>
      </c>
    </row>
    <row r="1212" spans="1:4" x14ac:dyDescent="0.3">
      <c r="A1212" s="2">
        <v>36244</v>
      </c>
      <c r="B1212">
        <v>137.08000000000001</v>
      </c>
      <c r="C1212">
        <v>-85.08</v>
      </c>
      <c r="D1212">
        <v>-86.37</v>
      </c>
    </row>
    <row r="1213" spans="1:4" x14ac:dyDescent="0.3">
      <c r="A1213" s="2">
        <v>36250</v>
      </c>
      <c r="B1213">
        <v>137.32</v>
      </c>
      <c r="C1213">
        <v>-85.32</v>
      </c>
      <c r="D1213">
        <v>-86.61</v>
      </c>
    </row>
    <row r="1214" spans="1:4" x14ac:dyDescent="0.3">
      <c r="A1214" s="2">
        <v>36255</v>
      </c>
      <c r="B1214">
        <v>136.80000000000001</v>
      </c>
      <c r="C1214">
        <v>-84.8</v>
      </c>
      <c r="D1214">
        <v>-86.09</v>
      </c>
    </row>
    <row r="1215" spans="1:4" x14ac:dyDescent="0.3">
      <c r="A1215" s="2">
        <v>36260</v>
      </c>
      <c r="B1215">
        <v>136.85</v>
      </c>
      <c r="C1215">
        <v>-84.85</v>
      </c>
      <c r="D1215">
        <v>-86.14</v>
      </c>
    </row>
    <row r="1216" spans="1:4" x14ac:dyDescent="0.3">
      <c r="A1216" s="2">
        <v>36265</v>
      </c>
      <c r="B1216">
        <v>136.58000000000001</v>
      </c>
      <c r="C1216">
        <v>-84.58</v>
      </c>
      <c r="D1216">
        <v>-85.87</v>
      </c>
    </row>
    <row r="1217" spans="1:4" x14ac:dyDescent="0.3">
      <c r="A1217" s="2">
        <v>36270</v>
      </c>
      <c r="B1217">
        <v>136.63999999999899</v>
      </c>
      <c r="C1217">
        <v>-84.64</v>
      </c>
      <c r="D1217">
        <v>-85.93</v>
      </c>
    </row>
    <row r="1218" spans="1:4" x14ac:dyDescent="0.3">
      <c r="A1218" s="2">
        <v>36271</v>
      </c>
      <c r="B1218">
        <v>137.55000000000001</v>
      </c>
      <c r="C1218">
        <v>-85.55</v>
      </c>
      <c r="D1218">
        <v>-86.84</v>
      </c>
    </row>
    <row r="1219" spans="1:4" x14ac:dyDescent="0.3">
      <c r="A1219" s="2">
        <v>36275</v>
      </c>
      <c r="B1219">
        <v>136.979999999999</v>
      </c>
      <c r="C1219">
        <v>-84.98</v>
      </c>
      <c r="D1219">
        <v>-86.27</v>
      </c>
    </row>
    <row r="1220" spans="1:4" x14ac:dyDescent="0.3">
      <c r="A1220" s="2">
        <v>36280</v>
      </c>
      <c r="B1220">
        <v>136.76</v>
      </c>
      <c r="C1220">
        <v>-84.76</v>
      </c>
      <c r="D1220">
        <v>-86.05</v>
      </c>
    </row>
    <row r="1221" spans="1:4" x14ac:dyDescent="0.3">
      <c r="A1221" s="2">
        <v>36285</v>
      </c>
      <c r="B1221">
        <v>136.93</v>
      </c>
      <c r="C1221">
        <v>-84.93</v>
      </c>
      <c r="D1221">
        <v>-86.22</v>
      </c>
    </row>
    <row r="1222" spans="1:4" x14ac:dyDescent="0.3">
      <c r="A1222" s="2">
        <v>36290</v>
      </c>
      <c r="B1222">
        <v>136.85</v>
      </c>
      <c r="C1222">
        <v>-84.85</v>
      </c>
      <c r="D1222">
        <v>-86.14</v>
      </c>
    </row>
    <row r="1223" spans="1:4" x14ac:dyDescent="0.3">
      <c r="A1223" s="2">
        <v>36295</v>
      </c>
      <c r="B1223">
        <v>137.03</v>
      </c>
      <c r="C1223">
        <v>-85.03</v>
      </c>
      <c r="D1223">
        <v>-86.32</v>
      </c>
    </row>
    <row r="1224" spans="1:4" x14ac:dyDescent="0.3">
      <c r="A1224" s="2">
        <v>36300</v>
      </c>
      <c r="B1224">
        <v>137.44</v>
      </c>
      <c r="C1224">
        <v>-85.44</v>
      </c>
      <c r="D1224">
        <v>-86.73</v>
      </c>
    </row>
    <row r="1225" spans="1:4" x14ac:dyDescent="0.3">
      <c r="A1225" s="2">
        <v>36305</v>
      </c>
      <c r="B1225">
        <v>137.229999999999</v>
      </c>
      <c r="C1225">
        <v>-85.23</v>
      </c>
      <c r="D1225">
        <v>-86.52</v>
      </c>
    </row>
    <row r="1226" spans="1:4" x14ac:dyDescent="0.3">
      <c r="A1226" s="2">
        <v>36311</v>
      </c>
      <c r="B1226">
        <v>137.87</v>
      </c>
      <c r="C1226">
        <v>-85.87</v>
      </c>
      <c r="D1226">
        <v>-87.16</v>
      </c>
    </row>
    <row r="1227" spans="1:4" x14ac:dyDescent="0.3">
      <c r="A1227" s="2">
        <v>36316</v>
      </c>
      <c r="B1227">
        <v>138.72</v>
      </c>
      <c r="C1227">
        <v>-86.72</v>
      </c>
      <c r="D1227">
        <v>-88.01</v>
      </c>
    </row>
    <row r="1228" spans="1:4" x14ac:dyDescent="0.3">
      <c r="A1228" s="2">
        <v>36321</v>
      </c>
      <c r="B1228">
        <v>140.16</v>
      </c>
      <c r="C1228">
        <v>-88.16</v>
      </c>
      <c r="D1228">
        <v>-89.45</v>
      </c>
    </row>
    <row r="1229" spans="1:4" x14ac:dyDescent="0.3">
      <c r="A1229" s="2">
        <v>36326</v>
      </c>
      <c r="B1229">
        <v>139.38</v>
      </c>
      <c r="C1229">
        <v>-87.38</v>
      </c>
      <c r="D1229">
        <v>-88.67</v>
      </c>
    </row>
    <row r="1230" spans="1:4" x14ac:dyDescent="0.3">
      <c r="A1230" s="2">
        <v>36331</v>
      </c>
      <c r="B1230">
        <v>139.18</v>
      </c>
      <c r="C1230">
        <v>-87.18</v>
      </c>
      <c r="D1230">
        <v>-88.47</v>
      </c>
    </row>
    <row r="1231" spans="1:4" x14ac:dyDescent="0.3">
      <c r="A1231" s="2">
        <v>36336</v>
      </c>
      <c r="B1231">
        <v>139.22</v>
      </c>
      <c r="C1231">
        <v>-87.22</v>
      </c>
      <c r="D1231">
        <v>-88.51</v>
      </c>
    </row>
    <row r="1232" spans="1:4" x14ac:dyDescent="0.3">
      <c r="A1232" s="2">
        <v>36341</v>
      </c>
      <c r="B1232">
        <v>139.6</v>
      </c>
      <c r="C1232">
        <v>-87.6</v>
      </c>
      <c r="D1232">
        <v>-88.89</v>
      </c>
    </row>
    <row r="1233" spans="1:4" x14ac:dyDescent="0.3">
      <c r="A1233" s="2">
        <v>36346</v>
      </c>
      <c r="B1233">
        <v>139.88999999999899</v>
      </c>
      <c r="C1233">
        <v>-87.89</v>
      </c>
      <c r="D1233">
        <v>-89.18</v>
      </c>
    </row>
    <row r="1234" spans="1:4" x14ac:dyDescent="0.3">
      <c r="A1234" s="2">
        <v>36351</v>
      </c>
      <c r="B1234">
        <v>140.94</v>
      </c>
      <c r="C1234">
        <v>-88.94</v>
      </c>
      <c r="D1234">
        <v>-90.23</v>
      </c>
    </row>
    <row r="1235" spans="1:4" x14ac:dyDescent="0.3">
      <c r="A1235" s="2">
        <v>36356</v>
      </c>
      <c r="B1235">
        <v>140.38999999999899</v>
      </c>
      <c r="C1235">
        <v>-88.39</v>
      </c>
      <c r="D1235">
        <v>-89.68</v>
      </c>
    </row>
    <row r="1236" spans="1:4" x14ac:dyDescent="0.3">
      <c r="A1236" s="2">
        <v>36361</v>
      </c>
      <c r="B1236">
        <v>139.36000000000001</v>
      </c>
      <c r="C1236">
        <v>-87.36</v>
      </c>
      <c r="D1236">
        <v>-88.65</v>
      </c>
    </row>
    <row r="1237" spans="1:4" x14ac:dyDescent="0.3">
      <c r="A1237" s="2">
        <v>36363</v>
      </c>
      <c r="B1237">
        <v>139.57</v>
      </c>
      <c r="C1237">
        <v>-87.57</v>
      </c>
      <c r="D1237">
        <v>-88.86</v>
      </c>
    </row>
    <row r="1238" spans="1:4" x14ac:dyDescent="0.3">
      <c r="A1238" s="2">
        <v>36366</v>
      </c>
      <c r="B1238">
        <v>139.81</v>
      </c>
      <c r="C1238">
        <v>-87.81</v>
      </c>
      <c r="D1238">
        <v>-89.1</v>
      </c>
    </row>
    <row r="1239" spans="1:4" x14ac:dyDescent="0.3">
      <c r="A1239" s="2">
        <v>36372</v>
      </c>
      <c r="B1239">
        <v>139.68</v>
      </c>
      <c r="C1239">
        <v>-87.68</v>
      </c>
      <c r="D1239">
        <v>-88.97</v>
      </c>
    </row>
    <row r="1240" spans="1:4" x14ac:dyDescent="0.3">
      <c r="A1240" s="2">
        <v>36377</v>
      </c>
      <c r="B1240">
        <v>139.76</v>
      </c>
      <c r="C1240">
        <v>-87.76</v>
      </c>
      <c r="D1240">
        <v>-89.05</v>
      </c>
    </row>
    <row r="1241" spans="1:4" x14ac:dyDescent="0.3">
      <c r="A1241" s="2">
        <v>36382</v>
      </c>
      <c r="B1241">
        <v>140.01</v>
      </c>
      <c r="C1241">
        <v>-88.01</v>
      </c>
      <c r="D1241">
        <v>-89.3</v>
      </c>
    </row>
    <row r="1242" spans="1:4" x14ac:dyDescent="0.3">
      <c r="A1242" s="2">
        <v>36387</v>
      </c>
      <c r="B1242">
        <v>140.41999999999899</v>
      </c>
      <c r="C1242">
        <v>-88.42</v>
      </c>
      <c r="D1242">
        <v>-89.71</v>
      </c>
    </row>
    <row r="1243" spans="1:4" x14ac:dyDescent="0.3">
      <c r="A1243" s="2">
        <v>36392</v>
      </c>
      <c r="B1243">
        <v>140.25</v>
      </c>
      <c r="C1243">
        <v>-88.25</v>
      </c>
      <c r="D1243">
        <v>-89.54</v>
      </c>
    </row>
    <row r="1244" spans="1:4" x14ac:dyDescent="0.3">
      <c r="A1244" s="2">
        <v>36397</v>
      </c>
      <c r="B1244">
        <v>140.31</v>
      </c>
      <c r="C1244">
        <v>-88.31</v>
      </c>
      <c r="D1244">
        <v>-89.6</v>
      </c>
    </row>
    <row r="1245" spans="1:4" x14ac:dyDescent="0.3">
      <c r="A1245" s="2">
        <v>36403</v>
      </c>
      <c r="B1245">
        <v>140.16999999999899</v>
      </c>
      <c r="C1245">
        <v>-88.17</v>
      </c>
      <c r="D1245">
        <v>-89.46</v>
      </c>
    </row>
    <row r="1246" spans="1:4" x14ac:dyDescent="0.3">
      <c r="A1246" s="2">
        <v>36408</v>
      </c>
      <c r="B1246">
        <v>139.229999999999</v>
      </c>
      <c r="C1246">
        <v>-87.23</v>
      </c>
      <c r="D1246">
        <v>-88.52</v>
      </c>
    </row>
    <row r="1247" spans="1:4" x14ac:dyDescent="0.3">
      <c r="A1247" s="2">
        <v>36413</v>
      </c>
      <c r="B1247">
        <v>139.52000000000001</v>
      </c>
      <c r="C1247">
        <v>-87.52</v>
      </c>
      <c r="D1247">
        <v>-88.81</v>
      </c>
    </row>
    <row r="1248" spans="1:4" x14ac:dyDescent="0.3">
      <c r="A1248" s="2">
        <v>36418</v>
      </c>
      <c r="B1248">
        <v>139.26</v>
      </c>
      <c r="C1248">
        <v>-87.26</v>
      </c>
      <c r="D1248">
        <v>-88.55</v>
      </c>
    </row>
    <row r="1249" spans="1:4" x14ac:dyDescent="0.3">
      <c r="A1249" s="2">
        <v>36423</v>
      </c>
      <c r="B1249">
        <v>141.84</v>
      </c>
      <c r="C1249">
        <v>-89.84</v>
      </c>
      <c r="D1249">
        <v>-91.13</v>
      </c>
    </row>
    <row r="1250" spans="1:4" x14ac:dyDescent="0.3">
      <c r="A1250" s="2">
        <v>36428</v>
      </c>
      <c r="B1250">
        <v>139.84</v>
      </c>
      <c r="C1250">
        <v>-87.84</v>
      </c>
      <c r="D1250">
        <v>-89.13</v>
      </c>
    </row>
    <row r="1251" spans="1:4" x14ac:dyDescent="0.3">
      <c r="A1251" s="2">
        <v>36433</v>
      </c>
      <c r="B1251">
        <v>139.41999999999899</v>
      </c>
      <c r="C1251">
        <v>-87.42</v>
      </c>
      <c r="D1251">
        <v>-88.71</v>
      </c>
    </row>
    <row r="1252" spans="1:4" x14ac:dyDescent="0.3">
      <c r="A1252" s="2">
        <v>36438</v>
      </c>
      <c r="B1252">
        <v>139.24</v>
      </c>
      <c r="C1252">
        <v>-87.24</v>
      </c>
      <c r="D1252">
        <v>-88.53</v>
      </c>
    </row>
    <row r="1253" spans="1:4" x14ac:dyDescent="0.3">
      <c r="A1253" s="2">
        <v>36443</v>
      </c>
      <c r="B1253">
        <v>139</v>
      </c>
      <c r="C1253">
        <v>-87</v>
      </c>
      <c r="D1253">
        <v>-88.29</v>
      </c>
    </row>
    <row r="1254" spans="1:4" x14ac:dyDescent="0.3">
      <c r="A1254" s="2">
        <v>36448</v>
      </c>
      <c r="B1254">
        <v>139.02000000000001</v>
      </c>
      <c r="C1254">
        <v>-87.02</v>
      </c>
      <c r="D1254">
        <v>-88.31</v>
      </c>
    </row>
    <row r="1255" spans="1:4" x14ac:dyDescent="0.3">
      <c r="A1255" s="2">
        <v>36453</v>
      </c>
      <c r="B1255">
        <v>138.979999999999</v>
      </c>
      <c r="C1255">
        <v>-86.98</v>
      </c>
      <c r="D1255">
        <v>-88.27</v>
      </c>
    </row>
    <row r="1256" spans="1:4" x14ac:dyDescent="0.3">
      <c r="A1256" s="2">
        <v>36458</v>
      </c>
      <c r="B1256">
        <v>138.66999999999899</v>
      </c>
      <c r="C1256">
        <v>-86.67</v>
      </c>
      <c r="D1256">
        <v>-87.96</v>
      </c>
    </row>
    <row r="1257" spans="1:4" x14ac:dyDescent="0.3">
      <c r="A1257" s="2">
        <v>36464</v>
      </c>
      <c r="B1257">
        <v>138.75</v>
      </c>
      <c r="C1257">
        <v>-86.75</v>
      </c>
      <c r="D1257">
        <v>-88.04</v>
      </c>
    </row>
    <row r="1258" spans="1:4" x14ac:dyDescent="0.3">
      <c r="A1258" s="2">
        <v>36469</v>
      </c>
      <c r="B1258">
        <v>138.78</v>
      </c>
      <c r="C1258">
        <v>-86.78</v>
      </c>
      <c r="D1258">
        <v>-88.07</v>
      </c>
    </row>
    <row r="1259" spans="1:4" x14ac:dyDescent="0.3">
      <c r="A1259" s="2">
        <v>36474</v>
      </c>
      <c r="B1259">
        <v>138.44999999999899</v>
      </c>
      <c r="C1259">
        <v>-86.45</v>
      </c>
      <c r="D1259">
        <v>-87.74</v>
      </c>
    </row>
    <row r="1260" spans="1:4" x14ac:dyDescent="0.3">
      <c r="A1260" s="2">
        <v>36479</v>
      </c>
      <c r="B1260">
        <v>138.28</v>
      </c>
      <c r="C1260">
        <v>-86.28</v>
      </c>
      <c r="D1260">
        <v>-87.57</v>
      </c>
    </row>
    <row r="1261" spans="1:4" x14ac:dyDescent="0.3">
      <c r="A1261" s="2">
        <v>36484</v>
      </c>
      <c r="B1261">
        <v>138.21</v>
      </c>
      <c r="C1261">
        <v>-86.21</v>
      </c>
      <c r="D1261">
        <v>-87.5</v>
      </c>
    </row>
    <row r="1262" spans="1:4" x14ac:dyDescent="0.3">
      <c r="A1262" s="2">
        <v>36489</v>
      </c>
      <c r="B1262">
        <v>138.38</v>
      </c>
      <c r="C1262">
        <v>-86.38</v>
      </c>
      <c r="D1262">
        <v>-87.67</v>
      </c>
    </row>
    <row r="1263" spans="1:4" x14ac:dyDescent="0.3">
      <c r="A1263" s="2">
        <v>36494</v>
      </c>
      <c r="B1263">
        <v>137.55000000000001</v>
      </c>
      <c r="C1263">
        <v>-85.55</v>
      </c>
      <c r="D1263">
        <v>-86.84</v>
      </c>
    </row>
    <row r="1264" spans="1:4" x14ac:dyDescent="0.3">
      <c r="A1264" s="2">
        <v>36499</v>
      </c>
      <c r="B1264">
        <v>137.47</v>
      </c>
      <c r="C1264">
        <v>-85.47</v>
      </c>
      <c r="D1264">
        <v>-86.76</v>
      </c>
    </row>
    <row r="1265" spans="1:4" x14ac:dyDescent="0.3">
      <c r="A1265" s="2">
        <v>36504</v>
      </c>
      <c r="B1265">
        <v>137.13999999999899</v>
      </c>
      <c r="C1265">
        <v>-85.14</v>
      </c>
      <c r="D1265">
        <v>-86.43</v>
      </c>
    </row>
    <row r="1266" spans="1:4" x14ac:dyDescent="0.3">
      <c r="A1266" s="2">
        <v>36509</v>
      </c>
      <c r="B1266">
        <v>137.46</v>
      </c>
      <c r="C1266">
        <v>-85.46</v>
      </c>
      <c r="D1266">
        <v>-86.75</v>
      </c>
    </row>
    <row r="1267" spans="1:4" x14ac:dyDescent="0.3">
      <c r="A1267" s="2">
        <v>36514</v>
      </c>
      <c r="B1267">
        <v>137.01</v>
      </c>
      <c r="C1267">
        <v>-85.01</v>
      </c>
      <c r="D1267">
        <v>-86.3</v>
      </c>
    </row>
    <row r="1268" spans="1:4" x14ac:dyDescent="0.3">
      <c r="A1268" s="2">
        <v>36519</v>
      </c>
      <c r="B1268">
        <v>137.22</v>
      </c>
      <c r="C1268">
        <v>-85.22</v>
      </c>
      <c r="D1268">
        <v>-86.51</v>
      </c>
    </row>
    <row r="1269" spans="1:4" x14ac:dyDescent="0.3">
      <c r="A1269" s="2">
        <v>36525</v>
      </c>
      <c r="B1269">
        <v>137.12</v>
      </c>
      <c r="C1269">
        <v>-85.12</v>
      </c>
      <c r="D1269">
        <v>-86.41</v>
      </c>
    </row>
    <row r="1270" spans="1:4" x14ac:dyDescent="0.3">
      <c r="A1270" s="2">
        <v>36530</v>
      </c>
      <c r="B1270">
        <v>136.9</v>
      </c>
      <c r="C1270">
        <v>-84.9</v>
      </c>
      <c r="D1270">
        <v>-86.19</v>
      </c>
    </row>
    <row r="1271" spans="1:4" x14ac:dyDescent="0.3">
      <c r="A1271" s="2">
        <v>36535</v>
      </c>
      <c r="B1271">
        <v>136.85</v>
      </c>
      <c r="C1271">
        <v>-84.85</v>
      </c>
      <c r="D1271">
        <v>-86.14</v>
      </c>
    </row>
    <row r="1272" spans="1:4" x14ac:dyDescent="0.3">
      <c r="A1272" s="2">
        <v>36540</v>
      </c>
      <c r="B1272">
        <v>136.69999999999899</v>
      </c>
      <c r="C1272">
        <v>-84.7</v>
      </c>
      <c r="D1272">
        <v>-85.99</v>
      </c>
    </row>
    <row r="1273" spans="1:4" x14ac:dyDescent="0.3">
      <c r="A1273" s="2">
        <v>36545</v>
      </c>
      <c r="B1273">
        <v>136.57</v>
      </c>
      <c r="C1273">
        <v>-84.57</v>
      </c>
      <c r="D1273">
        <v>-85.86</v>
      </c>
    </row>
    <row r="1274" spans="1:4" x14ac:dyDescent="0.3">
      <c r="A1274" s="2">
        <v>36549</v>
      </c>
      <c r="B1274">
        <v>136.26</v>
      </c>
      <c r="C1274">
        <v>-84.26</v>
      </c>
      <c r="D1274">
        <v>-85.55</v>
      </c>
    </row>
    <row r="1275" spans="1:4" x14ac:dyDescent="0.3">
      <c r="A1275" s="2">
        <v>36550</v>
      </c>
      <c r="B1275">
        <v>137</v>
      </c>
      <c r="C1275">
        <v>-85</v>
      </c>
      <c r="D1275">
        <v>-86.29</v>
      </c>
    </row>
    <row r="1276" spans="1:4" x14ac:dyDescent="0.3">
      <c r="A1276" s="2">
        <v>36556</v>
      </c>
      <c r="B1276">
        <v>136.93</v>
      </c>
      <c r="C1276">
        <v>-84.93</v>
      </c>
      <c r="D1276">
        <v>-86.22</v>
      </c>
    </row>
    <row r="1277" spans="1:4" x14ac:dyDescent="0.3">
      <c r="A1277" s="2">
        <v>36561</v>
      </c>
      <c r="B1277">
        <v>138.12</v>
      </c>
      <c r="C1277">
        <v>-86.12</v>
      </c>
      <c r="D1277">
        <v>-87.41</v>
      </c>
    </row>
    <row r="1278" spans="1:4" x14ac:dyDescent="0.3">
      <c r="A1278" s="2">
        <v>36566</v>
      </c>
      <c r="B1278">
        <v>138.08000000000001</v>
      </c>
      <c r="C1278">
        <v>-86.08</v>
      </c>
      <c r="D1278">
        <v>-87.37</v>
      </c>
    </row>
    <row r="1279" spans="1:4" x14ac:dyDescent="0.3">
      <c r="A1279" s="2">
        <v>36571</v>
      </c>
      <c r="B1279">
        <v>136.93</v>
      </c>
      <c r="C1279">
        <v>-84.93</v>
      </c>
      <c r="D1279">
        <v>-86.22</v>
      </c>
    </row>
    <row r="1280" spans="1:4" x14ac:dyDescent="0.3">
      <c r="A1280" s="2">
        <v>36576</v>
      </c>
      <c r="B1280">
        <v>137.13</v>
      </c>
      <c r="C1280">
        <v>-85.13</v>
      </c>
      <c r="D1280">
        <v>-86.42</v>
      </c>
    </row>
    <row r="1281" spans="1:4" x14ac:dyDescent="0.3">
      <c r="A1281" s="2">
        <v>36581</v>
      </c>
      <c r="B1281">
        <v>137.44</v>
      </c>
      <c r="C1281">
        <v>-85.44</v>
      </c>
      <c r="D1281">
        <v>-86.73</v>
      </c>
    </row>
    <row r="1282" spans="1:4" x14ac:dyDescent="0.3">
      <c r="A1282" s="2">
        <v>36585</v>
      </c>
      <c r="B1282">
        <v>137.57</v>
      </c>
      <c r="C1282">
        <v>-85.57</v>
      </c>
      <c r="D1282">
        <v>-86.86</v>
      </c>
    </row>
    <row r="1283" spans="1:4" x14ac:dyDescent="0.3">
      <c r="A1283" s="2">
        <v>36590</v>
      </c>
      <c r="B1283">
        <v>137.32</v>
      </c>
      <c r="C1283">
        <v>-85.32</v>
      </c>
      <c r="D1283">
        <v>-86.61</v>
      </c>
    </row>
    <row r="1284" spans="1:4" x14ac:dyDescent="0.3">
      <c r="A1284" s="2">
        <v>36595</v>
      </c>
      <c r="B1284">
        <v>136.52000000000001</v>
      </c>
      <c r="C1284">
        <v>-84.52</v>
      </c>
      <c r="D1284">
        <v>-85.81</v>
      </c>
    </row>
    <row r="1285" spans="1:4" x14ac:dyDescent="0.3">
      <c r="A1285" s="2">
        <v>36600</v>
      </c>
      <c r="B1285">
        <v>136.96</v>
      </c>
      <c r="C1285">
        <v>-84.96</v>
      </c>
      <c r="D1285">
        <v>-86.25</v>
      </c>
    </row>
    <row r="1286" spans="1:4" x14ac:dyDescent="0.3">
      <c r="A1286" s="2">
        <v>36605</v>
      </c>
      <c r="B1286">
        <v>136.08000000000001</v>
      </c>
      <c r="C1286">
        <v>-84.08</v>
      </c>
      <c r="D1286">
        <v>-85.37</v>
      </c>
    </row>
    <row r="1287" spans="1:4" x14ac:dyDescent="0.3">
      <c r="A1287" s="2">
        <v>36610</v>
      </c>
      <c r="B1287">
        <v>135.69999999999899</v>
      </c>
      <c r="C1287">
        <v>-83.7</v>
      </c>
      <c r="D1287">
        <v>-84.99</v>
      </c>
    </row>
    <row r="1288" spans="1:4" x14ac:dyDescent="0.3">
      <c r="A1288" s="2">
        <v>36616</v>
      </c>
      <c r="B1288">
        <v>135.34</v>
      </c>
      <c r="C1288">
        <v>-83.34</v>
      </c>
      <c r="D1288">
        <v>-84.63</v>
      </c>
    </row>
    <row r="1289" spans="1:4" x14ac:dyDescent="0.3">
      <c r="A1289" s="2">
        <v>36621</v>
      </c>
      <c r="B1289">
        <v>135.69999999999899</v>
      </c>
      <c r="C1289">
        <v>-83.7</v>
      </c>
      <c r="D1289">
        <v>-84.99</v>
      </c>
    </row>
    <row r="1290" spans="1:4" x14ac:dyDescent="0.3">
      <c r="A1290" s="2">
        <v>36626</v>
      </c>
      <c r="B1290">
        <v>135.77000000000001</v>
      </c>
      <c r="C1290">
        <v>-83.77</v>
      </c>
      <c r="D1290">
        <v>-85.06</v>
      </c>
    </row>
    <row r="1291" spans="1:4" x14ac:dyDescent="0.3">
      <c r="A1291" s="2">
        <v>36631</v>
      </c>
      <c r="B1291">
        <v>135.6</v>
      </c>
      <c r="C1291">
        <v>-83.6</v>
      </c>
      <c r="D1291">
        <v>-84.89</v>
      </c>
    </row>
    <row r="1292" spans="1:4" x14ac:dyDescent="0.3">
      <c r="A1292" s="2">
        <v>36636</v>
      </c>
      <c r="B1292">
        <v>136.43</v>
      </c>
      <c r="C1292">
        <v>-84.43</v>
      </c>
      <c r="D1292">
        <v>-85.72</v>
      </c>
    </row>
    <row r="1293" spans="1:4" x14ac:dyDescent="0.3">
      <c r="A1293" s="2">
        <v>36641</v>
      </c>
      <c r="B1293">
        <v>135.41999999999899</v>
      </c>
      <c r="C1293">
        <v>-83.42</v>
      </c>
      <c r="D1293">
        <v>-84.71</v>
      </c>
    </row>
    <row r="1294" spans="1:4" x14ac:dyDescent="0.3">
      <c r="A1294" s="2">
        <v>36646</v>
      </c>
      <c r="B1294">
        <v>136.43</v>
      </c>
      <c r="C1294">
        <v>-84.43</v>
      </c>
      <c r="D1294">
        <v>-85.72</v>
      </c>
    </row>
    <row r="1295" spans="1:4" x14ac:dyDescent="0.3">
      <c r="A1295" s="2">
        <v>36651</v>
      </c>
      <c r="B1295">
        <v>135.96</v>
      </c>
      <c r="C1295">
        <v>-83.96</v>
      </c>
      <c r="D1295">
        <v>-85.25</v>
      </c>
    </row>
    <row r="1296" spans="1:4" x14ac:dyDescent="0.3">
      <c r="A1296" s="2">
        <v>36655</v>
      </c>
      <c r="B1296">
        <v>136.729999999999</v>
      </c>
      <c r="C1296">
        <v>-84.73</v>
      </c>
      <c r="D1296">
        <v>-86.02</v>
      </c>
    </row>
    <row r="1297" spans="1:4" x14ac:dyDescent="0.3">
      <c r="A1297" s="2">
        <v>36656</v>
      </c>
      <c r="B1297">
        <v>136.26</v>
      </c>
      <c r="C1297">
        <v>-84.26</v>
      </c>
      <c r="D1297">
        <v>-85.55</v>
      </c>
    </row>
    <row r="1298" spans="1:4" x14ac:dyDescent="0.3">
      <c r="A1298" s="2">
        <v>36661</v>
      </c>
      <c r="B1298">
        <v>136.479999999999</v>
      </c>
      <c r="C1298">
        <v>-84.48</v>
      </c>
      <c r="D1298">
        <v>-85.77</v>
      </c>
    </row>
    <row r="1299" spans="1:4" x14ac:dyDescent="0.3">
      <c r="A1299" s="2">
        <v>36671</v>
      </c>
      <c r="B1299">
        <v>136.72</v>
      </c>
      <c r="C1299">
        <v>-84.72</v>
      </c>
      <c r="D1299">
        <v>-86.01</v>
      </c>
    </row>
    <row r="1300" spans="1:4" x14ac:dyDescent="0.3">
      <c r="A1300" s="2">
        <v>36677</v>
      </c>
      <c r="B1300">
        <v>136.6</v>
      </c>
      <c r="C1300">
        <v>-84.6</v>
      </c>
      <c r="D1300">
        <v>-85.89</v>
      </c>
    </row>
    <row r="1301" spans="1:4" x14ac:dyDescent="0.3">
      <c r="A1301" s="2">
        <v>36682</v>
      </c>
      <c r="B1301">
        <v>136.6</v>
      </c>
      <c r="C1301">
        <v>-84.6</v>
      </c>
      <c r="D1301">
        <v>-85.89</v>
      </c>
    </row>
    <row r="1302" spans="1:4" x14ac:dyDescent="0.3">
      <c r="A1302" s="2">
        <v>36687</v>
      </c>
      <c r="B1302">
        <v>137.66999999999899</v>
      </c>
      <c r="C1302">
        <v>-85.67</v>
      </c>
      <c r="D1302">
        <v>-86.96</v>
      </c>
    </row>
    <row r="1303" spans="1:4" x14ac:dyDescent="0.3">
      <c r="A1303" s="2">
        <v>36692</v>
      </c>
      <c r="B1303">
        <v>138.13999999999899</v>
      </c>
      <c r="C1303">
        <v>-86.14</v>
      </c>
      <c r="D1303">
        <v>-87.43</v>
      </c>
    </row>
    <row r="1304" spans="1:4" x14ac:dyDescent="0.3">
      <c r="A1304" s="2">
        <v>36697</v>
      </c>
      <c r="B1304">
        <v>136.68</v>
      </c>
      <c r="C1304">
        <v>-84.68</v>
      </c>
      <c r="D1304">
        <v>-85.97</v>
      </c>
    </row>
    <row r="1305" spans="1:4" x14ac:dyDescent="0.3">
      <c r="A1305" s="2">
        <v>36702</v>
      </c>
      <c r="B1305">
        <v>136.59</v>
      </c>
      <c r="C1305">
        <v>-84.59</v>
      </c>
      <c r="D1305">
        <v>-85.88</v>
      </c>
    </row>
    <row r="1306" spans="1:4" x14ac:dyDescent="0.3">
      <c r="A1306" s="2">
        <v>36707</v>
      </c>
      <c r="B1306">
        <v>137.27000000000001</v>
      </c>
      <c r="C1306">
        <v>-85.27</v>
      </c>
      <c r="D1306">
        <v>-86.56</v>
      </c>
    </row>
    <row r="1307" spans="1:4" x14ac:dyDescent="0.3">
      <c r="A1307" s="2">
        <v>36712</v>
      </c>
      <c r="B1307">
        <v>137.08000000000001</v>
      </c>
      <c r="C1307">
        <v>-85.08</v>
      </c>
      <c r="D1307">
        <v>-86.37</v>
      </c>
    </row>
    <row r="1308" spans="1:4" x14ac:dyDescent="0.3">
      <c r="A1308" s="2">
        <v>36717</v>
      </c>
      <c r="B1308">
        <v>137.76</v>
      </c>
      <c r="C1308">
        <v>-85.76</v>
      </c>
      <c r="D1308">
        <v>-87.05</v>
      </c>
    </row>
    <row r="1309" spans="1:4" x14ac:dyDescent="0.3">
      <c r="A1309" s="2">
        <v>36722</v>
      </c>
      <c r="B1309">
        <v>137.71</v>
      </c>
      <c r="C1309">
        <v>-85.71</v>
      </c>
      <c r="D1309">
        <v>-87</v>
      </c>
    </row>
    <row r="1310" spans="1:4" x14ac:dyDescent="0.3">
      <c r="A1310" s="2">
        <v>36727</v>
      </c>
      <c r="B1310">
        <v>138.33000000000001</v>
      </c>
      <c r="C1310">
        <v>-86.33</v>
      </c>
      <c r="D1310">
        <v>-87.62</v>
      </c>
    </row>
    <row r="1311" spans="1:4" x14ac:dyDescent="0.3">
      <c r="A1311" s="2">
        <v>36732</v>
      </c>
      <c r="B1311">
        <v>137.02000000000001</v>
      </c>
      <c r="C1311">
        <v>-85.02</v>
      </c>
      <c r="D1311">
        <v>-86.31</v>
      </c>
    </row>
    <row r="1312" spans="1:4" x14ac:dyDescent="0.3">
      <c r="A1312" s="2">
        <v>36738</v>
      </c>
      <c r="B1312">
        <v>137.52000000000001</v>
      </c>
      <c r="C1312">
        <v>-85.52</v>
      </c>
      <c r="D1312">
        <v>-86.81</v>
      </c>
    </row>
    <row r="1313" spans="1:4" x14ac:dyDescent="0.3">
      <c r="A1313" s="2">
        <v>36743</v>
      </c>
      <c r="B1313">
        <v>137.26</v>
      </c>
      <c r="C1313">
        <v>-85.26</v>
      </c>
      <c r="D1313">
        <v>-86.55</v>
      </c>
    </row>
    <row r="1314" spans="1:4" x14ac:dyDescent="0.3">
      <c r="A1314" s="2">
        <v>36748</v>
      </c>
      <c r="B1314">
        <v>137.85</v>
      </c>
      <c r="C1314">
        <v>-85.85</v>
      </c>
      <c r="D1314">
        <v>-87.14</v>
      </c>
    </row>
    <row r="1315" spans="1:4" x14ac:dyDescent="0.3">
      <c r="A1315" s="2">
        <v>36753</v>
      </c>
      <c r="B1315">
        <v>136.88</v>
      </c>
      <c r="C1315">
        <v>-84.88</v>
      </c>
      <c r="D1315">
        <v>-86.17</v>
      </c>
    </row>
    <row r="1316" spans="1:4" x14ac:dyDescent="0.3">
      <c r="A1316" s="2">
        <v>36758</v>
      </c>
      <c r="B1316">
        <v>137.979999999999</v>
      </c>
      <c r="C1316">
        <v>-85.98</v>
      </c>
      <c r="D1316">
        <v>-87.27</v>
      </c>
    </row>
    <row r="1317" spans="1:4" x14ac:dyDescent="0.3">
      <c r="A1317" s="2">
        <v>36763</v>
      </c>
      <c r="B1317">
        <v>137.02000000000001</v>
      </c>
      <c r="C1317">
        <v>-85.02</v>
      </c>
      <c r="D1317">
        <v>-86.31</v>
      </c>
    </row>
    <row r="1318" spans="1:4" x14ac:dyDescent="0.3">
      <c r="A1318" s="2">
        <v>36769</v>
      </c>
      <c r="B1318">
        <v>136.81</v>
      </c>
      <c r="C1318">
        <v>-84.81</v>
      </c>
      <c r="D1318">
        <v>-86.1</v>
      </c>
    </row>
    <row r="1319" spans="1:4" x14ac:dyDescent="0.3">
      <c r="A1319" s="2">
        <v>36774</v>
      </c>
      <c r="B1319">
        <v>136.82</v>
      </c>
      <c r="C1319">
        <v>-84.82</v>
      </c>
      <c r="D1319">
        <v>-86.11</v>
      </c>
    </row>
    <row r="1320" spans="1:4" x14ac:dyDescent="0.3">
      <c r="A1320" s="2">
        <v>36779</v>
      </c>
      <c r="B1320">
        <v>137.55000000000001</v>
      </c>
      <c r="C1320">
        <v>-85.55</v>
      </c>
      <c r="D1320">
        <v>-86.84</v>
      </c>
    </row>
    <row r="1321" spans="1:4" x14ac:dyDescent="0.3">
      <c r="A1321" s="2">
        <v>36784</v>
      </c>
      <c r="B1321">
        <v>139.82</v>
      </c>
      <c r="C1321">
        <v>-87.82</v>
      </c>
      <c r="D1321">
        <v>-89.11</v>
      </c>
    </row>
    <row r="1322" spans="1:4" x14ac:dyDescent="0.3">
      <c r="A1322" s="2">
        <v>36789</v>
      </c>
      <c r="B1322">
        <v>139</v>
      </c>
      <c r="C1322">
        <v>-87</v>
      </c>
      <c r="D1322">
        <v>-88.29</v>
      </c>
    </row>
    <row r="1323" spans="1:4" x14ac:dyDescent="0.3">
      <c r="A1323" s="2">
        <v>36794</v>
      </c>
      <c r="B1323">
        <v>138.729999999999</v>
      </c>
      <c r="C1323">
        <v>-86.73</v>
      </c>
      <c r="D1323">
        <v>-88.02</v>
      </c>
    </row>
    <row r="1324" spans="1:4" x14ac:dyDescent="0.3">
      <c r="A1324" s="2">
        <v>36799</v>
      </c>
      <c r="B1324">
        <v>139.07</v>
      </c>
      <c r="C1324">
        <v>-87.07</v>
      </c>
      <c r="D1324">
        <v>-88.36</v>
      </c>
    </row>
    <row r="1325" spans="1:4" x14ac:dyDescent="0.3">
      <c r="A1325" s="2">
        <v>36804</v>
      </c>
      <c r="B1325">
        <v>138.11000000000001</v>
      </c>
      <c r="C1325">
        <v>-86.11</v>
      </c>
      <c r="D1325">
        <v>-87.4</v>
      </c>
    </row>
    <row r="1326" spans="1:4" x14ac:dyDescent="0.3">
      <c r="A1326" s="2">
        <v>36805</v>
      </c>
      <c r="B1326">
        <v>138.12</v>
      </c>
      <c r="C1326">
        <v>-86.12</v>
      </c>
      <c r="D1326">
        <v>-87.41</v>
      </c>
    </row>
    <row r="1327" spans="1:4" x14ac:dyDescent="0.3">
      <c r="A1327" s="2">
        <v>36809</v>
      </c>
      <c r="B1327">
        <v>138.02000000000001</v>
      </c>
      <c r="C1327">
        <v>-86.02</v>
      </c>
      <c r="D1327">
        <v>-87.31</v>
      </c>
    </row>
    <row r="1328" spans="1:4" x14ac:dyDescent="0.3">
      <c r="A1328" s="2">
        <v>36814</v>
      </c>
      <c r="B1328">
        <v>138.32</v>
      </c>
      <c r="C1328">
        <v>-86.32</v>
      </c>
      <c r="D1328">
        <v>-87.61</v>
      </c>
    </row>
    <row r="1329" spans="1:4" x14ac:dyDescent="0.3">
      <c r="A1329" s="2">
        <v>36819</v>
      </c>
      <c r="B1329">
        <v>139.36000000000001</v>
      </c>
      <c r="C1329">
        <v>-87.36</v>
      </c>
      <c r="D1329">
        <v>-88.65</v>
      </c>
    </row>
    <row r="1330" spans="1:4" x14ac:dyDescent="0.3">
      <c r="A1330" s="2">
        <v>36824</v>
      </c>
      <c r="B1330">
        <v>138.82</v>
      </c>
      <c r="C1330">
        <v>-86.82</v>
      </c>
      <c r="D1330">
        <v>-88.11</v>
      </c>
    </row>
    <row r="1331" spans="1:4" x14ac:dyDescent="0.3">
      <c r="A1331" s="2">
        <v>36830</v>
      </c>
      <c r="B1331">
        <v>138.56</v>
      </c>
      <c r="C1331">
        <v>-86.56</v>
      </c>
      <c r="D1331">
        <v>-87.85</v>
      </c>
    </row>
    <row r="1332" spans="1:4" x14ac:dyDescent="0.3">
      <c r="A1332" s="2">
        <v>36835</v>
      </c>
      <c r="B1332">
        <v>138.53</v>
      </c>
      <c r="C1332">
        <v>-86.53</v>
      </c>
      <c r="D1332">
        <v>-87.82</v>
      </c>
    </row>
    <row r="1333" spans="1:4" x14ac:dyDescent="0.3">
      <c r="A1333" s="2">
        <v>36840</v>
      </c>
      <c r="B1333">
        <v>138.68</v>
      </c>
      <c r="C1333">
        <v>-86.68</v>
      </c>
      <c r="D1333">
        <v>-87.97</v>
      </c>
    </row>
    <row r="1334" spans="1:4" x14ac:dyDescent="0.3">
      <c r="A1334" s="2">
        <v>36845</v>
      </c>
      <c r="B1334">
        <v>139.02000000000001</v>
      </c>
      <c r="C1334">
        <v>-87.02</v>
      </c>
      <c r="D1334">
        <v>-88.31</v>
      </c>
    </row>
    <row r="1335" spans="1:4" x14ac:dyDescent="0.3">
      <c r="A1335" s="2">
        <v>36850</v>
      </c>
      <c r="B1335">
        <v>140.25</v>
      </c>
      <c r="C1335">
        <v>-88.25</v>
      </c>
      <c r="D1335">
        <v>-89.54</v>
      </c>
    </row>
    <row r="1336" spans="1:4" x14ac:dyDescent="0.3">
      <c r="A1336" s="2">
        <v>36855</v>
      </c>
      <c r="B1336">
        <v>140.44</v>
      </c>
      <c r="C1336">
        <v>-88.44</v>
      </c>
      <c r="D1336">
        <v>-89.73</v>
      </c>
    </row>
    <row r="1337" spans="1:4" x14ac:dyDescent="0.3">
      <c r="A1337" s="2">
        <v>36860</v>
      </c>
      <c r="B1337">
        <v>140.81</v>
      </c>
      <c r="C1337">
        <v>-88.81</v>
      </c>
      <c r="D1337">
        <v>-90.1</v>
      </c>
    </row>
    <row r="1338" spans="1:4" x14ac:dyDescent="0.3">
      <c r="A1338" s="2">
        <v>36865</v>
      </c>
      <c r="B1338">
        <v>140.38</v>
      </c>
      <c r="C1338">
        <v>-88.38</v>
      </c>
      <c r="D1338">
        <v>-89.67</v>
      </c>
    </row>
    <row r="1339" spans="1:4" x14ac:dyDescent="0.3">
      <c r="A1339" s="2">
        <v>36870</v>
      </c>
      <c r="B1339">
        <v>140.43</v>
      </c>
      <c r="C1339">
        <v>-88.43</v>
      </c>
      <c r="D1339">
        <v>-89.72</v>
      </c>
    </row>
    <row r="1340" spans="1:4" x14ac:dyDescent="0.3">
      <c r="A1340" s="2">
        <v>36875</v>
      </c>
      <c r="B1340">
        <v>141.18</v>
      </c>
      <c r="C1340">
        <v>-89.18</v>
      </c>
      <c r="D1340">
        <v>-90.47</v>
      </c>
    </row>
    <row r="1341" spans="1:4" x14ac:dyDescent="0.3">
      <c r="A1341" s="2">
        <v>36880</v>
      </c>
      <c r="B1341">
        <v>140.4</v>
      </c>
      <c r="C1341">
        <v>-88.4</v>
      </c>
      <c r="D1341">
        <v>-89.69</v>
      </c>
    </row>
    <row r="1342" spans="1:4" x14ac:dyDescent="0.3">
      <c r="A1342" s="2">
        <v>36885</v>
      </c>
      <c r="B1342">
        <v>140.88</v>
      </c>
      <c r="C1342">
        <v>-88.88</v>
      </c>
      <c r="D1342">
        <v>-90.17</v>
      </c>
    </row>
    <row r="1343" spans="1:4" x14ac:dyDescent="0.3">
      <c r="A1343" s="2">
        <v>36896</v>
      </c>
      <c r="B1343">
        <v>140.34</v>
      </c>
      <c r="C1343">
        <v>-88.34</v>
      </c>
      <c r="D1343">
        <v>-89.63</v>
      </c>
    </row>
    <row r="1344" spans="1:4" x14ac:dyDescent="0.3">
      <c r="A1344" s="2">
        <v>36901</v>
      </c>
      <c r="B1344">
        <v>141.16</v>
      </c>
      <c r="C1344">
        <v>-89.16</v>
      </c>
      <c r="D1344">
        <v>-90.45</v>
      </c>
    </row>
    <row r="1345" spans="1:4" x14ac:dyDescent="0.3">
      <c r="A1345" s="2">
        <v>36906</v>
      </c>
      <c r="B1345">
        <v>141.83000000000001</v>
      </c>
      <c r="C1345">
        <v>-89.83</v>
      </c>
      <c r="D1345">
        <v>-91.12</v>
      </c>
    </row>
    <row r="1346" spans="1:4" x14ac:dyDescent="0.3">
      <c r="A1346" s="2">
        <v>36911</v>
      </c>
      <c r="B1346">
        <v>140.63</v>
      </c>
      <c r="C1346">
        <v>-88.63</v>
      </c>
      <c r="D1346">
        <v>-89.92</v>
      </c>
    </row>
    <row r="1347" spans="1:4" x14ac:dyDescent="0.3">
      <c r="A1347" s="2">
        <v>36916</v>
      </c>
      <c r="B1347">
        <v>141.43</v>
      </c>
      <c r="C1347">
        <v>-89.43</v>
      </c>
      <c r="D1347">
        <v>-90.72</v>
      </c>
    </row>
    <row r="1348" spans="1:4" x14ac:dyDescent="0.3">
      <c r="A1348" s="2">
        <v>36922</v>
      </c>
      <c r="B1348">
        <v>140.58000000000001</v>
      </c>
      <c r="C1348">
        <v>-88.58</v>
      </c>
      <c r="D1348">
        <v>-89.87</v>
      </c>
    </row>
    <row r="1349" spans="1:4" x14ac:dyDescent="0.3">
      <c r="A1349" s="2">
        <v>36927</v>
      </c>
      <c r="B1349">
        <v>139.96</v>
      </c>
      <c r="C1349">
        <v>-87.96</v>
      </c>
      <c r="D1349">
        <v>-89.25</v>
      </c>
    </row>
    <row r="1350" spans="1:4" x14ac:dyDescent="0.3">
      <c r="A1350" s="2">
        <v>36932</v>
      </c>
      <c r="B1350">
        <v>139.51</v>
      </c>
      <c r="C1350">
        <v>-87.51</v>
      </c>
      <c r="D1350">
        <v>-88.8</v>
      </c>
    </row>
    <row r="1351" spans="1:4" x14ac:dyDescent="0.3">
      <c r="A1351" s="2">
        <v>36937</v>
      </c>
      <c r="B1351">
        <v>139.63</v>
      </c>
      <c r="C1351">
        <v>-87.63</v>
      </c>
      <c r="D1351">
        <v>-88.92</v>
      </c>
    </row>
    <row r="1352" spans="1:4" x14ac:dyDescent="0.3">
      <c r="A1352" s="2">
        <v>36942</v>
      </c>
      <c r="B1352">
        <v>139.30000000000001</v>
      </c>
      <c r="C1352">
        <v>-87.3</v>
      </c>
      <c r="D1352">
        <v>-88.59</v>
      </c>
    </row>
    <row r="1353" spans="1:4" x14ac:dyDescent="0.3">
      <c r="A1353" s="2">
        <v>36947</v>
      </c>
      <c r="B1353">
        <v>139.34</v>
      </c>
      <c r="C1353">
        <v>-87.34</v>
      </c>
      <c r="D1353">
        <v>-88.63</v>
      </c>
    </row>
    <row r="1354" spans="1:4" x14ac:dyDescent="0.3">
      <c r="A1354" s="2">
        <v>36950</v>
      </c>
      <c r="B1354">
        <v>139.43</v>
      </c>
      <c r="C1354">
        <v>-87.43</v>
      </c>
      <c r="D1354">
        <v>-88.72</v>
      </c>
    </row>
    <row r="1355" spans="1:4" x14ac:dyDescent="0.3">
      <c r="A1355" s="2">
        <v>36955</v>
      </c>
      <c r="B1355">
        <v>138.75</v>
      </c>
      <c r="C1355">
        <v>-86.75</v>
      </c>
      <c r="D1355">
        <v>-88.04</v>
      </c>
    </row>
    <row r="1356" spans="1:4" x14ac:dyDescent="0.3">
      <c r="A1356" s="2">
        <v>36960</v>
      </c>
      <c r="B1356">
        <v>139.58000000000001</v>
      </c>
      <c r="C1356">
        <v>-87.58</v>
      </c>
      <c r="D1356">
        <v>-88.87</v>
      </c>
    </row>
    <row r="1357" spans="1:4" x14ac:dyDescent="0.3">
      <c r="A1357" s="2">
        <v>36965</v>
      </c>
      <c r="B1357">
        <v>139.80000000000001</v>
      </c>
      <c r="C1357">
        <v>-87.8</v>
      </c>
      <c r="D1357">
        <v>-89.09</v>
      </c>
    </row>
    <row r="1358" spans="1:4" x14ac:dyDescent="0.3">
      <c r="A1358" s="2">
        <v>36970</v>
      </c>
      <c r="B1358">
        <v>139.78</v>
      </c>
      <c r="C1358">
        <v>-87.78</v>
      </c>
      <c r="D1358">
        <v>-89.07</v>
      </c>
    </row>
    <row r="1359" spans="1:4" x14ac:dyDescent="0.3">
      <c r="A1359" s="2">
        <v>36975</v>
      </c>
      <c r="B1359">
        <v>139.22</v>
      </c>
      <c r="C1359">
        <v>-87.22</v>
      </c>
      <c r="D1359">
        <v>-88.51</v>
      </c>
    </row>
    <row r="1360" spans="1:4" x14ac:dyDescent="0.3">
      <c r="A1360" s="2">
        <v>36981</v>
      </c>
      <c r="B1360">
        <v>138.94</v>
      </c>
      <c r="C1360">
        <v>-86.94</v>
      </c>
      <c r="D1360">
        <v>-88.23</v>
      </c>
    </row>
    <row r="1361" spans="1:4" x14ac:dyDescent="0.3">
      <c r="A1361" s="2">
        <v>36986</v>
      </c>
      <c r="B1361">
        <v>139</v>
      </c>
      <c r="C1361">
        <v>-87</v>
      </c>
      <c r="D1361">
        <v>-88.29</v>
      </c>
    </row>
    <row r="1362" spans="1:4" x14ac:dyDescent="0.3">
      <c r="A1362" s="2">
        <v>36991</v>
      </c>
      <c r="B1362">
        <v>139.77000000000001</v>
      </c>
      <c r="C1362">
        <v>-87.77</v>
      </c>
      <c r="D1362">
        <v>-89.06</v>
      </c>
    </row>
    <row r="1363" spans="1:4" x14ac:dyDescent="0.3">
      <c r="A1363" s="2">
        <v>36996</v>
      </c>
      <c r="B1363">
        <v>140.16</v>
      </c>
      <c r="C1363">
        <v>-88.16</v>
      </c>
      <c r="D1363">
        <v>-89.45</v>
      </c>
    </row>
    <row r="1364" spans="1:4" x14ac:dyDescent="0.3">
      <c r="A1364" s="2">
        <v>37000</v>
      </c>
      <c r="B1364">
        <v>139.35</v>
      </c>
      <c r="C1364">
        <v>-87.35</v>
      </c>
      <c r="D1364">
        <v>-88.64</v>
      </c>
    </row>
    <row r="1365" spans="1:4" x14ac:dyDescent="0.3">
      <c r="A1365" s="2">
        <v>37001</v>
      </c>
      <c r="B1365">
        <v>140.28</v>
      </c>
      <c r="C1365">
        <v>-88.28</v>
      </c>
      <c r="D1365">
        <v>-89.57</v>
      </c>
    </row>
    <row r="1366" spans="1:4" x14ac:dyDescent="0.3">
      <c r="A1366" s="2">
        <v>37006</v>
      </c>
      <c r="B1366">
        <v>140.24</v>
      </c>
      <c r="C1366">
        <v>-88.24</v>
      </c>
      <c r="D1366">
        <v>-89.53</v>
      </c>
    </row>
    <row r="1367" spans="1:4" x14ac:dyDescent="0.3">
      <c r="A1367" s="2">
        <v>37011</v>
      </c>
      <c r="B1367">
        <v>139.41999999999899</v>
      </c>
      <c r="C1367">
        <v>-87.42</v>
      </c>
      <c r="D1367">
        <v>-88.71</v>
      </c>
    </row>
    <row r="1368" spans="1:4" x14ac:dyDescent="0.3">
      <c r="A1368" s="2">
        <v>37016</v>
      </c>
      <c r="B1368">
        <v>139.44999999999899</v>
      </c>
      <c r="C1368">
        <v>-87.45</v>
      </c>
      <c r="D1368">
        <v>-88.74</v>
      </c>
    </row>
    <row r="1369" spans="1:4" x14ac:dyDescent="0.3">
      <c r="A1369" s="2">
        <v>37021</v>
      </c>
      <c r="B1369">
        <v>139.229999999999</v>
      </c>
      <c r="C1369">
        <v>-87.23</v>
      </c>
      <c r="D1369">
        <v>-88.52</v>
      </c>
    </row>
    <row r="1370" spans="1:4" x14ac:dyDescent="0.3">
      <c r="A1370" s="2">
        <v>37026</v>
      </c>
      <c r="B1370">
        <v>139.44</v>
      </c>
      <c r="C1370">
        <v>-87.44</v>
      </c>
      <c r="D1370">
        <v>-88.73</v>
      </c>
    </row>
    <row r="1371" spans="1:4" x14ac:dyDescent="0.3">
      <c r="A1371" s="2">
        <v>37031</v>
      </c>
      <c r="B1371">
        <v>139.11000000000001</v>
      </c>
      <c r="C1371">
        <v>-87.11</v>
      </c>
      <c r="D1371">
        <v>-88.4</v>
      </c>
    </row>
    <row r="1372" spans="1:4" x14ac:dyDescent="0.3">
      <c r="A1372" s="2">
        <v>37036</v>
      </c>
      <c r="B1372">
        <v>140.33000000000001</v>
      </c>
      <c r="C1372">
        <v>-88.33</v>
      </c>
      <c r="D1372">
        <v>-89.62</v>
      </c>
    </row>
    <row r="1373" spans="1:4" x14ac:dyDescent="0.3">
      <c r="A1373" s="2">
        <v>37042</v>
      </c>
      <c r="B1373">
        <v>138.82</v>
      </c>
      <c r="C1373">
        <v>-86.82</v>
      </c>
      <c r="D1373">
        <v>-88.11</v>
      </c>
    </row>
    <row r="1374" spans="1:4" x14ac:dyDescent="0.3">
      <c r="A1374" s="2">
        <v>37047</v>
      </c>
      <c r="B1374">
        <v>138.979999999999</v>
      </c>
      <c r="C1374">
        <v>-86.98</v>
      </c>
      <c r="D1374">
        <v>-88.27</v>
      </c>
    </row>
    <row r="1375" spans="1:4" x14ac:dyDescent="0.3">
      <c r="A1375" s="2">
        <v>37052</v>
      </c>
      <c r="B1375">
        <v>138.37</v>
      </c>
      <c r="C1375">
        <v>-86.37</v>
      </c>
      <c r="D1375">
        <v>-87.66</v>
      </c>
    </row>
    <row r="1376" spans="1:4" x14ac:dyDescent="0.3">
      <c r="A1376" s="2">
        <v>37057</v>
      </c>
      <c r="B1376">
        <v>138.58000000000001</v>
      </c>
      <c r="C1376">
        <v>-86.58</v>
      </c>
      <c r="D1376">
        <v>-87.87</v>
      </c>
    </row>
    <row r="1377" spans="1:4" x14ac:dyDescent="0.3">
      <c r="A1377" s="2">
        <v>37062</v>
      </c>
      <c r="B1377">
        <v>139.72</v>
      </c>
      <c r="C1377">
        <v>-87.72</v>
      </c>
      <c r="D1377">
        <v>-89.01</v>
      </c>
    </row>
    <row r="1378" spans="1:4" x14ac:dyDescent="0.3">
      <c r="A1378" s="2">
        <v>37067</v>
      </c>
      <c r="B1378">
        <v>138.22</v>
      </c>
      <c r="C1378">
        <v>-86.22</v>
      </c>
      <c r="D1378">
        <v>-87.51</v>
      </c>
    </row>
    <row r="1379" spans="1:4" x14ac:dyDescent="0.3">
      <c r="A1379" s="2">
        <v>37072</v>
      </c>
      <c r="B1379">
        <v>139.85</v>
      </c>
      <c r="C1379">
        <v>-87.85</v>
      </c>
      <c r="D1379">
        <v>-89.14</v>
      </c>
    </row>
    <row r="1380" spans="1:4" x14ac:dyDescent="0.3">
      <c r="A1380" s="2">
        <v>37077</v>
      </c>
      <c r="B1380">
        <v>139.79</v>
      </c>
      <c r="C1380">
        <v>-87.79</v>
      </c>
      <c r="D1380">
        <v>-89.08</v>
      </c>
    </row>
    <row r="1381" spans="1:4" x14ac:dyDescent="0.3">
      <c r="A1381" s="2">
        <v>37082</v>
      </c>
      <c r="B1381">
        <v>139.91999999999899</v>
      </c>
      <c r="C1381">
        <v>-87.92</v>
      </c>
      <c r="D1381">
        <v>-89.21</v>
      </c>
    </row>
    <row r="1382" spans="1:4" x14ac:dyDescent="0.3">
      <c r="A1382" s="2">
        <v>37087</v>
      </c>
      <c r="B1382">
        <v>142.31</v>
      </c>
      <c r="C1382">
        <v>-90.31</v>
      </c>
      <c r="D1382">
        <v>-91.6</v>
      </c>
    </row>
    <row r="1383" spans="1:4" x14ac:dyDescent="0.3">
      <c r="A1383" s="2">
        <v>37090</v>
      </c>
      <c r="B1383">
        <v>141.29</v>
      </c>
      <c r="C1383">
        <v>-89.29</v>
      </c>
      <c r="D1383">
        <v>-90.58</v>
      </c>
    </row>
    <row r="1384" spans="1:4" x14ac:dyDescent="0.3">
      <c r="A1384" s="2">
        <v>37092</v>
      </c>
      <c r="B1384">
        <v>140.75</v>
      </c>
      <c r="C1384">
        <v>-88.75</v>
      </c>
      <c r="D1384">
        <v>-90.04</v>
      </c>
    </row>
    <row r="1385" spans="1:4" x14ac:dyDescent="0.3">
      <c r="A1385" s="2">
        <v>37097</v>
      </c>
      <c r="B1385">
        <v>141.83000000000001</v>
      </c>
      <c r="C1385">
        <v>-89.83</v>
      </c>
      <c r="D1385">
        <v>-91.12</v>
      </c>
    </row>
    <row r="1386" spans="1:4" x14ac:dyDescent="0.3">
      <c r="A1386" s="2">
        <v>37103</v>
      </c>
      <c r="B1386">
        <v>140.03</v>
      </c>
      <c r="C1386">
        <v>-88.03</v>
      </c>
      <c r="D1386">
        <v>-89.32</v>
      </c>
    </row>
    <row r="1387" spans="1:4" x14ac:dyDescent="0.3">
      <c r="A1387" s="2">
        <v>37108</v>
      </c>
      <c r="B1387">
        <v>141.34</v>
      </c>
      <c r="C1387">
        <v>-89.34</v>
      </c>
      <c r="D1387">
        <v>-90.63</v>
      </c>
    </row>
    <row r="1388" spans="1:4" x14ac:dyDescent="0.3">
      <c r="A1388" s="2">
        <v>37113</v>
      </c>
      <c r="B1388">
        <v>141.30000000000001</v>
      </c>
      <c r="C1388">
        <v>-89.3</v>
      </c>
      <c r="D1388">
        <v>-90.59</v>
      </c>
    </row>
    <row r="1389" spans="1:4" x14ac:dyDescent="0.3">
      <c r="A1389" s="2">
        <v>37118</v>
      </c>
      <c r="B1389">
        <v>140.88999999999899</v>
      </c>
      <c r="C1389">
        <v>-88.89</v>
      </c>
      <c r="D1389">
        <v>-90.18</v>
      </c>
    </row>
    <row r="1390" spans="1:4" x14ac:dyDescent="0.3">
      <c r="A1390" s="2">
        <v>37123</v>
      </c>
      <c r="B1390">
        <v>140.38</v>
      </c>
      <c r="C1390">
        <v>-88.38</v>
      </c>
      <c r="D1390">
        <v>-89.67</v>
      </c>
    </row>
    <row r="1391" spans="1:4" x14ac:dyDescent="0.3">
      <c r="A1391" s="2">
        <v>37128</v>
      </c>
      <c r="B1391">
        <v>139.68</v>
      </c>
      <c r="C1391">
        <v>-87.68</v>
      </c>
      <c r="D1391">
        <v>-88.97</v>
      </c>
    </row>
    <row r="1392" spans="1:4" x14ac:dyDescent="0.3">
      <c r="A1392" s="2">
        <v>37134</v>
      </c>
      <c r="B1392">
        <v>140.44999999999899</v>
      </c>
      <c r="C1392">
        <v>-88.45</v>
      </c>
      <c r="D1392">
        <v>-89.74</v>
      </c>
    </row>
    <row r="1393" spans="1:4" x14ac:dyDescent="0.3">
      <c r="A1393" s="2">
        <v>37139</v>
      </c>
      <c r="B1393">
        <v>140.81</v>
      </c>
      <c r="C1393">
        <v>-88.81</v>
      </c>
      <c r="D1393">
        <v>-90.1</v>
      </c>
    </row>
    <row r="1394" spans="1:4" x14ac:dyDescent="0.3">
      <c r="A1394" s="2">
        <v>37144</v>
      </c>
      <c r="B1394">
        <v>140.16</v>
      </c>
      <c r="C1394">
        <v>-88.16</v>
      </c>
      <c r="D1394">
        <v>-89.45</v>
      </c>
    </row>
    <row r="1395" spans="1:4" x14ac:dyDescent="0.3">
      <c r="A1395" s="2">
        <v>37149</v>
      </c>
      <c r="B1395">
        <v>140.91</v>
      </c>
      <c r="C1395">
        <v>-88.91</v>
      </c>
      <c r="D1395">
        <v>-90.2</v>
      </c>
    </row>
    <row r="1396" spans="1:4" x14ac:dyDescent="0.3">
      <c r="A1396" s="2">
        <v>37154</v>
      </c>
      <c r="B1396">
        <v>140.44999999999899</v>
      </c>
      <c r="C1396">
        <v>-88.45</v>
      </c>
      <c r="D1396">
        <v>-89.74</v>
      </c>
    </row>
    <row r="1397" spans="1:4" x14ac:dyDescent="0.3">
      <c r="A1397" s="2">
        <v>37159</v>
      </c>
      <c r="B1397">
        <v>140.22</v>
      </c>
      <c r="C1397">
        <v>-88.22</v>
      </c>
      <c r="D1397">
        <v>-89.51</v>
      </c>
    </row>
    <row r="1398" spans="1:4" x14ac:dyDescent="0.3">
      <c r="A1398" s="2">
        <v>37164</v>
      </c>
      <c r="B1398">
        <v>140.16999999999899</v>
      </c>
      <c r="C1398">
        <v>-88.17</v>
      </c>
      <c r="D1398">
        <v>-89.46</v>
      </c>
    </row>
    <row r="1399" spans="1:4" x14ac:dyDescent="0.3">
      <c r="A1399" s="2">
        <v>37169</v>
      </c>
      <c r="B1399">
        <v>140.75</v>
      </c>
      <c r="C1399">
        <v>-88.75</v>
      </c>
      <c r="D1399">
        <v>-90.04</v>
      </c>
    </row>
    <row r="1400" spans="1:4" x14ac:dyDescent="0.3">
      <c r="A1400" s="2">
        <v>37174</v>
      </c>
      <c r="B1400">
        <v>140.72</v>
      </c>
      <c r="C1400">
        <v>-88.72</v>
      </c>
      <c r="D1400">
        <v>-90.01</v>
      </c>
    </row>
    <row r="1401" spans="1:4" x14ac:dyDescent="0.3">
      <c r="A1401" s="2">
        <v>37175</v>
      </c>
      <c r="B1401">
        <v>140.49</v>
      </c>
      <c r="C1401">
        <v>-88.49</v>
      </c>
      <c r="D1401">
        <v>-89.78</v>
      </c>
    </row>
    <row r="1402" spans="1:4" x14ac:dyDescent="0.3">
      <c r="A1402" s="2">
        <v>37179</v>
      </c>
      <c r="B1402">
        <v>140.4</v>
      </c>
      <c r="C1402">
        <v>-88.4</v>
      </c>
      <c r="D1402">
        <v>-89.69</v>
      </c>
    </row>
    <row r="1403" spans="1:4" x14ac:dyDescent="0.3">
      <c r="A1403" s="2">
        <v>37184</v>
      </c>
      <c r="B1403">
        <v>140.43</v>
      </c>
      <c r="C1403">
        <v>-88.43</v>
      </c>
      <c r="D1403">
        <v>-89.72</v>
      </c>
    </row>
    <row r="1404" spans="1:4" x14ac:dyDescent="0.3">
      <c r="A1404" s="2">
        <v>37189</v>
      </c>
      <c r="B1404">
        <v>141.04</v>
      </c>
      <c r="C1404">
        <v>-89.04</v>
      </c>
      <c r="D1404">
        <v>-90.33</v>
      </c>
    </row>
    <row r="1405" spans="1:4" x14ac:dyDescent="0.3">
      <c r="A1405" s="2">
        <v>37195</v>
      </c>
      <c r="B1405">
        <v>141.4</v>
      </c>
      <c r="C1405">
        <v>-89.4</v>
      </c>
      <c r="D1405">
        <v>-90.69</v>
      </c>
    </row>
    <row r="1406" spans="1:4" x14ac:dyDescent="0.3">
      <c r="A1406" s="2">
        <v>37200</v>
      </c>
      <c r="B1406">
        <v>141.729999999999</v>
      </c>
      <c r="C1406">
        <v>-89.73</v>
      </c>
      <c r="D1406">
        <v>-91.02</v>
      </c>
    </row>
    <row r="1407" spans="1:4" x14ac:dyDescent="0.3">
      <c r="A1407" s="2">
        <v>37205</v>
      </c>
      <c r="B1407">
        <v>142.86000000000001</v>
      </c>
      <c r="C1407">
        <v>-90.86</v>
      </c>
      <c r="D1407">
        <v>-92.15</v>
      </c>
    </row>
    <row r="1408" spans="1:4" x14ac:dyDescent="0.3">
      <c r="A1408" s="2">
        <v>37210</v>
      </c>
      <c r="B1408">
        <v>142.59</v>
      </c>
      <c r="C1408">
        <v>-90.59</v>
      </c>
      <c r="D1408">
        <v>-91.88</v>
      </c>
    </row>
    <row r="1409" spans="1:4" x14ac:dyDescent="0.3">
      <c r="A1409" s="2">
        <v>37215</v>
      </c>
      <c r="B1409">
        <v>143.63</v>
      </c>
      <c r="C1409">
        <v>-91.63</v>
      </c>
      <c r="D1409">
        <v>-92.92</v>
      </c>
    </row>
    <row r="1410" spans="1:4" x14ac:dyDescent="0.3">
      <c r="A1410" s="2">
        <v>37220</v>
      </c>
      <c r="B1410">
        <v>145.479999999999</v>
      </c>
      <c r="C1410">
        <v>-93.48</v>
      </c>
      <c r="D1410">
        <v>-94.77</v>
      </c>
    </row>
    <row r="1411" spans="1:4" x14ac:dyDescent="0.3">
      <c r="A1411" s="2">
        <v>37225</v>
      </c>
      <c r="B1411">
        <v>146.52000000000001</v>
      </c>
      <c r="C1411">
        <v>-94.52</v>
      </c>
      <c r="D1411">
        <v>-95.81</v>
      </c>
    </row>
    <row r="1412" spans="1:4" x14ac:dyDescent="0.3">
      <c r="A1412" s="2">
        <v>37230</v>
      </c>
      <c r="B1412">
        <v>147.86000000000001</v>
      </c>
      <c r="C1412">
        <v>-95.86</v>
      </c>
      <c r="D1412">
        <v>-97.15</v>
      </c>
    </row>
    <row r="1413" spans="1:4" x14ac:dyDescent="0.3">
      <c r="A1413" s="2">
        <v>37235</v>
      </c>
      <c r="B1413">
        <v>148.44999999999899</v>
      </c>
      <c r="C1413">
        <v>-96.45</v>
      </c>
      <c r="D1413">
        <v>-97.74</v>
      </c>
    </row>
    <row r="1414" spans="1:4" x14ac:dyDescent="0.3">
      <c r="A1414" s="2">
        <v>37240</v>
      </c>
      <c r="B1414">
        <v>149.09</v>
      </c>
      <c r="C1414">
        <v>-97.09</v>
      </c>
      <c r="D1414">
        <v>-98.38</v>
      </c>
    </row>
    <row r="1415" spans="1:4" x14ac:dyDescent="0.3">
      <c r="A1415" s="2">
        <v>37245</v>
      </c>
      <c r="B1415">
        <v>150.65</v>
      </c>
      <c r="C1415">
        <v>-98.65</v>
      </c>
      <c r="D1415">
        <v>-99.94</v>
      </c>
    </row>
    <row r="1416" spans="1:4" x14ac:dyDescent="0.3">
      <c r="A1416" s="2">
        <v>37250</v>
      </c>
      <c r="B1416">
        <v>149.41999999999899</v>
      </c>
      <c r="C1416">
        <v>-97.42</v>
      </c>
      <c r="D1416">
        <v>-98.71</v>
      </c>
    </row>
    <row r="1417" spans="1:4" x14ac:dyDescent="0.3">
      <c r="A1417" s="2">
        <v>37256</v>
      </c>
      <c r="B1417">
        <v>149.21</v>
      </c>
      <c r="C1417">
        <v>-97.21</v>
      </c>
      <c r="D1417">
        <v>-98.5</v>
      </c>
    </row>
    <row r="1418" spans="1:4" x14ac:dyDescent="0.3">
      <c r="A1418" s="2">
        <v>37261</v>
      </c>
      <c r="B1418">
        <v>147.97</v>
      </c>
      <c r="C1418">
        <v>-95.97</v>
      </c>
      <c r="D1418">
        <v>-97.26</v>
      </c>
    </row>
    <row r="1419" spans="1:4" x14ac:dyDescent="0.3">
      <c r="A1419" s="2">
        <v>37266</v>
      </c>
      <c r="B1419">
        <v>147.41</v>
      </c>
      <c r="C1419">
        <v>-95.41</v>
      </c>
      <c r="D1419">
        <v>-96.7</v>
      </c>
    </row>
    <row r="1420" spans="1:4" x14ac:dyDescent="0.3">
      <c r="A1420" s="2">
        <v>37270</v>
      </c>
      <c r="B1420">
        <v>146.13</v>
      </c>
      <c r="C1420">
        <v>-94.13</v>
      </c>
      <c r="D1420">
        <v>-95.42</v>
      </c>
    </row>
    <row r="1421" spans="1:4" x14ac:dyDescent="0.3">
      <c r="A1421" s="2">
        <v>37271</v>
      </c>
      <c r="B1421">
        <v>146.43</v>
      </c>
      <c r="C1421">
        <v>-94.43</v>
      </c>
      <c r="D1421">
        <v>-95.72</v>
      </c>
    </row>
    <row r="1422" spans="1:4" x14ac:dyDescent="0.3">
      <c r="A1422" s="2">
        <v>37276</v>
      </c>
      <c r="B1422">
        <v>145.87</v>
      </c>
      <c r="C1422">
        <v>-93.87</v>
      </c>
      <c r="D1422">
        <v>-95.16</v>
      </c>
    </row>
    <row r="1423" spans="1:4" x14ac:dyDescent="0.3">
      <c r="A1423" s="2">
        <v>37281</v>
      </c>
      <c r="B1423">
        <v>145.38</v>
      </c>
      <c r="C1423">
        <v>-93.38</v>
      </c>
      <c r="D1423">
        <v>-94.67</v>
      </c>
    </row>
    <row r="1424" spans="1:4" x14ac:dyDescent="0.3">
      <c r="A1424" s="2">
        <v>37287</v>
      </c>
      <c r="B1424">
        <v>144.68</v>
      </c>
      <c r="C1424">
        <v>-92.68</v>
      </c>
      <c r="D1424">
        <v>-93.97</v>
      </c>
    </row>
    <row r="1425" spans="1:4" x14ac:dyDescent="0.3">
      <c r="A1425" s="2">
        <v>37292</v>
      </c>
      <c r="B1425">
        <v>144.6</v>
      </c>
      <c r="C1425">
        <v>-92.6</v>
      </c>
      <c r="D1425">
        <v>-93.89</v>
      </c>
    </row>
    <row r="1426" spans="1:4" x14ac:dyDescent="0.3">
      <c r="A1426" s="2">
        <v>37297</v>
      </c>
      <c r="B1426">
        <v>144</v>
      </c>
      <c r="C1426">
        <v>-92</v>
      </c>
      <c r="D1426">
        <v>-93.29</v>
      </c>
    </row>
    <row r="1427" spans="1:4" x14ac:dyDescent="0.3">
      <c r="A1427" s="2">
        <v>37302</v>
      </c>
      <c r="B1427">
        <v>144.4</v>
      </c>
      <c r="C1427">
        <v>-92.4</v>
      </c>
      <c r="D1427">
        <v>-93.69</v>
      </c>
    </row>
    <row r="1428" spans="1:4" x14ac:dyDescent="0.3">
      <c r="A1428" s="2">
        <v>37307</v>
      </c>
      <c r="B1428">
        <v>144.57</v>
      </c>
      <c r="C1428">
        <v>-92.57</v>
      </c>
      <c r="D1428">
        <v>-93.86</v>
      </c>
    </row>
    <row r="1429" spans="1:4" x14ac:dyDescent="0.3">
      <c r="A1429" s="2">
        <v>37312</v>
      </c>
      <c r="B1429">
        <v>145.16999999999899</v>
      </c>
      <c r="C1429">
        <v>-93.17</v>
      </c>
      <c r="D1429">
        <v>-94.46</v>
      </c>
    </row>
    <row r="1430" spans="1:4" x14ac:dyDescent="0.3">
      <c r="A1430" s="2">
        <v>37363</v>
      </c>
      <c r="B1430">
        <v>143.87</v>
      </c>
      <c r="C1430">
        <v>-91.87</v>
      </c>
      <c r="D1430">
        <v>-93.16</v>
      </c>
    </row>
    <row r="1431" spans="1:4" x14ac:dyDescent="0.3">
      <c r="A1431" s="2">
        <v>37366</v>
      </c>
      <c r="B1431">
        <v>143.62</v>
      </c>
      <c r="C1431">
        <v>-91.62</v>
      </c>
      <c r="D1431">
        <v>-92.91</v>
      </c>
    </row>
    <row r="1432" spans="1:4" x14ac:dyDescent="0.3">
      <c r="A1432" s="2">
        <v>37371</v>
      </c>
      <c r="B1432">
        <v>142.31</v>
      </c>
      <c r="C1432">
        <v>-90.31</v>
      </c>
      <c r="D1432">
        <v>-91.6</v>
      </c>
    </row>
    <row r="1433" spans="1:4" x14ac:dyDescent="0.3">
      <c r="A1433" s="2">
        <v>37376</v>
      </c>
      <c r="B1433">
        <v>142.6</v>
      </c>
      <c r="C1433">
        <v>-90.6</v>
      </c>
      <c r="D1433">
        <v>-91.89</v>
      </c>
    </row>
    <row r="1434" spans="1:4" x14ac:dyDescent="0.3">
      <c r="A1434" s="2">
        <v>37381</v>
      </c>
      <c r="B1434">
        <v>142.37</v>
      </c>
      <c r="C1434">
        <v>-90.37</v>
      </c>
      <c r="D1434">
        <v>-91.66</v>
      </c>
    </row>
    <row r="1435" spans="1:4" x14ac:dyDescent="0.3">
      <c r="A1435" s="2">
        <v>37386</v>
      </c>
      <c r="B1435">
        <v>141.46</v>
      </c>
      <c r="C1435">
        <v>-89.46</v>
      </c>
      <c r="D1435">
        <v>-90.75</v>
      </c>
    </row>
    <row r="1436" spans="1:4" x14ac:dyDescent="0.3">
      <c r="A1436" s="2">
        <v>37391</v>
      </c>
      <c r="B1436">
        <v>140.97</v>
      </c>
      <c r="C1436">
        <v>-88.97</v>
      </c>
      <c r="D1436">
        <v>-90.26</v>
      </c>
    </row>
    <row r="1437" spans="1:4" x14ac:dyDescent="0.3">
      <c r="A1437" s="2">
        <v>37396</v>
      </c>
      <c r="B1437">
        <v>141.19</v>
      </c>
      <c r="C1437">
        <v>-89.19</v>
      </c>
      <c r="D1437">
        <v>-90.48</v>
      </c>
    </row>
    <row r="1438" spans="1:4" x14ac:dyDescent="0.3">
      <c r="A1438" s="2">
        <v>37401</v>
      </c>
      <c r="B1438">
        <v>143.02000000000001</v>
      </c>
      <c r="C1438">
        <v>-91.02</v>
      </c>
      <c r="D1438">
        <v>-92.31</v>
      </c>
    </row>
    <row r="1439" spans="1:4" x14ac:dyDescent="0.3">
      <c r="A1439" s="2">
        <v>37407</v>
      </c>
      <c r="B1439">
        <v>142.61000000000001</v>
      </c>
      <c r="C1439">
        <v>-90.61</v>
      </c>
      <c r="D1439">
        <v>-91.9</v>
      </c>
    </row>
    <row r="1440" spans="1:4" x14ac:dyDescent="0.3">
      <c r="A1440" s="2">
        <v>37412</v>
      </c>
      <c r="B1440">
        <v>144.19</v>
      </c>
      <c r="C1440">
        <v>-92.19</v>
      </c>
      <c r="D1440">
        <v>-93.48</v>
      </c>
    </row>
    <row r="1441" spans="1:4" x14ac:dyDescent="0.3">
      <c r="A1441" s="2">
        <v>37417</v>
      </c>
      <c r="B1441">
        <v>143.38</v>
      </c>
      <c r="C1441">
        <v>-91.38</v>
      </c>
      <c r="D1441">
        <v>-92.67</v>
      </c>
    </row>
    <row r="1442" spans="1:4" x14ac:dyDescent="0.3">
      <c r="A1442" s="2">
        <v>37432</v>
      </c>
      <c r="B1442">
        <v>145.83000000000001</v>
      </c>
      <c r="C1442">
        <v>-93.83</v>
      </c>
      <c r="D1442">
        <v>-95.12</v>
      </c>
    </row>
    <row r="1443" spans="1:4" x14ac:dyDescent="0.3">
      <c r="A1443" s="2">
        <v>37437</v>
      </c>
      <c r="B1443">
        <v>148.38</v>
      </c>
      <c r="C1443">
        <v>-96.38</v>
      </c>
      <c r="D1443">
        <v>-97.67</v>
      </c>
    </row>
    <row r="1444" spans="1:4" x14ac:dyDescent="0.3">
      <c r="A1444" s="2">
        <v>37442</v>
      </c>
      <c r="B1444">
        <v>149.84</v>
      </c>
      <c r="C1444">
        <v>-97.84</v>
      </c>
      <c r="D1444">
        <v>-99.13</v>
      </c>
    </row>
    <row r="1445" spans="1:4" x14ac:dyDescent="0.3">
      <c r="A1445" s="2">
        <v>37447</v>
      </c>
      <c r="B1445">
        <v>151.82</v>
      </c>
      <c r="C1445">
        <v>-99.82</v>
      </c>
      <c r="D1445">
        <v>-101.11</v>
      </c>
    </row>
    <row r="1446" spans="1:4" x14ac:dyDescent="0.3">
      <c r="A1446" s="2">
        <v>37457</v>
      </c>
      <c r="B1446">
        <v>153.44999999999899</v>
      </c>
      <c r="C1446">
        <v>-101.45</v>
      </c>
      <c r="D1446">
        <v>-102.74</v>
      </c>
    </row>
    <row r="1447" spans="1:4" x14ac:dyDescent="0.3">
      <c r="A1447" s="2">
        <v>37478</v>
      </c>
      <c r="B1447">
        <v>152.35</v>
      </c>
      <c r="C1447">
        <v>-100.35</v>
      </c>
      <c r="D1447">
        <v>-101.64</v>
      </c>
    </row>
    <row r="1448" spans="1:4" x14ac:dyDescent="0.3">
      <c r="A1448" s="2">
        <v>37504</v>
      </c>
      <c r="B1448">
        <v>151.5</v>
      </c>
      <c r="C1448">
        <v>-99.5</v>
      </c>
      <c r="D1448">
        <v>-100.79</v>
      </c>
    </row>
    <row r="1449" spans="1:4" x14ac:dyDescent="0.3">
      <c r="A1449" s="2">
        <v>37509</v>
      </c>
      <c r="B1449">
        <v>152.61000000000001</v>
      </c>
      <c r="C1449">
        <v>-100.61</v>
      </c>
      <c r="D1449">
        <v>-101.9</v>
      </c>
    </row>
    <row r="1450" spans="1:4" x14ac:dyDescent="0.3">
      <c r="A1450" s="2">
        <v>37514</v>
      </c>
      <c r="B1450">
        <v>154.38</v>
      </c>
      <c r="C1450">
        <v>-102.38</v>
      </c>
      <c r="D1450">
        <v>-103.67</v>
      </c>
    </row>
    <row r="1451" spans="1:4" x14ac:dyDescent="0.3">
      <c r="A1451" s="2">
        <v>37519</v>
      </c>
      <c r="B1451">
        <v>154.62</v>
      </c>
      <c r="C1451">
        <v>-102.62</v>
      </c>
      <c r="D1451">
        <v>-103.91</v>
      </c>
    </row>
    <row r="1452" spans="1:4" x14ac:dyDescent="0.3">
      <c r="A1452" s="2">
        <v>37524</v>
      </c>
      <c r="B1452">
        <v>155.13</v>
      </c>
      <c r="C1452">
        <v>-103.13</v>
      </c>
      <c r="D1452">
        <v>-104.42</v>
      </c>
    </row>
    <row r="1453" spans="1:4" x14ac:dyDescent="0.3">
      <c r="A1453" s="2">
        <v>37539</v>
      </c>
      <c r="B1453">
        <v>153.41999999999899</v>
      </c>
      <c r="C1453">
        <v>-101.42</v>
      </c>
      <c r="D1453">
        <v>-102.71</v>
      </c>
    </row>
    <row r="1454" spans="1:4" x14ac:dyDescent="0.3">
      <c r="A1454" s="2">
        <v>37685</v>
      </c>
      <c r="B1454">
        <v>144.229999999999</v>
      </c>
      <c r="C1454">
        <v>-92.23</v>
      </c>
      <c r="D1454">
        <v>-93.52</v>
      </c>
    </row>
    <row r="1455" spans="1:4" x14ac:dyDescent="0.3">
      <c r="A1455" s="2">
        <v>37690</v>
      </c>
      <c r="B1455">
        <v>143.729999999999</v>
      </c>
      <c r="C1455">
        <v>-91.73</v>
      </c>
      <c r="D1455">
        <v>-93.02</v>
      </c>
    </row>
    <row r="1456" spans="1:4" x14ac:dyDescent="0.3">
      <c r="A1456" s="2">
        <v>37695</v>
      </c>
      <c r="B1456">
        <v>143.75</v>
      </c>
      <c r="C1456">
        <v>-91.75</v>
      </c>
      <c r="D1456">
        <v>-93.04</v>
      </c>
    </row>
    <row r="1457" spans="1:4" x14ac:dyDescent="0.3">
      <c r="A1457" s="2">
        <v>37700</v>
      </c>
      <c r="B1457">
        <v>143.96</v>
      </c>
      <c r="C1457">
        <v>-91.96</v>
      </c>
      <c r="D1457">
        <v>-93.25</v>
      </c>
    </row>
    <row r="1458" spans="1:4" x14ac:dyDescent="0.3">
      <c r="A1458" s="2">
        <v>37705</v>
      </c>
      <c r="B1458">
        <v>143.33000000000001</v>
      </c>
      <c r="C1458">
        <v>-91.33</v>
      </c>
      <c r="D1458">
        <v>-92.62</v>
      </c>
    </row>
    <row r="1459" spans="1:4" x14ac:dyDescent="0.3">
      <c r="A1459" s="2">
        <v>37711</v>
      </c>
      <c r="B1459">
        <v>143.62</v>
      </c>
      <c r="C1459">
        <v>-91.62</v>
      </c>
      <c r="D1459">
        <v>-92.91</v>
      </c>
    </row>
    <row r="1460" spans="1:4" x14ac:dyDescent="0.3">
      <c r="A1460" s="2">
        <v>37716</v>
      </c>
      <c r="B1460">
        <v>143.08000000000001</v>
      </c>
      <c r="C1460">
        <v>-91.08</v>
      </c>
      <c r="D1460">
        <v>-92.37</v>
      </c>
    </row>
    <row r="1461" spans="1:4" x14ac:dyDescent="0.3">
      <c r="A1461" s="2">
        <v>37721</v>
      </c>
      <c r="B1461">
        <v>142.53</v>
      </c>
      <c r="C1461">
        <v>-90.53</v>
      </c>
      <c r="D1461">
        <v>-91.82</v>
      </c>
    </row>
    <row r="1462" spans="1:4" x14ac:dyDescent="0.3">
      <c r="A1462" s="2">
        <v>37726</v>
      </c>
      <c r="B1462">
        <v>142.78</v>
      </c>
      <c r="C1462">
        <v>-90.78</v>
      </c>
      <c r="D1462">
        <v>-92.07</v>
      </c>
    </row>
    <row r="1463" spans="1:4" x14ac:dyDescent="0.3">
      <c r="A1463" s="2">
        <v>37731</v>
      </c>
      <c r="B1463">
        <v>142.87</v>
      </c>
      <c r="C1463">
        <v>-90.87</v>
      </c>
      <c r="D1463">
        <v>-92.16</v>
      </c>
    </row>
    <row r="1464" spans="1:4" x14ac:dyDescent="0.3">
      <c r="A1464" s="2">
        <v>37736</v>
      </c>
      <c r="B1464">
        <v>142.78</v>
      </c>
      <c r="C1464">
        <v>-90.78</v>
      </c>
      <c r="D1464">
        <v>-92.07</v>
      </c>
    </row>
    <row r="1465" spans="1:4" x14ac:dyDescent="0.3">
      <c r="A1465" s="2">
        <v>37741</v>
      </c>
      <c r="B1465">
        <v>142.66</v>
      </c>
      <c r="C1465">
        <v>-90.66</v>
      </c>
      <c r="D1465">
        <v>-91.95</v>
      </c>
    </row>
    <row r="1466" spans="1:4" x14ac:dyDescent="0.3">
      <c r="A1466" s="2">
        <v>37746</v>
      </c>
      <c r="B1466">
        <v>142.33000000000001</v>
      </c>
      <c r="C1466">
        <v>-90.33</v>
      </c>
      <c r="D1466">
        <v>-91.62</v>
      </c>
    </row>
    <row r="1467" spans="1:4" x14ac:dyDescent="0.3">
      <c r="A1467" s="2">
        <v>37751</v>
      </c>
      <c r="B1467">
        <v>143.25</v>
      </c>
      <c r="C1467">
        <v>-91.25</v>
      </c>
      <c r="D1467">
        <v>-92.54</v>
      </c>
    </row>
    <row r="1468" spans="1:4" x14ac:dyDescent="0.3">
      <c r="A1468" s="2">
        <v>37756</v>
      </c>
      <c r="B1468">
        <v>142.84</v>
      </c>
      <c r="C1468">
        <v>-90.84</v>
      </c>
      <c r="D1468">
        <v>-92.13</v>
      </c>
    </row>
    <row r="1469" spans="1:4" x14ac:dyDescent="0.3">
      <c r="A1469" s="2">
        <v>37761</v>
      </c>
      <c r="B1469">
        <v>142.53</v>
      </c>
      <c r="C1469">
        <v>-90.53</v>
      </c>
      <c r="D1469">
        <v>-91.82</v>
      </c>
    </row>
    <row r="1470" spans="1:4" x14ac:dyDescent="0.3">
      <c r="A1470" s="2">
        <v>37787</v>
      </c>
      <c r="B1470">
        <v>142.93</v>
      </c>
      <c r="C1470">
        <v>-90.93</v>
      </c>
      <c r="D1470">
        <v>-92.22</v>
      </c>
    </row>
    <row r="1471" spans="1:4" x14ac:dyDescent="0.3">
      <c r="A1471" s="2">
        <v>37792</v>
      </c>
      <c r="B1471">
        <v>141.86000000000001</v>
      </c>
      <c r="C1471">
        <v>-89.86</v>
      </c>
      <c r="D1471">
        <v>-91.15</v>
      </c>
    </row>
    <row r="1472" spans="1:4" x14ac:dyDescent="0.3">
      <c r="A1472" s="2">
        <v>37797</v>
      </c>
      <c r="B1472">
        <v>142.52000000000001</v>
      </c>
      <c r="C1472">
        <v>-90.52</v>
      </c>
      <c r="D1472">
        <v>-91.81</v>
      </c>
    </row>
    <row r="1473" spans="1:4" x14ac:dyDescent="0.3">
      <c r="A1473" s="2">
        <v>37802</v>
      </c>
      <c r="B1473">
        <v>142.97</v>
      </c>
      <c r="C1473">
        <v>-90.97</v>
      </c>
      <c r="D1473">
        <v>-92.26</v>
      </c>
    </row>
    <row r="1474" spans="1:4" x14ac:dyDescent="0.3">
      <c r="A1474" s="2">
        <v>37807</v>
      </c>
      <c r="B1474">
        <v>143.99</v>
      </c>
      <c r="C1474">
        <v>-91.99</v>
      </c>
      <c r="D1474">
        <v>-93.28</v>
      </c>
    </row>
    <row r="1475" spans="1:4" x14ac:dyDescent="0.3">
      <c r="A1475" s="2">
        <v>37812</v>
      </c>
      <c r="B1475">
        <v>143.93</v>
      </c>
      <c r="C1475">
        <v>-91.93</v>
      </c>
      <c r="D1475">
        <v>-93.22</v>
      </c>
    </row>
    <row r="1476" spans="1:4" x14ac:dyDescent="0.3">
      <c r="A1476" s="2">
        <v>37817</v>
      </c>
      <c r="B1476">
        <v>143.84</v>
      </c>
      <c r="C1476">
        <v>-91.84</v>
      </c>
      <c r="D1476">
        <v>-93.13</v>
      </c>
    </row>
    <row r="1477" spans="1:4" x14ac:dyDescent="0.3">
      <c r="A1477" s="2">
        <v>37822</v>
      </c>
      <c r="B1477">
        <v>144.16999999999899</v>
      </c>
      <c r="C1477">
        <v>-92.17</v>
      </c>
      <c r="D1477">
        <v>-93.46</v>
      </c>
    </row>
    <row r="1478" spans="1:4" x14ac:dyDescent="0.3">
      <c r="A1478" s="2">
        <v>37827</v>
      </c>
      <c r="B1478">
        <v>144.63999999999899</v>
      </c>
      <c r="C1478">
        <v>-92.64</v>
      </c>
      <c r="D1478">
        <v>-93.93</v>
      </c>
    </row>
    <row r="1479" spans="1:4" x14ac:dyDescent="0.3">
      <c r="A1479" s="2">
        <v>37833</v>
      </c>
      <c r="B1479">
        <v>145</v>
      </c>
      <c r="C1479">
        <v>-93</v>
      </c>
      <c r="D1479">
        <v>-94.29</v>
      </c>
    </row>
    <row r="1480" spans="1:4" x14ac:dyDescent="0.3">
      <c r="A1480" s="2">
        <v>37838</v>
      </c>
      <c r="B1480">
        <v>145.05000000000001</v>
      </c>
      <c r="C1480">
        <v>-93.05</v>
      </c>
      <c r="D1480">
        <v>-94.34</v>
      </c>
    </row>
    <row r="1481" spans="1:4" x14ac:dyDescent="0.3">
      <c r="A1481" s="2">
        <v>37843</v>
      </c>
      <c r="B1481">
        <v>145.41999999999899</v>
      </c>
      <c r="C1481">
        <v>-93.42</v>
      </c>
      <c r="D1481">
        <v>-94.71</v>
      </c>
    </row>
    <row r="1482" spans="1:4" x14ac:dyDescent="0.3">
      <c r="A1482" s="2">
        <v>37848</v>
      </c>
      <c r="B1482">
        <v>145.6</v>
      </c>
      <c r="C1482">
        <v>-93.6</v>
      </c>
      <c r="D1482">
        <v>-94.89</v>
      </c>
    </row>
    <row r="1483" spans="1:4" x14ac:dyDescent="0.3">
      <c r="A1483" s="2">
        <v>37853</v>
      </c>
      <c r="B1483">
        <v>146.29</v>
      </c>
      <c r="C1483">
        <v>-94.29</v>
      </c>
      <c r="D1483">
        <v>-95.58</v>
      </c>
    </row>
    <row r="1484" spans="1:4" x14ac:dyDescent="0.3">
      <c r="A1484" s="2">
        <v>37858</v>
      </c>
      <c r="B1484">
        <v>145.44</v>
      </c>
      <c r="C1484">
        <v>-93.44</v>
      </c>
      <c r="D1484">
        <v>-94.73</v>
      </c>
    </row>
    <row r="1485" spans="1:4" x14ac:dyDescent="0.3">
      <c r="A1485" s="2">
        <v>37864</v>
      </c>
      <c r="B1485">
        <v>145</v>
      </c>
      <c r="C1485">
        <v>-93</v>
      </c>
      <c r="D1485">
        <v>-94.29</v>
      </c>
    </row>
    <row r="1486" spans="1:4" x14ac:dyDescent="0.3">
      <c r="A1486" s="2">
        <v>37869</v>
      </c>
      <c r="B1486">
        <v>145.19999999999899</v>
      </c>
      <c r="C1486">
        <v>-93.2</v>
      </c>
      <c r="D1486">
        <v>-94.49</v>
      </c>
    </row>
    <row r="1487" spans="1:4" x14ac:dyDescent="0.3">
      <c r="A1487" s="2">
        <v>37874</v>
      </c>
      <c r="B1487">
        <v>145.05000000000001</v>
      </c>
      <c r="C1487">
        <v>-93.05</v>
      </c>
      <c r="D1487">
        <v>-94.34</v>
      </c>
    </row>
    <row r="1488" spans="1:4" x14ac:dyDescent="0.3">
      <c r="A1488" s="2">
        <v>37879</v>
      </c>
      <c r="B1488">
        <v>145.16</v>
      </c>
      <c r="C1488">
        <v>-93.16</v>
      </c>
      <c r="D1488">
        <v>-94.45</v>
      </c>
    </row>
    <row r="1489" spans="1:4" x14ac:dyDescent="0.3">
      <c r="A1489" s="2">
        <v>37884</v>
      </c>
      <c r="B1489">
        <v>146.5</v>
      </c>
      <c r="C1489">
        <v>-94.5</v>
      </c>
      <c r="D1489">
        <v>-95.79</v>
      </c>
    </row>
    <row r="1490" spans="1:4" x14ac:dyDescent="0.3">
      <c r="A1490" s="2">
        <v>37889</v>
      </c>
      <c r="B1490">
        <v>144.85</v>
      </c>
      <c r="C1490">
        <v>-92.85</v>
      </c>
      <c r="D1490">
        <v>-94.14</v>
      </c>
    </row>
    <row r="1491" spans="1:4" x14ac:dyDescent="0.3">
      <c r="A1491" s="2">
        <v>37894</v>
      </c>
      <c r="B1491">
        <v>145.04</v>
      </c>
      <c r="C1491">
        <v>-93.04</v>
      </c>
      <c r="D1491">
        <v>-94.33</v>
      </c>
    </row>
    <row r="1492" spans="1:4" x14ac:dyDescent="0.3">
      <c r="A1492" s="2">
        <v>37899</v>
      </c>
      <c r="B1492">
        <v>143.83000000000001</v>
      </c>
      <c r="C1492">
        <v>-91.83</v>
      </c>
      <c r="D1492">
        <v>-93.12</v>
      </c>
    </row>
    <row r="1493" spans="1:4" x14ac:dyDescent="0.3">
      <c r="A1493" s="2">
        <v>37904</v>
      </c>
      <c r="B1493">
        <v>144.13</v>
      </c>
      <c r="C1493">
        <v>-92.13</v>
      </c>
      <c r="D1493">
        <v>-93.42</v>
      </c>
    </row>
    <row r="1494" spans="1:4" x14ac:dyDescent="0.3">
      <c r="A1494" s="2">
        <v>37909</v>
      </c>
      <c r="B1494">
        <v>144.09</v>
      </c>
      <c r="C1494">
        <v>-92.09</v>
      </c>
      <c r="D1494">
        <v>-93.38</v>
      </c>
    </row>
    <row r="1495" spans="1:4" x14ac:dyDescent="0.3">
      <c r="A1495" s="2">
        <v>37914</v>
      </c>
      <c r="B1495">
        <v>144.46</v>
      </c>
      <c r="C1495">
        <v>-92.46</v>
      </c>
      <c r="D1495">
        <v>-93.75</v>
      </c>
    </row>
    <row r="1496" spans="1:4" x14ac:dyDescent="0.3">
      <c r="A1496" s="2">
        <v>37919</v>
      </c>
      <c r="B1496">
        <v>144.9</v>
      </c>
      <c r="C1496">
        <v>-92.9</v>
      </c>
      <c r="D1496">
        <v>-94.19</v>
      </c>
    </row>
    <row r="1497" spans="1:4" x14ac:dyDescent="0.3">
      <c r="A1497" s="2">
        <v>37925</v>
      </c>
      <c r="B1497">
        <v>144.05000000000001</v>
      </c>
      <c r="C1497">
        <v>-92.05</v>
      </c>
      <c r="D1497">
        <v>-93.34</v>
      </c>
    </row>
    <row r="1498" spans="1:4" x14ac:dyDescent="0.3">
      <c r="A1498" s="2">
        <v>37930</v>
      </c>
      <c r="B1498">
        <v>144.11000000000001</v>
      </c>
      <c r="C1498">
        <v>-92.11</v>
      </c>
      <c r="D1498">
        <v>-93.4</v>
      </c>
    </row>
    <row r="1499" spans="1:4" x14ac:dyDescent="0.3">
      <c r="A1499" s="2">
        <v>37935</v>
      </c>
      <c r="B1499">
        <v>143.82</v>
      </c>
      <c r="C1499">
        <v>-91.82</v>
      </c>
      <c r="D1499">
        <v>-93.11</v>
      </c>
    </row>
    <row r="1500" spans="1:4" x14ac:dyDescent="0.3">
      <c r="A1500" s="2">
        <v>37940</v>
      </c>
      <c r="B1500">
        <v>143.87</v>
      </c>
      <c r="C1500">
        <v>-91.87</v>
      </c>
      <c r="D1500">
        <v>-93.16</v>
      </c>
    </row>
    <row r="1501" spans="1:4" x14ac:dyDescent="0.3">
      <c r="A1501" s="2">
        <v>37945</v>
      </c>
      <c r="B1501">
        <v>143.94999999999899</v>
      </c>
      <c r="C1501">
        <v>-91.95</v>
      </c>
      <c r="D1501">
        <v>-93.24</v>
      </c>
    </row>
    <row r="1502" spans="1:4" x14ac:dyDescent="0.3">
      <c r="A1502" s="2">
        <v>37950</v>
      </c>
      <c r="B1502">
        <v>144.24</v>
      </c>
      <c r="C1502">
        <v>-92.24</v>
      </c>
      <c r="D1502">
        <v>-93.53</v>
      </c>
    </row>
    <row r="1503" spans="1:4" x14ac:dyDescent="0.3">
      <c r="A1503" s="2">
        <v>37955</v>
      </c>
      <c r="B1503">
        <v>143.88</v>
      </c>
      <c r="C1503">
        <v>-91.88</v>
      </c>
      <c r="D1503">
        <v>-93.17</v>
      </c>
    </row>
    <row r="1504" spans="1:4" x14ac:dyDescent="0.3">
      <c r="A1504" s="2">
        <v>37960</v>
      </c>
      <c r="B1504">
        <v>143.91999999999899</v>
      </c>
      <c r="C1504">
        <v>-91.92</v>
      </c>
      <c r="D1504">
        <v>-93.21</v>
      </c>
    </row>
    <row r="1505" spans="1:4" x14ac:dyDescent="0.3">
      <c r="A1505" s="2">
        <v>37965</v>
      </c>
      <c r="B1505">
        <v>143.41999999999899</v>
      </c>
      <c r="C1505">
        <v>-91.42</v>
      </c>
      <c r="D1505">
        <v>-92.71</v>
      </c>
    </row>
    <row r="1506" spans="1:4" x14ac:dyDescent="0.3">
      <c r="A1506" s="2">
        <v>37970</v>
      </c>
      <c r="B1506">
        <v>143.35</v>
      </c>
      <c r="C1506">
        <v>-91.35</v>
      </c>
      <c r="D1506">
        <v>-92.64</v>
      </c>
    </row>
    <row r="1507" spans="1:4" x14ac:dyDescent="0.3">
      <c r="A1507" s="2">
        <v>37975</v>
      </c>
      <c r="B1507">
        <v>143.46</v>
      </c>
      <c r="C1507">
        <v>-91.46</v>
      </c>
      <c r="D1507">
        <v>-92.75</v>
      </c>
    </row>
    <row r="1508" spans="1:4" x14ac:dyDescent="0.3">
      <c r="A1508" s="2">
        <v>37980</v>
      </c>
      <c r="B1508">
        <v>143.21</v>
      </c>
      <c r="C1508">
        <v>-91.21</v>
      </c>
      <c r="D1508">
        <v>-92.5</v>
      </c>
    </row>
    <row r="1509" spans="1:4" x14ac:dyDescent="0.3">
      <c r="A1509" s="2">
        <v>37986</v>
      </c>
      <c r="B1509">
        <v>142.82</v>
      </c>
      <c r="C1509">
        <v>-90.82</v>
      </c>
      <c r="D1509">
        <v>-92.11</v>
      </c>
    </row>
    <row r="1510" spans="1:4" x14ac:dyDescent="0.3">
      <c r="A1510" s="2">
        <v>37991</v>
      </c>
      <c r="B1510">
        <v>142.31</v>
      </c>
      <c r="C1510">
        <v>-90.31</v>
      </c>
      <c r="D1510">
        <v>-91.6</v>
      </c>
    </row>
    <row r="1511" spans="1:4" x14ac:dyDescent="0.3">
      <c r="A1511" s="2">
        <v>37996</v>
      </c>
      <c r="B1511">
        <v>142.43</v>
      </c>
      <c r="C1511">
        <v>-90.43</v>
      </c>
      <c r="D1511">
        <v>-91.72</v>
      </c>
    </row>
    <row r="1512" spans="1:4" x14ac:dyDescent="0.3">
      <c r="A1512" s="2">
        <v>38001</v>
      </c>
      <c r="B1512">
        <v>142.79</v>
      </c>
      <c r="C1512">
        <v>-90.79</v>
      </c>
      <c r="D1512">
        <v>-92.08</v>
      </c>
    </row>
    <row r="1513" spans="1:4" x14ac:dyDescent="0.3">
      <c r="A1513" s="2">
        <v>38006</v>
      </c>
      <c r="B1513">
        <v>142.66</v>
      </c>
      <c r="C1513">
        <v>-90.66</v>
      </c>
      <c r="D1513">
        <v>-91.95</v>
      </c>
    </row>
    <row r="1514" spans="1:4" x14ac:dyDescent="0.3">
      <c r="A1514" s="2">
        <v>38011</v>
      </c>
      <c r="B1514">
        <v>142.6</v>
      </c>
      <c r="C1514">
        <v>-90.6</v>
      </c>
      <c r="D1514">
        <v>-91.89</v>
      </c>
    </row>
    <row r="1515" spans="1:4" x14ac:dyDescent="0.3">
      <c r="A1515" s="2">
        <v>38017</v>
      </c>
      <c r="B1515">
        <v>143.38999999999899</v>
      </c>
      <c r="C1515">
        <v>-91.39</v>
      </c>
      <c r="D1515">
        <v>-92.68</v>
      </c>
    </row>
    <row r="1516" spans="1:4" x14ac:dyDescent="0.3">
      <c r="A1516" s="2">
        <v>38022</v>
      </c>
      <c r="B1516">
        <v>143.69999999999899</v>
      </c>
      <c r="C1516">
        <v>-91.7</v>
      </c>
      <c r="D1516">
        <v>-92.99</v>
      </c>
    </row>
    <row r="1517" spans="1:4" x14ac:dyDescent="0.3">
      <c r="A1517" s="2">
        <v>38027</v>
      </c>
      <c r="B1517">
        <v>143.18</v>
      </c>
      <c r="C1517">
        <v>-91.18</v>
      </c>
      <c r="D1517">
        <v>-92.47</v>
      </c>
    </row>
    <row r="1518" spans="1:4" x14ac:dyDescent="0.3">
      <c r="A1518" s="2">
        <v>38032</v>
      </c>
      <c r="B1518">
        <v>143.01</v>
      </c>
      <c r="C1518">
        <v>-91.01</v>
      </c>
      <c r="D1518">
        <v>-92.3</v>
      </c>
    </row>
    <row r="1519" spans="1:4" x14ac:dyDescent="0.3">
      <c r="A1519" s="2">
        <v>38037</v>
      </c>
      <c r="B1519">
        <v>142.59</v>
      </c>
      <c r="C1519">
        <v>-90.59</v>
      </c>
      <c r="D1519">
        <v>-91.88</v>
      </c>
    </row>
    <row r="1520" spans="1:4" x14ac:dyDescent="0.3">
      <c r="A1520" s="2">
        <v>38042</v>
      </c>
      <c r="B1520">
        <v>142.729999999999</v>
      </c>
      <c r="C1520">
        <v>-90.73</v>
      </c>
      <c r="D1520">
        <v>-92.02</v>
      </c>
    </row>
    <row r="1521" spans="1:4" x14ac:dyDescent="0.3">
      <c r="A1521" s="2">
        <v>38046</v>
      </c>
      <c r="B1521">
        <v>142.54</v>
      </c>
      <c r="C1521">
        <v>-90.54</v>
      </c>
      <c r="D1521">
        <v>-91.83</v>
      </c>
    </row>
    <row r="1522" spans="1:4" x14ac:dyDescent="0.3">
      <c r="A1522" s="2">
        <v>38051</v>
      </c>
      <c r="B1522">
        <v>142.37</v>
      </c>
      <c r="C1522">
        <v>-90.37</v>
      </c>
      <c r="D1522">
        <v>-91.66</v>
      </c>
    </row>
    <row r="1523" spans="1:4" x14ac:dyDescent="0.3">
      <c r="A1523" s="2">
        <v>38056</v>
      </c>
      <c r="B1523">
        <v>142.87</v>
      </c>
      <c r="C1523">
        <v>-90.87</v>
      </c>
      <c r="D1523">
        <v>-92.16</v>
      </c>
    </row>
    <row r="1524" spans="1:4" x14ac:dyDescent="0.3">
      <c r="A1524" s="2">
        <v>38061</v>
      </c>
      <c r="B1524">
        <v>142.63999999999899</v>
      </c>
      <c r="C1524">
        <v>-90.64</v>
      </c>
      <c r="D1524">
        <v>-91.93</v>
      </c>
    </row>
    <row r="1525" spans="1:4" x14ac:dyDescent="0.3">
      <c r="A1525" s="2">
        <v>38066</v>
      </c>
      <c r="B1525">
        <v>142.6</v>
      </c>
      <c r="C1525">
        <v>-90.6</v>
      </c>
      <c r="D1525">
        <v>-91.89</v>
      </c>
    </row>
    <row r="1526" spans="1:4" x14ac:dyDescent="0.3">
      <c r="A1526" s="2">
        <v>38071</v>
      </c>
      <c r="B1526">
        <v>142.77000000000001</v>
      </c>
      <c r="C1526">
        <v>-90.77</v>
      </c>
      <c r="D1526">
        <v>-92.06</v>
      </c>
    </row>
    <row r="1527" spans="1:4" x14ac:dyDescent="0.3">
      <c r="A1527" s="2">
        <v>38077</v>
      </c>
      <c r="B1527">
        <v>142.43</v>
      </c>
      <c r="C1527">
        <v>-90.43</v>
      </c>
      <c r="D1527">
        <v>-91.72</v>
      </c>
    </row>
    <row r="1528" spans="1:4" x14ac:dyDescent="0.3">
      <c r="A1528" s="2">
        <v>38082</v>
      </c>
      <c r="B1528">
        <v>142.57</v>
      </c>
      <c r="C1528">
        <v>-90.57</v>
      </c>
      <c r="D1528">
        <v>-91.86</v>
      </c>
    </row>
    <row r="1529" spans="1:4" x14ac:dyDescent="0.3">
      <c r="A1529" s="2">
        <v>38087</v>
      </c>
      <c r="B1529">
        <v>142.86000000000001</v>
      </c>
      <c r="C1529">
        <v>-90.86</v>
      </c>
      <c r="D1529">
        <v>-92.15</v>
      </c>
    </row>
    <row r="1530" spans="1:4" x14ac:dyDescent="0.3">
      <c r="A1530" s="2">
        <v>38092</v>
      </c>
      <c r="B1530">
        <v>142.25</v>
      </c>
      <c r="C1530">
        <v>-90.25</v>
      </c>
      <c r="D1530">
        <v>-91.54</v>
      </c>
    </row>
    <row r="1531" spans="1:4" x14ac:dyDescent="0.3">
      <c r="A1531" s="2">
        <v>38097</v>
      </c>
      <c r="B1531">
        <v>143.30000000000001</v>
      </c>
      <c r="C1531">
        <v>-91.3</v>
      </c>
      <c r="D1531">
        <v>-92.59</v>
      </c>
    </row>
    <row r="1532" spans="1:4" x14ac:dyDescent="0.3">
      <c r="A1532" s="2">
        <v>38102</v>
      </c>
      <c r="B1532">
        <v>144.06</v>
      </c>
      <c r="C1532">
        <v>-92.06</v>
      </c>
      <c r="D1532">
        <v>-93.35</v>
      </c>
    </row>
    <row r="1533" spans="1:4" x14ac:dyDescent="0.3">
      <c r="A1533" s="2">
        <v>38107</v>
      </c>
      <c r="B1533">
        <v>143.46</v>
      </c>
      <c r="C1533">
        <v>-91.46</v>
      </c>
      <c r="D1533">
        <v>-92.75</v>
      </c>
    </row>
    <row r="1534" spans="1:4" x14ac:dyDescent="0.3">
      <c r="A1534" s="2">
        <v>38112</v>
      </c>
      <c r="B1534">
        <v>143.04</v>
      </c>
      <c r="C1534">
        <v>-91.04</v>
      </c>
      <c r="D1534">
        <v>-92.33</v>
      </c>
    </row>
    <row r="1535" spans="1:4" x14ac:dyDescent="0.3">
      <c r="A1535" s="2">
        <v>38117</v>
      </c>
      <c r="B1535">
        <v>143.479999999999</v>
      </c>
      <c r="C1535">
        <v>-91.48</v>
      </c>
      <c r="D1535">
        <v>-92.77</v>
      </c>
    </row>
    <row r="1536" spans="1:4" x14ac:dyDescent="0.3">
      <c r="A1536" s="2">
        <v>38122</v>
      </c>
      <c r="B1536">
        <v>144.41999999999899</v>
      </c>
      <c r="C1536">
        <v>-92.42</v>
      </c>
      <c r="D1536">
        <v>-93.71</v>
      </c>
    </row>
    <row r="1537" spans="1:4" x14ac:dyDescent="0.3">
      <c r="A1537" s="2">
        <v>38127</v>
      </c>
      <c r="B1537">
        <v>144.94</v>
      </c>
      <c r="C1537">
        <v>-92.94</v>
      </c>
      <c r="D1537">
        <v>-94.23</v>
      </c>
    </row>
    <row r="1538" spans="1:4" x14ac:dyDescent="0.3">
      <c r="A1538" s="2">
        <v>38132</v>
      </c>
      <c r="B1538">
        <v>145</v>
      </c>
      <c r="C1538">
        <v>-93</v>
      </c>
      <c r="D1538">
        <v>-94.29</v>
      </c>
    </row>
    <row r="1539" spans="1:4" x14ac:dyDescent="0.3">
      <c r="A1539" s="2">
        <v>38138</v>
      </c>
      <c r="B1539">
        <v>145.59</v>
      </c>
      <c r="C1539">
        <v>-93.59</v>
      </c>
      <c r="D1539">
        <v>-94.88</v>
      </c>
    </row>
    <row r="1540" spans="1:4" x14ac:dyDescent="0.3">
      <c r="A1540" s="2">
        <v>38143</v>
      </c>
      <c r="B1540">
        <v>144.81</v>
      </c>
      <c r="C1540">
        <v>-92.81</v>
      </c>
      <c r="D1540">
        <v>-94.1</v>
      </c>
    </row>
    <row r="1541" spans="1:4" x14ac:dyDescent="0.3">
      <c r="A1541" s="2">
        <v>38148</v>
      </c>
      <c r="B1541">
        <v>145.43</v>
      </c>
      <c r="C1541">
        <v>-93.43</v>
      </c>
      <c r="D1541">
        <v>-94.72</v>
      </c>
    </row>
    <row r="1542" spans="1:4" x14ac:dyDescent="0.3">
      <c r="A1542" s="2">
        <v>38153</v>
      </c>
      <c r="B1542">
        <v>145.07</v>
      </c>
      <c r="C1542">
        <v>-93.07</v>
      </c>
      <c r="D1542">
        <v>-94.36</v>
      </c>
    </row>
    <row r="1543" spans="1:4" x14ac:dyDescent="0.3">
      <c r="A1543" s="2">
        <v>38158</v>
      </c>
      <c r="B1543">
        <v>145.55000000000001</v>
      </c>
      <c r="C1543">
        <v>-93.55</v>
      </c>
      <c r="D1543">
        <v>-94.84</v>
      </c>
    </row>
    <row r="1544" spans="1:4" x14ac:dyDescent="0.3">
      <c r="A1544" s="2">
        <v>38163</v>
      </c>
      <c r="B1544">
        <v>146</v>
      </c>
      <c r="C1544">
        <v>-94</v>
      </c>
      <c r="D1544">
        <v>-95.29</v>
      </c>
    </row>
    <row r="1545" spans="1:4" x14ac:dyDescent="0.3">
      <c r="A1545" s="2">
        <v>38168</v>
      </c>
      <c r="B1545">
        <v>145.47</v>
      </c>
      <c r="C1545">
        <v>-93.47</v>
      </c>
      <c r="D1545">
        <v>-94.76</v>
      </c>
    </row>
    <row r="1546" spans="1:4" x14ac:dyDescent="0.3">
      <c r="A1546" s="2">
        <v>38173</v>
      </c>
      <c r="B1546">
        <v>145.27000000000001</v>
      </c>
      <c r="C1546">
        <v>-93.27</v>
      </c>
      <c r="D1546">
        <v>-94.56</v>
      </c>
    </row>
    <row r="1547" spans="1:4" x14ac:dyDescent="0.3">
      <c r="A1547" s="2">
        <v>38178</v>
      </c>
      <c r="B1547">
        <v>145.6</v>
      </c>
      <c r="C1547">
        <v>-93.6</v>
      </c>
      <c r="D1547">
        <v>-94.89</v>
      </c>
    </row>
    <row r="1548" spans="1:4" x14ac:dyDescent="0.3">
      <c r="A1548" s="2">
        <v>38183</v>
      </c>
      <c r="B1548">
        <v>145.91999999999899</v>
      </c>
      <c r="C1548">
        <v>-93.92</v>
      </c>
      <c r="D1548">
        <v>-95.21</v>
      </c>
    </row>
    <row r="1549" spans="1:4" x14ac:dyDescent="0.3">
      <c r="A1549" s="2">
        <v>38188</v>
      </c>
      <c r="B1549">
        <v>145.88999999999899</v>
      </c>
      <c r="C1549">
        <v>-93.89</v>
      </c>
      <c r="D1549">
        <v>-95.18</v>
      </c>
    </row>
    <row r="1550" spans="1:4" x14ac:dyDescent="0.3">
      <c r="A1550" s="2">
        <v>38193</v>
      </c>
      <c r="B1550">
        <v>145.87</v>
      </c>
      <c r="C1550">
        <v>-93.87</v>
      </c>
      <c r="D1550">
        <v>-95.16</v>
      </c>
    </row>
    <row r="1551" spans="1:4" x14ac:dyDescent="0.3">
      <c r="A1551" s="2">
        <v>38199</v>
      </c>
      <c r="B1551">
        <v>145.38</v>
      </c>
      <c r="C1551">
        <v>-93.38</v>
      </c>
      <c r="D1551">
        <v>-94.67</v>
      </c>
    </row>
    <row r="1552" spans="1:4" x14ac:dyDescent="0.3">
      <c r="A1552" s="2">
        <v>38204</v>
      </c>
      <c r="B1552">
        <v>145.38999999999899</v>
      </c>
      <c r="C1552">
        <v>-93.39</v>
      </c>
      <c r="D1552">
        <v>-94.68</v>
      </c>
    </row>
    <row r="1553" spans="1:4" x14ac:dyDescent="0.3">
      <c r="A1553" s="2">
        <v>38209</v>
      </c>
      <c r="B1553">
        <v>144.86000000000001</v>
      </c>
      <c r="C1553">
        <v>-92.86</v>
      </c>
      <c r="D1553">
        <v>-94.15</v>
      </c>
    </row>
    <row r="1554" spans="1:4" x14ac:dyDescent="0.3">
      <c r="A1554" s="2">
        <v>38214</v>
      </c>
      <c r="B1554">
        <v>145.04</v>
      </c>
      <c r="C1554">
        <v>-93.04</v>
      </c>
      <c r="D1554">
        <v>-94.33</v>
      </c>
    </row>
    <row r="1555" spans="1:4" x14ac:dyDescent="0.3">
      <c r="A1555" s="2">
        <v>38219</v>
      </c>
      <c r="B1555">
        <v>144.88</v>
      </c>
      <c r="C1555">
        <v>-92.88</v>
      </c>
      <c r="D1555">
        <v>-94.17</v>
      </c>
    </row>
    <row r="1556" spans="1:4" x14ac:dyDescent="0.3">
      <c r="A1556" s="2">
        <v>38224</v>
      </c>
      <c r="B1556">
        <v>144.38</v>
      </c>
      <c r="C1556">
        <v>-92.38</v>
      </c>
      <c r="D1556">
        <v>-93.67</v>
      </c>
    </row>
    <row r="1557" spans="1:4" x14ac:dyDescent="0.3">
      <c r="A1557" s="2">
        <v>38230</v>
      </c>
      <c r="B1557">
        <v>144.06</v>
      </c>
      <c r="C1557">
        <v>-92.06</v>
      </c>
      <c r="D1557">
        <v>-93.35</v>
      </c>
    </row>
    <row r="1558" spans="1:4" x14ac:dyDescent="0.3">
      <c r="A1558" s="2">
        <v>38235</v>
      </c>
      <c r="B1558">
        <v>144.03</v>
      </c>
      <c r="C1558">
        <v>-92.03</v>
      </c>
      <c r="D1558">
        <v>-93.32</v>
      </c>
    </row>
    <row r="1559" spans="1:4" x14ac:dyDescent="0.3">
      <c r="A1559" s="2">
        <v>38240</v>
      </c>
      <c r="B1559">
        <v>144.16</v>
      </c>
      <c r="C1559">
        <v>-92.16</v>
      </c>
      <c r="D1559">
        <v>-93.45</v>
      </c>
    </row>
    <row r="1560" spans="1:4" x14ac:dyDescent="0.3">
      <c r="A1560" s="2">
        <v>38245</v>
      </c>
      <c r="B1560">
        <v>144.74</v>
      </c>
      <c r="C1560">
        <v>-92.74</v>
      </c>
      <c r="D1560">
        <v>-94.03</v>
      </c>
    </row>
    <row r="1561" spans="1:4" x14ac:dyDescent="0.3">
      <c r="A1561" s="2">
        <v>38250</v>
      </c>
      <c r="B1561">
        <v>144.83000000000001</v>
      </c>
      <c r="C1561">
        <v>-92.83</v>
      </c>
      <c r="D1561">
        <v>-94.12</v>
      </c>
    </row>
    <row r="1562" spans="1:4" x14ac:dyDescent="0.3">
      <c r="A1562" s="2">
        <v>38255</v>
      </c>
      <c r="B1562">
        <v>144.52000000000001</v>
      </c>
      <c r="C1562">
        <v>-92.52</v>
      </c>
      <c r="D1562">
        <v>-93.81</v>
      </c>
    </row>
    <row r="1563" spans="1:4" x14ac:dyDescent="0.3">
      <c r="A1563" s="2">
        <v>38260</v>
      </c>
      <c r="B1563">
        <v>144.15</v>
      </c>
      <c r="C1563">
        <v>-92.15</v>
      </c>
      <c r="D1563">
        <v>-93.44</v>
      </c>
    </row>
    <row r="1564" spans="1:4" x14ac:dyDescent="0.3">
      <c r="A1564" s="2">
        <v>38265</v>
      </c>
      <c r="B1564">
        <v>144.51</v>
      </c>
      <c r="C1564">
        <v>-92.51</v>
      </c>
      <c r="D1564">
        <v>-93.8</v>
      </c>
    </row>
    <row r="1565" spans="1:4" x14ac:dyDescent="0.3">
      <c r="A1565" s="2">
        <v>38270</v>
      </c>
      <c r="B1565">
        <v>144.58000000000001</v>
      </c>
      <c r="C1565">
        <v>-92.58</v>
      </c>
      <c r="D1565">
        <v>-93.87</v>
      </c>
    </row>
    <row r="1566" spans="1:4" x14ac:dyDescent="0.3">
      <c r="A1566" s="2">
        <v>38275</v>
      </c>
      <c r="B1566">
        <v>145.34</v>
      </c>
      <c r="C1566">
        <v>-93.34</v>
      </c>
      <c r="D1566">
        <v>-94.63</v>
      </c>
    </row>
    <row r="1567" spans="1:4" x14ac:dyDescent="0.3">
      <c r="A1567" s="2">
        <v>38280</v>
      </c>
      <c r="B1567">
        <v>144.83000000000001</v>
      </c>
      <c r="C1567">
        <v>-92.83</v>
      </c>
      <c r="D1567">
        <v>-94.12</v>
      </c>
    </row>
    <row r="1568" spans="1:4" x14ac:dyDescent="0.3">
      <c r="A1568" s="2">
        <v>38285</v>
      </c>
      <c r="B1568">
        <v>144.54</v>
      </c>
      <c r="C1568">
        <v>-92.54</v>
      </c>
      <c r="D1568">
        <v>-93.83</v>
      </c>
    </row>
    <row r="1569" spans="1:4" x14ac:dyDescent="0.3">
      <c r="A1569" s="2">
        <v>38288</v>
      </c>
      <c r="B1569">
        <v>144.69</v>
      </c>
      <c r="C1569">
        <v>-92.69</v>
      </c>
      <c r="D1569">
        <v>-93.98</v>
      </c>
    </row>
    <row r="1570" spans="1:4" x14ac:dyDescent="0.3">
      <c r="A1570" s="2">
        <v>38291</v>
      </c>
      <c r="B1570">
        <v>145.30000000000001</v>
      </c>
      <c r="C1570">
        <v>-93.3</v>
      </c>
      <c r="D1570">
        <v>-94.59</v>
      </c>
    </row>
    <row r="1571" spans="1:4" x14ac:dyDescent="0.3">
      <c r="A1571" s="2">
        <v>38296</v>
      </c>
      <c r="B1571">
        <v>144.75</v>
      </c>
      <c r="C1571">
        <v>-92.75</v>
      </c>
      <c r="D1571">
        <v>-94.04</v>
      </c>
    </row>
    <row r="1572" spans="1:4" x14ac:dyDescent="0.3">
      <c r="A1572" s="2">
        <v>38301</v>
      </c>
      <c r="B1572">
        <v>144.34</v>
      </c>
      <c r="C1572">
        <v>-92.34</v>
      </c>
      <c r="D1572">
        <v>-93.63</v>
      </c>
    </row>
    <row r="1573" spans="1:4" x14ac:dyDescent="0.3">
      <c r="A1573" s="2">
        <v>38306</v>
      </c>
      <c r="B1573">
        <v>144.01</v>
      </c>
      <c r="C1573">
        <v>-92.01</v>
      </c>
      <c r="D1573">
        <v>-93.3</v>
      </c>
    </row>
    <row r="1574" spans="1:4" x14ac:dyDescent="0.3">
      <c r="A1574" s="2">
        <v>38311</v>
      </c>
      <c r="B1574">
        <v>143.79</v>
      </c>
      <c r="C1574">
        <v>-91.79</v>
      </c>
      <c r="D1574">
        <v>-93.08</v>
      </c>
    </row>
    <row r="1575" spans="1:4" x14ac:dyDescent="0.3">
      <c r="A1575" s="2">
        <v>38316</v>
      </c>
      <c r="B1575">
        <v>142.94</v>
      </c>
      <c r="C1575">
        <v>-90.94</v>
      </c>
      <c r="D1575">
        <v>-92.23</v>
      </c>
    </row>
    <row r="1576" spans="1:4" x14ac:dyDescent="0.3">
      <c r="A1576" s="2">
        <v>38321</v>
      </c>
      <c r="B1576">
        <v>142.68</v>
      </c>
      <c r="C1576">
        <v>-90.68</v>
      </c>
      <c r="D1576">
        <v>-91.97</v>
      </c>
    </row>
    <row r="1577" spans="1:4" x14ac:dyDescent="0.3">
      <c r="A1577" s="2">
        <v>38326</v>
      </c>
      <c r="B1577">
        <v>143.18</v>
      </c>
      <c r="C1577">
        <v>-91.18</v>
      </c>
      <c r="D1577">
        <v>-92.47</v>
      </c>
    </row>
    <row r="1578" spans="1:4" x14ac:dyDescent="0.3">
      <c r="A1578" s="2">
        <v>38331</v>
      </c>
      <c r="B1578">
        <v>142.62</v>
      </c>
      <c r="C1578">
        <v>-90.62</v>
      </c>
      <c r="D1578">
        <v>-91.91</v>
      </c>
    </row>
    <row r="1579" spans="1:4" x14ac:dyDescent="0.3">
      <c r="A1579" s="2">
        <v>38336</v>
      </c>
      <c r="B1579">
        <v>142.80000000000001</v>
      </c>
      <c r="C1579">
        <v>-90.8</v>
      </c>
      <c r="D1579">
        <v>-92.09</v>
      </c>
    </row>
    <row r="1580" spans="1:4" x14ac:dyDescent="0.3">
      <c r="A1580" s="2">
        <v>38341</v>
      </c>
      <c r="B1580">
        <v>144.49</v>
      </c>
      <c r="C1580">
        <v>-92.49</v>
      </c>
      <c r="D1580">
        <v>-93.78</v>
      </c>
    </row>
    <row r="1581" spans="1:4" x14ac:dyDescent="0.3">
      <c r="A1581" s="2">
        <v>38346</v>
      </c>
      <c r="B1581">
        <v>143.72</v>
      </c>
      <c r="C1581">
        <v>-91.72</v>
      </c>
      <c r="D1581">
        <v>-93.01</v>
      </c>
    </row>
    <row r="1582" spans="1:4" x14ac:dyDescent="0.3">
      <c r="A1582" s="2">
        <v>38352</v>
      </c>
      <c r="B1582">
        <v>144.08000000000001</v>
      </c>
      <c r="C1582">
        <v>-92.08</v>
      </c>
      <c r="D1582">
        <v>-93.37</v>
      </c>
    </row>
    <row r="1583" spans="1:4" x14ac:dyDescent="0.3">
      <c r="A1583" s="2">
        <v>38357</v>
      </c>
      <c r="B1583">
        <v>143.78</v>
      </c>
      <c r="C1583">
        <v>-91.78</v>
      </c>
      <c r="D1583">
        <v>-93.07</v>
      </c>
    </row>
    <row r="1584" spans="1:4" x14ac:dyDescent="0.3">
      <c r="A1584" s="2">
        <v>38362</v>
      </c>
      <c r="B1584">
        <v>143.82</v>
      </c>
      <c r="C1584">
        <v>-91.82</v>
      </c>
      <c r="D1584">
        <v>-93.11</v>
      </c>
    </row>
    <row r="1585" spans="1:4" x14ac:dyDescent="0.3">
      <c r="A1585" s="2">
        <v>38367</v>
      </c>
      <c r="B1585">
        <v>143.1</v>
      </c>
      <c r="C1585">
        <v>-91.1</v>
      </c>
      <c r="D1585">
        <v>-92.39</v>
      </c>
    </row>
    <row r="1586" spans="1:4" x14ac:dyDescent="0.3">
      <c r="A1586" s="2">
        <v>38372</v>
      </c>
      <c r="B1586">
        <v>143.88</v>
      </c>
      <c r="C1586">
        <v>-91.88</v>
      </c>
      <c r="D1586">
        <v>-93.17</v>
      </c>
    </row>
    <row r="1587" spans="1:4" x14ac:dyDescent="0.3">
      <c r="A1587" s="2">
        <v>38377</v>
      </c>
      <c r="B1587">
        <v>144.16</v>
      </c>
      <c r="C1587">
        <v>-92.16</v>
      </c>
      <c r="D1587">
        <v>-93.45</v>
      </c>
    </row>
    <row r="1588" spans="1:4" x14ac:dyDescent="0.3">
      <c r="A1588" s="2">
        <v>38378</v>
      </c>
      <c r="B1588">
        <v>144.19999999999899</v>
      </c>
      <c r="C1588">
        <v>-92.2</v>
      </c>
      <c r="D1588">
        <v>-93.49</v>
      </c>
    </row>
    <row r="1589" spans="1:4" x14ac:dyDescent="0.3">
      <c r="A1589" s="2">
        <v>38383</v>
      </c>
      <c r="B1589">
        <v>144.4</v>
      </c>
      <c r="C1589">
        <v>-92.4</v>
      </c>
      <c r="D1589">
        <v>-93.69</v>
      </c>
    </row>
    <row r="1590" spans="1:4" x14ac:dyDescent="0.3">
      <c r="A1590" s="2">
        <v>38388</v>
      </c>
      <c r="B1590">
        <v>144.19</v>
      </c>
      <c r="C1590">
        <v>-92.19</v>
      </c>
      <c r="D1590">
        <v>-93.48</v>
      </c>
    </row>
    <row r="1591" spans="1:4" x14ac:dyDescent="0.3">
      <c r="A1591" s="2">
        <v>38393</v>
      </c>
      <c r="B1591">
        <v>143.97</v>
      </c>
      <c r="C1591">
        <v>-91.97</v>
      </c>
      <c r="D1591">
        <v>-93.26</v>
      </c>
    </row>
    <row r="1592" spans="1:4" x14ac:dyDescent="0.3">
      <c r="A1592" s="2">
        <v>38398</v>
      </c>
      <c r="B1592">
        <v>144.19</v>
      </c>
      <c r="C1592">
        <v>-92.19</v>
      </c>
      <c r="D1592">
        <v>-93.48</v>
      </c>
    </row>
    <row r="1593" spans="1:4" x14ac:dyDescent="0.3">
      <c r="A1593" s="2">
        <v>38403</v>
      </c>
      <c r="B1593">
        <v>144.19999999999899</v>
      </c>
      <c r="C1593">
        <v>-92.2</v>
      </c>
      <c r="D1593">
        <v>-93.49</v>
      </c>
    </row>
    <row r="1594" spans="1:4" x14ac:dyDescent="0.3">
      <c r="A1594" s="2">
        <v>38408</v>
      </c>
      <c r="B1594">
        <v>143.68</v>
      </c>
      <c r="C1594">
        <v>-91.68</v>
      </c>
      <c r="D1594">
        <v>-92.97</v>
      </c>
    </row>
    <row r="1595" spans="1:4" x14ac:dyDescent="0.3">
      <c r="A1595" s="2">
        <v>38411</v>
      </c>
      <c r="B1595">
        <v>143.19999999999899</v>
      </c>
      <c r="C1595">
        <v>-91.2</v>
      </c>
      <c r="D1595">
        <v>-92.49</v>
      </c>
    </row>
    <row r="1596" spans="1:4" x14ac:dyDescent="0.3">
      <c r="A1596" s="2">
        <v>38416</v>
      </c>
      <c r="B1596">
        <v>143.32</v>
      </c>
      <c r="C1596">
        <v>-91.32</v>
      </c>
      <c r="D1596">
        <v>-92.61</v>
      </c>
    </row>
    <row r="1597" spans="1:4" x14ac:dyDescent="0.3">
      <c r="A1597" s="2">
        <v>38421</v>
      </c>
      <c r="B1597">
        <v>143.85</v>
      </c>
      <c r="C1597">
        <v>-91.85</v>
      </c>
      <c r="D1597">
        <v>-93.14</v>
      </c>
    </row>
    <row r="1598" spans="1:4" x14ac:dyDescent="0.3">
      <c r="A1598" s="2">
        <v>38426</v>
      </c>
      <c r="B1598">
        <v>143.66999999999899</v>
      </c>
      <c r="C1598">
        <v>-91.67</v>
      </c>
      <c r="D1598">
        <v>-92.96</v>
      </c>
    </row>
    <row r="1599" spans="1:4" x14ac:dyDescent="0.3">
      <c r="A1599" s="2">
        <v>38431</v>
      </c>
      <c r="B1599">
        <v>143.93</v>
      </c>
      <c r="C1599">
        <v>-91.93</v>
      </c>
      <c r="D1599">
        <v>-93.22</v>
      </c>
    </row>
    <row r="1600" spans="1:4" x14ac:dyDescent="0.3">
      <c r="A1600" s="2">
        <v>38463</v>
      </c>
      <c r="B1600">
        <v>143.36000000000001</v>
      </c>
      <c r="C1600">
        <v>-91.36</v>
      </c>
      <c r="D1600">
        <v>-92.65</v>
      </c>
    </row>
    <row r="1601" spans="1:4" x14ac:dyDescent="0.3">
      <c r="A1601" s="2">
        <v>38546</v>
      </c>
      <c r="B1601">
        <v>151.43</v>
      </c>
      <c r="C1601">
        <v>-99.43</v>
      </c>
      <c r="D1601">
        <v>-100.72</v>
      </c>
    </row>
    <row r="1602" spans="1:4" x14ac:dyDescent="0.3">
      <c r="A1602" s="2">
        <v>38566</v>
      </c>
      <c r="B1602">
        <v>150.71</v>
      </c>
      <c r="C1602">
        <v>-98.71</v>
      </c>
      <c r="D1602">
        <v>-100</v>
      </c>
    </row>
    <row r="1603" spans="1:4" x14ac:dyDescent="0.3">
      <c r="A1603" s="2">
        <v>38644</v>
      </c>
      <c r="B1603">
        <v>147.729999999999</v>
      </c>
      <c r="C1603">
        <v>-95.73</v>
      </c>
      <c r="D1603">
        <v>-97.02</v>
      </c>
    </row>
    <row r="1604" spans="1:4" x14ac:dyDescent="0.3">
      <c r="A1604" s="2">
        <v>38764</v>
      </c>
      <c r="B1604">
        <v>145.52000000000001</v>
      </c>
      <c r="C1604">
        <v>-93.52</v>
      </c>
      <c r="D1604">
        <v>-94.81</v>
      </c>
    </row>
    <row r="1605" spans="1:4" x14ac:dyDescent="0.3">
      <c r="A1605" s="2">
        <v>38776</v>
      </c>
      <c r="B1605">
        <v>145.19999999999899</v>
      </c>
      <c r="C1605">
        <v>-93.2</v>
      </c>
      <c r="D1605">
        <v>-94.49</v>
      </c>
    </row>
    <row r="1606" spans="1:4" x14ac:dyDescent="0.3">
      <c r="A1606" s="2">
        <v>38841</v>
      </c>
      <c r="B1606">
        <v>145.86000000000001</v>
      </c>
      <c r="C1606">
        <v>-93.86</v>
      </c>
      <c r="D1606">
        <v>-95.15</v>
      </c>
    </row>
    <row r="1607" spans="1:4" x14ac:dyDescent="0.3">
      <c r="A1607" s="2">
        <v>38909</v>
      </c>
      <c r="B1607">
        <v>147.66</v>
      </c>
      <c r="C1607">
        <v>-95.66</v>
      </c>
      <c r="D1607">
        <v>-96.95</v>
      </c>
    </row>
    <row r="1608" spans="1:4" x14ac:dyDescent="0.3">
      <c r="A1608" s="2">
        <v>39016</v>
      </c>
      <c r="B1608">
        <v>145.4</v>
      </c>
      <c r="C1608">
        <v>-93.4</v>
      </c>
      <c r="D1608">
        <v>-94.69</v>
      </c>
    </row>
    <row r="1609" spans="1:4" x14ac:dyDescent="0.3">
      <c r="A1609" s="2">
        <v>39108</v>
      </c>
      <c r="B1609">
        <v>145.41999999999899</v>
      </c>
      <c r="C1609">
        <v>-93.42</v>
      </c>
      <c r="D1609">
        <v>-94.71</v>
      </c>
    </row>
    <row r="1610" spans="1:4" x14ac:dyDescent="0.3">
      <c r="A1610" s="2">
        <v>39170</v>
      </c>
      <c r="B1610">
        <v>144.87</v>
      </c>
      <c r="C1610">
        <v>-92.87</v>
      </c>
      <c r="D1610">
        <v>-94.16</v>
      </c>
    </row>
    <row r="1611" spans="1:4" x14ac:dyDescent="0.3">
      <c r="A1611" s="2">
        <v>39259</v>
      </c>
      <c r="B1611">
        <v>154.66999999999899</v>
      </c>
      <c r="C1611">
        <v>-102.67</v>
      </c>
      <c r="D1611">
        <v>-103.96</v>
      </c>
    </row>
    <row r="1612" spans="1:4" x14ac:dyDescent="0.3">
      <c r="A1612" s="2">
        <v>39387</v>
      </c>
      <c r="B1612">
        <v>156.13999999999899</v>
      </c>
      <c r="C1612">
        <v>-104.14</v>
      </c>
      <c r="D1612">
        <v>-105.43</v>
      </c>
    </row>
    <row r="1613" spans="1:4" x14ac:dyDescent="0.3">
      <c r="A1613" s="2">
        <v>39489</v>
      </c>
      <c r="B1613">
        <v>152.62</v>
      </c>
      <c r="C1613">
        <v>-100.62</v>
      </c>
      <c r="D1613">
        <v>-101.91</v>
      </c>
    </row>
    <row r="1614" spans="1:4" x14ac:dyDescent="0.3">
      <c r="A1614" s="2">
        <v>39583</v>
      </c>
      <c r="B1614">
        <v>149.07</v>
      </c>
      <c r="C1614">
        <v>-97.07</v>
      </c>
      <c r="D1614">
        <v>-98.36</v>
      </c>
    </row>
    <row r="1615" spans="1:4" x14ac:dyDescent="0.3">
      <c r="A1615" s="2">
        <v>39659</v>
      </c>
      <c r="B1615">
        <v>153.59</v>
      </c>
      <c r="C1615">
        <v>-101.59</v>
      </c>
      <c r="D1615">
        <v>-102.88</v>
      </c>
    </row>
    <row r="1616" spans="1:4" x14ac:dyDescent="0.3">
      <c r="A1616" s="2">
        <v>39736</v>
      </c>
      <c r="B1616">
        <v>151.99</v>
      </c>
      <c r="C1616">
        <v>-99.99</v>
      </c>
      <c r="D1616">
        <v>-101.28</v>
      </c>
    </row>
    <row r="1617" spans="1:4" x14ac:dyDescent="0.3">
      <c r="A1617" s="2">
        <v>39848</v>
      </c>
      <c r="B1617">
        <v>151.58000000000001</v>
      </c>
      <c r="C1617">
        <v>-99.58</v>
      </c>
      <c r="D1617">
        <v>-100.87</v>
      </c>
    </row>
    <row r="1618" spans="1:4" x14ac:dyDescent="0.3">
      <c r="A1618" s="2">
        <v>39931</v>
      </c>
      <c r="B1618">
        <v>149.9</v>
      </c>
      <c r="C1618">
        <v>-97.9</v>
      </c>
      <c r="D1618">
        <v>-99.19</v>
      </c>
    </row>
    <row r="1619" spans="1:4" x14ac:dyDescent="0.3">
      <c r="A1619" s="2">
        <v>40051</v>
      </c>
      <c r="B1619">
        <v>153.75</v>
      </c>
      <c r="C1619">
        <v>-101.75</v>
      </c>
      <c r="D1619">
        <v>-103.04</v>
      </c>
    </row>
    <row r="1620" spans="1:4" x14ac:dyDescent="0.3">
      <c r="A1620" s="2">
        <v>40135</v>
      </c>
      <c r="B1620">
        <v>149.4</v>
      </c>
      <c r="C1620">
        <v>-97.4</v>
      </c>
      <c r="D1620">
        <v>-98.69</v>
      </c>
    </row>
    <row r="1621" spans="1:4" x14ac:dyDescent="0.3">
      <c r="A1621" s="2">
        <v>40227</v>
      </c>
      <c r="B1621">
        <v>148.38999999999899</v>
      </c>
      <c r="C1621">
        <v>-96.39</v>
      </c>
      <c r="D1621">
        <v>-97.68</v>
      </c>
    </row>
    <row r="1622" spans="1:4" x14ac:dyDescent="0.3">
      <c r="A1622" s="2">
        <v>40295</v>
      </c>
      <c r="B1622">
        <v>148.5</v>
      </c>
      <c r="C1622">
        <v>-96.5</v>
      </c>
      <c r="D1622">
        <v>-97.79</v>
      </c>
    </row>
    <row r="1623" spans="1:4" x14ac:dyDescent="0.3">
      <c r="A1623" s="2">
        <v>40385</v>
      </c>
      <c r="B1623">
        <v>155.44999999999899</v>
      </c>
      <c r="C1623">
        <v>-103.45</v>
      </c>
      <c r="D1623">
        <v>-104.74</v>
      </c>
    </row>
    <row r="1624" spans="1:4" x14ac:dyDescent="0.3">
      <c r="A1624" s="2">
        <v>40483</v>
      </c>
      <c r="B1624">
        <v>150.78</v>
      </c>
      <c r="C1624">
        <v>-98.78</v>
      </c>
      <c r="D1624">
        <v>-100.07</v>
      </c>
    </row>
    <row r="1625" spans="1:4" x14ac:dyDescent="0.3">
      <c r="A1625" s="2">
        <v>40603</v>
      </c>
      <c r="B1625">
        <v>146.78</v>
      </c>
      <c r="C1625">
        <v>-94.78</v>
      </c>
      <c r="D1625">
        <v>-96.07</v>
      </c>
    </row>
    <row r="1626" spans="1:4" x14ac:dyDescent="0.3">
      <c r="A1626" s="2">
        <v>40646</v>
      </c>
      <c r="B1626">
        <v>145.69999999999899</v>
      </c>
      <c r="C1626">
        <v>-93.7</v>
      </c>
      <c r="D1626">
        <v>-94.99</v>
      </c>
    </row>
    <row r="1627" spans="1:4" x14ac:dyDescent="0.3">
      <c r="A1627" s="2">
        <v>40751</v>
      </c>
      <c r="B1627">
        <v>149.32</v>
      </c>
      <c r="C1627">
        <v>-97.32</v>
      </c>
      <c r="D1627">
        <v>-98.61</v>
      </c>
    </row>
    <row r="1628" spans="1:4" x14ac:dyDescent="0.3">
      <c r="A1628" s="2">
        <v>40821</v>
      </c>
      <c r="B1628">
        <v>145.08000000000001</v>
      </c>
      <c r="C1628">
        <v>-93.08</v>
      </c>
      <c r="D1628">
        <v>-94.37</v>
      </c>
    </row>
    <row r="1629" spans="1:4" x14ac:dyDescent="0.3">
      <c r="A1629" s="2">
        <v>40933</v>
      </c>
      <c r="B1629">
        <v>142.15</v>
      </c>
      <c r="C1629">
        <v>-90.15</v>
      </c>
      <c r="D1629">
        <v>-91.44</v>
      </c>
    </row>
    <row r="1630" spans="1:4" x14ac:dyDescent="0.3">
      <c r="A1630" s="2">
        <v>41029</v>
      </c>
      <c r="B1630">
        <v>137.91</v>
      </c>
      <c r="C1630">
        <v>-85.91</v>
      </c>
      <c r="D1630">
        <v>-87.2</v>
      </c>
    </row>
    <row r="1631" spans="1:4" x14ac:dyDescent="0.3">
      <c r="A1631" s="2">
        <v>41122</v>
      </c>
      <c r="B1631">
        <v>144.979999999999</v>
      </c>
      <c r="C1631">
        <v>-92.98</v>
      </c>
      <c r="D1631">
        <v>-94.27</v>
      </c>
    </row>
    <row r="1632" spans="1:4" x14ac:dyDescent="0.3">
      <c r="A1632" s="2">
        <v>41219</v>
      </c>
      <c r="B1632">
        <v>138.35</v>
      </c>
      <c r="C1632">
        <v>-86.35</v>
      </c>
      <c r="D1632">
        <v>-87.64</v>
      </c>
    </row>
    <row r="1633" spans="1:4" x14ac:dyDescent="0.3">
      <c r="A1633" s="2">
        <v>41346</v>
      </c>
      <c r="B1633">
        <v>137.41</v>
      </c>
      <c r="C1633">
        <v>-85.41</v>
      </c>
      <c r="D1633">
        <v>-86.7</v>
      </c>
    </row>
    <row r="1634" spans="1:4" x14ac:dyDescent="0.3">
      <c r="A1634" s="2">
        <v>41380</v>
      </c>
      <c r="B1634">
        <v>138.06</v>
      </c>
      <c r="C1634">
        <v>-86.06</v>
      </c>
      <c r="D1634">
        <v>-87.35</v>
      </c>
    </row>
    <row r="1635" spans="1:4" x14ac:dyDescent="0.3">
      <c r="A1635" s="2">
        <v>41442</v>
      </c>
      <c r="B1635">
        <v>137.83000000000001</v>
      </c>
      <c r="C1635">
        <v>-85.83</v>
      </c>
      <c r="D1635">
        <v>-87.12</v>
      </c>
    </row>
    <row r="1636" spans="1:4" x14ac:dyDescent="0.3">
      <c r="A1636" s="2">
        <v>41513</v>
      </c>
      <c r="B1636">
        <v>137.68</v>
      </c>
      <c r="C1636">
        <v>-85.68</v>
      </c>
      <c r="D1636">
        <v>-86.97</v>
      </c>
    </row>
    <row r="1637" spans="1:4" x14ac:dyDescent="0.3">
      <c r="A1637" s="2">
        <v>41569</v>
      </c>
      <c r="B1637">
        <v>137.18</v>
      </c>
      <c r="C1637">
        <v>-85.18</v>
      </c>
      <c r="D1637">
        <v>-86.47</v>
      </c>
    </row>
    <row r="1638" spans="1:4" x14ac:dyDescent="0.3">
      <c r="A1638" s="2">
        <v>41660</v>
      </c>
      <c r="B1638">
        <v>135.69</v>
      </c>
      <c r="C1638">
        <v>-83.69</v>
      </c>
      <c r="D1638">
        <v>-84.98</v>
      </c>
    </row>
    <row r="1639" spans="1:4" x14ac:dyDescent="0.3">
      <c r="A1639" s="2">
        <v>41761</v>
      </c>
      <c r="B1639">
        <v>135.38</v>
      </c>
      <c r="C1639">
        <v>-83.38</v>
      </c>
      <c r="D1639">
        <v>-84.67</v>
      </c>
    </row>
    <row r="1640" spans="1:4" x14ac:dyDescent="0.3">
      <c r="A1640" s="2">
        <v>41836</v>
      </c>
      <c r="B1640">
        <v>138.43</v>
      </c>
      <c r="C1640">
        <v>-86.43</v>
      </c>
      <c r="D1640">
        <v>-87.72</v>
      </c>
    </row>
    <row r="1641" spans="1:4" x14ac:dyDescent="0.3">
      <c r="A1641" s="2">
        <v>41927</v>
      </c>
      <c r="B1641">
        <v>137.11000000000001</v>
      </c>
      <c r="C1641">
        <v>-85.11</v>
      </c>
      <c r="D1641">
        <v>-86.4</v>
      </c>
    </row>
    <row r="1642" spans="1:4" x14ac:dyDescent="0.3">
      <c r="A1642" s="2">
        <v>42024</v>
      </c>
      <c r="B1642">
        <v>135.79</v>
      </c>
      <c r="C1642">
        <v>-83.79</v>
      </c>
      <c r="D1642">
        <v>-85.08</v>
      </c>
    </row>
    <row r="1643" spans="1:4" x14ac:dyDescent="0.3">
      <c r="A1643" s="2">
        <v>42117</v>
      </c>
      <c r="B1643">
        <v>135.18</v>
      </c>
      <c r="C1643">
        <v>-83.18</v>
      </c>
      <c r="D1643">
        <v>-84.47</v>
      </c>
    </row>
    <row r="1644" spans="1:4" x14ac:dyDescent="0.3">
      <c r="A1644" s="2">
        <v>42185</v>
      </c>
      <c r="B1644">
        <v>136.97</v>
      </c>
      <c r="C1644">
        <v>-84.97</v>
      </c>
      <c r="D1644">
        <v>-86.26</v>
      </c>
    </row>
    <row r="1645" spans="1:4" x14ac:dyDescent="0.3">
      <c r="A1645" s="2">
        <v>42296</v>
      </c>
      <c r="B1645">
        <v>138.24</v>
      </c>
      <c r="C1645">
        <v>-86.24</v>
      </c>
      <c r="D1645">
        <v>-87.53</v>
      </c>
    </row>
    <row r="1646" spans="1:4" x14ac:dyDescent="0.3">
      <c r="A1646" s="2">
        <v>42389</v>
      </c>
      <c r="B1646">
        <v>135</v>
      </c>
      <c r="C1646">
        <v>-83</v>
      </c>
      <c r="D1646">
        <v>-84.29</v>
      </c>
    </row>
    <row r="1647" spans="1:4" x14ac:dyDescent="0.3">
      <c r="A1647" s="2">
        <v>42503</v>
      </c>
      <c r="B1647">
        <v>133.44</v>
      </c>
      <c r="C1647">
        <v>-81.44</v>
      </c>
      <c r="D1647">
        <v>-82.73</v>
      </c>
    </row>
    <row r="1648" spans="1:4" x14ac:dyDescent="0.3">
      <c r="A1648" s="2">
        <v>42586</v>
      </c>
      <c r="B1648">
        <v>138.57</v>
      </c>
      <c r="C1648">
        <v>-86.57</v>
      </c>
      <c r="D1648">
        <v>-87.86</v>
      </c>
    </row>
    <row r="1649" spans="1:4" x14ac:dyDescent="0.3">
      <c r="A1649" s="2">
        <v>42670</v>
      </c>
      <c r="B1649">
        <v>137.6</v>
      </c>
      <c r="C1649">
        <v>-85.6</v>
      </c>
      <c r="D1649">
        <v>-86.89</v>
      </c>
    </row>
    <row r="1650" spans="1:4" x14ac:dyDescent="0.3">
      <c r="A1650" s="2">
        <v>42773</v>
      </c>
      <c r="B1650">
        <v>137.41999999999899</v>
      </c>
      <c r="C1650">
        <v>-85.42</v>
      </c>
      <c r="D1650">
        <v>-86.71</v>
      </c>
    </row>
    <row r="1651" spans="1:4" x14ac:dyDescent="0.3">
      <c r="A1651" s="2">
        <v>42818</v>
      </c>
      <c r="B1651">
        <v>136.28</v>
      </c>
      <c r="C1651">
        <v>-84.28</v>
      </c>
      <c r="D1651">
        <v>-85.57</v>
      </c>
    </row>
    <row r="1652" spans="1:4" x14ac:dyDescent="0.3">
      <c r="A1652" s="2">
        <v>43034</v>
      </c>
      <c r="B1652">
        <v>133.1</v>
      </c>
      <c r="C1652">
        <v>-81.099999999999895</v>
      </c>
      <c r="D1652">
        <v>-82.39</v>
      </c>
    </row>
    <row r="1653" spans="1:4" x14ac:dyDescent="0.3">
      <c r="A1653" s="2">
        <v>43181</v>
      </c>
      <c r="B1653">
        <v>133.43</v>
      </c>
      <c r="C1653">
        <v>-81.430000000000007</v>
      </c>
      <c r="D1653">
        <v>-82.72</v>
      </c>
    </row>
    <row r="1654" spans="1:4" x14ac:dyDescent="0.3">
      <c r="A1654" s="2">
        <v>43361</v>
      </c>
      <c r="B1654">
        <v>135.06</v>
      </c>
      <c r="C1654">
        <v>-83.06</v>
      </c>
      <c r="D1654">
        <v>-84.35</v>
      </c>
    </row>
    <row r="1655" spans="1:4" x14ac:dyDescent="0.3">
      <c r="A1655" s="2">
        <v>43433</v>
      </c>
      <c r="B1655">
        <v>132.84</v>
      </c>
      <c r="C1655">
        <v>-80.84</v>
      </c>
      <c r="D1655">
        <v>-82.13</v>
      </c>
    </row>
    <row r="1656" spans="1:4" x14ac:dyDescent="0.3">
      <c r="A1656" s="2">
        <v>43503</v>
      </c>
      <c r="B1656">
        <v>131.51</v>
      </c>
      <c r="C1656">
        <v>-79.510000000000005</v>
      </c>
      <c r="D1656">
        <v>-80.8</v>
      </c>
    </row>
    <row r="1657" spans="1:4" x14ac:dyDescent="0.3">
      <c r="A1657" s="2">
        <v>43606</v>
      </c>
      <c r="B1657">
        <v>134.729999999999</v>
      </c>
      <c r="C1657">
        <v>-82.73</v>
      </c>
      <c r="D1657">
        <v>-84.02</v>
      </c>
    </row>
    <row r="1658" spans="1:4" x14ac:dyDescent="0.3">
      <c r="A1658" s="2">
        <v>43692</v>
      </c>
      <c r="B1658">
        <v>135.52000000000001</v>
      </c>
      <c r="C1658">
        <v>-83.52</v>
      </c>
      <c r="D1658">
        <v>-84.81</v>
      </c>
    </row>
    <row r="1659" spans="1:4" x14ac:dyDescent="0.3">
      <c r="A1659" s="2">
        <v>43893</v>
      </c>
      <c r="B1659">
        <v>132.66</v>
      </c>
      <c r="C1659">
        <v>-80.66</v>
      </c>
      <c r="D1659">
        <v>-81.95</v>
      </c>
    </row>
    <row r="1660" spans="1:4" x14ac:dyDescent="0.3">
      <c r="A1660" s="2">
        <v>43965</v>
      </c>
      <c r="B1660">
        <v>131.91999999999899</v>
      </c>
      <c r="C1660">
        <v>-79.92</v>
      </c>
      <c r="D1660">
        <v>-81.209999999999894</v>
      </c>
    </row>
    <row r="1661" spans="1:4" x14ac:dyDescent="0.3">
      <c r="A1661" s="2">
        <v>44022</v>
      </c>
      <c r="B1661">
        <v>133.63</v>
      </c>
      <c r="C1661">
        <v>-81.63</v>
      </c>
      <c r="D1661">
        <v>-82.92</v>
      </c>
    </row>
    <row r="1662" spans="1:4" x14ac:dyDescent="0.3">
      <c r="A1662" s="2">
        <v>44141</v>
      </c>
      <c r="B1662">
        <v>133.69999999999899</v>
      </c>
      <c r="C1662">
        <v>-81.7</v>
      </c>
      <c r="D1662">
        <v>-82.99</v>
      </c>
    </row>
    <row r="1663" spans="1:4" x14ac:dyDescent="0.3">
      <c r="A1663" s="2">
        <v>44244</v>
      </c>
      <c r="B1663">
        <v>134.27000000000001</v>
      </c>
      <c r="C1663">
        <v>-82.27</v>
      </c>
      <c r="D1663">
        <v>-83.56</v>
      </c>
    </row>
    <row r="1664" spans="1:4" x14ac:dyDescent="0.3">
      <c r="A1664" s="2">
        <v>44309</v>
      </c>
      <c r="B1664">
        <v>133.86000000000001</v>
      </c>
      <c r="C1664">
        <v>-81.86</v>
      </c>
      <c r="D1664">
        <v>-83.15</v>
      </c>
    </row>
    <row r="1665" spans="1:4" x14ac:dyDescent="0.3">
      <c r="A1665" s="2">
        <v>44463</v>
      </c>
      <c r="B1665">
        <v>135.24</v>
      </c>
      <c r="C1665">
        <v>-83.24</v>
      </c>
      <c r="D1665">
        <v>-84.53</v>
      </c>
    </row>
    <row r="1666" spans="1:4" x14ac:dyDescent="0.3">
      <c r="A1666" s="2">
        <v>44580</v>
      </c>
      <c r="B1666">
        <v>136.5</v>
      </c>
      <c r="C1666">
        <v>-84.5</v>
      </c>
      <c r="D1666">
        <v>-85.79</v>
      </c>
    </row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4B4A6F-154B-42C3-90F5-97B5808494CC}">
  <dimension ref="A1:O907"/>
  <sheetViews>
    <sheetView topLeftCell="H1" workbookViewId="0">
      <selection activeCell="M6" sqref="M6"/>
    </sheetView>
  </sheetViews>
  <sheetFormatPr defaultRowHeight="14.4" x14ac:dyDescent="0.3"/>
  <cols>
    <col min="1" max="1" width="10.5546875" bestFit="1" customWidth="1"/>
  </cols>
  <sheetData>
    <row r="1" spans="1:15" s="1" customFormat="1" x14ac:dyDescent="0.3">
      <c r="A1" s="1" t="s">
        <v>0</v>
      </c>
      <c r="B1" s="1" t="s">
        <v>1</v>
      </c>
      <c r="C1" s="1" t="s">
        <v>2</v>
      </c>
      <c r="D1" s="1" t="s">
        <v>3</v>
      </c>
    </row>
    <row r="2" spans="1:15" x14ac:dyDescent="0.3">
      <c r="A2" s="2">
        <v>24859</v>
      </c>
      <c r="B2">
        <v>14.86</v>
      </c>
      <c r="C2">
        <v>-4.0599999999999898</v>
      </c>
      <c r="D2">
        <v>-4.87</v>
      </c>
      <c r="F2">
        <v>3288</v>
      </c>
      <c r="G2">
        <v>32.567367553711001</v>
      </c>
      <c r="H2" s="2">
        <v>1</v>
      </c>
      <c r="I2">
        <f>IFERROR(VLOOKUP(H2,$A$2:$D$542,4,FALSE),IFERROR(VLOOKUP(H2,$A$2:$D$542,4),0))</f>
        <v>0</v>
      </c>
      <c r="K2">
        <f>MAX(D:D)</f>
        <v>-3.71</v>
      </c>
    </row>
    <row r="3" spans="1:15" x14ac:dyDescent="0.3">
      <c r="A3" s="2">
        <v>24882</v>
      </c>
      <c r="B3">
        <v>16.75</v>
      </c>
      <c r="C3">
        <v>-5.95</v>
      </c>
      <c r="D3">
        <v>-6.76</v>
      </c>
      <c r="F3">
        <v>10958</v>
      </c>
      <c r="G3">
        <v>30.40645980835</v>
      </c>
      <c r="H3" s="2">
        <f>$H$2+F3-$F$2+1</f>
        <v>7672</v>
      </c>
      <c r="I3">
        <f>IFERROR(VLOOKUP(H3,A:D,4,FALSE),IFERROR(VLOOKUP(H3,A:D,4),0))</f>
        <v>0</v>
      </c>
      <c r="K3">
        <f>MIN(D:D)</f>
        <v>-75.02</v>
      </c>
    </row>
    <row r="4" spans="1:15" x14ac:dyDescent="0.3">
      <c r="A4" s="2">
        <v>24885</v>
      </c>
      <c r="B4">
        <v>13.7</v>
      </c>
      <c r="C4">
        <v>-2.9</v>
      </c>
      <c r="D4">
        <v>-3.71</v>
      </c>
      <c r="F4">
        <v>17897</v>
      </c>
      <c r="G4">
        <v>27.792108535766999</v>
      </c>
      <c r="H4" s="2">
        <f t="shared" ref="H4:H67" si="0">$H$2+F4-$F$2+1</f>
        <v>14611</v>
      </c>
      <c r="I4">
        <f t="shared" ref="I4:I67" si="1">IFERROR(VLOOKUP(H4,A:D,4,FALSE),IFERROR(VLOOKUP(H4,A:D,4),0))</f>
        <v>0</v>
      </c>
      <c r="L4" t="s">
        <v>9</v>
      </c>
      <c r="M4" t="s">
        <v>10</v>
      </c>
      <c r="N4" t="s">
        <v>11</v>
      </c>
      <c r="O4" t="s">
        <v>12</v>
      </c>
    </row>
    <row r="5" spans="1:15" x14ac:dyDescent="0.3">
      <c r="A5" s="2">
        <v>24887</v>
      </c>
      <c r="B5">
        <v>14</v>
      </c>
      <c r="C5">
        <v>-3.2</v>
      </c>
      <c r="D5">
        <v>-4.01</v>
      </c>
      <c r="F5">
        <v>20089</v>
      </c>
      <c r="G5">
        <v>24.030683517456001</v>
      </c>
      <c r="H5" s="2">
        <f t="shared" si="0"/>
        <v>16803</v>
      </c>
      <c r="I5">
        <f t="shared" si="1"/>
        <v>0</v>
      </c>
      <c r="K5">
        <f>CORREL(G9:G51,I9:I51)^2</f>
        <v>0.98870718322244489</v>
      </c>
      <c r="L5">
        <f>1-(SUM(J9:J51)/SUM(K9:K51))</f>
        <v>0.80143187259533843</v>
      </c>
      <c r="M5">
        <f>SUM(L9:L51)*100/SUM(I9:I51)</f>
        <v>11.41515936463748</v>
      </c>
      <c r="N5">
        <f>SQRT(SUM(J9:J51))/COUNT(J9:J51)</f>
        <v>1.0248478363795717</v>
      </c>
      <c r="O5">
        <f>N5/_xlfn.STDEV.S(I9:I51)</f>
        <v>6.7160042102955994E-2</v>
      </c>
    </row>
    <row r="6" spans="1:15" x14ac:dyDescent="0.3">
      <c r="A6" s="2">
        <v>24888</v>
      </c>
      <c r="B6">
        <v>17.02</v>
      </c>
      <c r="C6">
        <v>-6.22</v>
      </c>
      <c r="D6">
        <v>-7.03</v>
      </c>
      <c r="F6">
        <v>22646</v>
      </c>
      <c r="G6">
        <v>19.83512878418</v>
      </c>
      <c r="H6" s="2">
        <f t="shared" si="0"/>
        <v>19360</v>
      </c>
      <c r="I6">
        <f t="shared" si="1"/>
        <v>0</v>
      </c>
    </row>
    <row r="7" spans="1:15" x14ac:dyDescent="0.3">
      <c r="A7" s="2">
        <v>25044</v>
      </c>
      <c r="B7">
        <v>14</v>
      </c>
      <c r="C7">
        <v>-3.2</v>
      </c>
      <c r="D7">
        <v>-4.01</v>
      </c>
      <c r="F7">
        <v>24472</v>
      </c>
      <c r="G7">
        <v>14.955919265746999</v>
      </c>
      <c r="H7" s="2">
        <f t="shared" si="0"/>
        <v>21186</v>
      </c>
      <c r="I7">
        <f t="shared" si="1"/>
        <v>0</v>
      </c>
    </row>
    <row r="8" spans="1:15" x14ac:dyDescent="0.3">
      <c r="A8" s="2">
        <v>25050</v>
      </c>
      <c r="B8">
        <v>15.55</v>
      </c>
      <c r="C8">
        <v>-4.75</v>
      </c>
      <c r="D8">
        <v>-5.56</v>
      </c>
      <c r="F8">
        <v>27029</v>
      </c>
      <c r="G8">
        <v>4.3648920059204004</v>
      </c>
      <c r="H8" s="2">
        <f t="shared" si="0"/>
        <v>23743</v>
      </c>
      <c r="I8">
        <f t="shared" si="1"/>
        <v>0</v>
      </c>
    </row>
    <row r="9" spans="1:15" x14ac:dyDescent="0.3">
      <c r="A9" s="2">
        <v>25057</v>
      </c>
      <c r="B9">
        <v>15.7</v>
      </c>
      <c r="C9">
        <v>-4.9000000000000004</v>
      </c>
      <c r="D9">
        <v>-5.71</v>
      </c>
      <c r="F9">
        <v>28124</v>
      </c>
      <c r="G9">
        <v>-1.1156741380690001</v>
      </c>
      <c r="H9" s="2">
        <f t="shared" si="0"/>
        <v>24838</v>
      </c>
      <c r="I9">
        <v>-4.87</v>
      </c>
      <c r="J9">
        <f>(I9-G9)^2</f>
        <v>14.094962677563947</v>
      </c>
      <c r="K9">
        <f>(I9-AVERAGE($I$9:I$51))^2</f>
        <v>2672.7697687939421</v>
      </c>
      <c r="L9">
        <f>(I9-G9)</f>
        <v>-3.754325861931</v>
      </c>
    </row>
    <row r="10" spans="1:15" x14ac:dyDescent="0.3">
      <c r="A10" s="2">
        <v>25062</v>
      </c>
      <c r="B10">
        <v>15.7</v>
      </c>
      <c r="C10">
        <v>-4.9000000000000004</v>
      </c>
      <c r="D10">
        <v>-5.71</v>
      </c>
      <c r="F10">
        <v>29951</v>
      </c>
      <c r="G10">
        <v>-13.477272033689999</v>
      </c>
      <c r="H10" s="2">
        <f t="shared" si="0"/>
        <v>26665</v>
      </c>
      <c r="I10">
        <f t="shared" si="1"/>
        <v>-18.670000000000002</v>
      </c>
      <c r="J10">
        <f t="shared" ref="J10:J73" si="2">(I10-G10)^2</f>
        <v>26.964423732098012</v>
      </c>
      <c r="K10">
        <f>(I10-AVERAGE($I$9:I$51))^2</f>
        <v>1436.3218618171977</v>
      </c>
      <c r="L10">
        <f t="shared" ref="L10:L73" si="3">(I10-G10)</f>
        <v>-5.1927279663100023</v>
      </c>
    </row>
    <row r="11" spans="1:15" x14ac:dyDescent="0.3">
      <c r="A11" s="2">
        <v>25071</v>
      </c>
      <c r="B11">
        <v>15.75</v>
      </c>
      <c r="C11">
        <v>-4.95</v>
      </c>
      <c r="D11">
        <v>-5.76</v>
      </c>
      <c r="F11">
        <v>31777</v>
      </c>
      <c r="G11">
        <v>-25.020484924320002</v>
      </c>
      <c r="H11" s="2">
        <f t="shared" si="0"/>
        <v>28491</v>
      </c>
      <c r="I11">
        <f t="shared" si="1"/>
        <v>-32.93</v>
      </c>
      <c r="J11">
        <f t="shared" si="2"/>
        <v>62.560428732409164</v>
      </c>
      <c r="K11">
        <f>(I11-AVERAGE($I$9:I$51))^2</f>
        <v>558.79462460789568</v>
      </c>
      <c r="L11">
        <f t="shared" si="3"/>
        <v>-7.9095150756799981</v>
      </c>
    </row>
    <row r="12" spans="1:15" x14ac:dyDescent="0.3">
      <c r="A12" s="2">
        <v>25079</v>
      </c>
      <c r="B12">
        <v>16</v>
      </c>
      <c r="C12">
        <v>-5.2</v>
      </c>
      <c r="D12">
        <v>-6.01</v>
      </c>
      <c r="F12">
        <v>33238</v>
      </c>
      <c r="G12">
        <v>-33.451656341549999</v>
      </c>
      <c r="H12" s="2">
        <f t="shared" si="0"/>
        <v>29952</v>
      </c>
      <c r="I12">
        <f t="shared" si="1"/>
        <v>-39.89</v>
      </c>
      <c r="J12">
        <f t="shared" si="2"/>
        <v>41.452269064303351</v>
      </c>
      <c r="K12">
        <f>(I12-AVERAGE($I$9:I$51))^2</f>
        <v>278.18361065440746</v>
      </c>
      <c r="L12">
        <f t="shared" si="3"/>
        <v>-6.4383436584500018</v>
      </c>
    </row>
    <row r="13" spans="1:15" x14ac:dyDescent="0.3">
      <c r="A13" s="2">
        <v>25086</v>
      </c>
      <c r="B13">
        <v>16.05</v>
      </c>
      <c r="C13">
        <v>-5.25</v>
      </c>
      <c r="D13">
        <v>-6.06</v>
      </c>
      <c r="F13">
        <v>33603</v>
      </c>
      <c r="G13">
        <v>-34.146900176999999</v>
      </c>
      <c r="H13" s="2">
        <f t="shared" si="0"/>
        <v>30317</v>
      </c>
      <c r="I13">
        <f t="shared" si="1"/>
        <v>-39.450000000000003</v>
      </c>
      <c r="J13">
        <f t="shared" si="2"/>
        <v>28.122867732702669</v>
      </c>
      <c r="K13">
        <f>(I13-AVERAGE($I$9:I$51))^2</f>
        <v>293.05458739859341</v>
      </c>
      <c r="L13">
        <f t="shared" si="3"/>
        <v>-5.3030998230000037</v>
      </c>
    </row>
    <row r="14" spans="1:15" x14ac:dyDescent="0.3">
      <c r="A14" s="2">
        <v>25090</v>
      </c>
      <c r="B14">
        <v>16.05</v>
      </c>
      <c r="C14">
        <v>-5.25</v>
      </c>
      <c r="D14">
        <v>-6.06</v>
      </c>
      <c r="F14">
        <v>33968</v>
      </c>
      <c r="G14">
        <v>-35.531757354740002</v>
      </c>
      <c r="H14" s="2">
        <f t="shared" si="0"/>
        <v>30682</v>
      </c>
      <c r="I14">
        <f t="shared" si="1"/>
        <v>-39.46</v>
      </c>
      <c r="J14">
        <f t="shared" si="2"/>
        <v>15.431090280039276</v>
      </c>
      <c r="K14">
        <f>(I14-AVERAGE($I$9:I$51))^2</f>
        <v>292.71231065440742</v>
      </c>
      <c r="L14">
        <f t="shared" si="3"/>
        <v>-3.9282426452599992</v>
      </c>
    </row>
    <row r="15" spans="1:15" x14ac:dyDescent="0.3">
      <c r="A15" s="2">
        <v>25093</v>
      </c>
      <c r="B15">
        <v>16.100000000000001</v>
      </c>
      <c r="C15">
        <v>-5.3</v>
      </c>
      <c r="D15">
        <v>-6.11</v>
      </c>
      <c r="F15">
        <v>34334</v>
      </c>
      <c r="G15">
        <v>-36.755210876459998</v>
      </c>
      <c r="H15" s="2">
        <f t="shared" si="0"/>
        <v>31048</v>
      </c>
      <c r="I15">
        <f t="shared" si="1"/>
        <v>-41.15</v>
      </c>
      <c r="J15">
        <f t="shared" si="2"/>
        <v>19.314171440385486</v>
      </c>
      <c r="K15">
        <f>(I15-AVERAGE($I$9:I$51))^2</f>
        <v>237.74054088696568</v>
      </c>
      <c r="L15">
        <f t="shared" si="3"/>
        <v>-4.3947891235400007</v>
      </c>
    </row>
    <row r="16" spans="1:15" x14ac:dyDescent="0.3">
      <c r="A16" s="2">
        <v>25118</v>
      </c>
      <c r="B16">
        <v>16.5</v>
      </c>
      <c r="C16">
        <v>-5.7</v>
      </c>
      <c r="D16">
        <v>-6.51</v>
      </c>
      <c r="F16">
        <v>34699</v>
      </c>
      <c r="G16">
        <v>-37.929290771479998</v>
      </c>
      <c r="H16" s="2">
        <f t="shared" si="0"/>
        <v>31413</v>
      </c>
      <c r="I16">
        <f t="shared" si="1"/>
        <v>-42.95</v>
      </c>
      <c r="J16">
        <f t="shared" si="2"/>
        <v>25.207521157345941</v>
      </c>
      <c r="K16">
        <f>(I16-AVERAGE($I$9:I$51))^2</f>
        <v>185.47272693347722</v>
      </c>
      <c r="L16">
        <f t="shared" si="3"/>
        <v>-5.0207092285200048</v>
      </c>
    </row>
    <row r="17" spans="1:12" x14ac:dyDescent="0.3">
      <c r="A17" s="2">
        <v>25126</v>
      </c>
      <c r="B17">
        <v>16.75</v>
      </c>
      <c r="C17">
        <v>-5.95</v>
      </c>
      <c r="D17">
        <v>-6.76</v>
      </c>
      <c r="F17">
        <v>35064</v>
      </c>
      <c r="G17">
        <v>-39.539154052729998</v>
      </c>
      <c r="H17" s="2">
        <f t="shared" si="0"/>
        <v>31778</v>
      </c>
      <c r="I17">
        <f t="shared" si="1"/>
        <v>-45.21</v>
      </c>
      <c r="J17">
        <f t="shared" si="2"/>
        <v>32.158493757668616</v>
      </c>
      <c r="K17">
        <f>(I17-AVERAGE($I$9:I$51))^2</f>
        <v>129.02318274743081</v>
      </c>
      <c r="L17">
        <f t="shared" si="3"/>
        <v>-5.6708459472700028</v>
      </c>
    </row>
    <row r="18" spans="1:12" x14ac:dyDescent="0.3">
      <c r="A18" s="2">
        <v>25132</v>
      </c>
      <c r="B18">
        <v>16.5</v>
      </c>
      <c r="C18">
        <v>-5.7</v>
      </c>
      <c r="D18">
        <v>-6.51</v>
      </c>
      <c r="F18">
        <v>35429</v>
      </c>
      <c r="G18">
        <v>-40.960605621340001</v>
      </c>
      <c r="H18" s="2">
        <f t="shared" si="0"/>
        <v>32143</v>
      </c>
      <c r="I18">
        <f t="shared" si="1"/>
        <v>-47</v>
      </c>
      <c r="J18">
        <f t="shared" si="2"/>
        <v>36.474284460989999</v>
      </c>
      <c r="K18">
        <f>(I18-AVERAGE($I$9:I$51))^2</f>
        <v>91.562645538128535</v>
      </c>
      <c r="L18">
        <f t="shared" si="3"/>
        <v>-6.0393943786599991</v>
      </c>
    </row>
    <row r="19" spans="1:12" x14ac:dyDescent="0.3">
      <c r="A19" s="2">
        <v>25136</v>
      </c>
      <c r="B19">
        <v>16.5</v>
      </c>
      <c r="C19">
        <v>-5.7</v>
      </c>
      <c r="D19">
        <v>-6.51</v>
      </c>
      <c r="F19">
        <v>35795</v>
      </c>
      <c r="G19">
        <v>-42.256229400629998</v>
      </c>
      <c r="H19" s="2">
        <f t="shared" si="0"/>
        <v>32509</v>
      </c>
      <c r="I19">
        <f t="shared" si="1"/>
        <v>-48.99</v>
      </c>
      <c r="J19">
        <f t="shared" si="2"/>
        <v>45.343666484939867</v>
      </c>
      <c r="K19">
        <f>(I19-AVERAGE($I$9:I$51))^2</f>
        <v>57.438773445105291</v>
      </c>
      <c r="L19">
        <f t="shared" si="3"/>
        <v>-6.7337705993700041</v>
      </c>
    </row>
    <row r="20" spans="1:12" x14ac:dyDescent="0.3">
      <c r="A20" s="2">
        <v>25141</v>
      </c>
      <c r="B20">
        <v>16.7</v>
      </c>
      <c r="C20">
        <v>-5.9</v>
      </c>
      <c r="D20">
        <v>-6.71</v>
      </c>
      <c r="F20">
        <v>36160</v>
      </c>
      <c r="G20">
        <v>-43.34687423706</v>
      </c>
      <c r="H20" s="2">
        <f t="shared" si="0"/>
        <v>32874</v>
      </c>
      <c r="I20">
        <f t="shared" si="1"/>
        <v>-49.43</v>
      </c>
      <c r="J20">
        <f t="shared" si="2"/>
        <v>37.004419047744356</v>
      </c>
      <c r="K20">
        <f>(I20-AVERAGE($I$9:I$51))^2</f>
        <v>50.962996700919284</v>
      </c>
      <c r="L20">
        <f t="shared" si="3"/>
        <v>-6.08312576294</v>
      </c>
    </row>
    <row r="21" spans="1:12" x14ac:dyDescent="0.3">
      <c r="A21" s="2">
        <v>25156</v>
      </c>
      <c r="B21">
        <v>16.95</v>
      </c>
      <c r="C21">
        <v>-6.15</v>
      </c>
      <c r="D21">
        <v>-6.96</v>
      </c>
      <c r="F21">
        <v>36525</v>
      </c>
      <c r="G21">
        <v>-44.285480499270001</v>
      </c>
      <c r="H21" s="2">
        <f t="shared" si="0"/>
        <v>33239</v>
      </c>
      <c r="I21">
        <f t="shared" si="1"/>
        <v>-49.62</v>
      </c>
      <c r="J21">
        <f t="shared" si="2"/>
        <v>28.457098303668609</v>
      </c>
      <c r="K21">
        <f>(I21-AVERAGE($I$9:I$51))^2</f>
        <v>48.28633856138444</v>
      </c>
      <c r="L21">
        <f t="shared" si="3"/>
        <v>-5.3345195007299964</v>
      </c>
    </row>
    <row r="22" spans="1:12" x14ac:dyDescent="0.3">
      <c r="A22" s="2">
        <v>25259</v>
      </c>
      <c r="B22">
        <v>18.399999999999899</v>
      </c>
      <c r="C22">
        <v>-7.6</v>
      </c>
      <c r="D22">
        <v>-8.41</v>
      </c>
      <c r="F22">
        <v>36890</v>
      </c>
      <c r="G22">
        <v>-45.559329986569999</v>
      </c>
      <c r="H22" s="2">
        <f t="shared" si="0"/>
        <v>33604</v>
      </c>
      <c r="I22">
        <f t="shared" si="1"/>
        <v>-49.62</v>
      </c>
      <c r="J22">
        <f t="shared" si="2"/>
        <v>16.489040957969582</v>
      </c>
      <c r="K22">
        <f>(I22-AVERAGE($I$9:I$51))^2</f>
        <v>48.28633856138444</v>
      </c>
      <c r="L22">
        <f t="shared" si="3"/>
        <v>-4.0606700134299984</v>
      </c>
    </row>
    <row r="23" spans="1:12" x14ac:dyDescent="0.3">
      <c r="A23" s="2">
        <v>25278</v>
      </c>
      <c r="B23">
        <v>18.989999999999899</v>
      </c>
      <c r="C23">
        <v>-8.19</v>
      </c>
      <c r="D23">
        <v>-9</v>
      </c>
      <c r="F23">
        <v>37256</v>
      </c>
      <c r="G23">
        <v>-46.711463928219999</v>
      </c>
      <c r="H23" s="2">
        <f t="shared" si="0"/>
        <v>33970</v>
      </c>
      <c r="I23">
        <f t="shared" si="1"/>
        <v>-49.62</v>
      </c>
      <c r="J23">
        <f t="shared" si="2"/>
        <v>8.4595820808454256</v>
      </c>
      <c r="K23">
        <f>(I23-AVERAGE($I$9:I$51))^2</f>
        <v>48.28633856138444</v>
      </c>
      <c r="L23">
        <f t="shared" si="3"/>
        <v>-2.9085360717799986</v>
      </c>
    </row>
    <row r="24" spans="1:12" x14ac:dyDescent="0.3">
      <c r="A24" s="2">
        <v>25282</v>
      </c>
      <c r="B24">
        <v>18.850000000000001</v>
      </c>
      <c r="C24">
        <v>-8.0500000000000007</v>
      </c>
      <c r="D24">
        <v>-8.86</v>
      </c>
      <c r="F24">
        <v>37621</v>
      </c>
      <c r="G24">
        <v>-47.79358291626</v>
      </c>
      <c r="H24" s="2">
        <f t="shared" si="0"/>
        <v>34335</v>
      </c>
      <c r="I24">
        <f t="shared" si="1"/>
        <v>-49.62</v>
      </c>
      <c r="J24">
        <f t="shared" si="2"/>
        <v>3.3357993637773165</v>
      </c>
      <c r="K24">
        <f>(I24-AVERAGE($I$9:I$51))^2</f>
        <v>48.28633856138444</v>
      </c>
      <c r="L24">
        <f t="shared" si="3"/>
        <v>-1.8264170837399973</v>
      </c>
    </row>
    <row r="25" spans="1:12" x14ac:dyDescent="0.3">
      <c r="A25" s="2">
        <v>25301</v>
      </c>
      <c r="B25">
        <v>19.25</v>
      </c>
      <c r="C25">
        <v>-8.4499999999999904</v>
      </c>
      <c r="D25">
        <v>-9.26</v>
      </c>
      <c r="F25">
        <v>37986</v>
      </c>
      <c r="G25">
        <v>-48.997741699220001</v>
      </c>
      <c r="H25" s="2">
        <f t="shared" si="0"/>
        <v>34700</v>
      </c>
      <c r="I25">
        <f t="shared" si="1"/>
        <v>-49.62</v>
      </c>
      <c r="J25">
        <f t="shared" si="2"/>
        <v>0.38720539288960909</v>
      </c>
      <c r="K25">
        <f>(I25-AVERAGE($I$9:I$51))^2</f>
        <v>48.28633856138444</v>
      </c>
      <c r="L25">
        <f t="shared" si="3"/>
        <v>-0.62225830077999689</v>
      </c>
    </row>
    <row r="26" spans="1:12" x14ac:dyDescent="0.3">
      <c r="A26" s="2">
        <v>25307</v>
      </c>
      <c r="B26">
        <v>19.399999999999899</v>
      </c>
      <c r="C26">
        <v>-8.6</v>
      </c>
      <c r="D26">
        <v>-9.41</v>
      </c>
      <c r="F26">
        <v>38351</v>
      </c>
      <c r="G26">
        <v>-50.401149749760002</v>
      </c>
      <c r="H26" s="2">
        <f t="shared" si="0"/>
        <v>35065</v>
      </c>
      <c r="I26">
        <f t="shared" si="1"/>
        <v>-58.27</v>
      </c>
      <c r="J26">
        <f t="shared" si="2"/>
        <v>61.918804260702132</v>
      </c>
      <c r="K26">
        <f>(I26-AVERAGE($I$9:I$51))^2</f>
        <v>2.893954840454342</v>
      </c>
      <c r="L26">
        <f t="shared" si="3"/>
        <v>-7.8688502502400013</v>
      </c>
    </row>
    <row r="27" spans="1:12" x14ac:dyDescent="0.3">
      <c r="A27" s="2">
        <v>25313</v>
      </c>
      <c r="B27">
        <v>19.5</v>
      </c>
      <c r="C27">
        <v>-8.6999999999999904</v>
      </c>
      <c r="D27">
        <v>-9.51</v>
      </c>
      <c r="F27">
        <v>38717</v>
      </c>
      <c r="G27">
        <v>-51.330932617190001</v>
      </c>
      <c r="H27" s="2">
        <f t="shared" si="0"/>
        <v>35431</v>
      </c>
      <c r="I27">
        <f t="shared" si="1"/>
        <v>-58.52</v>
      </c>
      <c r="J27">
        <f t="shared" si="2"/>
        <v>51.682689834582654</v>
      </c>
      <c r="K27">
        <f>(I27-AVERAGE($I$9:I$51))^2</f>
        <v>3.8070362358031855</v>
      </c>
      <c r="L27">
        <f t="shared" si="3"/>
        <v>-7.189067382810002</v>
      </c>
    </row>
    <row r="28" spans="1:12" x14ac:dyDescent="0.3">
      <c r="A28" s="2">
        <v>25328</v>
      </c>
      <c r="B28">
        <v>19.559999999999899</v>
      </c>
      <c r="C28">
        <v>-8.76</v>
      </c>
      <c r="D28">
        <v>-9.57</v>
      </c>
      <c r="F28">
        <v>39082</v>
      </c>
      <c r="G28">
        <v>-52.160568237299998</v>
      </c>
      <c r="H28" s="2">
        <f t="shared" si="0"/>
        <v>35796</v>
      </c>
      <c r="I28">
        <f t="shared" si="1"/>
        <v>-59.31</v>
      </c>
      <c r="J28">
        <f t="shared" si="2"/>
        <v>51.114374529503692</v>
      </c>
      <c r="K28">
        <f>(I28-AVERAGE($I$9:I$51))^2</f>
        <v>7.5139734451055267</v>
      </c>
      <c r="L28">
        <f t="shared" si="3"/>
        <v>-7.1494317627000044</v>
      </c>
    </row>
    <row r="29" spans="1:12" x14ac:dyDescent="0.3">
      <c r="A29" s="2">
        <v>25335</v>
      </c>
      <c r="B29">
        <v>19.760000000000002</v>
      </c>
      <c r="C29">
        <v>-8.9600000000000009</v>
      </c>
      <c r="D29">
        <v>-9.77</v>
      </c>
      <c r="F29">
        <v>39447</v>
      </c>
      <c r="G29">
        <v>-52.489391326899998</v>
      </c>
      <c r="H29" s="2">
        <f t="shared" si="0"/>
        <v>36161</v>
      </c>
      <c r="I29">
        <f t="shared" si="1"/>
        <v>-59.08</v>
      </c>
      <c r="J29">
        <f t="shared" si="2"/>
        <v>43.436122681940944</v>
      </c>
      <c r="K29">
        <f>(I29-AVERAGE($I$9:I$51))^2</f>
        <v>6.3059385613845711</v>
      </c>
      <c r="L29">
        <f t="shared" si="3"/>
        <v>-6.5906086731000002</v>
      </c>
    </row>
    <row r="30" spans="1:12" x14ac:dyDescent="0.3">
      <c r="A30" s="2">
        <v>25349</v>
      </c>
      <c r="B30">
        <v>19.8</v>
      </c>
      <c r="C30">
        <v>-9</v>
      </c>
      <c r="D30">
        <v>-9.81</v>
      </c>
      <c r="F30">
        <v>39812</v>
      </c>
      <c r="G30">
        <v>-53.33521270752</v>
      </c>
      <c r="H30" s="2">
        <f t="shared" si="0"/>
        <v>36526</v>
      </c>
      <c r="I30">
        <f t="shared" si="1"/>
        <v>-61.13</v>
      </c>
      <c r="J30">
        <f t="shared" si="2"/>
        <v>60.758708935007725</v>
      </c>
      <c r="K30">
        <f>(I30-AVERAGE($I$9:I$51))^2</f>
        <v>20.804206003245106</v>
      </c>
      <c r="L30">
        <f t="shared" si="3"/>
        <v>-7.7947872924800023</v>
      </c>
    </row>
    <row r="31" spans="1:12" x14ac:dyDescent="0.3">
      <c r="A31" s="2">
        <v>25357</v>
      </c>
      <c r="B31">
        <v>19.829999999999899</v>
      </c>
      <c r="C31">
        <v>-9.0299999999999905</v>
      </c>
      <c r="D31">
        <v>-9.84</v>
      </c>
      <c r="F31">
        <v>40178</v>
      </c>
      <c r="G31">
        <v>-54.692668914789998</v>
      </c>
      <c r="H31" s="2">
        <f t="shared" si="0"/>
        <v>36892</v>
      </c>
      <c r="I31">
        <f t="shared" si="1"/>
        <v>-61.86</v>
      </c>
      <c r="J31">
        <f t="shared" si="2"/>
        <v>51.37063488501758</v>
      </c>
      <c r="K31">
        <f>(I31-AVERAGE($I$9:I$51))^2</f>
        <v>27.996403677663697</v>
      </c>
      <c r="L31">
        <f t="shared" si="3"/>
        <v>-7.1673310852100016</v>
      </c>
    </row>
    <row r="32" spans="1:12" x14ac:dyDescent="0.3">
      <c r="A32" s="2">
        <v>25363</v>
      </c>
      <c r="B32">
        <v>19.95</v>
      </c>
      <c r="C32">
        <v>-9.15</v>
      </c>
      <c r="D32">
        <v>-9.9600000000000009</v>
      </c>
      <c r="F32">
        <v>40543</v>
      </c>
      <c r="G32">
        <v>-56.172645568850001</v>
      </c>
      <c r="H32" s="2">
        <f t="shared" si="0"/>
        <v>37257</v>
      </c>
      <c r="I32">
        <f t="shared" si="1"/>
        <v>-64.680000000000007</v>
      </c>
      <c r="J32">
        <f t="shared" si="2"/>
        <v>72.375079417207644</v>
      </c>
      <c r="K32">
        <f>(I32-AVERAGE($I$9:I$51))^2</f>
        <v>65.790961817198749</v>
      </c>
      <c r="L32">
        <f t="shared" si="3"/>
        <v>-8.5073544311500058</v>
      </c>
    </row>
    <row r="33" spans="1:12" x14ac:dyDescent="0.3">
      <c r="A33" s="2">
        <v>25378</v>
      </c>
      <c r="B33">
        <v>20.05</v>
      </c>
      <c r="C33">
        <v>-9.25</v>
      </c>
      <c r="D33">
        <v>-10.06</v>
      </c>
      <c r="F33">
        <v>40908</v>
      </c>
      <c r="G33">
        <v>-57.77088546753</v>
      </c>
      <c r="H33" s="2">
        <f t="shared" si="0"/>
        <v>37622</v>
      </c>
      <c r="I33">
        <f t="shared" si="1"/>
        <v>-66.58</v>
      </c>
      <c r="J33">
        <f t="shared" si="2"/>
        <v>77.600498846174105</v>
      </c>
      <c r="K33">
        <f>(I33-AVERAGE($I$9:I$51))^2</f>
        <v>100.2233804218498</v>
      </c>
      <c r="L33">
        <f t="shared" si="3"/>
        <v>-8.809114532469998</v>
      </c>
    </row>
    <row r="34" spans="1:12" x14ac:dyDescent="0.3">
      <c r="A34" s="2">
        <v>25384</v>
      </c>
      <c r="B34">
        <v>20.25</v>
      </c>
      <c r="C34">
        <v>-9.4499999999999904</v>
      </c>
      <c r="D34">
        <v>-10.26</v>
      </c>
      <c r="F34">
        <v>41273</v>
      </c>
      <c r="G34">
        <v>-59.330471038820001</v>
      </c>
      <c r="H34" s="2">
        <f t="shared" si="0"/>
        <v>37987</v>
      </c>
      <c r="I34">
        <f t="shared" si="1"/>
        <v>-68.5</v>
      </c>
      <c r="J34">
        <f t="shared" si="2"/>
        <v>84.080261369918759</v>
      </c>
      <c r="K34">
        <f>(I34-AVERAGE($I$9:I$51))^2</f>
        <v>142.35264553812894</v>
      </c>
      <c r="L34">
        <f t="shared" si="3"/>
        <v>-9.1695289611799993</v>
      </c>
    </row>
    <row r="35" spans="1:12" x14ac:dyDescent="0.3">
      <c r="A35" s="2">
        <v>25393</v>
      </c>
      <c r="B35">
        <v>20.25</v>
      </c>
      <c r="C35">
        <v>-9.4499999999999904</v>
      </c>
      <c r="D35">
        <v>-10.26</v>
      </c>
      <c r="F35">
        <v>41639</v>
      </c>
      <c r="G35">
        <v>-60.346405029300001</v>
      </c>
      <c r="H35" s="2">
        <f t="shared" si="0"/>
        <v>38353</v>
      </c>
      <c r="I35">
        <f t="shared" si="1"/>
        <v>-68.099999999999895</v>
      </c>
      <c r="J35">
        <f t="shared" si="2"/>
        <v>60.11823496966268</v>
      </c>
      <c r="K35">
        <f>(I35-AVERAGE($I$9:I$51))^2</f>
        <v>132.96771530556836</v>
      </c>
      <c r="L35">
        <f t="shared" si="3"/>
        <v>-7.7535949706998935</v>
      </c>
    </row>
    <row r="36" spans="1:12" x14ac:dyDescent="0.3">
      <c r="A36" s="2">
        <v>25399</v>
      </c>
      <c r="B36">
        <v>20.350000000000001</v>
      </c>
      <c r="C36">
        <v>-9.5500000000000007</v>
      </c>
      <c r="D36">
        <v>-10.36</v>
      </c>
      <c r="F36">
        <v>42004</v>
      </c>
      <c r="G36">
        <v>-61.310565948490002</v>
      </c>
      <c r="H36" s="2">
        <f t="shared" si="0"/>
        <v>38718</v>
      </c>
      <c r="I36">
        <f t="shared" si="1"/>
        <v>-69.040000000000006</v>
      </c>
      <c r="J36">
        <f t="shared" si="2"/>
        <v>59.744150756642362</v>
      </c>
      <c r="K36">
        <f>(I36-AVERAGE($I$9:I$51))^2</f>
        <v>155.52990135208259</v>
      </c>
      <c r="L36">
        <f t="shared" si="3"/>
        <v>-7.7294340515100046</v>
      </c>
    </row>
    <row r="37" spans="1:12" x14ac:dyDescent="0.3">
      <c r="A37" s="2">
        <v>25403</v>
      </c>
      <c r="B37">
        <v>20.350000000000001</v>
      </c>
      <c r="C37">
        <v>-9.5500000000000007</v>
      </c>
      <c r="D37">
        <v>-10.36</v>
      </c>
      <c r="F37">
        <v>42369</v>
      </c>
      <c r="G37">
        <v>-62.361164093020001</v>
      </c>
      <c r="H37" s="2">
        <f t="shared" si="0"/>
        <v>39083</v>
      </c>
      <c r="I37">
        <f t="shared" si="1"/>
        <v>-69.84</v>
      </c>
      <c r="J37">
        <f t="shared" si="2"/>
        <v>55.932986523533394</v>
      </c>
      <c r="K37">
        <f>(I37-AVERAGE($I$9:I$51))^2</f>
        <v>176.12376181719881</v>
      </c>
      <c r="L37">
        <f t="shared" si="3"/>
        <v>-7.4788359069800023</v>
      </c>
    </row>
    <row r="38" spans="1:12" x14ac:dyDescent="0.3">
      <c r="A38" s="2">
        <v>25415</v>
      </c>
      <c r="B38">
        <v>20.2</v>
      </c>
      <c r="C38">
        <v>-9.4</v>
      </c>
      <c r="D38">
        <v>-10.210000000000001</v>
      </c>
      <c r="F38">
        <v>42734</v>
      </c>
      <c r="G38">
        <v>-63.723960876459998</v>
      </c>
      <c r="H38" s="2">
        <f t="shared" si="0"/>
        <v>39448</v>
      </c>
      <c r="I38">
        <f t="shared" si="1"/>
        <v>-71.62</v>
      </c>
      <c r="J38">
        <f t="shared" si="2"/>
        <v>62.347433840474437</v>
      </c>
      <c r="K38">
        <f>(I38-AVERAGE($I$9:I$51))^2</f>
        <v>226.53750135208261</v>
      </c>
      <c r="L38">
        <f t="shared" si="3"/>
        <v>-7.8960391235400067</v>
      </c>
    </row>
    <row r="39" spans="1:12" x14ac:dyDescent="0.3">
      <c r="A39" s="2">
        <v>25419</v>
      </c>
      <c r="B39">
        <v>20.3</v>
      </c>
      <c r="C39">
        <v>-9.5</v>
      </c>
      <c r="D39">
        <v>-10.31</v>
      </c>
      <c r="F39">
        <v>43100</v>
      </c>
      <c r="G39">
        <v>-65.210914611820002</v>
      </c>
      <c r="H39" s="2">
        <f t="shared" si="0"/>
        <v>39814</v>
      </c>
      <c r="I39">
        <f t="shared" si="1"/>
        <v>-73.69</v>
      </c>
      <c r="J39">
        <f t="shared" si="2"/>
        <v>71.894889020047515</v>
      </c>
      <c r="K39">
        <f>(I39-AVERAGE($I$9:I$51))^2</f>
        <v>293.13421530557082</v>
      </c>
      <c r="L39">
        <f t="shared" si="3"/>
        <v>-8.4790853881799961</v>
      </c>
    </row>
    <row r="40" spans="1:12" x14ac:dyDescent="0.3">
      <c r="A40" s="2">
        <v>25426</v>
      </c>
      <c r="B40">
        <v>20.350000000000001</v>
      </c>
      <c r="C40">
        <v>-9.5500000000000007</v>
      </c>
      <c r="D40">
        <v>-10.36</v>
      </c>
      <c r="F40">
        <v>43465</v>
      </c>
      <c r="G40">
        <v>-65.677124023440001</v>
      </c>
      <c r="H40" s="2">
        <f t="shared" si="0"/>
        <v>40179</v>
      </c>
      <c r="I40">
        <f t="shared" si="1"/>
        <v>-72.55</v>
      </c>
      <c r="J40">
        <f t="shared" si="2"/>
        <v>47.236424189175523</v>
      </c>
      <c r="K40">
        <f>(I40-AVERAGE($I$9:I$51))^2</f>
        <v>255.39756414278008</v>
      </c>
      <c r="L40">
        <f t="shared" si="3"/>
        <v>-6.872875976559996</v>
      </c>
    </row>
    <row r="41" spans="1:12" x14ac:dyDescent="0.3">
      <c r="A41" s="2">
        <v>25434</v>
      </c>
      <c r="B41">
        <v>20.45</v>
      </c>
      <c r="C41">
        <v>-9.65</v>
      </c>
      <c r="D41">
        <v>-10.46</v>
      </c>
      <c r="F41">
        <v>43830</v>
      </c>
      <c r="G41">
        <v>-66.00210571289</v>
      </c>
      <c r="H41" s="2">
        <f t="shared" si="0"/>
        <v>40544</v>
      </c>
      <c r="I41">
        <f t="shared" si="1"/>
        <v>-75.02</v>
      </c>
      <c r="J41">
        <f t="shared" si="2"/>
        <v>81.322417373491106</v>
      </c>
      <c r="K41">
        <f>(I41-AVERAGE($I$9:I$51))^2</f>
        <v>340.4454083288266</v>
      </c>
      <c r="L41">
        <f t="shared" si="3"/>
        <v>-9.0178942871099963</v>
      </c>
    </row>
    <row r="42" spans="1:12" x14ac:dyDescent="0.3">
      <c r="A42" s="2">
        <v>25440</v>
      </c>
      <c r="B42">
        <v>20.6</v>
      </c>
      <c r="C42">
        <v>-9.8000000000000007</v>
      </c>
      <c r="D42">
        <v>-10.61</v>
      </c>
      <c r="F42">
        <v>44195</v>
      </c>
      <c r="G42">
        <v>-65.258895874019998</v>
      </c>
      <c r="H42" s="2">
        <f t="shared" si="0"/>
        <v>40909</v>
      </c>
      <c r="I42">
        <f t="shared" si="1"/>
        <v>-73.680000000000007</v>
      </c>
      <c r="J42">
        <f t="shared" si="2"/>
        <v>70.914994700597518</v>
      </c>
      <c r="K42">
        <f>(I42-AVERAGE($I$9:I$51))^2</f>
        <v>292.79189204975717</v>
      </c>
      <c r="L42">
        <f t="shared" si="3"/>
        <v>-8.4211041259800083</v>
      </c>
    </row>
    <row r="43" spans="1:12" x14ac:dyDescent="0.3">
      <c r="A43" s="2">
        <v>25451</v>
      </c>
      <c r="B43">
        <v>20.95</v>
      </c>
      <c r="C43">
        <v>-10.15</v>
      </c>
      <c r="D43">
        <v>-10.96</v>
      </c>
      <c r="F43">
        <v>44561</v>
      </c>
      <c r="G43">
        <v>-63.806182861330001</v>
      </c>
      <c r="H43" s="2">
        <f t="shared" si="0"/>
        <v>41275</v>
      </c>
      <c r="I43">
        <f t="shared" si="1"/>
        <v>-70.150000000000006</v>
      </c>
      <c r="J43">
        <f t="shared" si="2"/>
        <v>40.24401588888329</v>
      </c>
      <c r="K43">
        <f>(I43-AVERAGE($I$9:I$51))^2</f>
        <v>184.44798274743147</v>
      </c>
      <c r="L43">
        <f t="shared" si="3"/>
        <v>-6.3438171386700049</v>
      </c>
    </row>
    <row r="44" spans="1:12" x14ac:dyDescent="0.3">
      <c r="A44" s="2">
        <v>25457</v>
      </c>
      <c r="B44">
        <v>21</v>
      </c>
      <c r="C44">
        <v>-10.1999999999999</v>
      </c>
      <c r="D44">
        <v>-11.01</v>
      </c>
      <c r="F44">
        <v>44926</v>
      </c>
      <c r="G44">
        <v>-62.442497253420001</v>
      </c>
      <c r="H44" s="2">
        <f t="shared" si="0"/>
        <v>41640</v>
      </c>
      <c r="I44">
        <f t="shared" si="1"/>
        <v>-68.709999999999894</v>
      </c>
      <c r="J44">
        <f t="shared" si="2"/>
        <v>39.281590678386507</v>
      </c>
      <c r="K44">
        <f>(I44-AVERAGE($I$9:I$51))^2</f>
        <v>147.40783391021941</v>
      </c>
      <c r="L44">
        <f t="shared" si="3"/>
        <v>-6.2675027465798934</v>
      </c>
    </row>
    <row r="45" spans="1:12" x14ac:dyDescent="0.3">
      <c r="A45" s="2">
        <v>25472</v>
      </c>
      <c r="B45">
        <v>20.85</v>
      </c>
      <c r="C45">
        <v>-10.050000000000001</v>
      </c>
      <c r="D45">
        <v>-10.86</v>
      </c>
      <c r="F45">
        <v>45291</v>
      </c>
      <c r="G45">
        <v>-61.485202789310001</v>
      </c>
      <c r="H45" s="2">
        <f t="shared" si="0"/>
        <v>42005</v>
      </c>
      <c r="I45">
        <f t="shared" si="1"/>
        <v>-67.95</v>
      </c>
      <c r="J45">
        <f t="shared" si="2"/>
        <v>41.793602975345223</v>
      </c>
      <c r="K45">
        <f>(I45-AVERAGE($I$9:I$51))^2</f>
        <v>129.53086646836155</v>
      </c>
      <c r="L45">
        <f t="shared" si="3"/>
        <v>-6.4647972106900014</v>
      </c>
    </row>
    <row r="46" spans="1:12" x14ac:dyDescent="0.3">
      <c r="A46" s="2">
        <v>25476</v>
      </c>
      <c r="B46">
        <v>20.96</v>
      </c>
      <c r="C46">
        <v>-10.16</v>
      </c>
      <c r="D46">
        <v>-10.97</v>
      </c>
      <c r="F46">
        <v>45656</v>
      </c>
      <c r="G46">
        <v>-60.65604019165</v>
      </c>
      <c r="H46" s="2">
        <f t="shared" si="0"/>
        <v>42370</v>
      </c>
      <c r="I46">
        <f t="shared" si="1"/>
        <v>-68.069999999999894</v>
      </c>
      <c r="J46">
        <f t="shared" si="2"/>
        <v>54.966800039827596</v>
      </c>
      <c r="K46">
        <f>(I46-AVERAGE($I$9:I$51))^2</f>
        <v>132.27674553812648</v>
      </c>
      <c r="L46">
        <f t="shared" si="3"/>
        <v>-7.4139598083498939</v>
      </c>
    </row>
    <row r="47" spans="1:12" x14ac:dyDescent="0.3">
      <c r="A47" s="2">
        <v>25481</v>
      </c>
      <c r="B47">
        <v>20.98</v>
      </c>
      <c r="C47">
        <v>-10.18</v>
      </c>
      <c r="D47">
        <v>-10.99</v>
      </c>
      <c r="F47">
        <v>46022</v>
      </c>
      <c r="G47">
        <v>-59.729148864750002</v>
      </c>
      <c r="H47" s="2">
        <f t="shared" si="0"/>
        <v>42736</v>
      </c>
      <c r="I47">
        <f t="shared" si="1"/>
        <v>-66.72</v>
      </c>
      <c r="J47">
        <f t="shared" si="2"/>
        <v>48.871999595226171</v>
      </c>
      <c r="K47">
        <f>(I47-AVERAGE($I$9:I$51))^2</f>
        <v>103.04610600324517</v>
      </c>
      <c r="L47">
        <f t="shared" si="3"/>
        <v>-6.9908511352499971</v>
      </c>
    </row>
    <row r="48" spans="1:12" x14ac:dyDescent="0.3">
      <c r="A48" s="2">
        <v>25486</v>
      </c>
      <c r="B48">
        <v>21.03</v>
      </c>
      <c r="C48">
        <v>-10.23</v>
      </c>
      <c r="D48">
        <v>-11.04</v>
      </c>
      <c r="F48">
        <v>46387</v>
      </c>
      <c r="G48">
        <v>-58.902725219730002</v>
      </c>
      <c r="H48" s="2">
        <f t="shared" si="0"/>
        <v>43101</v>
      </c>
      <c r="I48">
        <f t="shared" si="1"/>
        <v>-66.08</v>
      </c>
      <c r="J48">
        <f t="shared" si="2"/>
        <v>51.513273271499727</v>
      </c>
      <c r="K48">
        <f>(I48-AVERAGE($I$9:I$51))^2</f>
        <v>90.462217631152114</v>
      </c>
      <c r="L48">
        <f t="shared" si="3"/>
        <v>-7.1772747802699968</v>
      </c>
    </row>
    <row r="49" spans="1:12" x14ac:dyDescent="0.3">
      <c r="A49" s="2">
        <v>25491</v>
      </c>
      <c r="B49">
        <v>21.05</v>
      </c>
      <c r="C49">
        <v>-10.25</v>
      </c>
      <c r="D49">
        <v>-11.06</v>
      </c>
      <c r="F49">
        <v>46752</v>
      </c>
      <c r="G49">
        <v>-58.020164489750002</v>
      </c>
      <c r="H49" s="2">
        <f t="shared" si="0"/>
        <v>43466</v>
      </c>
      <c r="I49">
        <f t="shared" si="1"/>
        <v>-65.28</v>
      </c>
      <c r="J49">
        <f t="shared" si="2"/>
        <v>52.705211635886869</v>
      </c>
      <c r="K49">
        <f>(I49-AVERAGE($I$9:I$51))^2</f>
        <v>75.884357166035883</v>
      </c>
      <c r="L49">
        <f t="shared" si="3"/>
        <v>-7.2598355102499994</v>
      </c>
    </row>
    <row r="50" spans="1:12" x14ac:dyDescent="0.3">
      <c r="A50" s="2">
        <v>25496</v>
      </c>
      <c r="B50">
        <v>21.2</v>
      </c>
      <c r="C50">
        <v>-10.4</v>
      </c>
      <c r="D50">
        <v>-11.21</v>
      </c>
      <c r="F50">
        <v>47117</v>
      </c>
      <c r="G50">
        <v>-57.295066833500002</v>
      </c>
      <c r="H50" s="2">
        <f t="shared" si="0"/>
        <v>43831</v>
      </c>
      <c r="I50">
        <f t="shared" si="1"/>
        <v>-65.09</v>
      </c>
      <c r="J50">
        <f t="shared" si="2"/>
        <v>60.760983070201746</v>
      </c>
      <c r="K50">
        <f>(I50-AVERAGE($I$9:I$51))^2</f>
        <v>72.61021530557079</v>
      </c>
      <c r="L50">
        <f t="shared" si="3"/>
        <v>-7.7949331665000017</v>
      </c>
    </row>
    <row r="51" spans="1:12" x14ac:dyDescent="0.3">
      <c r="A51" s="2">
        <v>25501</v>
      </c>
      <c r="B51">
        <v>21.36</v>
      </c>
      <c r="C51">
        <v>-10.56</v>
      </c>
      <c r="D51">
        <v>-11.37</v>
      </c>
      <c r="F51">
        <v>47483</v>
      </c>
      <c r="G51">
        <v>-58.00001525879</v>
      </c>
      <c r="H51" s="2">
        <f t="shared" si="0"/>
        <v>44197</v>
      </c>
      <c r="I51">
        <f t="shared" si="1"/>
        <v>-64.84</v>
      </c>
      <c r="J51">
        <f t="shared" si="2"/>
        <v>46.785391259985673</v>
      </c>
      <c r="K51">
        <f>(I51-AVERAGE($I$9:I$51))^2</f>
        <v>68.412133910221954</v>
      </c>
      <c r="L51">
        <f t="shared" si="3"/>
        <v>-6.839984741210003</v>
      </c>
    </row>
    <row r="52" spans="1:12" x14ac:dyDescent="0.3">
      <c r="A52" s="2">
        <v>25507</v>
      </c>
      <c r="B52">
        <v>21.37</v>
      </c>
      <c r="C52">
        <v>-10.57</v>
      </c>
      <c r="D52">
        <v>-11.38</v>
      </c>
      <c r="F52">
        <v>47848</v>
      </c>
      <c r="G52">
        <v>-59.752922058110002</v>
      </c>
      <c r="H52" s="2">
        <f t="shared" si="0"/>
        <v>44562</v>
      </c>
      <c r="I52">
        <f t="shared" si="1"/>
        <v>-65.03</v>
      </c>
      <c r="J52">
        <f t="shared" si="2"/>
        <v>27.847551604781987</v>
      </c>
      <c r="K52">
        <f>(I52-AVERAGE($I$9:I$51))^2</f>
        <v>71.591275770687034</v>
      </c>
      <c r="L52">
        <f t="shared" si="3"/>
        <v>-5.2770779418899991</v>
      </c>
    </row>
    <row r="53" spans="1:12" x14ac:dyDescent="0.3">
      <c r="A53" s="2">
        <v>25512</v>
      </c>
      <c r="B53">
        <v>21.23</v>
      </c>
      <c r="C53">
        <v>-10.43</v>
      </c>
      <c r="D53">
        <v>-11.24</v>
      </c>
      <c r="F53">
        <v>48213</v>
      </c>
      <c r="G53">
        <v>-62.014976501459998</v>
      </c>
      <c r="H53" s="2">
        <f t="shared" si="0"/>
        <v>44927</v>
      </c>
      <c r="I53">
        <f t="shared" si="1"/>
        <v>-65.25</v>
      </c>
      <c r="J53">
        <f t="shared" si="2"/>
        <v>10.465377036105995</v>
      </c>
      <c r="K53">
        <f>(I53-AVERAGE($I$9:I$51))^2</f>
        <v>75.362587398594002</v>
      </c>
      <c r="L53">
        <f t="shared" si="3"/>
        <v>-3.2350234985400022</v>
      </c>
    </row>
    <row r="54" spans="1:12" x14ac:dyDescent="0.3">
      <c r="A54" s="2">
        <v>25517</v>
      </c>
      <c r="B54">
        <v>21.29</v>
      </c>
      <c r="C54">
        <v>-10.49</v>
      </c>
      <c r="D54">
        <v>-11.3</v>
      </c>
      <c r="F54">
        <v>48578</v>
      </c>
      <c r="G54">
        <v>-64.110565185550001</v>
      </c>
      <c r="H54" s="2">
        <f t="shared" si="0"/>
        <v>45292</v>
      </c>
      <c r="I54">
        <f t="shared" si="1"/>
        <v>-65.25</v>
      </c>
      <c r="J54">
        <f t="shared" si="2"/>
        <v>1.2983116963807029</v>
      </c>
      <c r="K54">
        <f>(I54-AVERAGE($I$9:I$51))^2</f>
        <v>75.362587398594002</v>
      </c>
      <c r="L54">
        <f t="shared" si="3"/>
        <v>-1.1394348144499986</v>
      </c>
    </row>
    <row r="55" spans="1:12" x14ac:dyDescent="0.3">
      <c r="A55" s="2">
        <v>25522</v>
      </c>
      <c r="B55">
        <v>21.44</v>
      </c>
      <c r="C55">
        <v>-10.64</v>
      </c>
      <c r="D55">
        <v>-11.45</v>
      </c>
      <c r="F55">
        <v>48944</v>
      </c>
      <c r="G55">
        <v>-65.99314880371</v>
      </c>
      <c r="H55" s="2">
        <f t="shared" si="0"/>
        <v>45658</v>
      </c>
      <c r="I55">
        <f t="shared" si="1"/>
        <v>-65.25</v>
      </c>
      <c r="J55">
        <f t="shared" si="2"/>
        <v>0.55227014445560352</v>
      </c>
      <c r="K55">
        <f>(I55-AVERAGE($I$9:I$51))^2</f>
        <v>75.362587398594002</v>
      </c>
      <c r="L55">
        <f t="shared" si="3"/>
        <v>0.74314880370999958</v>
      </c>
    </row>
    <row r="56" spans="1:12" x14ac:dyDescent="0.3">
      <c r="A56" s="2">
        <v>25527</v>
      </c>
      <c r="B56">
        <v>21.53</v>
      </c>
      <c r="C56">
        <v>-10.73</v>
      </c>
      <c r="D56">
        <v>-11.54</v>
      </c>
      <c r="F56">
        <v>49309</v>
      </c>
      <c r="G56">
        <v>-67.816284179690001</v>
      </c>
      <c r="H56" s="2">
        <f t="shared" si="0"/>
        <v>46023</v>
      </c>
      <c r="I56">
        <f t="shared" si="1"/>
        <v>-65.25</v>
      </c>
      <c r="J56">
        <f t="shared" si="2"/>
        <v>6.5858144909271816</v>
      </c>
      <c r="K56">
        <f>(I56-AVERAGE($I$9:I$51))^2</f>
        <v>75.362587398594002</v>
      </c>
      <c r="L56">
        <f t="shared" si="3"/>
        <v>2.5662841796900011</v>
      </c>
    </row>
    <row r="57" spans="1:12" x14ac:dyDescent="0.3">
      <c r="A57" s="2">
        <v>25532</v>
      </c>
      <c r="B57">
        <v>21.66</v>
      </c>
      <c r="C57">
        <v>-10.86</v>
      </c>
      <c r="D57">
        <v>-11.67</v>
      </c>
      <c r="F57">
        <v>49674</v>
      </c>
      <c r="G57">
        <v>-69.53148651123</v>
      </c>
      <c r="H57" s="2">
        <f t="shared" si="0"/>
        <v>46388</v>
      </c>
      <c r="I57">
        <f t="shared" si="1"/>
        <v>-65.25</v>
      </c>
      <c r="J57">
        <f t="shared" si="2"/>
        <v>18.331126745844436</v>
      </c>
      <c r="K57">
        <f>(I57-AVERAGE($I$9:I$51))^2</f>
        <v>75.362587398594002</v>
      </c>
      <c r="L57">
        <f t="shared" si="3"/>
        <v>4.2814865112299998</v>
      </c>
    </row>
    <row r="58" spans="1:12" x14ac:dyDescent="0.3">
      <c r="A58" s="2">
        <v>25537</v>
      </c>
      <c r="B58">
        <v>21.58</v>
      </c>
      <c r="C58">
        <v>-10.78</v>
      </c>
      <c r="D58">
        <v>-11.59</v>
      </c>
      <c r="F58">
        <v>50039</v>
      </c>
      <c r="G58">
        <v>-71.036277771000002</v>
      </c>
      <c r="H58" s="2">
        <f t="shared" si="0"/>
        <v>46753</v>
      </c>
      <c r="I58">
        <f t="shared" si="1"/>
        <v>-65.25</v>
      </c>
      <c r="J58">
        <f t="shared" si="2"/>
        <v>33.481010443168749</v>
      </c>
      <c r="K58">
        <f>(I58-AVERAGE($I$9:I$51))^2</f>
        <v>75.362587398594002</v>
      </c>
      <c r="L58">
        <f t="shared" si="3"/>
        <v>5.7862777710000017</v>
      </c>
    </row>
    <row r="59" spans="1:12" x14ac:dyDescent="0.3">
      <c r="A59" s="2">
        <v>25542</v>
      </c>
      <c r="B59">
        <v>21.73</v>
      </c>
      <c r="C59">
        <v>-10.93</v>
      </c>
      <c r="D59">
        <v>-11.74</v>
      </c>
      <c r="F59">
        <v>50405</v>
      </c>
      <c r="G59">
        <v>-72.243530273440001</v>
      </c>
      <c r="H59" s="2">
        <f t="shared" si="0"/>
        <v>47119</v>
      </c>
      <c r="I59">
        <f t="shared" si="1"/>
        <v>-65.25</v>
      </c>
      <c r="J59">
        <f t="shared" si="2"/>
        <v>48.909465685521774</v>
      </c>
      <c r="K59">
        <f>(I59-AVERAGE($I$9:I$51))^2</f>
        <v>75.362587398594002</v>
      </c>
      <c r="L59">
        <f t="shared" si="3"/>
        <v>6.9935302734400011</v>
      </c>
    </row>
    <row r="60" spans="1:12" x14ac:dyDescent="0.3">
      <c r="A60" s="2">
        <v>25547</v>
      </c>
      <c r="B60">
        <v>21.72</v>
      </c>
      <c r="C60">
        <v>-10.92</v>
      </c>
      <c r="D60">
        <v>-11.73</v>
      </c>
      <c r="F60">
        <v>50770</v>
      </c>
      <c r="G60">
        <v>-73.31243133545</v>
      </c>
      <c r="H60" s="2">
        <f t="shared" si="0"/>
        <v>47484</v>
      </c>
      <c r="I60">
        <f t="shared" si="1"/>
        <v>-65.25</v>
      </c>
      <c r="J60">
        <f t="shared" si="2"/>
        <v>65.002799038846078</v>
      </c>
      <c r="K60">
        <f>(I60-AVERAGE($I$9:I$51))^2</f>
        <v>75.362587398594002</v>
      </c>
      <c r="L60">
        <f t="shared" si="3"/>
        <v>8.0624313354500003</v>
      </c>
    </row>
    <row r="61" spans="1:12" x14ac:dyDescent="0.3">
      <c r="A61" s="2">
        <v>25552</v>
      </c>
      <c r="B61">
        <v>21.71</v>
      </c>
      <c r="C61">
        <v>-10.91</v>
      </c>
      <c r="D61">
        <v>-11.72</v>
      </c>
      <c r="F61">
        <v>51135</v>
      </c>
      <c r="G61">
        <v>-74.327941894529999</v>
      </c>
      <c r="H61" s="2">
        <f t="shared" si="0"/>
        <v>47849</v>
      </c>
      <c r="I61">
        <f t="shared" si="1"/>
        <v>-65.25</v>
      </c>
      <c r="J61">
        <f t="shared" si="2"/>
        <v>82.409029040462912</v>
      </c>
      <c r="K61">
        <f>(I61-AVERAGE($I$9:I$51))^2</f>
        <v>75.362587398594002</v>
      </c>
      <c r="L61">
        <f t="shared" si="3"/>
        <v>9.0779418945299994</v>
      </c>
    </row>
    <row r="62" spans="1:12" x14ac:dyDescent="0.3">
      <c r="A62" s="2">
        <v>25557</v>
      </c>
      <c r="B62">
        <v>21.85</v>
      </c>
      <c r="C62">
        <v>-11.05</v>
      </c>
      <c r="D62">
        <v>-11.86</v>
      </c>
      <c r="F62">
        <v>51500</v>
      </c>
      <c r="G62">
        <v>-75.298484802250002</v>
      </c>
      <c r="H62" s="2">
        <f t="shared" si="0"/>
        <v>48214</v>
      </c>
      <c r="I62">
        <f t="shared" si="1"/>
        <v>-65.25</v>
      </c>
      <c r="J62">
        <f t="shared" si="2"/>
        <v>100.97204682104926</v>
      </c>
      <c r="K62">
        <f>(I62-AVERAGE($I$9:I$51))^2</f>
        <v>75.362587398594002</v>
      </c>
      <c r="L62">
        <f t="shared" si="3"/>
        <v>10.048484802250002</v>
      </c>
    </row>
    <row r="63" spans="1:12" x14ac:dyDescent="0.3">
      <c r="A63" s="2">
        <v>25562</v>
      </c>
      <c r="B63">
        <v>21.85</v>
      </c>
      <c r="C63">
        <v>-11.05</v>
      </c>
      <c r="D63">
        <v>-11.86</v>
      </c>
      <c r="F63">
        <v>51866</v>
      </c>
      <c r="G63">
        <v>-75.586555480960001</v>
      </c>
      <c r="H63" s="2">
        <f t="shared" si="0"/>
        <v>48580</v>
      </c>
      <c r="I63">
        <f t="shared" si="1"/>
        <v>-65.25</v>
      </c>
      <c r="J63">
        <f t="shared" si="2"/>
        <v>106.84437921096425</v>
      </c>
      <c r="K63">
        <f>(I63-AVERAGE($I$9:I$51))^2</f>
        <v>75.362587398594002</v>
      </c>
      <c r="L63">
        <f t="shared" si="3"/>
        <v>10.336555480960001</v>
      </c>
    </row>
    <row r="64" spans="1:12" x14ac:dyDescent="0.3">
      <c r="A64" s="2">
        <v>25568</v>
      </c>
      <c r="B64">
        <v>21.82</v>
      </c>
      <c r="C64">
        <v>-11.02</v>
      </c>
      <c r="D64">
        <v>-11.83</v>
      </c>
      <c r="F64">
        <v>52231</v>
      </c>
      <c r="G64">
        <v>-75.549263000490001</v>
      </c>
      <c r="H64" s="2">
        <f t="shared" si="0"/>
        <v>48945</v>
      </c>
      <c r="I64">
        <f t="shared" si="1"/>
        <v>-65.25</v>
      </c>
      <c r="J64">
        <f t="shared" si="2"/>
        <v>106.07481835326229</v>
      </c>
      <c r="K64">
        <f>(I64-AVERAGE($I$9:I$51))^2</f>
        <v>75.362587398594002</v>
      </c>
      <c r="L64">
        <f t="shared" si="3"/>
        <v>10.299263000490001</v>
      </c>
    </row>
    <row r="65" spans="1:12" x14ac:dyDescent="0.3">
      <c r="A65" s="2">
        <v>25573</v>
      </c>
      <c r="B65">
        <v>21.96</v>
      </c>
      <c r="C65">
        <v>-11.16</v>
      </c>
      <c r="D65">
        <v>-11.97</v>
      </c>
      <c r="F65">
        <v>52596</v>
      </c>
      <c r="G65">
        <v>-75.507499694819998</v>
      </c>
      <c r="H65" s="2">
        <f t="shared" si="0"/>
        <v>49310</v>
      </c>
      <c r="I65">
        <f t="shared" si="1"/>
        <v>-65.25</v>
      </c>
      <c r="J65">
        <f t="shared" si="2"/>
        <v>105.21629998923235</v>
      </c>
      <c r="K65">
        <f>(I65-AVERAGE($I$9:I$51))^2</f>
        <v>75.362587398594002</v>
      </c>
      <c r="L65">
        <f t="shared" si="3"/>
        <v>10.257499694819998</v>
      </c>
    </row>
    <row r="66" spans="1:12" x14ac:dyDescent="0.3">
      <c r="A66" s="2">
        <v>25578</v>
      </c>
      <c r="B66">
        <v>21.96</v>
      </c>
      <c r="C66">
        <v>-11.16</v>
      </c>
      <c r="D66">
        <v>-11.97</v>
      </c>
      <c r="F66">
        <v>52961</v>
      </c>
      <c r="G66">
        <v>-75.496528625490001</v>
      </c>
      <c r="H66" s="2">
        <f t="shared" si="0"/>
        <v>49675</v>
      </c>
      <c r="I66">
        <f t="shared" si="1"/>
        <v>-65.25</v>
      </c>
      <c r="J66">
        <f t="shared" si="2"/>
        <v>104.99134887298601</v>
      </c>
      <c r="K66">
        <f>(I66-AVERAGE($I$9:I$51))^2</f>
        <v>75.362587398594002</v>
      </c>
      <c r="L66">
        <f t="shared" si="3"/>
        <v>10.246528625490001</v>
      </c>
    </row>
    <row r="67" spans="1:12" x14ac:dyDescent="0.3">
      <c r="A67" s="2">
        <v>25583</v>
      </c>
      <c r="B67">
        <v>22.08</v>
      </c>
      <c r="C67">
        <v>-11.28</v>
      </c>
      <c r="D67">
        <v>-12.09</v>
      </c>
      <c r="F67">
        <v>53327</v>
      </c>
      <c r="G67">
        <v>-75.516891479489999</v>
      </c>
      <c r="H67" s="2">
        <f t="shared" si="0"/>
        <v>50041</v>
      </c>
      <c r="I67">
        <f t="shared" si="1"/>
        <v>-65.25</v>
      </c>
      <c r="J67">
        <f t="shared" si="2"/>
        <v>105.40906065162434</v>
      </c>
      <c r="K67">
        <f>(I67-AVERAGE($I$9:I$51))^2</f>
        <v>75.362587398594002</v>
      </c>
      <c r="L67">
        <f t="shared" si="3"/>
        <v>10.266891479489999</v>
      </c>
    </row>
    <row r="68" spans="1:12" x14ac:dyDescent="0.3">
      <c r="A68" s="2">
        <v>25614</v>
      </c>
      <c r="B68">
        <v>22.23</v>
      </c>
      <c r="C68">
        <v>-11.43</v>
      </c>
      <c r="D68">
        <v>-12.24</v>
      </c>
      <c r="F68">
        <v>53692</v>
      </c>
      <c r="G68">
        <v>-75.565376281740001</v>
      </c>
      <c r="H68" s="2">
        <f t="shared" ref="H68:H82" si="4">$H$2+F68-$F$2+1</f>
        <v>50406</v>
      </c>
      <c r="I68">
        <f t="shared" ref="I68:I82" si="5">IFERROR(VLOOKUP(H68,A:D,4,FALSE),IFERROR(VLOOKUP(H68,A:D,4),0))</f>
        <v>-65.25</v>
      </c>
      <c r="J68">
        <f t="shared" si="2"/>
        <v>106.40698783388416</v>
      </c>
      <c r="K68">
        <f>(I68-AVERAGE($I$9:I$51))^2</f>
        <v>75.362587398594002</v>
      </c>
      <c r="L68">
        <f t="shared" si="3"/>
        <v>10.315376281740001</v>
      </c>
    </row>
    <row r="69" spans="1:12" x14ac:dyDescent="0.3">
      <c r="A69" s="2">
        <v>25619</v>
      </c>
      <c r="B69">
        <v>22.33</v>
      </c>
      <c r="C69">
        <v>-11.53</v>
      </c>
      <c r="D69">
        <v>-12.34</v>
      </c>
      <c r="F69">
        <v>54057</v>
      </c>
      <c r="G69">
        <v>-75.637962341310001</v>
      </c>
      <c r="H69" s="2">
        <f t="shared" si="4"/>
        <v>50771</v>
      </c>
      <c r="I69">
        <f t="shared" si="5"/>
        <v>-65.25</v>
      </c>
      <c r="J69">
        <f t="shared" si="2"/>
        <v>107.90976160447475</v>
      </c>
      <c r="K69">
        <f>(I69-AVERAGE($I$9:I$51))^2</f>
        <v>75.362587398594002</v>
      </c>
      <c r="L69">
        <f t="shared" si="3"/>
        <v>10.387962341310001</v>
      </c>
    </row>
    <row r="70" spans="1:12" x14ac:dyDescent="0.3">
      <c r="A70" s="2">
        <v>25624</v>
      </c>
      <c r="B70">
        <v>22.28</v>
      </c>
      <c r="C70">
        <v>-11.48</v>
      </c>
      <c r="D70">
        <v>-12.29</v>
      </c>
      <c r="F70">
        <v>54422</v>
      </c>
      <c r="G70">
        <v>-75.731239318850001</v>
      </c>
      <c r="H70" s="2">
        <f t="shared" si="4"/>
        <v>51136</v>
      </c>
      <c r="I70">
        <f t="shared" si="5"/>
        <v>-65.25</v>
      </c>
      <c r="J70">
        <f t="shared" si="2"/>
        <v>109.85637765900724</v>
      </c>
      <c r="K70">
        <f>(I70-AVERAGE($I$9:I$51))^2</f>
        <v>75.362587398594002</v>
      </c>
      <c r="L70">
        <f t="shared" si="3"/>
        <v>10.481239318850001</v>
      </c>
    </row>
    <row r="71" spans="1:12" x14ac:dyDescent="0.3">
      <c r="A71" s="2">
        <v>25627</v>
      </c>
      <c r="B71">
        <v>22.45</v>
      </c>
      <c r="C71">
        <v>-11.65</v>
      </c>
      <c r="D71">
        <v>-12.46</v>
      </c>
      <c r="F71">
        <v>54788</v>
      </c>
      <c r="G71">
        <v>-75.842681884770002</v>
      </c>
      <c r="H71" s="2">
        <f t="shared" si="4"/>
        <v>51502</v>
      </c>
      <c r="I71">
        <f t="shared" si="5"/>
        <v>-65.25</v>
      </c>
      <c r="J71">
        <f t="shared" si="2"/>
        <v>112.20490951193456</v>
      </c>
      <c r="K71">
        <f>(I71-AVERAGE($I$9:I$51))^2</f>
        <v>75.362587398594002</v>
      </c>
      <c r="L71">
        <f t="shared" si="3"/>
        <v>10.592681884770002</v>
      </c>
    </row>
    <row r="72" spans="1:12" x14ac:dyDescent="0.3">
      <c r="A72" s="2">
        <v>25642</v>
      </c>
      <c r="B72">
        <v>22.44</v>
      </c>
      <c r="C72">
        <v>-11.64</v>
      </c>
      <c r="D72">
        <v>-12.45</v>
      </c>
      <c r="F72">
        <v>55153</v>
      </c>
      <c r="G72">
        <v>-75.969276428219999</v>
      </c>
      <c r="H72" s="2">
        <f t="shared" si="4"/>
        <v>51867</v>
      </c>
      <c r="I72">
        <f t="shared" si="5"/>
        <v>-65.25</v>
      </c>
      <c r="J72">
        <f t="shared" si="2"/>
        <v>114.9028871445929</v>
      </c>
      <c r="K72">
        <f>(I72-AVERAGE($I$9:I$51))^2</f>
        <v>75.362587398594002</v>
      </c>
      <c r="L72">
        <f t="shared" si="3"/>
        <v>10.719276428219999</v>
      </c>
    </row>
    <row r="73" spans="1:12" x14ac:dyDescent="0.3">
      <c r="A73" s="2">
        <v>25647</v>
      </c>
      <c r="B73">
        <v>22.58</v>
      </c>
      <c r="C73">
        <v>-11.78</v>
      </c>
      <c r="D73">
        <v>-12.59</v>
      </c>
      <c r="F73">
        <v>55518</v>
      </c>
      <c r="G73">
        <v>-76.109161376949999</v>
      </c>
      <c r="H73" s="2">
        <f t="shared" si="4"/>
        <v>52232</v>
      </c>
      <c r="I73">
        <f t="shared" si="5"/>
        <v>-65.25</v>
      </c>
      <c r="J73">
        <f t="shared" si="2"/>
        <v>117.92138581064259</v>
      </c>
      <c r="K73">
        <f>(I73-AVERAGE($I$9:I$51))^2</f>
        <v>75.362587398594002</v>
      </c>
      <c r="L73">
        <f t="shared" si="3"/>
        <v>10.859161376949999</v>
      </c>
    </row>
    <row r="74" spans="1:12" x14ac:dyDescent="0.3">
      <c r="A74" s="2">
        <v>25652</v>
      </c>
      <c r="B74">
        <v>22.53</v>
      </c>
      <c r="C74">
        <v>-11.73</v>
      </c>
      <c r="D74">
        <v>-12.54</v>
      </c>
      <c r="F74">
        <v>55883</v>
      </c>
      <c r="G74">
        <v>-76.26042175293</v>
      </c>
      <c r="H74" s="2">
        <f t="shared" si="4"/>
        <v>52597</v>
      </c>
      <c r="I74">
        <f t="shared" si="5"/>
        <v>-65.25</v>
      </c>
      <c r="J74">
        <f t="shared" ref="J74:J82" si="6">(I74-G74)^2</f>
        <v>121.22938717739413</v>
      </c>
      <c r="K74">
        <f>(I74-AVERAGE($I$9:I$51))^2</f>
        <v>75.362587398594002</v>
      </c>
      <c r="L74">
        <f t="shared" ref="L74:L82" si="7">(I74-G74)</f>
        <v>11.01042175293</v>
      </c>
    </row>
    <row r="75" spans="1:12" x14ac:dyDescent="0.3">
      <c r="A75" s="2">
        <v>25658</v>
      </c>
      <c r="B75">
        <v>22.59</v>
      </c>
      <c r="C75">
        <v>-11.79</v>
      </c>
      <c r="D75">
        <v>-12.6</v>
      </c>
      <c r="F75">
        <v>56249</v>
      </c>
      <c r="G75">
        <v>-76.42204284668</v>
      </c>
      <c r="H75" s="2">
        <f t="shared" si="4"/>
        <v>52963</v>
      </c>
      <c r="I75">
        <f t="shared" si="5"/>
        <v>-65.25</v>
      </c>
      <c r="J75">
        <f t="shared" si="6"/>
        <v>124.81454136805377</v>
      </c>
      <c r="K75">
        <f>(I75-AVERAGE($I$9:I$51))^2</f>
        <v>75.362587398594002</v>
      </c>
      <c r="L75">
        <f t="shared" si="7"/>
        <v>11.17204284668</v>
      </c>
    </row>
    <row r="76" spans="1:12" x14ac:dyDescent="0.3">
      <c r="A76" s="2">
        <v>25663</v>
      </c>
      <c r="B76">
        <v>22.65</v>
      </c>
      <c r="C76">
        <v>-11.85</v>
      </c>
      <c r="D76">
        <v>-12.66</v>
      </c>
      <c r="F76">
        <v>56614</v>
      </c>
      <c r="G76">
        <v>-76.59169769287</v>
      </c>
      <c r="H76" s="2">
        <f t="shared" si="4"/>
        <v>53328</v>
      </c>
      <c r="I76">
        <f t="shared" si="5"/>
        <v>-65.25</v>
      </c>
      <c r="J76">
        <f t="shared" si="6"/>
        <v>128.63410655645268</v>
      </c>
      <c r="K76">
        <f>(I76-AVERAGE($I$9:I$51))^2</f>
        <v>75.362587398594002</v>
      </c>
      <c r="L76">
        <f t="shared" si="7"/>
        <v>11.34169769287</v>
      </c>
    </row>
    <row r="77" spans="1:12" x14ac:dyDescent="0.3">
      <c r="A77" s="2">
        <v>25678</v>
      </c>
      <c r="B77">
        <v>22.7</v>
      </c>
      <c r="C77">
        <v>-11.9</v>
      </c>
      <c r="D77">
        <v>-12.71</v>
      </c>
      <c r="F77">
        <v>56979</v>
      </c>
      <c r="G77">
        <v>-76.768524169919999</v>
      </c>
      <c r="H77" s="2">
        <f t="shared" si="4"/>
        <v>53693</v>
      </c>
      <c r="I77">
        <f t="shared" si="5"/>
        <v>-65.25</v>
      </c>
      <c r="J77">
        <f t="shared" si="6"/>
        <v>132.67639905303122</v>
      </c>
      <c r="K77">
        <f>(I77-AVERAGE($I$9:I$51))^2</f>
        <v>75.362587398594002</v>
      </c>
      <c r="L77">
        <f t="shared" si="7"/>
        <v>11.518524169919999</v>
      </c>
    </row>
    <row r="78" spans="1:12" x14ac:dyDescent="0.3">
      <c r="A78" s="2">
        <v>25683</v>
      </c>
      <c r="B78">
        <v>22.82</v>
      </c>
      <c r="C78">
        <v>-12.02</v>
      </c>
      <c r="D78">
        <v>-12.83</v>
      </c>
      <c r="F78">
        <v>57344</v>
      </c>
      <c r="G78">
        <v>-76.95150756836</v>
      </c>
      <c r="H78" s="2">
        <f t="shared" si="4"/>
        <v>54058</v>
      </c>
      <c r="I78">
        <f t="shared" si="5"/>
        <v>-65.25</v>
      </c>
      <c r="J78">
        <f t="shared" si="6"/>
        <v>136.92527937238637</v>
      </c>
      <c r="K78">
        <f>(I78-AVERAGE($I$9:I$51))^2</f>
        <v>75.362587398594002</v>
      </c>
      <c r="L78">
        <f t="shared" si="7"/>
        <v>11.70150756836</v>
      </c>
    </row>
    <row r="79" spans="1:12" x14ac:dyDescent="0.3">
      <c r="A79" s="2">
        <v>25688</v>
      </c>
      <c r="B79">
        <v>22.92</v>
      </c>
      <c r="C79">
        <v>-12.12</v>
      </c>
      <c r="D79">
        <v>-12.93</v>
      </c>
      <c r="F79">
        <v>57710</v>
      </c>
      <c r="G79">
        <v>-77.1402053833</v>
      </c>
      <c r="H79" s="2">
        <f t="shared" si="4"/>
        <v>54424</v>
      </c>
      <c r="I79">
        <f t="shared" si="5"/>
        <v>-65.25</v>
      </c>
      <c r="J79">
        <f t="shared" si="6"/>
        <v>141.37698405705629</v>
      </c>
      <c r="K79">
        <f>(I79-AVERAGE($I$9:I$51))^2</f>
        <v>75.362587398594002</v>
      </c>
      <c r="L79">
        <f t="shared" si="7"/>
        <v>11.8902053833</v>
      </c>
    </row>
    <row r="80" spans="1:12" x14ac:dyDescent="0.3">
      <c r="A80" s="2">
        <v>25693</v>
      </c>
      <c r="B80">
        <v>22.86</v>
      </c>
      <c r="C80">
        <v>-12.06</v>
      </c>
      <c r="D80">
        <v>-12.87</v>
      </c>
      <c r="F80">
        <v>58075</v>
      </c>
      <c r="G80">
        <v>-77.332778930659998</v>
      </c>
      <c r="H80" s="2">
        <f t="shared" si="4"/>
        <v>54789</v>
      </c>
      <c r="I80">
        <f t="shared" si="5"/>
        <v>-65.25</v>
      </c>
      <c r="J80">
        <f t="shared" si="6"/>
        <v>145.99354668720116</v>
      </c>
      <c r="K80">
        <f>(I80-AVERAGE($I$9:I$51))^2</f>
        <v>75.362587398594002</v>
      </c>
      <c r="L80">
        <f t="shared" si="7"/>
        <v>12.082778930659998</v>
      </c>
    </row>
    <row r="81" spans="1:12" x14ac:dyDescent="0.3">
      <c r="A81" s="2">
        <v>25698</v>
      </c>
      <c r="B81">
        <v>22.97</v>
      </c>
      <c r="C81">
        <v>-12.17</v>
      </c>
      <c r="D81">
        <v>-12.98</v>
      </c>
      <c r="F81">
        <v>61727</v>
      </c>
      <c r="G81">
        <v>-79.374740600590002</v>
      </c>
      <c r="H81" s="2">
        <f t="shared" si="4"/>
        <v>58441</v>
      </c>
      <c r="I81">
        <f t="shared" si="5"/>
        <v>-65.25</v>
      </c>
      <c r="J81">
        <f t="shared" si="6"/>
        <v>199.50829703395561</v>
      </c>
      <c r="K81">
        <f>(I81-AVERAGE($I$9:I$51))^2</f>
        <v>75.362587398594002</v>
      </c>
      <c r="L81">
        <f t="shared" si="7"/>
        <v>14.124740600590002</v>
      </c>
    </row>
    <row r="82" spans="1:12" x14ac:dyDescent="0.3">
      <c r="A82" s="2">
        <v>25719</v>
      </c>
      <c r="B82">
        <v>23.7</v>
      </c>
      <c r="C82">
        <v>-12.9</v>
      </c>
      <c r="D82">
        <v>-13.71</v>
      </c>
      <c r="F82">
        <v>65380</v>
      </c>
      <c r="G82">
        <v>-81.420440673830001</v>
      </c>
      <c r="H82" s="2">
        <f t="shared" si="4"/>
        <v>62094</v>
      </c>
      <c r="I82">
        <f t="shared" si="5"/>
        <v>-65.25</v>
      </c>
      <c r="J82">
        <f t="shared" si="6"/>
        <v>261.48315158585564</v>
      </c>
      <c r="K82">
        <f>(I82-AVERAGE($I$9:I$51))^2</f>
        <v>75.362587398594002</v>
      </c>
      <c r="L82">
        <f t="shared" si="7"/>
        <v>16.170440673830001</v>
      </c>
    </row>
    <row r="83" spans="1:12" x14ac:dyDescent="0.3">
      <c r="A83" s="2">
        <v>25724</v>
      </c>
      <c r="B83">
        <v>23.57</v>
      </c>
      <c r="C83">
        <v>-12.77</v>
      </c>
      <c r="D83">
        <v>-13.58</v>
      </c>
    </row>
    <row r="84" spans="1:12" x14ac:dyDescent="0.3">
      <c r="A84" s="2">
        <v>25729</v>
      </c>
      <c r="B84">
        <v>23.55</v>
      </c>
      <c r="C84">
        <v>-12.75</v>
      </c>
      <c r="D84">
        <v>-13.56</v>
      </c>
    </row>
    <row r="85" spans="1:12" x14ac:dyDescent="0.3">
      <c r="A85" s="2">
        <v>25734</v>
      </c>
      <c r="B85">
        <v>23.62</v>
      </c>
      <c r="C85">
        <v>-12.82</v>
      </c>
      <c r="D85">
        <v>-13.63</v>
      </c>
    </row>
    <row r="86" spans="1:12" x14ac:dyDescent="0.3">
      <c r="A86" s="2">
        <v>25739</v>
      </c>
      <c r="B86">
        <v>23.6</v>
      </c>
      <c r="C86">
        <v>-12.8</v>
      </c>
      <c r="D86">
        <v>-13.61</v>
      </c>
    </row>
    <row r="87" spans="1:12" x14ac:dyDescent="0.3">
      <c r="A87" s="2">
        <v>25759</v>
      </c>
      <c r="B87">
        <v>23.63</v>
      </c>
      <c r="C87">
        <v>-12.83</v>
      </c>
      <c r="D87">
        <v>-13.64</v>
      </c>
    </row>
    <row r="88" spans="1:12" x14ac:dyDescent="0.3">
      <c r="A88" s="2">
        <v>25764</v>
      </c>
      <c r="B88">
        <v>23.65</v>
      </c>
      <c r="C88">
        <v>-12.85</v>
      </c>
      <c r="D88">
        <v>-13.66</v>
      </c>
    </row>
    <row r="89" spans="1:12" x14ac:dyDescent="0.3">
      <c r="A89" s="2">
        <v>25769</v>
      </c>
      <c r="B89">
        <v>23.71</v>
      </c>
      <c r="C89">
        <v>-12.91</v>
      </c>
      <c r="D89">
        <v>-13.72</v>
      </c>
    </row>
    <row r="90" spans="1:12" x14ac:dyDescent="0.3">
      <c r="A90" s="2">
        <v>25774</v>
      </c>
      <c r="B90">
        <v>23.75</v>
      </c>
      <c r="C90">
        <v>-12.95</v>
      </c>
      <c r="D90">
        <v>-13.76</v>
      </c>
    </row>
    <row r="91" spans="1:12" x14ac:dyDescent="0.3">
      <c r="A91" s="2">
        <v>25780</v>
      </c>
      <c r="B91">
        <v>23.77</v>
      </c>
      <c r="C91">
        <v>-12.97</v>
      </c>
      <c r="D91">
        <v>-13.78</v>
      </c>
    </row>
    <row r="92" spans="1:12" x14ac:dyDescent="0.3">
      <c r="A92" s="2">
        <v>25785</v>
      </c>
      <c r="B92">
        <v>23.85</v>
      </c>
      <c r="C92">
        <v>-13.05</v>
      </c>
      <c r="D92">
        <v>-13.86</v>
      </c>
    </row>
    <row r="93" spans="1:12" x14ac:dyDescent="0.3">
      <c r="A93" s="2">
        <v>25790</v>
      </c>
      <c r="B93">
        <v>23.92</v>
      </c>
      <c r="C93">
        <v>-13.12</v>
      </c>
      <c r="D93">
        <v>-13.93</v>
      </c>
    </row>
    <row r="94" spans="1:12" x14ac:dyDescent="0.3">
      <c r="A94" s="2">
        <v>25795</v>
      </c>
      <c r="B94">
        <v>24.01</v>
      </c>
      <c r="C94">
        <v>-13.21</v>
      </c>
      <c r="D94">
        <v>-14.02</v>
      </c>
    </row>
    <row r="95" spans="1:12" x14ac:dyDescent="0.3">
      <c r="A95" s="2">
        <v>25800</v>
      </c>
      <c r="B95">
        <v>24.01</v>
      </c>
      <c r="C95">
        <v>-13.21</v>
      </c>
      <c r="D95">
        <v>-14.02</v>
      </c>
    </row>
    <row r="96" spans="1:12" x14ac:dyDescent="0.3">
      <c r="A96" s="2">
        <v>25805</v>
      </c>
      <c r="B96">
        <v>24.03</v>
      </c>
      <c r="C96">
        <v>-13.23</v>
      </c>
      <c r="D96">
        <v>-14.04</v>
      </c>
    </row>
    <row r="97" spans="1:4" x14ac:dyDescent="0.3">
      <c r="A97" s="2">
        <v>25811</v>
      </c>
      <c r="B97">
        <v>24.11</v>
      </c>
      <c r="C97">
        <v>-13.31</v>
      </c>
      <c r="D97">
        <v>-14.12</v>
      </c>
    </row>
    <row r="98" spans="1:4" x14ac:dyDescent="0.3">
      <c r="A98" s="2">
        <v>25816</v>
      </c>
      <c r="B98">
        <v>24.13</v>
      </c>
      <c r="C98">
        <v>-13.33</v>
      </c>
      <c r="D98">
        <v>-14.14</v>
      </c>
    </row>
    <row r="99" spans="1:4" x14ac:dyDescent="0.3">
      <c r="A99" s="2">
        <v>25821</v>
      </c>
      <c r="B99">
        <v>24.23</v>
      </c>
      <c r="C99">
        <v>-13.43</v>
      </c>
      <c r="D99">
        <v>-14.24</v>
      </c>
    </row>
    <row r="100" spans="1:4" x14ac:dyDescent="0.3">
      <c r="A100" s="2">
        <v>25826</v>
      </c>
      <c r="B100">
        <v>24.3</v>
      </c>
      <c r="C100">
        <v>-13.5</v>
      </c>
      <c r="D100">
        <v>-14.31</v>
      </c>
    </row>
    <row r="101" spans="1:4" x14ac:dyDescent="0.3">
      <c r="A101" s="2">
        <v>25831</v>
      </c>
      <c r="B101">
        <v>24.35</v>
      </c>
      <c r="C101">
        <v>-13.55</v>
      </c>
      <c r="D101">
        <v>-14.36</v>
      </c>
    </row>
    <row r="102" spans="1:4" x14ac:dyDescent="0.3">
      <c r="A102" s="2">
        <v>25836</v>
      </c>
      <c r="B102">
        <v>24.42</v>
      </c>
      <c r="C102">
        <v>-13.62</v>
      </c>
      <c r="D102">
        <v>-14.43</v>
      </c>
    </row>
    <row r="103" spans="1:4" x14ac:dyDescent="0.3">
      <c r="A103" s="2">
        <v>25841</v>
      </c>
      <c r="B103">
        <v>24.37</v>
      </c>
      <c r="C103">
        <v>-13.57</v>
      </c>
      <c r="D103">
        <v>-14.38</v>
      </c>
    </row>
    <row r="104" spans="1:4" x14ac:dyDescent="0.3">
      <c r="A104" s="2">
        <v>25846</v>
      </c>
      <c r="B104">
        <v>24.49</v>
      </c>
      <c r="C104">
        <v>-13.69</v>
      </c>
      <c r="D104">
        <v>-14.5</v>
      </c>
    </row>
    <row r="105" spans="1:4" x14ac:dyDescent="0.3">
      <c r="A105" s="2">
        <v>25851</v>
      </c>
      <c r="B105">
        <v>24.55</v>
      </c>
      <c r="C105">
        <v>-13.75</v>
      </c>
      <c r="D105">
        <v>-14.56</v>
      </c>
    </row>
    <row r="106" spans="1:4" x14ac:dyDescent="0.3">
      <c r="A106" s="2">
        <v>25856</v>
      </c>
      <c r="B106">
        <v>24.55</v>
      </c>
      <c r="C106">
        <v>-13.75</v>
      </c>
      <c r="D106">
        <v>-14.56</v>
      </c>
    </row>
    <row r="107" spans="1:4" x14ac:dyDescent="0.3">
      <c r="A107" s="2">
        <v>25861</v>
      </c>
      <c r="B107">
        <v>24.72</v>
      </c>
      <c r="C107">
        <v>-13.92</v>
      </c>
      <c r="D107">
        <v>-14.73</v>
      </c>
    </row>
    <row r="108" spans="1:4" x14ac:dyDescent="0.3">
      <c r="A108" s="2">
        <v>25866</v>
      </c>
      <c r="B108">
        <v>24.59</v>
      </c>
      <c r="C108">
        <v>-13.79</v>
      </c>
      <c r="D108">
        <v>-14.6</v>
      </c>
    </row>
    <row r="109" spans="1:4" x14ac:dyDescent="0.3">
      <c r="A109" s="2">
        <v>25887</v>
      </c>
      <c r="B109">
        <v>24.69</v>
      </c>
      <c r="C109">
        <v>-13.89</v>
      </c>
      <c r="D109">
        <v>-14.7</v>
      </c>
    </row>
    <row r="110" spans="1:4" x14ac:dyDescent="0.3">
      <c r="A110" s="2">
        <v>25892</v>
      </c>
      <c r="B110">
        <v>24.84</v>
      </c>
      <c r="C110">
        <v>-14.04</v>
      </c>
      <c r="D110">
        <v>-14.85</v>
      </c>
    </row>
    <row r="111" spans="1:4" x14ac:dyDescent="0.3">
      <c r="A111" s="2">
        <v>25897</v>
      </c>
      <c r="B111">
        <v>25</v>
      </c>
      <c r="C111">
        <v>-14.2</v>
      </c>
      <c r="D111">
        <v>-15.01</v>
      </c>
    </row>
    <row r="112" spans="1:4" x14ac:dyDescent="0.3">
      <c r="A112" s="2">
        <v>25902</v>
      </c>
      <c r="B112">
        <v>25.03</v>
      </c>
      <c r="C112">
        <v>-14.23</v>
      </c>
      <c r="D112">
        <v>-15.04</v>
      </c>
    </row>
    <row r="113" spans="1:4" x14ac:dyDescent="0.3">
      <c r="A113" s="2">
        <v>25907</v>
      </c>
      <c r="B113">
        <v>25.13</v>
      </c>
      <c r="C113">
        <v>-14.33</v>
      </c>
      <c r="D113">
        <v>-15.14</v>
      </c>
    </row>
    <row r="114" spans="1:4" x14ac:dyDescent="0.3">
      <c r="A114" s="2">
        <v>25912</v>
      </c>
      <c r="B114">
        <v>25.24</v>
      </c>
      <c r="C114">
        <v>-14.44</v>
      </c>
      <c r="D114">
        <v>-15.25</v>
      </c>
    </row>
    <row r="115" spans="1:4" x14ac:dyDescent="0.3">
      <c r="A115" s="2">
        <v>25917</v>
      </c>
      <c r="B115">
        <v>25.32</v>
      </c>
      <c r="C115">
        <v>-14.52</v>
      </c>
      <c r="D115">
        <v>-15.33</v>
      </c>
    </row>
    <row r="116" spans="1:4" x14ac:dyDescent="0.3">
      <c r="A116" s="2">
        <v>25922</v>
      </c>
      <c r="B116">
        <v>25.31</v>
      </c>
      <c r="C116">
        <v>-14.51</v>
      </c>
      <c r="D116">
        <v>-15.32</v>
      </c>
    </row>
    <row r="117" spans="1:4" x14ac:dyDescent="0.3">
      <c r="A117" s="2">
        <v>25927</v>
      </c>
      <c r="B117">
        <v>25.23</v>
      </c>
      <c r="C117">
        <v>-14.43</v>
      </c>
      <c r="D117">
        <v>-15.24</v>
      </c>
    </row>
    <row r="118" spans="1:4" x14ac:dyDescent="0.3">
      <c r="A118" s="2">
        <v>25933</v>
      </c>
      <c r="B118">
        <v>25.38</v>
      </c>
      <c r="C118">
        <v>-14.58</v>
      </c>
      <c r="D118">
        <v>-15.39</v>
      </c>
    </row>
    <row r="119" spans="1:4" x14ac:dyDescent="0.3">
      <c r="A119" s="2">
        <v>25938</v>
      </c>
      <c r="B119">
        <v>25.38</v>
      </c>
      <c r="C119">
        <v>-14.58</v>
      </c>
      <c r="D119">
        <v>-15.39</v>
      </c>
    </row>
    <row r="120" spans="1:4" x14ac:dyDescent="0.3">
      <c r="A120" s="2">
        <v>25943</v>
      </c>
      <c r="B120">
        <v>25.4</v>
      </c>
      <c r="C120">
        <v>-14.6</v>
      </c>
      <c r="D120">
        <v>-15.41</v>
      </c>
    </row>
    <row r="121" spans="1:4" x14ac:dyDescent="0.3">
      <c r="A121" s="2">
        <v>25948</v>
      </c>
      <c r="B121">
        <v>25.42</v>
      </c>
      <c r="C121">
        <v>-14.62</v>
      </c>
      <c r="D121">
        <v>-15.43</v>
      </c>
    </row>
    <row r="122" spans="1:4" x14ac:dyDescent="0.3">
      <c r="A122" s="2">
        <v>25953</v>
      </c>
      <c r="B122">
        <v>25.59</v>
      </c>
      <c r="C122">
        <v>-14.79</v>
      </c>
      <c r="D122">
        <v>-15.6</v>
      </c>
    </row>
    <row r="123" spans="1:4" x14ac:dyDescent="0.3">
      <c r="A123" s="2">
        <v>25958</v>
      </c>
      <c r="B123">
        <v>25.6</v>
      </c>
      <c r="C123">
        <v>-14.8</v>
      </c>
      <c r="D123">
        <v>-15.61</v>
      </c>
    </row>
    <row r="124" spans="1:4" x14ac:dyDescent="0.3">
      <c r="A124" s="2">
        <v>25964</v>
      </c>
      <c r="B124">
        <v>25.67</v>
      </c>
      <c r="C124">
        <v>-14.87</v>
      </c>
      <c r="D124">
        <v>-15.68</v>
      </c>
    </row>
    <row r="125" spans="1:4" x14ac:dyDescent="0.3">
      <c r="A125" s="2">
        <v>25969</v>
      </c>
      <c r="B125">
        <v>25.76</v>
      </c>
      <c r="C125">
        <v>-14.96</v>
      </c>
      <c r="D125">
        <v>-15.77</v>
      </c>
    </row>
    <row r="126" spans="1:4" x14ac:dyDescent="0.3">
      <c r="A126" s="2">
        <v>25974</v>
      </c>
      <c r="B126">
        <v>25.9</v>
      </c>
      <c r="C126">
        <v>-15.1</v>
      </c>
      <c r="D126">
        <v>-15.91</v>
      </c>
    </row>
    <row r="127" spans="1:4" x14ac:dyDescent="0.3">
      <c r="A127" s="2">
        <v>25979</v>
      </c>
      <c r="B127">
        <v>25.9</v>
      </c>
      <c r="C127">
        <v>-15.1</v>
      </c>
      <c r="D127">
        <v>-15.91</v>
      </c>
    </row>
    <row r="128" spans="1:4" x14ac:dyDescent="0.3">
      <c r="A128" s="2">
        <v>25984</v>
      </c>
      <c r="B128">
        <v>26</v>
      </c>
      <c r="C128">
        <v>-15.2</v>
      </c>
      <c r="D128">
        <v>-16.010000000000002</v>
      </c>
    </row>
    <row r="129" spans="1:4" x14ac:dyDescent="0.3">
      <c r="A129" s="2">
        <v>25989</v>
      </c>
      <c r="B129">
        <v>26.03</v>
      </c>
      <c r="C129">
        <v>-15.23</v>
      </c>
      <c r="D129">
        <v>-16.04</v>
      </c>
    </row>
    <row r="130" spans="1:4" x14ac:dyDescent="0.3">
      <c r="A130" s="2">
        <v>25992</v>
      </c>
      <c r="B130">
        <v>26.05</v>
      </c>
      <c r="C130">
        <v>-15.25</v>
      </c>
      <c r="D130">
        <v>-16.059999999999899</v>
      </c>
    </row>
    <row r="131" spans="1:4" x14ac:dyDescent="0.3">
      <c r="A131" s="2">
        <v>25997</v>
      </c>
      <c r="B131">
        <v>26.16</v>
      </c>
      <c r="C131">
        <v>-15.36</v>
      </c>
      <c r="D131">
        <v>-16.170000000000002</v>
      </c>
    </row>
    <row r="132" spans="1:4" x14ac:dyDescent="0.3">
      <c r="A132" s="2">
        <v>26002</v>
      </c>
      <c r="B132">
        <v>26.28</v>
      </c>
      <c r="C132">
        <v>-15.48</v>
      </c>
      <c r="D132">
        <v>-16.29</v>
      </c>
    </row>
    <row r="133" spans="1:4" x14ac:dyDescent="0.3">
      <c r="A133" s="2">
        <v>26007</v>
      </c>
      <c r="B133">
        <v>26.26</v>
      </c>
      <c r="C133">
        <v>-15.46</v>
      </c>
      <c r="D133">
        <v>-16.27</v>
      </c>
    </row>
    <row r="134" spans="1:4" x14ac:dyDescent="0.3">
      <c r="A134" s="2">
        <v>26012</v>
      </c>
      <c r="B134">
        <v>26.36</v>
      </c>
      <c r="C134">
        <v>-15.56</v>
      </c>
      <c r="D134">
        <v>-16.37</v>
      </c>
    </row>
    <row r="135" spans="1:4" x14ac:dyDescent="0.3">
      <c r="A135" s="2">
        <v>26017</v>
      </c>
      <c r="B135">
        <v>26.59</v>
      </c>
      <c r="C135">
        <v>-15.79</v>
      </c>
      <c r="D135">
        <v>-16.600000000000001</v>
      </c>
    </row>
    <row r="136" spans="1:4" x14ac:dyDescent="0.3">
      <c r="A136" s="2">
        <v>26022</v>
      </c>
      <c r="B136">
        <v>26.43</v>
      </c>
      <c r="C136">
        <v>-15.63</v>
      </c>
      <c r="D136">
        <v>-16.440000000000001</v>
      </c>
    </row>
    <row r="137" spans="1:4" x14ac:dyDescent="0.3">
      <c r="A137" s="2">
        <v>26023</v>
      </c>
      <c r="B137">
        <v>26.55</v>
      </c>
      <c r="C137">
        <v>-15.75</v>
      </c>
      <c r="D137">
        <v>-16.559999999999899</v>
      </c>
    </row>
    <row r="138" spans="1:4" x14ac:dyDescent="0.3">
      <c r="A138" s="2">
        <v>26028</v>
      </c>
      <c r="B138">
        <v>26.69</v>
      </c>
      <c r="C138">
        <v>-15.89</v>
      </c>
      <c r="D138">
        <v>-16.7</v>
      </c>
    </row>
    <row r="139" spans="1:4" x14ac:dyDescent="0.3">
      <c r="A139" s="2">
        <v>26033</v>
      </c>
      <c r="B139">
        <v>26.74</v>
      </c>
      <c r="C139">
        <v>-15.94</v>
      </c>
      <c r="D139">
        <v>-16.75</v>
      </c>
    </row>
    <row r="140" spans="1:4" x14ac:dyDescent="0.3">
      <c r="A140" s="2">
        <v>26036</v>
      </c>
      <c r="B140">
        <v>26.7</v>
      </c>
      <c r="C140">
        <v>-15.9</v>
      </c>
      <c r="D140">
        <v>-16.71</v>
      </c>
    </row>
    <row r="141" spans="1:4" x14ac:dyDescent="0.3">
      <c r="A141" s="2">
        <v>26038</v>
      </c>
      <c r="B141">
        <v>26.78</v>
      </c>
      <c r="C141">
        <v>-15.98</v>
      </c>
      <c r="D141">
        <v>-16.79</v>
      </c>
    </row>
    <row r="142" spans="1:4" x14ac:dyDescent="0.3">
      <c r="A142" s="2">
        <v>26043</v>
      </c>
      <c r="B142">
        <v>26.82</v>
      </c>
      <c r="C142">
        <v>-16.02</v>
      </c>
      <c r="D142">
        <v>-16.829999999999899</v>
      </c>
    </row>
    <row r="143" spans="1:4" x14ac:dyDescent="0.3">
      <c r="A143" s="2">
        <v>26048</v>
      </c>
      <c r="B143">
        <v>26.85</v>
      </c>
      <c r="C143">
        <v>-16.05</v>
      </c>
      <c r="D143">
        <v>-16.86</v>
      </c>
    </row>
    <row r="144" spans="1:4" x14ac:dyDescent="0.3">
      <c r="A144" s="2">
        <v>26050</v>
      </c>
      <c r="B144">
        <v>26.97</v>
      </c>
      <c r="C144">
        <v>-16.170000000000002</v>
      </c>
      <c r="D144">
        <v>-16.98</v>
      </c>
    </row>
    <row r="145" spans="1:4" x14ac:dyDescent="0.3">
      <c r="A145" s="2">
        <v>26053</v>
      </c>
      <c r="B145">
        <v>26.99</v>
      </c>
      <c r="C145">
        <v>-16.190000000000001</v>
      </c>
      <c r="D145">
        <v>-17</v>
      </c>
    </row>
    <row r="146" spans="1:4" x14ac:dyDescent="0.3">
      <c r="A146" s="2">
        <v>26058</v>
      </c>
      <c r="B146">
        <v>27.07</v>
      </c>
      <c r="C146">
        <v>-16.27</v>
      </c>
      <c r="D146">
        <v>-17.079999999999899</v>
      </c>
    </row>
    <row r="147" spans="1:4" x14ac:dyDescent="0.3">
      <c r="A147" s="2">
        <v>26063</v>
      </c>
      <c r="B147">
        <v>27.13</v>
      </c>
      <c r="C147">
        <v>-16.329999999999899</v>
      </c>
      <c r="D147">
        <v>-17.14</v>
      </c>
    </row>
    <row r="148" spans="1:4" x14ac:dyDescent="0.3">
      <c r="A148" s="2">
        <v>26068</v>
      </c>
      <c r="B148">
        <v>27.22</v>
      </c>
      <c r="C148">
        <v>-16.420000000000002</v>
      </c>
      <c r="D148">
        <v>-17.23</v>
      </c>
    </row>
    <row r="149" spans="1:4" x14ac:dyDescent="0.3">
      <c r="A149" s="2">
        <v>26073</v>
      </c>
      <c r="B149">
        <v>27.27</v>
      </c>
      <c r="C149">
        <v>-16.47</v>
      </c>
      <c r="D149">
        <v>-17.28</v>
      </c>
    </row>
    <row r="150" spans="1:4" x14ac:dyDescent="0.3">
      <c r="A150" s="2">
        <v>26077</v>
      </c>
      <c r="B150">
        <v>27.31</v>
      </c>
      <c r="C150">
        <v>-16.510000000000002</v>
      </c>
      <c r="D150">
        <v>-17.32</v>
      </c>
    </row>
    <row r="151" spans="1:4" x14ac:dyDescent="0.3">
      <c r="A151" s="2">
        <v>26078</v>
      </c>
      <c r="B151">
        <v>27.33</v>
      </c>
      <c r="C151">
        <v>-16.53</v>
      </c>
      <c r="D151">
        <v>-17.34</v>
      </c>
    </row>
    <row r="152" spans="1:4" x14ac:dyDescent="0.3">
      <c r="A152" s="2">
        <v>26084</v>
      </c>
      <c r="B152">
        <v>27.29</v>
      </c>
      <c r="C152">
        <v>-16.489999999999899</v>
      </c>
      <c r="D152">
        <v>-17.3</v>
      </c>
    </row>
    <row r="153" spans="1:4" x14ac:dyDescent="0.3">
      <c r="A153" s="2">
        <v>26086</v>
      </c>
      <c r="B153">
        <v>27.42</v>
      </c>
      <c r="C153">
        <v>-16.62</v>
      </c>
      <c r="D153">
        <v>-17.43</v>
      </c>
    </row>
    <row r="154" spans="1:4" x14ac:dyDescent="0.3">
      <c r="A154" s="2">
        <v>26089</v>
      </c>
      <c r="B154">
        <v>27.43</v>
      </c>
      <c r="C154">
        <v>-16.63</v>
      </c>
      <c r="D154">
        <v>-17.440000000000001</v>
      </c>
    </row>
    <row r="155" spans="1:4" x14ac:dyDescent="0.3">
      <c r="A155" s="2">
        <v>26094</v>
      </c>
      <c r="B155">
        <v>27.85</v>
      </c>
      <c r="C155">
        <v>-17.05</v>
      </c>
      <c r="D155">
        <v>-17.86</v>
      </c>
    </row>
    <row r="156" spans="1:4" x14ac:dyDescent="0.3">
      <c r="A156" s="2">
        <v>26099</v>
      </c>
      <c r="B156">
        <v>27.93</v>
      </c>
      <c r="C156">
        <v>-17.13</v>
      </c>
      <c r="D156">
        <v>-17.940000000000001</v>
      </c>
    </row>
    <row r="157" spans="1:4" x14ac:dyDescent="0.3">
      <c r="A157" s="2">
        <v>26104</v>
      </c>
      <c r="B157">
        <v>27.62</v>
      </c>
      <c r="C157">
        <v>-16.82</v>
      </c>
      <c r="D157">
        <v>-17.63</v>
      </c>
    </row>
    <row r="158" spans="1:4" x14ac:dyDescent="0.3">
      <c r="A158" s="2">
        <v>26109</v>
      </c>
      <c r="B158">
        <v>27.63</v>
      </c>
      <c r="C158">
        <v>-16.829999999999899</v>
      </c>
      <c r="D158">
        <v>-17.64</v>
      </c>
    </row>
    <row r="159" spans="1:4" x14ac:dyDescent="0.3">
      <c r="A159" s="2">
        <v>26112</v>
      </c>
      <c r="B159">
        <v>27.7</v>
      </c>
      <c r="C159">
        <v>-16.899999999999899</v>
      </c>
      <c r="D159">
        <v>-17.71</v>
      </c>
    </row>
    <row r="160" spans="1:4" x14ac:dyDescent="0.3">
      <c r="A160" s="2">
        <v>26114</v>
      </c>
      <c r="B160">
        <v>27.79</v>
      </c>
      <c r="C160">
        <v>-16.989999999999899</v>
      </c>
      <c r="D160">
        <v>-17.8</v>
      </c>
    </row>
    <row r="161" spans="1:4" x14ac:dyDescent="0.3">
      <c r="A161" s="2">
        <v>26119</v>
      </c>
      <c r="B161">
        <v>27.83</v>
      </c>
      <c r="C161">
        <v>-17.03</v>
      </c>
      <c r="D161">
        <v>-17.84</v>
      </c>
    </row>
    <row r="162" spans="1:4" x14ac:dyDescent="0.3">
      <c r="A162" s="2">
        <v>26124</v>
      </c>
      <c r="B162">
        <v>27.87</v>
      </c>
      <c r="C162">
        <v>-17.07</v>
      </c>
      <c r="D162">
        <v>-17.88</v>
      </c>
    </row>
    <row r="163" spans="1:4" x14ac:dyDescent="0.3">
      <c r="A163" s="2">
        <v>26129</v>
      </c>
      <c r="B163">
        <v>27.87</v>
      </c>
      <c r="C163">
        <v>-17.07</v>
      </c>
      <c r="D163">
        <v>-17.88</v>
      </c>
    </row>
    <row r="164" spans="1:4" x14ac:dyDescent="0.3">
      <c r="A164" s="2">
        <v>26134</v>
      </c>
      <c r="B164">
        <v>27.98</v>
      </c>
      <c r="C164">
        <v>-17.18</v>
      </c>
      <c r="D164">
        <v>-17.989999999999899</v>
      </c>
    </row>
    <row r="165" spans="1:4" x14ac:dyDescent="0.3">
      <c r="A165" s="2">
        <v>26139</v>
      </c>
      <c r="B165">
        <v>28.06</v>
      </c>
      <c r="C165">
        <v>-17.260000000000002</v>
      </c>
      <c r="D165">
        <v>-18.07</v>
      </c>
    </row>
    <row r="166" spans="1:4" x14ac:dyDescent="0.3">
      <c r="A166" s="2">
        <v>26144</v>
      </c>
      <c r="B166">
        <v>28.07</v>
      </c>
      <c r="C166">
        <v>-17.27</v>
      </c>
      <c r="D166">
        <v>-18.079999999999899</v>
      </c>
    </row>
    <row r="167" spans="1:4" x14ac:dyDescent="0.3">
      <c r="A167" s="2">
        <v>26145</v>
      </c>
      <c r="B167">
        <v>28.11</v>
      </c>
      <c r="C167">
        <v>-17.309999999999899</v>
      </c>
      <c r="D167">
        <v>-18.12</v>
      </c>
    </row>
    <row r="168" spans="1:4" x14ac:dyDescent="0.3">
      <c r="A168" s="2">
        <v>26150</v>
      </c>
      <c r="B168">
        <v>28.17</v>
      </c>
      <c r="C168">
        <v>-17.37</v>
      </c>
      <c r="D168">
        <v>-18.18</v>
      </c>
    </row>
    <row r="169" spans="1:4" x14ac:dyDescent="0.3">
      <c r="A169" s="2">
        <v>26155</v>
      </c>
      <c r="B169">
        <v>28.22</v>
      </c>
      <c r="C169">
        <v>-17.420000000000002</v>
      </c>
      <c r="D169">
        <v>-18.23</v>
      </c>
    </row>
    <row r="170" spans="1:4" x14ac:dyDescent="0.3">
      <c r="A170" s="2">
        <v>26158</v>
      </c>
      <c r="B170">
        <v>28.23</v>
      </c>
      <c r="C170">
        <v>-17.43</v>
      </c>
      <c r="D170">
        <v>-18.239999999999899</v>
      </c>
    </row>
    <row r="171" spans="1:4" x14ac:dyDescent="0.3">
      <c r="A171" s="2">
        <v>26160</v>
      </c>
      <c r="B171">
        <v>28.26</v>
      </c>
      <c r="C171">
        <v>-17.46</v>
      </c>
      <c r="D171">
        <v>-18.27</v>
      </c>
    </row>
    <row r="172" spans="1:4" x14ac:dyDescent="0.3">
      <c r="A172" s="2">
        <v>26165</v>
      </c>
      <c r="B172">
        <v>28.35</v>
      </c>
      <c r="C172">
        <v>-17.55</v>
      </c>
      <c r="D172">
        <v>-18.36</v>
      </c>
    </row>
    <row r="173" spans="1:4" x14ac:dyDescent="0.3">
      <c r="A173" s="2">
        <v>26170</v>
      </c>
      <c r="B173">
        <v>28.38</v>
      </c>
      <c r="C173">
        <v>-17.579999999999899</v>
      </c>
      <c r="D173">
        <v>-18.39</v>
      </c>
    </row>
    <row r="174" spans="1:4" x14ac:dyDescent="0.3">
      <c r="A174" s="2">
        <v>26176</v>
      </c>
      <c r="B174">
        <v>28.34</v>
      </c>
      <c r="C174">
        <v>-17.54</v>
      </c>
      <c r="D174">
        <v>-18.350000000000001</v>
      </c>
    </row>
    <row r="175" spans="1:4" x14ac:dyDescent="0.3">
      <c r="A175" s="2">
        <v>26181</v>
      </c>
      <c r="B175">
        <v>28.42</v>
      </c>
      <c r="C175">
        <v>-17.62</v>
      </c>
      <c r="D175">
        <v>-18.43</v>
      </c>
    </row>
    <row r="176" spans="1:4" x14ac:dyDescent="0.3">
      <c r="A176" s="2">
        <v>26186</v>
      </c>
      <c r="B176">
        <v>28.42</v>
      </c>
      <c r="C176">
        <v>-17.62</v>
      </c>
      <c r="D176">
        <v>-18.43</v>
      </c>
    </row>
    <row r="177" spans="1:4" x14ac:dyDescent="0.3">
      <c r="A177" s="2">
        <v>26190</v>
      </c>
      <c r="B177">
        <v>31.77</v>
      </c>
      <c r="C177">
        <v>-20.97</v>
      </c>
      <c r="D177">
        <v>-21.78</v>
      </c>
    </row>
    <row r="178" spans="1:4" x14ac:dyDescent="0.3">
      <c r="A178" s="2">
        <v>26191</v>
      </c>
      <c r="B178">
        <v>28.58</v>
      </c>
      <c r="C178">
        <v>-17.78</v>
      </c>
      <c r="D178">
        <v>-18.59</v>
      </c>
    </row>
    <row r="179" spans="1:4" x14ac:dyDescent="0.3">
      <c r="A179" s="2">
        <v>26196</v>
      </c>
      <c r="B179">
        <v>28.51</v>
      </c>
      <c r="C179">
        <v>-17.71</v>
      </c>
      <c r="D179">
        <v>-18.52</v>
      </c>
    </row>
    <row r="180" spans="1:4" x14ac:dyDescent="0.3">
      <c r="A180" s="2">
        <v>26201</v>
      </c>
      <c r="B180">
        <v>28.58</v>
      </c>
      <c r="C180">
        <v>-17.78</v>
      </c>
      <c r="D180">
        <v>-18.59</v>
      </c>
    </row>
    <row r="181" spans="1:4" x14ac:dyDescent="0.3">
      <c r="A181" s="2">
        <v>26206</v>
      </c>
      <c r="B181">
        <v>28.56</v>
      </c>
      <c r="C181">
        <v>-17.760000000000002</v>
      </c>
      <c r="D181">
        <v>-18.57</v>
      </c>
    </row>
    <row r="182" spans="1:4" x14ac:dyDescent="0.3">
      <c r="A182" s="2">
        <v>26211</v>
      </c>
      <c r="B182">
        <v>28.32</v>
      </c>
      <c r="C182">
        <v>-17.52</v>
      </c>
      <c r="D182">
        <v>-18.329999999999899</v>
      </c>
    </row>
    <row r="183" spans="1:4" x14ac:dyDescent="0.3">
      <c r="A183" s="2">
        <v>26216</v>
      </c>
      <c r="B183">
        <v>28.37</v>
      </c>
      <c r="C183">
        <v>-17.57</v>
      </c>
      <c r="D183">
        <v>-18.38</v>
      </c>
    </row>
    <row r="184" spans="1:4" x14ac:dyDescent="0.3">
      <c r="A184" s="2">
        <v>26221</v>
      </c>
      <c r="B184">
        <v>32.72</v>
      </c>
      <c r="C184">
        <v>-21.92</v>
      </c>
      <c r="D184">
        <v>-22.73</v>
      </c>
    </row>
    <row r="185" spans="1:4" x14ac:dyDescent="0.3">
      <c r="A185" s="2">
        <v>26226</v>
      </c>
      <c r="B185">
        <v>28.54</v>
      </c>
      <c r="C185">
        <v>-17.739999999999899</v>
      </c>
      <c r="D185">
        <v>-18.55</v>
      </c>
    </row>
    <row r="186" spans="1:4" x14ac:dyDescent="0.3">
      <c r="A186" s="2">
        <v>26231</v>
      </c>
      <c r="B186">
        <v>28.4</v>
      </c>
      <c r="C186">
        <v>-17.600000000000001</v>
      </c>
      <c r="D186">
        <v>-18.41</v>
      </c>
    </row>
    <row r="187" spans="1:4" x14ac:dyDescent="0.3">
      <c r="A187" s="2">
        <v>26237</v>
      </c>
      <c r="B187">
        <v>28.53</v>
      </c>
      <c r="C187">
        <v>-17.73</v>
      </c>
      <c r="D187">
        <v>-18.54</v>
      </c>
    </row>
    <row r="188" spans="1:4" x14ac:dyDescent="0.3">
      <c r="A188" s="2">
        <v>26239</v>
      </c>
      <c r="B188">
        <v>28.47</v>
      </c>
      <c r="C188">
        <v>-17.670000000000002</v>
      </c>
      <c r="D188">
        <v>-18.48</v>
      </c>
    </row>
    <row r="189" spans="1:4" x14ac:dyDescent="0.3">
      <c r="A189" s="2">
        <v>26242</v>
      </c>
      <c r="B189">
        <v>28.63</v>
      </c>
      <c r="C189">
        <v>-17.829999999999899</v>
      </c>
      <c r="D189">
        <v>-18.64</v>
      </c>
    </row>
    <row r="190" spans="1:4" x14ac:dyDescent="0.3">
      <c r="A190" s="2">
        <v>26247</v>
      </c>
      <c r="B190">
        <v>28.62</v>
      </c>
      <c r="C190">
        <v>-17.82</v>
      </c>
      <c r="D190">
        <v>-18.63</v>
      </c>
    </row>
    <row r="191" spans="1:4" x14ac:dyDescent="0.3">
      <c r="A191" s="2">
        <v>26252</v>
      </c>
      <c r="B191">
        <v>28.71</v>
      </c>
      <c r="C191">
        <v>-17.91</v>
      </c>
      <c r="D191">
        <v>-18.72</v>
      </c>
    </row>
    <row r="192" spans="1:4" x14ac:dyDescent="0.3">
      <c r="A192" s="2">
        <v>26257</v>
      </c>
      <c r="B192">
        <v>28.68</v>
      </c>
      <c r="C192">
        <v>-17.88</v>
      </c>
      <c r="D192">
        <v>-18.690000000000001</v>
      </c>
    </row>
    <row r="193" spans="1:4" x14ac:dyDescent="0.3">
      <c r="A193" s="2">
        <v>26258</v>
      </c>
      <c r="B193">
        <v>28.57</v>
      </c>
      <c r="C193">
        <v>-17.77</v>
      </c>
      <c r="D193">
        <v>-18.579999999999899</v>
      </c>
    </row>
    <row r="194" spans="1:4" x14ac:dyDescent="0.3">
      <c r="A194" s="2">
        <v>26262</v>
      </c>
      <c r="B194">
        <v>28.77</v>
      </c>
      <c r="C194">
        <v>-17.97</v>
      </c>
      <c r="D194">
        <v>-18.78</v>
      </c>
    </row>
    <row r="195" spans="1:4" x14ac:dyDescent="0.3">
      <c r="A195" s="2">
        <v>26267</v>
      </c>
      <c r="B195">
        <v>28.67</v>
      </c>
      <c r="C195">
        <v>-17.87</v>
      </c>
      <c r="D195">
        <v>-18.68</v>
      </c>
    </row>
    <row r="196" spans="1:4" x14ac:dyDescent="0.3">
      <c r="A196" s="2">
        <v>26272</v>
      </c>
      <c r="B196">
        <v>28.9</v>
      </c>
      <c r="C196">
        <v>-18.100000000000001</v>
      </c>
      <c r="D196">
        <v>-18.91</v>
      </c>
    </row>
    <row r="197" spans="1:4" x14ac:dyDescent="0.3">
      <c r="A197" s="2">
        <v>26277</v>
      </c>
      <c r="B197">
        <v>28.78</v>
      </c>
      <c r="C197">
        <v>-17.98</v>
      </c>
      <c r="D197">
        <v>-18.79</v>
      </c>
    </row>
    <row r="198" spans="1:4" x14ac:dyDescent="0.3">
      <c r="A198" s="2">
        <v>26282</v>
      </c>
      <c r="B198">
        <v>28.86</v>
      </c>
      <c r="C198">
        <v>-18.059999999999899</v>
      </c>
      <c r="D198">
        <v>-18.87</v>
      </c>
    </row>
    <row r="199" spans="1:4" x14ac:dyDescent="0.3">
      <c r="A199" s="2">
        <v>26287</v>
      </c>
      <c r="B199">
        <v>28.92</v>
      </c>
      <c r="C199">
        <v>-18.12</v>
      </c>
      <c r="D199">
        <v>-18.93</v>
      </c>
    </row>
    <row r="200" spans="1:4" x14ac:dyDescent="0.3">
      <c r="A200" s="2">
        <v>26292</v>
      </c>
      <c r="B200">
        <v>28.97</v>
      </c>
      <c r="C200">
        <v>-18.170000000000002</v>
      </c>
      <c r="D200">
        <v>-18.98</v>
      </c>
    </row>
    <row r="201" spans="1:4" x14ac:dyDescent="0.3">
      <c r="A201" s="2">
        <v>26295</v>
      </c>
      <c r="B201">
        <v>28.91</v>
      </c>
      <c r="C201">
        <v>-18.11</v>
      </c>
      <c r="D201">
        <v>-18.920000000000002</v>
      </c>
    </row>
    <row r="202" spans="1:4" x14ac:dyDescent="0.3">
      <c r="A202" s="2">
        <v>26298</v>
      </c>
      <c r="B202">
        <v>29.01</v>
      </c>
      <c r="C202">
        <v>-18.21</v>
      </c>
      <c r="D202">
        <v>-19.02</v>
      </c>
    </row>
    <row r="203" spans="1:4" x14ac:dyDescent="0.3">
      <c r="A203" s="2">
        <v>26303</v>
      </c>
      <c r="B203">
        <v>28.96</v>
      </c>
      <c r="C203">
        <v>-18.16</v>
      </c>
      <c r="D203">
        <v>-18.97</v>
      </c>
    </row>
    <row r="204" spans="1:4" x14ac:dyDescent="0.3">
      <c r="A204" s="2">
        <v>26308</v>
      </c>
      <c r="B204">
        <v>29</v>
      </c>
      <c r="C204">
        <v>-18.2</v>
      </c>
      <c r="D204">
        <v>-19.010000000000002</v>
      </c>
    </row>
    <row r="205" spans="1:4" x14ac:dyDescent="0.3">
      <c r="A205" s="2">
        <v>26313</v>
      </c>
      <c r="B205">
        <v>29.08</v>
      </c>
      <c r="C205">
        <v>-18.28</v>
      </c>
      <c r="D205">
        <v>-19.09</v>
      </c>
    </row>
    <row r="206" spans="1:4" x14ac:dyDescent="0.3">
      <c r="A206" s="2">
        <v>26316</v>
      </c>
      <c r="B206">
        <v>29.09</v>
      </c>
      <c r="C206">
        <v>-18.29</v>
      </c>
      <c r="D206">
        <v>-19.100000000000001</v>
      </c>
    </row>
    <row r="207" spans="1:4" x14ac:dyDescent="0.3">
      <c r="A207" s="2">
        <v>26318</v>
      </c>
      <c r="B207">
        <v>29.1</v>
      </c>
      <c r="C207">
        <v>-18.3</v>
      </c>
      <c r="D207">
        <v>-19.11</v>
      </c>
    </row>
    <row r="208" spans="1:4" x14ac:dyDescent="0.3">
      <c r="A208" s="2">
        <v>26323</v>
      </c>
      <c r="B208">
        <v>29.16</v>
      </c>
      <c r="C208">
        <v>-18.36</v>
      </c>
      <c r="D208">
        <v>-19.170000000000002</v>
      </c>
    </row>
    <row r="209" spans="1:4" x14ac:dyDescent="0.3">
      <c r="A209" s="2">
        <v>26329</v>
      </c>
      <c r="B209">
        <v>29.18</v>
      </c>
      <c r="C209">
        <v>-18.38</v>
      </c>
      <c r="D209">
        <v>-19.190000000000001</v>
      </c>
    </row>
    <row r="210" spans="1:4" x14ac:dyDescent="0.3">
      <c r="A210" s="2">
        <v>26334</v>
      </c>
      <c r="B210">
        <v>29.33</v>
      </c>
      <c r="C210">
        <v>-18.53</v>
      </c>
      <c r="D210">
        <v>-19.34</v>
      </c>
    </row>
    <row r="211" spans="1:4" x14ac:dyDescent="0.3">
      <c r="A211" s="2">
        <v>26339</v>
      </c>
      <c r="B211">
        <v>29.35</v>
      </c>
      <c r="C211">
        <v>-18.55</v>
      </c>
      <c r="D211">
        <v>-19.36</v>
      </c>
    </row>
    <row r="212" spans="1:4" x14ac:dyDescent="0.3">
      <c r="A212" s="2">
        <v>26343</v>
      </c>
      <c r="B212">
        <v>29.12</v>
      </c>
      <c r="C212">
        <v>-18.32</v>
      </c>
      <c r="D212">
        <v>-19.13</v>
      </c>
    </row>
    <row r="213" spans="1:4" x14ac:dyDescent="0.3">
      <c r="A213" s="2">
        <v>26344</v>
      </c>
      <c r="B213">
        <v>25.55</v>
      </c>
      <c r="C213">
        <v>-14.75</v>
      </c>
      <c r="D213">
        <v>-15.56</v>
      </c>
    </row>
    <row r="214" spans="1:4" x14ac:dyDescent="0.3">
      <c r="A214" s="2">
        <v>26347</v>
      </c>
      <c r="B214">
        <v>27.99</v>
      </c>
      <c r="C214">
        <v>-17.190000000000001</v>
      </c>
      <c r="D214">
        <v>-18</v>
      </c>
    </row>
    <row r="215" spans="1:4" x14ac:dyDescent="0.3">
      <c r="A215" s="2">
        <v>26349</v>
      </c>
      <c r="B215">
        <v>24.95</v>
      </c>
      <c r="C215">
        <v>-14.15</v>
      </c>
      <c r="D215">
        <v>-14.96</v>
      </c>
    </row>
    <row r="216" spans="1:4" x14ac:dyDescent="0.3">
      <c r="A216" s="2">
        <v>26351</v>
      </c>
      <c r="B216">
        <v>28.77</v>
      </c>
      <c r="C216">
        <v>-17.97</v>
      </c>
      <c r="D216">
        <v>-18.78</v>
      </c>
    </row>
    <row r="217" spans="1:4" x14ac:dyDescent="0.3">
      <c r="A217" s="2">
        <v>26352</v>
      </c>
      <c r="B217">
        <v>34.99</v>
      </c>
      <c r="C217">
        <v>-24.19</v>
      </c>
      <c r="D217">
        <v>-25</v>
      </c>
    </row>
    <row r="218" spans="1:4" x14ac:dyDescent="0.3">
      <c r="A218" s="2">
        <v>26353</v>
      </c>
      <c r="B218">
        <v>35.770000000000003</v>
      </c>
      <c r="C218">
        <v>-24.97</v>
      </c>
      <c r="D218">
        <v>-25.78</v>
      </c>
    </row>
    <row r="219" spans="1:4" x14ac:dyDescent="0.3">
      <c r="A219" s="2">
        <v>26357</v>
      </c>
      <c r="B219">
        <v>29.37</v>
      </c>
      <c r="C219">
        <v>-18.57</v>
      </c>
      <c r="D219">
        <v>-19.38</v>
      </c>
    </row>
    <row r="220" spans="1:4" x14ac:dyDescent="0.3">
      <c r="A220" s="2">
        <v>26363</v>
      </c>
      <c r="B220">
        <v>29.37</v>
      </c>
      <c r="C220">
        <v>-18.57</v>
      </c>
      <c r="D220">
        <v>-19.38</v>
      </c>
    </row>
    <row r="221" spans="1:4" x14ac:dyDescent="0.3">
      <c r="A221" s="2">
        <v>26371</v>
      </c>
      <c r="B221">
        <v>30.01</v>
      </c>
      <c r="C221">
        <v>-19.21</v>
      </c>
      <c r="D221">
        <v>-20.02</v>
      </c>
    </row>
    <row r="222" spans="1:4" x14ac:dyDescent="0.3">
      <c r="A222" s="2">
        <v>26373</v>
      </c>
      <c r="B222">
        <v>29.9</v>
      </c>
      <c r="C222">
        <v>-19.100000000000001</v>
      </c>
      <c r="D222">
        <v>-19.91</v>
      </c>
    </row>
    <row r="223" spans="1:4" x14ac:dyDescent="0.3">
      <c r="A223" s="2">
        <v>26378</v>
      </c>
      <c r="B223">
        <v>29.77</v>
      </c>
      <c r="C223">
        <v>-18.97</v>
      </c>
      <c r="D223">
        <v>-19.78</v>
      </c>
    </row>
    <row r="224" spans="1:4" x14ac:dyDescent="0.3">
      <c r="A224" s="2">
        <v>26399</v>
      </c>
      <c r="B224">
        <v>29.77</v>
      </c>
      <c r="C224">
        <v>-18.97</v>
      </c>
      <c r="D224">
        <v>-19.78</v>
      </c>
    </row>
    <row r="225" spans="1:4" x14ac:dyDescent="0.3">
      <c r="A225" s="2">
        <v>26429</v>
      </c>
      <c r="B225">
        <v>29.93</v>
      </c>
      <c r="C225">
        <v>-19.13</v>
      </c>
      <c r="D225">
        <v>-19.940000000000001</v>
      </c>
    </row>
    <row r="226" spans="1:4" x14ac:dyDescent="0.3">
      <c r="A226" s="2">
        <v>26444</v>
      </c>
      <c r="B226">
        <v>29.78</v>
      </c>
      <c r="C226">
        <v>-18.98</v>
      </c>
      <c r="D226">
        <v>-19.79</v>
      </c>
    </row>
    <row r="227" spans="1:4" x14ac:dyDescent="0.3">
      <c r="A227" s="2">
        <v>26450</v>
      </c>
      <c r="B227">
        <v>29.82</v>
      </c>
      <c r="C227">
        <v>-19.02</v>
      </c>
      <c r="D227">
        <v>-19.829999999999899</v>
      </c>
    </row>
    <row r="228" spans="1:4" x14ac:dyDescent="0.3">
      <c r="A228" s="2">
        <v>26455</v>
      </c>
      <c r="B228">
        <v>29.82</v>
      </c>
      <c r="C228">
        <v>-19.02</v>
      </c>
      <c r="D228">
        <v>-19.829999999999899</v>
      </c>
    </row>
    <row r="229" spans="1:4" x14ac:dyDescent="0.3">
      <c r="A229" s="2">
        <v>26460</v>
      </c>
      <c r="B229">
        <v>29.75</v>
      </c>
      <c r="C229">
        <v>-18.95</v>
      </c>
      <c r="D229">
        <v>-19.760000000000002</v>
      </c>
    </row>
    <row r="230" spans="1:4" x14ac:dyDescent="0.3">
      <c r="A230" s="2">
        <v>26465</v>
      </c>
      <c r="B230">
        <v>29.85</v>
      </c>
      <c r="C230">
        <v>-19.05</v>
      </c>
      <c r="D230">
        <v>-19.86</v>
      </c>
    </row>
    <row r="231" spans="1:4" x14ac:dyDescent="0.3">
      <c r="A231" s="2">
        <v>26470</v>
      </c>
      <c r="B231">
        <v>29.82</v>
      </c>
      <c r="C231">
        <v>-19.02</v>
      </c>
      <c r="D231">
        <v>-19.829999999999899</v>
      </c>
    </row>
    <row r="232" spans="1:4" x14ac:dyDescent="0.3">
      <c r="A232" s="2">
        <v>26475</v>
      </c>
      <c r="B232">
        <v>29.79</v>
      </c>
      <c r="C232">
        <v>-18.989999999999899</v>
      </c>
      <c r="D232">
        <v>-19.8</v>
      </c>
    </row>
    <row r="233" spans="1:4" x14ac:dyDescent="0.3">
      <c r="A233" s="2">
        <v>26479</v>
      </c>
      <c r="B233">
        <v>29.82</v>
      </c>
      <c r="C233">
        <v>-19.02</v>
      </c>
      <c r="D233">
        <v>-19.829999999999899</v>
      </c>
    </row>
    <row r="234" spans="1:4" x14ac:dyDescent="0.3">
      <c r="A234" s="2">
        <v>26480</v>
      </c>
      <c r="B234">
        <v>31.04</v>
      </c>
      <c r="C234">
        <v>-20.239999999999899</v>
      </c>
      <c r="D234">
        <v>-21.05</v>
      </c>
    </row>
    <row r="235" spans="1:4" x14ac:dyDescent="0.3">
      <c r="A235" s="2">
        <v>26485</v>
      </c>
      <c r="B235">
        <v>30.13</v>
      </c>
      <c r="C235">
        <v>-19.329999999999899</v>
      </c>
      <c r="D235">
        <v>-20.14</v>
      </c>
    </row>
    <row r="236" spans="1:4" x14ac:dyDescent="0.3">
      <c r="A236" s="2">
        <v>26486</v>
      </c>
      <c r="B236">
        <v>30.02</v>
      </c>
      <c r="C236">
        <v>-19.22</v>
      </c>
      <c r="D236">
        <v>-20.03</v>
      </c>
    </row>
    <row r="237" spans="1:4" x14ac:dyDescent="0.3">
      <c r="A237" s="2">
        <v>26490</v>
      </c>
      <c r="B237">
        <v>30.08</v>
      </c>
      <c r="C237">
        <v>-19.28</v>
      </c>
      <c r="D237">
        <v>-20.09</v>
      </c>
    </row>
    <row r="238" spans="1:4" x14ac:dyDescent="0.3">
      <c r="A238" s="2">
        <v>26495</v>
      </c>
      <c r="B238">
        <v>29.99</v>
      </c>
      <c r="C238">
        <v>-19.190000000000001</v>
      </c>
      <c r="D238">
        <v>-20</v>
      </c>
    </row>
    <row r="239" spans="1:4" x14ac:dyDescent="0.3">
      <c r="A239" s="2">
        <v>26500</v>
      </c>
      <c r="B239">
        <v>30.04</v>
      </c>
      <c r="C239">
        <v>-19.239999999999899</v>
      </c>
      <c r="D239">
        <v>-20.05</v>
      </c>
    </row>
    <row r="240" spans="1:4" x14ac:dyDescent="0.3">
      <c r="A240" s="2">
        <v>26505</v>
      </c>
      <c r="B240">
        <v>30.02</v>
      </c>
      <c r="C240">
        <v>-19.22</v>
      </c>
      <c r="D240">
        <v>-20.03</v>
      </c>
    </row>
    <row r="241" spans="1:4" x14ac:dyDescent="0.3">
      <c r="A241" s="2">
        <v>26510</v>
      </c>
      <c r="B241">
        <v>30.06</v>
      </c>
      <c r="C241">
        <v>-19.260000000000002</v>
      </c>
      <c r="D241">
        <v>-20.07</v>
      </c>
    </row>
    <row r="242" spans="1:4" x14ac:dyDescent="0.3">
      <c r="A242" s="2">
        <v>26515</v>
      </c>
      <c r="B242">
        <v>30.05</v>
      </c>
      <c r="C242">
        <v>-19.25</v>
      </c>
      <c r="D242">
        <v>-20.059999999999899</v>
      </c>
    </row>
    <row r="243" spans="1:4" x14ac:dyDescent="0.3">
      <c r="A243" s="2">
        <v>26516</v>
      </c>
      <c r="B243">
        <v>30.07</v>
      </c>
      <c r="C243">
        <v>-19.27</v>
      </c>
      <c r="D243">
        <v>-20.079999999999899</v>
      </c>
    </row>
    <row r="244" spans="1:4" x14ac:dyDescent="0.3">
      <c r="A244" s="2">
        <v>26521</v>
      </c>
      <c r="B244">
        <v>30.14</v>
      </c>
      <c r="C244">
        <v>-19.34</v>
      </c>
      <c r="D244">
        <v>-20.149999999999899</v>
      </c>
    </row>
    <row r="245" spans="1:4" x14ac:dyDescent="0.3">
      <c r="A245" s="2">
        <v>26526</v>
      </c>
      <c r="B245">
        <v>30.18</v>
      </c>
      <c r="C245">
        <v>-19.38</v>
      </c>
      <c r="D245">
        <v>-20.190000000000001</v>
      </c>
    </row>
    <row r="246" spans="1:4" x14ac:dyDescent="0.3">
      <c r="A246" s="2">
        <v>26531</v>
      </c>
      <c r="B246">
        <v>30.21</v>
      </c>
      <c r="C246">
        <v>-19.41</v>
      </c>
      <c r="D246">
        <v>-20.22</v>
      </c>
    </row>
    <row r="247" spans="1:4" x14ac:dyDescent="0.3">
      <c r="A247" s="2">
        <v>26533</v>
      </c>
      <c r="B247">
        <v>30.22</v>
      </c>
      <c r="C247">
        <v>-19.420000000000002</v>
      </c>
      <c r="D247">
        <v>-20.23</v>
      </c>
    </row>
    <row r="248" spans="1:4" x14ac:dyDescent="0.3">
      <c r="A248" s="2">
        <v>26536</v>
      </c>
      <c r="B248">
        <v>31.7</v>
      </c>
      <c r="C248">
        <v>-20.9</v>
      </c>
      <c r="D248">
        <v>-21.71</v>
      </c>
    </row>
    <row r="249" spans="1:4" x14ac:dyDescent="0.3">
      <c r="A249" s="2">
        <v>26547</v>
      </c>
      <c r="B249">
        <v>30.88</v>
      </c>
      <c r="C249">
        <v>-20.079999999999899</v>
      </c>
      <c r="D249">
        <v>-20.89</v>
      </c>
    </row>
    <row r="250" spans="1:4" x14ac:dyDescent="0.3">
      <c r="A250" s="2">
        <v>26552</v>
      </c>
      <c r="B250">
        <v>30.9</v>
      </c>
      <c r="C250">
        <v>-20.100000000000001</v>
      </c>
      <c r="D250">
        <v>-20.91</v>
      </c>
    </row>
    <row r="251" spans="1:4" x14ac:dyDescent="0.3">
      <c r="A251" s="2">
        <v>26553</v>
      </c>
      <c r="B251">
        <v>32.729999999999897</v>
      </c>
      <c r="C251">
        <v>-21.93</v>
      </c>
      <c r="D251">
        <v>-22.74</v>
      </c>
    </row>
    <row r="252" spans="1:4" x14ac:dyDescent="0.3">
      <c r="A252" s="2">
        <v>26562</v>
      </c>
      <c r="B252">
        <v>31.06</v>
      </c>
      <c r="C252">
        <v>-20.260000000000002</v>
      </c>
      <c r="D252">
        <v>-21.07</v>
      </c>
    </row>
    <row r="253" spans="1:4" x14ac:dyDescent="0.3">
      <c r="A253" s="2">
        <v>26567</v>
      </c>
      <c r="B253">
        <v>30.85</v>
      </c>
      <c r="C253">
        <v>-20.05</v>
      </c>
      <c r="D253">
        <v>-20.86</v>
      </c>
    </row>
    <row r="254" spans="1:4" x14ac:dyDescent="0.3">
      <c r="A254" s="2">
        <v>26572</v>
      </c>
      <c r="B254">
        <v>31.08</v>
      </c>
      <c r="C254">
        <v>-20.28</v>
      </c>
      <c r="D254">
        <v>-21.09</v>
      </c>
    </row>
    <row r="255" spans="1:4" x14ac:dyDescent="0.3">
      <c r="A255" s="2">
        <v>26582</v>
      </c>
      <c r="B255">
        <v>31.35</v>
      </c>
      <c r="C255">
        <v>-20.55</v>
      </c>
      <c r="D255">
        <v>-21.36</v>
      </c>
    </row>
    <row r="256" spans="1:4" x14ac:dyDescent="0.3">
      <c r="A256" s="2">
        <v>26583</v>
      </c>
      <c r="B256">
        <v>33.25</v>
      </c>
      <c r="C256">
        <v>-22.45</v>
      </c>
      <c r="D256">
        <v>-23.26</v>
      </c>
    </row>
    <row r="257" spans="1:4" x14ac:dyDescent="0.3">
      <c r="A257" s="2">
        <v>26603</v>
      </c>
      <c r="B257">
        <v>30.89</v>
      </c>
      <c r="C257">
        <v>-20.09</v>
      </c>
      <c r="D257">
        <v>-20.9</v>
      </c>
    </row>
    <row r="258" spans="1:4" x14ac:dyDescent="0.3">
      <c r="A258" s="2">
        <v>26608</v>
      </c>
      <c r="B258">
        <v>30.81</v>
      </c>
      <c r="C258">
        <v>-20.010000000000002</v>
      </c>
      <c r="D258">
        <v>-20.82</v>
      </c>
    </row>
    <row r="259" spans="1:4" x14ac:dyDescent="0.3">
      <c r="A259" s="2">
        <v>26613</v>
      </c>
      <c r="B259">
        <v>30.77</v>
      </c>
      <c r="C259">
        <v>-19.97</v>
      </c>
      <c r="D259">
        <v>-20.78</v>
      </c>
    </row>
    <row r="260" spans="1:4" x14ac:dyDescent="0.3">
      <c r="A260" s="2">
        <v>26618</v>
      </c>
      <c r="B260">
        <v>30.76</v>
      </c>
      <c r="C260">
        <v>-19.96</v>
      </c>
      <c r="D260">
        <v>-20.77</v>
      </c>
    </row>
    <row r="261" spans="1:4" x14ac:dyDescent="0.3">
      <c r="A261" s="2">
        <v>26624</v>
      </c>
      <c r="B261">
        <v>30.72</v>
      </c>
      <c r="C261">
        <v>-19.920000000000002</v>
      </c>
      <c r="D261">
        <v>-20.73</v>
      </c>
    </row>
    <row r="262" spans="1:4" x14ac:dyDescent="0.3">
      <c r="A262" s="2">
        <v>26627</v>
      </c>
      <c r="B262">
        <v>30.76</v>
      </c>
      <c r="C262">
        <v>-19.96</v>
      </c>
      <c r="D262">
        <v>-20.77</v>
      </c>
    </row>
    <row r="263" spans="1:4" x14ac:dyDescent="0.3">
      <c r="A263" s="2">
        <v>26628</v>
      </c>
      <c r="B263">
        <v>29.31</v>
      </c>
      <c r="C263">
        <v>-18.510000000000002</v>
      </c>
      <c r="D263">
        <v>-19.32</v>
      </c>
    </row>
    <row r="264" spans="1:4" x14ac:dyDescent="0.3">
      <c r="A264" s="2">
        <v>26629</v>
      </c>
      <c r="B264">
        <v>30.33</v>
      </c>
      <c r="C264">
        <v>-19.53</v>
      </c>
      <c r="D264">
        <v>-20.34</v>
      </c>
    </row>
    <row r="265" spans="1:4" x14ac:dyDescent="0.3">
      <c r="A265" s="2">
        <v>26632</v>
      </c>
      <c r="B265">
        <v>29.25</v>
      </c>
      <c r="C265">
        <v>-18.45</v>
      </c>
      <c r="D265">
        <v>-19.260000000000002</v>
      </c>
    </row>
    <row r="266" spans="1:4" x14ac:dyDescent="0.3">
      <c r="A266" s="2">
        <v>26633</v>
      </c>
      <c r="B266">
        <v>29.24</v>
      </c>
      <c r="C266">
        <v>-18.440000000000001</v>
      </c>
      <c r="D266">
        <v>-19.25</v>
      </c>
    </row>
    <row r="267" spans="1:4" x14ac:dyDescent="0.3">
      <c r="A267" s="2">
        <v>26637</v>
      </c>
      <c r="B267">
        <v>30.3</v>
      </c>
      <c r="C267">
        <v>-19.5</v>
      </c>
      <c r="D267">
        <v>-20.309999999999899</v>
      </c>
    </row>
    <row r="268" spans="1:4" x14ac:dyDescent="0.3">
      <c r="A268" s="2">
        <v>26638</v>
      </c>
      <c r="B268">
        <v>28.6</v>
      </c>
      <c r="C268">
        <v>-17.8</v>
      </c>
      <c r="D268">
        <v>-18.61</v>
      </c>
    </row>
    <row r="269" spans="1:4" x14ac:dyDescent="0.3">
      <c r="A269" s="2">
        <v>26641</v>
      </c>
      <c r="B269">
        <v>28.78</v>
      </c>
      <c r="C269">
        <v>-17.98</v>
      </c>
      <c r="D269">
        <v>-18.79</v>
      </c>
    </row>
    <row r="270" spans="1:4" x14ac:dyDescent="0.3">
      <c r="A270" s="2">
        <v>26643</v>
      </c>
      <c r="B270">
        <v>28.74</v>
      </c>
      <c r="C270">
        <v>-17.940000000000001</v>
      </c>
      <c r="D270">
        <v>-18.75</v>
      </c>
    </row>
    <row r="271" spans="1:4" x14ac:dyDescent="0.3">
      <c r="A271" s="2">
        <v>26644</v>
      </c>
      <c r="B271">
        <v>30.06</v>
      </c>
      <c r="C271">
        <v>-19.260000000000002</v>
      </c>
      <c r="D271">
        <v>-20.07</v>
      </c>
    </row>
    <row r="272" spans="1:4" x14ac:dyDescent="0.3">
      <c r="A272" s="2">
        <v>26645</v>
      </c>
      <c r="B272">
        <v>29.89</v>
      </c>
      <c r="C272">
        <v>-19.09</v>
      </c>
      <c r="D272">
        <v>-19.899999999999899</v>
      </c>
    </row>
    <row r="273" spans="1:4" x14ac:dyDescent="0.3">
      <c r="A273" s="2">
        <v>26648</v>
      </c>
      <c r="B273">
        <v>30.04</v>
      </c>
      <c r="C273">
        <v>-19.239999999999899</v>
      </c>
      <c r="D273">
        <v>-20.05</v>
      </c>
    </row>
    <row r="274" spans="1:4" x14ac:dyDescent="0.3">
      <c r="A274" s="2">
        <v>26651</v>
      </c>
      <c r="B274">
        <v>30.53</v>
      </c>
      <c r="C274">
        <v>-19.73</v>
      </c>
      <c r="D274">
        <v>-20.54</v>
      </c>
    </row>
    <row r="275" spans="1:4" x14ac:dyDescent="0.3">
      <c r="A275" s="2">
        <v>26653</v>
      </c>
      <c r="B275">
        <v>29.88</v>
      </c>
      <c r="C275">
        <v>-19.079999999999899</v>
      </c>
      <c r="D275">
        <v>-19.89</v>
      </c>
    </row>
    <row r="276" spans="1:4" x14ac:dyDescent="0.3">
      <c r="A276" s="2">
        <v>26654</v>
      </c>
      <c r="B276">
        <v>28.22</v>
      </c>
      <c r="C276">
        <v>-17.420000000000002</v>
      </c>
      <c r="D276">
        <v>-18.23</v>
      </c>
    </row>
    <row r="277" spans="1:4" x14ac:dyDescent="0.3">
      <c r="A277" s="2">
        <v>26658</v>
      </c>
      <c r="B277">
        <v>28.37</v>
      </c>
      <c r="C277">
        <v>-17.57</v>
      </c>
      <c r="D277">
        <v>-18.38</v>
      </c>
    </row>
    <row r="278" spans="1:4" x14ac:dyDescent="0.3">
      <c r="A278" s="2">
        <v>26660</v>
      </c>
      <c r="B278">
        <v>28.37</v>
      </c>
      <c r="C278">
        <v>-17.57</v>
      </c>
      <c r="D278">
        <v>-18.38</v>
      </c>
    </row>
    <row r="279" spans="1:4" x14ac:dyDescent="0.3">
      <c r="A279" s="2">
        <v>26664</v>
      </c>
      <c r="B279">
        <v>28.66</v>
      </c>
      <c r="C279">
        <v>-17.86</v>
      </c>
      <c r="D279">
        <v>-18.670000000000002</v>
      </c>
    </row>
    <row r="280" spans="1:4" x14ac:dyDescent="0.3">
      <c r="A280" s="2">
        <v>26667</v>
      </c>
      <c r="B280">
        <v>29.98</v>
      </c>
      <c r="C280">
        <v>-19.18</v>
      </c>
      <c r="D280">
        <v>-19.989999999999899</v>
      </c>
    </row>
    <row r="281" spans="1:4" x14ac:dyDescent="0.3">
      <c r="A281" s="2">
        <v>26669</v>
      </c>
      <c r="B281">
        <v>29.6</v>
      </c>
      <c r="C281">
        <v>-18.8</v>
      </c>
      <c r="D281">
        <v>-19.61</v>
      </c>
    </row>
    <row r="282" spans="1:4" x14ac:dyDescent="0.3">
      <c r="A282" s="2">
        <v>26674</v>
      </c>
      <c r="B282">
        <v>28.33</v>
      </c>
      <c r="C282">
        <v>-17.53</v>
      </c>
      <c r="D282">
        <v>-18.34</v>
      </c>
    </row>
    <row r="283" spans="1:4" x14ac:dyDescent="0.3">
      <c r="A283" s="2">
        <v>26676</v>
      </c>
      <c r="B283">
        <v>30.74</v>
      </c>
      <c r="C283">
        <v>-19.940000000000001</v>
      </c>
      <c r="D283">
        <v>-20.75</v>
      </c>
    </row>
    <row r="284" spans="1:4" x14ac:dyDescent="0.3">
      <c r="A284" s="2">
        <v>26679</v>
      </c>
      <c r="B284">
        <v>28.44</v>
      </c>
      <c r="C284">
        <v>-17.64</v>
      </c>
      <c r="D284">
        <v>-18.45</v>
      </c>
    </row>
    <row r="285" spans="1:4" x14ac:dyDescent="0.3">
      <c r="A285" s="2">
        <v>26684</v>
      </c>
      <c r="B285">
        <v>28.32</v>
      </c>
      <c r="C285">
        <v>-17.52</v>
      </c>
      <c r="D285">
        <v>-18.329999999999899</v>
      </c>
    </row>
    <row r="286" spans="1:4" x14ac:dyDescent="0.3">
      <c r="A286" s="2">
        <v>26686</v>
      </c>
      <c r="B286">
        <v>29.66</v>
      </c>
      <c r="C286">
        <v>-18.86</v>
      </c>
      <c r="D286">
        <v>-19.670000000000002</v>
      </c>
    </row>
    <row r="287" spans="1:4" x14ac:dyDescent="0.3">
      <c r="A287" s="2">
        <v>26689</v>
      </c>
      <c r="B287">
        <v>28.38</v>
      </c>
      <c r="C287">
        <v>-17.579999999999899</v>
      </c>
      <c r="D287">
        <v>-18.39</v>
      </c>
    </row>
    <row r="288" spans="1:4" x14ac:dyDescent="0.3">
      <c r="A288" s="2">
        <v>26695</v>
      </c>
      <c r="B288">
        <v>28.58</v>
      </c>
      <c r="C288">
        <v>-17.78</v>
      </c>
      <c r="D288">
        <v>-18.59</v>
      </c>
    </row>
    <row r="289" spans="1:4" x14ac:dyDescent="0.3">
      <c r="A289" s="2">
        <v>26696</v>
      </c>
      <c r="B289">
        <v>30.14</v>
      </c>
      <c r="C289">
        <v>-19.34</v>
      </c>
      <c r="D289">
        <v>-20.149999999999899</v>
      </c>
    </row>
    <row r="290" spans="1:4" x14ac:dyDescent="0.3">
      <c r="A290" s="2">
        <v>26700</v>
      </c>
      <c r="B290">
        <v>28.71</v>
      </c>
      <c r="C290">
        <v>-17.91</v>
      </c>
      <c r="D290">
        <v>-18.72</v>
      </c>
    </row>
    <row r="291" spans="1:4" x14ac:dyDescent="0.3">
      <c r="A291" s="2">
        <v>26705</v>
      </c>
      <c r="B291">
        <v>28.9</v>
      </c>
      <c r="C291">
        <v>-18.100000000000001</v>
      </c>
      <c r="D291">
        <v>-18.91</v>
      </c>
    </row>
    <row r="292" spans="1:4" x14ac:dyDescent="0.3">
      <c r="A292" s="2">
        <v>26710</v>
      </c>
      <c r="B292">
        <v>28.87</v>
      </c>
      <c r="C292">
        <v>-18.07</v>
      </c>
      <c r="D292">
        <v>-18.88</v>
      </c>
    </row>
    <row r="293" spans="1:4" x14ac:dyDescent="0.3">
      <c r="A293" s="2">
        <v>26715</v>
      </c>
      <c r="B293">
        <v>31.35</v>
      </c>
      <c r="C293">
        <v>-20.55</v>
      </c>
      <c r="D293">
        <v>-21.36</v>
      </c>
    </row>
    <row r="294" spans="1:4" x14ac:dyDescent="0.3">
      <c r="A294" s="2">
        <v>26717</v>
      </c>
      <c r="B294">
        <v>30.24</v>
      </c>
      <c r="C294">
        <v>-19.440000000000001</v>
      </c>
      <c r="D294">
        <v>-20.25</v>
      </c>
    </row>
    <row r="295" spans="1:4" x14ac:dyDescent="0.3">
      <c r="A295" s="2">
        <v>26720</v>
      </c>
      <c r="B295">
        <v>29.34</v>
      </c>
      <c r="C295">
        <v>-18.54</v>
      </c>
      <c r="D295">
        <v>-19.350000000000001</v>
      </c>
    </row>
    <row r="296" spans="1:4" x14ac:dyDescent="0.3">
      <c r="A296" s="2">
        <v>26723</v>
      </c>
      <c r="B296">
        <v>30.61</v>
      </c>
      <c r="C296">
        <v>-19.809999999999899</v>
      </c>
      <c r="D296">
        <v>-20.62</v>
      </c>
    </row>
    <row r="297" spans="1:4" x14ac:dyDescent="0.3">
      <c r="A297" s="2">
        <v>26728</v>
      </c>
      <c r="B297">
        <v>30.74</v>
      </c>
      <c r="C297">
        <v>-19.940000000000001</v>
      </c>
      <c r="D297">
        <v>-20.75</v>
      </c>
    </row>
    <row r="298" spans="1:4" x14ac:dyDescent="0.3">
      <c r="A298" s="2">
        <v>26733</v>
      </c>
      <c r="B298">
        <v>30.87</v>
      </c>
      <c r="C298">
        <v>-20.07</v>
      </c>
      <c r="D298">
        <v>-20.88</v>
      </c>
    </row>
    <row r="299" spans="1:4" x14ac:dyDescent="0.3">
      <c r="A299" s="2">
        <v>26738</v>
      </c>
      <c r="B299">
        <v>30.92</v>
      </c>
      <c r="C299">
        <v>-20.12</v>
      </c>
      <c r="D299">
        <v>-20.93</v>
      </c>
    </row>
    <row r="300" spans="1:4" x14ac:dyDescent="0.3">
      <c r="A300" s="2">
        <v>26743</v>
      </c>
      <c r="B300">
        <v>31.01</v>
      </c>
      <c r="C300">
        <v>-20.21</v>
      </c>
      <c r="D300">
        <v>-21.02</v>
      </c>
    </row>
    <row r="301" spans="1:4" x14ac:dyDescent="0.3">
      <c r="A301" s="2">
        <v>26748</v>
      </c>
      <c r="B301">
        <v>30.93</v>
      </c>
      <c r="C301">
        <v>-20.13</v>
      </c>
      <c r="D301">
        <v>-20.94</v>
      </c>
    </row>
    <row r="302" spans="1:4" x14ac:dyDescent="0.3">
      <c r="A302" s="2">
        <v>26764</v>
      </c>
      <c r="B302">
        <v>31.02</v>
      </c>
      <c r="C302">
        <v>-20.22</v>
      </c>
      <c r="D302">
        <v>-21.03</v>
      </c>
    </row>
    <row r="303" spans="1:4" x14ac:dyDescent="0.3">
      <c r="A303" s="2">
        <v>26769</v>
      </c>
      <c r="B303">
        <v>31.38</v>
      </c>
      <c r="C303">
        <v>-20.58</v>
      </c>
      <c r="D303">
        <v>-21.39</v>
      </c>
    </row>
    <row r="304" spans="1:4" x14ac:dyDescent="0.3">
      <c r="A304" s="2">
        <v>26774</v>
      </c>
      <c r="B304">
        <v>31.43</v>
      </c>
      <c r="C304">
        <v>-20.63</v>
      </c>
      <c r="D304">
        <v>-21.44</v>
      </c>
    </row>
    <row r="305" spans="1:4" x14ac:dyDescent="0.3">
      <c r="A305" s="2">
        <v>26779</v>
      </c>
      <c r="B305">
        <v>31.29</v>
      </c>
      <c r="C305">
        <v>-20.49</v>
      </c>
      <c r="D305">
        <v>-21.3</v>
      </c>
    </row>
    <row r="306" spans="1:4" x14ac:dyDescent="0.3">
      <c r="A306" s="2">
        <v>26782</v>
      </c>
      <c r="B306">
        <v>31.54</v>
      </c>
      <c r="C306">
        <v>-20.74</v>
      </c>
      <c r="D306">
        <v>-21.55</v>
      </c>
    </row>
    <row r="307" spans="1:4" x14ac:dyDescent="0.3">
      <c r="A307" s="2">
        <v>26784</v>
      </c>
      <c r="B307">
        <v>31.7</v>
      </c>
      <c r="C307">
        <v>-20.9</v>
      </c>
      <c r="D307">
        <v>-21.71</v>
      </c>
    </row>
    <row r="308" spans="1:4" x14ac:dyDescent="0.3">
      <c r="A308" s="2">
        <v>26789</v>
      </c>
      <c r="B308">
        <v>33.75</v>
      </c>
      <c r="C308">
        <v>-22.95</v>
      </c>
      <c r="D308">
        <v>-23.76</v>
      </c>
    </row>
    <row r="309" spans="1:4" x14ac:dyDescent="0.3">
      <c r="A309" s="2">
        <v>26794</v>
      </c>
      <c r="B309">
        <v>33.96</v>
      </c>
      <c r="C309">
        <v>-23.16</v>
      </c>
      <c r="D309">
        <v>-23.97</v>
      </c>
    </row>
    <row r="310" spans="1:4" x14ac:dyDescent="0.3">
      <c r="A310" s="2">
        <v>26798</v>
      </c>
      <c r="B310">
        <v>34.18</v>
      </c>
      <c r="C310">
        <v>-23.38</v>
      </c>
      <c r="D310">
        <v>-24.19</v>
      </c>
    </row>
    <row r="311" spans="1:4" x14ac:dyDescent="0.3">
      <c r="A311" s="2">
        <v>26799</v>
      </c>
      <c r="B311">
        <v>34.17</v>
      </c>
      <c r="C311">
        <v>-23.37</v>
      </c>
      <c r="D311">
        <v>-24.18</v>
      </c>
    </row>
    <row r="312" spans="1:4" x14ac:dyDescent="0.3">
      <c r="A312" s="2">
        <v>26804</v>
      </c>
      <c r="B312">
        <v>34.31</v>
      </c>
      <c r="C312">
        <v>-23.51</v>
      </c>
      <c r="D312">
        <v>-24.32</v>
      </c>
    </row>
    <row r="313" spans="1:4" x14ac:dyDescent="0.3">
      <c r="A313" s="2">
        <v>26809</v>
      </c>
      <c r="B313">
        <v>34.32</v>
      </c>
      <c r="C313">
        <v>-23.52</v>
      </c>
      <c r="D313">
        <v>-24.33</v>
      </c>
    </row>
    <row r="314" spans="1:4" x14ac:dyDescent="0.3">
      <c r="A314" s="2">
        <v>26814</v>
      </c>
      <c r="B314">
        <v>34.43</v>
      </c>
      <c r="C314">
        <v>-23.63</v>
      </c>
      <c r="D314">
        <v>-24.44</v>
      </c>
    </row>
    <row r="315" spans="1:4" x14ac:dyDescent="0.3">
      <c r="A315" s="2">
        <v>26815</v>
      </c>
      <c r="B315">
        <v>34.61</v>
      </c>
      <c r="C315">
        <v>-23.81</v>
      </c>
      <c r="D315">
        <v>-24.62</v>
      </c>
    </row>
    <row r="316" spans="1:4" x14ac:dyDescent="0.3">
      <c r="A316" s="2">
        <v>26820</v>
      </c>
      <c r="B316">
        <v>34.82</v>
      </c>
      <c r="C316">
        <v>-24.02</v>
      </c>
      <c r="D316">
        <v>-24.83</v>
      </c>
    </row>
    <row r="317" spans="1:4" x14ac:dyDescent="0.3">
      <c r="A317" s="2">
        <v>26825</v>
      </c>
      <c r="B317">
        <v>34.86</v>
      </c>
      <c r="C317">
        <v>-24.06</v>
      </c>
      <c r="D317">
        <v>-24.87</v>
      </c>
    </row>
    <row r="318" spans="1:4" x14ac:dyDescent="0.3">
      <c r="A318" s="2">
        <v>26829</v>
      </c>
      <c r="B318">
        <v>34.6</v>
      </c>
      <c r="C318">
        <v>-23.8</v>
      </c>
      <c r="D318">
        <v>-24.61</v>
      </c>
    </row>
    <row r="319" spans="1:4" x14ac:dyDescent="0.3">
      <c r="A319" s="2">
        <v>26830</v>
      </c>
      <c r="B319">
        <v>34.76</v>
      </c>
      <c r="C319">
        <v>-23.96</v>
      </c>
      <c r="D319">
        <v>-24.77</v>
      </c>
    </row>
    <row r="320" spans="1:4" x14ac:dyDescent="0.3">
      <c r="A320" s="2">
        <v>26835</v>
      </c>
      <c r="B320">
        <v>35.06</v>
      </c>
      <c r="C320">
        <v>-24.26</v>
      </c>
      <c r="D320">
        <v>-25.07</v>
      </c>
    </row>
    <row r="321" spans="1:4" x14ac:dyDescent="0.3">
      <c r="A321" s="2">
        <v>26840</v>
      </c>
      <c r="B321">
        <v>34.69</v>
      </c>
      <c r="C321">
        <v>-23.89</v>
      </c>
      <c r="D321">
        <v>-24.7</v>
      </c>
    </row>
    <row r="322" spans="1:4" x14ac:dyDescent="0.3">
      <c r="A322" s="2">
        <v>26845</v>
      </c>
      <c r="B322">
        <v>34.61</v>
      </c>
      <c r="C322">
        <v>-23.81</v>
      </c>
      <c r="D322">
        <v>-24.62</v>
      </c>
    </row>
    <row r="323" spans="1:4" x14ac:dyDescent="0.3">
      <c r="A323" s="2">
        <v>26850</v>
      </c>
      <c r="B323">
        <v>35.04</v>
      </c>
      <c r="C323">
        <v>-24.24</v>
      </c>
      <c r="D323">
        <v>-25.05</v>
      </c>
    </row>
    <row r="324" spans="1:4" x14ac:dyDescent="0.3">
      <c r="A324" s="2">
        <v>26855</v>
      </c>
      <c r="B324">
        <v>35.14</v>
      </c>
      <c r="C324">
        <v>-24.34</v>
      </c>
      <c r="D324">
        <v>-25.15</v>
      </c>
    </row>
    <row r="325" spans="1:4" x14ac:dyDescent="0.3">
      <c r="A325" s="2">
        <v>26860</v>
      </c>
      <c r="B325">
        <v>35.18</v>
      </c>
      <c r="C325">
        <v>-24.38</v>
      </c>
      <c r="D325">
        <v>-25.19</v>
      </c>
    </row>
    <row r="326" spans="1:4" x14ac:dyDescent="0.3">
      <c r="A326" s="2">
        <v>26865</v>
      </c>
      <c r="B326">
        <v>35.33</v>
      </c>
      <c r="C326">
        <v>-24.53</v>
      </c>
      <c r="D326">
        <v>-25.34</v>
      </c>
    </row>
    <row r="327" spans="1:4" x14ac:dyDescent="0.3">
      <c r="A327" s="2">
        <v>26868</v>
      </c>
      <c r="B327">
        <v>35.47</v>
      </c>
      <c r="C327">
        <v>-24.67</v>
      </c>
      <c r="D327">
        <v>-25.48</v>
      </c>
    </row>
    <row r="328" spans="1:4" x14ac:dyDescent="0.3">
      <c r="A328" s="2">
        <v>26870</v>
      </c>
      <c r="B328">
        <v>35.49</v>
      </c>
      <c r="C328">
        <v>-24.69</v>
      </c>
      <c r="D328">
        <v>-25.5</v>
      </c>
    </row>
    <row r="329" spans="1:4" x14ac:dyDescent="0.3">
      <c r="A329" s="2">
        <v>26876</v>
      </c>
      <c r="B329">
        <v>35.24</v>
      </c>
      <c r="C329">
        <v>-24.44</v>
      </c>
      <c r="D329">
        <v>-25.25</v>
      </c>
    </row>
    <row r="330" spans="1:4" x14ac:dyDescent="0.3">
      <c r="A330" s="2">
        <v>26881</v>
      </c>
      <c r="B330">
        <v>35.42</v>
      </c>
      <c r="C330">
        <v>-24.62</v>
      </c>
      <c r="D330">
        <v>-25.43</v>
      </c>
    </row>
    <row r="331" spans="1:4" x14ac:dyDescent="0.3">
      <c r="A331" s="2">
        <v>26886</v>
      </c>
      <c r="B331">
        <v>35.549999999999898</v>
      </c>
      <c r="C331">
        <v>-24.75</v>
      </c>
      <c r="D331">
        <v>-25.56</v>
      </c>
    </row>
    <row r="332" spans="1:4" x14ac:dyDescent="0.3">
      <c r="A332" s="2">
        <v>26891</v>
      </c>
      <c r="B332">
        <v>35.409999999999897</v>
      </c>
      <c r="C332">
        <v>-24.61</v>
      </c>
      <c r="D332">
        <v>-25.42</v>
      </c>
    </row>
    <row r="333" spans="1:4" x14ac:dyDescent="0.3">
      <c r="A333" s="2">
        <v>26896</v>
      </c>
      <c r="B333">
        <v>35.64</v>
      </c>
      <c r="C333">
        <v>-24.84</v>
      </c>
      <c r="D333">
        <v>-25.65</v>
      </c>
    </row>
    <row r="334" spans="1:4" x14ac:dyDescent="0.3">
      <c r="A334" s="2">
        <v>26904</v>
      </c>
      <c r="B334">
        <v>35.799999999999898</v>
      </c>
      <c r="C334">
        <v>-25</v>
      </c>
      <c r="D334">
        <v>-25.81</v>
      </c>
    </row>
    <row r="335" spans="1:4" x14ac:dyDescent="0.3">
      <c r="A335" s="2">
        <v>26907</v>
      </c>
      <c r="B335">
        <v>35.9</v>
      </c>
      <c r="C335">
        <v>-25.1</v>
      </c>
      <c r="D335">
        <v>-25.91</v>
      </c>
    </row>
    <row r="336" spans="1:4" x14ac:dyDescent="0.3">
      <c r="A336" s="2">
        <v>26912</v>
      </c>
      <c r="B336">
        <v>36.04</v>
      </c>
      <c r="C336">
        <v>-25.24</v>
      </c>
      <c r="D336">
        <v>-26.05</v>
      </c>
    </row>
    <row r="337" spans="1:4" x14ac:dyDescent="0.3">
      <c r="A337" s="2">
        <v>26922</v>
      </c>
      <c r="B337">
        <v>36.14</v>
      </c>
      <c r="C337">
        <v>-25.34</v>
      </c>
      <c r="D337">
        <v>-26.15</v>
      </c>
    </row>
    <row r="338" spans="1:4" x14ac:dyDescent="0.3">
      <c r="A338" s="2">
        <v>26924</v>
      </c>
      <c r="B338">
        <v>36.130000000000003</v>
      </c>
      <c r="C338">
        <v>-25.33</v>
      </c>
      <c r="D338">
        <v>-26.14</v>
      </c>
    </row>
    <row r="339" spans="1:4" x14ac:dyDescent="0.3">
      <c r="A339" s="2">
        <v>26927</v>
      </c>
      <c r="B339">
        <v>36.18</v>
      </c>
      <c r="C339">
        <v>-25.38</v>
      </c>
      <c r="D339">
        <v>-26.19</v>
      </c>
    </row>
    <row r="340" spans="1:4" x14ac:dyDescent="0.3">
      <c r="A340" s="2">
        <v>26942</v>
      </c>
      <c r="B340">
        <v>36.22</v>
      </c>
      <c r="C340">
        <v>-25.42</v>
      </c>
      <c r="D340">
        <v>-26.23</v>
      </c>
    </row>
    <row r="341" spans="1:4" x14ac:dyDescent="0.3">
      <c r="A341" s="2">
        <v>26947</v>
      </c>
      <c r="B341">
        <v>36.29</v>
      </c>
      <c r="C341">
        <v>-25.49</v>
      </c>
      <c r="D341">
        <v>-26.3</v>
      </c>
    </row>
    <row r="342" spans="1:4" x14ac:dyDescent="0.3">
      <c r="A342" s="2">
        <v>26952</v>
      </c>
      <c r="B342">
        <v>36.42</v>
      </c>
      <c r="C342">
        <v>-25.62</v>
      </c>
      <c r="D342">
        <v>-26.43</v>
      </c>
    </row>
    <row r="343" spans="1:4" x14ac:dyDescent="0.3">
      <c r="A343" s="2">
        <v>26957</v>
      </c>
      <c r="B343">
        <v>36.54</v>
      </c>
      <c r="C343">
        <v>-25.74</v>
      </c>
      <c r="D343">
        <v>-26.55</v>
      </c>
    </row>
    <row r="344" spans="1:4" x14ac:dyDescent="0.3">
      <c r="A344" s="2">
        <v>26962</v>
      </c>
      <c r="B344">
        <v>36.53</v>
      </c>
      <c r="C344">
        <v>-25.73</v>
      </c>
      <c r="D344">
        <v>-26.54</v>
      </c>
    </row>
    <row r="345" spans="1:4" x14ac:dyDescent="0.3">
      <c r="A345" s="2">
        <v>26968</v>
      </c>
      <c r="B345">
        <v>36.49</v>
      </c>
      <c r="C345">
        <v>-25.69</v>
      </c>
      <c r="D345">
        <v>-26.5</v>
      </c>
    </row>
    <row r="346" spans="1:4" x14ac:dyDescent="0.3">
      <c r="A346" s="2">
        <v>26973</v>
      </c>
      <c r="B346">
        <v>36.619999999999898</v>
      </c>
      <c r="C346">
        <v>-25.82</v>
      </c>
      <c r="D346">
        <v>-26.63</v>
      </c>
    </row>
    <row r="347" spans="1:4" x14ac:dyDescent="0.3">
      <c r="A347" s="2">
        <v>26981</v>
      </c>
      <c r="B347">
        <v>33.75</v>
      </c>
      <c r="C347">
        <v>-22.95</v>
      </c>
      <c r="D347">
        <v>-23.76</v>
      </c>
    </row>
    <row r="348" spans="1:4" x14ac:dyDescent="0.3">
      <c r="A348" s="2">
        <v>26983</v>
      </c>
      <c r="B348">
        <v>33.65</v>
      </c>
      <c r="C348">
        <v>-22.85</v>
      </c>
      <c r="D348">
        <v>-23.66</v>
      </c>
    </row>
    <row r="349" spans="1:4" x14ac:dyDescent="0.3">
      <c r="A349" s="2">
        <v>26988</v>
      </c>
      <c r="B349">
        <v>33.619999999999898</v>
      </c>
      <c r="C349">
        <v>-22.82</v>
      </c>
      <c r="D349">
        <v>-23.63</v>
      </c>
    </row>
    <row r="350" spans="1:4" x14ac:dyDescent="0.3">
      <c r="A350" s="2">
        <v>26993</v>
      </c>
      <c r="B350">
        <v>33.47</v>
      </c>
      <c r="C350">
        <v>-22.67</v>
      </c>
      <c r="D350">
        <v>-23.48</v>
      </c>
    </row>
    <row r="351" spans="1:4" x14ac:dyDescent="0.3">
      <c r="A351" s="2">
        <v>26998</v>
      </c>
      <c r="B351">
        <v>33.5</v>
      </c>
      <c r="C351">
        <v>-22.7</v>
      </c>
      <c r="D351">
        <v>-23.51</v>
      </c>
    </row>
    <row r="352" spans="1:4" x14ac:dyDescent="0.3">
      <c r="A352" s="2">
        <v>27001</v>
      </c>
      <c r="B352">
        <v>33.5</v>
      </c>
      <c r="C352">
        <v>-22.7</v>
      </c>
      <c r="D352">
        <v>-23.51</v>
      </c>
    </row>
    <row r="353" spans="1:4" x14ac:dyDescent="0.3">
      <c r="A353" s="2">
        <v>27003</v>
      </c>
      <c r="B353">
        <v>33.39</v>
      </c>
      <c r="C353">
        <v>-22.59</v>
      </c>
      <c r="D353">
        <v>-23.4</v>
      </c>
    </row>
    <row r="354" spans="1:4" x14ac:dyDescent="0.3">
      <c r="A354" s="2">
        <v>27008</v>
      </c>
      <c r="B354">
        <v>33.26</v>
      </c>
      <c r="C354">
        <v>-22.46</v>
      </c>
      <c r="D354">
        <v>-23.27</v>
      </c>
    </row>
    <row r="355" spans="1:4" x14ac:dyDescent="0.3">
      <c r="A355" s="2">
        <v>27013</v>
      </c>
      <c r="B355">
        <v>33.26</v>
      </c>
      <c r="C355">
        <v>-22.46</v>
      </c>
      <c r="D355">
        <v>-23.27</v>
      </c>
    </row>
    <row r="356" spans="1:4" x14ac:dyDescent="0.3">
      <c r="A356" s="2">
        <v>27018</v>
      </c>
      <c r="B356">
        <v>33.32</v>
      </c>
      <c r="C356">
        <v>-22.52</v>
      </c>
      <c r="D356">
        <v>-23.33</v>
      </c>
    </row>
    <row r="357" spans="1:4" x14ac:dyDescent="0.3">
      <c r="A357" s="2">
        <v>27023</v>
      </c>
      <c r="B357">
        <v>33.340000000000003</v>
      </c>
      <c r="C357">
        <v>-22.54</v>
      </c>
      <c r="D357">
        <v>-23.35</v>
      </c>
    </row>
    <row r="358" spans="1:4" x14ac:dyDescent="0.3">
      <c r="A358" s="2">
        <v>27029</v>
      </c>
      <c r="B358">
        <v>33.24</v>
      </c>
      <c r="C358">
        <v>-22.44</v>
      </c>
      <c r="D358">
        <v>-23.25</v>
      </c>
    </row>
    <row r="359" spans="1:4" x14ac:dyDescent="0.3">
      <c r="A359" s="2">
        <v>27034</v>
      </c>
      <c r="B359">
        <v>33.270000000000003</v>
      </c>
      <c r="C359">
        <v>-22.47</v>
      </c>
      <c r="D359">
        <v>-23.28</v>
      </c>
    </row>
    <row r="360" spans="1:4" x14ac:dyDescent="0.3">
      <c r="A360" s="2">
        <v>27039</v>
      </c>
      <c r="B360">
        <v>33.229999999999897</v>
      </c>
      <c r="C360">
        <v>-22.43</v>
      </c>
      <c r="D360">
        <v>-23.24</v>
      </c>
    </row>
    <row r="361" spans="1:4" x14ac:dyDescent="0.3">
      <c r="A361" s="2">
        <v>27044</v>
      </c>
      <c r="B361">
        <v>33.340000000000003</v>
      </c>
      <c r="C361">
        <v>-22.54</v>
      </c>
      <c r="D361">
        <v>-23.35</v>
      </c>
    </row>
    <row r="362" spans="1:4" x14ac:dyDescent="0.3">
      <c r="A362" s="2">
        <v>27049</v>
      </c>
      <c r="B362">
        <v>33.380000000000003</v>
      </c>
      <c r="C362">
        <v>-22.58</v>
      </c>
      <c r="D362">
        <v>-23.39</v>
      </c>
    </row>
    <row r="363" spans="1:4" x14ac:dyDescent="0.3">
      <c r="A363" s="2">
        <v>27054</v>
      </c>
      <c r="B363">
        <v>33.42</v>
      </c>
      <c r="C363">
        <v>-22.62</v>
      </c>
      <c r="D363">
        <v>-23.43</v>
      </c>
    </row>
    <row r="364" spans="1:4" x14ac:dyDescent="0.3">
      <c r="A364" s="2">
        <v>27061</v>
      </c>
      <c r="B364">
        <v>33.409999999999897</v>
      </c>
      <c r="C364">
        <v>-22.61</v>
      </c>
      <c r="D364">
        <v>-23.42</v>
      </c>
    </row>
    <row r="365" spans="1:4" x14ac:dyDescent="0.3">
      <c r="A365" s="2">
        <v>27065</v>
      </c>
      <c r="B365">
        <v>33.46</v>
      </c>
      <c r="C365">
        <v>-22.66</v>
      </c>
      <c r="D365">
        <v>-23.47</v>
      </c>
    </row>
    <row r="366" spans="1:4" x14ac:dyDescent="0.3">
      <c r="A366" s="2">
        <v>27070</v>
      </c>
      <c r="B366">
        <v>33.409999999999897</v>
      </c>
      <c r="C366">
        <v>-22.61</v>
      </c>
      <c r="D366">
        <v>-23.42</v>
      </c>
    </row>
    <row r="367" spans="1:4" x14ac:dyDescent="0.3">
      <c r="A367" s="2">
        <v>27075</v>
      </c>
      <c r="B367">
        <v>33.53</v>
      </c>
      <c r="C367">
        <v>-22.73</v>
      </c>
      <c r="D367">
        <v>-23.54</v>
      </c>
    </row>
    <row r="368" spans="1:4" x14ac:dyDescent="0.3">
      <c r="A368" s="2">
        <v>27081</v>
      </c>
      <c r="B368">
        <v>33.51</v>
      </c>
      <c r="C368">
        <v>-22.71</v>
      </c>
      <c r="D368">
        <v>-23.52</v>
      </c>
    </row>
    <row r="369" spans="1:4" x14ac:dyDescent="0.3">
      <c r="A369" s="2">
        <v>27085</v>
      </c>
      <c r="B369">
        <v>33.520000000000003</v>
      </c>
      <c r="C369">
        <v>-22.72</v>
      </c>
      <c r="D369">
        <v>-23.53</v>
      </c>
    </row>
    <row r="370" spans="1:4" x14ac:dyDescent="0.3">
      <c r="A370" s="2">
        <v>27088</v>
      </c>
      <c r="B370">
        <v>33.630000000000003</v>
      </c>
      <c r="C370">
        <v>-22.83</v>
      </c>
      <c r="D370">
        <v>-23.64</v>
      </c>
    </row>
    <row r="371" spans="1:4" x14ac:dyDescent="0.3">
      <c r="A371" s="2">
        <v>27093</v>
      </c>
      <c r="B371">
        <v>33.65</v>
      </c>
      <c r="C371">
        <v>-22.85</v>
      </c>
      <c r="D371">
        <v>-23.66</v>
      </c>
    </row>
    <row r="372" spans="1:4" x14ac:dyDescent="0.3">
      <c r="A372" s="2">
        <v>27098</v>
      </c>
      <c r="B372">
        <v>33.72</v>
      </c>
      <c r="C372">
        <v>-22.92</v>
      </c>
      <c r="D372">
        <v>-23.73</v>
      </c>
    </row>
    <row r="373" spans="1:4" x14ac:dyDescent="0.3">
      <c r="A373" s="2">
        <v>27103</v>
      </c>
      <c r="B373">
        <v>33.74</v>
      </c>
      <c r="C373">
        <v>-22.94</v>
      </c>
      <c r="D373">
        <v>-23.75</v>
      </c>
    </row>
    <row r="374" spans="1:4" x14ac:dyDescent="0.3">
      <c r="A374" s="2">
        <v>27108</v>
      </c>
      <c r="B374">
        <v>33.700000000000003</v>
      </c>
      <c r="C374">
        <v>-22.9</v>
      </c>
      <c r="D374">
        <v>-23.71</v>
      </c>
    </row>
    <row r="375" spans="1:4" x14ac:dyDescent="0.3">
      <c r="A375" s="2">
        <v>27113</v>
      </c>
      <c r="B375">
        <v>33.83</v>
      </c>
      <c r="C375">
        <v>-23.03</v>
      </c>
      <c r="D375">
        <v>-23.84</v>
      </c>
    </row>
    <row r="376" spans="1:4" x14ac:dyDescent="0.3">
      <c r="A376" s="2">
        <v>27119</v>
      </c>
      <c r="B376">
        <v>33.630000000000003</v>
      </c>
      <c r="C376">
        <v>-22.83</v>
      </c>
      <c r="D376">
        <v>-23.64</v>
      </c>
    </row>
    <row r="377" spans="1:4" x14ac:dyDescent="0.3">
      <c r="A377" s="2">
        <v>27124</v>
      </c>
      <c r="B377">
        <v>33.67</v>
      </c>
      <c r="C377">
        <v>-22.87</v>
      </c>
      <c r="D377">
        <v>-23.68</v>
      </c>
    </row>
    <row r="378" spans="1:4" x14ac:dyDescent="0.3">
      <c r="A378" s="2">
        <v>27129</v>
      </c>
      <c r="B378">
        <v>33.840000000000003</v>
      </c>
      <c r="C378">
        <v>-23.04</v>
      </c>
      <c r="D378">
        <v>-23.85</v>
      </c>
    </row>
    <row r="379" spans="1:4" x14ac:dyDescent="0.3">
      <c r="A379" s="2">
        <v>27134</v>
      </c>
      <c r="B379">
        <v>33.799999999999898</v>
      </c>
      <c r="C379">
        <v>-23</v>
      </c>
      <c r="D379">
        <v>-23.81</v>
      </c>
    </row>
    <row r="380" spans="1:4" x14ac:dyDescent="0.3">
      <c r="A380" s="2">
        <v>27139</v>
      </c>
      <c r="B380">
        <v>34.01</v>
      </c>
      <c r="C380">
        <v>-23.21</v>
      </c>
      <c r="D380">
        <v>-24.02</v>
      </c>
    </row>
    <row r="381" spans="1:4" x14ac:dyDescent="0.3">
      <c r="A381" s="2">
        <v>27144</v>
      </c>
      <c r="B381">
        <v>33.99</v>
      </c>
      <c r="C381">
        <v>-23.19</v>
      </c>
      <c r="D381">
        <v>-24</v>
      </c>
    </row>
    <row r="382" spans="1:4" x14ac:dyDescent="0.3">
      <c r="A382" s="2">
        <v>27145</v>
      </c>
      <c r="B382">
        <v>33.979999999999897</v>
      </c>
      <c r="C382">
        <v>-23.18</v>
      </c>
      <c r="D382">
        <v>-23.99</v>
      </c>
    </row>
    <row r="383" spans="1:4" x14ac:dyDescent="0.3">
      <c r="A383" s="2">
        <v>27149</v>
      </c>
      <c r="B383">
        <v>34.01</v>
      </c>
      <c r="C383">
        <v>-23.21</v>
      </c>
      <c r="D383">
        <v>-24.02</v>
      </c>
    </row>
    <row r="384" spans="1:4" x14ac:dyDescent="0.3">
      <c r="A384" s="2">
        <v>27154</v>
      </c>
      <c r="B384">
        <v>34.07</v>
      </c>
      <c r="C384">
        <v>-23.27</v>
      </c>
      <c r="D384">
        <v>-24.08</v>
      </c>
    </row>
    <row r="385" spans="1:4" x14ac:dyDescent="0.3">
      <c r="A385" s="2">
        <v>27159</v>
      </c>
      <c r="B385">
        <v>34.04</v>
      </c>
      <c r="C385">
        <v>-23.24</v>
      </c>
      <c r="D385">
        <v>-24.05</v>
      </c>
    </row>
    <row r="386" spans="1:4" x14ac:dyDescent="0.3">
      <c r="A386" s="2">
        <v>27162</v>
      </c>
      <c r="B386">
        <v>34.04</v>
      </c>
      <c r="C386">
        <v>-23.24</v>
      </c>
      <c r="D386">
        <v>-24.05</v>
      </c>
    </row>
    <row r="387" spans="1:4" x14ac:dyDescent="0.3">
      <c r="A387" s="2">
        <v>27192</v>
      </c>
      <c r="B387">
        <v>34.29</v>
      </c>
      <c r="C387">
        <v>-23.49</v>
      </c>
      <c r="D387">
        <v>-24.3</v>
      </c>
    </row>
    <row r="388" spans="1:4" x14ac:dyDescent="0.3">
      <c r="A388" s="2">
        <v>27195</v>
      </c>
      <c r="B388">
        <v>34.35</v>
      </c>
      <c r="C388">
        <v>-23.55</v>
      </c>
      <c r="D388">
        <v>-24.36</v>
      </c>
    </row>
    <row r="389" spans="1:4" x14ac:dyDescent="0.3">
      <c r="A389" s="2">
        <v>27200</v>
      </c>
      <c r="B389">
        <v>34.42</v>
      </c>
      <c r="C389">
        <v>-23.62</v>
      </c>
      <c r="D389">
        <v>-24.43</v>
      </c>
    </row>
    <row r="390" spans="1:4" x14ac:dyDescent="0.3">
      <c r="A390" s="2">
        <v>27205</v>
      </c>
      <c r="B390">
        <v>34.22</v>
      </c>
      <c r="C390">
        <v>-23.42</v>
      </c>
      <c r="D390">
        <v>-24.23</v>
      </c>
    </row>
    <row r="391" spans="1:4" x14ac:dyDescent="0.3">
      <c r="A391" s="2">
        <v>27210</v>
      </c>
      <c r="B391">
        <v>34.29</v>
      </c>
      <c r="C391">
        <v>-23.49</v>
      </c>
      <c r="D391">
        <v>-24.3</v>
      </c>
    </row>
    <row r="392" spans="1:4" x14ac:dyDescent="0.3">
      <c r="A392" s="2">
        <v>27241</v>
      </c>
      <c r="B392">
        <v>34.47</v>
      </c>
      <c r="C392">
        <v>-23.67</v>
      </c>
      <c r="D392">
        <v>-24.48</v>
      </c>
    </row>
    <row r="393" spans="1:4" x14ac:dyDescent="0.3">
      <c r="A393" s="2">
        <v>27246</v>
      </c>
      <c r="B393">
        <v>34.5</v>
      </c>
      <c r="C393">
        <v>-23.7</v>
      </c>
      <c r="D393">
        <v>-24.51</v>
      </c>
    </row>
    <row r="394" spans="1:4" x14ac:dyDescent="0.3">
      <c r="A394" s="2">
        <v>27251</v>
      </c>
      <c r="B394">
        <v>34.409999999999897</v>
      </c>
      <c r="C394">
        <v>-23.61</v>
      </c>
      <c r="D394">
        <v>-24.42</v>
      </c>
    </row>
    <row r="395" spans="1:4" x14ac:dyDescent="0.3">
      <c r="A395" s="2">
        <v>27256</v>
      </c>
      <c r="B395">
        <v>34.5</v>
      </c>
      <c r="C395">
        <v>-23.7</v>
      </c>
      <c r="D395">
        <v>-24.51</v>
      </c>
    </row>
    <row r="396" spans="1:4" x14ac:dyDescent="0.3">
      <c r="A396" s="2">
        <v>27260</v>
      </c>
      <c r="B396">
        <v>34.520000000000003</v>
      </c>
      <c r="C396">
        <v>-23.72</v>
      </c>
      <c r="D396">
        <v>-24.53</v>
      </c>
    </row>
    <row r="397" spans="1:4" x14ac:dyDescent="0.3">
      <c r="A397" s="2">
        <v>27261</v>
      </c>
      <c r="B397">
        <v>34.58</v>
      </c>
      <c r="C397">
        <v>-23.78</v>
      </c>
      <c r="D397">
        <v>-24.59</v>
      </c>
    </row>
    <row r="398" spans="1:4" x14ac:dyDescent="0.3">
      <c r="A398" s="2">
        <v>27266</v>
      </c>
      <c r="B398">
        <v>34.590000000000003</v>
      </c>
      <c r="C398">
        <v>-23.79</v>
      </c>
      <c r="D398">
        <v>-24.6</v>
      </c>
    </row>
    <row r="399" spans="1:4" x14ac:dyDescent="0.3">
      <c r="A399" s="2">
        <v>27272</v>
      </c>
      <c r="B399">
        <v>34.67</v>
      </c>
      <c r="C399">
        <v>-23.87</v>
      </c>
      <c r="D399">
        <v>-24.68</v>
      </c>
    </row>
    <row r="400" spans="1:4" x14ac:dyDescent="0.3">
      <c r="A400" s="2">
        <v>27277</v>
      </c>
      <c r="B400">
        <v>34.82</v>
      </c>
      <c r="C400">
        <v>-24.02</v>
      </c>
      <c r="D400">
        <v>-24.83</v>
      </c>
    </row>
    <row r="401" spans="1:4" x14ac:dyDescent="0.3">
      <c r="A401" s="2">
        <v>27281</v>
      </c>
      <c r="B401">
        <v>34.6</v>
      </c>
      <c r="C401">
        <v>-23.8</v>
      </c>
      <c r="D401">
        <v>-24.61</v>
      </c>
    </row>
    <row r="402" spans="1:4" x14ac:dyDescent="0.3">
      <c r="A402" s="2">
        <v>27282</v>
      </c>
      <c r="B402">
        <v>34.619999999999898</v>
      </c>
      <c r="C402">
        <v>-23.82</v>
      </c>
      <c r="D402">
        <v>-24.63</v>
      </c>
    </row>
    <row r="403" spans="1:4" x14ac:dyDescent="0.3">
      <c r="A403" s="2">
        <v>27297</v>
      </c>
      <c r="B403">
        <v>34.770000000000003</v>
      </c>
      <c r="C403">
        <v>-23.97</v>
      </c>
      <c r="D403">
        <v>-24.78</v>
      </c>
    </row>
    <row r="404" spans="1:4" x14ac:dyDescent="0.3">
      <c r="A404" s="2">
        <v>27304</v>
      </c>
      <c r="B404">
        <v>34.9</v>
      </c>
      <c r="C404">
        <v>-24.1</v>
      </c>
      <c r="D404">
        <v>-24.91</v>
      </c>
    </row>
    <row r="405" spans="1:4" x14ac:dyDescent="0.3">
      <c r="A405" s="2">
        <v>27307</v>
      </c>
      <c r="B405">
        <v>34.700000000000003</v>
      </c>
      <c r="C405">
        <v>-23.9</v>
      </c>
      <c r="D405">
        <v>-24.71</v>
      </c>
    </row>
    <row r="406" spans="1:4" x14ac:dyDescent="0.3">
      <c r="A406" s="2">
        <v>27312</v>
      </c>
      <c r="B406">
        <v>34.770000000000003</v>
      </c>
      <c r="C406">
        <v>-23.97</v>
      </c>
      <c r="D406">
        <v>-24.78</v>
      </c>
    </row>
    <row r="407" spans="1:4" x14ac:dyDescent="0.3">
      <c r="A407" s="2">
        <v>27317</v>
      </c>
      <c r="B407">
        <v>34.729999999999897</v>
      </c>
      <c r="C407">
        <v>-23.93</v>
      </c>
      <c r="D407">
        <v>-24.74</v>
      </c>
    </row>
    <row r="408" spans="1:4" x14ac:dyDescent="0.3">
      <c r="A408" s="2">
        <v>27322</v>
      </c>
      <c r="B408">
        <v>34.79</v>
      </c>
      <c r="C408">
        <v>-23.99</v>
      </c>
      <c r="D408">
        <v>-24.8</v>
      </c>
    </row>
    <row r="409" spans="1:4" x14ac:dyDescent="0.3">
      <c r="A409" s="2">
        <v>27323</v>
      </c>
      <c r="B409">
        <v>35.119999999999898</v>
      </c>
      <c r="C409">
        <v>-24.32</v>
      </c>
      <c r="D409">
        <v>-25.13</v>
      </c>
    </row>
    <row r="410" spans="1:4" x14ac:dyDescent="0.3">
      <c r="A410" s="2">
        <v>27327</v>
      </c>
      <c r="B410">
        <v>35.229999999999897</v>
      </c>
      <c r="C410">
        <v>-24.43</v>
      </c>
      <c r="D410">
        <v>-25.24</v>
      </c>
    </row>
    <row r="411" spans="1:4" x14ac:dyDescent="0.3">
      <c r="A411" s="2">
        <v>27333</v>
      </c>
      <c r="B411">
        <v>35.159999999999897</v>
      </c>
      <c r="C411">
        <v>-24.36</v>
      </c>
      <c r="D411">
        <v>-25.17</v>
      </c>
    </row>
    <row r="412" spans="1:4" x14ac:dyDescent="0.3">
      <c r="A412" s="2">
        <v>27338</v>
      </c>
      <c r="B412">
        <v>35.229999999999897</v>
      </c>
      <c r="C412">
        <v>-24.43</v>
      </c>
      <c r="D412">
        <v>-25.24</v>
      </c>
    </row>
    <row r="413" spans="1:4" x14ac:dyDescent="0.3">
      <c r="A413" s="2">
        <v>27339</v>
      </c>
      <c r="B413">
        <v>35.119999999999898</v>
      </c>
      <c r="C413">
        <v>-24.32</v>
      </c>
      <c r="D413">
        <v>-25.13</v>
      </c>
    </row>
    <row r="414" spans="1:4" x14ac:dyDescent="0.3">
      <c r="A414" s="2">
        <v>27343</v>
      </c>
      <c r="B414">
        <v>35.1</v>
      </c>
      <c r="C414">
        <v>-24.3</v>
      </c>
      <c r="D414">
        <v>-25.11</v>
      </c>
    </row>
    <row r="415" spans="1:4" x14ac:dyDescent="0.3">
      <c r="A415" s="2">
        <v>27348</v>
      </c>
      <c r="B415">
        <v>35.18</v>
      </c>
      <c r="C415">
        <v>-24.38</v>
      </c>
      <c r="D415">
        <v>-25.19</v>
      </c>
    </row>
    <row r="416" spans="1:4" x14ac:dyDescent="0.3">
      <c r="A416" s="2">
        <v>27349</v>
      </c>
      <c r="B416">
        <v>35.22</v>
      </c>
      <c r="C416">
        <v>-24.42</v>
      </c>
      <c r="D416">
        <v>-25.23</v>
      </c>
    </row>
    <row r="417" spans="1:4" x14ac:dyDescent="0.3">
      <c r="A417" s="2">
        <v>27353</v>
      </c>
      <c r="B417">
        <v>35.14</v>
      </c>
      <c r="C417">
        <v>-24.34</v>
      </c>
      <c r="D417">
        <v>-25.15</v>
      </c>
    </row>
    <row r="418" spans="1:4" x14ac:dyDescent="0.3">
      <c r="A418" s="2">
        <v>27358</v>
      </c>
      <c r="B418">
        <v>35.14</v>
      </c>
      <c r="C418">
        <v>-24.34</v>
      </c>
      <c r="D418">
        <v>-25.15</v>
      </c>
    </row>
    <row r="419" spans="1:4" x14ac:dyDescent="0.3">
      <c r="A419" s="2">
        <v>27363</v>
      </c>
      <c r="B419">
        <v>35.25</v>
      </c>
      <c r="C419">
        <v>-24.45</v>
      </c>
      <c r="D419">
        <v>-25.26</v>
      </c>
    </row>
    <row r="420" spans="1:4" x14ac:dyDescent="0.3">
      <c r="A420" s="2">
        <v>27367</v>
      </c>
      <c r="B420">
        <v>35.15</v>
      </c>
      <c r="C420">
        <v>-24.35</v>
      </c>
      <c r="D420">
        <v>-25.16</v>
      </c>
    </row>
    <row r="421" spans="1:4" x14ac:dyDescent="0.3">
      <c r="A421" s="2">
        <v>27381</v>
      </c>
      <c r="B421">
        <v>35.200000000000003</v>
      </c>
      <c r="C421">
        <v>-24.4</v>
      </c>
      <c r="D421">
        <v>-25.21</v>
      </c>
    </row>
    <row r="422" spans="1:4" x14ac:dyDescent="0.3">
      <c r="A422" s="2">
        <v>27383</v>
      </c>
      <c r="B422">
        <v>35.369999999999898</v>
      </c>
      <c r="C422">
        <v>-24.57</v>
      </c>
      <c r="D422">
        <v>-25.38</v>
      </c>
    </row>
    <row r="423" spans="1:4" x14ac:dyDescent="0.3">
      <c r="A423" s="2">
        <v>27388</v>
      </c>
      <c r="B423">
        <v>35.6</v>
      </c>
      <c r="C423">
        <v>-24.8</v>
      </c>
      <c r="D423">
        <v>-25.61</v>
      </c>
    </row>
    <row r="424" spans="1:4" x14ac:dyDescent="0.3">
      <c r="A424" s="2">
        <v>27394</v>
      </c>
      <c r="B424">
        <v>35.799999999999898</v>
      </c>
      <c r="C424">
        <v>-25</v>
      </c>
      <c r="D424">
        <v>-25.81</v>
      </c>
    </row>
    <row r="425" spans="1:4" x14ac:dyDescent="0.3">
      <c r="A425" s="2">
        <v>27397</v>
      </c>
      <c r="B425">
        <v>35.83</v>
      </c>
      <c r="C425">
        <v>-25.03</v>
      </c>
      <c r="D425">
        <v>-25.84</v>
      </c>
    </row>
    <row r="426" spans="1:4" x14ac:dyDescent="0.3">
      <c r="A426" s="2">
        <v>27399</v>
      </c>
      <c r="B426">
        <v>35.92</v>
      </c>
      <c r="C426">
        <v>-25.12</v>
      </c>
      <c r="D426">
        <v>-25.93</v>
      </c>
    </row>
    <row r="427" spans="1:4" x14ac:dyDescent="0.3">
      <c r="A427" s="2">
        <v>27404</v>
      </c>
      <c r="B427">
        <v>35.75</v>
      </c>
      <c r="C427">
        <v>-24.95</v>
      </c>
      <c r="D427">
        <v>-25.76</v>
      </c>
    </row>
    <row r="428" spans="1:4" x14ac:dyDescent="0.3">
      <c r="A428" s="2">
        <v>27409</v>
      </c>
      <c r="B428">
        <v>35.6</v>
      </c>
      <c r="C428">
        <v>-24.8</v>
      </c>
      <c r="D428">
        <v>-25.61</v>
      </c>
    </row>
    <row r="429" spans="1:4" x14ac:dyDescent="0.3">
      <c r="A429" s="2">
        <v>27414</v>
      </c>
      <c r="B429">
        <v>35.47</v>
      </c>
      <c r="C429">
        <v>-24.67</v>
      </c>
      <c r="D429">
        <v>-25.48</v>
      </c>
    </row>
    <row r="430" spans="1:4" x14ac:dyDescent="0.3">
      <c r="A430" s="2">
        <v>27419</v>
      </c>
      <c r="B430">
        <v>35.5</v>
      </c>
      <c r="C430">
        <v>-24.7</v>
      </c>
      <c r="D430">
        <v>-25.51</v>
      </c>
    </row>
    <row r="431" spans="1:4" x14ac:dyDescent="0.3">
      <c r="A431" s="2">
        <v>27425</v>
      </c>
      <c r="B431">
        <v>35.6</v>
      </c>
      <c r="C431">
        <v>-24.8</v>
      </c>
      <c r="D431">
        <v>-25.61</v>
      </c>
    </row>
    <row r="432" spans="1:4" x14ac:dyDescent="0.3">
      <c r="A432" s="2">
        <v>27430</v>
      </c>
      <c r="B432">
        <v>35.450000000000003</v>
      </c>
      <c r="C432">
        <v>-24.65</v>
      </c>
      <c r="D432">
        <v>-25.46</v>
      </c>
    </row>
    <row r="433" spans="1:4" x14ac:dyDescent="0.3">
      <c r="A433" s="2">
        <v>27432</v>
      </c>
      <c r="B433">
        <v>35.4</v>
      </c>
      <c r="C433">
        <v>-24.6</v>
      </c>
      <c r="D433">
        <v>-25.41</v>
      </c>
    </row>
    <row r="434" spans="1:4" x14ac:dyDescent="0.3">
      <c r="A434" s="2">
        <v>27435</v>
      </c>
      <c r="B434">
        <v>35.520000000000003</v>
      </c>
      <c r="C434">
        <v>-24.72</v>
      </c>
      <c r="D434">
        <v>-25.53</v>
      </c>
    </row>
    <row r="435" spans="1:4" x14ac:dyDescent="0.3">
      <c r="A435" s="2">
        <v>27440</v>
      </c>
      <c r="B435">
        <v>35.54</v>
      </c>
      <c r="C435">
        <v>-24.74</v>
      </c>
      <c r="D435">
        <v>-25.55</v>
      </c>
    </row>
    <row r="436" spans="1:4" x14ac:dyDescent="0.3">
      <c r="A436" s="2">
        <v>27445</v>
      </c>
      <c r="B436">
        <v>35.44</v>
      </c>
      <c r="C436">
        <v>-24.64</v>
      </c>
      <c r="D436">
        <v>-25.45</v>
      </c>
    </row>
    <row r="437" spans="1:4" x14ac:dyDescent="0.3">
      <c r="A437" s="2">
        <v>27449</v>
      </c>
      <c r="B437">
        <v>35.380000000000003</v>
      </c>
      <c r="C437">
        <v>-24.58</v>
      </c>
      <c r="D437">
        <v>-25.39</v>
      </c>
    </row>
    <row r="438" spans="1:4" x14ac:dyDescent="0.3">
      <c r="A438" s="2">
        <v>27450</v>
      </c>
      <c r="B438">
        <v>35.409999999999897</v>
      </c>
      <c r="C438">
        <v>-24.61</v>
      </c>
      <c r="D438">
        <v>-25.42</v>
      </c>
    </row>
    <row r="439" spans="1:4" x14ac:dyDescent="0.3">
      <c r="A439" s="2">
        <v>27453</v>
      </c>
      <c r="B439">
        <v>35.5</v>
      </c>
      <c r="C439">
        <v>-24.7</v>
      </c>
      <c r="D439">
        <v>-25.51</v>
      </c>
    </row>
    <row r="440" spans="1:4" x14ac:dyDescent="0.3">
      <c r="A440" s="2">
        <v>27458</v>
      </c>
      <c r="B440">
        <v>35.56</v>
      </c>
      <c r="C440">
        <v>-24.76</v>
      </c>
      <c r="D440">
        <v>-25.57</v>
      </c>
    </row>
    <row r="441" spans="1:4" x14ac:dyDescent="0.3">
      <c r="A441" s="2">
        <v>27463</v>
      </c>
      <c r="B441">
        <v>35.6</v>
      </c>
      <c r="C441">
        <v>-24.8</v>
      </c>
      <c r="D441">
        <v>-25.61</v>
      </c>
    </row>
    <row r="442" spans="1:4" x14ac:dyDescent="0.3">
      <c r="A442" s="2">
        <v>27465</v>
      </c>
      <c r="B442">
        <v>35.549999999999898</v>
      </c>
      <c r="C442">
        <v>-24.75</v>
      </c>
      <c r="D442">
        <v>-25.56</v>
      </c>
    </row>
    <row r="443" spans="1:4" x14ac:dyDescent="0.3">
      <c r="A443" s="2">
        <v>27468</v>
      </c>
      <c r="B443">
        <v>35.57</v>
      </c>
      <c r="C443">
        <v>-24.77</v>
      </c>
      <c r="D443">
        <v>-25.58</v>
      </c>
    </row>
    <row r="444" spans="1:4" x14ac:dyDescent="0.3">
      <c r="A444" s="2">
        <v>27473</v>
      </c>
      <c r="B444">
        <v>35.4</v>
      </c>
      <c r="C444">
        <v>-24.6</v>
      </c>
      <c r="D444">
        <v>-25.41</v>
      </c>
    </row>
    <row r="445" spans="1:4" x14ac:dyDescent="0.3">
      <c r="A445" s="2">
        <v>27478</v>
      </c>
      <c r="B445">
        <v>35.450000000000003</v>
      </c>
      <c r="C445">
        <v>-24.65</v>
      </c>
      <c r="D445">
        <v>-25.46</v>
      </c>
    </row>
    <row r="446" spans="1:4" x14ac:dyDescent="0.3">
      <c r="A446" s="2">
        <v>27484</v>
      </c>
      <c r="B446">
        <v>35.5</v>
      </c>
      <c r="C446">
        <v>-24.7</v>
      </c>
      <c r="D446">
        <v>-25.51</v>
      </c>
    </row>
    <row r="447" spans="1:4" x14ac:dyDescent="0.3">
      <c r="A447" s="2">
        <v>27489</v>
      </c>
      <c r="B447">
        <v>35.46</v>
      </c>
      <c r="C447">
        <v>-24.66</v>
      </c>
      <c r="D447">
        <v>-25.47</v>
      </c>
    </row>
    <row r="448" spans="1:4" x14ac:dyDescent="0.3">
      <c r="A448" s="2">
        <v>27494</v>
      </c>
      <c r="B448">
        <v>35.46</v>
      </c>
      <c r="C448">
        <v>-24.66</v>
      </c>
      <c r="D448">
        <v>-25.47</v>
      </c>
    </row>
    <row r="449" spans="1:4" x14ac:dyDescent="0.3">
      <c r="A449" s="2">
        <v>27499</v>
      </c>
      <c r="B449">
        <v>35.56</v>
      </c>
      <c r="C449">
        <v>-24.76</v>
      </c>
      <c r="D449">
        <v>-25.57</v>
      </c>
    </row>
    <row r="450" spans="1:4" x14ac:dyDescent="0.3">
      <c r="A450" s="2">
        <v>27501</v>
      </c>
      <c r="B450">
        <v>35.42</v>
      </c>
      <c r="C450">
        <v>-24.62</v>
      </c>
      <c r="D450">
        <v>-25.43</v>
      </c>
    </row>
    <row r="451" spans="1:4" x14ac:dyDescent="0.3">
      <c r="A451" s="2">
        <v>27504</v>
      </c>
      <c r="B451">
        <v>35.5</v>
      </c>
      <c r="C451">
        <v>-24.7</v>
      </c>
      <c r="D451">
        <v>-25.51</v>
      </c>
    </row>
    <row r="452" spans="1:4" x14ac:dyDescent="0.3">
      <c r="A452" s="2">
        <v>27509</v>
      </c>
      <c r="B452">
        <v>35.5</v>
      </c>
      <c r="C452">
        <v>-24.7</v>
      </c>
      <c r="D452">
        <v>-25.51</v>
      </c>
    </row>
    <row r="453" spans="1:4" x14ac:dyDescent="0.3">
      <c r="A453" s="2">
        <v>27514</v>
      </c>
      <c r="B453">
        <v>35.53</v>
      </c>
      <c r="C453">
        <v>-24.73</v>
      </c>
      <c r="D453">
        <v>-25.54</v>
      </c>
    </row>
    <row r="454" spans="1:4" x14ac:dyDescent="0.3">
      <c r="A454" s="2">
        <v>27519</v>
      </c>
      <c r="B454">
        <v>35.700000000000003</v>
      </c>
      <c r="C454">
        <v>-24.9</v>
      </c>
      <c r="D454">
        <v>-25.71</v>
      </c>
    </row>
    <row r="455" spans="1:4" x14ac:dyDescent="0.3">
      <c r="A455" s="2">
        <v>27520</v>
      </c>
      <c r="B455">
        <v>37.799999999999898</v>
      </c>
      <c r="C455">
        <v>-27</v>
      </c>
      <c r="D455">
        <v>-27.81</v>
      </c>
    </row>
    <row r="456" spans="1:4" x14ac:dyDescent="0.3">
      <c r="A456" s="2">
        <v>27524</v>
      </c>
      <c r="B456">
        <v>36.31</v>
      </c>
      <c r="C456">
        <v>-25.51</v>
      </c>
      <c r="D456">
        <v>-26.32</v>
      </c>
    </row>
    <row r="457" spans="1:4" x14ac:dyDescent="0.3">
      <c r="A457" s="2">
        <v>27529</v>
      </c>
      <c r="B457">
        <v>36.64</v>
      </c>
      <c r="C457">
        <v>-25.84</v>
      </c>
      <c r="D457">
        <v>-26.65</v>
      </c>
    </row>
    <row r="458" spans="1:4" x14ac:dyDescent="0.3">
      <c r="A458" s="2">
        <v>27534</v>
      </c>
      <c r="B458">
        <v>36.85</v>
      </c>
      <c r="C458">
        <v>-26.05</v>
      </c>
      <c r="D458">
        <v>-26.86</v>
      </c>
    </row>
    <row r="459" spans="1:4" x14ac:dyDescent="0.3">
      <c r="A459" s="2">
        <v>27539</v>
      </c>
      <c r="B459">
        <v>37.11</v>
      </c>
      <c r="C459">
        <v>-26.31</v>
      </c>
      <c r="D459">
        <v>-27.12</v>
      </c>
    </row>
    <row r="460" spans="1:4" x14ac:dyDescent="0.3">
      <c r="A460" s="2">
        <v>27544</v>
      </c>
      <c r="B460">
        <v>38.130000000000003</v>
      </c>
      <c r="C460">
        <v>-27.33</v>
      </c>
      <c r="D460">
        <v>-28.14</v>
      </c>
    </row>
    <row r="461" spans="1:4" x14ac:dyDescent="0.3">
      <c r="A461" s="2">
        <v>27545</v>
      </c>
      <c r="B461">
        <v>37.17</v>
      </c>
      <c r="C461">
        <v>-26.37</v>
      </c>
      <c r="D461">
        <v>-27.18</v>
      </c>
    </row>
    <row r="462" spans="1:4" x14ac:dyDescent="0.3">
      <c r="A462" s="2">
        <v>27550</v>
      </c>
      <c r="B462">
        <v>37.31</v>
      </c>
      <c r="C462">
        <v>-26.51</v>
      </c>
      <c r="D462">
        <v>-27.32</v>
      </c>
    </row>
    <row r="463" spans="1:4" x14ac:dyDescent="0.3">
      <c r="A463" s="2">
        <v>27555</v>
      </c>
      <c r="B463">
        <v>37.57</v>
      </c>
      <c r="C463">
        <v>-26.77</v>
      </c>
      <c r="D463">
        <v>-27.58</v>
      </c>
    </row>
    <row r="464" spans="1:4" x14ac:dyDescent="0.3">
      <c r="A464" s="2">
        <v>27560</v>
      </c>
      <c r="B464">
        <v>37.61</v>
      </c>
      <c r="C464">
        <v>-26.81</v>
      </c>
      <c r="D464">
        <v>-27.62</v>
      </c>
    </row>
    <row r="465" spans="1:4" x14ac:dyDescent="0.3">
      <c r="A465" s="2">
        <v>27565</v>
      </c>
      <c r="B465">
        <v>37.659999999999897</v>
      </c>
      <c r="C465">
        <v>-26.86</v>
      </c>
      <c r="D465">
        <v>-27.67</v>
      </c>
    </row>
    <row r="466" spans="1:4" x14ac:dyDescent="0.3">
      <c r="A466" s="2">
        <v>27570</v>
      </c>
      <c r="B466">
        <v>37.82</v>
      </c>
      <c r="C466">
        <v>-27.02</v>
      </c>
      <c r="D466">
        <v>-27.83</v>
      </c>
    </row>
    <row r="467" spans="1:4" x14ac:dyDescent="0.3">
      <c r="A467" s="2">
        <v>27575</v>
      </c>
      <c r="B467">
        <v>37.96</v>
      </c>
      <c r="C467">
        <v>-27.16</v>
      </c>
      <c r="D467">
        <v>-27.97</v>
      </c>
    </row>
    <row r="468" spans="1:4" x14ac:dyDescent="0.3">
      <c r="A468" s="2">
        <v>27580</v>
      </c>
      <c r="B468">
        <v>38</v>
      </c>
      <c r="C468">
        <v>-27.2</v>
      </c>
      <c r="D468">
        <v>-28.01</v>
      </c>
    </row>
    <row r="469" spans="1:4" x14ac:dyDescent="0.3">
      <c r="A469" s="2">
        <v>27585</v>
      </c>
      <c r="B469">
        <v>37.72</v>
      </c>
      <c r="C469">
        <v>-26.92</v>
      </c>
      <c r="D469">
        <v>-27.73</v>
      </c>
    </row>
    <row r="470" spans="1:4" x14ac:dyDescent="0.3">
      <c r="A470" s="2">
        <v>27590</v>
      </c>
      <c r="B470">
        <v>37.880000000000003</v>
      </c>
      <c r="C470">
        <v>-27.08</v>
      </c>
      <c r="D470">
        <v>-27.89</v>
      </c>
    </row>
    <row r="471" spans="1:4" x14ac:dyDescent="0.3">
      <c r="A471" s="2">
        <v>27595</v>
      </c>
      <c r="B471">
        <v>38.020000000000003</v>
      </c>
      <c r="C471">
        <v>-27.22</v>
      </c>
      <c r="D471">
        <v>-28.03</v>
      </c>
    </row>
    <row r="472" spans="1:4" x14ac:dyDescent="0.3">
      <c r="A472" s="2">
        <v>27600</v>
      </c>
      <c r="B472">
        <v>36.17</v>
      </c>
      <c r="C472">
        <v>-25.37</v>
      </c>
      <c r="D472">
        <v>-26.18</v>
      </c>
    </row>
    <row r="473" spans="1:4" x14ac:dyDescent="0.3">
      <c r="A473" s="2">
        <v>27606</v>
      </c>
      <c r="B473">
        <v>37.9</v>
      </c>
      <c r="C473">
        <v>-27.1</v>
      </c>
      <c r="D473">
        <v>-27.91</v>
      </c>
    </row>
    <row r="474" spans="1:4" x14ac:dyDescent="0.3">
      <c r="A474" s="2">
        <v>27611</v>
      </c>
      <c r="B474">
        <v>37.42</v>
      </c>
      <c r="C474">
        <v>-26.62</v>
      </c>
      <c r="D474">
        <v>-27.43</v>
      </c>
    </row>
    <row r="475" spans="1:4" x14ac:dyDescent="0.3">
      <c r="A475" s="2">
        <v>27616</v>
      </c>
      <c r="B475">
        <v>37.22</v>
      </c>
      <c r="C475">
        <v>-26.42</v>
      </c>
      <c r="D475">
        <v>-27.23</v>
      </c>
    </row>
    <row r="476" spans="1:4" x14ac:dyDescent="0.3">
      <c r="A476" s="2">
        <v>27621</v>
      </c>
      <c r="B476">
        <v>37.020000000000003</v>
      </c>
      <c r="C476">
        <v>-26.22</v>
      </c>
      <c r="D476">
        <v>-27.03</v>
      </c>
    </row>
    <row r="477" spans="1:4" x14ac:dyDescent="0.3">
      <c r="A477" s="2">
        <v>27626</v>
      </c>
      <c r="B477">
        <v>37.97</v>
      </c>
      <c r="C477">
        <v>-27.17</v>
      </c>
      <c r="D477">
        <v>-27.98</v>
      </c>
    </row>
    <row r="478" spans="1:4" x14ac:dyDescent="0.3">
      <c r="A478" s="2">
        <v>27631</v>
      </c>
      <c r="B478">
        <v>36.82</v>
      </c>
      <c r="C478">
        <v>-26.02</v>
      </c>
      <c r="D478">
        <v>-26.83</v>
      </c>
    </row>
    <row r="479" spans="1:4" x14ac:dyDescent="0.3">
      <c r="A479" s="2">
        <v>27637</v>
      </c>
      <c r="B479">
        <v>36.770000000000003</v>
      </c>
      <c r="C479">
        <v>-25.97</v>
      </c>
      <c r="D479">
        <v>-26.78</v>
      </c>
    </row>
    <row r="480" spans="1:4" x14ac:dyDescent="0.3">
      <c r="A480" s="2">
        <v>27642</v>
      </c>
      <c r="B480">
        <v>36.65</v>
      </c>
      <c r="C480">
        <v>-25.85</v>
      </c>
      <c r="D480">
        <v>-26.66</v>
      </c>
    </row>
    <row r="481" spans="1:4" x14ac:dyDescent="0.3">
      <c r="A481" s="2">
        <v>27647</v>
      </c>
      <c r="B481">
        <v>36.65</v>
      </c>
      <c r="C481">
        <v>-25.85</v>
      </c>
      <c r="D481">
        <v>-26.66</v>
      </c>
    </row>
    <row r="482" spans="1:4" x14ac:dyDescent="0.3">
      <c r="A482" s="2">
        <v>27652</v>
      </c>
      <c r="B482">
        <v>36.700000000000003</v>
      </c>
      <c r="C482">
        <v>-25.9</v>
      </c>
      <c r="D482">
        <v>-26.71</v>
      </c>
    </row>
    <row r="483" spans="1:4" x14ac:dyDescent="0.3">
      <c r="A483" s="2">
        <v>27657</v>
      </c>
      <c r="B483">
        <v>36.56</v>
      </c>
      <c r="C483">
        <v>-25.76</v>
      </c>
      <c r="D483">
        <v>-26.57</v>
      </c>
    </row>
    <row r="484" spans="1:4" x14ac:dyDescent="0.3">
      <c r="A484" s="2">
        <v>27662</v>
      </c>
      <c r="B484">
        <v>36.56</v>
      </c>
      <c r="C484">
        <v>-25.76</v>
      </c>
      <c r="D484">
        <v>-26.57</v>
      </c>
    </row>
    <row r="485" spans="1:4" x14ac:dyDescent="0.3">
      <c r="A485" s="2">
        <v>27667</v>
      </c>
      <c r="B485">
        <v>36.57</v>
      </c>
      <c r="C485">
        <v>-25.77</v>
      </c>
      <c r="D485">
        <v>-26.58</v>
      </c>
    </row>
    <row r="486" spans="1:4" x14ac:dyDescent="0.3">
      <c r="A486" s="2">
        <v>27672</v>
      </c>
      <c r="B486">
        <v>37.01</v>
      </c>
      <c r="C486">
        <v>-26.21</v>
      </c>
      <c r="D486">
        <v>-27.02</v>
      </c>
    </row>
    <row r="487" spans="1:4" x14ac:dyDescent="0.3">
      <c r="A487" s="2">
        <v>27677</v>
      </c>
      <c r="B487">
        <v>37.43</v>
      </c>
      <c r="C487">
        <v>-26.63</v>
      </c>
      <c r="D487">
        <v>-27.44</v>
      </c>
    </row>
    <row r="488" spans="1:4" x14ac:dyDescent="0.3">
      <c r="A488" s="2">
        <v>27681</v>
      </c>
      <c r="B488">
        <v>37.24</v>
      </c>
      <c r="C488">
        <v>-26.44</v>
      </c>
      <c r="D488">
        <v>-27.25</v>
      </c>
    </row>
    <row r="489" spans="1:4" x14ac:dyDescent="0.3">
      <c r="A489" s="2">
        <v>27682</v>
      </c>
      <c r="B489">
        <v>37.299999999999898</v>
      </c>
      <c r="C489">
        <v>-26.5</v>
      </c>
      <c r="D489">
        <v>-27.31</v>
      </c>
    </row>
    <row r="490" spans="1:4" x14ac:dyDescent="0.3">
      <c r="A490" s="2">
        <v>27687</v>
      </c>
      <c r="B490">
        <v>37.32</v>
      </c>
      <c r="C490">
        <v>-26.52</v>
      </c>
      <c r="D490">
        <v>-27.33</v>
      </c>
    </row>
    <row r="491" spans="1:4" x14ac:dyDescent="0.3">
      <c r="A491" s="2">
        <v>27692</v>
      </c>
      <c r="B491">
        <v>37.18</v>
      </c>
      <c r="C491">
        <v>-26.38</v>
      </c>
      <c r="D491">
        <v>-27.19</v>
      </c>
    </row>
    <row r="492" spans="1:4" x14ac:dyDescent="0.3">
      <c r="A492" s="2">
        <v>27698</v>
      </c>
      <c r="B492">
        <v>37.1</v>
      </c>
      <c r="C492">
        <v>-26.3</v>
      </c>
      <c r="D492">
        <v>-27.11</v>
      </c>
    </row>
    <row r="493" spans="1:4" x14ac:dyDescent="0.3">
      <c r="A493" s="2">
        <v>27703</v>
      </c>
      <c r="B493">
        <v>37.22</v>
      </c>
      <c r="C493">
        <v>-26.42</v>
      </c>
      <c r="D493">
        <v>-27.23</v>
      </c>
    </row>
    <row r="494" spans="1:4" x14ac:dyDescent="0.3">
      <c r="A494" s="2">
        <v>27708</v>
      </c>
      <c r="B494">
        <v>37.53</v>
      </c>
      <c r="C494">
        <v>-26.73</v>
      </c>
      <c r="D494">
        <v>-27.54</v>
      </c>
    </row>
    <row r="495" spans="1:4" x14ac:dyDescent="0.3">
      <c r="A495" s="2">
        <v>27713</v>
      </c>
      <c r="B495">
        <v>37.57</v>
      </c>
      <c r="C495">
        <v>-26.77</v>
      </c>
      <c r="D495">
        <v>-27.58</v>
      </c>
    </row>
    <row r="496" spans="1:4" x14ac:dyDescent="0.3">
      <c r="A496" s="2">
        <v>27718</v>
      </c>
      <c r="B496">
        <v>37.4</v>
      </c>
      <c r="C496">
        <v>-26.6</v>
      </c>
      <c r="D496">
        <v>-27.41</v>
      </c>
    </row>
    <row r="497" spans="1:4" x14ac:dyDescent="0.3">
      <c r="A497" s="2">
        <v>27723</v>
      </c>
      <c r="B497">
        <v>37.08</v>
      </c>
      <c r="C497">
        <v>-26.28</v>
      </c>
      <c r="D497">
        <v>-27.09</v>
      </c>
    </row>
    <row r="498" spans="1:4" x14ac:dyDescent="0.3">
      <c r="A498" s="2">
        <v>27728</v>
      </c>
      <c r="B498">
        <v>37.130000000000003</v>
      </c>
      <c r="C498">
        <v>-26.33</v>
      </c>
      <c r="D498">
        <v>-27.14</v>
      </c>
    </row>
    <row r="499" spans="1:4" x14ac:dyDescent="0.3">
      <c r="A499" s="2">
        <v>27731</v>
      </c>
      <c r="B499">
        <v>37.08</v>
      </c>
      <c r="C499">
        <v>-26.28</v>
      </c>
      <c r="D499">
        <v>-27.09</v>
      </c>
    </row>
    <row r="500" spans="1:4" x14ac:dyDescent="0.3">
      <c r="A500" s="2">
        <v>27733</v>
      </c>
      <c r="B500">
        <v>37.39</v>
      </c>
      <c r="C500">
        <v>-26.59</v>
      </c>
      <c r="D500">
        <v>-27.4</v>
      </c>
    </row>
    <row r="501" spans="1:4" x14ac:dyDescent="0.3">
      <c r="A501" s="2">
        <v>27738</v>
      </c>
      <c r="B501">
        <v>37.61</v>
      </c>
      <c r="C501">
        <v>-26.81</v>
      </c>
      <c r="D501">
        <v>-27.62</v>
      </c>
    </row>
    <row r="502" spans="1:4" x14ac:dyDescent="0.3">
      <c r="A502" s="2">
        <v>27743</v>
      </c>
      <c r="B502">
        <v>37.99</v>
      </c>
      <c r="C502">
        <v>-27.19</v>
      </c>
      <c r="D502">
        <v>-28</v>
      </c>
    </row>
    <row r="503" spans="1:4" x14ac:dyDescent="0.3">
      <c r="A503" s="2">
        <v>27748</v>
      </c>
      <c r="B503">
        <v>37.78</v>
      </c>
      <c r="C503">
        <v>-26.98</v>
      </c>
      <c r="D503">
        <v>-27.79</v>
      </c>
    </row>
    <row r="504" spans="1:4" x14ac:dyDescent="0.3">
      <c r="A504" s="2">
        <v>27753</v>
      </c>
      <c r="B504">
        <v>37.630000000000003</v>
      </c>
      <c r="C504">
        <v>-26.83</v>
      </c>
      <c r="D504">
        <v>-27.64</v>
      </c>
    </row>
    <row r="505" spans="1:4" x14ac:dyDescent="0.3">
      <c r="A505" s="2">
        <v>27759</v>
      </c>
      <c r="B505">
        <v>37.26</v>
      </c>
      <c r="C505">
        <v>-26.46</v>
      </c>
      <c r="D505">
        <v>-27.27</v>
      </c>
    </row>
    <row r="506" spans="1:4" x14ac:dyDescent="0.3">
      <c r="A506" s="2">
        <v>27764</v>
      </c>
      <c r="B506">
        <v>37.32</v>
      </c>
      <c r="C506">
        <v>-26.52</v>
      </c>
      <c r="D506">
        <v>-27.33</v>
      </c>
    </row>
    <row r="507" spans="1:4" x14ac:dyDescent="0.3">
      <c r="A507" s="2">
        <v>27766</v>
      </c>
      <c r="B507">
        <v>37.24</v>
      </c>
      <c r="C507">
        <v>-26.44</v>
      </c>
      <c r="D507">
        <v>-27.25</v>
      </c>
    </row>
    <row r="508" spans="1:4" x14ac:dyDescent="0.3">
      <c r="A508" s="2">
        <v>27769</v>
      </c>
      <c r="B508">
        <v>37.56</v>
      </c>
      <c r="C508">
        <v>-26.76</v>
      </c>
      <c r="D508">
        <v>-27.57</v>
      </c>
    </row>
    <row r="509" spans="1:4" x14ac:dyDescent="0.3">
      <c r="A509" s="2">
        <v>27774</v>
      </c>
      <c r="B509">
        <v>37.46</v>
      </c>
      <c r="C509">
        <v>-26.66</v>
      </c>
      <c r="D509">
        <v>-27.47</v>
      </c>
    </row>
    <row r="510" spans="1:4" x14ac:dyDescent="0.3">
      <c r="A510" s="2">
        <v>27779</v>
      </c>
      <c r="B510">
        <v>37.44</v>
      </c>
      <c r="C510">
        <v>-26.64</v>
      </c>
      <c r="D510">
        <v>-27.45</v>
      </c>
    </row>
    <row r="511" spans="1:4" x14ac:dyDescent="0.3">
      <c r="A511" s="2">
        <v>27784</v>
      </c>
      <c r="B511">
        <v>37.89</v>
      </c>
      <c r="C511">
        <v>-27.09</v>
      </c>
      <c r="D511">
        <v>-27.9</v>
      </c>
    </row>
    <row r="512" spans="1:4" x14ac:dyDescent="0.3">
      <c r="A512" s="2">
        <v>27790</v>
      </c>
      <c r="B512">
        <v>37.57</v>
      </c>
      <c r="C512">
        <v>-26.77</v>
      </c>
      <c r="D512">
        <v>-27.58</v>
      </c>
    </row>
    <row r="513" spans="1:4" x14ac:dyDescent="0.3">
      <c r="A513" s="2">
        <v>27795</v>
      </c>
      <c r="B513">
        <v>37.770000000000003</v>
      </c>
      <c r="C513">
        <v>-26.97</v>
      </c>
      <c r="D513">
        <v>-27.78</v>
      </c>
    </row>
    <row r="514" spans="1:4" x14ac:dyDescent="0.3">
      <c r="A514" s="2">
        <v>27800</v>
      </c>
      <c r="B514">
        <v>37.520000000000003</v>
      </c>
      <c r="C514">
        <v>-26.72</v>
      </c>
      <c r="D514">
        <v>-27.53</v>
      </c>
    </row>
    <row r="515" spans="1:4" x14ac:dyDescent="0.3">
      <c r="A515" s="2">
        <v>27805</v>
      </c>
      <c r="B515">
        <v>37.47</v>
      </c>
      <c r="C515">
        <v>-26.67</v>
      </c>
      <c r="D515">
        <v>-27.48</v>
      </c>
    </row>
    <row r="516" spans="1:4" x14ac:dyDescent="0.3">
      <c r="A516" s="2">
        <v>27807</v>
      </c>
      <c r="B516">
        <v>37.26</v>
      </c>
      <c r="C516">
        <v>-26.46</v>
      </c>
      <c r="D516">
        <v>-27.27</v>
      </c>
    </row>
    <row r="517" spans="1:4" x14ac:dyDescent="0.3">
      <c r="A517" s="2">
        <v>27810</v>
      </c>
      <c r="B517">
        <v>37.29</v>
      </c>
      <c r="C517">
        <v>-26.49</v>
      </c>
      <c r="D517">
        <v>-27.3</v>
      </c>
    </row>
    <row r="518" spans="1:4" x14ac:dyDescent="0.3">
      <c r="A518" s="2">
        <v>27815</v>
      </c>
      <c r="B518">
        <v>37.24</v>
      </c>
      <c r="C518">
        <v>-26.44</v>
      </c>
      <c r="D518">
        <v>-27.25</v>
      </c>
    </row>
    <row r="519" spans="1:4" x14ac:dyDescent="0.3">
      <c r="A519" s="2">
        <v>27819</v>
      </c>
      <c r="B519">
        <v>37.14</v>
      </c>
      <c r="C519">
        <v>-26.34</v>
      </c>
      <c r="D519">
        <v>-27.15</v>
      </c>
    </row>
    <row r="520" spans="1:4" x14ac:dyDescent="0.3">
      <c r="A520" s="2">
        <v>27824</v>
      </c>
      <c r="B520">
        <v>37.11</v>
      </c>
      <c r="C520">
        <v>-26.31</v>
      </c>
      <c r="D520">
        <v>-27.12</v>
      </c>
    </row>
    <row r="521" spans="1:4" x14ac:dyDescent="0.3">
      <c r="A521" s="2">
        <v>27829</v>
      </c>
      <c r="B521">
        <v>36.979999999999897</v>
      </c>
      <c r="C521">
        <v>-26.18</v>
      </c>
      <c r="D521">
        <v>-26.99</v>
      </c>
    </row>
    <row r="522" spans="1:4" x14ac:dyDescent="0.3">
      <c r="A522" s="2">
        <v>27834</v>
      </c>
      <c r="B522">
        <v>37.08</v>
      </c>
      <c r="C522">
        <v>-26.28</v>
      </c>
      <c r="D522">
        <v>-27.09</v>
      </c>
    </row>
    <row r="523" spans="1:4" x14ac:dyDescent="0.3">
      <c r="A523" s="2">
        <v>27839</v>
      </c>
      <c r="B523">
        <v>37.1</v>
      </c>
      <c r="C523">
        <v>-26.3</v>
      </c>
      <c r="D523">
        <v>-27.11</v>
      </c>
    </row>
    <row r="524" spans="1:4" x14ac:dyDescent="0.3">
      <c r="A524" s="2">
        <v>27844</v>
      </c>
      <c r="B524">
        <v>37.159999999999897</v>
      </c>
      <c r="C524">
        <v>-26.36</v>
      </c>
      <c r="D524">
        <v>-27.17</v>
      </c>
    </row>
    <row r="525" spans="1:4" x14ac:dyDescent="0.3">
      <c r="A525" s="2">
        <v>27848</v>
      </c>
      <c r="B525">
        <v>37.119999999999898</v>
      </c>
      <c r="C525">
        <v>-26.32</v>
      </c>
      <c r="D525">
        <v>-27.13</v>
      </c>
    </row>
    <row r="526" spans="1:4" x14ac:dyDescent="0.3">
      <c r="A526" s="2">
        <v>27850</v>
      </c>
      <c r="B526">
        <v>37.06</v>
      </c>
      <c r="C526">
        <v>-26.26</v>
      </c>
      <c r="D526">
        <v>-27.07</v>
      </c>
    </row>
    <row r="527" spans="1:4" x14ac:dyDescent="0.3">
      <c r="A527" s="2">
        <v>27855</v>
      </c>
      <c r="B527">
        <v>37</v>
      </c>
      <c r="C527">
        <v>-26.2</v>
      </c>
      <c r="D527">
        <v>-27.01</v>
      </c>
    </row>
    <row r="528" spans="1:4" x14ac:dyDescent="0.3">
      <c r="A528" s="2">
        <v>27860</v>
      </c>
      <c r="B528">
        <v>37.03</v>
      </c>
      <c r="C528">
        <v>-26.23</v>
      </c>
      <c r="D528">
        <v>-27.04</v>
      </c>
    </row>
    <row r="529" spans="1:4" x14ac:dyDescent="0.3">
      <c r="A529" s="2">
        <v>27865</v>
      </c>
      <c r="B529">
        <v>37.14</v>
      </c>
      <c r="C529">
        <v>-26.34</v>
      </c>
      <c r="D529">
        <v>-27.15</v>
      </c>
    </row>
    <row r="530" spans="1:4" x14ac:dyDescent="0.3">
      <c r="A530" s="2">
        <v>27870</v>
      </c>
      <c r="B530">
        <v>37.15</v>
      </c>
      <c r="C530">
        <v>-26.35</v>
      </c>
      <c r="D530">
        <v>-27.16</v>
      </c>
    </row>
    <row r="531" spans="1:4" x14ac:dyDescent="0.3">
      <c r="A531" s="2">
        <v>27875</v>
      </c>
      <c r="B531">
        <v>37.11</v>
      </c>
      <c r="C531">
        <v>-26.31</v>
      </c>
      <c r="D531">
        <v>-27.12</v>
      </c>
    </row>
    <row r="532" spans="1:4" x14ac:dyDescent="0.3">
      <c r="A532" s="2">
        <v>27880</v>
      </c>
      <c r="B532">
        <v>37.21</v>
      </c>
      <c r="C532">
        <v>-26.41</v>
      </c>
      <c r="D532">
        <v>-27.22</v>
      </c>
    </row>
    <row r="533" spans="1:4" x14ac:dyDescent="0.3">
      <c r="A533" s="2">
        <v>27885</v>
      </c>
      <c r="B533">
        <v>37.26</v>
      </c>
      <c r="C533">
        <v>-26.46</v>
      </c>
      <c r="D533">
        <v>-27.27</v>
      </c>
    </row>
    <row r="534" spans="1:4" x14ac:dyDescent="0.3">
      <c r="A534" s="2">
        <v>27890</v>
      </c>
      <c r="B534">
        <v>37.28</v>
      </c>
      <c r="C534">
        <v>-26.48</v>
      </c>
      <c r="D534">
        <v>-27.29</v>
      </c>
    </row>
    <row r="535" spans="1:4" x14ac:dyDescent="0.3">
      <c r="A535" s="2">
        <v>27891</v>
      </c>
      <c r="B535">
        <v>37.25</v>
      </c>
      <c r="C535">
        <v>-26.45</v>
      </c>
      <c r="D535">
        <v>-27.26</v>
      </c>
    </row>
    <row r="536" spans="1:4" x14ac:dyDescent="0.3">
      <c r="A536" s="2">
        <v>27895</v>
      </c>
      <c r="B536">
        <v>37.299999999999898</v>
      </c>
      <c r="C536">
        <v>-26.5</v>
      </c>
      <c r="D536">
        <v>-27.31</v>
      </c>
    </row>
    <row r="537" spans="1:4" x14ac:dyDescent="0.3">
      <c r="A537" s="2">
        <v>27900</v>
      </c>
      <c r="B537">
        <v>37.270000000000003</v>
      </c>
      <c r="C537">
        <v>-26.47</v>
      </c>
      <c r="D537">
        <v>-27.28</v>
      </c>
    </row>
    <row r="538" spans="1:4" x14ac:dyDescent="0.3">
      <c r="A538" s="2">
        <v>27905</v>
      </c>
      <c r="B538">
        <v>37.26</v>
      </c>
      <c r="C538">
        <v>-26.46</v>
      </c>
      <c r="D538">
        <v>-27.27</v>
      </c>
    </row>
    <row r="539" spans="1:4" x14ac:dyDescent="0.3">
      <c r="A539" s="2">
        <v>27911</v>
      </c>
      <c r="B539">
        <v>37.200000000000003</v>
      </c>
      <c r="C539">
        <v>-26.4</v>
      </c>
      <c r="D539">
        <v>-27.21</v>
      </c>
    </row>
    <row r="540" spans="1:4" x14ac:dyDescent="0.3">
      <c r="A540" s="2">
        <v>27916</v>
      </c>
      <c r="B540">
        <v>37.25</v>
      </c>
      <c r="C540">
        <v>-26.45</v>
      </c>
      <c r="D540">
        <v>-27.26</v>
      </c>
    </row>
    <row r="541" spans="1:4" x14ac:dyDescent="0.3">
      <c r="A541" s="2">
        <v>27921</v>
      </c>
      <c r="B541">
        <v>37.26</v>
      </c>
      <c r="C541">
        <v>-26.46</v>
      </c>
      <c r="D541">
        <v>-27.27</v>
      </c>
    </row>
    <row r="542" spans="1:4" x14ac:dyDescent="0.3">
      <c r="A542" s="2">
        <v>27926</v>
      </c>
      <c r="B542">
        <v>37.33</v>
      </c>
      <c r="C542">
        <v>-26.53</v>
      </c>
      <c r="D542">
        <v>-27.34</v>
      </c>
    </row>
    <row r="543" spans="1:4" x14ac:dyDescent="0.3">
      <c r="A543" s="2">
        <v>27931</v>
      </c>
      <c r="B543">
        <v>37.33</v>
      </c>
      <c r="C543">
        <v>-26.53</v>
      </c>
      <c r="D543">
        <v>-27.34</v>
      </c>
    </row>
    <row r="544" spans="1:4" x14ac:dyDescent="0.3">
      <c r="A544" s="2">
        <v>27935</v>
      </c>
      <c r="B544">
        <v>37.380000000000003</v>
      </c>
      <c r="C544">
        <v>-26.58</v>
      </c>
      <c r="D544">
        <v>-27.39</v>
      </c>
    </row>
    <row r="545" spans="1:4" x14ac:dyDescent="0.3">
      <c r="A545" s="2">
        <v>27936</v>
      </c>
      <c r="B545">
        <v>37.39</v>
      </c>
      <c r="C545">
        <v>-26.59</v>
      </c>
      <c r="D545">
        <v>-27.4</v>
      </c>
    </row>
    <row r="546" spans="1:4" x14ac:dyDescent="0.3">
      <c r="A546" s="2">
        <v>27941</v>
      </c>
      <c r="B546">
        <v>37.39</v>
      </c>
      <c r="C546">
        <v>-26.59</v>
      </c>
      <c r="D546">
        <v>-27.4</v>
      </c>
    </row>
    <row r="547" spans="1:4" x14ac:dyDescent="0.3">
      <c r="A547" s="2">
        <v>27946</v>
      </c>
      <c r="B547">
        <v>37.42</v>
      </c>
      <c r="C547">
        <v>-26.62</v>
      </c>
      <c r="D547">
        <v>-27.43</v>
      </c>
    </row>
    <row r="548" spans="1:4" x14ac:dyDescent="0.3">
      <c r="A548" s="2">
        <v>27951</v>
      </c>
      <c r="B548">
        <v>37.44</v>
      </c>
      <c r="C548">
        <v>-26.64</v>
      </c>
      <c r="D548">
        <v>-27.45</v>
      </c>
    </row>
    <row r="549" spans="1:4" x14ac:dyDescent="0.3">
      <c r="A549" s="2">
        <v>27956</v>
      </c>
      <c r="B549">
        <v>37.409999999999897</v>
      </c>
      <c r="C549">
        <v>-26.61</v>
      </c>
      <c r="D549">
        <v>-27.42</v>
      </c>
    </row>
    <row r="550" spans="1:4" x14ac:dyDescent="0.3">
      <c r="A550" s="2">
        <v>27961</v>
      </c>
      <c r="B550">
        <v>37.549999999999898</v>
      </c>
      <c r="C550">
        <v>-26.75</v>
      </c>
      <c r="D550">
        <v>-27.56</v>
      </c>
    </row>
    <row r="551" spans="1:4" x14ac:dyDescent="0.3">
      <c r="A551" s="2">
        <v>27966</v>
      </c>
      <c r="B551">
        <v>37.520000000000003</v>
      </c>
      <c r="C551">
        <v>-26.72</v>
      </c>
      <c r="D551">
        <v>-27.53</v>
      </c>
    </row>
    <row r="552" spans="1:4" x14ac:dyDescent="0.3">
      <c r="A552" s="2">
        <v>27967</v>
      </c>
      <c r="B552">
        <v>37.549999999999898</v>
      </c>
      <c r="C552">
        <v>-26.75</v>
      </c>
      <c r="D552">
        <v>-27.56</v>
      </c>
    </row>
    <row r="553" spans="1:4" x14ac:dyDescent="0.3">
      <c r="A553" s="2">
        <v>27972</v>
      </c>
      <c r="B553">
        <v>37.43</v>
      </c>
      <c r="C553">
        <v>-26.63</v>
      </c>
      <c r="D553">
        <v>-27.44</v>
      </c>
    </row>
    <row r="554" spans="1:4" x14ac:dyDescent="0.3">
      <c r="A554" s="2">
        <v>27977</v>
      </c>
      <c r="B554">
        <v>37.56</v>
      </c>
      <c r="C554">
        <v>-26.76</v>
      </c>
      <c r="D554">
        <v>-27.57</v>
      </c>
    </row>
    <row r="555" spans="1:4" x14ac:dyDescent="0.3">
      <c r="A555" s="2">
        <v>27982</v>
      </c>
      <c r="B555">
        <v>37.520000000000003</v>
      </c>
      <c r="C555">
        <v>-26.72</v>
      </c>
      <c r="D555">
        <v>-27.53</v>
      </c>
    </row>
    <row r="556" spans="1:4" x14ac:dyDescent="0.3">
      <c r="A556" s="2">
        <v>27987</v>
      </c>
      <c r="B556">
        <v>37.54</v>
      </c>
      <c r="C556">
        <v>-26.74</v>
      </c>
      <c r="D556">
        <v>-27.55</v>
      </c>
    </row>
    <row r="557" spans="1:4" x14ac:dyDescent="0.3">
      <c r="A557" s="2">
        <v>27992</v>
      </c>
      <c r="B557">
        <v>37.630000000000003</v>
      </c>
      <c r="C557">
        <v>-26.83</v>
      </c>
      <c r="D557">
        <v>-27.64</v>
      </c>
    </row>
    <row r="558" spans="1:4" x14ac:dyDescent="0.3">
      <c r="A558" s="2">
        <v>27997</v>
      </c>
      <c r="B558">
        <v>37.67</v>
      </c>
      <c r="C558">
        <v>-26.87</v>
      </c>
      <c r="D558">
        <v>-27.68</v>
      </c>
    </row>
    <row r="559" spans="1:4" x14ac:dyDescent="0.3">
      <c r="A559" s="2">
        <v>28003</v>
      </c>
      <c r="B559">
        <v>37.729999999999897</v>
      </c>
      <c r="C559">
        <v>-26.93</v>
      </c>
      <c r="D559">
        <v>-27.74</v>
      </c>
    </row>
    <row r="560" spans="1:4" x14ac:dyDescent="0.3">
      <c r="A560" s="2">
        <v>28008</v>
      </c>
      <c r="B560">
        <v>37.68</v>
      </c>
      <c r="C560">
        <v>-26.88</v>
      </c>
      <c r="D560">
        <v>-27.69</v>
      </c>
    </row>
    <row r="561" spans="1:4" x14ac:dyDescent="0.3">
      <c r="A561" s="2">
        <v>28013</v>
      </c>
      <c r="B561">
        <v>37.770000000000003</v>
      </c>
      <c r="C561">
        <v>-26.97</v>
      </c>
      <c r="D561">
        <v>-27.78</v>
      </c>
    </row>
    <row r="562" spans="1:4" x14ac:dyDescent="0.3">
      <c r="A562" s="2">
        <v>28018</v>
      </c>
      <c r="B562">
        <v>37.83</v>
      </c>
      <c r="C562">
        <v>-27.03</v>
      </c>
      <c r="D562">
        <v>-27.84</v>
      </c>
    </row>
    <row r="563" spans="1:4" x14ac:dyDescent="0.3">
      <c r="A563" s="2">
        <v>28023</v>
      </c>
      <c r="B563">
        <v>37.700000000000003</v>
      </c>
      <c r="C563">
        <v>-26.9</v>
      </c>
      <c r="D563">
        <v>-27.71</v>
      </c>
    </row>
    <row r="564" spans="1:4" x14ac:dyDescent="0.3">
      <c r="A564" s="2">
        <v>28028</v>
      </c>
      <c r="B564">
        <v>37.82</v>
      </c>
      <c r="C564">
        <v>-27.02</v>
      </c>
      <c r="D564">
        <v>-27.83</v>
      </c>
    </row>
    <row r="565" spans="1:4" x14ac:dyDescent="0.3">
      <c r="A565" s="2">
        <v>28033</v>
      </c>
      <c r="B565">
        <v>37.82</v>
      </c>
      <c r="C565">
        <v>-27.02</v>
      </c>
      <c r="D565">
        <v>-27.83</v>
      </c>
    </row>
    <row r="566" spans="1:4" x14ac:dyDescent="0.3">
      <c r="A566" s="2">
        <v>28038</v>
      </c>
      <c r="B566">
        <v>37.840000000000003</v>
      </c>
      <c r="C566">
        <v>-27.04</v>
      </c>
      <c r="D566">
        <v>-27.85</v>
      </c>
    </row>
    <row r="567" spans="1:4" x14ac:dyDescent="0.3">
      <c r="A567" s="2">
        <v>28043</v>
      </c>
      <c r="B567">
        <v>37.950000000000003</v>
      </c>
      <c r="C567">
        <v>-27.15</v>
      </c>
      <c r="D567">
        <v>-27.96</v>
      </c>
    </row>
    <row r="568" spans="1:4" x14ac:dyDescent="0.3">
      <c r="A568" s="2">
        <v>28048</v>
      </c>
      <c r="B568">
        <v>38</v>
      </c>
      <c r="C568">
        <v>-27.2</v>
      </c>
      <c r="D568">
        <v>-28.01</v>
      </c>
    </row>
    <row r="569" spans="1:4" x14ac:dyDescent="0.3">
      <c r="A569" s="2">
        <v>28053</v>
      </c>
      <c r="B569">
        <v>38.17</v>
      </c>
      <c r="C569">
        <v>-27.37</v>
      </c>
      <c r="D569">
        <v>-28.18</v>
      </c>
    </row>
    <row r="570" spans="1:4" x14ac:dyDescent="0.3">
      <c r="A570" s="2">
        <v>28058</v>
      </c>
      <c r="B570">
        <v>38.25</v>
      </c>
      <c r="C570">
        <v>-27.45</v>
      </c>
      <c r="D570">
        <v>-28.26</v>
      </c>
    </row>
    <row r="571" spans="1:4" x14ac:dyDescent="0.3">
      <c r="A571" s="2">
        <v>28061</v>
      </c>
      <c r="B571">
        <v>38.299999999999898</v>
      </c>
      <c r="C571">
        <v>-27.5</v>
      </c>
      <c r="D571">
        <v>-28.31</v>
      </c>
    </row>
    <row r="572" spans="1:4" x14ac:dyDescent="0.3">
      <c r="A572" s="2">
        <v>28064</v>
      </c>
      <c r="B572">
        <v>38.229999999999897</v>
      </c>
      <c r="C572">
        <v>-27.43</v>
      </c>
      <c r="D572">
        <v>-28.24</v>
      </c>
    </row>
    <row r="573" spans="1:4" x14ac:dyDescent="0.3">
      <c r="A573" s="2">
        <v>28069</v>
      </c>
      <c r="B573">
        <v>38.51</v>
      </c>
      <c r="C573">
        <v>-27.71</v>
      </c>
      <c r="D573">
        <v>-28.52</v>
      </c>
    </row>
    <row r="574" spans="1:4" x14ac:dyDescent="0.3">
      <c r="A574" s="2">
        <v>28074</v>
      </c>
      <c r="B574">
        <v>38.47</v>
      </c>
      <c r="C574">
        <v>-27.67</v>
      </c>
      <c r="D574">
        <v>-28.48</v>
      </c>
    </row>
    <row r="575" spans="1:4" x14ac:dyDescent="0.3">
      <c r="A575" s="2">
        <v>28079</v>
      </c>
      <c r="B575">
        <v>38.5</v>
      </c>
      <c r="C575">
        <v>-27.7</v>
      </c>
      <c r="D575">
        <v>-28.51</v>
      </c>
    </row>
    <row r="576" spans="1:4" x14ac:dyDescent="0.3">
      <c r="A576" s="2">
        <v>28084</v>
      </c>
      <c r="B576">
        <v>38.380000000000003</v>
      </c>
      <c r="C576">
        <v>-27.58</v>
      </c>
      <c r="D576">
        <v>-28.39</v>
      </c>
    </row>
    <row r="577" spans="1:4" x14ac:dyDescent="0.3">
      <c r="A577" s="2">
        <v>28089</v>
      </c>
      <c r="B577">
        <v>38.54</v>
      </c>
      <c r="C577">
        <v>-27.74</v>
      </c>
      <c r="D577">
        <v>-28.55</v>
      </c>
    </row>
    <row r="578" spans="1:4" x14ac:dyDescent="0.3">
      <c r="A578" s="2">
        <v>28094</v>
      </c>
      <c r="B578">
        <v>38.56</v>
      </c>
      <c r="C578">
        <v>-27.76</v>
      </c>
      <c r="D578">
        <v>-28.57</v>
      </c>
    </row>
    <row r="579" spans="1:4" x14ac:dyDescent="0.3">
      <c r="A579" s="2">
        <v>28099</v>
      </c>
      <c r="B579">
        <v>38.64</v>
      </c>
      <c r="C579">
        <v>-27.84</v>
      </c>
      <c r="D579">
        <v>-28.65</v>
      </c>
    </row>
    <row r="580" spans="1:4" x14ac:dyDescent="0.3">
      <c r="A580" s="2">
        <v>28101</v>
      </c>
      <c r="B580">
        <v>38.4</v>
      </c>
      <c r="C580">
        <v>-27.6</v>
      </c>
      <c r="D580">
        <v>-28.41</v>
      </c>
    </row>
    <row r="581" spans="1:4" x14ac:dyDescent="0.3">
      <c r="A581" s="2">
        <v>28104</v>
      </c>
      <c r="B581">
        <v>38.659999999999897</v>
      </c>
      <c r="C581">
        <v>-27.86</v>
      </c>
      <c r="D581">
        <v>-28.67</v>
      </c>
    </row>
    <row r="582" spans="1:4" x14ac:dyDescent="0.3">
      <c r="A582" s="2">
        <v>28109</v>
      </c>
      <c r="B582">
        <v>38.619999999999898</v>
      </c>
      <c r="C582">
        <v>-27.82</v>
      </c>
      <c r="D582">
        <v>-28.63</v>
      </c>
    </row>
    <row r="583" spans="1:4" x14ac:dyDescent="0.3">
      <c r="A583" s="2">
        <v>28114</v>
      </c>
      <c r="B583">
        <v>38.53</v>
      </c>
      <c r="C583">
        <v>-27.73</v>
      </c>
      <c r="D583">
        <v>-28.54</v>
      </c>
    </row>
    <row r="584" spans="1:4" x14ac:dyDescent="0.3">
      <c r="A584" s="2">
        <v>28119</v>
      </c>
      <c r="B584">
        <v>38.65</v>
      </c>
      <c r="C584">
        <v>-27.85</v>
      </c>
      <c r="D584">
        <v>-28.66</v>
      </c>
    </row>
    <row r="585" spans="1:4" x14ac:dyDescent="0.3">
      <c r="A585" s="2">
        <v>28125</v>
      </c>
      <c r="B585">
        <v>38.57</v>
      </c>
      <c r="C585">
        <v>-27.77</v>
      </c>
      <c r="D585">
        <v>-28.58</v>
      </c>
    </row>
    <row r="586" spans="1:4" x14ac:dyDescent="0.3">
      <c r="A586" s="2">
        <v>28130</v>
      </c>
      <c r="B586">
        <v>38.61</v>
      </c>
      <c r="C586">
        <v>-27.81</v>
      </c>
      <c r="D586">
        <v>-28.62</v>
      </c>
    </row>
    <row r="587" spans="1:4" x14ac:dyDescent="0.3">
      <c r="A587" s="2">
        <v>28135</v>
      </c>
      <c r="B587">
        <v>38.51</v>
      </c>
      <c r="C587">
        <v>-27.71</v>
      </c>
      <c r="D587">
        <v>-28.52</v>
      </c>
    </row>
    <row r="588" spans="1:4" x14ac:dyDescent="0.3">
      <c r="A588" s="2">
        <v>28140</v>
      </c>
      <c r="B588">
        <v>38.53</v>
      </c>
      <c r="C588">
        <v>-27.73</v>
      </c>
      <c r="D588">
        <v>-28.54</v>
      </c>
    </row>
    <row r="589" spans="1:4" x14ac:dyDescent="0.3">
      <c r="A589" s="2">
        <v>28145</v>
      </c>
      <c r="B589">
        <v>38.6</v>
      </c>
      <c r="C589">
        <v>-27.8</v>
      </c>
      <c r="D589">
        <v>-28.61</v>
      </c>
    </row>
    <row r="590" spans="1:4" x14ac:dyDescent="0.3">
      <c r="A590" s="2">
        <v>28150</v>
      </c>
      <c r="B590">
        <v>38.53</v>
      </c>
      <c r="C590">
        <v>-27.73</v>
      </c>
      <c r="D590">
        <v>-28.54</v>
      </c>
    </row>
    <row r="591" spans="1:4" x14ac:dyDescent="0.3">
      <c r="A591" s="2">
        <v>28156</v>
      </c>
      <c r="B591">
        <v>38.68</v>
      </c>
      <c r="C591">
        <v>-27.88</v>
      </c>
      <c r="D591">
        <v>-28.69</v>
      </c>
    </row>
    <row r="592" spans="1:4" x14ac:dyDescent="0.3">
      <c r="A592" s="2">
        <v>28161</v>
      </c>
      <c r="B592">
        <v>38.71</v>
      </c>
      <c r="C592">
        <v>-27.91</v>
      </c>
      <c r="D592">
        <v>-28.72</v>
      </c>
    </row>
    <row r="593" spans="1:4" x14ac:dyDescent="0.3">
      <c r="A593" s="2">
        <v>28166</v>
      </c>
      <c r="B593">
        <v>38.869999999999898</v>
      </c>
      <c r="C593">
        <v>-28.07</v>
      </c>
      <c r="D593">
        <v>-28.88</v>
      </c>
    </row>
    <row r="594" spans="1:4" x14ac:dyDescent="0.3">
      <c r="A594" s="2">
        <v>28171</v>
      </c>
      <c r="B594">
        <v>38.83</v>
      </c>
      <c r="C594">
        <v>-28.03</v>
      </c>
      <c r="D594">
        <v>-28.84</v>
      </c>
    </row>
    <row r="595" spans="1:4" x14ac:dyDescent="0.3">
      <c r="A595" s="2">
        <v>28176</v>
      </c>
      <c r="B595">
        <v>38.74</v>
      </c>
      <c r="C595">
        <v>-27.94</v>
      </c>
      <c r="D595">
        <v>-28.75</v>
      </c>
    </row>
    <row r="596" spans="1:4" x14ac:dyDescent="0.3">
      <c r="A596" s="2">
        <v>28181</v>
      </c>
      <c r="B596">
        <v>38.82</v>
      </c>
      <c r="C596">
        <v>-28.02</v>
      </c>
      <c r="D596">
        <v>-28.83</v>
      </c>
    </row>
    <row r="597" spans="1:4" x14ac:dyDescent="0.3">
      <c r="A597" s="2">
        <v>28184</v>
      </c>
      <c r="B597">
        <v>38.86</v>
      </c>
      <c r="C597">
        <v>-28.06</v>
      </c>
      <c r="D597">
        <v>-28.87</v>
      </c>
    </row>
    <row r="598" spans="1:4" x14ac:dyDescent="0.3">
      <c r="A598" s="2">
        <v>28187</v>
      </c>
      <c r="B598">
        <v>38.950000000000003</v>
      </c>
      <c r="C598">
        <v>-28.15</v>
      </c>
      <c r="D598">
        <v>-28.96</v>
      </c>
    </row>
    <row r="599" spans="1:4" x14ac:dyDescent="0.3">
      <c r="A599" s="2">
        <v>28189</v>
      </c>
      <c r="B599">
        <v>39.1</v>
      </c>
      <c r="C599">
        <v>-28.3</v>
      </c>
      <c r="D599">
        <v>-29.11</v>
      </c>
    </row>
    <row r="600" spans="1:4" x14ac:dyDescent="0.3">
      <c r="A600" s="2">
        <v>28194</v>
      </c>
      <c r="B600">
        <v>39.01</v>
      </c>
      <c r="C600">
        <v>-28.21</v>
      </c>
      <c r="D600">
        <v>-29.02</v>
      </c>
    </row>
    <row r="601" spans="1:4" x14ac:dyDescent="0.3">
      <c r="A601" s="2">
        <v>28199</v>
      </c>
      <c r="B601">
        <v>39.090000000000003</v>
      </c>
      <c r="C601">
        <v>-28.29</v>
      </c>
      <c r="D601">
        <v>-29.1</v>
      </c>
    </row>
    <row r="602" spans="1:4" x14ac:dyDescent="0.3">
      <c r="A602" s="2">
        <v>28204</v>
      </c>
      <c r="B602">
        <v>39.11</v>
      </c>
      <c r="C602">
        <v>-28.31</v>
      </c>
      <c r="D602">
        <v>-29.12</v>
      </c>
    </row>
    <row r="603" spans="1:4" x14ac:dyDescent="0.3">
      <c r="A603" s="2">
        <v>28209</v>
      </c>
      <c r="B603">
        <v>39.03</v>
      </c>
      <c r="C603">
        <v>-28.23</v>
      </c>
      <c r="D603">
        <v>-29.04</v>
      </c>
    </row>
    <row r="604" spans="1:4" x14ac:dyDescent="0.3">
      <c r="A604" s="2">
        <v>28235</v>
      </c>
      <c r="B604">
        <v>39.22</v>
      </c>
      <c r="C604">
        <v>-28.42</v>
      </c>
      <c r="D604">
        <v>-29.23</v>
      </c>
    </row>
    <row r="605" spans="1:4" x14ac:dyDescent="0.3">
      <c r="A605" s="2">
        <v>28242</v>
      </c>
      <c r="B605">
        <v>39.22</v>
      </c>
      <c r="C605">
        <v>-28.42</v>
      </c>
      <c r="D605">
        <v>-29.23</v>
      </c>
    </row>
    <row r="606" spans="1:4" x14ac:dyDescent="0.3">
      <c r="A606" s="2">
        <v>28245</v>
      </c>
      <c r="B606">
        <v>39.340000000000003</v>
      </c>
      <c r="C606">
        <v>-28.54</v>
      </c>
      <c r="D606">
        <v>-29.35</v>
      </c>
    </row>
    <row r="607" spans="1:4" x14ac:dyDescent="0.3">
      <c r="A607" s="2">
        <v>28250</v>
      </c>
      <c r="B607">
        <v>39.26</v>
      </c>
      <c r="C607">
        <v>-28.46</v>
      </c>
      <c r="D607">
        <v>-29.27</v>
      </c>
    </row>
    <row r="608" spans="1:4" x14ac:dyDescent="0.3">
      <c r="A608" s="2">
        <v>28255</v>
      </c>
      <c r="B608">
        <v>39.56</v>
      </c>
      <c r="C608">
        <v>-28.76</v>
      </c>
      <c r="D608">
        <v>-29.57</v>
      </c>
    </row>
    <row r="609" spans="1:4" x14ac:dyDescent="0.3">
      <c r="A609" s="2">
        <v>28260</v>
      </c>
      <c r="B609">
        <v>39.85</v>
      </c>
      <c r="C609">
        <v>-29.05</v>
      </c>
      <c r="D609">
        <v>-29.86</v>
      </c>
    </row>
    <row r="610" spans="1:4" x14ac:dyDescent="0.3">
      <c r="A610" s="2">
        <v>28265</v>
      </c>
      <c r="B610">
        <v>40.03</v>
      </c>
      <c r="C610">
        <v>-29.23</v>
      </c>
      <c r="D610">
        <v>-30.04</v>
      </c>
    </row>
    <row r="611" spans="1:4" x14ac:dyDescent="0.3">
      <c r="A611" s="2">
        <v>28270</v>
      </c>
      <c r="B611">
        <v>40.159999999999897</v>
      </c>
      <c r="C611">
        <v>-29.36</v>
      </c>
      <c r="D611">
        <v>-30.17</v>
      </c>
    </row>
    <row r="612" spans="1:4" x14ac:dyDescent="0.3">
      <c r="A612" s="2">
        <v>28271</v>
      </c>
      <c r="B612">
        <v>40.159999999999897</v>
      </c>
      <c r="C612">
        <v>-29.36</v>
      </c>
      <c r="D612">
        <v>-30.17</v>
      </c>
    </row>
    <row r="613" spans="1:4" x14ac:dyDescent="0.3">
      <c r="A613" s="2">
        <v>28286</v>
      </c>
      <c r="B613">
        <v>40.619999999999898</v>
      </c>
      <c r="C613">
        <v>-29.82</v>
      </c>
      <c r="D613">
        <v>-30.63</v>
      </c>
    </row>
    <row r="614" spans="1:4" x14ac:dyDescent="0.3">
      <c r="A614" s="2">
        <v>28291</v>
      </c>
      <c r="B614">
        <v>40.81</v>
      </c>
      <c r="C614">
        <v>-30.01</v>
      </c>
      <c r="D614">
        <v>-30.82</v>
      </c>
    </row>
    <row r="615" spans="1:4" x14ac:dyDescent="0.3">
      <c r="A615" s="2">
        <v>28296</v>
      </c>
      <c r="B615">
        <v>40.86</v>
      </c>
      <c r="C615">
        <v>-30.06</v>
      </c>
      <c r="D615">
        <v>-30.87</v>
      </c>
    </row>
    <row r="616" spans="1:4" x14ac:dyDescent="0.3">
      <c r="A616" s="2">
        <v>28301</v>
      </c>
      <c r="B616">
        <v>40.99</v>
      </c>
      <c r="C616">
        <v>-30.19</v>
      </c>
      <c r="D616">
        <v>-31</v>
      </c>
    </row>
    <row r="617" spans="1:4" x14ac:dyDescent="0.3">
      <c r="A617" s="2">
        <v>28306</v>
      </c>
      <c r="B617">
        <v>41.07</v>
      </c>
      <c r="C617">
        <v>-30.27</v>
      </c>
      <c r="D617">
        <v>-31.08</v>
      </c>
    </row>
    <row r="618" spans="1:4" x14ac:dyDescent="0.3">
      <c r="A618" s="2">
        <v>28311</v>
      </c>
      <c r="B618">
        <v>41.02</v>
      </c>
      <c r="C618">
        <v>-30.22</v>
      </c>
      <c r="D618">
        <v>-31.03</v>
      </c>
    </row>
    <row r="619" spans="1:4" x14ac:dyDescent="0.3">
      <c r="A619" s="2">
        <v>28312</v>
      </c>
      <c r="B619">
        <v>40.96</v>
      </c>
      <c r="C619">
        <v>-30.16</v>
      </c>
      <c r="D619">
        <v>-30.97</v>
      </c>
    </row>
    <row r="620" spans="1:4" x14ac:dyDescent="0.3">
      <c r="A620" s="2">
        <v>28316</v>
      </c>
      <c r="B620">
        <v>41.08</v>
      </c>
      <c r="C620">
        <v>-30.28</v>
      </c>
      <c r="D620">
        <v>-31.09</v>
      </c>
    </row>
    <row r="621" spans="1:4" x14ac:dyDescent="0.3">
      <c r="A621" s="2">
        <v>28321</v>
      </c>
      <c r="B621">
        <v>41.27</v>
      </c>
      <c r="C621">
        <v>-30.47</v>
      </c>
      <c r="D621">
        <v>-31.28</v>
      </c>
    </row>
    <row r="622" spans="1:4" x14ac:dyDescent="0.3">
      <c r="A622" s="2">
        <v>28326</v>
      </c>
      <c r="B622">
        <v>41.35</v>
      </c>
      <c r="C622">
        <v>-30.55</v>
      </c>
      <c r="D622">
        <v>-31.36</v>
      </c>
    </row>
    <row r="623" spans="1:4" x14ac:dyDescent="0.3">
      <c r="A623" s="2">
        <v>28331</v>
      </c>
      <c r="B623">
        <v>41.42</v>
      </c>
      <c r="C623">
        <v>-30.62</v>
      </c>
      <c r="D623">
        <v>-31.43</v>
      </c>
    </row>
    <row r="624" spans="1:4" x14ac:dyDescent="0.3">
      <c r="A624" s="2">
        <v>28337</v>
      </c>
      <c r="B624">
        <v>41.52</v>
      </c>
      <c r="C624">
        <v>-30.72</v>
      </c>
      <c r="D624">
        <v>-31.53</v>
      </c>
    </row>
    <row r="625" spans="1:4" x14ac:dyDescent="0.3">
      <c r="A625" s="2">
        <v>28342</v>
      </c>
      <c r="B625">
        <v>41.73</v>
      </c>
      <c r="C625">
        <v>-30.93</v>
      </c>
      <c r="D625">
        <v>-31.74</v>
      </c>
    </row>
    <row r="626" spans="1:4" x14ac:dyDescent="0.3">
      <c r="A626" s="2">
        <v>28347</v>
      </c>
      <c r="B626">
        <v>41.81</v>
      </c>
      <c r="C626">
        <v>-31.01</v>
      </c>
      <c r="D626">
        <v>-31.82</v>
      </c>
    </row>
    <row r="627" spans="1:4" x14ac:dyDescent="0.3">
      <c r="A627" s="2">
        <v>28352</v>
      </c>
      <c r="B627">
        <v>41.94</v>
      </c>
      <c r="C627">
        <v>-31.14</v>
      </c>
      <c r="D627">
        <v>-31.95</v>
      </c>
    </row>
    <row r="628" spans="1:4" x14ac:dyDescent="0.3">
      <c r="A628" s="2">
        <v>28355</v>
      </c>
      <c r="B628">
        <v>41.96</v>
      </c>
      <c r="C628">
        <v>-31.16</v>
      </c>
      <c r="D628">
        <v>-31.97</v>
      </c>
    </row>
    <row r="629" spans="1:4" x14ac:dyDescent="0.3">
      <c r="A629" s="2">
        <v>28357</v>
      </c>
      <c r="B629">
        <v>41.78</v>
      </c>
      <c r="C629">
        <v>-30.98</v>
      </c>
      <c r="D629">
        <v>-31.79</v>
      </c>
    </row>
    <row r="630" spans="1:4" x14ac:dyDescent="0.3">
      <c r="A630" s="2">
        <v>28362</v>
      </c>
      <c r="B630">
        <v>41.92</v>
      </c>
      <c r="C630">
        <v>-31.12</v>
      </c>
      <c r="D630">
        <v>-31.93</v>
      </c>
    </row>
    <row r="631" spans="1:4" x14ac:dyDescent="0.3">
      <c r="A631" s="2">
        <v>28368</v>
      </c>
      <c r="B631">
        <v>42.01</v>
      </c>
      <c r="C631">
        <v>-31.21</v>
      </c>
      <c r="D631">
        <v>-32.020000000000003</v>
      </c>
    </row>
    <row r="632" spans="1:4" x14ac:dyDescent="0.3">
      <c r="A632" s="2">
        <v>28373</v>
      </c>
      <c r="B632">
        <v>42.04</v>
      </c>
      <c r="C632">
        <v>-31.24</v>
      </c>
      <c r="D632">
        <v>-32.049999999999898</v>
      </c>
    </row>
    <row r="633" spans="1:4" x14ac:dyDescent="0.3">
      <c r="A633" s="2">
        <v>28378</v>
      </c>
      <c r="B633">
        <v>41.98</v>
      </c>
      <c r="C633">
        <v>-31.18</v>
      </c>
      <c r="D633">
        <v>-31.99</v>
      </c>
    </row>
    <row r="634" spans="1:4" x14ac:dyDescent="0.3">
      <c r="A634" s="2">
        <v>28383</v>
      </c>
      <c r="B634">
        <v>42.22</v>
      </c>
      <c r="C634">
        <v>-31.42</v>
      </c>
      <c r="D634">
        <v>-32.229999999999897</v>
      </c>
    </row>
    <row r="635" spans="1:4" x14ac:dyDescent="0.3">
      <c r="A635" s="2">
        <v>28388</v>
      </c>
      <c r="B635">
        <v>42.1</v>
      </c>
      <c r="C635">
        <v>-31.3</v>
      </c>
      <c r="D635">
        <v>-32.11</v>
      </c>
    </row>
    <row r="636" spans="1:4" x14ac:dyDescent="0.3">
      <c r="A636" s="2">
        <v>28393</v>
      </c>
      <c r="B636">
        <v>42.17</v>
      </c>
      <c r="C636">
        <v>-31.37</v>
      </c>
      <c r="D636">
        <v>-32.18</v>
      </c>
    </row>
    <row r="637" spans="1:4" x14ac:dyDescent="0.3">
      <c r="A637" s="2">
        <v>28398</v>
      </c>
      <c r="B637">
        <v>42.28</v>
      </c>
      <c r="C637">
        <v>-31.48</v>
      </c>
      <c r="D637">
        <v>-32.29</v>
      </c>
    </row>
    <row r="638" spans="1:4" x14ac:dyDescent="0.3">
      <c r="A638" s="2">
        <v>28402</v>
      </c>
      <c r="B638">
        <v>42.33</v>
      </c>
      <c r="C638">
        <v>-31.53</v>
      </c>
      <c r="D638">
        <v>-32.340000000000003</v>
      </c>
    </row>
    <row r="639" spans="1:4" x14ac:dyDescent="0.3">
      <c r="A639" s="2">
        <v>28403</v>
      </c>
      <c r="B639">
        <v>42.39</v>
      </c>
      <c r="C639">
        <v>-31.59</v>
      </c>
      <c r="D639">
        <v>-32.4</v>
      </c>
    </row>
    <row r="640" spans="1:4" x14ac:dyDescent="0.3">
      <c r="A640" s="2">
        <v>28408</v>
      </c>
      <c r="B640">
        <v>42.44</v>
      </c>
      <c r="C640">
        <v>-31.64</v>
      </c>
      <c r="D640">
        <v>-32.450000000000003</v>
      </c>
    </row>
    <row r="641" spans="1:4" x14ac:dyDescent="0.3">
      <c r="A641" s="2">
        <v>28413</v>
      </c>
      <c r="B641">
        <v>42.31</v>
      </c>
      <c r="C641">
        <v>-31.51</v>
      </c>
      <c r="D641">
        <v>-32.32</v>
      </c>
    </row>
    <row r="642" spans="1:4" x14ac:dyDescent="0.3">
      <c r="A642" s="2">
        <v>28423</v>
      </c>
      <c r="B642">
        <v>42.6</v>
      </c>
      <c r="C642">
        <v>-31.8</v>
      </c>
      <c r="D642">
        <v>-32.61</v>
      </c>
    </row>
    <row r="643" spans="1:4" x14ac:dyDescent="0.3">
      <c r="A643" s="2">
        <v>28429</v>
      </c>
      <c r="B643">
        <v>42.49</v>
      </c>
      <c r="C643">
        <v>-31.69</v>
      </c>
      <c r="D643">
        <v>-32.5</v>
      </c>
    </row>
    <row r="644" spans="1:4" x14ac:dyDescent="0.3">
      <c r="A644" s="2">
        <v>28434</v>
      </c>
      <c r="B644">
        <v>42.51</v>
      </c>
      <c r="C644">
        <v>-31.71</v>
      </c>
      <c r="D644">
        <v>-32.520000000000003</v>
      </c>
    </row>
    <row r="645" spans="1:4" x14ac:dyDescent="0.3">
      <c r="A645" s="2">
        <v>28437</v>
      </c>
      <c r="B645">
        <v>42.34</v>
      </c>
      <c r="C645">
        <v>-31.54</v>
      </c>
      <c r="D645">
        <v>-32.35</v>
      </c>
    </row>
    <row r="646" spans="1:4" x14ac:dyDescent="0.3">
      <c r="A646" s="2">
        <v>28439</v>
      </c>
      <c r="B646">
        <v>42.35</v>
      </c>
      <c r="C646">
        <v>-31.55</v>
      </c>
      <c r="D646">
        <v>-32.36</v>
      </c>
    </row>
    <row r="647" spans="1:4" x14ac:dyDescent="0.3">
      <c r="A647" s="2">
        <v>28444</v>
      </c>
      <c r="B647">
        <v>42.54</v>
      </c>
      <c r="C647">
        <v>-31.74</v>
      </c>
      <c r="D647">
        <v>-32.549999999999898</v>
      </c>
    </row>
    <row r="648" spans="1:4" x14ac:dyDescent="0.3">
      <c r="A648" s="2">
        <v>28449</v>
      </c>
      <c r="B648">
        <v>42.69</v>
      </c>
      <c r="C648">
        <v>-31.89</v>
      </c>
      <c r="D648">
        <v>-32.700000000000003</v>
      </c>
    </row>
    <row r="649" spans="1:4" x14ac:dyDescent="0.3">
      <c r="A649" s="2">
        <v>28454</v>
      </c>
      <c r="B649">
        <v>42.55</v>
      </c>
      <c r="C649">
        <v>-31.75</v>
      </c>
      <c r="D649">
        <v>-32.56</v>
      </c>
    </row>
    <row r="650" spans="1:4" x14ac:dyDescent="0.3">
      <c r="A650" s="2">
        <v>28459</v>
      </c>
      <c r="B650">
        <v>42.62</v>
      </c>
      <c r="C650">
        <v>-31.82</v>
      </c>
      <c r="D650">
        <v>-32.630000000000003</v>
      </c>
    </row>
    <row r="651" spans="1:4" x14ac:dyDescent="0.3">
      <c r="A651" s="2">
        <v>28464</v>
      </c>
      <c r="B651">
        <v>42.6</v>
      </c>
      <c r="C651">
        <v>-31.8</v>
      </c>
      <c r="D651">
        <v>-32.61</v>
      </c>
    </row>
    <row r="652" spans="1:4" x14ac:dyDescent="0.3">
      <c r="A652" s="2">
        <v>28469</v>
      </c>
      <c r="B652">
        <v>42.85</v>
      </c>
      <c r="C652">
        <v>-32.049999999999898</v>
      </c>
      <c r="D652">
        <v>-32.86</v>
      </c>
    </row>
    <row r="653" spans="1:4" x14ac:dyDescent="0.3">
      <c r="A653" s="2">
        <v>28474</v>
      </c>
      <c r="B653">
        <v>42.82</v>
      </c>
      <c r="C653">
        <v>-32.020000000000003</v>
      </c>
      <c r="D653">
        <v>-32.83</v>
      </c>
    </row>
    <row r="654" spans="1:4" x14ac:dyDescent="0.3">
      <c r="A654" s="2">
        <v>28479</v>
      </c>
      <c r="B654">
        <v>42.66</v>
      </c>
      <c r="C654">
        <v>-31.86</v>
      </c>
      <c r="D654">
        <v>-32.67</v>
      </c>
    </row>
    <row r="655" spans="1:4" x14ac:dyDescent="0.3">
      <c r="A655" s="2">
        <v>28484</v>
      </c>
      <c r="B655">
        <v>42.8</v>
      </c>
      <c r="C655">
        <v>-32</v>
      </c>
      <c r="D655">
        <v>-32.81</v>
      </c>
    </row>
    <row r="656" spans="1:4" x14ac:dyDescent="0.3">
      <c r="A656" s="2">
        <v>28490</v>
      </c>
      <c r="B656">
        <v>42.92</v>
      </c>
      <c r="C656">
        <v>-32.119999999999898</v>
      </c>
      <c r="D656">
        <v>-32.93</v>
      </c>
    </row>
    <row r="657" spans="1:4" x14ac:dyDescent="0.3">
      <c r="A657" s="2">
        <v>28495</v>
      </c>
      <c r="B657">
        <v>43.17</v>
      </c>
      <c r="C657">
        <v>-32.369999999999898</v>
      </c>
      <c r="D657">
        <v>-33.18</v>
      </c>
    </row>
    <row r="658" spans="1:4" x14ac:dyDescent="0.3">
      <c r="A658" s="2">
        <v>28500</v>
      </c>
      <c r="B658">
        <v>43.18</v>
      </c>
      <c r="C658">
        <v>-32.380000000000003</v>
      </c>
      <c r="D658">
        <v>-33.19</v>
      </c>
    </row>
    <row r="659" spans="1:4" x14ac:dyDescent="0.3">
      <c r="A659" s="2">
        <v>28505</v>
      </c>
      <c r="B659">
        <v>43.15</v>
      </c>
      <c r="C659">
        <v>-32.35</v>
      </c>
      <c r="D659">
        <v>-33.159999999999897</v>
      </c>
    </row>
    <row r="660" spans="1:4" x14ac:dyDescent="0.3">
      <c r="A660" s="2">
        <v>28510</v>
      </c>
      <c r="B660">
        <v>43.12</v>
      </c>
      <c r="C660">
        <v>-32.32</v>
      </c>
      <c r="D660">
        <v>-33.130000000000003</v>
      </c>
    </row>
    <row r="661" spans="1:4" x14ac:dyDescent="0.3">
      <c r="A661" s="2">
        <v>28513</v>
      </c>
      <c r="B661">
        <v>43.3</v>
      </c>
      <c r="C661">
        <v>-32.5</v>
      </c>
      <c r="D661">
        <v>-33.31</v>
      </c>
    </row>
    <row r="662" spans="1:4" x14ac:dyDescent="0.3">
      <c r="A662" s="2">
        <v>28515</v>
      </c>
      <c r="B662">
        <v>43.25</v>
      </c>
      <c r="C662">
        <v>-32.450000000000003</v>
      </c>
      <c r="D662">
        <v>-33.26</v>
      </c>
    </row>
    <row r="663" spans="1:4" x14ac:dyDescent="0.3">
      <c r="A663" s="2">
        <v>28521</v>
      </c>
      <c r="B663">
        <v>43.36</v>
      </c>
      <c r="C663">
        <v>-32.56</v>
      </c>
      <c r="D663">
        <v>-33.369999999999898</v>
      </c>
    </row>
    <row r="664" spans="1:4" x14ac:dyDescent="0.3">
      <c r="A664" s="2">
        <v>28526</v>
      </c>
      <c r="B664">
        <v>43.44</v>
      </c>
      <c r="C664">
        <v>-32.64</v>
      </c>
      <c r="D664">
        <v>-33.450000000000003</v>
      </c>
    </row>
    <row r="665" spans="1:4" x14ac:dyDescent="0.3">
      <c r="A665" s="2">
        <v>28531</v>
      </c>
      <c r="B665">
        <v>43.38</v>
      </c>
      <c r="C665">
        <v>-32.58</v>
      </c>
      <c r="D665">
        <v>-33.39</v>
      </c>
    </row>
    <row r="666" spans="1:4" x14ac:dyDescent="0.3">
      <c r="A666" s="2">
        <v>28536</v>
      </c>
      <c r="B666">
        <v>43.44</v>
      </c>
      <c r="C666">
        <v>-32.64</v>
      </c>
      <c r="D666">
        <v>-33.450000000000003</v>
      </c>
    </row>
    <row r="667" spans="1:4" x14ac:dyDescent="0.3">
      <c r="A667" s="2">
        <v>28541</v>
      </c>
      <c r="B667">
        <v>43.45</v>
      </c>
      <c r="C667">
        <v>-32.65</v>
      </c>
      <c r="D667">
        <v>-33.46</v>
      </c>
    </row>
    <row r="668" spans="1:4" x14ac:dyDescent="0.3">
      <c r="A668" s="2">
        <v>28546</v>
      </c>
      <c r="B668">
        <v>43.47</v>
      </c>
      <c r="C668">
        <v>-32.67</v>
      </c>
      <c r="D668">
        <v>-33.479999999999897</v>
      </c>
    </row>
    <row r="669" spans="1:4" x14ac:dyDescent="0.3">
      <c r="A669" s="2">
        <v>28549</v>
      </c>
      <c r="B669">
        <v>43.62</v>
      </c>
      <c r="C669">
        <v>-32.82</v>
      </c>
      <c r="D669">
        <v>-33.630000000000003</v>
      </c>
    </row>
    <row r="670" spans="1:4" x14ac:dyDescent="0.3">
      <c r="A670" s="2">
        <v>28554</v>
      </c>
      <c r="B670">
        <v>43.62</v>
      </c>
      <c r="C670">
        <v>-32.82</v>
      </c>
      <c r="D670">
        <v>-33.630000000000003</v>
      </c>
    </row>
    <row r="671" spans="1:4" x14ac:dyDescent="0.3">
      <c r="A671" s="2">
        <v>28559</v>
      </c>
      <c r="B671">
        <v>43.45</v>
      </c>
      <c r="C671">
        <v>-32.65</v>
      </c>
      <c r="D671">
        <v>-33.46</v>
      </c>
    </row>
    <row r="672" spans="1:4" x14ac:dyDescent="0.3">
      <c r="A672" s="2">
        <v>28563</v>
      </c>
      <c r="B672">
        <v>43.44</v>
      </c>
      <c r="C672">
        <v>-32.64</v>
      </c>
      <c r="D672">
        <v>-33.450000000000003</v>
      </c>
    </row>
    <row r="673" spans="1:4" x14ac:dyDescent="0.3">
      <c r="A673" s="2">
        <v>28564</v>
      </c>
      <c r="B673">
        <v>43.55</v>
      </c>
      <c r="C673">
        <v>-32.75</v>
      </c>
      <c r="D673">
        <v>-33.56</v>
      </c>
    </row>
    <row r="674" spans="1:4" x14ac:dyDescent="0.3">
      <c r="A674" s="2">
        <v>28569</v>
      </c>
      <c r="B674">
        <v>43.83</v>
      </c>
      <c r="C674">
        <v>-33.03</v>
      </c>
      <c r="D674">
        <v>-33.840000000000003</v>
      </c>
    </row>
    <row r="675" spans="1:4" x14ac:dyDescent="0.3">
      <c r="A675" s="2">
        <v>28574</v>
      </c>
      <c r="B675">
        <v>43.86</v>
      </c>
      <c r="C675">
        <v>-33.06</v>
      </c>
      <c r="D675">
        <v>-33.869999999999898</v>
      </c>
    </row>
    <row r="676" spans="1:4" x14ac:dyDescent="0.3">
      <c r="A676" s="2">
        <v>28580</v>
      </c>
      <c r="B676">
        <v>43.76</v>
      </c>
      <c r="C676">
        <v>-32.96</v>
      </c>
      <c r="D676">
        <v>-33.770000000000003</v>
      </c>
    </row>
    <row r="677" spans="1:4" x14ac:dyDescent="0.3">
      <c r="A677" s="2">
        <v>28585</v>
      </c>
      <c r="B677">
        <v>43.91</v>
      </c>
      <c r="C677">
        <v>-33.11</v>
      </c>
      <c r="D677">
        <v>-33.92</v>
      </c>
    </row>
    <row r="678" spans="1:4" x14ac:dyDescent="0.3">
      <c r="A678" s="2">
        <v>28590</v>
      </c>
      <c r="B678">
        <v>44.02</v>
      </c>
      <c r="C678">
        <v>-33.22</v>
      </c>
      <c r="D678">
        <v>-34.03</v>
      </c>
    </row>
    <row r="679" spans="1:4" x14ac:dyDescent="0.3">
      <c r="A679" s="2">
        <v>28595</v>
      </c>
      <c r="B679">
        <v>44.31</v>
      </c>
      <c r="C679">
        <v>-33.51</v>
      </c>
      <c r="D679">
        <v>-34.32</v>
      </c>
    </row>
    <row r="680" spans="1:4" x14ac:dyDescent="0.3">
      <c r="A680" s="2">
        <v>28600</v>
      </c>
      <c r="B680">
        <v>44.19</v>
      </c>
      <c r="C680">
        <v>-33.39</v>
      </c>
      <c r="D680">
        <v>-34.200000000000003</v>
      </c>
    </row>
    <row r="681" spans="1:4" x14ac:dyDescent="0.3">
      <c r="A681" s="2">
        <v>28605</v>
      </c>
      <c r="B681">
        <v>44.33</v>
      </c>
      <c r="C681">
        <v>-33.53</v>
      </c>
      <c r="D681">
        <v>-34.340000000000003</v>
      </c>
    </row>
    <row r="682" spans="1:4" x14ac:dyDescent="0.3">
      <c r="A682" s="2">
        <v>28610</v>
      </c>
      <c r="B682">
        <v>44.26</v>
      </c>
      <c r="C682">
        <v>-33.46</v>
      </c>
      <c r="D682">
        <v>-34.270000000000003</v>
      </c>
    </row>
    <row r="683" spans="1:4" x14ac:dyDescent="0.3">
      <c r="A683" s="2">
        <v>28615</v>
      </c>
      <c r="B683">
        <v>44.37</v>
      </c>
      <c r="C683">
        <v>-33.57</v>
      </c>
      <c r="D683">
        <v>-34.380000000000003</v>
      </c>
    </row>
    <row r="684" spans="1:4" x14ac:dyDescent="0.3">
      <c r="A684" s="2">
        <v>28620</v>
      </c>
      <c r="B684">
        <v>44.47</v>
      </c>
      <c r="C684">
        <v>-33.67</v>
      </c>
      <c r="D684">
        <v>-34.479999999999897</v>
      </c>
    </row>
    <row r="685" spans="1:4" x14ac:dyDescent="0.3">
      <c r="A685" s="2">
        <v>28625</v>
      </c>
      <c r="B685">
        <v>44.43</v>
      </c>
      <c r="C685">
        <v>-33.630000000000003</v>
      </c>
      <c r="D685">
        <v>-34.44</v>
      </c>
    </row>
    <row r="686" spans="1:4" x14ac:dyDescent="0.3">
      <c r="A686" s="2">
        <v>28627</v>
      </c>
      <c r="B686">
        <v>44.52</v>
      </c>
      <c r="C686">
        <v>-33.72</v>
      </c>
      <c r="D686">
        <v>-34.53</v>
      </c>
    </row>
    <row r="687" spans="1:4" x14ac:dyDescent="0.3">
      <c r="A687" s="2">
        <v>28630</v>
      </c>
      <c r="B687">
        <v>44.62</v>
      </c>
      <c r="C687">
        <v>-33.82</v>
      </c>
      <c r="D687">
        <v>-34.630000000000003</v>
      </c>
    </row>
    <row r="688" spans="1:4" x14ac:dyDescent="0.3">
      <c r="A688" s="2">
        <v>28635</v>
      </c>
      <c r="B688">
        <v>44.12</v>
      </c>
      <c r="C688">
        <v>-33.32</v>
      </c>
      <c r="D688">
        <v>-34.130000000000003</v>
      </c>
    </row>
    <row r="689" spans="1:4" x14ac:dyDescent="0.3">
      <c r="A689" s="2">
        <v>28641</v>
      </c>
      <c r="B689">
        <v>43.69</v>
      </c>
      <c r="C689">
        <v>-32.89</v>
      </c>
      <c r="D689">
        <v>-33.700000000000003</v>
      </c>
    </row>
    <row r="690" spans="1:4" x14ac:dyDescent="0.3">
      <c r="A690" s="2">
        <v>28646</v>
      </c>
      <c r="B690">
        <v>43.85</v>
      </c>
      <c r="C690">
        <v>-33.049999999999898</v>
      </c>
      <c r="D690">
        <v>-33.86</v>
      </c>
    </row>
    <row r="691" spans="1:4" x14ac:dyDescent="0.3">
      <c r="A691" s="2">
        <v>28651</v>
      </c>
      <c r="B691">
        <v>44.17</v>
      </c>
      <c r="C691">
        <v>-33.369999999999898</v>
      </c>
      <c r="D691">
        <v>-34.18</v>
      </c>
    </row>
    <row r="692" spans="1:4" x14ac:dyDescent="0.3">
      <c r="A692" s="2">
        <v>28656</v>
      </c>
      <c r="B692">
        <v>44.46</v>
      </c>
      <c r="C692">
        <v>-33.659999999999897</v>
      </c>
      <c r="D692">
        <v>-34.47</v>
      </c>
    </row>
    <row r="693" spans="1:4" x14ac:dyDescent="0.3">
      <c r="A693" s="2">
        <v>28661</v>
      </c>
      <c r="B693">
        <v>44.64</v>
      </c>
      <c r="C693">
        <v>-33.840000000000003</v>
      </c>
      <c r="D693">
        <v>-34.65</v>
      </c>
    </row>
    <row r="694" spans="1:4" x14ac:dyDescent="0.3">
      <c r="A694" s="2">
        <v>28666</v>
      </c>
      <c r="B694">
        <v>44.63</v>
      </c>
      <c r="C694">
        <v>-33.83</v>
      </c>
      <c r="D694">
        <v>-34.64</v>
      </c>
    </row>
    <row r="695" spans="1:4" x14ac:dyDescent="0.3">
      <c r="A695" s="2">
        <v>28671</v>
      </c>
      <c r="B695">
        <v>44.74</v>
      </c>
      <c r="C695">
        <v>-33.94</v>
      </c>
      <c r="D695">
        <v>-34.75</v>
      </c>
    </row>
    <row r="696" spans="1:4" x14ac:dyDescent="0.3">
      <c r="A696" s="2">
        <v>28676</v>
      </c>
      <c r="B696">
        <v>44.45</v>
      </c>
      <c r="C696">
        <v>-33.65</v>
      </c>
      <c r="D696">
        <v>-34.46</v>
      </c>
    </row>
    <row r="697" spans="1:4" x14ac:dyDescent="0.3">
      <c r="A697" s="2">
        <v>28681</v>
      </c>
      <c r="B697">
        <v>44.65</v>
      </c>
      <c r="C697">
        <v>-33.85</v>
      </c>
      <c r="D697">
        <v>-34.659999999999897</v>
      </c>
    </row>
    <row r="698" spans="1:4" x14ac:dyDescent="0.3">
      <c r="A698" s="2">
        <v>28682</v>
      </c>
      <c r="B698">
        <v>44.68</v>
      </c>
      <c r="C698">
        <v>-33.880000000000003</v>
      </c>
      <c r="D698">
        <v>-34.69</v>
      </c>
    </row>
    <row r="699" spans="1:4" x14ac:dyDescent="0.3">
      <c r="A699" s="2">
        <v>28686</v>
      </c>
      <c r="B699">
        <v>44.8</v>
      </c>
      <c r="C699">
        <v>-34</v>
      </c>
      <c r="D699">
        <v>-34.81</v>
      </c>
    </row>
    <row r="700" spans="1:4" x14ac:dyDescent="0.3">
      <c r="A700" s="2">
        <v>28691</v>
      </c>
      <c r="B700">
        <v>44.81</v>
      </c>
      <c r="C700">
        <v>-34.01</v>
      </c>
      <c r="D700">
        <v>-34.82</v>
      </c>
    </row>
    <row r="701" spans="1:4" x14ac:dyDescent="0.3">
      <c r="A701" s="2">
        <v>28696</v>
      </c>
      <c r="B701">
        <v>44.84</v>
      </c>
      <c r="C701">
        <v>-34.04</v>
      </c>
      <c r="D701">
        <v>-34.85</v>
      </c>
    </row>
    <row r="702" spans="1:4" x14ac:dyDescent="0.3">
      <c r="A702" s="2">
        <v>28702</v>
      </c>
      <c r="B702">
        <v>44.81</v>
      </c>
      <c r="C702">
        <v>-34.01</v>
      </c>
      <c r="D702">
        <v>-34.82</v>
      </c>
    </row>
    <row r="703" spans="1:4" x14ac:dyDescent="0.3">
      <c r="A703" s="2">
        <v>28707</v>
      </c>
      <c r="B703">
        <v>44.88</v>
      </c>
      <c r="C703">
        <v>-34.08</v>
      </c>
      <c r="D703">
        <v>-34.89</v>
      </c>
    </row>
    <row r="704" spans="1:4" x14ac:dyDescent="0.3">
      <c r="A704" s="2">
        <v>28712</v>
      </c>
      <c r="B704">
        <v>44.88</v>
      </c>
      <c r="C704">
        <v>-34.08</v>
      </c>
      <c r="D704">
        <v>-34.89</v>
      </c>
    </row>
    <row r="705" spans="1:4" x14ac:dyDescent="0.3">
      <c r="A705" s="2">
        <v>28717</v>
      </c>
      <c r="B705">
        <v>44.92</v>
      </c>
      <c r="C705">
        <v>-34.119999999999898</v>
      </c>
      <c r="D705">
        <v>-34.93</v>
      </c>
    </row>
    <row r="706" spans="1:4" x14ac:dyDescent="0.3">
      <c r="A706" s="2">
        <v>28722</v>
      </c>
      <c r="B706">
        <v>44.93</v>
      </c>
      <c r="C706">
        <v>-34.130000000000003</v>
      </c>
      <c r="D706">
        <v>-34.94</v>
      </c>
    </row>
    <row r="707" spans="1:4" x14ac:dyDescent="0.3">
      <c r="A707" s="2">
        <v>28727</v>
      </c>
      <c r="B707">
        <v>44.99</v>
      </c>
      <c r="C707">
        <v>-34.19</v>
      </c>
      <c r="D707">
        <v>-35</v>
      </c>
    </row>
    <row r="708" spans="1:4" x14ac:dyDescent="0.3">
      <c r="A708" s="2">
        <v>28733</v>
      </c>
      <c r="B708">
        <v>45.03</v>
      </c>
      <c r="C708">
        <v>-34.229999999999897</v>
      </c>
      <c r="D708">
        <v>-35.04</v>
      </c>
    </row>
    <row r="709" spans="1:4" x14ac:dyDescent="0.3">
      <c r="A709" s="2">
        <v>28738</v>
      </c>
      <c r="B709">
        <v>45.02</v>
      </c>
      <c r="C709">
        <v>-34.22</v>
      </c>
      <c r="D709">
        <v>-35.03</v>
      </c>
    </row>
    <row r="710" spans="1:4" x14ac:dyDescent="0.3">
      <c r="A710" s="2">
        <v>28782</v>
      </c>
      <c r="B710">
        <v>45.28</v>
      </c>
      <c r="C710">
        <v>-34.479999999999897</v>
      </c>
      <c r="D710">
        <v>-35.29</v>
      </c>
    </row>
    <row r="711" spans="1:4" x14ac:dyDescent="0.3">
      <c r="A711" s="2">
        <v>28783</v>
      </c>
      <c r="B711">
        <v>45.32</v>
      </c>
      <c r="C711">
        <v>-34.520000000000003</v>
      </c>
      <c r="D711">
        <v>-35.33</v>
      </c>
    </row>
    <row r="712" spans="1:4" x14ac:dyDescent="0.3">
      <c r="A712" s="2">
        <v>28788</v>
      </c>
      <c r="B712">
        <v>45.35</v>
      </c>
      <c r="C712">
        <v>-34.549999999999898</v>
      </c>
      <c r="D712">
        <v>-35.36</v>
      </c>
    </row>
    <row r="713" spans="1:4" x14ac:dyDescent="0.3">
      <c r="A713" s="2">
        <v>28794</v>
      </c>
      <c r="B713">
        <v>45.45</v>
      </c>
      <c r="C713">
        <v>-34.65</v>
      </c>
      <c r="D713">
        <v>-35.46</v>
      </c>
    </row>
    <row r="714" spans="1:4" x14ac:dyDescent="0.3">
      <c r="A714" s="2">
        <v>28799</v>
      </c>
      <c r="B714">
        <v>45.37</v>
      </c>
      <c r="C714">
        <v>-34.57</v>
      </c>
      <c r="D714">
        <v>-35.380000000000003</v>
      </c>
    </row>
    <row r="715" spans="1:4" x14ac:dyDescent="0.3">
      <c r="A715" s="2">
        <v>28804</v>
      </c>
      <c r="B715">
        <v>45.42</v>
      </c>
      <c r="C715">
        <v>-34.619999999999898</v>
      </c>
      <c r="D715">
        <v>-35.43</v>
      </c>
    </row>
    <row r="716" spans="1:4" x14ac:dyDescent="0.3">
      <c r="A716" s="2">
        <v>28809</v>
      </c>
      <c r="B716">
        <v>45.45</v>
      </c>
      <c r="C716">
        <v>-34.65</v>
      </c>
      <c r="D716">
        <v>-35.46</v>
      </c>
    </row>
    <row r="717" spans="1:4" x14ac:dyDescent="0.3">
      <c r="A717" s="2">
        <v>28814</v>
      </c>
      <c r="B717">
        <v>45.5</v>
      </c>
      <c r="C717">
        <v>-34.700000000000003</v>
      </c>
      <c r="D717">
        <v>-35.51</v>
      </c>
    </row>
    <row r="718" spans="1:4" x14ac:dyDescent="0.3">
      <c r="A718" s="2">
        <v>28819</v>
      </c>
      <c r="B718">
        <v>45.24</v>
      </c>
      <c r="C718">
        <v>-34.44</v>
      </c>
      <c r="D718">
        <v>-35.25</v>
      </c>
    </row>
    <row r="719" spans="1:4" x14ac:dyDescent="0.3">
      <c r="A719" s="2">
        <v>28824</v>
      </c>
      <c r="B719">
        <v>45.25</v>
      </c>
      <c r="C719">
        <v>-34.450000000000003</v>
      </c>
      <c r="D719">
        <v>-35.26</v>
      </c>
    </row>
    <row r="720" spans="1:4" x14ac:dyDescent="0.3">
      <c r="A720" s="2">
        <v>28829</v>
      </c>
      <c r="B720">
        <v>45.22</v>
      </c>
      <c r="C720">
        <v>-34.42</v>
      </c>
      <c r="D720">
        <v>-35.229999999999897</v>
      </c>
    </row>
    <row r="721" spans="1:4" x14ac:dyDescent="0.3">
      <c r="A721" s="2">
        <v>28834</v>
      </c>
      <c r="B721">
        <v>45.37</v>
      </c>
      <c r="C721">
        <v>-34.57</v>
      </c>
      <c r="D721">
        <v>-35.380000000000003</v>
      </c>
    </row>
    <row r="722" spans="1:4" x14ac:dyDescent="0.3">
      <c r="A722" s="2">
        <v>28838</v>
      </c>
      <c r="B722">
        <v>45.23</v>
      </c>
      <c r="C722">
        <v>-34.43</v>
      </c>
      <c r="D722">
        <v>-35.24</v>
      </c>
    </row>
    <row r="723" spans="1:4" x14ac:dyDescent="0.3">
      <c r="A723" s="2">
        <v>28839</v>
      </c>
      <c r="B723">
        <v>45.23</v>
      </c>
      <c r="C723">
        <v>-34.43</v>
      </c>
      <c r="D723">
        <v>-35.24</v>
      </c>
    </row>
    <row r="724" spans="1:4" x14ac:dyDescent="0.3">
      <c r="A724" s="2">
        <v>28913</v>
      </c>
      <c r="B724">
        <v>44.99</v>
      </c>
      <c r="C724">
        <v>-34.19</v>
      </c>
      <c r="D724">
        <v>-35</v>
      </c>
    </row>
    <row r="725" spans="1:4" x14ac:dyDescent="0.3">
      <c r="A725" s="2">
        <v>28969</v>
      </c>
      <c r="B725">
        <v>44.2</v>
      </c>
      <c r="C725">
        <v>-33.4</v>
      </c>
      <c r="D725">
        <v>-34.21</v>
      </c>
    </row>
    <row r="726" spans="1:4" x14ac:dyDescent="0.3">
      <c r="A726" s="2">
        <v>29062</v>
      </c>
      <c r="B726">
        <v>45.64</v>
      </c>
      <c r="C726">
        <v>-34.840000000000003</v>
      </c>
      <c r="D726">
        <v>-35.65</v>
      </c>
    </row>
    <row r="727" spans="1:4" x14ac:dyDescent="0.3">
      <c r="A727" s="2">
        <v>29133</v>
      </c>
      <c r="B727">
        <v>45.64</v>
      </c>
      <c r="C727">
        <v>-34.840000000000003</v>
      </c>
      <c r="D727">
        <v>-35.65</v>
      </c>
    </row>
    <row r="728" spans="1:4" x14ac:dyDescent="0.3">
      <c r="A728" s="2">
        <v>29195</v>
      </c>
      <c r="B728">
        <v>46.06</v>
      </c>
      <c r="C728">
        <v>-35.26</v>
      </c>
      <c r="D728">
        <v>-36.07</v>
      </c>
    </row>
    <row r="729" spans="1:4" x14ac:dyDescent="0.3">
      <c r="A729" s="2">
        <v>29251</v>
      </c>
      <c r="B729">
        <v>46.05</v>
      </c>
      <c r="C729">
        <v>-35.25</v>
      </c>
      <c r="D729">
        <v>-36.06</v>
      </c>
    </row>
    <row r="730" spans="1:4" x14ac:dyDescent="0.3">
      <c r="A730" s="2">
        <v>29256</v>
      </c>
      <c r="B730">
        <v>46.54</v>
      </c>
      <c r="C730">
        <v>-35.74</v>
      </c>
      <c r="D730">
        <v>-36.549999999999898</v>
      </c>
    </row>
    <row r="731" spans="1:4" x14ac:dyDescent="0.3">
      <c r="A731" s="2">
        <v>29266</v>
      </c>
      <c r="B731">
        <v>46.35</v>
      </c>
      <c r="C731">
        <v>-35.549999999999898</v>
      </c>
      <c r="D731">
        <v>-36.36</v>
      </c>
    </row>
    <row r="732" spans="1:4" x14ac:dyDescent="0.3">
      <c r="A732" s="2">
        <v>29313</v>
      </c>
      <c r="B732">
        <v>46.51</v>
      </c>
      <c r="C732">
        <v>-35.71</v>
      </c>
      <c r="D732">
        <v>-36.520000000000003</v>
      </c>
    </row>
    <row r="733" spans="1:4" x14ac:dyDescent="0.3">
      <c r="A733" s="2">
        <v>29326</v>
      </c>
      <c r="B733">
        <v>46.35</v>
      </c>
      <c r="C733">
        <v>-35.549999999999898</v>
      </c>
      <c r="D733">
        <v>-36.36</v>
      </c>
    </row>
    <row r="734" spans="1:4" x14ac:dyDescent="0.3">
      <c r="A734" s="2">
        <v>29369</v>
      </c>
      <c r="B734">
        <v>46.26</v>
      </c>
      <c r="C734">
        <v>-35.46</v>
      </c>
      <c r="D734">
        <v>-36.270000000000003</v>
      </c>
    </row>
    <row r="735" spans="1:4" x14ac:dyDescent="0.3">
      <c r="A735" s="2">
        <v>29423</v>
      </c>
      <c r="B735">
        <v>46.84</v>
      </c>
      <c r="C735">
        <v>-36.04</v>
      </c>
      <c r="D735">
        <v>-36.85</v>
      </c>
    </row>
    <row r="736" spans="1:4" x14ac:dyDescent="0.3">
      <c r="A736" s="2">
        <v>29490</v>
      </c>
      <c r="B736">
        <v>47.12</v>
      </c>
      <c r="C736">
        <v>-36.32</v>
      </c>
      <c r="D736">
        <v>-37.130000000000003</v>
      </c>
    </row>
    <row r="737" spans="1:4" x14ac:dyDescent="0.3">
      <c r="A737" s="2">
        <v>29539</v>
      </c>
      <c r="B737">
        <v>47.67</v>
      </c>
      <c r="C737">
        <v>-36.869999999999898</v>
      </c>
      <c r="D737">
        <v>-37.68</v>
      </c>
    </row>
    <row r="738" spans="1:4" x14ac:dyDescent="0.3">
      <c r="A738" s="2">
        <v>29595</v>
      </c>
      <c r="B738">
        <v>47.75</v>
      </c>
      <c r="C738">
        <v>-36.950000000000003</v>
      </c>
      <c r="D738">
        <v>-37.76</v>
      </c>
    </row>
    <row r="739" spans="1:4" x14ac:dyDescent="0.3">
      <c r="A739" s="2">
        <v>29622</v>
      </c>
      <c r="B739">
        <v>48.08</v>
      </c>
      <c r="C739">
        <v>-37.28</v>
      </c>
      <c r="D739">
        <v>-38.090000000000003</v>
      </c>
    </row>
    <row r="740" spans="1:4" x14ac:dyDescent="0.3">
      <c r="A740" s="2">
        <v>29651</v>
      </c>
      <c r="B740">
        <v>48.02</v>
      </c>
      <c r="C740">
        <v>-37.22</v>
      </c>
      <c r="D740">
        <v>-38.03</v>
      </c>
    </row>
    <row r="741" spans="1:4" x14ac:dyDescent="0.3">
      <c r="A741" s="2">
        <v>29720</v>
      </c>
      <c r="B741">
        <v>48.6</v>
      </c>
      <c r="C741">
        <v>-37.799999999999898</v>
      </c>
      <c r="D741">
        <v>-38.61</v>
      </c>
    </row>
    <row r="742" spans="1:4" x14ac:dyDescent="0.3">
      <c r="A742" s="2">
        <v>29769</v>
      </c>
      <c r="B742">
        <v>49.09</v>
      </c>
      <c r="C742">
        <v>-38.29</v>
      </c>
      <c r="D742">
        <v>-39.1</v>
      </c>
    </row>
    <row r="743" spans="1:4" x14ac:dyDescent="0.3">
      <c r="A743" s="2">
        <v>29832</v>
      </c>
      <c r="B743">
        <v>49.51</v>
      </c>
      <c r="C743">
        <v>-38.71</v>
      </c>
      <c r="D743">
        <v>-39.520000000000003</v>
      </c>
    </row>
    <row r="744" spans="1:4" x14ac:dyDescent="0.3">
      <c r="A744" s="2">
        <v>29906</v>
      </c>
      <c r="B744">
        <v>49.88</v>
      </c>
      <c r="C744">
        <v>-39.08</v>
      </c>
      <c r="D744">
        <v>-39.89</v>
      </c>
    </row>
    <row r="745" spans="1:4" x14ac:dyDescent="0.3">
      <c r="A745" s="2">
        <v>29985</v>
      </c>
      <c r="B745">
        <v>49.98</v>
      </c>
      <c r="C745">
        <v>-39.18</v>
      </c>
      <c r="D745">
        <v>-39.99</v>
      </c>
    </row>
    <row r="746" spans="1:4" x14ac:dyDescent="0.3">
      <c r="A746" s="2">
        <v>30047</v>
      </c>
      <c r="B746">
        <v>49.8</v>
      </c>
      <c r="C746">
        <v>-39</v>
      </c>
      <c r="D746">
        <v>-39.81</v>
      </c>
    </row>
    <row r="747" spans="1:4" x14ac:dyDescent="0.3">
      <c r="A747" s="2">
        <v>30083</v>
      </c>
      <c r="B747">
        <v>50.04</v>
      </c>
      <c r="C747">
        <v>-39.24</v>
      </c>
      <c r="D747">
        <v>-40.049999999999898</v>
      </c>
    </row>
    <row r="748" spans="1:4" x14ac:dyDescent="0.3">
      <c r="A748" s="2">
        <v>30117</v>
      </c>
      <c r="B748">
        <v>49.94</v>
      </c>
      <c r="C748">
        <v>-39.14</v>
      </c>
      <c r="D748">
        <v>-39.950000000000003</v>
      </c>
    </row>
    <row r="749" spans="1:4" x14ac:dyDescent="0.3">
      <c r="A749" s="2">
        <v>30182</v>
      </c>
      <c r="B749">
        <v>49.74</v>
      </c>
      <c r="C749">
        <v>-38.94</v>
      </c>
      <c r="D749">
        <v>-39.75</v>
      </c>
    </row>
    <row r="750" spans="1:4" x14ac:dyDescent="0.3">
      <c r="A750" s="2">
        <v>30214</v>
      </c>
      <c r="B750">
        <v>49.74</v>
      </c>
      <c r="C750">
        <v>-38.94</v>
      </c>
      <c r="D750">
        <v>-39.75</v>
      </c>
    </row>
    <row r="751" spans="1:4" x14ac:dyDescent="0.3">
      <c r="A751" s="2">
        <v>30251</v>
      </c>
      <c r="B751">
        <v>49.57</v>
      </c>
      <c r="C751">
        <v>-38.770000000000003</v>
      </c>
      <c r="D751">
        <v>-39.58</v>
      </c>
    </row>
    <row r="752" spans="1:4" x14ac:dyDescent="0.3">
      <c r="A752" s="2">
        <v>30302</v>
      </c>
      <c r="B752">
        <v>49.44</v>
      </c>
      <c r="C752">
        <v>-38.64</v>
      </c>
      <c r="D752">
        <v>-39.450000000000003</v>
      </c>
    </row>
    <row r="753" spans="1:4" x14ac:dyDescent="0.3">
      <c r="A753" s="2">
        <v>30344</v>
      </c>
      <c r="B753">
        <v>49.44</v>
      </c>
      <c r="C753">
        <v>-38.64</v>
      </c>
      <c r="D753">
        <v>-39.450000000000003</v>
      </c>
    </row>
    <row r="754" spans="1:4" x14ac:dyDescent="0.3">
      <c r="A754" s="2">
        <v>30362</v>
      </c>
      <c r="B754">
        <v>49.21</v>
      </c>
      <c r="C754">
        <v>-38.409999999999897</v>
      </c>
      <c r="D754">
        <v>-39.22</v>
      </c>
    </row>
    <row r="755" spans="1:4" x14ac:dyDescent="0.3">
      <c r="A755" s="2">
        <v>30385</v>
      </c>
      <c r="B755">
        <v>49.15</v>
      </c>
      <c r="C755">
        <v>-38.35</v>
      </c>
      <c r="D755">
        <v>-39.159999999999897</v>
      </c>
    </row>
    <row r="756" spans="1:4" x14ac:dyDescent="0.3">
      <c r="A756" s="2">
        <v>30449</v>
      </c>
      <c r="B756">
        <v>49.4</v>
      </c>
      <c r="C756">
        <v>-38.6</v>
      </c>
      <c r="D756">
        <v>-39.409999999999897</v>
      </c>
    </row>
    <row r="757" spans="1:4" x14ac:dyDescent="0.3">
      <c r="A757" s="2">
        <v>30509</v>
      </c>
      <c r="B757">
        <v>49.5</v>
      </c>
      <c r="C757">
        <v>-38.700000000000003</v>
      </c>
      <c r="D757">
        <v>-39.51</v>
      </c>
    </row>
    <row r="758" spans="1:4" x14ac:dyDescent="0.3">
      <c r="A758" s="2">
        <v>30561</v>
      </c>
      <c r="B758">
        <v>49.55</v>
      </c>
      <c r="C758">
        <v>-38.75</v>
      </c>
      <c r="D758">
        <v>-39.56</v>
      </c>
    </row>
    <row r="759" spans="1:4" x14ac:dyDescent="0.3">
      <c r="A759" s="2">
        <v>30593</v>
      </c>
      <c r="B759">
        <v>49.51</v>
      </c>
      <c r="C759">
        <v>-38.71</v>
      </c>
      <c r="D759">
        <v>-39.520000000000003</v>
      </c>
    </row>
    <row r="760" spans="1:4" x14ac:dyDescent="0.3">
      <c r="A760" s="2">
        <v>30656</v>
      </c>
      <c r="B760">
        <v>49.45</v>
      </c>
      <c r="C760">
        <v>-38.65</v>
      </c>
      <c r="D760">
        <v>-39.46</v>
      </c>
    </row>
    <row r="761" spans="1:4" x14ac:dyDescent="0.3">
      <c r="A761" s="2">
        <v>30718</v>
      </c>
      <c r="B761">
        <v>50.22</v>
      </c>
      <c r="C761">
        <v>-39.42</v>
      </c>
      <c r="D761">
        <v>-40.229999999999897</v>
      </c>
    </row>
    <row r="762" spans="1:4" x14ac:dyDescent="0.3">
      <c r="A762" s="2">
        <v>30805</v>
      </c>
      <c r="B762">
        <v>50.58</v>
      </c>
      <c r="C762">
        <v>-39.78</v>
      </c>
      <c r="D762">
        <v>-40.590000000000003</v>
      </c>
    </row>
    <row r="763" spans="1:4" x14ac:dyDescent="0.3">
      <c r="A763" s="2">
        <v>30838</v>
      </c>
      <c r="B763">
        <v>50.79</v>
      </c>
      <c r="C763">
        <v>-39.99</v>
      </c>
      <c r="D763">
        <v>-40.799999999999898</v>
      </c>
    </row>
    <row r="764" spans="1:4" x14ac:dyDescent="0.3">
      <c r="A764" s="2">
        <v>30866</v>
      </c>
      <c r="B764">
        <v>51.05</v>
      </c>
      <c r="C764">
        <v>-40.25</v>
      </c>
      <c r="D764">
        <v>-41.06</v>
      </c>
    </row>
    <row r="765" spans="1:4" x14ac:dyDescent="0.3">
      <c r="A765" s="2">
        <v>30896</v>
      </c>
      <c r="B765">
        <v>50.94</v>
      </c>
      <c r="C765">
        <v>-40.14</v>
      </c>
      <c r="D765">
        <v>-40.950000000000003</v>
      </c>
    </row>
    <row r="766" spans="1:4" x14ac:dyDescent="0.3">
      <c r="A766" s="2">
        <v>30930</v>
      </c>
      <c r="B766">
        <v>51.15</v>
      </c>
      <c r="C766">
        <v>-40.35</v>
      </c>
      <c r="D766">
        <v>-41.16</v>
      </c>
    </row>
    <row r="767" spans="1:4" x14ac:dyDescent="0.3">
      <c r="A767" s="2">
        <v>30979</v>
      </c>
      <c r="B767">
        <v>51.21</v>
      </c>
      <c r="C767">
        <v>-40.409999999999897</v>
      </c>
      <c r="D767">
        <v>-41.22</v>
      </c>
    </row>
    <row r="768" spans="1:4" x14ac:dyDescent="0.3">
      <c r="A768" s="2">
        <v>31020</v>
      </c>
      <c r="B768">
        <v>51.14</v>
      </c>
      <c r="C768">
        <v>-40.340000000000003</v>
      </c>
      <c r="D768">
        <v>-41.15</v>
      </c>
    </row>
    <row r="769" spans="1:4" x14ac:dyDescent="0.3">
      <c r="A769" s="2">
        <v>31084</v>
      </c>
      <c r="B769">
        <v>51.05</v>
      </c>
      <c r="C769">
        <v>-40.25</v>
      </c>
      <c r="D769">
        <v>-41.06</v>
      </c>
    </row>
    <row r="770" spans="1:4" x14ac:dyDescent="0.3">
      <c r="A770" s="2">
        <v>31126</v>
      </c>
      <c r="B770">
        <v>51.5</v>
      </c>
      <c r="C770">
        <v>-40.700000000000003</v>
      </c>
      <c r="D770">
        <v>-41.51</v>
      </c>
    </row>
    <row r="771" spans="1:4" x14ac:dyDescent="0.3">
      <c r="A771" s="2">
        <v>31174</v>
      </c>
      <c r="B771">
        <v>51.98</v>
      </c>
      <c r="C771">
        <v>-41.18</v>
      </c>
      <c r="D771">
        <v>-41.99</v>
      </c>
    </row>
    <row r="772" spans="1:4" x14ac:dyDescent="0.3">
      <c r="A772" s="2">
        <v>31204</v>
      </c>
      <c r="B772">
        <v>52.18</v>
      </c>
      <c r="C772">
        <v>-41.38</v>
      </c>
      <c r="D772">
        <v>-42.19</v>
      </c>
    </row>
    <row r="773" spans="1:4" x14ac:dyDescent="0.3">
      <c r="A773" s="2">
        <v>31260</v>
      </c>
      <c r="B773">
        <v>52.75</v>
      </c>
      <c r="C773">
        <v>-41.95</v>
      </c>
      <c r="D773">
        <v>-42.76</v>
      </c>
    </row>
    <row r="774" spans="1:4" x14ac:dyDescent="0.3">
      <c r="A774" s="2">
        <v>31308</v>
      </c>
      <c r="B774">
        <v>53.34</v>
      </c>
      <c r="C774">
        <v>-42.54</v>
      </c>
      <c r="D774">
        <v>-43.35</v>
      </c>
    </row>
    <row r="775" spans="1:4" x14ac:dyDescent="0.3">
      <c r="A775" s="2">
        <v>31366</v>
      </c>
      <c r="B775">
        <v>53.09</v>
      </c>
      <c r="C775">
        <v>-42.29</v>
      </c>
      <c r="D775">
        <v>-43.1</v>
      </c>
    </row>
    <row r="776" spans="1:4" x14ac:dyDescent="0.3">
      <c r="A776" s="2">
        <v>31398</v>
      </c>
      <c r="B776">
        <v>52.94</v>
      </c>
      <c r="C776">
        <v>-42.14</v>
      </c>
      <c r="D776">
        <v>-42.95</v>
      </c>
    </row>
    <row r="777" spans="1:4" x14ac:dyDescent="0.3">
      <c r="A777" s="2">
        <v>31450</v>
      </c>
      <c r="B777">
        <v>53</v>
      </c>
      <c r="C777">
        <v>-42.2</v>
      </c>
      <c r="D777">
        <v>-43.01</v>
      </c>
    </row>
    <row r="778" spans="1:4" x14ac:dyDescent="0.3">
      <c r="A778" s="2">
        <v>31489</v>
      </c>
      <c r="B778">
        <v>53.26</v>
      </c>
      <c r="C778">
        <v>-42.46</v>
      </c>
      <c r="D778">
        <v>-43.27</v>
      </c>
    </row>
    <row r="779" spans="1:4" x14ac:dyDescent="0.3">
      <c r="A779" s="2">
        <v>31533</v>
      </c>
      <c r="B779">
        <v>53.14</v>
      </c>
      <c r="C779">
        <v>-42.34</v>
      </c>
      <c r="D779">
        <v>-43.15</v>
      </c>
    </row>
    <row r="780" spans="1:4" x14ac:dyDescent="0.3">
      <c r="A780" s="2">
        <v>31582</v>
      </c>
      <c r="B780">
        <v>53.48</v>
      </c>
      <c r="C780">
        <v>-42.68</v>
      </c>
      <c r="D780">
        <v>-43.49</v>
      </c>
    </row>
    <row r="781" spans="1:4" x14ac:dyDescent="0.3">
      <c r="A781" s="2">
        <v>31646</v>
      </c>
      <c r="B781">
        <v>53.68</v>
      </c>
      <c r="C781">
        <v>-42.88</v>
      </c>
      <c r="D781">
        <v>-43.69</v>
      </c>
    </row>
    <row r="782" spans="1:4" x14ac:dyDescent="0.3">
      <c r="A782" s="2">
        <v>31688</v>
      </c>
      <c r="B782">
        <v>54.01</v>
      </c>
      <c r="C782">
        <v>-43.21</v>
      </c>
      <c r="D782">
        <v>-44.02</v>
      </c>
    </row>
    <row r="783" spans="1:4" x14ac:dyDescent="0.3">
      <c r="A783" s="2">
        <v>31770</v>
      </c>
      <c r="B783">
        <v>55.2</v>
      </c>
      <c r="C783">
        <v>-44.4</v>
      </c>
      <c r="D783">
        <v>-45.21</v>
      </c>
    </row>
    <row r="784" spans="1:4" x14ac:dyDescent="0.3">
      <c r="A784" s="2">
        <v>31827</v>
      </c>
      <c r="B784">
        <v>55.58</v>
      </c>
      <c r="C784">
        <v>-44.78</v>
      </c>
      <c r="D784">
        <v>-45.59</v>
      </c>
    </row>
    <row r="785" spans="1:4" x14ac:dyDescent="0.3">
      <c r="A785" s="2">
        <v>31856</v>
      </c>
      <c r="B785">
        <v>55.74</v>
      </c>
      <c r="C785">
        <v>-44.94</v>
      </c>
      <c r="D785">
        <v>-45.75</v>
      </c>
    </row>
    <row r="786" spans="1:4" x14ac:dyDescent="0.3">
      <c r="A786" s="2">
        <v>31940</v>
      </c>
      <c r="B786">
        <v>56.23</v>
      </c>
      <c r="C786">
        <v>-45.43</v>
      </c>
      <c r="D786">
        <v>-46.24</v>
      </c>
    </row>
    <row r="787" spans="1:4" x14ac:dyDescent="0.3">
      <c r="A787" s="2">
        <v>32022</v>
      </c>
      <c r="B787">
        <v>56.7</v>
      </c>
      <c r="C787">
        <v>-45.9</v>
      </c>
      <c r="D787">
        <v>-46.71</v>
      </c>
    </row>
    <row r="788" spans="1:4" x14ac:dyDescent="0.3">
      <c r="A788" s="2">
        <v>32079</v>
      </c>
      <c r="B788">
        <v>56.86</v>
      </c>
      <c r="C788">
        <v>-46.06</v>
      </c>
      <c r="D788">
        <v>-46.87</v>
      </c>
    </row>
    <row r="789" spans="1:4" x14ac:dyDescent="0.3">
      <c r="A789" s="2">
        <v>32129</v>
      </c>
      <c r="B789">
        <v>56.99</v>
      </c>
      <c r="C789">
        <v>-46.19</v>
      </c>
      <c r="D789">
        <v>-47</v>
      </c>
    </row>
    <row r="790" spans="1:4" x14ac:dyDescent="0.3">
      <c r="A790" s="2">
        <v>32195</v>
      </c>
      <c r="B790">
        <v>57.19</v>
      </c>
      <c r="C790">
        <v>-46.39</v>
      </c>
      <c r="D790">
        <v>-47.2</v>
      </c>
    </row>
    <row r="791" spans="1:4" x14ac:dyDescent="0.3">
      <c r="A791" s="2">
        <v>32259</v>
      </c>
      <c r="B791">
        <v>57.44</v>
      </c>
      <c r="C791">
        <v>-46.64</v>
      </c>
      <c r="D791">
        <v>-47.45</v>
      </c>
    </row>
    <row r="792" spans="1:4" x14ac:dyDescent="0.3">
      <c r="A792" s="2">
        <v>32321</v>
      </c>
      <c r="B792">
        <v>57.76</v>
      </c>
      <c r="C792">
        <v>-46.96</v>
      </c>
      <c r="D792">
        <v>-47.77</v>
      </c>
    </row>
    <row r="793" spans="1:4" x14ac:dyDescent="0.3">
      <c r="A793" s="2">
        <v>32414</v>
      </c>
      <c r="B793">
        <v>58.76</v>
      </c>
      <c r="C793">
        <v>-47.96</v>
      </c>
      <c r="D793">
        <v>-48.77</v>
      </c>
    </row>
    <row r="794" spans="1:4" x14ac:dyDescent="0.3">
      <c r="A794" s="2">
        <v>32443</v>
      </c>
      <c r="B794">
        <v>58.94</v>
      </c>
      <c r="C794">
        <v>-48.14</v>
      </c>
      <c r="D794">
        <v>-48.95</v>
      </c>
    </row>
    <row r="795" spans="1:4" x14ac:dyDescent="0.3">
      <c r="A795" s="2">
        <v>32496</v>
      </c>
      <c r="B795">
        <v>58.98</v>
      </c>
      <c r="C795">
        <v>-48.18</v>
      </c>
      <c r="D795">
        <v>-48.99</v>
      </c>
    </row>
    <row r="796" spans="1:4" x14ac:dyDescent="0.3">
      <c r="A796" s="2">
        <v>32596</v>
      </c>
      <c r="B796">
        <v>58.91</v>
      </c>
      <c r="C796">
        <v>-48.11</v>
      </c>
      <c r="D796">
        <v>-48.92</v>
      </c>
    </row>
    <row r="797" spans="1:4" x14ac:dyDescent="0.3">
      <c r="A797" s="2">
        <v>32686</v>
      </c>
      <c r="B797">
        <v>59.24</v>
      </c>
      <c r="C797">
        <v>-48.44</v>
      </c>
      <c r="D797">
        <v>-49.25</v>
      </c>
    </row>
    <row r="798" spans="1:4" x14ac:dyDescent="0.3">
      <c r="A798" s="2">
        <v>32776</v>
      </c>
      <c r="B798">
        <v>59.43</v>
      </c>
      <c r="C798">
        <v>-48.63</v>
      </c>
      <c r="D798">
        <v>-49.44</v>
      </c>
    </row>
    <row r="799" spans="1:4" x14ac:dyDescent="0.3">
      <c r="A799" s="2">
        <v>32848</v>
      </c>
      <c r="B799">
        <v>59.42</v>
      </c>
      <c r="C799">
        <v>-48.62</v>
      </c>
      <c r="D799">
        <v>-49.43</v>
      </c>
    </row>
    <row r="800" spans="1:4" x14ac:dyDescent="0.3">
      <c r="A800" s="2">
        <v>32954</v>
      </c>
      <c r="B800">
        <v>59.61</v>
      </c>
      <c r="C800">
        <v>-48.81</v>
      </c>
      <c r="D800">
        <v>-49.62</v>
      </c>
    </row>
    <row r="801" spans="1:4" x14ac:dyDescent="0.3">
      <c r="A801" s="2">
        <v>34969</v>
      </c>
      <c r="B801">
        <v>68.260000000000005</v>
      </c>
      <c r="C801">
        <v>-57.46</v>
      </c>
      <c r="D801">
        <v>-58.27</v>
      </c>
    </row>
    <row r="802" spans="1:4" x14ac:dyDescent="0.3">
      <c r="A802" s="2">
        <v>35069</v>
      </c>
      <c r="B802">
        <v>69.010000000000005</v>
      </c>
      <c r="C802">
        <v>-58.21</v>
      </c>
      <c r="D802">
        <v>-59.02</v>
      </c>
    </row>
    <row r="803" spans="1:4" x14ac:dyDescent="0.3">
      <c r="A803" s="2">
        <v>35170</v>
      </c>
      <c r="B803">
        <v>68.7</v>
      </c>
      <c r="C803">
        <v>-57.9</v>
      </c>
      <c r="D803">
        <v>-58.71</v>
      </c>
    </row>
    <row r="804" spans="1:4" x14ac:dyDescent="0.3">
      <c r="A804" s="2">
        <v>35219</v>
      </c>
      <c r="B804">
        <v>68.7</v>
      </c>
      <c r="C804">
        <v>-57.9</v>
      </c>
      <c r="D804">
        <v>-58.71</v>
      </c>
    </row>
    <row r="805" spans="1:4" x14ac:dyDescent="0.3">
      <c r="A805" s="2">
        <v>35334</v>
      </c>
      <c r="B805">
        <v>68.760000000000005</v>
      </c>
      <c r="C805">
        <v>-57.96</v>
      </c>
      <c r="D805">
        <v>-58.77</v>
      </c>
    </row>
    <row r="806" spans="1:4" x14ac:dyDescent="0.3">
      <c r="A806" s="2">
        <v>35410</v>
      </c>
      <c r="B806">
        <v>68.510000000000005</v>
      </c>
      <c r="C806">
        <v>-57.71</v>
      </c>
      <c r="D806">
        <v>-58.52</v>
      </c>
    </row>
    <row r="807" spans="1:4" x14ac:dyDescent="0.3">
      <c r="A807" s="2">
        <v>35501</v>
      </c>
      <c r="B807">
        <v>68.53</v>
      </c>
      <c r="C807">
        <v>-57.73</v>
      </c>
      <c r="D807">
        <v>-58.54</v>
      </c>
    </row>
    <row r="808" spans="1:4" x14ac:dyDescent="0.3">
      <c r="A808" s="2">
        <v>35597</v>
      </c>
      <c r="B808">
        <v>68.66</v>
      </c>
      <c r="C808">
        <v>-57.86</v>
      </c>
      <c r="D808">
        <v>-58.67</v>
      </c>
    </row>
    <row r="809" spans="1:4" x14ac:dyDescent="0.3">
      <c r="A809" s="2">
        <v>35681</v>
      </c>
      <c r="B809">
        <v>69.2</v>
      </c>
      <c r="C809">
        <v>-58.4</v>
      </c>
      <c r="D809">
        <v>-59.21</v>
      </c>
    </row>
    <row r="810" spans="1:4" x14ac:dyDescent="0.3">
      <c r="A810" s="2">
        <v>35775</v>
      </c>
      <c r="B810">
        <v>69.3</v>
      </c>
      <c r="C810">
        <v>-58.5</v>
      </c>
      <c r="D810">
        <v>-59.31</v>
      </c>
    </row>
    <row r="811" spans="1:4" x14ac:dyDescent="0.3">
      <c r="A811" s="2">
        <v>35887</v>
      </c>
      <c r="B811">
        <v>68.28</v>
      </c>
      <c r="C811">
        <v>-57.48</v>
      </c>
      <c r="D811">
        <v>-58.29</v>
      </c>
    </row>
    <row r="812" spans="1:4" x14ac:dyDescent="0.3">
      <c r="A812" s="2">
        <v>35968</v>
      </c>
      <c r="B812">
        <v>68.510000000000005</v>
      </c>
      <c r="C812">
        <v>-57.71</v>
      </c>
      <c r="D812">
        <v>-58.52</v>
      </c>
    </row>
    <row r="813" spans="1:4" x14ac:dyDescent="0.3">
      <c r="A813" s="2">
        <v>36053</v>
      </c>
      <c r="B813">
        <v>68.73</v>
      </c>
      <c r="C813">
        <v>-57.93</v>
      </c>
      <c r="D813">
        <v>-58.74</v>
      </c>
    </row>
    <row r="814" spans="1:4" x14ac:dyDescent="0.3">
      <c r="A814" s="2">
        <v>36145</v>
      </c>
      <c r="B814">
        <v>69.069999999999894</v>
      </c>
      <c r="C814">
        <v>-58.27</v>
      </c>
      <c r="D814">
        <v>-59.08</v>
      </c>
    </row>
    <row r="815" spans="1:4" x14ac:dyDescent="0.3">
      <c r="A815" s="2">
        <v>36237</v>
      </c>
      <c r="B815">
        <v>69.209999999999894</v>
      </c>
      <c r="C815">
        <v>-58.41</v>
      </c>
      <c r="D815">
        <v>-59.22</v>
      </c>
    </row>
    <row r="816" spans="1:4" x14ac:dyDescent="0.3">
      <c r="A816" s="2">
        <v>36340</v>
      </c>
      <c r="B816">
        <v>70.52</v>
      </c>
      <c r="C816">
        <v>-59.72</v>
      </c>
      <c r="D816">
        <v>-60.53</v>
      </c>
    </row>
    <row r="817" spans="1:4" x14ac:dyDescent="0.3">
      <c r="A817" s="2">
        <v>36438</v>
      </c>
      <c r="B817">
        <v>70.73</v>
      </c>
      <c r="C817">
        <v>-59.93</v>
      </c>
      <c r="D817">
        <v>-60.74</v>
      </c>
    </row>
    <row r="818" spans="1:4" x14ac:dyDescent="0.3">
      <c r="A818" s="2">
        <v>36503</v>
      </c>
      <c r="B818">
        <v>71.12</v>
      </c>
      <c r="C818">
        <v>-60.32</v>
      </c>
      <c r="D818">
        <v>-61.13</v>
      </c>
    </row>
    <row r="819" spans="1:4" x14ac:dyDescent="0.3">
      <c r="A819" s="2">
        <v>36593</v>
      </c>
      <c r="B819">
        <v>71.290000000000006</v>
      </c>
      <c r="C819">
        <v>-60.49</v>
      </c>
      <c r="D819">
        <v>-61.3</v>
      </c>
    </row>
    <row r="820" spans="1:4" x14ac:dyDescent="0.3">
      <c r="A820" s="2">
        <v>36690</v>
      </c>
      <c r="B820">
        <v>71.319999999999894</v>
      </c>
      <c r="C820">
        <v>-60.52</v>
      </c>
      <c r="D820">
        <v>-61.33</v>
      </c>
    </row>
    <row r="821" spans="1:4" x14ac:dyDescent="0.3">
      <c r="A821" s="2">
        <v>36740</v>
      </c>
      <c r="B821">
        <v>71.52</v>
      </c>
      <c r="C821">
        <v>-60.72</v>
      </c>
      <c r="D821">
        <v>-61.53</v>
      </c>
    </row>
    <row r="822" spans="1:4" x14ac:dyDescent="0.3">
      <c r="A822" s="2">
        <v>36816</v>
      </c>
      <c r="B822">
        <v>71.849999999999895</v>
      </c>
      <c r="C822">
        <v>-61.05</v>
      </c>
      <c r="D822">
        <v>-61.86</v>
      </c>
    </row>
    <row r="823" spans="1:4" x14ac:dyDescent="0.3">
      <c r="A823" s="2">
        <v>36908</v>
      </c>
      <c r="B823">
        <v>72.2</v>
      </c>
      <c r="C823">
        <v>-61.4</v>
      </c>
      <c r="D823">
        <v>-62.21</v>
      </c>
    </row>
    <row r="824" spans="1:4" x14ac:dyDescent="0.3">
      <c r="A824" s="2">
        <v>36965</v>
      </c>
      <c r="B824">
        <v>72.099999999999895</v>
      </c>
      <c r="C824">
        <v>-61.3</v>
      </c>
      <c r="D824">
        <v>-62.11</v>
      </c>
    </row>
    <row r="825" spans="1:4" x14ac:dyDescent="0.3">
      <c r="A825" s="2">
        <v>37005</v>
      </c>
      <c r="B825">
        <v>73.98</v>
      </c>
      <c r="C825">
        <v>-63.18</v>
      </c>
      <c r="D825">
        <v>-63.99</v>
      </c>
    </row>
    <row r="826" spans="1:4" x14ac:dyDescent="0.3">
      <c r="A826" s="2">
        <v>37099</v>
      </c>
      <c r="B826">
        <v>74.37</v>
      </c>
      <c r="C826">
        <v>-63.57</v>
      </c>
      <c r="D826">
        <v>-64.38</v>
      </c>
    </row>
    <row r="827" spans="1:4" x14ac:dyDescent="0.3">
      <c r="A827" s="2">
        <v>37188</v>
      </c>
      <c r="B827">
        <v>74.67</v>
      </c>
      <c r="C827">
        <v>-63.87</v>
      </c>
      <c r="D827">
        <v>-64.680000000000007</v>
      </c>
    </row>
    <row r="828" spans="1:4" x14ac:dyDescent="0.3">
      <c r="A828" s="2">
        <v>37274</v>
      </c>
      <c r="B828">
        <v>75.209999999999894</v>
      </c>
      <c r="C828">
        <v>-64.41</v>
      </c>
      <c r="D828">
        <v>-65.22</v>
      </c>
    </row>
    <row r="829" spans="1:4" x14ac:dyDescent="0.3">
      <c r="A829" s="2">
        <v>37372</v>
      </c>
      <c r="B829">
        <v>75.45</v>
      </c>
      <c r="C829">
        <v>-64.650000000000006</v>
      </c>
      <c r="D829">
        <v>-65.459999999999894</v>
      </c>
    </row>
    <row r="830" spans="1:4" x14ac:dyDescent="0.3">
      <c r="A830" s="2">
        <v>37460</v>
      </c>
      <c r="B830">
        <v>75.89</v>
      </c>
      <c r="C830">
        <v>-65.09</v>
      </c>
      <c r="D830">
        <v>-65.900000000000006</v>
      </c>
    </row>
    <row r="831" spans="1:4" x14ac:dyDescent="0.3">
      <c r="A831" s="2">
        <v>37546</v>
      </c>
      <c r="B831">
        <v>76.569999999999894</v>
      </c>
      <c r="C831">
        <v>-65.77</v>
      </c>
      <c r="D831">
        <v>-66.58</v>
      </c>
    </row>
    <row r="832" spans="1:4" x14ac:dyDescent="0.3">
      <c r="A832" s="2">
        <v>37649</v>
      </c>
      <c r="B832">
        <v>77.44</v>
      </c>
      <c r="C832">
        <v>-66.64</v>
      </c>
      <c r="D832">
        <v>-67.45</v>
      </c>
    </row>
    <row r="833" spans="1:4" x14ac:dyDescent="0.3">
      <c r="A833" s="2">
        <v>37741</v>
      </c>
      <c r="B833">
        <v>77.47</v>
      </c>
      <c r="C833">
        <v>-66.67</v>
      </c>
      <c r="D833">
        <v>-67.48</v>
      </c>
    </row>
    <row r="834" spans="1:4" x14ac:dyDescent="0.3">
      <c r="A834" s="2">
        <v>37827</v>
      </c>
      <c r="B834">
        <v>77.56</v>
      </c>
      <c r="C834">
        <v>-66.760000000000005</v>
      </c>
      <c r="D834">
        <v>-67.569999999999894</v>
      </c>
    </row>
    <row r="835" spans="1:4" x14ac:dyDescent="0.3">
      <c r="A835" s="2">
        <v>37917</v>
      </c>
      <c r="B835">
        <v>78.489999999999895</v>
      </c>
      <c r="C835">
        <v>-67.69</v>
      </c>
      <c r="D835">
        <v>-68.5</v>
      </c>
    </row>
    <row r="836" spans="1:4" x14ac:dyDescent="0.3">
      <c r="A836" s="2">
        <v>38030</v>
      </c>
      <c r="B836">
        <v>77.63</v>
      </c>
      <c r="C836">
        <v>-66.83</v>
      </c>
      <c r="D836">
        <v>-67.64</v>
      </c>
    </row>
    <row r="837" spans="1:4" x14ac:dyDescent="0.3">
      <c r="A837" s="2">
        <v>38107</v>
      </c>
      <c r="B837">
        <v>77.73</v>
      </c>
      <c r="C837">
        <v>-66.930000000000007</v>
      </c>
      <c r="D837">
        <v>-67.739999999999895</v>
      </c>
    </row>
    <row r="838" spans="1:4" x14ac:dyDescent="0.3">
      <c r="A838" s="2">
        <v>38204</v>
      </c>
      <c r="B838">
        <v>77.89</v>
      </c>
      <c r="C838">
        <v>-67.09</v>
      </c>
      <c r="D838">
        <v>-67.900000000000006</v>
      </c>
    </row>
    <row r="839" spans="1:4" x14ac:dyDescent="0.3">
      <c r="A839" s="2">
        <v>38296</v>
      </c>
      <c r="B839">
        <v>78.09</v>
      </c>
      <c r="C839">
        <v>-67.290000000000006</v>
      </c>
      <c r="D839">
        <v>-68.099999999999895</v>
      </c>
    </row>
    <row r="840" spans="1:4" x14ac:dyDescent="0.3">
      <c r="A840" s="2">
        <v>38380</v>
      </c>
      <c r="B840">
        <v>77.94</v>
      </c>
      <c r="C840">
        <v>-67.14</v>
      </c>
      <c r="D840">
        <v>-67.95</v>
      </c>
    </row>
    <row r="841" spans="1:4" x14ac:dyDescent="0.3">
      <c r="A841" s="2">
        <v>38482</v>
      </c>
      <c r="B841">
        <v>77.7</v>
      </c>
      <c r="C841">
        <v>-66.900000000000006</v>
      </c>
      <c r="D841">
        <v>-67.709999999999894</v>
      </c>
    </row>
    <row r="842" spans="1:4" x14ac:dyDescent="0.3">
      <c r="A842" s="2">
        <v>38553</v>
      </c>
      <c r="B842">
        <v>77.989999999999895</v>
      </c>
      <c r="C842">
        <v>-67.19</v>
      </c>
      <c r="D842">
        <v>-68</v>
      </c>
    </row>
    <row r="843" spans="1:4" x14ac:dyDescent="0.3">
      <c r="A843" s="2">
        <v>38660</v>
      </c>
      <c r="B843">
        <v>79.03</v>
      </c>
      <c r="C843">
        <v>-68.23</v>
      </c>
      <c r="D843">
        <v>-69.040000000000006</v>
      </c>
    </row>
    <row r="844" spans="1:4" x14ac:dyDescent="0.3">
      <c r="A844" s="2">
        <v>38755</v>
      </c>
      <c r="B844">
        <v>79.010000000000005</v>
      </c>
      <c r="C844">
        <v>-68.209999999999894</v>
      </c>
      <c r="D844">
        <v>-69.02</v>
      </c>
    </row>
    <row r="845" spans="1:4" x14ac:dyDescent="0.3">
      <c r="A845" s="2">
        <v>38847</v>
      </c>
      <c r="B845">
        <v>79.12</v>
      </c>
      <c r="C845">
        <v>-68.319999999999894</v>
      </c>
      <c r="D845">
        <v>-69.13</v>
      </c>
    </row>
    <row r="846" spans="1:4" x14ac:dyDescent="0.3">
      <c r="A846" s="2">
        <v>38972</v>
      </c>
      <c r="B846">
        <v>79.739999999999895</v>
      </c>
      <c r="C846">
        <v>-68.94</v>
      </c>
      <c r="D846">
        <v>-69.75</v>
      </c>
    </row>
    <row r="847" spans="1:4" x14ac:dyDescent="0.3">
      <c r="A847" s="2">
        <v>39055</v>
      </c>
      <c r="B847">
        <v>79.83</v>
      </c>
      <c r="C847">
        <v>-69.03</v>
      </c>
      <c r="D847">
        <v>-69.84</v>
      </c>
    </row>
    <row r="848" spans="1:4" x14ac:dyDescent="0.3">
      <c r="A848" s="2">
        <v>39190</v>
      </c>
      <c r="B848">
        <v>80.12</v>
      </c>
      <c r="C848">
        <v>-69.319999999999894</v>
      </c>
      <c r="D848">
        <v>-70.13</v>
      </c>
    </row>
    <row r="849" spans="1:4" x14ac:dyDescent="0.3">
      <c r="A849" s="2">
        <v>39248</v>
      </c>
      <c r="B849">
        <v>80.290000000000006</v>
      </c>
      <c r="C849">
        <v>-69.489999999999895</v>
      </c>
      <c r="D849">
        <v>-70.3</v>
      </c>
    </row>
    <row r="850" spans="1:4" x14ac:dyDescent="0.3">
      <c r="A850" s="2">
        <v>39324</v>
      </c>
      <c r="B850">
        <v>81.02</v>
      </c>
      <c r="C850">
        <v>-70.22</v>
      </c>
      <c r="D850">
        <v>-71.03</v>
      </c>
    </row>
    <row r="851" spans="1:4" x14ac:dyDescent="0.3">
      <c r="A851" s="2">
        <v>39357</v>
      </c>
      <c r="B851">
        <v>81.61</v>
      </c>
      <c r="C851">
        <v>-70.81</v>
      </c>
      <c r="D851">
        <v>-71.62</v>
      </c>
    </row>
    <row r="852" spans="1:4" x14ac:dyDescent="0.3">
      <c r="A852" s="2">
        <v>39472</v>
      </c>
      <c r="B852">
        <v>82.57</v>
      </c>
      <c r="C852">
        <v>-71.77</v>
      </c>
      <c r="D852">
        <v>-72.58</v>
      </c>
    </row>
    <row r="853" spans="1:4" x14ac:dyDescent="0.3">
      <c r="A853" s="2">
        <v>39554</v>
      </c>
      <c r="B853">
        <v>82.64</v>
      </c>
      <c r="C853">
        <v>-71.84</v>
      </c>
      <c r="D853">
        <v>-72.650000000000006</v>
      </c>
    </row>
    <row r="854" spans="1:4" x14ac:dyDescent="0.3">
      <c r="A854" s="2">
        <v>39645</v>
      </c>
      <c r="B854">
        <v>83.05</v>
      </c>
      <c r="C854">
        <v>-72.25</v>
      </c>
      <c r="D854">
        <v>-73.06</v>
      </c>
    </row>
    <row r="855" spans="1:4" x14ac:dyDescent="0.3">
      <c r="A855" s="2">
        <v>39743</v>
      </c>
      <c r="B855">
        <v>83.68</v>
      </c>
      <c r="C855">
        <v>-72.88</v>
      </c>
      <c r="D855">
        <v>-73.69</v>
      </c>
    </row>
    <row r="856" spans="1:4" x14ac:dyDescent="0.3">
      <c r="A856" s="2">
        <v>39850</v>
      </c>
      <c r="B856">
        <v>83.48</v>
      </c>
      <c r="C856">
        <v>-72.680000000000007</v>
      </c>
      <c r="D856">
        <v>-73.489999999999895</v>
      </c>
    </row>
    <row r="857" spans="1:4" x14ac:dyDescent="0.3">
      <c r="A857" s="2">
        <v>39917</v>
      </c>
      <c r="B857">
        <v>82.99</v>
      </c>
      <c r="C857">
        <v>-72.19</v>
      </c>
      <c r="D857">
        <v>-73</v>
      </c>
    </row>
    <row r="858" spans="1:4" x14ac:dyDescent="0.3">
      <c r="A858" s="2">
        <v>40017</v>
      </c>
      <c r="B858">
        <v>82.65</v>
      </c>
      <c r="C858">
        <v>-71.849999999999895</v>
      </c>
      <c r="D858">
        <v>-72.66</v>
      </c>
    </row>
    <row r="859" spans="1:4" x14ac:dyDescent="0.3">
      <c r="A859" s="2">
        <v>40106</v>
      </c>
      <c r="B859">
        <v>82.54</v>
      </c>
      <c r="C859">
        <v>-71.739999999999895</v>
      </c>
      <c r="D859">
        <v>-72.55</v>
      </c>
    </row>
    <row r="860" spans="1:4" x14ac:dyDescent="0.3">
      <c r="A860" s="2">
        <v>40192</v>
      </c>
      <c r="B860">
        <v>82.39</v>
      </c>
      <c r="C860">
        <v>-71.59</v>
      </c>
      <c r="D860">
        <v>-72.400000000000006</v>
      </c>
    </row>
    <row r="861" spans="1:4" x14ac:dyDescent="0.3">
      <c r="A861" s="2">
        <v>40281</v>
      </c>
      <c r="B861">
        <v>82.39</v>
      </c>
      <c r="C861">
        <v>-71.59</v>
      </c>
      <c r="D861">
        <v>-72.400000000000006</v>
      </c>
    </row>
    <row r="862" spans="1:4" x14ac:dyDescent="0.3">
      <c r="A862" s="2">
        <v>40381</v>
      </c>
      <c r="B862">
        <v>82.87</v>
      </c>
      <c r="C862">
        <v>-72.069999999999894</v>
      </c>
      <c r="D862">
        <v>-72.88</v>
      </c>
    </row>
    <row r="863" spans="1:4" x14ac:dyDescent="0.3">
      <c r="A863" s="2">
        <v>40388</v>
      </c>
      <c r="B863">
        <v>83.05</v>
      </c>
      <c r="C863">
        <v>-72.25</v>
      </c>
      <c r="D863">
        <v>-73.06</v>
      </c>
    </row>
    <row r="864" spans="1:4" x14ac:dyDescent="0.3">
      <c r="A864" s="2">
        <v>40479</v>
      </c>
      <c r="B864">
        <v>85.01</v>
      </c>
      <c r="C864">
        <v>-74.209999999999894</v>
      </c>
      <c r="D864">
        <v>-75.02</v>
      </c>
    </row>
    <row r="865" spans="1:4" x14ac:dyDescent="0.3">
      <c r="A865" s="2">
        <v>40571</v>
      </c>
      <c r="B865">
        <v>84.73</v>
      </c>
      <c r="C865">
        <v>-73.930000000000007</v>
      </c>
      <c r="D865">
        <v>-74.739999999999895</v>
      </c>
    </row>
    <row r="866" spans="1:4" x14ac:dyDescent="0.3">
      <c r="A866" s="2">
        <v>40652</v>
      </c>
      <c r="B866">
        <v>84.46</v>
      </c>
      <c r="C866">
        <v>-73.66</v>
      </c>
      <c r="D866">
        <v>-74.47</v>
      </c>
    </row>
    <row r="867" spans="1:4" x14ac:dyDescent="0.3">
      <c r="A867" s="2">
        <v>40745</v>
      </c>
      <c r="B867">
        <v>84.08</v>
      </c>
      <c r="C867">
        <v>-73.28</v>
      </c>
      <c r="D867">
        <v>-74.09</v>
      </c>
    </row>
    <row r="868" spans="1:4" x14ac:dyDescent="0.3">
      <c r="A868" s="2">
        <v>40821</v>
      </c>
      <c r="B868">
        <v>83.67</v>
      </c>
      <c r="C868">
        <v>-72.87</v>
      </c>
      <c r="D868">
        <v>-73.680000000000007</v>
      </c>
    </row>
    <row r="869" spans="1:4" x14ac:dyDescent="0.3">
      <c r="A869" s="2">
        <v>40934</v>
      </c>
      <c r="B869">
        <v>82.44</v>
      </c>
      <c r="C869">
        <v>-71.64</v>
      </c>
      <c r="D869">
        <v>-72.45</v>
      </c>
    </row>
    <row r="870" spans="1:4" x14ac:dyDescent="0.3">
      <c r="A870" s="2">
        <v>41003</v>
      </c>
      <c r="B870">
        <v>81.56</v>
      </c>
      <c r="C870">
        <v>-70.760000000000005</v>
      </c>
      <c r="D870">
        <v>-71.569999999999894</v>
      </c>
    </row>
    <row r="871" spans="1:4" x14ac:dyDescent="0.3">
      <c r="A871" s="2">
        <v>41101</v>
      </c>
      <c r="B871">
        <v>80.760000000000005</v>
      </c>
      <c r="C871">
        <v>-69.959999999999894</v>
      </c>
      <c r="D871">
        <v>-70.77</v>
      </c>
    </row>
    <row r="872" spans="1:4" x14ac:dyDescent="0.3">
      <c r="A872" s="2">
        <v>41198</v>
      </c>
      <c r="B872">
        <v>80.44</v>
      </c>
      <c r="C872">
        <v>-69.64</v>
      </c>
      <c r="D872">
        <v>-70.45</v>
      </c>
    </row>
    <row r="873" spans="1:4" x14ac:dyDescent="0.3">
      <c r="A873" s="2">
        <v>41263</v>
      </c>
      <c r="B873">
        <v>80.14</v>
      </c>
      <c r="C873">
        <v>-69.34</v>
      </c>
      <c r="D873">
        <v>-70.150000000000006</v>
      </c>
    </row>
    <row r="874" spans="1:4" x14ac:dyDescent="0.3">
      <c r="A874" s="2">
        <v>41283</v>
      </c>
      <c r="B874">
        <v>80.03</v>
      </c>
      <c r="C874">
        <v>-69.23</v>
      </c>
      <c r="D874">
        <v>-70.040000000000006</v>
      </c>
    </row>
    <row r="875" spans="1:4" x14ac:dyDescent="0.3">
      <c r="A875" s="2">
        <v>41380</v>
      </c>
      <c r="B875">
        <v>79.319999999999894</v>
      </c>
      <c r="C875">
        <v>-68.52</v>
      </c>
      <c r="D875">
        <v>-69.33</v>
      </c>
    </row>
    <row r="876" spans="1:4" x14ac:dyDescent="0.3">
      <c r="A876" s="2">
        <v>41479</v>
      </c>
      <c r="B876">
        <v>78.900000000000006</v>
      </c>
      <c r="C876">
        <v>-68.099999999999895</v>
      </c>
      <c r="D876">
        <v>-68.91</v>
      </c>
    </row>
    <row r="877" spans="1:4" x14ac:dyDescent="0.3">
      <c r="A877" s="2">
        <v>41597</v>
      </c>
      <c r="B877">
        <v>78.7</v>
      </c>
      <c r="C877">
        <v>-67.900000000000006</v>
      </c>
      <c r="D877">
        <v>-68.709999999999894</v>
      </c>
    </row>
    <row r="878" spans="1:4" x14ac:dyDescent="0.3">
      <c r="A878" s="2">
        <v>41681</v>
      </c>
      <c r="B878">
        <v>78.41</v>
      </c>
      <c r="C878">
        <v>-67.61</v>
      </c>
      <c r="D878">
        <v>-68.42</v>
      </c>
    </row>
    <row r="879" spans="1:4" x14ac:dyDescent="0.3">
      <c r="A879" s="2">
        <v>41754</v>
      </c>
      <c r="B879">
        <v>78.3</v>
      </c>
      <c r="C879">
        <v>-67.5</v>
      </c>
      <c r="D879">
        <v>-68.31</v>
      </c>
    </row>
    <row r="880" spans="1:4" x14ac:dyDescent="0.3">
      <c r="A880" s="2">
        <v>41836</v>
      </c>
      <c r="B880">
        <v>78.06</v>
      </c>
      <c r="C880">
        <v>-67.260000000000005</v>
      </c>
      <c r="D880">
        <v>-68.069999999999894</v>
      </c>
    </row>
    <row r="881" spans="1:4" x14ac:dyDescent="0.3">
      <c r="A881" s="2">
        <v>41936</v>
      </c>
      <c r="B881">
        <v>77.94</v>
      </c>
      <c r="C881">
        <v>-67.14</v>
      </c>
      <c r="D881">
        <v>-67.95</v>
      </c>
    </row>
    <row r="882" spans="1:4" x14ac:dyDescent="0.3">
      <c r="A882" s="2">
        <v>42047</v>
      </c>
      <c r="B882">
        <v>77.41</v>
      </c>
      <c r="C882">
        <v>-66.61</v>
      </c>
      <c r="D882">
        <v>-67.42</v>
      </c>
    </row>
    <row r="883" spans="1:4" x14ac:dyDescent="0.3">
      <c r="A883" s="2">
        <v>42124</v>
      </c>
      <c r="B883">
        <v>78.17</v>
      </c>
      <c r="C883">
        <v>-67.37</v>
      </c>
      <c r="D883">
        <v>-68.180000000000007</v>
      </c>
    </row>
    <row r="884" spans="1:4" x14ac:dyDescent="0.3">
      <c r="A884" s="2">
        <v>42205</v>
      </c>
      <c r="B884">
        <v>78.06</v>
      </c>
      <c r="C884">
        <v>-67.260000000000005</v>
      </c>
      <c r="D884">
        <v>-68.069999999999894</v>
      </c>
    </row>
    <row r="885" spans="1:4" x14ac:dyDescent="0.3">
      <c r="A885" s="2">
        <v>42304</v>
      </c>
      <c r="B885">
        <v>78.06</v>
      </c>
      <c r="C885">
        <v>-67.260000000000005</v>
      </c>
      <c r="D885">
        <v>-68.069999999999894</v>
      </c>
    </row>
    <row r="886" spans="1:4" x14ac:dyDescent="0.3">
      <c r="A886" s="2">
        <v>42432</v>
      </c>
      <c r="B886">
        <v>77.5</v>
      </c>
      <c r="C886">
        <v>-66.7</v>
      </c>
      <c r="D886">
        <v>-67.510000000000005</v>
      </c>
    </row>
    <row r="887" spans="1:4" x14ac:dyDescent="0.3">
      <c r="A887" s="2">
        <v>42510</v>
      </c>
      <c r="B887">
        <v>77.17</v>
      </c>
      <c r="C887">
        <v>-66.37</v>
      </c>
      <c r="D887">
        <v>-67.180000000000007</v>
      </c>
    </row>
    <row r="888" spans="1:4" x14ac:dyDescent="0.3">
      <c r="A888" s="2">
        <v>42600</v>
      </c>
      <c r="B888">
        <v>76.930000000000007</v>
      </c>
      <c r="C888">
        <v>-66.13</v>
      </c>
      <c r="D888">
        <v>-66.94</v>
      </c>
    </row>
    <row r="889" spans="1:4" x14ac:dyDescent="0.3">
      <c r="A889" s="2">
        <v>42669</v>
      </c>
      <c r="B889">
        <v>76.709999999999894</v>
      </c>
      <c r="C889">
        <v>-65.91</v>
      </c>
      <c r="D889">
        <v>-66.72</v>
      </c>
    </row>
    <row r="890" spans="1:4" x14ac:dyDescent="0.3">
      <c r="A890" s="2">
        <v>42899</v>
      </c>
      <c r="B890">
        <v>75.989999999999895</v>
      </c>
      <c r="C890">
        <v>-65.19</v>
      </c>
      <c r="D890">
        <v>-66</v>
      </c>
    </row>
    <row r="891" spans="1:4" x14ac:dyDescent="0.3">
      <c r="A891" s="2">
        <v>42965</v>
      </c>
      <c r="B891">
        <v>76.239999999999895</v>
      </c>
      <c r="C891">
        <v>-65.44</v>
      </c>
      <c r="D891">
        <v>-66.25</v>
      </c>
    </row>
    <row r="892" spans="1:4" x14ac:dyDescent="0.3">
      <c r="A892" s="2">
        <v>43082</v>
      </c>
      <c r="B892">
        <v>76.069999999999894</v>
      </c>
      <c r="C892">
        <v>-65.27</v>
      </c>
      <c r="D892">
        <v>-66.08</v>
      </c>
    </row>
    <row r="893" spans="1:4" x14ac:dyDescent="0.3">
      <c r="A893" s="2">
        <v>43152</v>
      </c>
      <c r="B893">
        <v>76.11</v>
      </c>
      <c r="C893">
        <v>-65.31</v>
      </c>
      <c r="D893">
        <v>-66.12</v>
      </c>
    </row>
    <row r="894" spans="1:4" x14ac:dyDescent="0.3">
      <c r="A894" s="2">
        <v>43209</v>
      </c>
      <c r="B894">
        <v>75.650000000000006</v>
      </c>
      <c r="C894">
        <v>-64.849999999999895</v>
      </c>
      <c r="D894">
        <v>-65.66</v>
      </c>
    </row>
    <row r="895" spans="1:4" x14ac:dyDescent="0.3">
      <c r="A895" s="2">
        <v>43271</v>
      </c>
      <c r="B895">
        <v>68.55</v>
      </c>
      <c r="C895">
        <v>-57.75</v>
      </c>
      <c r="D895">
        <v>-58.56</v>
      </c>
    </row>
    <row r="896" spans="1:4" x14ac:dyDescent="0.3">
      <c r="A896" s="2">
        <v>43321</v>
      </c>
      <c r="B896">
        <v>75.459999999999894</v>
      </c>
      <c r="C896">
        <v>-64.66</v>
      </c>
      <c r="D896">
        <v>-65.47</v>
      </c>
    </row>
    <row r="897" spans="1:4" x14ac:dyDescent="0.3">
      <c r="A897" s="2">
        <v>43374</v>
      </c>
      <c r="B897">
        <v>75.55</v>
      </c>
      <c r="C897">
        <v>-64.75</v>
      </c>
      <c r="D897">
        <v>-65.56</v>
      </c>
    </row>
    <row r="898" spans="1:4" x14ac:dyDescent="0.3">
      <c r="A898" s="2">
        <v>43452</v>
      </c>
      <c r="B898">
        <v>75.27</v>
      </c>
      <c r="C898">
        <v>-64.47</v>
      </c>
      <c r="D898">
        <v>-65.28</v>
      </c>
    </row>
    <row r="899" spans="1:4" x14ac:dyDescent="0.3">
      <c r="A899" s="2">
        <v>43566</v>
      </c>
      <c r="B899">
        <v>75.08</v>
      </c>
      <c r="C899">
        <v>-64.28</v>
      </c>
      <c r="D899">
        <v>-65.09</v>
      </c>
    </row>
    <row r="900" spans="1:4" x14ac:dyDescent="0.3">
      <c r="A900" s="2">
        <v>43661</v>
      </c>
      <c r="B900">
        <v>75</v>
      </c>
      <c r="C900">
        <v>-64.2</v>
      </c>
      <c r="D900">
        <v>-65.010000000000005</v>
      </c>
    </row>
    <row r="901" spans="1:4" x14ac:dyDescent="0.3">
      <c r="A901" s="2">
        <v>43776</v>
      </c>
      <c r="B901">
        <v>75.08</v>
      </c>
      <c r="C901">
        <v>-64.28</v>
      </c>
      <c r="D901">
        <v>-65.09</v>
      </c>
    </row>
    <row r="902" spans="1:4" x14ac:dyDescent="0.3">
      <c r="A902" s="2">
        <v>43864</v>
      </c>
      <c r="B902">
        <v>75.05</v>
      </c>
      <c r="C902">
        <v>-64.25</v>
      </c>
      <c r="D902">
        <v>-65.06</v>
      </c>
    </row>
    <row r="903" spans="1:4" x14ac:dyDescent="0.3">
      <c r="A903" s="2">
        <v>44175</v>
      </c>
      <c r="B903">
        <v>74.83</v>
      </c>
      <c r="C903">
        <v>-64.03</v>
      </c>
      <c r="D903">
        <v>-64.84</v>
      </c>
    </row>
    <row r="904" spans="1:4" x14ac:dyDescent="0.3">
      <c r="A904" s="2">
        <v>44278</v>
      </c>
      <c r="B904">
        <v>74.55</v>
      </c>
      <c r="C904">
        <v>-63.75</v>
      </c>
      <c r="D904">
        <v>-64.56</v>
      </c>
    </row>
    <row r="905" spans="1:4" x14ac:dyDescent="0.3">
      <c r="A905" s="2">
        <v>44421</v>
      </c>
      <c r="B905">
        <v>74.790000000000006</v>
      </c>
      <c r="C905">
        <v>-63.99</v>
      </c>
      <c r="D905">
        <v>-64.8</v>
      </c>
    </row>
    <row r="906" spans="1:4" x14ac:dyDescent="0.3">
      <c r="A906" s="2">
        <v>44497</v>
      </c>
      <c r="B906">
        <v>75.02</v>
      </c>
      <c r="C906">
        <v>-64.22</v>
      </c>
      <c r="D906">
        <v>-65.03</v>
      </c>
    </row>
    <row r="907" spans="1:4" x14ac:dyDescent="0.3">
      <c r="A907" s="2">
        <v>44580</v>
      </c>
      <c r="B907">
        <v>75.239999999999895</v>
      </c>
      <c r="C907">
        <v>-64.44</v>
      </c>
      <c r="D907">
        <v>-65.25</v>
      </c>
    </row>
  </sheetData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5B0839-E72A-47FE-A724-76EACD3DB1CE}">
  <dimension ref="A1:D163"/>
  <sheetViews>
    <sheetView workbookViewId="0">
      <selection activeCell="K29" sqref="K29"/>
    </sheetView>
  </sheetViews>
  <sheetFormatPr defaultRowHeight="14.4" x14ac:dyDescent="0.3"/>
  <cols>
    <col min="1" max="1" width="10.5546875" bestFit="1" customWidth="1"/>
  </cols>
  <sheetData>
    <row r="1" spans="1:4" s="1" customFormat="1" x14ac:dyDescent="0.3">
      <c r="A1" s="1" t="s">
        <v>0</v>
      </c>
      <c r="B1" s="1" t="s">
        <v>1</v>
      </c>
      <c r="C1" s="1" t="s">
        <v>2</v>
      </c>
      <c r="D1" s="1" t="s">
        <v>3</v>
      </c>
    </row>
    <row r="2" spans="1:4" x14ac:dyDescent="0.3">
      <c r="A2" s="2">
        <v>31378</v>
      </c>
      <c r="B2">
        <v>80.44</v>
      </c>
      <c r="C2">
        <v>9.56</v>
      </c>
      <c r="D2">
        <v>8.43</v>
      </c>
    </row>
    <row r="3" spans="1:4" x14ac:dyDescent="0.3">
      <c r="A3" s="2">
        <v>31398</v>
      </c>
      <c r="B3">
        <v>80.680000000000007</v>
      </c>
      <c r="C3">
        <v>9.32</v>
      </c>
      <c r="D3">
        <v>8.19</v>
      </c>
    </row>
    <row r="4" spans="1:4" x14ac:dyDescent="0.3">
      <c r="A4" s="2">
        <v>31447</v>
      </c>
      <c r="B4">
        <v>80.75</v>
      </c>
      <c r="C4">
        <v>9.25</v>
      </c>
      <c r="D4">
        <v>8.1199999999999903</v>
      </c>
    </row>
    <row r="5" spans="1:4" x14ac:dyDescent="0.3">
      <c r="A5" s="2">
        <v>31589</v>
      </c>
      <c r="B5">
        <v>81.86</v>
      </c>
      <c r="C5">
        <v>8.14</v>
      </c>
      <c r="D5">
        <v>7.01</v>
      </c>
    </row>
    <row r="6" spans="1:4" x14ac:dyDescent="0.3">
      <c r="A6" s="2">
        <v>31631</v>
      </c>
      <c r="B6">
        <v>82.69</v>
      </c>
      <c r="C6">
        <v>7.31</v>
      </c>
      <c r="D6">
        <v>6.18</v>
      </c>
    </row>
    <row r="7" spans="1:4" x14ac:dyDescent="0.3">
      <c r="A7" s="2">
        <v>31715</v>
      </c>
      <c r="B7">
        <v>82.74</v>
      </c>
      <c r="C7">
        <v>7.26</v>
      </c>
      <c r="D7">
        <v>6.13</v>
      </c>
    </row>
    <row r="8" spans="1:4" x14ac:dyDescent="0.3">
      <c r="A8" s="2">
        <v>31763</v>
      </c>
      <c r="B8">
        <v>82.78</v>
      </c>
      <c r="C8">
        <v>7.22</v>
      </c>
      <c r="D8">
        <v>6.09</v>
      </c>
    </row>
    <row r="9" spans="1:4" x14ac:dyDescent="0.3">
      <c r="A9" s="2">
        <v>31853</v>
      </c>
      <c r="B9">
        <v>81.22</v>
      </c>
      <c r="C9">
        <v>8.7799999999999905</v>
      </c>
      <c r="D9">
        <v>7.65</v>
      </c>
    </row>
    <row r="10" spans="1:4" x14ac:dyDescent="0.3">
      <c r="A10" s="2">
        <v>31927</v>
      </c>
      <c r="B10">
        <v>81.400000000000006</v>
      </c>
      <c r="C10">
        <v>8.6</v>
      </c>
      <c r="D10">
        <v>7.47</v>
      </c>
    </row>
    <row r="11" spans="1:4" x14ac:dyDescent="0.3">
      <c r="A11" s="2">
        <v>32020</v>
      </c>
      <c r="B11">
        <v>83.64</v>
      </c>
      <c r="C11">
        <v>6.36</v>
      </c>
      <c r="D11">
        <v>5.23</v>
      </c>
    </row>
    <row r="12" spans="1:4" x14ac:dyDescent="0.3">
      <c r="A12" s="2">
        <v>32205</v>
      </c>
      <c r="B12">
        <v>83.14</v>
      </c>
      <c r="C12">
        <v>6.86</v>
      </c>
      <c r="D12">
        <v>5.73</v>
      </c>
    </row>
    <row r="13" spans="1:4" x14ac:dyDescent="0.3">
      <c r="A13" s="2">
        <v>32211</v>
      </c>
      <c r="B13">
        <v>82.93</v>
      </c>
      <c r="C13">
        <v>7.07</v>
      </c>
      <c r="D13">
        <v>5.94</v>
      </c>
    </row>
    <row r="14" spans="1:4" x14ac:dyDescent="0.3">
      <c r="A14" s="2">
        <v>32441</v>
      </c>
      <c r="B14">
        <v>84.44</v>
      </c>
      <c r="C14">
        <v>5.56</v>
      </c>
      <c r="D14">
        <v>4.43</v>
      </c>
    </row>
    <row r="15" spans="1:4" x14ac:dyDescent="0.3">
      <c r="A15" s="2">
        <v>32491</v>
      </c>
      <c r="B15">
        <v>84.42</v>
      </c>
      <c r="C15">
        <v>5.58</v>
      </c>
      <c r="D15">
        <v>4.45</v>
      </c>
    </row>
    <row r="16" spans="1:4" x14ac:dyDescent="0.3">
      <c r="A16" s="2">
        <v>32584</v>
      </c>
      <c r="B16">
        <v>83.8</v>
      </c>
      <c r="C16">
        <v>6.2</v>
      </c>
      <c r="D16">
        <v>5.07</v>
      </c>
    </row>
    <row r="17" spans="1:4" x14ac:dyDescent="0.3">
      <c r="A17" s="2">
        <v>32675</v>
      </c>
      <c r="B17">
        <v>82.95</v>
      </c>
      <c r="C17">
        <v>7.05</v>
      </c>
      <c r="D17">
        <v>5.92</v>
      </c>
    </row>
    <row r="18" spans="1:4" x14ac:dyDescent="0.3">
      <c r="A18" s="2">
        <v>32772</v>
      </c>
      <c r="B18">
        <v>84.3</v>
      </c>
      <c r="C18">
        <v>5.7</v>
      </c>
      <c r="D18">
        <v>4.57</v>
      </c>
    </row>
    <row r="19" spans="1:4" x14ac:dyDescent="0.3">
      <c r="A19" s="2">
        <v>32849</v>
      </c>
      <c r="B19">
        <v>84.28</v>
      </c>
      <c r="C19">
        <v>5.72</v>
      </c>
      <c r="D19">
        <v>4.59</v>
      </c>
    </row>
    <row r="20" spans="1:4" x14ac:dyDescent="0.3">
      <c r="A20" s="2">
        <v>32946</v>
      </c>
      <c r="B20">
        <v>83.1</v>
      </c>
      <c r="C20">
        <v>6.9</v>
      </c>
      <c r="D20">
        <v>5.77</v>
      </c>
    </row>
    <row r="21" spans="1:4" x14ac:dyDescent="0.3">
      <c r="A21" s="2">
        <v>33127</v>
      </c>
      <c r="B21">
        <v>83.81</v>
      </c>
      <c r="C21">
        <v>6.19</v>
      </c>
      <c r="D21">
        <v>5.0599999999999898</v>
      </c>
    </row>
    <row r="22" spans="1:4" x14ac:dyDescent="0.3">
      <c r="A22" s="2">
        <v>33318</v>
      </c>
      <c r="B22">
        <v>83.11</v>
      </c>
      <c r="C22">
        <v>6.89</v>
      </c>
      <c r="D22">
        <v>5.76</v>
      </c>
    </row>
    <row r="23" spans="1:4" x14ac:dyDescent="0.3">
      <c r="A23" s="2">
        <v>33522</v>
      </c>
      <c r="B23">
        <v>85.13</v>
      </c>
      <c r="C23">
        <v>4.87</v>
      </c>
      <c r="D23">
        <v>3.74</v>
      </c>
    </row>
    <row r="24" spans="1:4" x14ac:dyDescent="0.3">
      <c r="A24" s="2">
        <v>33675</v>
      </c>
      <c r="B24">
        <v>84.14</v>
      </c>
      <c r="C24">
        <v>5.86</v>
      </c>
      <c r="D24">
        <v>4.7300000000000004</v>
      </c>
    </row>
    <row r="25" spans="1:4" x14ac:dyDescent="0.3">
      <c r="A25" s="2">
        <v>33885</v>
      </c>
      <c r="B25">
        <v>85.08</v>
      </c>
      <c r="C25">
        <v>4.92</v>
      </c>
      <c r="D25">
        <v>3.79</v>
      </c>
    </row>
    <row r="26" spans="1:4" x14ac:dyDescent="0.3">
      <c r="A26" s="2">
        <v>34046</v>
      </c>
      <c r="B26">
        <v>83.74</v>
      </c>
      <c r="C26">
        <v>6.26</v>
      </c>
      <c r="D26">
        <v>5.13</v>
      </c>
    </row>
    <row r="27" spans="1:4" x14ac:dyDescent="0.3">
      <c r="A27" s="2">
        <v>34262</v>
      </c>
      <c r="B27">
        <v>86.65</v>
      </c>
      <c r="C27">
        <v>3.35</v>
      </c>
      <c r="D27">
        <v>2.2200000000000002</v>
      </c>
    </row>
    <row r="28" spans="1:4" x14ac:dyDescent="0.3">
      <c r="A28" s="2">
        <v>34409</v>
      </c>
      <c r="B28">
        <v>84.86</v>
      </c>
      <c r="C28">
        <v>5.14</v>
      </c>
      <c r="D28">
        <v>4.01</v>
      </c>
    </row>
    <row r="29" spans="1:4" x14ac:dyDescent="0.3">
      <c r="A29" s="2">
        <v>34585</v>
      </c>
      <c r="B29">
        <v>87.13</v>
      </c>
      <c r="C29">
        <v>2.87</v>
      </c>
      <c r="D29">
        <v>1.74</v>
      </c>
    </row>
    <row r="30" spans="1:4" x14ac:dyDescent="0.3">
      <c r="A30" s="2">
        <v>34780</v>
      </c>
      <c r="B30">
        <v>86.35</v>
      </c>
      <c r="C30">
        <v>3.65</v>
      </c>
      <c r="D30">
        <v>2.52</v>
      </c>
    </row>
    <row r="31" spans="1:4" x14ac:dyDescent="0.3">
      <c r="A31" s="2">
        <v>34954</v>
      </c>
      <c r="B31">
        <v>87.7</v>
      </c>
      <c r="C31">
        <v>2.2999999999999901</v>
      </c>
      <c r="D31">
        <v>1.17</v>
      </c>
    </row>
    <row r="32" spans="1:4" x14ac:dyDescent="0.3">
      <c r="A32" s="2">
        <v>35068</v>
      </c>
      <c r="B32">
        <v>87.38</v>
      </c>
      <c r="C32">
        <v>2.62</v>
      </c>
      <c r="D32">
        <v>1.49</v>
      </c>
    </row>
    <row r="33" spans="1:4" x14ac:dyDescent="0.3">
      <c r="A33" s="2">
        <v>35151</v>
      </c>
      <c r="B33">
        <v>85.65</v>
      </c>
      <c r="C33">
        <v>4.3499999999999899</v>
      </c>
      <c r="D33">
        <v>3.22</v>
      </c>
    </row>
    <row r="34" spans="1:4" x14ac:dyDescent="0.3">
      <c r="A34" s="2">
        <v>35220</v>
      </c>
      <c r="B34">
        <v>85.27</v>
      </c>
      <c r="C34">
        <v>4.7300000000000004</v>
      </c>
      <c r="D34">
        <v>3.6</v>
      </c>
    </row>
    <row r="35" spans="1:4" x14ac:dyDescent="0.3">
      <c r="A35" s="2">
        <v>35324</v>
      </c>
      <c r="B35">
        <v>85.5</v>
      </c>
      <c r="C35">
        <v>4.5</v>
      </c>
      <c r="D35">
        <v>3.37</v>
      </c>
    </row>
    <row r="36" spans="1:4" x14ac:dyDescent="0.3">
      <c r="A36" s="2">
        <v>35403</v>
      </c>
      <c r="B36">
        <v>84.84</v>
      </c>
      <c r="C36">
        <v>5.16</v>
      </c>
      <c r="D36">
        <v>4.03</v>
      </c>
    </row>
    <row r="37" spans="1:4" x14ac:dyDescent="0.3">
      <c r="A37" s="2">
        <v>35500</v>
      </c>
      <c r="B37">
        <v>84.1</v>
      </c>
      <c r="C37">
        <v>5.9</v>
      </c>
      <c r="D37">
        <v>4.7699999999999898</v>
      </c>
    </row>
    <row r="38" spans="1:4" x14ac:dyDescent="0.3">
      <c r="A38" s="2">
        <v>35599</v>
      </c>
      <c r="B38">
        <v>84.74</v>
      </c>
      <c r="C38">
        <v>5.26</v>
      </c>
      <c r="D38">
        <v>4.13</v>
      </c>
    </row>
    <row r="39" spans="1:4" x14ac:dyDescent="0.3">
      <c r="A39" s="2">
        <v>35677</v>
      </c>
      <c r="B39">
        <v>86.22</v>
      </c>
      <c r="C39">
        <v>3.78</v>
      </c>
      <c r="D39">
        <v>2.65</v>
      </c>
    </row>
    <row r="40" spans="1:4" x14ac:dyDescent="0.3">
      <c r="A40" s="2">
        <v>35782</v>
      </c>
      <c r="B40">
        <v>86.6</v>
      </c>
      <c r="C40">
        <v>3.4</v>
      </c>
      <c r="D40">
        <v>2.27</v>
      </c>
    </row>
    <row r="41" spans="1:4" x14ac:dyDescent="0.3">
      <c r="A41" s="2">
        <v>35888</v>
      </c>
      <c r="B41">
        <v>84.51</v>
      </c>
      <c r="C41">
        <v>5.49</v>
      </c>
      <c r="D41">
        <v>4.3600000000000003</v>
      </c>
    </row>
    <row r="42" spans="1:4" x14ac:dyDescent="0.3">
      <c r="A42" s="2">
        <v>35963</v>
      </c>
      <c r="B42">
        <v>84.98</v>
      </c>
      <c r="C42">
        <v>5.0199999999999898</v>
      </c>
      <c r="D42">
        <v>3.89</v>
      </c>
    </row>
    <row r="43" spans="1:4" x14ac:dyDescent="0.3">
      <c r="A43" s="2">
        <v>36049</v>
      </c>
      <c r="B43">
        <v>86.98</v>
      </c>
      <c r="C43">
        <v>3.02</v>
      </c>
      <c r="D43">
        <v>1.89</v>
      </c>
    </row>
    <row r="44" spans="1:4" x14ac:dyDescent="0.3">
      <c r="A44" s="2">
        <v>36151</v>
      </c>
      <c r="B44">
        <v>87.89</v>
      </c>
      <c r="C44">
        <v>2.11</v>
      </c>
      <c r="D44">
        <v>0.98</v>
      </c>
    </row>
    <row r="45" spans="1:4" x14ac:dyDescent="0.3">
      <c r="A45" s="2">
        <v>36250</v>
      </c>
      <c r="B45">
        <v>86.11</v>
      </c>
      <c r="C45">
        <v>3.89</v>
      </c>
      <c r="D45">
        <v>2.76</v>
      </c>
    </row>
    <row r="46" spans="1:4" x14ac:dyDescent="0.3">
      <c r="A46" s="2">
        <v>36341</v>
      </c>
      <c r="B46">
        <v>86.58</v>
      </c>
      <c r="C46">
        <v>3.42</v>
      </c>
      <c r="D46">
        <v>2.29</v>
      </c>
    </row>
    <row r="47" spans="1:4" x14ac:dyDescent="0.3">
      <c r="A47" s="2">
        <v>36417</v>
      </c>
      <c r="B47">
        <v>86.23</v>
      </c>
      <c r="C47">
        <v>3.77</v>
      </c>
      <c r="D47">
        <v>2.64</v>
      </c>
    </row>
    <row r="48" spans="1:4" x14ac:dyDescent="0.3">
      <c r="A48" s="2">
        <v>36501</v>
      </c>
      <c r="B48">
        <v>85.06</v>
      </c>
      <c r="C48">
        <v>4.9400000000000004</v>
      </c>
      <c r="D48">
        <v>3.81</v>
      </c>
    </row>
    <row r="49" spans="1:4" x14ac:dyDescent="0.3">
      <c r="A49" s="2">
        <v>36600</v>
      </c>
      <c r="B49">
        <v>84.41</v>
      </c>
      <c r="C49">
        <v>5.59</v>
      </c>
      <c r="D49">
        <v>4.46</v>
      </c>
    </row>
    <row r="50" spans="1:4" x14ac:dyDescent="0.3">
      <c r="A50" s="2">
        <v>36691</v>
      </c>
      <c r="B50">
        <v>84.23</v>
      </c>
      <c r="C50">
        <v>5.77</v>
      </c>
      <c r="D50">
        <v>4.6399999999999899</v>
      </c>
    </row>
    <row r="51" spans="1:4" x14ac:dyDescent="0.3">
      <c r="A51" s="2">
        <v>36749</v>
      </c>
      <c r="B51">
        <v>84.52</v>
      </c>
      <c r="C51">
        <v>5.48</v>
      </c>
      <c r="D51">
        <v>4.3499999999999899</v>
      </c>
    </row>
    <row r="52" spans="1:4" x14ac:dyDescent="0.3">
      <c r="A52" s="2">
        <v>36811</v>
      </c>
      <c r="B52">
        <v>84.51</v>
      </c>
      <c r="C52">
        <v>5.49</v>
      </c>
      <c r="D52">
        <v>4.3600000000000003</v>
      </c>
    </row>
    <row r="53" spans="1:4" x14ac:dyDescent="0.3">
      <c r="A53" s="2">
        <v>36902</v>
      </c>
      <c r="B53">
        <v>85.13</v>
      </c>
      <c r="C53">
        <v>4.87</v>
      </c>
      <c r="D53">
        <v>3.74</v>
      </c>
    </row>
    <row r="54" spans="1:4" x14ac:dyDescent="0.3">
      <c r="A54" s="2">
        <v>37007</v>
      </c>
      <c r="B54">
        <v>85.19</v>
      </c>
      <c r="C54">
        <v>4.8099999999999898</v>
      </c>
      <c r="D54">
        <v>3.68</v>
      </c>
    </row>
    <row r="55" spans="1:4" x14ac:dyDescent="0.3">
      <c r="A55" s="2">
        <v>37084</v>
      </c>
      <c r="B55">
        <v>85.54</v>
      </c>
      <c r="C55">
        <v>4.46</v>
      </c>
      <c r="D55">
        <v>3.33</v>
      </c>
    </row>
    <row r="56" spans="1:4" x14ac:dyDescent="0.3">
      <c r="A56" s="2">
        <v>37189</v>
      </c>
      <c r="B56">
        <v>86.93</v>
      </c>
      <c r="C56">
        <v>3.07</v>
      </c>
      <c r="D56">
        <v>1.94</v>
      </c>
    </row>
    <row r="57" spans="1:4" x14ac:dyDescent="0.3">
      <c r="A57" s="2">
        <v>37270</v>
      </c>
      <c r="B57">
        <v>87.45</v>
      </c>
      <c r="C57">
        <v>2.5499999999999901</v>
      </c>
      <c r="D57">
        <v>1.42</v>
      </c>
    </row>
    <row r="58" spans="1:4" x14ac:dyDescent="0.3">
      <c r="A58" s="2">
        <v>37369</v>
      </c>
      <c r="B58">
        <v>86.7</v>
      </c>
      <c r="C58">
        <v>3.3</v>
      </c>
      <c r="D58">
        <v>2.17</v>
      </c>
    </row>
    <row r="59" spans="1:4" x14ac:dyDescent="0.3">
      <c r="A59" s="2">
        <v>37453</v>
      </c>
      <c r="B59">
        <v>87.64</v>
      </c>
      <c r="C59">
        <v>2.36</v>
      </c>
      <c r="D59">
        <v>1.23</v>
      </c>
    </row>
    <row r="60" spans="1:4" x14ac:dyDescent="0.3">
      <c r="A60" s="2">
        <v>37544</v>
      </c>
      <c r="B60">
        <v>88.25</v>
      </c>
      <c r="C60">
        <v>1.75</v>
      </c>
      <c r="D60">
        <v>0.62</v>
      </c>
    </row>
    <row r="61" spans="1:4" x14ac:dyDescent="0.3">
      <c r="A61" s="2">
        <v>37643</v>
      </c>
      <c r="B61">
        <v>86.31</v>
      </c>
      <c r="C61">
        <v>3.69</v>
      </c>
      <c r="D61">
        <v>2.56</v>
      </c>
    </row>
    <row r="62" spans="1:4" x14ac:dyDescent="0.3">
      <c r="A62" s="2">
        <v>37734</v>
      </c>
      <c r="B62">
        <v>85.39</v>
      </c>
      <c r="C62">
        <v>4.6100000000000003</v>
      </c>
      <c r="D62">
        <v>3.48</v>
      </c>
    </row>
    <row r="63" spans="1:4" x14ac:dyDescent="0.3">
      <c r="A63" s="2">
        <v>37823</v>
      </c>
      <c r="B63">
        <v>85.14</v>
      </c>
      <c r="C63">
        <v>4.8600000000000003</v>
      </c>
      <c r="D63">
        <v>3.73</v>
      </c>
    </row>
    <row r="64" spans="1:4" x14ac:dyDescent="0.3">
      <c r="A64" s="2">
        <v>37916</v>
      </c>
      <c r="B64">
        <v>85.37</v>
      </c>
      <c r="C64">
        <v>4.63</v>
      </c>
      <c r="D64">
        <v>3.5</v>
      </c>
    </row>
    <row r="65" spans="1:4" x14ac:dyDescent="0.3">
      <c r="A65" s="2">
        <v>38008</v>
      </c>
      <c r="B65">
        <v>84.98</v>
      </c>
      <c r="C65">
        <v>5.0199999999999898</v>
      </c>
      <c r="D65">
        <v>3.89</v>
      </c>
    </row>
    <row r="66" spans="1:4" x14ac:dyDescent="0.3">
      <c r="A66" s="2">
        <v>38096</v>
      </c>
      <c r="B66">
        <v>85.04</v>
      </c>
      <c r="C66">
        <v>4.96</v>
      </c>
      <c r="D66">
        <v>3.83</v>
      </c>
    </row>
    <row r="67" spans="1:4" x14ac:dyDescent="0.3">
      <c r="A67" s="2">
        <v>38197</v>
      </c>
      <c r="B67">
        <v>85.41</v>
      </c>
      <c r="C67">
        <v>4.59</v>
      </c>
      <c r="D67">
        <v>3.46</v>
      </c>
    </row>
    <row r="68" spans="1:4" x14ac:dyDescent="0.3">
      <c r="A68" s="2">
        <v>38286</v>
      </c>
      <c r="B68">
        <v>84.99</v>
      </c>
      <c r="C68">
        <v>5.01</v>
      </c>
      <c r="D68">
        <v>3.88</v>
      </c>
    </row>
    <row r="69" spans="1:4" x14ac:dyDescent="0.3">
      <c r="A69" s="2">
        <v>38379</v>
      </c>
      <c r="B69">
        <v>84.89</v>
      </c>
      <c r="C69">
        <v>5.1100000000000003</v>
      </c>
      <c r="D69">
        <v>3.98</v>
      </c>
    </row>
    <row r="70" spans="1:4" x14ac:dyDescent="0.3">
      <c r="A70" s="2">
        <v>38477</v>
      </c>
      <c r="B70">
        <v>84.95</v>
      </c>
      <c r="C70">
        <v>5.05</v>
      </c>
      <c r="D70">
        <v>3.92</v>
      </c>
    </row>
    <row r="71" spans="1:4" x14ac:dyDescent="0.3">
      <c r="A71" s="2">
        <v>38519</v>
      </c>
      <c r="B71">
        <v>85.28</v>
      </c>
      <c r="C71">
        <v>4.72</v>
      </c>
      <c r="D71">
        <v>3.59</v>
      </c>
    </row>
    <row r="72" spans="1:4" x14ac:dyDescent="0.3">
      <c r="A72" s="2">
        <v>38544</v>
      </c>
      <c r="B72">
        <v>86.01</v>
      </c>
      <c r="C72">
        <v>3.99</v>
      </c>
      <c r="D72">
        <v>2.86</v>
      </c>
    </row>
    <row r="73" spans="1:4" x14ac:dyDescent="0.3">
      <c r="A73" s="2">
        <v>38551</v>
      </c>
      <c r="B73">
        <v>86.07</v>
      </c>
      <c r="C73">
        <v>3.93</v>
      </c>
      <c r="D73">
        <v>2.8</v>
      </c>
    </row>
    <row r="74" spans="1:4" x14ac:dyDescent="0.3">
      <c r="A74" s="2">
        <v>38617</v>
      </c>
      <c r="B74">
        <v>87.38</v>
      </c>
      <c r="C74">
        <v>2.62</v>
      </c>
      <c r="D74">
        <v>1.49</v>
      </c>
    </row>
    <row r="75" spans="1:4" x14ac:dyDescent="0.3">
      <c r="A75" s="2">
        <v>38644</v>
      </c>
      <c r="B75">
        <v>87.64</v>
      </c>
      <c r="C75">
        <v>2.36</v>
      </c>
      <c r="D75">
        <v>1.23</v>
      </c>
    </row>
    <row r="76" spans="1:4" x14ac:dyDescent="0.3">
      <c r="A76" s="2">
        <v>38659</v>
      </c>
      <c r="B76">
        <v>87.8</v>
      </c>
      <c r="C76">
        <v>2.2000000000000002</v>
      </c>
      <c r="D76">
        <v>1.07</v>
      </c>
    </row>
    <row r="77" spans="1:4" x14ac:dyDescent="0.3">
      <c r="A77" s="2">
        <v>38727</v>
      </c>
      <c r="B77">
        <v>87.12</v>
      </c>
      <c r="C77">
        <v>2.88</v>
      </c>
      <c r="D77">
        <v>1.75</v>
      </c>
    </row>
    <row r="78" spans="1:4" x14ac:dyDescent="0.3">
      <c r="A78" s="2">
        <v>38750</v>
      </c>
      <c r="B78">
        <v>86.84</v>
      </c>
      <c r="C78">
        <v>3.16</v>
      </c>
      <c r="D78">
        <v>2.02999999999999</v>
      </c>
    </row>
    <row r="79" spans="1:4" x14ac:dyDescent="0.3">
      <c r="A79" s="2">
        <v>38840</v>
      </c>
      <c r="B79">
        <v>86.94</v>
      </c>
      <c r="C79">
        <v>3.06</v>
      </c>
      <c r="D79">
        <v>1.93</v>
      </c>
    </row>
    <row r="80" spans="1:4" x14ac:dyDescent="0.3">
      <c r="A80" s="2">
        <v>38967</v>
      </c>
      <c r="B80">
        <v>87.19</v>
      </c>
      <c r="C80">
        <v>2.81</v>
      </c>
      <c r="D80">
        <v>1.68</v>
      </c>
    </row>
    <row r="81" spans="1:4" x14ac:dyDescent="0.3">
      <c r="A81" s="2">
        <v>39002</v>
      </c>
      <c r="B81">
        <v>86.41</v>
      </c>
      <c r="C81">
        <v>3.59</v>
      </c>
      <c r="D81">
        <v>2.46</v>
      </c>
    </row>
    <row r="82" spans="1:4" x14ac:dyDescent="0.3">
      <c r="A82" s="2">
        <v>39050</v>
      </c>
      <c r="B82">
        <v>85.89</v>
      </c>
      <c r="C82">
        <v>4.1100000000000003</v>
      </c>
      <c r="D82">
        <v>2.98</v>
      </c>
    </row>
    <row r="83" spans="1:4" x14ac:dyDescent="0.3">
      <c r="A83" s="2">
        <v>39168</v>
      </c>
      <c r="B83">
        <v>85.85</v>
      </c>
      <c r="C83">
        <v>4.1500000000000004</v>
      </c>
      <c r="D83">
        <v>3.02</v>
      </c>
    </row>
    <row r="84" spans="1:4" x14ac:dyDescent="0.3">
      <c r="A84" s="2">
        <v>39197</v>
      </c>
      <c r="B84">
        <v>85.85</v>
      </c>
      <c r="C84">
        <v>4.1500000000000004</v>
      </c>
      <c r="D84">
        <v>3.02</v>
      </c>
    </row>
    <row r="85" spans="1:4" x14ac:dyDescent="0.3">
      <c r="A85" s="2">
        <v>39246</v>
      </c>
      <c r="B85">
        <v>86.4</v>
      </c>
      <c r="C85">
        <v>3.6</v>
      </c>
      <c r="D85">
        <v>2.4700000000000002</v>
      </c>
    </row>
    <row r="86" spans="1:4" x14ac:dyDescent="0.3">
      <c r="A86" s="2">
        <v>39322</v>
      </c>
      <c r="B86">
        <v>88.27</v>
      </c>
      <c r="C86">
        <v>1.73</v>
      </c>
      <c r="D86">
        <v>0.6</v>
      </c>
    </row>
    <row r="87" spans="1:4" x14ac:dyDescent="0.3">
      <c r="A87" s="2">
        <v>39356</v>
      </c>
      <c r="B87">
        <v>89.09</v>
      </c>
      <c r="C87">
        <v>0.91</v>
      </c>
      <c r="D87">
        <v>-0.22</v>
      </c>
    </row>
    <row r="88" spans="1:4" x14ac:dyDescent="0.3">
      <c r="A88" s="2">
        <v>39470</v>
      </c>
      <c r="B88">
        <v>89.4</v>
      </c>
      <c r="C88">
        <v>0.6</v>
      </c>
      <c r="D88">
        <v>-0.53</v>
      </c>
    </row>
    <row r="89" spans="1:4" x14ac:dyDescent="0.3">
      <c r="A89" s="2">
        <v>39553</v>
      </c>
      <c r="B89">
        <v>88.3</v>
      </c>
      <c r="C89">
        <v>1.7</v>
      </c>
      <c r="D89">
        <v>0.56999999999999895</v>
      </c>
    </row>
    <row r="90" spans="1:4" x14ac:dyDescent="0.3">
      <c r="A90" s="2">
        <v>39567</v>
      </c>
      <c r="B90">
        <v>87.89</v>
      </c>
      <c r="C90">
        <v>2.11</v>
      </c>
      <c r="D90">
        <v>0.98</v>
      </c>
    </row>
    <row r="91" spans="1:4" x14ac:dyDescent="0.3">
      <c r="A91" s="2">
        <v>39643</v>
      </c>
      <c r="B91">
        <v>88.55</v>
      </c>
      <c r="C91">
        <v>1.45</v>
      </c>
      <c r="D91">
        <v>0.32</v>
      </c>
    </row>
    <row r="92" spans="1:4" x14ac:dyDescent="0.3">
      <c r="A92" s="2">
        <v>39742</v>
      </c>
      <c r="B92">
        <v>89.94</v>
      </c>
      <c r="C92">
        <v>0.06</v>
      </c>
      <c r="D92">
        <v>-1.07</v>
      </c>
    </row>
    <row r="93" spans="1:4" x14ac:dyDescent="0.3">
      <c r="A93" s="2">
        <v>39839</v>
      </c>
      <c r="B93">
        <v>89.16</v>
      </c>
      <c r="C93">
        <v>0.84</v>
      </c>
      <c r="D93">
        <v>-0.28999999999999898</v>
      </c>
    </row>
    <row r="94" spans="1:4" x14ac:dyDescent="0.3">
      <c r="A94" s="2">
        <v>39916</v>
      </c>
      <c r="B94">
        <v>88.27</v>
      </c>
      <c r="C94">
        <v>1.73</v>
      </c>
      <c r="D94">
        <v>0.6</v>
      </c>
    </row>
    <row r="95" spans="1:4" x14ac:dyDescent="0.3">
      <c r="A95" s="2">
        <v>40015</v>
      </c>
      <c r="B95">
        <v>88.36</v>
      </c>
      <c r="C95">
        <v>1.64</v>
      </c>
      <c r="D95">
        <v>0.51</v>
      </c>
    </row>
    <row r="96" spans="1:4" x14ac:dyDescent="0.3">
      <c r="A96" s="2">
        <v>40105</v>
      </c>
      <c r="B96">
        <v>89.68</v>
      </c>
      <c r="C96">
        <v>0.32</v>
      </c>
      <c r="D96">
        <v>-0.81</v>
      </c>
    </row>
    <row r="97" spans="1:4" x14ac:dyDescent="0.3">
      <c r="A97" s="2">
        <v>40190</v>
      </c>
      <c r="B97">
        <v>87.85</v>
      </c>
      <c r="C97">
        <v>2.15</v>
      </c>
      <c r="D97">
        <v>1.02</v>
      </c>
    </row>
    <row r="98" spans="1:4" x14ac:dyDescent="0.3">
      <c r="A98" s="2">
        <v>40280</v>
      </c>
      <c r="B98">
        <v>86.99</v>
      </c>
      <c r="C98">
        <v>3.01</v>
      </c>
      <c r="D98">
        <v>1.88</v>
      </c>
    </row>
    <row r="99" spans="1:4" x14ac:dyDescent="0.3">
      <c r="A99" s="2">
        <v>40379</v>
      </c>
      <c r="B99">
        <v>88.43</v>
      </c>
      <c r="C99">
        <v>1.57</v>
      </c>
      <c r="D99">
        <v>0.44</v>
      </c>
    </row>
    <row r="100" spans="1:4" x14ac:dyDescent="0.3">
      <c r="A100" s="2">
        <v>40476</v>
      </c>
      <c r="B100">
        <v>88.72</v>
      </c>
      <c r="C100">
        <v>1.28</v>
      </c>
      <c r="D100">
        <v>0.15</v>
      </c>
    </row>
    <row r="101" spans="1:4" x14ac:dyDescent="0.3">
      <c r="A101" s="2">
        <v>40568</v>
      </c>
      <c r="B101">
        <v>87.28</v>
      </c>
      <c r="C101">
        <v>2.72</v>
      </c>
      <c r="D101">
        <v>1.59</v>
      </c>
    </row>
    <row r="102" spans="1:4" x14ac:dyDescent="0.3">
      <c r="A102" s="2">
        <v>40651</v>
      </c>
      <c r="B102">
        <v>86.01</v>
      </c>
      <c r="C102">
        <v>3.99</v>
      </c>
      <c r="D102">
        <v>2.86</v>
      </c>
    </row>
    <row r="103" spans="1:4" x14ac:dyDescent="0.3">
      <c r="A103" s="2">
        <v>40716</v>
      </c>
      <c r="B103">
        <v>86.46</v>
      </c>
      <c r="C103">
        <v>3.54</v>
      </c>
      <c r="D103">
        <v>2.41</v>
      </c>
    </row>
    <row r="104" spans="1:4" x14ac:dyDescent="0.3">
      <c r="A104" s="2">
        <v>40743</v>
      </c>
      <c r="B104">
        <v>86.44</v>
      </c>
      <c r="C104">
        <v>3.56</v>
      </c>
      <c r="D104">
        <v>2.4300000000000002</v>
      </c>
    </row>
    <row r="105" spans="1:4" x14ac:dyDescent="0.3">
      <c r="A105" s="2">
        <v>40819</v>
      </c>
      <c r="B105">
        <v>85.06</v>
      </c>
      <c r="C105">
        <v>4.9400000000000004</v>
      </c>
      <c r="D105">
        <v>3.81</v>
      </c>
    </row>
    <row r="106" spans="1:4" x14ac:dyDescent="0.3">
      <c r="A106" s="2">
        <v>40947</v>
      </c>
      <c r="B106">
        <v>83.65</v>
      </c>
      <c r="C106">
        <v>6.35</v>
      </c>
      <c r="D106">
        <v>5.22</v>
      </c>
    </row>
    <row r="107" spans="1:4" x14ac:dyDescent="0.3">
      <c r="A107" s="2">
        <v>41001</v>
      </c>
      <c r="B107">
        <v>83.15</v>
      </c>
      <c r="C107">
        <v>6.85</v>
      </c>
      <c r="D107">
        <v>5.72</v>
      </c>
    </row>
    <row r="108" spans="1:4" x14ac:dyDescent="0.3">
      <c r="A108" s="2">
        <v>41065</v>
      </c>
      <c r="B108">
        <v>83.21</v>
      </c>
      <c r="C108">
        <v>6.79</v>
      </c>
      <c r="D108">
        <v>5.66</v>
      </c>
    </row>
    <row r="109" spans="1:4" x14ac:dyDescent="0.3">
      <c r="A109" s="2">
        <v>41115</v>
      </c>
      <c r="B109">
        <v>83.98</v>
      </c>
      <c r="C109">
        <v>6.02</v>
      </c>
      <c r="D109">
        <v>4.8899999999999899</v>
      </c>
    </row>
    <row r="110" spans="1:4" x14ac:dyDescent="0.3">
      <c r="A110" s="2">
        <v>41192</v>
      </c>
      <c r="B110">
        <v>83.97</v>
      </c>
      <c r="C110">
        <v>6.03</v>
      </c>
      <c r="D110">
        <v>4.9000000000000004</v>
      </c>
    </row>
    <row r="111" spans="1:4" x14ac:dyDescent="0.3">
      <c r="A111" s="2">
        <v>41254</v>
      </c>
      <c r="B111">
        <v>83.76</v>
      </c>
      <c r="C111">
        <v>6.24</v>
      </c>
      <c r="D111">
        <v>5.1100000000000003</v>
      </c>
    </row>
    <row r="112" spans="1:4" x14ac:dyDescent="0.3">
      <c r="A112" s="2">
        <v>41311</v>
      </c>
      <c r="B112">
        <v>83.08</v>
      </c>
      <c r="C112">
        <v>6.92</v>
      </c>
      <c r="D112">
        <v>5.79</v>
      </c>
    </row>
    <row r="113" spans="1:4" x14ac:dyDescent="0.3">
      <c r="A113" s="2">
        <v>41373</v>
      </c>
      <c r="B113">
        <v>82.06</v>
      </c>
      <c r="C113">
        <v>7.94</v>
      </c>
      <c r="D113">
        <v>6.81</v>
      </c>
    </row>
    <row r="114" spans="1:4" x14ac:dyDescent="0.3">
      <c r="A114" s="2">
        <v>41431</v>
      </c>
      <c r="B114">
        <v>82.37</v>
      </c>
      <c r="C114">
        <v>7.63</v>
      </c>
      <c r="D114">
        <v>6.5</v>
      </c>
    </row>
    <row r="115" spans="1:4" x14ac:dyDescent="0.3">
      <c r="A115" s="2">
        <v>41485</v>
      </c>
      <c r="B115">
        <v>82.06</v>
      </c>
      <c r="C115">
        <v>7.94</v>
      </c>
      <c r="D115">
        <v>6.81</v>
      </c>
    </row>
    <row r="116" spans="1:4" x14ac:dyDescent="0.3">
      <c r="A116" s="2">
        <v>41582</v>
      </c>
      <c r="B116">
        <v>83.16</v>
      </c>
      <c r="C116">
        <v>6.84</v>
      </c>
      <c r="D116">
        <v>5.71</v>
      </c>
    </row>
    <row r="117" spans="1:4" x14ac:dyDescent="0.3">
      <c r="A117" s="2">
        <v>41652</v>
      </c>
      <c r="B117">
        <v>82.29</v>
      </c>
      <c r="C117">
        <v>7.71</v>
      </c>
      <c r="D117">
        <v>6.58</v>
      </c>
    </row>
    <row r="118" spans="1:4" x14ac:dyDescent="0.3">
      <c r="A118" s="2">
        <v>41716</v>
      </c>
      <c r="B118">
        <v>81.67</v>
      </c>
      <c r="C118">
        <v>8.33</v>
      </c>
      <c r="D118">
        <v>7.2</v>
      </c>
    </row>
    <row r="119" spans="1:4" x14ac:dyDescent="0.3">
      <c r="A119" s="2">
        <v>41771</v>
      </c>
      <c r="B119">
        <v>81.34</v>
      </c>
      <c r="C119">
        <v>8.66</v>
      </c>
      <c r="D119">
        <v>7.53</v>
      </c>
    </row>
    <row r="120" spans="1:4" x14ac:dyDescent="0.3">
      <c r="A120" s="2">
        <v>41837</v>
      </c>
      <c r="B120">
        <v>82.38</v>
      </c>
      <c r="C120">
        <v>7.62</v>
      </c>
      <c r="D120">
        <v>6.49</v>
      </c>
    </row>
    <row r="121" spans="1:4" x14ac:dyDescent="0.3">
      <c r="A121" s="2">
        <v>41897</v>
      </c>
      <c r="B121">
        <v>83.05</v>
      </c>
      <c r="C121">
        <v>6.95</v>
      </c>
      <c r="D121">
        <v>5.82</v>
      </c>
    </row>
    <row r="122" spans="1:4" x14ac:dyDescent="0.3">
      <c r="A122" s="2">
        <v>41949</v>
      </c>
      <c r="B122">
        <v>83.19</v>
      </c>
      <c r="C122">
        <v>6.81</v>
      </c>
      <c r="D122">
        <v>5.68</v>
      </c>
    </row>
    <row r="123" spans="1:4" x14ac:dyDescent="0.3">
      <c r="A123" s="2">
        <v>42017</v>
      </c>
      <c r="B123">
        <v>82.71</v>
      </c>
      <c r="C123">
        <v>7.29</v>
      </c>
      <c r="D123">
        <v>6.16</v>
      </c>
    </row>
    <row r="124" spans="1:4" x14ac:dyDescent="0.3">
      <c r="A124" s="2">
        <v>42075</v>
      </c>
      <c r="B124">
        <v>81.87</v>
      </c>
      <c r="C124">
        <v>8.1300000000000008</v>
      </c>
      <c r="D124">
        <v>7</v>
      </c>
    </row>
    <row r="125" spans="1:4" x14ac:dyDescent="0.3">
      <c r="A125" s="2">
        <v>42130</v>
      </c>
      <c r="B125">
        <v>81.7</v>
      </c>
      <c r="C125">
        <v>8.3000000000000007</v>
      </c>
      <c r="D125">
        <v>7.17</v>
      </c>
    </row>
    <row r="126" spans="1:4" x14ac:dyDescent="0.3">
      <c r="A126" s="2">
        <v>42130</v>
      </c>
      <c r="B126">
        <v>81.7</v>
      </c>
      <c r="C126">
        <v>8.3000000000000007</v>
      </c>
      <c r="D126">
        <v>7.17</v>
      </c>
    </row>
    <row r="127" spans="1:4" x14ac:dyDescent="0.3">
      <c r="A127" s="2">
        <v>42199</v>
      </c>
      <c r="B127">
        <v>81.650000000000006</v>
      </c>
      <c r="C127">
        <v>8.35</v>
      </c>
      <c r="D127">
        <v>7.22</v>
      </c>
    </row>
    <row r="128" spans="1:4" x14ac:dyDescent="0.3">
      <c r="A128" s="2">
        <v>42250</v>
      </c>
      <c r="B128">
        <v>82.64</v>
      </c>
      <c r="C128">
        <v>7.36</v>
      </c>
      <c r="D128">
        <v>6.23</v>
      </c>
    </row>
    <row r="129" spans="1:4" x14ac:dyDescent="0.3">
      <c r="A129" s="2">
        <v>42305</v>
      </c>
      <c r="B129">
        <v>82.9</v>
      </c>
      <c r="C129">
        <v>7.1</v>
      </c>
      <c r="D129">
        <v>5.97</v>
      </c>
    </row>
    <row r="130" spans="1:4" x14ac:dyDescent="0.3">
      <c r="A130" s="2">
        <v>42347</v>
      </c>
      <c r="B130">
        <v>82.49</v>
      </c>
      <c r="C130">
        <v>7.51</v>
      </c>
      <c r="D130">
        <v>6.38</v>
      </c>
    </row>
    <row r="131" spans="1:4" x14ac:dyDescent="0.3">
      <c r="A131" s="2">
        <v>42403</v>
      </c>
      <c r="B131">
        <v>81.72</v>
      </c>
      <c r="C131">
        <v>8.2799999999999905</v>
      </c>
      <c r="D131">
        <v>7.15</v>
      </c>
    </row>
    <row r="132" spans="1:4" x14ac:dyDescent="0.3">
      <c r="A132" s="2">
        <v>42465</v>
      </c>
      <c r="B132">
        <v>81.3</v>
      </c>
      <c r="C132">
        <v>8.6999999999999904</v>
      </c>
      <c r="D132">
        <v>7.57</v>
      </c>
    </row>
    <row r="133" spans="1:4" x14ac:dyDescent="0.3">
      <c r="A133" s="2">
        <v>42516</v>
      </c>
      <c r="B133">
        <v>81.400000000000006</v>
      </c>
      <c r="C133">
        <v>8.6</v>
      </c>
      <c r="D133">
        <v>7.47</v>
      </c>
    </row>
    <row r="134" spans="1:4" x14ac:dyDescent="0.3">
      <c r="A134" s="2">
        <v>42578</v>
      </c>
      <c r="B134">
        <v>81.900000000000006</v>
      </c>
      <c r="C134">
        <v>8.1</v>
      </c>
      <c r="D134">
        <v>6.97</v>
      </c>
    </row>
    <row r="135" spans="1:4" x14ac:dyDescent="0.3">
      <c r="A135" s="2">
        <v>42627</v>
      </c>
      <c r="B135">
        <v>82.62</v>
      </c>
      <c r="C135">
        <v>7.38</v>
      </c>
      <c r="D135">
        <v>6.25</v>
      </c>
    </row>
    <row r="136" spans="1:4" x14ac:dyDescent="0.3">
      <c r="A136" s="2">
        <v>42689</v>
      </c>
      <c r="B136">
        <v>82.4</v>
      </c>
      <c r="C136">
        <v>7.6</v>
      </c>
      <c r="D136">
        <v>6.47</v>
      </c>
    </row>
    <row r="137" spans="1:4" x14ac:dyDescent="0.3">
      <c r="A137" s="2">
        <v>42732</v>
      </c>
      <c r="B137">
        <v>82.54</v>
      </c>
      <c r="C137">
        <v>7.46</v>
      </c>
      <c r="D137">
        <v>6.33</v>
      </c>
    </row>
    <row r="138" spans="1:4" x14ac:dyDescent="0.3">
      <c r="A138" s="2">
        <v>42796</v>
      </c>
      <c r="B138">
        <v>82.18</v>
      </c>
      <c r="C138">
        <v>7.82</v>
      </c>
      <c r="D138">
        <v>6.69</v>
      </c>
    </row>
    <row r="139" spans="1:4" x14ac:dyDescent="0.3">
      <c r="A139" s="2">
        <v>42852</v>
      </c>
      <c r="B139">
        <v>81.819999999999894</v>
      </c>
      <c r="C139">
        <v>8.18</v>
      </c>
      <c r="D139">
        <v>7.05</v>
      </c>
    </row>
    <row r="140" spans="1:4" x14ac:dyDescent="0.3">
      <c r="A140" s="2">
        <v>42927</v>
      </c>
      <c r="B140">
        <v>82.34</v>
      </c>
      <c r="C140">
        <v>7.66</v>
      </c>
      <c r="D140">
        <v>6.53</v>
      </c>
    </row>
    <row r="141" spans="1:4" x14ac:dyDescent="0.3">
      <c r="A141" s="2">
        <v>42927</v>
      </c>
      <c r="B141">
        <v>82.34</v>
      </c>
      <c r="C141">
        <v>7.66</v>
      </c>
      <c r="D141">
        <v>6.53</v>
      </c>
    </row>
    <row r="142" spans="1:4" x14ac:dyDescent="0.3">
      <c r="A142" s="2">
        <v>42977</v>
      </c>
      <c r="B142">
        <v>82.62</v>
      </c>
      <c r="C142">
        <v>7.38</v>
      </c>
      <c r="D142">
        <v>6.25</v>
      </c>
    </row>
    <row r="143" spans="1:4" x14ac:dyDescent="0.3">
      <c r="A143" s="2">
        <v>43038</v>
      </c>
      <c r="B143">
        <v>82.99</v>
      </c>
      <c r="C143">
        <v>7.01</v>
      </c>
      <c r="D143">
        <v>5.88</v>
      </c>
    </row>
    <row r="144" spans="1:4" x14ac:dyDescent="0.3">
      <c r="A144" s="2">
        <v>43109</v>
      </c>
      <c r="B144">
        <v>83.15</v>
      </c>
      <c r="C144">
        <v>6.85</v>
      </c>
      <c r="D144">
        <v>5.72</v>
      </c>
    </row>
    <row r="145" spans="1:4" x14ac:dyDescent="0.3">
      <c r="A145" s="2">
        <v>43168</v>
      </c>
      <c r="B145">
        <v>82.33</v>
      </c>
      <c r="C145">
        <v>7.67</v>
      </c>
      <c r="D145">
        <v>6.54</v>
      </c>
    </row>
    <row r="146" spans="1:4" x14ac:dyDescent="0.3">
      <c r="A146" s="2">
        <v>43220</v>
      </c>
      <c r="B146">
        <v>82.08</v>
      </c>
      <c r="C146">
        <v>7.92</v>
      </c>
      <c r="D146">
        <v>6.79</v>
      </c>
    </row>
    <row r="147" spans="1:4" x14ac:dyDescent="0.3">
      <c r="A147" s="2">
        <v>43283</v>
      </c>
      <c r="B147">
        <v>81.739999999999895</v>
      </c>
      <c r="C147">
        <v>8.26</v>
      </c>
      <c r="D147">
        <v>7.13</v>
      </c>
    </row>
    <row r="148" spans="1:4" x14ac:dyDescent="0.3">
      <c r="A148" s="2">
        <v>43339</v>
      </c>
      <c r="B148">
        <v>81.77</v>
      </c>
      <c r="C148">
        <v>8.23</v>
      </c>
      <c r="D148">
        <v>7.1</v>
      </c>
    </row>
    <row r="149" spans="1:4" x14ac:dyDescent="0.3">
      <c r="A149" s="2">
        <v>43403</v>
      </c>
      <c r="B149">
        <v>82.02</v>
      </c>
      <c r="C149">
        <v>7.98</v>
      </c>
      <c r="D149">
        <v>6.85</v>
      </c>
    </row>
    <row r="150" spans="1:4" x14ac:dyDescent="0.3">
      <c r="A150" s="2">
        <v>43508</v>
      </c>
      <c r="B150">
        <v>80.819999999999894</v>
      </c>
      <c r="C150">
        <v>9.18</v>
      </c>
      <c r="D150">
        <v>8.0500000000000007</v>
      </c>
    </row>
    <row r="151" spans="1:4" x14ac:dyDescent="0.3">
      <c r="A151" s="2">
        <v>43567</v>
      </c>
      <c r="B151">
        <v>80.3</v>
      </c>
      <c r="C151">
        <v>9.6999999999999904</v>
      </c>
      <c r="D151">
        <v>8.57</v>
      </c>
    </row>
    <row r="152" spans="1:4" x14ac:dyDescent="0.3">
      <c r="A152" s="2">
        <v>43662</v>
      </c>
      <c r="B152">
        <v>80.98</v>
      </c>
      <c r="C152">
        <v>9.02</v>
      </c>
      <c r="D152">
        <v>7.89</v>
      </c>
    </row>
    <row r="153" spans="1:4" x14ac:dyDescent="0.3">
      <c r="A153" s="2">
        <v>43734</v>
      </c>
      <c r="B153">
        <v>82.25</v>
      </c>
      <c r="C153">
        <v>7.75</v>
      </c>
      <c r="D153">
        <v>6.62</v>
      </c>
    </row>
    <row r="154" spans="1:4" x14ac:dyDescent="0.3">
      <c r="A154" s="2">
        <v>43818</v>
      </c>
      <c r="B154">
        <v>82.23</v>
      </c>
      <c r="C154">
        <v>7.77</v>
      </c>
      <c r="D154">
        <v>6.64</v>
      </c>
    </row>
    <row r="155" spans="1:4" x14ac:dyDescent="0.3">
      <c r="A155" s="2">
        <v>43865</v>
      </c>
      <c r="B155">
        <v>81.55</v>
      </c>
      <c r="C155">
        <v>8.4499999999999904</v>
      </c>
      <c r="D155">
        <v>7.32</v>
      </c>
    </row>
    <row r="156" spans="1:4" x14ac:dyDescent="0.3">
      <c r="A156" s="2">
        <v>43962</v>
      </c>
      <c r="B156">
        <v>80.790000000000006</v>
      </c>
      <c r="C156">
        <v>9.2100000000000009</v>
      </c>
      <c r="D156">
        <v>8.08</v>
      </c>
    </row>
    <row r="157" spans="1:4" x14ac:dyDescent="0.3">
      <c r="A157" s="2">
        <v>44105</v>
      </c>
      <c r="B157">
        <v>80.86</v>
      </c>
      <c r="C157">
        <v>9.14</v>
      </c>
      <c r="D157">
        <v>8.01</v>
      </c>
    </row>
    <row r="158" spans="1:4" x14ac:dyDescent="0.3">
      <c r="A158" s="2">
        <v>44138</v>
      </c>
      <c r="B158">
        <v>80.540000000000006</v>
      </c>
      <c r="C158">
        <v>9.4600000000000009</v>
      </c>
      <c r="D158">
        <v>8.33</v>
      </c>
    </row>
    <row r="159" spans="1:4" x14ac:dyDescent="0.3">
      <c r="A159" s="2">
        <v>44172</v>
      </c>
      <c r="B159">
        <v>80.14</v>
      </c>
      <c r="C159">
        <v>9.86</v>
      </c>
      <c r="D159">
        <v>8.73</v>
      </c>
    </row>
    <row r="160" spans="1:4" x14ac:dyDescent="0.3">
      <c r="A160" s="2">
        <v>44288</v>
      </c>
      <c r="B160">
        <v>79.3</v>
      </c>
      <c r="C160">
        <v>10.7</v>
      </c>
      <c r="D160">
        <v>9.57</v>
      </c>
    </row>
    <row r="161" spans="1:4" x14ac:dyDescent="0.3">
      <c r="A161" s="2">
        <v>44412</v>
      </c>
      <c r="B161">
        <v>80.64</v>
      </c>
      <c r="C161">
        <v>9.36</v>
      </c>
      <c r="D161">
        <v>8.23</v>
      </c>
    </row>
    <row r="162" spans="1:4" x14ac:dyDescent="0.3">
      <c r="A162" s="2">
        <v>44496</v>
      </c>
      <c r="B162">
        <v>81.45</v>
      </c>
      <c r="C162">
        <v>8.5500000000000007</v>
      </c>
      <c r="D162">
        <v>7.42</v>
      </c>
    </row>
    <row r="163" spans="1:4" x14ac:dyDescent="0.3">
      <c r="A163" s="2">
        <v>44579</v>
      </c>
      <c r="B163">
        <v>81.290000000000006</v>
      </c>
      <c r="C163">
        <v>8.7100000000000009</v>
      </c>
      <c r="D163">
        <v>7.58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6BA5F-1EC0-47AF-A09A-8C1F35AA543A}">
  <dimension ref="A1:O208"/>
  <sheetViews>
    <sheetView topLeftCell="J1" workbookViewId="0">
      <selection activeCell="M6" sqref="M6"/>
    </sheetView>
  </sheetViews>
  <sheetFormatPr defaultRowHeight="14.4" x14ac:dyDescent="0.3"/>
  <cols>
    <col min="1" max="1" width="10.5546875" bestFit="1" customWidth="1"/>
    <col min="2" max="2" width="17.6640625" bestFit="1" customWidth="1"/>
  </cols>
  <sheetData>
    <row r="1" spans="1:15" s="1" customFormat="1" x14ac:dyDescent="0.3">
      <c r="A1" s="1" t="s">
        <v>0</v>
      </c>
      <c r="B1" s="1" t="s">
        <v>1</v>
      </c>
      <c r="C1" s="1" t="s">
        <v>2</v>
      </c>
      <c r="D1" s="1" t="s">
        <v>3</v>
      </c>
    </row>
    <row r="2" spans="1:15" x14ac:dyDescent="0.3">
      <c r="A2" s="2">
        <v>29335</v>
      </c>
      <c r="B2">
        <v>124.07</v>
      </c>
      <c r="C2">
        <v>-51.07</v>
      </c>
      <c r="D2">
        <v>-52.36</v>
      </c>
      <c r="F2">
        <v>3288</v>
      </c>
      <c r="G2">
        <v>38.104183197021001</v>
      </c>
      <c r="H2" s="2">
        <v>1</v>
      </c>
      <c r="I2">
        <f>IFERROR(VLOOKUP(H2,$A$2:$D$542,4,FALSE),IFERROR(VLOOKUP(H2,$A$2:$D$542,4),0))</f>
        <v>0</v>
      </c>
      <c r="K2">
        <f>MAX(D:D)</f>
        <v>-50.89</v>
      </c>
    </row>
    <row r="3" spans="1:15" x14ac:dyDescent="0.3">
      <c r="A3" s="2">
        <v>29370</v>
      </c>
      <c r="B3">
        <v>127.7</v>
      </c>
      <c r="C3">
        <v>-54.7</v>
      </c>
      <c r="D3">
        <v>-55.99</v>
      </c>
      <c r="F3">
        <v>10958</v>
      </c>
      <c r="G3">
        <v>36.07154083252</v>
      </c>
      <c r="H3" s="2">
        <f>$H$2+F3-$F$2+1</f>
        <v>7672</v>
      </c>
      <c r="I3">
        <f>IFERROR(VLOOKUP(H3,A:D,4,FALSE),IFERROR(VLOOKUP(H3,A:D,4),0))</f>
        <v>0</v>
      </c>
      <c r="K3">
        <f>MIN(D:D)</f>
        <v>-87.22</v>
      </c>
    </row>
    <row r="4" spans="1:15" x14ac:dyDescent="0.3">
      <c r="A4" s="2">
        <v>29402</v>
      </c>
      <c r="B4">
        <v>128</v>
      </c>
      <c r="C4">
        <v>-55</v>
      </c>
      <c r="D4">
        <v>-56.29</v>
      </c>
      <c r="F4">
        <v>17897</v>
      </c>
      <c r="G4">
        <v>32.53694152832</v>
      </c>
      <c r="H4" s="2">
        <f t="shared" ref="H4:H67" si="0">$H$2+F4-$F$2+1</f>
        <v>14611</v>
      </c>
      <c r="I4">
        <f t="shared" ref="I4:I67" si="1">IFERROR(VLOOKUP(H4,A:D,4,FALSE),IFERROR(VLOOKUP(H4,A:D,4),0))</f>
        <v>0</v>
      </c>
      <c r="L4" t="s">
        <v>9</v>
      </c>
      <c r="M4" t="s">
        <v>10</v>
      </c>
      <c r="N4" t="s">
        <v>11</v>
      </c>
      <c r="O4" t="s">
        <v>12</v>
      </c>
    </row>
    <row r="5" spans="1:15" x14ac:dyDescent="0.3">
      <c r="A5" s="2">
        <v>29426</v>
      </c>
      <c r="B5">
        <v>124.98</v>
      </c>
      <c r="C5">
        <v>-51.98</v>
      </c>
      <c r="D5">
        <v>-53.27</v>
      </c>
      <c r="F5">
        <v>20089</v>
      </c>
      <c r="G5">
        <v>21.528524398803999</v>
      </c>
      <c r="H5" s="2">
        <f t="shared" si="0"/>
        <v>16803</v>
      </c>
      <c r="I5">
        <f t="shared" si="1"/>
        <v>0</v>
      </c>
      <c r="K5">
        <f>CORREL(G12:G51,I12:I51)^2</f>
        <v>0.93084874131030271</v>
      </c>
      <c r="L5">
        <f>1-(SUM(J10:J51)/SUM(K10:K51))</f>
        <v>0.48168771360893992</v>
      </c>
      <c r="M5">
        <f>SUM(L10:L51)*100/SUM(I10:I51)</f>
        <v>-6.861482407743571</v>
      </c>
      <c r="N5">
        <f>SQRT(SUM(J10:J51))/COUNT(J10:J51)</f>
        <v>0.86120250747396088</v>
      </c>
      <c r="O5">
        <f>N5/_xlfn.STDEV.S(I12:I51)</f>
        <v>0.11240045365025299</v>
      </c>
    </row>
    <row r="6" spans="1:15" x14ac:dyDescent="0.3">
      <c r="A6" s="2">
        <v>29460</v>
      </c>
      <c r="B6">
        <v>122.6</v>
      </c>
      <c r="C6">
        <v>-49.6</v>
      </c>
      <c r="D6">
        <v>-50.89</v>
      </c>
      <c r="F6">
        <v>22646</v>
      </c>
      <c r="G6">
        <v>15.931683540344</v>
      </c>
      <c r="H6" s="2">
        <f t="shared" si="0"/>
        <v>19360</v>
      </c>
      <c r="I6">
        <f t="shared" si="1"/>
        <v>0</v>
      </c>
    </row>
    <row r="7" spans="1:15" x14ac:dyDescent="0.3">
      <c r="A7" s="2">
        <v>29479</v>
      </c>
      <c r="B7">
        <v>127.3</v>
      </c>
      <c r="C7">
        <v>-54.3</v>
      </c>
      <c r="D7">
        <v>-55.59</v>
      </c>
      <c r="F7">
        <v>24472</v>
      </c>
      <c r="G7">
        <v>6.4301142692565998</v>
      </c>
      <c r="H7" s="2">
        <f t="shared" si="0"/>
        <v>21186</v>
      </c>
      <c r="I7">
        <f t="shared" si="1"/>
        <v>0</v>
      </c>
    </row>
    <row r="8" spans="1:15" x14ac:dyDescent="0.3">
      <c r="A8" s="2">
        <v>29524</v>
      </c>
      <c r="B8">
        <v>128.6</v>
      </c>
      <c r="C8">
        <v>-55.6</v>
      </c>
      <c r="D8">
        <v>-56.89</v>
      </c>
      <c r="F8">
        <v>27029</v>
      </c>
      <c r="G8">
        <v>-10.9997549057</v>
      </c>
      <c r="H8" s="2">
        <f t="shared" si="0"/>
        <v>23743</v>
      </c>
      <c r="I8">
        <f t="shared" si="1"/>
        <v>0</v>
      </c>
    </row>
    <row r="9" spans="1:15" x14ac:dyDescent="0.3">
      <c r="A9" s="2">
        <v>29551</v>
      </c>
      <c r="B9">
        <v>129.4</v>
      </c>
      <c r="C9">
        <v>-56.4</v>
      </c>
      <c r="D9">
        <v>-57.69</v>
      </c>
      <c r="F9">
        <v>28124</v>
      </c>
      <c r="G9">
        <v>-22.015043258670001</v>
      </c>
      <c r="H9" s="2">
        <f t="shared" si="0"/>
        <v>24838</v>
      </c>
      <c r="I9">
        <f t="shared" si="1"/>
        <v>0</v>
      </c>
    </row>
    <row r="10" spans="1:15" x14ac:dyDescent="0.3">
      <c r="A10" s="2">
        <v>29558</v>
      </c>
      <c r="B10">
        <v>129.4</v>
      </c>
      <c r="C10">
        <v>-56.4</v>
      </c>
      <c r="D10">
        <v>-57.69</v>
      </c>
      <c r="F10">
        <v>29951</v>
      </c>
      <c r="G10">
        <v>-44.470668792719998</v>
      </c>
      <c r="H10" s="2">
        <f t="shared" si="0"/>
        <v>26665</v>
      </c>
      <c r="I10">
        <f t="shared" si="1"/>
        <v>0</v>
      </c>
    </row>
    <row r="11" spans="1:15" x14ac:dyDescent="0.3">
      <c r="A11" s="2">
        <v>29707</v>
      </c>
      <c r="B11">
        <v>131.34</v>
      </c>
      <c r="C11">
        <v>-58.34</v>
      </c>
      <c r="D11">
        <v>-59.63</v>
      </c>
      <c r="F11">
        <v>31777</v>
      </c>
      <c r="G11">
        <v>-59.104022979740002</v>
      </c>
      <c r="H11" s="2">
        <f t="shared" si="0"/>
        <v>28491</v>
      </c>
      <c r="I11">
        <f t="shared" si="1"/>
        <v>0</v>
      </c>
    </row>
    <row r="12" spans="1:15" x14ac:dyDescent="0.3">
      <c r="A12" s="2">
        <v>29720</v>
      </c>
      <c r="B12">
        <v>131.979999999999</v>
      </c>
      <c r="C12">
        <v>-58.98</v>
      </c>
      <c r="D12">
        <v>-60.27</v>
      </c>
      <c r="F12">
        <v>33238</v>
      </c>
      <c r="G12">
        <v>-65.851524353030001</v>
      </c>
      <c r="H12" s="2">
        <f t="shared" si="0"/>
        <v>29952</v>
      </c>
      <c r="I12">
        <f t="shared" si="1"/>
        <v>-61.33</v>
      </c>
      <c r="J12">
        <f>(I12-G12)^2</f>
        <v>20.444182475043387</v>
      </c>
      <c r="K12">
        <f>(I12-AVERAGE($I$12:I$51))^2</f>
        <v>157.35820806250013</v>
      </c>
      <c r="L12">
        <f>(I12-G12)</f>
        <v>4.5215243530300029</v>
      </c>
    </row>
    <row r="13" spans="1:15" x14ac:dyDescent="0.3">
      <c r="A13" s="2">
        <v>29742</v>
      </c>
      <c r="B13">
        <v>132.11000000000001</v>
      </c>
      <c r="C13">
        <v>-59.11</v>
      </c>
      <c r="D13">
        <v>-60.4</v>
      </c>
      <c r="F13">
        <v>33603</v>
      </c>
      <c r="G13">
        <v>-66.566688537600001</v>
      </c>
      <c r="H13" s="2">
        <f t="shared" si="0"/>
        <v>30317</v>
      </c>
      <c r="I13">
        <f t="shared" si="1"/>
        <v>-58.2</v>
      </c>
      <c r="J13">
        <f t="shared" ref="J13:J76" si="2">(I13-G13)^2</f>
        <v>70.001477085207199</v>
      </c>
      <c r="K13">
        <f>(I13-AVERAGE($I$12:I$51))^2</f>
        <v>245.68211306250001</v>
      </c>
      <c r="L13">
        <f t="shared" ref="L13:L76" si="3">(I13-G13)</f>
        <v>8.3666885375999982</v>
      </c>
    </row>
    <row r="14" spans="1:15" x14ac:dyDescent="0.3">
      <c r="A14" s="2">
        <v>29774</v>
      </c>
      <c r="B14">
        <v>132.81</v>
      </c>
      <c r="C14">
        <v>-59.81</v>
      </c>
      <c r="D14">
        <v>-61.1</v>
      </c>
      <c r="F14">
        <v>33968</v>
      </c>
      <c r="G14">
        <v>-69.429008483890001</v>
      </c>
      <c r="H14" s="2">
        <f t="shared" si="0"/>
        <v>30682</v>
      </c>
      <c r="I14">
        <f t="shared" si="1"/>
        <v>-58.99</v>
      </c>
      <c r="J14">
        <f t="shared" si="2"/>
        <v>108.97289812672739</v>
      </c>
      <c r="K14">
        <f>(I14-AVERAGE($I$12:I$51))^2</f>
        <v>221.54089806250005</v>
      </c>
      <c r="L14">
        <f t="shared" si="3"/>
        <v>10.439008483889999</v>
      </c>
    </row>
    <row r="15" spans="1:15" x14ac:dyDescent="0.3">
      <c r="A15" s="2">
        <v>29816</v>
      </c>
      <c r="B15">
        <v>134.06</v>
      </c>
      <c r="C15">
        <v>-61.06</v>
      </c>
      <c r="D15">
        <v>-62.35</v>
      </c>
      <c r="F15">
        <v>34334</v>
      </c>
      <c r="G15">
        <v>-67.61555480957</v>
      </c>
      <c r="H15" s="2">
        <f t="shared" si="0"/>
        <v>31048</v>
      </c>
      <c r="I15">
        <f t="shared" si="1"/>
        <v>-60.03</v>
      </c>
      <c r="J15">
        <f t="shared" si="2"/>
        <v>57.54064176899054</v>
      </c>
      <c r="K15">
        <f>(I15-AVERAGE($I$12:I$51))^2</f>
        <v>191.66325806250006</v>
      </c>
      <c r="L15">
        <f t="shared" si="3"/>
        <v>7.5855548095699987</v>
      </c>
    </row>
    <row r="16" spans="1:15" x14ac:dyDescent="0.3">
      <c r="A16" s="2">
        <v>29852</v>
      </c>
      <c r="B16">
        <v>134.09</v>
      </c>
      <c r="C16">
        <v>-61.09</v>
      </c>
      <c r="D16">
        <v>-62.38</v>
      </c>
      <c r="F16">
        <v>34699</v>
      </c>
      <c r="G16">
        <v>-69.830337524409998</v>
      </c>
      <c r="H16" s="2">
        <f t="shared" si="0"/>
        <v>31413</v>
      </c>
      <c r="I16">
        <f t="shared" si="1"/>
        <v>-62.78</v>
      </c>
      <c r="J16">
        <f t="shared" si="2"/>
        <v>49.707259208103686</v>
      </c>
      <c r="K16">
        <f>(I16-AVERAGE($I$12:I$51))^2</f>
        <v>123.08238306250006</v>
      </c>
      <c r="L16">
        <f t="shared" si="3"/>
        <v>7.0503375244099971</v>
      </c>
    </row>
    <row r="17" spans="1:12" x14ac:dyDescent="0.3">
      <c r="A17" s="2">
        <v>29889</v>
      </c>
      <c r="B17">
        <v>133.479999999999</v>
      </c>
      <c r="C17">
        <v>-60.48</v>
      </c>
      <c r="D17">
        <v>-61.77</v>
      </c>
      <c r="F17">
        <v>35064</v>
      </c>
      <c r="G17">
        <v>-72.194297790530001</v>
      </c>
      <c r="H17" s="2">
        <f t="shared" si="0"/>
        <v>31778</v>
      </c>
      <c r="I17">
        <f t="shared" si="1"/>
        <v>-66.12</v>
      </c>
      <c r="J17">
        <f t="shared" si="2"/>
        <v>36.897093648037597</v>
      </c>
      <c r="K17">
        <f>(I17-AVERAGE($I$12:I$51))^2</f>
        <v>60.128393062499981</v>
      </c>
      <c r="L17">
        <f t="shared" si="3"/>
        <v>6.0742977905299966</v>
      </c>
    </row>
    <row r="18" spans="1:12" x14ac:dyDescent="0.3">
      <c r="A18" s="2">
        <v>29909</v>
      </c>
      <c r="B18">
        <v>133.04</v>
      </c>
      <c r="C18">
        <v>-60.04</v>
      </c>
      <c r="D18">
        <v>-61.33</v>
      </c>
      <c r="F18">
        <v>35429</v>
      </c>
      <c r="G18">
        <v>-73.12648010254</v>
      </c>
      <c r="H18" s="2">
        <f t="shared" si="0"/>
        <v>32143</v>
      </c>
      <c r="I18">
        <f t="shared" si="1"/>
        <v>-66.84</v>
      </c>
      <c r="J18">
        <f t="shared" si="2"/>
        <v>39.519832079631293</v>
      </c>
      <c r="K18">
        <f>(I18-AVERAGE($I$12:I$51))^2</f>
        <v>49.480673062500003</v>
      </c>
      <c r="L18">
        <f t="shared" si="3"/>
        <v>6.286480102539997</v>
      </c>
    </row>
    <row r="19" spans="1:12" x14ac:dyDescent="0.3">
      <c r="A19" s="2">
        <v>30070</v>
      </c>
      <c r="B19">
        <v>130.01</v>
      </c>
      <c r="C19">
        <v>-57.01</v>
      </c>
      <c r="D19">
        <v>-58.3</v>
      </c>
      <c r="F19">
        <v>35795</v>
      </c>
      <c r="G19">
        <v>-72.80030822754</v>
      </c>
      <c r="H19" s="2">
        <f t="shared" si="0"/>
        <v>32509</v>
      </c>
      <c r="I19">
        <f t="shared" si="1"/>
        <v>-67.290000000000006</v>
      </c>
      <c r="J19">
        <f t="shared" si="2"/>
        <v>30.36349676249495</v>
      </c>
      <c r="K19">
        <f>(I19-AVERAGE($I$12:I$51))^2</f>
        <v>43.352348062499964</v>
      </c>
      <c r="L19">
        <f t="shared" si="3"/>
        <v>5.5103082275399942</v>
      </c>
    </row>
    <row r="20" spans="1:12" x14ac:dyDescent="0.3">
      <c r="A20" s="2">
        <v>30096</v>
      </c>
      <c r="B20">
        <v>129.78</v>
      </c>
      <c r="C20">
        <v>-56.78</v>
      </c>
      <c r="D20">
        <v>-58.07</v>
      </c>
      <c r="F20">
        <v>36160</v>
      </c>
      <c r="G20">
        <v>-73.29190826416</v>
      </c>
      <c r="H20" s="2">
        <f t="shared" si="0"/>
        <v>32874</v>
      </c>
      <c r="I20">
        <f t="shared" si="1"/>
        <v>-67.290000000000006</v>
      </c>
      <c r="J20">
        <f t="shared" si="2"/>
        <v>36.022902811392029</v>
      </c>
      <c r="K20">
        <f>(I20-AVERAGE($I$12:I$51))^2</f>
        <v>43.352348062499964</v>
      </c>
      <c r="L20">
        <f t="shared" si="3"/>
        <v>6.0019082641599937</v>
      </c>
    </row>
    <row r="21" spans="1:12" x14ac:dyDescent="0.3">
      <c r="A21" s="2">
        <v>30110</v>
      </c>
      <c r="B21">
        <v>129.979999999999</v>
      </c>
      <c r="C21">
        <v>-56.98</v>
      </c>
      <c r="D21">
        <v>-58.27</v>
      </c>
      <c r="F21">
        <v>36525</v>
      </c>
      <c r="G21">
        <v>-72.950050353999998</v>
      </c>
      <c r="H21" s="2">
        <f t="shared" si="0"/>
        <v>33239</v>
      </c>
      <c r="I21">
        <f t="shared" si="1"/>
        <v>-68.73</v>
      </c>
      <c r="J21">
        <f t="shared" si="2"/>
        <v>17.808824990295477</v>
      </c>
      <c r="K21">
        <f>(I21-AVERAGE($I$12:I$51))^2</f>
        <v>26.463308062499994</v>
      </c>
      <c r="L21">
        <f t="shared" si="3"/>
        <v>4.2200503539999943</v>
      </c>
    </row>
    <row r="22" spans="1:12" x14ac:dyDescent="0.3">
      <c r="A22" s="2">
        <v>30147</v>
      </c>
      <c r="B22">
        <v>131.19999999999899</v>
      </c>
      <c r="C22">
        <v>-58.2</v>
      </c>
      <c r="D22">
        <v>-59.49</v>
      </c>
      <c r="F22">
        <v>36890</v>
      </c>
      <c r="G22">
        <v>-76.21876525879</v>
      </c>
      <c r="H22" s="2">
        <f t="shared" si="0"/>
        <v>33604</v>
      </c>
      <c r="I22">
        <f t="shared" si="1"/>
        <v>-71.290000000000006</v>
      </c>
      <c r="J22">
        <f t="shared" si="2"/>
        <v>24.292726976255199</v>
      </c>
      <c r="K22">
        <f>(I22-AVERAGE($I$12:I$51))^2</f>
        <v>6.6783480624999862</v>
      </c>
      <c r="L22">
        <f t="shared" si="3"/>
        <v>4.9287652587899942</v>
      </c>
    </row>
    <row r="23" spans="1:12" x14ac:dyDescent="0.3">
      <c r="A23" s="2">
        <v>30194</v>
      </c>
      <c r="B23">
        <v>130.35</v>
      </c>
      <c r="C23">
        <v>-57.35</v>
      </c>
      <c r="D23">
        <v>-58.64</v>
      </c>
      <c r="F23">
        <v>37256</v>
      </c>
      <c r="G23">
        <v>-77.19231414795</v>
      </c>
      <c r="H23" s="2">
        <f t="shared" si="0"/>
        <v>33970</v>
      </c>
      <c r="I23">
        <f t="shared" si="1"/>
        <v>-71.739999999999895</v>
      </c>
      <c r="J23">
        <f t="shared" si="2"/>
        <v>29.72772956793688</v>
      </c>
      <c r="K23">
        <f>(I23-AVERAGE($I$12:I$51))^2</f>
        <v>4.5550230625004611</v>
      </c>
      <c r="L23">
        <f t="shared" si="3"/>
        <v>5.4523141479501049</v>
      </c>
    </row>
    <row r="24" spans="1:12" x14ac:dyDescent="0.3">
      <c r="A24" s="2">
        <v>30236</v>
      </c>
      <c r="B24">
        <v>129.68</v>
      </c>
      <c r="C24">
        <v>-56.68</v>
      </c>
      <c r="D24">
        <v>-57.97</v>
      </c>
      <c r="F24">
        <v>37621</v>
      </c>
      <c r="G24">
        <v>-78.144340515140001</v>
      </c>
      <c r="H24" s="2">
        <f t="shared" si="0"/>
        <v>34335</v>
      </c>
      <c r="I24">
        <f t="shared" si="1"/>
        <v>-73.36</v>
      </c>
      <c r="J24">
        <f t="shared" si="2"/>
        <v>22.889914164810101</v>
      </c>
      <c r="K24">
        <f>(I24-AVERAGE($I$12:I$51))^2</f>
        <v>0.26445306250000422</v>
      </c>
      <c r="L24">
        <f t="shared" si="3"/>
        <v>4.784340515140002</v>
      </c>
    </row>
    <row r="25" spans="1:12" x14ac:dyDescent="0.3">
      <c r="A25" s="2">
        <v>30273</v>
      </c>
      <c r="B25">
        <v>129.91</v>
      </c>
      <c r="C25">
        <v>-56.91</v>
      </c>
      <c r="D25">
        <v>-58.2</v>
      </c>
      <c r="F25">
        <v>37986</v>
      </c>
      <c r="G25">
        <v>-79.207641601559999</v>
      </c>
      <c r="H25" s="2">
        <f t="shared" si="0"/>
        <v>34700</v>
      </c>
      <c r="I25">
        <f t="shared" si="1"/>
        <v>-75.260000000000005</v>
      </c>
      <c r="J25">
        <f t="shared" si="2"/>
        <v>15.583874214367153</v>
      </c>
      <c r="K25">
        <f>(I25-AVERAGE($I$12:I$51))^2</f>
        <v>1.9203030625000044</v>
      </c>
      <c r="L25">
        <f t="shared" si="3"/>
        <v>3.9476416015599938</v>
      </c>
    </row>
    <row r="26" spans="1:12" x14ac:dyDescent="0.3">
      <c r="A26" s="2">
        <v>30390</v>
      </c>
      <c r="B26">
        <v>128.93</v>
      </c>
      <c r="C26">
        <v>-55.93</v>
      </c>
      <c r="D26">
        <v>-57.22</v>
      </c>
      <c r="F26">
        <v>38351</v>
      </c>
      <c r="G26">
        <v>-79.508255004879999</v>
      </c>
      <c r="H26" s="2">
        <f t="shared" si="0"/>
        <v>35065</v>
      </c>
      <c r="I26">
        <f t="shared" si="1"/>
        <v>-74.930000000000007</v>
      </c>
      <c r="J26">
        <f t="shared" si="2"/>
        <v>20.960418889708695</v>
      </c>
      <c r="K26">
        <f>(I26-AVERAGE($I$12:I$51))^2</f>
        <v>1.114608062500007</v>
      </c>
      <c r="L26">
        <f t="shared" si="3"/>
        <v>4.5782550048799919</v>
      </c>
    </row>
    <row r="27" spans="1:12" x14ac:dyDescent="0.3">
      <c r="A27" s="2">
        <v>30523</v>
      </c>
      <c r="B27">
        <v>129.26</v>
      </c>
      <c r="C27">
        <v>-56.26</v>
      </c>
      <c r="D27">
        <v>-57.55</v>
      </c>
      <c r="F27">
        <v>38717</v>
      </c>
      <c r="G27">
        <v>-79.854026794429998</v>
      </c>
      <c r="H27" s="2">
        <f t="shared" si="0"/>
        <v>35431</v>
      </c>
      <c r="I27">
        <f t="shared" si="1"/>
        <v>-74.41</v>
      </c>
      <c r="J27">
        <f t="shared" si="2"/>
        <v>29.6374277384718</v>
      </c>
      <c r="K27">
        <f>(I27-AVERAGE($I$12:I$51))^2</f>
        <v>0.28702806249999258</v>
      </c>
      <c r="L27">
        <f t="shared" si="3"/>
        <v>5.4440267944300018</v>
      </c>
    </row>
    <row r="28" spans="1:12" x14ac:dyDescent="0.3">
      <c r="A28" s="2">
        <v>30558</v>
      </c>
      <c r="B28">
        <v>129.79</v>
      </c>
      <c r="C28">
        <v>-56.79</v>
      </c>
      <c r="D28">
        <v>-58.08</v>
      </c>
      <c r="F28">
        <v>39082</v>
      </c>
      <c r="G28">
        <v>-80.36701965332</v>
      </c>
      <c r="H28" s="2">
        <f t="shared" si="0"/>
        <v>35796</v>
      </c>
      <c r="I28">
        <f t="shared" si="1"/>
        <v>-75.38</v>
      </c>
      <c r="J28">
        <f t="shared" si="2"/>
        <v>24.870365022599977</v>
      </c>
      <c r="K28">
        <f>(I28-AVERAGE($I$12:I$51))^2</f>
        <v>2.2672830624999758</v>
      </c>
      <c r="L28">
        <f t="shared" si="3"/>
        <v>4.9870196533200044</v>
      </c>
    </row>
    <row r="29" spans="1:12" x14ac:dyDescent="0.3">
      <c r="A29" s="2">
        <v>30616</v>
      </c>
      <c r="B29">
        <v>130.69999999999899</v>
      </c>
      <c r="C29">
        <v>-57.7</v>
      </c>
      <c r="D29">
        <v>-58.99</v>
      </c>
      <c r="F29">
        <v>39447</v>
      </c>
      <c r="G29">
        <v>-78.497917175289999</v>
      </c>
      <c r="H29" s="2">
        <f t="shared" si="0"/>
        <v>36161</v>
      </c>
      <c r="I29">
        <f t="shared" si="1"/>
        <v>-75.930000000000007</v>
      </c>
      <c r="J29">
        <f t="shared" si="2"/>
        <v>6.5941986191493305</v>
      </c>
      <c r="K29">
        <f>(I29-AVERAGE($I$12:I$51))^2</f>
        <v>4.2261080625000131</v>
      </c>
      <c r="L29">
        <f t="shared" si="3"/>
        <v>2.5679171752899919</v>
      </c>
    </row>
    <row r="30" spans="1:12" x14ac:dyDescent="0.3">
      <c r="A30" s="2">
        <v>30710</v>
      </c>
      <c r="B30">
        <v>131.74</v>
      </c>
      <c r="C30">
        <v>-58.74</v>
      </c>
      <c r="D30">
        <v>-60.03</v>
      </c>
      <c r="F30">
        <v>39812</v>
      </c>
      <c r="G30">
        <v>-80.062812805180002</v>
      </c>
      <c r="H30" s="2">
        <f t="shared" si="0"/>
        <v>36526</v>
      </c>
      <c r="I30">
        <f t="shared" si="1"/>
        <v>-76.34</v>
      </c>
      <c r="J30">
        <f t="shared" si="2"/>
        <v>13.859335182412169</v>
      </c>
      <c r="K30">
        <f>(I30-AVERAGE($I$12:I$51))^2</f>
        <v>6.0799230624999998</v>
      </c>
      <c r="L30">
        <f t="shared" si="3"/>
        <v>3.7228128051799985</v>
      </c>
    </row>
    <row r="31" spans="1:12" x14ac:dyDescent="0.3">
      <c r="A31" s="2">
        <v>31132</v>
      </c>
      <c r="B31">
        <v>134.41999999999899</v>
      </c>
      <c r="C31">
        <v>-61.42</v>
      </c>
      <c r="D31">
        <v>-62.71</v>
      </c>
      <c r="F31">
        <v>40178</v>
      </c>
      <c r="G31">
        <v>-81.023498535160002</v>
      </c>
      <c r="H31" s="2">
        <f t="shared" si="0"/>
        <v>36892</v>
      </c>
      <c r="I31">
        <f t="shared" si="1"/>
        <v>-76.59</v>
      </c>
      <c r="J31">
        <f t="shared" si="2"/>
        <v>19.655909261265851</v>
      </c>
      <c r="K31">
        <f>(I31-AVERAGE($I$12:I$51))^2</f>
        <v>7.3752980624999998</v>
      </c>
      <c r="L31">
        <f t="shared" si="3"/>
        <v>4.4334985351599983</v>
      </c>
    </row>
    <row r="32" spans="1:12" x14ac:dyDescent="0.3">
      <c r="A32" s="2">
        <v>31211</v>
      </c>
      <c r="B32">
        <v>135.58000000000001</v>
      </c>
      <c r="C32">
        <v>-62.58</v>
      </c>
      <c r="D32">
        <v>-63.87</v>
      </c>
      <c r="F32">
        <v>40543</v>
      </c>
      <c r="G32">
        <v>-82.796493530269998</v>
      </c>
      <c r="H32" s="2">
        <f t="shared" si="0"/>
        <v>37257</v>
      </c>
      <c r="I32">
        <f t="shared" si="1"/>
        <v>-78.12</v>
      </c>
      <c r="J32">
        <f t="shared" si="2"/>
        <v>21.86959173865711</v>
      </c>
      <c r="K32">
        <f>(I32-AVERAGE($I$12:I$51))^2</f>
        <v>18.026393062500009</v>
      </c>
      <c r="L32">
        <f t="shared" si="3"/>
        <v>4.6764935302699939</v>
      </c>
    </row>
    <row r="33" spans="1:12" x14ac:dyDescent="0.3">
      <c r="A33" s="2">
        <v>31245</v>
      </c>
      <c r="B33">
        <v>136.16</v>
      </c>
      <c r="C33">
        <v>-63.16</v>
      </c>
      <c r="D33">
        <v>-64.45</v>
      </c>
      <c r="F33">
        <v>40908</v>
      </c>
      <c r="G33">
        <v>-86.473182678219999</v>
      </c>
      <c r="H33" s="2">
        <f t="shared" si="0"/>
        <v>37622</v>
      </c>
      <c r="I33">
        <f t="shared" si="1"/>
        <v>-82.17</v>
      </c>
      <c r="J33">
        <f t="shared" si="2"/>
        <v>18.517381162132626</v>
      </c>
      <c r="K33">
        <f>(I33-AVERAGE($I$12:I$51))^2</f>
        <v>68.819468062499965</v>
      </c>
      <c r="L33">
        <f t="shared" si="3"/>
        <v>4.3031826782199971</v>
      </c>
    </row>
    <row r="34" spans="1:12" x14ac:dyDescent="0.3">
      <c r="A34" s="2">
        <v>31278</v>
      </c>
      <c r="B34">
        <v>135.72</v>
      </c>
      <c r="C34">
        <v>-62.72</v>
      </c>
      <c r="D34">
        <v>-64.010000000000005</v>
      </c>
      <c r="F34">
        <v>41273</v>
      </c>
      <c r="G34">
        <v>-86.444328308110002</v>
      </c>
      <c r="H34" s="2">
        <f t="shared" si="0"/>
        <v>37987</v>
      </c>
      <c r="I34">
        <f t="shared" si="1"/>
        <v>-80.63</v>
      </c>
      <c r="J34">
        <f t="shared" si="2"/>
        <v>33.80641367448937</v>
      </c>
      <c r="K34">
        <f>(I34-AVERAGE($I$12:I$51))^2</f>
        <v>45.640158062499893</v>
      </c>
      <c r="L34">
        <f t="shared" si="3"/>
        <v>5.8143283081100066</v>
      </c>
    </row>
    <row r="35" spans="1:12" x14ac:dyDescent="0.3">
      <c r="A35" s="2">
        <v>31327</v>
      </c>
      <c r="B35">
        <v>135.04</v>
      </c>
      <c r="C35">
        <v>-62.04</v>
      </c>
      <c r="D35">
        <v>-63.33</v>
      </c>
      <c r="F35">
        <v>41639</v>
      </c>
      <c r="G35">
        <v>-87.051750183110002</v>
      </c>
      <c r="H35" s="2">
        <f t="shared" si="0"/>
        <v>38353</v>
      </c>
      <c r="I35">
        <f t="shared" si="1"/>
        <v>-80.52</v>
      </c>
      <c r="J35">
        <f t="shared" si="2"/>
        <v>42.663760454557597</v>
      </c>
      <c r="K35">
        <f>(I35-AVERAGE($I$12:I$51))^2</f>
        <v>44.165993062499901</v>
      </c>
      <c r="L35">
        <f t="shared" si="3"/>
        <v>6.531750183110006</v>
      </c>
    </row>
    <row r="36" spans="1:12" x14ac:dyDescent="0.3">
      <c r="A36" s="2">
        <v>31370</v>
      </c>
      <c r="B36">
        <v>134.49</v>
      </c>
      <c r="C36">
        <v>-61.49</v>
      </c>
      <c r="D36">
        <v>-62.78</v>
      </c>
      <c r="F36">
        <v>42004</v>
      </c>
      <c r="G36">
        <v>-88.453689575200002</v>
      </c>
      <c r="H36" s="2">
        <f t="shared" si="0"/>
        <v>38718</v>
      </c>
      <c r="I36">
        <f t="shared" si="1"/>
        <v>-82.63</v>
      </c>
      <c r="J36">
        <f t="shared" si="2"/>
        <v>33.915360268293234</v>
      </c>
      <c r="K36">
        <f>(I36-AVERAGE($I$12:I$51))^2</f>
        <v>76.663158062499861</v>
      </c>
      <c r="L36">
        <f t="shared" si="3"/>
        <v>5.8236895752000066</v>
      </c>
    </row>
    <row r="37" spans="1:12" x14ac:dyDescent="0.3">
      <c r="A37" s="2">
        <v>31421</v>
      </c>
      <c r="B37">
        <v>134.09</v>
      </c>
      <c r="C37">
        <v>-61.09</v>
      </c>
      <c r="D37">
        <v>-62.38</v>
      </c>
      <c r="F37">
        <v>42369</v>
      </c>
      <c r="G37">
        <v>-89.12126159668</v>
      </c>
      <c r="H37" s="2">
        <f t="shared" si="0"/>
        <v>39083</v>
      </c>
      <c r="I37">
        <f t="shared" si="1"/>
        <v>-81.98</v>
      </c>
      <c r="J37">
        <f t="shared" si="2"/>
        <v>50.997617192216531</v>
      </c>
      <c r="K37">
        <f>(I37-AVERAGE($I$12:I$51))^2</f>
        <v>65.703183062500003</v>
      </c>
      <c r="L37">
        <f t="shared" si="3"/>
        <v>7.1412615966799962</v>
      </c>
    </row>
    <row r="38" spans="1:12" x14ac:dyDescent="0.3">
      <c r="A38" s="2">
        <v>31467</v>
      </c>
      <c r="B38">
        <v>133.54</v>
      </c>
      <c r="C38">
        <v>-60.54</v>
      </c>
      <c r="D38">
        <v>-61.83</v>
      </c>
      <c r="F38">
        <v>42734</v>
      </c>
      <c r="G38">
        <v>-92.570304870610002</v>
      </c>
      <c r="H38" s="2">
        <f t="shared" si="0"/>
        <v>39448</v>
      </c>
      <c r="I38">
        <f t="shared" si="1"/>
        <v>-86.53</v>
      </c>
      <c r="J38">
        <f t="shared" si="2"/>
        <v>36.485282929914902</v>
      </c>
      <c r="K38">
        <f>(I38-AVERAGE($I$12:I$51))^2</f>
        <v>160.16800806249995</v>
      </c>
      <c r="L38">
        <f t="shared" si="3"/>
        <v>6.0403048706100009</v>
      </c>
    </row>
    <row r="39" spans="1:12" x14ac:dyDescent="0.3">
      <c r="A39" s="2">
        <v>31615</v>
      </c>
      <c r="B39">
        <v>134.35</v>
      </c>
      <c r="C39">
        <v>-61.35</v>
      </c>
      <c r="D39">
        <v>-62.64</v>
      </c>
      <c r="F39">
        <v>43100</v>
      </c>
      <c r="G39">
        <v>-93.703750610349999</v>
      </c>
      <c r="H39" s="2">
        <f t="shared" si="0"/>
        <v>39814</v>
      </c>
      <c r="I39">
        <f t="shared" si="1"/>
        <v>-87.22</v>
      </c>
      <c r="J39">
        <f t="shared" si="2"/>
        <v>42.039021977214006</v>
      </c>
      <c r="K39">
        <f>(I39-AVERAGE($I$12:I$51))^2</f>
        <v>178.10904306249986</v>
      </c>
      <c r="L39">
        <f t="shared" si="3"/>
        <v>6.4837506103500004</v>
      </c>
    </row>
    <row r="40" spans="1:12" x14ac:dyDescent="0.3">
      <c r="A40" s="2">
        <v>31635</v>
      </c>
      <c r="B40">
        <v>135.02000000000001</v>
      </c>
      <c r="C40">
        <v>-62.02</v>
      </c>
      <c r="D40">
        <v>-63.31</v>
      </c>
      <c r="F40">
        <v>43465</v>
      </c>
      <c r="G40">
        <v>-93.332611083979998</v>
      </c>
      <c r="H40" s="2">
        <f t="shared" si="0"/>
        <v>40179</v>
      </c>
      <c r="I40">
        <f t="shared" si="1"/>
        <v>-87.07</v>
      </c>
      <c r="J40">
        <f t="shared" si="2"/>
        <v>39.220297589189215</v>
      </c>
      <c r="K40">
        <f>(I40-AVERAGE($I$12:I$51))^2</f>
        <v>174.12781806249973</v>
      </c>
      <c r="L40">
        <f t="shared" si="3"/>
        <v>6.2626110839800049</v>
      </c>
    </row>
    <row r="41" spans="1:12" x14ac:dyDescent="0.3">
      <c r="A41" s="2">
        <v>31684</v>
      </c>
      <c r="B41">
        <v>136.729999999999</v>
      </c>
      <c r="C41">
        <v>-63.73</v>
      </c>
      <c r="D41">
        <v>-65.02</v>
      </c>
      <c r="F41">
        <v>43830</v>
      </c>
      <c r="G41">
        <v>-89.20115661621</v>
      </c>
      <c r="H41" s="2">
        <f t="shared" si="0"/>
        <v>40544</v>
      </c>
      <c r="I41">
        <f t="shared" si="1"/>
        <v>-86.61</v>
      </c>
      <c r="J41">
        <f t="shared" si="2"/>
        <v>6.7140926097288585</v>
      </c>
      <c r="K41">
        <f>(I41-AVERAGE($I$12:I$51))^2</f>
        <v>162.19932806249989</v>
      </c>
      <c r="L41">
        <f t="shared" si="3"/>
        <v>2.5911566162100002</v>
      </c>
    </row>
    <row r="42" spans="1:12" x14ac:dyDescent="0.3">
      <c r="A42" s="2">
        <v>31733</v>
      </c>
      <c r="B42">
        <v>137.83000000000001</v>
      </c>
      <c r="C42">
        <v>-64.83</v>
      </c>
      <c r="D42">
        <v>-66.12</v>
      </c>
      <c r="F42">
        <v>44195</v>
      </c>
      <c r="G42">
        <v>-83.187507629389998</v>
      </c>
      <c r="H42" s="2">
        <f t="shared" si="0"/>
        <v>40909</v>
      </c>
      <c r="I42">
        <f t="shared" si="1"/>
        <v>-81.2</v>
      </c>
      <c r="J42">
        <f t="shared" si="2"/>
        <v>3.9501865768834383</v>
      </c>
      <c r="K42">
        <f>(I42-AVERAGE($I$12:I$51))^2</f>
        <v>53.666613062499991</v>
      </c>
      <c r="L42">
        <f t="shared" si="3"/>
        <v>1.9875076293899951</v>
      </c>
    </row>
    <row r="43" spans="1:12" x14ac:dyDescent="0.3">
      <c r="A43" s="2">
        <v>31789</v>
      </c>
      <c r="B43">
        <v>138.65</v>
      </c>
      <c r="C43">
        <v>-65.650000000000006</v>
      </c>
      <c r="D43">
        <v>-66.94</v>
      </c>
      <c r="F43">
        <v>44561</v>
      </c>
      <c r="G43">
        <v>-80.373878478999998</v>
      </c>
      <c r="H43" s="2">
        <f t="shared" si="0"/>
        <v>41275</v>
      </c>
      <c r="I43">
        <f t="shared" si="1"/>
        <v>-76.5</v>
      </c>
      <c r="J43">
        <f t="shared" si="2"/>
        <v>15.00693447005934</v>
      </c>
      <c r="K43">
        <f>(I43-AVERAGE($I$12:I$51))^2</f>
        <v>6.8945630624999819</v>
      </c>
      <c r="L43">
        <f t="shared" si="3"/>
        <v>3.8738784789999983</v>
      </c>
    </row>
    <row r="44" spans="1:12" x14ac:dyDescent="0.3">
      <c r="A44" s="2">
        <v>31831</v>
      </c>
      <c r="B44">
        <v>138.77000000000001</v>
      </c>
      <c r="C44">
        <v>-65.77</v>
      </c>
      <c r="D44">
        <v>-67.06</v>
      </c>
      <c r="F44">
        <v>44926</v>
      </c>
      <c r="G44">
        <v>-79.242111206049998</v>
      </c>
      <c r="H44" s="2">
        <f t="shared" si="0"/>
        <v>41640</v>
      </c>
      <c r="I44">
        <f t="shared" si="1"/>
        <v>-74.56</v>
      </c>
      <c r="J44">
        <f t="shared" si="2"/>
        <v>21.922165345818946</v>
      </c>
      <c r="K44">
        <f>(I44-AVERAGE($I$12:I$51))^2</f>
        <v>0.47025306249999826</v>
      </c>
      <c r="L44">
        <f t="shared" si="3"/>
        <v>4.6821112060499956</v>
      </c>
    </row>
    <row r="45" spans="1:12" x14ac:dyDescent="0.3">
      <c r="A45" s="2">
        <v>31904</v>
      </c>
      <c r="B45">
        <v>137.49</v>
      </c>
      <c r="C45">
        <v>-64.489999999999895</v>
      </c>
      <c r="D45">
        <v>-65.78</v>
      </c>
      <c r="F45">
        <v>45291</v>
      </c>
      <c r="G45">
        <v>-78.551048278810001</v>
      </c>
      <c r="H45" s="2">
        <f t="shared" si="0"/>
        <v>42005</v>
      </c>
      <c r="I45">
        <f t="shared" si="1"/>
        <v>-74.180000000000007</v>
      </c>
      <c r="J45">
        <f t="shared" si="2"/>
        <v>19.106063055687809</v>
      </c>
      <c r="K45">
        <f>(I45-AVERAGE($I$12:I$51))^2</f>
        <v>9.3483062500002018E-2</v>
      </c>
      <c r="L45">
        <f t="shared" si="3"/>
        <v>4.3710482788099938</v>
      </c>
    </row>
    <row r="46" spans="1:12" x14ac:dyDescent="0.3">
      <c r="A46" s="2">
        <v>31950</v>
      </c>
      <c r="B46">
        <v>138.75</v>
      </c>
      <c r="C46">
        <v>-65.75</v>
      </c>
      <c r="D46">
        <v>-67.040000000000006</v>
      </c>
      <c r="F46">
        <v>45656</v>
      </c>
      <c r="G46">
        <v>-77.456535339360002</v>
      </c>
      <c r="H46" s="2">
        <f t="shared" si="0"/>
        <v>42370</v>
      </c>
      <c r="I46">
        <f t="shared" si="1"/>
        <v>-74.53</v>
      </c>
      <c r="J46">
        <f t="shared" si="2"/>
        <v>8.5646090925229554</v>
      </c>
      <c r="K46">
        <f>(I46-AVERAGE($I$12:I$51))^2</f>
        <v>0.43000806249999685</v>
      </c>
      <c r="L46">
        <f t="shared" si="3"/>
        <v>2.9265353393600009</v>
      </c>
    </row>
    <row r="47" spans="1:12" x14ac:dyDescent="0.3">
      <c r="A47" s="2">
        <v>31993</v>
      </c>
      <c r="B47">
        <v>138.55000000000001</v>
      </c>
      <c r="C47">
        <v>-65.55</v>
      </c>
      <c r="D47">
        <v>-66.84</v>
      </c>
      <c r="F47">
        <v>46022</v>
      </c>
      <c r="G47">
        <v>-76.454292297359999</v>
      </c>
      <c r="H47" s="2">
        <f t="shared" si="0"/>
        <v>42736</v>
      </c>
      <c r="I47">
        <f t="shared" si="1"/>
        <v>-73.41</v>
      </c>
      <c r="J47">
        <f t="shared" si="2"/>
        <v>9.2677155917654392</v>
      </c>
      <c r="K47">
        <f>(I47-AVERAGE($I$12:I$51))^2</f>
        <v>0.21552806250000645</v>
      </c>
      <c r="L47">
        <f t="shared" si="3"/>
        <v>3.044292297360002</v>
      </c>
    </row>
    <row r="48" spans="1:12" x14ac:dyDescent="0.3">
      <c r="A48" s="2">
        <v>32041</v>
      </c>
      <c r="B48">
        <v>137.82</v>
      </c>
      <c r="C48">
        <v>-64.819999999999894</v>
      </c>
      <c r="D48">
        <v>-66.11</v>
      </c>
      <c r="F48">
        <v>46387</v>
      </c>
      <c r="G48">
        <v>-74.97095489502</v>
      </c>
      <c r="H48" s="2">
        <f t="shared" si="0"/>
        <v>43101</v>
      </c>
      <c r="I48">
        <f t="shared" si="1"/>
        <v>-72.540000000000006</v>
      </c>
      <c r="J48">
        <f t="shared" si="2"/>
        <v>5.90954170162167</v>
      </c>
      <c r="K48">
        <f>(I48-AVERAGE($I$12:I$51))^2</f>
        <v>1.7802230624999926</v>
      </c>
      <c r="L48">
        <f t="shared" si="3"/>
        <v>2.430954895019994</v>
      </c>
    </row>
    <row r="49" spans="1:12" x14ac:dyDescent="0.3">
      <c r="A49" s="2">
        <v>32097</v>
      </c>
      <c r="B49">
        <v>138.55000000000001</v>
      </c>
      <c r="C49">
        <v>-65.55</v>
      </c>
      <c r="D49">
        <v>-66.84</v>
      </c>
      <c r="F49">
        <v>46752</v>
      </c>
      <c r="G49">
        <v>-73.273300170900001</v>
      </c>
      <c r="H49" s="2">
        <f t="shared" si="0"/>
        <v>43466</v>
      </c>
      <c r="I49">
        <f t="shared" si="1"/>
        <v>-71.849999999999895</v>
      </c>
      <c r="J49">
        <f t="shared" si="2"/>
        <v>2.0257833764842705</v>
      </c>
      <c r="K49">
        <f>(I49-AVERAGE($I$12:I$51))^2</f>
        <v>4.0975880625004404</v>
      </c>
      <c r="L49">
        <f t="shared" si="3"/>
        <v>1.4233001709001059</v>
      </c>
    </row>
    <row r="50" spans="1:12" x14ac:dyDescent="0.3">
      <c r="A50" s="2">
        <v>32153</v>
      </c>
      <c r="B50">
        <v>139.94999999999899</v>
      </c>
      <c r="C50">
        <v>-66.95</v>
      </c>
      <c r="D50">
        <v>-68.239999999999895</v>
      </c>
      <c r="F50">
        <v>47117</v>
      </c>
      <c r="G50">
        <v>-72.037399291989999</v>
      </c>
      <c r="H50" s="2">
        <f t="shared" si="0"/>
        <v>43831</v>
      </c>
      <c r="I50">
        <f t="shared" si="1"/>
        <v>-70.430000000000007</v>
      </c>
      <c r="J50">
        <f t="shared" si="2"/>
        <v>2.583732483889928</v>
      </c>
      <c r="K50">
        <f>(I50-AVERAGE($I$12:I$51))^2</f>
        <v>11.862858062499978</v>
      </c>
      <c r="L50">
        <f t="shared" si="3"/>
        <v>1.6073992919899922</v>
      </c>
    </row>
    <row r="51" spans="1:12" x14ac:dyDescent="0.3">
      <c r="A51" s="2">
        <v>32218</v>
      </c>
      <c r="B51">
        <v>139.75</v>
      </c>
      <c r="C51">
        <v>-66.75</v>
      </c>
      <c r="D51">
        <v>-68.040000000000006</v>
      </c>
      <c r="F51">
        <v>47483</v>
      </c>
      <c r="G51">
        <v>-79.296440124509999</v>
      </c>
      <c r="H51" s="2">
        <f t="shared" si="0"/>
        <v>44197</v>
      </c>
      <c r="I51">
        <f t="shared" si="1"/>
        <v>-69.459999999999894</v>
      </c>
      <c r="J51">
        <f t="shared" si="2"/>
        <v>96.755554323072374</v>
      </c>
      <c r="K51">
        <f>(I51-AVERAGE($I$12:I$51))^2</f>
        <v>19.485603062500964</v>
      </c>
      <c r="L51">
        <f t="shared" si="3"/>
        <v>9.836440124510105</v>
      </c>
    </row>
    <row r="52" spans="1:12" x14ac:dyDescent="0.3">
      <c r="A52" s="2">
        <v>32265</v>
      </c>
      <c r="B52">
        <v>138.94999999999899</v>
      </c>
      <c r="C52">
        <v>-65.95</v>
      </c>
      <c r="D52">
        <v>-67.239999999999895</v>
      </c>
      <c r="F52">
        <v>47848</v>
      </c>
      <c r="G52">
        <v>-84.884811401370001</v>
      </c>
      <c r="H52" s="2">
        <f t="shared" si="0"/>
        <v>44562</v>
      </c>
      <c r="I52">
        <f t="shared" si="1"/>
        <v>-69.709999999999894</v>
      </c>
      <c r="J52">
        <f t="shared" si="2"/>
        <v>230.2749010671522</v>
      </c>
      <c r="K52">
        <f>(I52-AVERAGE($I$12:I$51))^2</f>
        <v>17.340978062500909</v>
      </c>
      <c r="L52">
        <f t="shared" si="3"/>
        <v>15.174811401370107</v>
      </c>
    </row>
    <row r="53" spans="1:12" x14ac:dyDescent="0.3">
      <c r="A53" s="2">
        <v>32322</v>
      </c>
      <c r="B53">
        <v>138.30000000000001</v>
      </c>
      <c r="C53">
        <v>-65.3</v>
      </c>
      <c r="D53">
        <v>-66.59</v>
      </c>
      <c r="F53">
        <v>48213</v>
      </c>
      <c r="G53">
        <v>-89.058303833010001</v>
      </c>
      <c r="H53" s="2">
        <f t="shared" si="0"/>
        <v>44927</v>
      </c>
      <c r="I53">
        <f t="shared" si="1"/>
        <v>-68.91</v>
      </c>
      <c r="J53">
        <f t="shared" si="2"/>
        <v>405.95414734728564</v>
      </c>
      <c r="K53">
        <f>(I53-AVERAGE($I$12:I$51))^2</f>
        <v>24.643778062500068</v>
      </c>
      <c r="L53">
        <f t="shared" si="3"/>
        <v>20.148303833010004</v>
      </c>
    </row>
    <row r="54" spans="1:12" x14ac:dyDescent="0.3">
      <c r="A54" s="2">
        <v>32364</v>
      </c>
      <c r="B54">
        <v>138.85</v>
      </c>
      <c r="C54">
        <v>-65.849999999999895</v>
      </c>
      <c r="D54">
        <v>-67.14</v>
      </c>
      <c r="F54">
        <v>48578</v>
      </c>
      <c r="G54">
        <v>-92.187622070309999</v>
      </c>
      <c r="H54" s="2">
        <f t="shared" si="0"/>
        <v>45292</v>
      </c>
      <c r="I54">
        <f t="shared" si="1"/>
        <v>-68.91</v>
      </c>
      <c r="J54">
        <f t="shared" si="2"/>
        <v>541.84768924818331</v>
      </c>
      <c r="K54">
        <f>(I54-AVERAGE($I$12:I$51))^2</f>
        <v>24.643778062500068</v>
      </c>
      <c r="L54">
        <f t="shared" si="3"/>
        <v>23.277622070310002</v>
      </c>
    </row>
    <row r="55" spans="1:12" x14ac:dyDescent="0.3">
      <c r="A55" s="2">
        <v>32427</v>
      </c>
      <c r="B55">
        <v>139.05000000000001</v>
      </c>
      <c r="C55">
        <v>-66.05</v>
      </c>
      <c r="D55">
        <v>-67.34</v>
      </c>
      <c r="F55">
        <v>48944</v>
      </c>
      <c r="G55">
        <v>-94.775436401370001</v>
      </c>
      <c r="H55" s="2">
        <f t="shared" si="0"/>
        <v>45658</v>
      </c>
      <c r="I55">
        <f t="shared" si="1"/>
        <v>-68.91</v>
      </c>
      <c r="J55">
        <f t="shared" si="2"/>
        <v>669.02080023331655</v>
      </c>
      <c r="K55">
        <f>(I55-AVERAGE($I$12:I$51))^2</f>
        <v>24.643778062500068</v>
      </c>
      <c r="L55">
        <f t="shared" si="3"/>
        <v>25.865436401370005</v>
      </c>
    </row>
    <row r="56" spans="1:12" x14ac:dyDescent="0.3">
      <c r="A56" s="2">
        <v>32468</v>
      </c>
      <c r="B56">
        <v>139</v>
      </c>
      <c r="C56">
        <v>-66</v>
      </c>
      <c r="D56">
        <v>-67.290000000000006</v>
      </c>
      <c r="F56">
        <v>49309</v>
      </c>
      <c r="G56">
        <v>-97.642990112299998</v>
      </c>
      <c r="H56" s="2">
        <f t="shared" si="0"/>
        <v>46023</v>
      </c>
      <c r="I56">
        <f t="shared" si="1"/>
        <v>-68.91</v>
      </c>
      <c r="J56">
        <f t="shared" si="2"/>
        <v>825.58472079352964</v>
      </c>
      <c r="K56">
        <f>(I56-AVERAGE($I$12:I$51))^2</f>
        <v>24.643778062500068</v>
      </c>
      <c r="L56">
        <f t="shared" si="3"/>
        <v>28.732990112300001</v>
      </c>
    </row>
    <row r="57" spans="1:12" x14ac:dyDescent="0.3">
      <c r="A57" s="2">
        <v>32525</v>
      </c>
      <c r="B57">
        <v>138.80000000000001</v>
      </c>
      <c r="C57">
        <v>-65.8</v>
      </c>
      <c r="D57">
        <v>-67.09</v>
      </c>
      <c r="F57">
        <v>49674</v>
      </c>
      <c r="G57">
        <v>-99.542022705080001</v>
      </c>
      <c r="H57" s="2">
        <f t="shared" si="0"/>
        <v>46388</v>
      </c>
      <c r="I57">
        <f t="shared" si="1"/>
        <v>-68.91</v>
      </c>
      <c r="J57">
        <f t="shared" si="2"/>
        <v>938.32081500453694</v>
      </c>
      <c r="K57">
        <f>(I57-AVERAGE($I$12:I$51))^2</f>
        <v>24.643778062500068</v>
      </c>
      <c r="L57">
        <f t="shared" si="3"/>
        <v>30.632022705080004</v>
      </c>
    </row>
    <row r="58" spans="1:12" x14ac:dyDescent="0.3">
      <c r="A58" s="2">
        <v>32582</v>
      </c>
      <c r="B58">
        <v>138.30000000000001</v>
      </c>
      <c r="C58">
        <v>-65.3</v>
      </c>
      <c r="D58">
        <v>-66.59</v>
      </c>
      <c r="F58">
        <v>50039</v>
      </c>
      <c r="G58">
        <v>-101.10860443120001</v>
      </c>
      <c r="H58" s="2">
        <f t="shared" si="0"/>
        <v>46753</v>
      </c>
      <c r="I58">
        <f t="shared" si="1"/>
        <v>-68.91</v>
      </c>
      <c r="J58">
        <f t="shared" si="2"/>
        <v>1036.750127316893</v>
      </c>
      <c r="K58">
        <f>(I58-AVERAGE($I$12:I$51))^2</f>
        <v>24.643778062500068</v>
      </c>
      <c r="L58">
        <f t="shared" si="3"/>
        <v>32.19860443120001</v>
      </c>
    </row>
    <row r="59" spans="1:12" x14ac:dyDescent="0.3">
      <c r="A59" s="2">
        <v>32622</v>
      </c>
      <c r="B59">
        <v>138.19999999999899</v>
      </c>
      <c r="C59">
        <v>-65.2</v>
      </c>
      <c r="D59">
        <v>-66.489999999999895</v>
      </c>
      <c r="F59">
        <v>50405</v>
      </c>
      <c r="G59">
        <v>-102.36149597169999</v>
      </c>
      <c r="H59" s="2">
        <f t="shared" si="0"/>
        <v>47119</v>
      </c>
      <c r="I59">
        <f t="shared" si="1"/>
        <v>-68.91</v>
      </c>
      <c r="J59">
        <f t="shared" si="2"/>
        <v>1119.0025827446611</v>
      </c>
      <c r="K59">
        <f>(I59-AVERAGE($I$12:I$51))^2</f>
        <v>24.643778062500068</v>
      </c>
      <c r="L59">
        <f t="shared" si="3"/>
        <v>33.451495971699998</v>
      </c>
    </row>
    <row r="60" spans="1:12" x14ac:dyDescent="0.3">
      <c r="A60" s="2">
        <v>32671</v>
      </c>
      <c r="B60">
        <v>138.19999999999899</v>
      </c>
      <c r="C60">
        <v>-65.2</v>
      </c>
      <c r="D60">
        <v>-66.489999999999895</v>
      </c>
      <c r="F60">
        <v>50770</v>
      </c>
      <c r="G60">
        <v>-103.50207519529999</v>
      </c>
      <c r="H60" s="2">
        <f t="shared" si="0"/>
        <v>47484</v>
      </c>
      <c r="I60">
        <f t="shared" si="1"/>
        <v>-68.91</v>
      </c>
      <c r="J60">
        <f t="shared" si="2"/>
        <v>1196.6116663172893</v>
      </c>
      <c r="K60">
        <f>(I60-AVERAGE($I$12:I$51))^2</f>
        <v>24.643778062500068</v>
      </c>
      <c r="L60">
        <f t="shared" si="3"/>
        <v>34.592075195299998</v>
      </c>
    </row>
    <row r="61" spans="1:12" x14ac:dyDescent="0.3">
      <c r="A61" s="2">
        <v>32729</v>
      </c>
      <c r="B61">
        <v>138.9</v>
      </c>
      <c r="C61">
        <v>-65.900000000000006</v>
      </c>
      <c r="D61">
        <v>-67.19</v>
      </c>
      <c r="F61">
        <v>51135</v>
      </c>
      <c r="G61">
        <v>-104.5555267334</v>
      </c>
      <c r="H61" s="2">
        <f t="shared" si="0"/>
        <v>47849</v>
      </c>
      <c r="I61">
        <f t="shared" si="1"/>
        <v>-68.91</v>
      </c>
      <c r="J61">
        <f t="shared" si="2"/>
        <v>1270.6035761015344</v>
      </c>
      <c r="K61">
        <f>(I61-AVERAGE($I$12:I$51))^2</f>
        <v>24.643778062500068</v>
      </c>
      <c r="L61">
        <f t="shared" si="3"/>
        <v>35.645526733400004</v>
      </c>
    </row>
    <row r="62" spans="1:12" x14ac:dyDescent="0.3">
      <c r="A62" s="2">
        <v>32783</v>
      </c>
      <c r="B62">
        <v>139</v>
      </c>
      <c r="C62">
        <v>-66</v>
      </c>
      <c r="D62">
        <v>-67.290000000000006</v>
      </c>
      <c r="F62">
        <v>51500</v>
      </c>
      <c r="G62">
        <v>-105.53182983400001</v>
      </c>
      <c r="H62" s="2">
        <f t="shared" si="0"/>
        <v>48214</v>
      </c>
      <c r="I62">
        <f t="shared" si="1"/>
        <v>-68.91</v>
      </c>
      <c r="J62">
        <f t="shared" si="2"/>
        <v>1341.1584203904533</v>
      </c>
      <c r="K62">
        <f>(I62-AVERAGE($I$12:I$51))^2</f>
        <v>24.643778062500068</v>
      </c>
      <c r="L62">
        <f t="shared" si="3"/>
        <v>36.62182983400001</v>
      </c>
    </row>
    <row r="63" spans="1:12" x14ac:dyDescent="0.3">
      <c r="A63" s="2">
        <v>32827</v>
      </c>
      <c r="B63">
        <v>139</v>
      </c>
      <c r="C63">
        <v>-66</v>
      </c>
      <c r="D63">
        <v>-67.290000000000006</v>
      </c>
      <c r="F63">
        <v>51866</v>
      </c>
      <c r="G63">
        <v>-103.6177825928</v>
      </c>
      <c r="H63" s="2">
        <f t="shared" si="0"/>
        <v>48580</v>
      </c>
      <c r="I63">
        <f t="shared" si="1"/>
        <v>-68.91</v>
      </c>
      <c r="J63">
        <f t="shared" si="2"/>
        <v>1204.6301725090707</v>
      </c>
      <c r="K63">
        <f>(I63-AVERAGE($I$12:I$51))^2</f>
        <v>24.643778062500068</v>
      </c>
      <c r="L63">
        <f t="shared" si="3"/>
        <v>34.707782592800001</v>
      </c>
    </row>
    <row r="64" spans="1:12" x14ac:dyDescent="0.3">
      <c r="A64" s="2">
        <v>32883</v>
      </c>
      <c r="B64">
        <v>138.84</v>
      </c>
      <c r="C64">
        <v>-65.84</v>
      </c>
      <c r="D64">
        <v>-67.13</v>
      </c>
      <c r="F64">
        <v>52231</v>
      </c>
      <c r="G64">
        <v>-102.55126953129999</v>
      </c>
      <c r="H64" s="2">
        <f t="shared" si="0"/>
        <v>48945</v>
      </c>
      <c r="I64">
        <f t="shared" si="1"/>
        <v>-68.91</v>
      </c>
      <c r="J64">
        <f t="shared" si="2"/>
        <v>1131.7350156775735</v>
      </c>
      <c r="K64">
        <f>(I64-AVERAGE($I$12:I$51))^2</f>
        <v>24.643778062500068</v>
      </c>
      <c r="L64">
        <f t="shared" si="3"/>
        <v>33.641269531299997</v>
      </c>
    </row>
    <row r="65" spans="1:12" x14ac:dyDescent="0.3">
      <c r="A65" s="2">
        <v>32939</v>
      </c>
      <c r="B65">
        <v>138.71</v>
      </c>
      <c r="C65">
        <v>-65.709999999999894</v>
      </c>
      <c r="D65">
        <v>-67</v>
      </c>
      <c r="F65">
        <v>52596</v>
      </c>
      <c r="G65">
        <v>-101.83312225340001</v>
      </c>
      <c r="H65" s="2">
        <f t="shared" si="0"/>
        <v>49310</v>
      </c>
      <c r="I65">
        <f t="shared" si="1"/>
        <v>-68.91</v>
      </c>
      <c r="J65">
        <f t="shared" si="2"/>
        <v>1083.9319789123228</v>
      </c>
      <c r="K65">
        <f>(I65-AVERAGE($I$12:I$51))^2</f>
        <v>24.643778062500068</v>
      </c>
      <c r="L65">
        <f t="shared" si="3"/>
        <v>32.92312225340001</v>
      </c>
    </row>
    <row r="66" spans="1:12" x14ac:dyDescent="0.3">
      <c r="A66" s="2">
        <v>32995</v>
      </c>
      <c r="B66">
        <v>138.6</v>
      </c>
      <c r="C66">
        <v>-65.599999999999895</v>
      </c>
      <c r="D66">
        <v>-66.89</v>
      </c>
      <c r="F66">
        <v>52961</v>
      </c>
      <c r="G66">
        <v>-101.3166503906</v>
      </c>
      <c r="H66" s="2">
        <f t="shared" si="0"/>
        <v>49675</v>
      </c>
      <c r="I66">
        <f t="shared" si="1"/>
        <v>-68.91</v>
      </c>
      <c r="J66">
        <f t="shared" si="2"/>
        <v>1050.1909895385756</v>
      </c>
      <c r="K66">
        <f>(I66-AVERAGE($I$12:I$51))^2</f>
        <v>24.643778062500068</v>
      </c>
      <c r="L66">
        <f t="shared" si="3"/>
        <v>32.406650390600007</v>
      </c>
    </row>
    <row r="67" spans="1:12" x14ac:dyDescent="0.3">
      <c r="A67" s="2">
        <v>33049</v>
      </c>
      <c r="B67">
        <v>138.80000000000001</v>
      </c>
      <c r="C67">
        <v>-65.8</v>
      </c>
      <c r="D67">
        <v>-67.09</v>
      </c>
      <c r="F67">
        <v>53327</v>
      </c>
      <c r="G67">
        <v>-100.93756103520001</v>
      </c>
      <c r="H67" s="2">
        <f t="shared" si="0"/>
        <v>50041</v>
      </c>
      <c r="I67">
        <f t="shared" si="1"/>
        <v>-68.91</v>
      </c>
      <c r="J67">
        <f t="shared" si="2"/>
        <v>1025.7646658634619</v>
      </c>
      <c r="K67">
        <f>(I67-AVERAGE($I$12:I$51))^2</f>
        <v>24.643778062500068</v>
      </c>
      <c r="L67">
        <f t="shared" si="3"/>
        <v>32.027561035200009</v>
      </c>
    </row>
    <row r="68" spans="1:12" x14ac:dyDescent="0.3">
      <c r="A68" s="2">
        <v>33100</v>
      </c>
      <c r="B68">
        <v>139.85</v>
      </c>
      <c r="C68">
        <v>-66.849999999999895</v>
      </c>
      <c r="D68">
        <v>-68.14</v>
      </c>
      <c r="F68">
        <v>53692</v>
      </c>
      <c r="G68">
        <v>-100.6616897583</v>
      </c>
      <c r="H68" s="2">
        <f t="shared" ref="H68:H82" si="4">$H$2+F68-$F$2+1</f>
        <v>50406</v>
      </c>
      <c r="I68">
        <f t="shared" ref="I68:I82" si="5">IFERROR(VLOOKUP(H68,A:D,4,FALSE),IFERROR(VLOOKUP(H68,A:D,4),0))</f>
        <v>-68.91</v>
      </c>
      <c r="J68">
        <f t="shared" si="2"/>
        <v>1008.1698025073333</v>
      </c>
      <c r="K68">
        <f>(I68-AVERAGE($I$12:I$51))^2</f>
        <v>24.643778062500068</v>
      </c>
      <c r="L68">
        <f t="shared" si="3"/>
        <v>31.751689758300003</v>
      </c>
    </row>
    <row r="69" spans="1:12" x14ac:dyDescent="0.3">
      <c r="A69" s="2">
        <v>33157</v>
      </c>
      <c r="B69">
        <v>139.80000000000001</v>
      </c>
      <c r="C69">
        <v>-66.8</v>
      </c>
      <c r="D69">
        <v>-68.09</v>
      </c>
      <c r="F69">
        <v>54057</v>
      </c>
      <c r="G69">
        <v>-100.4649887085</v>
      </c>
      <c r="H69" s="2">
        <f t="shared" si="4"/>
        <v>50771</v>
      </c>
      <c r="I69">
        <f t="shared" si="5"/>
        <v>-68.91</v>
      </c>
      <c r="J69">
        <f t="shared" si="2"/>
        <v>995.71731239356279</v>
      </c>
      <c r="K69">
        <f>(I69-AVERAGE($I$12:I$51))^2</f>
        <v>24.643778062500068</v>
      </c>
      <c r="L69">
        <f t="shared" si="3"/>
        <v>31.554988708500005</v>
      </c>
    </row>
    <row r="70" spans="1:12" x14ac:dyDescent="0.3">
      <c r="A70" s="2">
        <v>33204</v>
      </c>
      <c r="B70">
        <v>140.44</v>
      </c>
      <c r="C70">
        <v>-67.44</v>
      </c>
      <c r="D70">
        <v>-68.73</v>
      </c>
      <c r="F70">
        <v>54422</v>
      </c>
      <c r="G70">
        <v>-100.3306884766</v>
      </c>
      <c r="H70" s="2">
        <f t="shared" si="4"/>
        <v>51136</v>
      </c>
      <c r="I70">
        <f t="shared" si="5"/>
        <v>-68.91</v>
      </c>
      <c r="J70">
        <f t="shared" si="2"/>
        <v>987.25966434354439</v>
      </c>
      <c r="K70">
        <f>(I70-AVERAGE($I$12:I$51))^2</f>
        <v>24.643778062500068</v>
      </c>
      <c r="L70">
        <f t="shared" si="3"/>
        <v>31.420688476600006</v>
      </c>
    </row>
    <row r="71" spans="1:12" x14ac:dyDescent="0.3">
      <c r="A71" s="2">
        <v>33269</v>
      </c>
      <c r="B71">
        <v>139.82</v>
      </c>
      <c r="C71">
        <v>-66.819999999999894</v>
      </c>
      <c r="D71">
        <v>-68.11</v>
      </c>
      <c r="F71">
        <v>54788</v>
      </c>
      <c r="G71">
        <v>-100.2461395264</v>
      </c>
      <c r="H71" s="2">
        <f t="shared" si="4"/>
        <v>51502</v>
      </c>
      <c r="I71">
        <f t="shared" si="5"/>
        <v>-68.91</v>
      </c>
      <c r="J71">
        <f t="shared" si="2"/>
        <v>981.9536404180086</v>
      </c>
      <c r="K71">
        <f>(I71-AVERAGE($I$12:I$51))^2</f>
        <v>24.643778062500068</v>
      </c>
      <c r="L71">
        <f t="shared" si="3"/>
        <v>31.336139526400004</v>
      </c>
    </row>
    <row r="72" spans="1:12" x14ac:dyDescent="0.3">
      <c r="A72" s="2">
        <v>33295</v>
      </c>
      <c r="B72">
        <v>139.75</v>
      </c>
      <c r="C72">
        <v>-66.75</v>
      </c>
      <c r="D72">
        <v>-68.040000000000006</v>
      </c>
      <c r="F72">
        <v>55153</v>
      </c>
      <c r="G72">
        <v>-100.20226287840001</v>
      </c>
      <c r="H72" s="2">
        <f t="shared" si="4"/>
        <v>51867</v>
      </c>
      <c r="I72">
        <f t="shared" si="5"/>
        <v>-68.91</v>
      </c>
      <c r="J72">
        <f t="shared" si="2"/>
        <v>979.20571605089128</v>
      </c>
      <c r="K72">
        <f>(I72-AVERAGE($I$12:I$51))^2</f>
        <v>24.643778062500068</v>
      </c>
      <c r="L72">
        <f t="shared" si="3"/>
        <v>31.29226287840001</v>
      </c>
    </row>
    <row r="73" spans="1:12" x14ac:dyDescent="0.3">
      <c r="A73" s="2">
        <v>33318</v>
      </c>
      <c r="B73">
        <v>139.19999999999899</v>
      </c>
      <c r="C73">
        <v>-66.2</v>
      </c>
      <c r="D73">
        <v>-67.489999999999895</v>
      </c>
      <c r="F73">
        <v>55518</v>
      </c>
      <c r="G73">
        <v>-100.1912612915</v>
      </c>
      <c r="H73" s="2">
        <f t="shared" si="4"/>
        <v>52232</v>
      </c>
      <c r="I73">
        <f t="shared" si="5"/>
        <v>-68.91</v>
      </c>
      <c r="J73">
        <f t="shared" si="2"/>
        <v>978.51730798709639</v>
      </c>
      <c r="K73">
        <f>(I73-AVERAGE($I$12:I$51))^2</f>
        <v>24.643778062500068</v>
      </c>
      <c r="L73">
        <f t="shared" si="3"/>
        <v>31.281261291500002</v>
      </c>
    </row>
    <row r="74" spans="1:12" x14ac:dyDescent="0.3">
      <c r="A74" s="2">
        <v>33388</v>
      </c>
      <c r="B74">
        <v>140.15</v>
      </c>
      <c r="C74">
        <v>-67.150000000000006</v>
      </c>
      <c r="D74">
        <v>-68.44</v>
      </c>
      <c r="F74">
        <v>55883</v>
      </c>
      <c r="G74">
        <v>-100.2069396973</v>
      </c>
      <c r="H74" s="2">
        <f t="shared" si="4"/>
        <v>52597</v>
      </c>
      <c r="I74">
        <f t="shared" si="5"/>
        <v>-68.91</v>
      </c>
      <c r="J74">
        <f t="shared" si="2"/>
        <v>979.49843441643293</v>
      </c>
      <c r="K74">
        <f>(I74-AVERAGE($I$12:I$51))^2</f>
        <v>24.643778062500068</v>
      </c>
      <c r="L74">
        <f t="shared" si="3"/>
        <v>31.296939697300004</v>
      </c>
    </row>
    <row r="75" spans="1:12" x14ac:dyDescent="0.3">
      <c r="A75" s="2">
        <v>33427</v>
      </c>
      <c r="B75">
        <v>141.05000000000001</v>
      </c>
      <c r="C75">
        <v>-68.05</v>
      </c>
      <c r="D75">
        <v>-69.34</v>
      </c>
      <c r="F75">
        <v>56249</v>
      </c>
      <c r="G75">
        <v>-100.2450637817</v>
      </c>
      <c r="H75" s="2">
        <f t="shared" si="4"/>
        <v>52963</v>
      </c>
      <c r="I75">
        <f t="shared" si="5"/>
        <v>-68.91</v>
      </c>
      <c r="J75">
        <f t="shared" si="2"/>
        <v>981.88622220320713</v>
      </c>
      <c r="K75">
        <f>(I75-AVERAGE($I$12:I$51))^2</f>
        <v>24.643778062500068</v>
      </c>
      <c r="L75">
        <f t="shared" si="3"/>
        <v>31.335063781700001</v>
      </c>
    </row>
    <row r="76" spans="1:12" x14ac:dyDescent="0.3">
      <c r="A76" s="2">
        <v>33478</v>
      </c>
      <c r="B76">
        <v>142.26</v>
      </c>
      <c r="C76">
        <v>-69.260000000000005</v>
      </c>
      <c r="D76">
        <v>-70.55</v>
      </c>
      <c r="F76">
        <v>56614</v>
      </c>
      <c r="G76">
        <v>-100.3012390137</v>
      </c>
      <c r="H76" s="2">
        <f t="shared" si="4"/>
        <v>53328</v>
      </c>
      <c r="I76">
        <f t="shared" si="5"/>
        <v>-68.91</v>
      </c>
      <c r="J76">
        <f t="shared" si="2"/>
        <v>985.40988681524107</v>
      </c>
      <c r="K76">
        <f>(I76-AVERAGE($I$12:I$51))^2</f>
        <v>24.643778062500068</v>
      </c>
      <c r="L76">
        <f t="shared" si="3"/>
        <v>31.391239013700002</v>
      </c>
    </row>
    <row r="77" spans="1:12" x14ac:dyDescent="0.3">
      <c r="A77" s="2">
        <v>33554</v>
      </c>
      <c r="B77">
        <v>143</v>
      </c>
      <c r="C77">
        <v>-70</v>
      </c>
      <c r="D77">
        <v>-71.290000000000006</v>
      </c>
      <c r="F77">
        <v>56979</v>
      </c>
      <c r="G77">
        <v>-100.37255859379999</v>
      </c>
      <c r="H77" s="2">
        <f t="shared" si="4"/>
        <v>53693</v>
      </c>
      <c r="I77">
        <f t="shared" si="5"/>
        <v>-68.91</v>
      </c>
      <c r="J77">
        <f t="shared" ref="J77:J82" si="6">(I77-G77)^2</f>
        <v>989.89259326829801</v>
      </c>
      <c r="K77">
        <f>(I77-AVERAGE($I$12:I$51))^2</f>
        <v>24.643778062500068</v>
      </c>
      <c r="L77">
        <f t="shared" ref="L77:L82" si="7">(I77-G77)</f>
        <v>31.462558593799997</v>
      </c>
    </row>
    <row r="78" spans="1:12" x14ac:dyDescent="0.3">
      <c r="A78" s="2">
        <v>33613</v>
      </c>
      <c r="B78">
        <v>143.16</v>
      </c>
      <c r="C78">
        <v>-70.16</v>
      </c>
      <c r="D78">
        <v>-71.45</v>
      </c>
      <c r="F78">
        <v>57344</v>
      </c>
      <c r="G78">
        <v>-100.4564208984</v>
      </c>
      <c r="H78" s="2">
        <f t="shared" si="4"/>
        <v>54058</v>
      </c>
      <c r="I78">
        <f t="shared" si="5"/>
        <v>-68.91</v>
      </c>
      <c r="J78">
        <f t="shared" si="6"/>
        <v>995.17667149900831</v>
      </c>
      <c r="K78">
        <f>(I78-AVERAGE($I$12:I$51))^2</f>
        <v>24.643778062500068</v>
      </c>
      <c r="L78">
        <f t="shared" si="7"/>
        <v>31.546420898400001</v>
      </c>
    </row>
    <row r="79" spans="1:12" x14ac:dyDescent="0.3">
      <c r="A79" s="2">
        <v>33667</v>
      </c>
      <c r="B79">
        <v>143.41</v>
      </c>
      <c r="C79">
        <v>-70.41</v>
      </c>
      <c r="D79">
        <v>-71.7</v>
      </c>
      <c r="F79">
        <v>57710</v>
      </c>
      <c r="G79">
        <v>-100.5510101318</v>
      </c>
      <c r="H79" s="2">
        <f t="shared" si="4"/>
        <v>54424</v>
      </c>
      <c r="I79">
        <f t="shared" si="5"/>
        <v>-68.91</v>
      </c>
      <c r="J79">
        <f t="shared" si="6"/>
        <v>1001.1535221606704</v>
      </c>
      <c r="K79">
        <f>(I79-AVERAGE($I$12:I$51))^2</f>
        <v>24.643778062500068</v>
      </c>
      <c r="L79">
        <f t="shared" si="7"/>
        <v>31.641010131800002</v>
      </c>
    </row>
    <row r="80" spans="1:12" x14ac:dyDescent="0.3">
      <c r="A80" s="2">
        <v>33718</v>
      </c>
      <c r="B80">
        <v>143.19</v>
      </c>
      <c r="C80">
        <v>-70.19</v>
      </c>
      <c r="D80">
        <v>-71.48</v>
      </c>
      <c r="F80">
        <v>58075</v>
      </c>
      <c r="G80">
        <v>-100.65399169920001</v>
      </c>
      <c r="H80" s="2">
        <f t="shared" si="4"/>
        <v>54789</v>
      </c>
      <c r="I80">
        <f t="shared" si="5"/>
        <v>-68.91</v>
      </c>
      <c r="J80">
        <f t="shared" si="6"/>
        <v>1007.6810089988791</v>
      </c>
      <c r="K80">
        <f>(I80-AVERAGE($I$12:I$51))^2</f>
        <v>24.643778062500068</v>
      </c>
      <c r="L80">
        <f t="shared" si="7"/>
        <v>31.743991699200009</v>
      </c>
    </row>
    <row r="81" spans="1:12" x14ac:dyDescent="0.3">
      <c r="A81" s="2">
        <v>33781</v>
      </c>
      <c r="B81">
        <v>142.83000000000001</v>
      </c>
      <c r="C81">
        <v>-69.83</v>
      </c>
      <c r="D81">
        <v>-71.12</v>
      </c>
      <c r="F81">
        <v>61727</v>
      </c>
      <c r="G81">
        <v>-101.92864227290001</v>
      </c>
      <c r="H81" s="2">
        <f t="shared" si="4"/>
        <v>58441</v>
      </c>
      <c r="I81">
        <f t="shared" si="5"/>
        <v>-68.91</v>
      </c>
      <c r="J81">
        <f t="shared" si="6"/>
        <v>1090.2307375457394</v>
      </c>
      <c r="K81">
        <f>(I81-AVERAGE($I$12:I$51))^2</f>
        <v>24.643778062500068</v>
      </c>
      <c r="L81">
        <f t="shared" si="7"/>
        <v>33.01864227290001</v>
      </c>
    </row>
    <row r="82" spans="1:12" x14ac:dyDescent="0.3">
      <c r="A82" s="2">
        <v>33843</v>
      </c>
      <c r="B82">
        <v>143.22</v>
      </c>
      <c r="C82">
        <v>-70.22</v>
      </c>
      <c r="D82">
        <v>-71.510000000000005</v>
      </c>
      <c r="F82">
        <v>65380</v>
      </c>
      <c r="G82">
        <v>-103.3064651489</v>
      </c>
      <c r="H82" s="2">
        <f t="shared" si="4"/>
        <v>62094</v>
      </c>
      <c r="I82">
        <f t="shared" si="5"/>
        <v>-68.91</v>
      </c>
      <c r="J82">
        <f t="shared" si="6"/>
        <v>1183.1168147394926</v>
      </c>
      <c r="K82">
        <f>(I82-AVERAGE($I$12:I$51))^2</f>
        <v>24.643778062500068</v>
      </c>
      <c r="L82">
        <f t="shared" si="7"/>
        <v>34.396465148900006</v>
      </c>
    </row>
    <row r="83" spans="1:12" x14ac:dyDescent="0.3">
      <c r="A83" s="2">
        <v>33898</v>
      </c>
      <c r="B83">
        <v>143.63</v>
      </c>
      <c r="C83">
        <v>-70.63</v>
      </c>
      <c r="D83">
        <v>-71.92</v>
      </c>
    </row>
    <row r="84" spans="1:12" x14ac:dyDescent="0.3">
      <c r="A84" s="2">
        <v>33954</v>
      </c>
      <c r="B84">
        <v>143.44999999999899</v>
      </c>
      <c r="C84">
        <v>-70.45</v>
      </c>
      <c r="D84">
        <v>-71.739999999999895</v>
      </c>
    </row>
    <row r="85" spans="1:12" x14ac:dyDescent="0.3">
      <c r="A85" s="2">
        <v>34017</v>
      </c>
      <c r="B85">
        <v>142.18</v>
      </c>
      <c r="C85">
        <v>-69.180000000000007</v>
      </c>
      <c r="D85">
        <v>-70.47</v>
      </c>
    </row>
    <row r="86" spans="1:12" x14ac:dyDescent="0.3">
      <c r="A86" s="2">
        <v>34078</v>
      </c>
      <c r="B86">
        <v>142.85</v>
      </c>
      <c r="C86">
        <v>-69.849999999999895</v>
      </c>
      <c r="D86">
        <v>-71.14</v>
      </c>
    </row>
    <row r="87" spans="1:12" x14ac:dyDescent="0.3">
      <c r="A87" s="2">
        <v>34145</v>
      </c>
      <c r="B87">
        <v>142.88</v>
      </c>
      <c r="C87">
        <v>-69.88</v>
      </c>
      <c r="D87">
        <v>-71.17</v>
      </c>
    </row>
    <row r="88" spans="1:12" x14ac:dyDescent="0.3">
      <c r="A88" s="2">
        <v>34205</v>
      </c>
      <c r="B88">
        <v>144.09</v>
      </c>
      <c r="C88">
        <v>-71.09</v>
      </c>
      <c r="D88">
        <v>-72.38</v>
      </c>
    </row>
    <row r="89" spans="1:12" x14ac:dyDescent="0.3">
      <c r="A89" s="2">
        <v>34276</v>
      </c>
      <c r="B89">
        <v>145.07</v>
      </c>
      <c r="C89">
        <v>-72.069999999999894</v>
      </c>
      <c r="D89">
        <v>-73.36</v>
      </c>
    </row>
    <row r="90" spans="1:12" x14ac:dyDescent="0.3">
      <c r="A90" s="2">
        <v>34338</v>
      </c>
      <c r="B90">
        <v>146.79</v>
      </c>
      <c r="C90">
        <v>-73.790000000000006</v>
      </c>
      <c r="D90">
        <v>-75.08</v>
      </c>
    </row>
    <row r="91" spans="1:12" x14ac:dyDescent="0.3">
      <c r="A91" s="2">
        <v>34383</v>
      </c>
      <c r="B91">
        <v>148.07</v>
      </c>
      <c r="C91">
        <v>-75.069999999999894</v>
      </c>
      <c r="D91">
        <v>-76.36</v>
      </c>
    </row>
    <row r="92" spans="1:12" x14ac:dyDescent="0.3">
      <c r="A92" s="2">
        <v>34437</v>
      </c>
      <c r="B92">
        <v>147.94</v>
      </c>
      <c r="C92">
        <v>-74.94</v>
      </c>
      <c r="D92">
        <v>-76.23</v>
      </c>
    </row>
    <row r="93" spans="1:12" x14ac:dyDescent="0.3">
      <c r="A93" s="2">
        <v>34505</v>
      </c>
      <c r="B93">
        <v>147.15</v>
      </c>
      <c r="C93">
        <v>-74.150000000000006</v>
      </c>
      <c r="D93">
        <v>-75.44</v>
      </c>
    </row>
    <row r="94" spans="1:12" x14ac:dyDescent="0.3">
      <c r="A94" s="2">
        <v>34563</v>
      </c>
      <c r="B94">
        <v>147.16</v>
      </c>
      <c r="C94">
        <v>-74.16</v>
      </c>
      <c r="D94">
        <v>-75.45</v>
      </c>
    </row>
    <row r="95" spans="1:12" x14ac:dyDescent="0.3">
      <c r="A95" s="2">
        <v>34641</v>
      </c>
      <c r="B95">
        <v>146.97</v>
      </c>
      <c r="C95">
        <v>-73.97</v>
      </c>
      <c r="D95">
        <v>-75.260000000000005</v>
      </c>
    </row>
    <row r="96" spans="1:12" x14ac:dyDescent="0.3">
      <c r="A96" s="2">
        <v>34705</v>
      </c>
      <c r="B96">
        <v>146.35</v>
      </c>
      <c r="C96">
        <v>-73.349999999999895</v>
      </c>
      <c r="D96">
        <v>-74.64</v>
      </c>
    </row>
    <row r="97" spans="1:4" x14ac:dyDescent="0.3">
      <c r="A97" s="2">
        <v>34768</v>
      </c>
      <c r="B97">
        <v>145.91999999999899</v>
      </c>
      <c r="C97">
        <v>-72.92</v>
      </c>
      <c r="D97">
        <v>-74.209999999999894</v>
      </c>
    </row>
    <row r="98" spans="1:4" x14ac:dyDescent="0.3">
      <c r="A98" s="2">
        <v>34822</v>
      </c>
      <c r="B98">
        <v>145.55000000000001</v>
      </c>
      <c r="C98">
        <v>-72.55</v>
      </c>
      <c r="D98">
        <v>-73.84</v>
      </c>
    </row>
    <row r="99" spans="1:4" x14ac:dyDescent="0.3">
      <c r="A99" s="2">
        <v>34890</v>
      </c>
      <c r="B99">
        <v>145.56</v>
      </c>
      <c r="C99">
        <v>-72.56</v>
      </c>
      <c r="D99">
        <v>-73.849999999999895</v>
      </c>
    </row>
    <row r="100" spans="1:4" x14ac:dyDescent="0.3">
      <c r="A100" s="2">
        <v>34990</v>
      </c>
      <c r="B100">
        <v>146.63999999999899</v>
      </c>
      <c r="C100">
        <v>-73.64</v>
      </c>
      <c r="D100">
        <v>-74.930000000000007</v>
      </c>
    </row>
    <row r="101" spans="1:4" x14ac:dyDescent="0.3">
      <c r="A101" s="2">
        <v>35080</v>
      </c>
      <c r="B101">
        <v>146.83000000000001</v>
      </c>
      <c r="C101">
        <v>-73.83</v>
      </c>
      <c r="D101">
        <v>-75.12</v>
      </c>
    </row>
    <row r="102" spans="1:4" x14ac:dyDescent="0.3">
      <c r="A102" s="2">
        <v>35159</v>
      </c>
      <c r="B102">
        <v>146.5</v>
      </c>
      <c r="C102">
        <v>-73.5</v>
      </c>
      <c r="D102">
        <v>-74.790000000000006</v>
      </c>
    </row>
    <row r="103" spans="1:4" x14ac:dyDescent="0.3">
      <c r="A103" s="2">
        <v>35257</v>
      </c>
      <c r="B103">
        <v>146.22</v>
      </c>
      <c r="C103">
        <v>-73.22</v>
      </c>
      <c r="D103">
        <v>-74.510000000000005</v>
      </c>
    </row>
    <row r="104" spans="1:4" x14ac:dyDescent="0.3">
      <c r="A104" s="2">
        <v>35354</v>
      </c>
      <c r="B104">
        <v>146.12</v>
      </c>
      <c r="C104">
        <v>-73.12</v>
      </c>
      <c r="D104">
        <v>-74.41</v>
      </c>
    </row>
    <row r="105" spans="1:4" x14ac:dyDescent="0.3">
      <c r="A105" s="2">
        <v>35440</v>
      </c>
      <c r="B105">
        <v>145.5</v>
      </c>
      <c r="C105">
        <v>-72.5</v>
      </c>
      <c r="D105">
        <v>-73.790000000000006</v>
      </c>
    </row>
    <row r="106" spans="1:4" x14ac:dyDescent="0.3">
      <c r="A106" s="2">
        <v>35544</v>
      </c>
      <c r="B106">
        <v>145.56</v>
      </c>
      <c r="C106">
        <v>-72.56</v>
      </c>
      <c r="D106">
        <v>-73.849999999999895</v>
      </c>
    </row>
    <row r="107" spans="1:4" x14ac:dyDescent="0.3">
      <c r="A107" s="2">
        <v>35628</v>
      </c>
      <c r="B107">
        <v>146.29</v>
      </c>
      <c r="C107">
        <v>-73.290000000000006</v>
      </c>
      <c r="D107">
        <v>-74.58</v>
      </c>
    </row>
    <row r="108" spans="1:4" x14ac:dyDescent="0.3">
      <c r="A108" s="2">
        <v>35739</v>
      </c>
      <c r="B108">
        <v>147.09</v>
      </c>
      <c r="C108">
        <v>-74.09</v>
      </c>
      <c r="D108">
        <v>-75.38</v>
      </c>
    </row>
    <row r="109" spans="1:4" x14ac:dyDescent="0.3">
      <c r="A109" s="2">
        <v>35804</v>
      </c>
      <c r="B109">
        <v>146.97</v>
      </c>
      <c r="C109">
        <v>-73.97</v>
      </c>
      <c r="D109">
        <v>-75.260000000000005</v>
      </c>
    </row>
    <row r="110" spans="1:4" x14ac:dyDescent="0.3">
      <c r="A110" s="2">
        <v>35908</v>
      </c>
      <c r="B110">
        <v>146.41999999999899</v>
      </c>
      <c r="C110">
        <v>-73.42</v>
      </c>
      <c r="D110">
        <v>-74.709999999999894</v>
      </c>
    </row>
    <row r="111" spans="1:4" x14ac:dyDescent="0.3">
      <c r="A111" s="2">
        <v>35985</v>
      </c>
      <c r="B111">
        <v>146.66999999999899</v>
      </c>
      <c r="C111">
        <v>-73.67</v>
      </c>
      <c r="D111">
        <v>-74.959999999999894</v>
      </c>
    </row>
    <row r="112" spans="1:4" x14ac:dyDescent="0.3">
      <c r="A112" s="2">
        <v>36094</v>
      </c>
      <c r="B112">
        <v>147.63999999999899</v>
      </c>
      <c r="C112">
        <v>-74.64</v>
      </c>
      <c r="D112">
        <v>-75.930000000000007</v>
      </c>
    </row>
    <row r="113" spans="1:4" x14ac:dyDescent="0.3">
      <c r="A113" s="2">
        <v>36166</v>
      </c>
      <c r="B113">
        <v>147.25</v>
      </c>
      <c r="C113">
        <v>-74.25</v>
      </c>
      <c r="D113">
        <v>-75.540000000000006</v>
      </c>
    </row>
    <row r="114" spans="1:4" x14ac:dyDescent="0.3">
      <c r="A114" s="2">
        <v>36272</v>
      </c>
      <c r="B114">
        <v>146.80000000000001</v>
      </c>
      <c r="C114">
        <v>-73.8</v>
      </c>
      <c r="D114">
        <v>-75.09</v>
      </c>
    </row>
    <row r="115" spans="1:4" x14ac:dyDescent="0.3">
      <c r="A115" s="2">
        <v>36348</v>
      </c>
      <c r="B115">
        <v>147.83000000000001</v>
      </c>
      <c r="C115">
        <v>-74.83</v>
      </c>
      <c r="D115">
        <v>-76.12</v>
      </c>
    </row>
    <row r="116" spans="1:4" x14ac:dyDescent="0.3">
      <c r="A116" s="2">
        <v>36474</v>
      </c>
      <c r="B116">
        <v>148.05000000000001</v>
      </c>
      <c r="C116">
        <v>-75.05</v>
      </c>
      <c r="D116">
        <v>-76.34</v>
      </c>
    </row>
    <row r="117" spans="1:4" x14ac:dyDescent="0.3">
      <c r="A117" s="2">
        <v>36537</v>
      </c>
      <c r="B117">
        <v>147.69</v>
      </c>
      <c r="C117">
        <v>-74.69</v>
      </c>
      <c r="D117">
        <v>-75.98</v>
      </c>
    </row>
    <row r="118" spans="1:4" x14ac:dyDescent="0.3">
      <c r="A118" s="2">
        <v>36654</v>
      </c>
      <c r="B118">
        <v>147.08000000000001</v>
      </c>
      <c r="C118">
        <v>-74.08</v>
      </c>
      <c r="D118">
        <v>-75.37</v>
      </c>
    </row>
    <row r="119" spans="1:4" x14ac:dyDescent="0.3">
      <c r="A119" s="2">
        <v>36719</v>
      </c>
      <c r="B119">
        <v>147.66</v>
      </c>
      <c r="C119">
        <v>-74.66</v>
      </c>
      <c r="D119">
        <v>-75.95</v>
      </c>
    </row>
    <row r="120" spans="1:4" x14ac:dyDescent="0.3">
      <c r="A120" s="2">
        <v>36831</v>
      </c>
      <c r="B120">
        <v>148.30000000000001</v>
      </c>
      <c r="C120">
        <v>-75.3</v>
      </c>
      <c r="D120">
        <v>-76.59</v>
      </c>
    </row>
    <row r="121" spans="1:4" x14ac:dyDescent="0.3">
      <c r="A121" s="2">
        <v>36938</v>
      </c>
      <c r="B121">
        <v>148.56</v>
      </c>
      <c r="C121">
        <v>-75.56</v>
      </c>
      <c r="D121">
        <v>-76.849999999999895</v>
      </c>
    </row>
    <row r="122" spans="1:4" x14ac:dyDescent="0.3">
      <c r="A122" s="2">
        <v>37005</v>
      </c>
      <c r="B122">
        <v>148.31</v>
      </c>
      <c r="C122">
        <v>-75.31</v>
      </c>
      <c r="D122">
        <v>-76.599999999999895</v>
      </c>
    </row>
    <row r="123" spans="1:4" x14ac:dyDescent="0.3">
      <c r="A123" s="2">
        <v>37084</v>
      </c>
      <c r="B123">
        <v>148.66</v>
      </c>
      <c r="C123">
        <v>-75.66</v>
      </c>
      <c r="D123">
        <v>-76.95</v>
      </c>
    </row>
    <row r="124" spans="1:4" x14ac:dyDescent="0.3">
      <c r="A124" s="2">
        <v>37194</v>
      </c>
      <c r="B124">
        <v>149.83000000000001</v>
      </c>
      <c r="C124">
        <v>-76.83</v>
      </c>
      <c r="D124">
        <v>-78.12</v>
      </c>
    </row>
    <row r="125" spans="1:4" x14ac:dyDescent="0.3">
      <c r="A125" s="2">
        <v>37270</v>
      </c>
      <c r="B125">
        <v>150.9</v>
      </c>
      <c r="C125">
        <v>-77.900000000000006</v>
      </c>
      <c r="D125">
        <v>-79.19</v>
      </c>
    </row>
    <row r="126" spans="1:4" x14ac:dyDescent="0.3">
      <c r="A126" s="2">
        <v>37363</v>
      </c>
      <c r="B126">
        <v>150.38</v>
      </c>
      <c r="C126">
        <v>-77.38</v>
      </c>
      <c r="D126">
        <v>-78.67</v>
      </c>
    </row>
    <row r="127" spans="1:4" x14ac:dyDescent="0.3">
      <c r="A127" s="2">
        <v>37447</v>
      </c>
      <c r="B127">
        <v>151.38999999999899</v>
      </c>
      <c r="C127">
        <v>-78.39</v>
      </c>
      <c r="D127">
        <v>-79.680000000000007</v>
      </c>
    </row>
    <row r="128" spans="1:4" x14ac:dyDescent="0.3">
      <c r="A128" s="2">
        <v>37552</v>
      </c>
      <c r="B128">
        <v>153.88</v>
      </c>
      <c r="C128">
        <v>-80.88</v>
      </c>
      <c r="D128">
        <v>-82.17</v>
      </c>
    </row>
    <row r="129" spans="1:4" x14ac:dyDescent="0.3">
      <c r="A129" s="2">
        <v>37630</v>
      </c>
      <c r="B129">
        <v>153.21</v>
      </c>
      <c r="C129">
        <v>-80.209999999999894</v>
      </c>
      <c r="D129">
        <v>-81.5</v>
      </c>
    </row>
    <row r="130" spans="1:4" x14ac:dyDescent="0.3">
      <c r="A130" s="2">
        <v>37735</v>
      </c>
      <c r="B130">
        <v>152.49</v>
      </c>
      <c r="C130">
        <v>-79.489999999999895</v>
      </c>
      <c r="D130">
        <v>-80.78</v>
      </c>
    </row>
    <row r="131" spans="1:4" x14ac:dyDescent="0.3">
      <c r="A131" s="2">
        <v>37812</v>
      </c>
      <c r="B131">
        <v>152.27000000000001</v>
      </c>
      <c r="C131">
        <v>-79.27</v>
      </c>
      <c r="D131">
        <v>-80.56</v>
      </c>
    </row>
    <row r="132" spans="1:4" x14ac:dyDescent="0.3">
      <c r="A132" s="2">
        <v>37929</v>
      </c>
      <c r="B132">
        <v>152.34</v>
      </c>
      <c r="C132">
        <v>-79.34</v>
      </c>
      <c r="D132">
        <v>-80.63</v>
      </c>
    </row>
    <row r="133" spans="1:4" x14ac:dyDescent="0.3">
      <c r="A133" s="2">
        <v>37998</v>
      </c>
      <c r="B133">
        <v>152.30000000000001</v>
      </c>
      <c r="C133">
        <v>-79.3</v>
      </c>
      <c r="D133">
        <v>-80.59</v>
      </c>
    </row>
    <row r="134" spans="1:4" x14ac:dyDescent="0.3">
      <c r="A134" s="2">
        <v>38097</v>
      </c>
      <c r="B134">
        <v>151.88</v>
      </c>
      <c r="C134">
        <v>-78.88</v>
      </c>
      <c r="D134">
        <v>-80.17</v>
      </c>
    </row>
    <row r="135" spans="1:4" x14ac:dyDescent="0.3">
      <c r="A135" s="2">
        <v>38176</v>
      </c>
      <c r="B135">
        <v>152.229999999999</v>
      </c>
      <c r="C135">
        <v>-79.23</v>
      </c>
      <c r="D135">
        <v>-80.52</v>
      </c>
    </row>
    <row r="136" spans="1:4" x14ac:dyDescent="0.3">
      <c r="A136" s="2">
        <v>38362</v>
      </c>
      <c r="B136">
        <v>152.29</v>
      </c>
      <c r="C136">
        <v>-79.290000000000006</v>
      </c>
      <c r="D136">
        <v>-80.58</v>
      </c>
    </row>
    <row r="137" spans="1:4" x14ac:dyDescent="0.3">
      <c r="A137" s="2">
        <v>38413</v>
      </c>
      <c r="B137">
        <v>152.19999999999899</v>
      </c>
      <c r="C137">
        <v>-79.2</v>
      </c>
      <c r="D137">
        <v>-80.489999999999895</v>
      </c>
    </row>
    <row r="138" spans="1:4" x14ac:dyDescent="0.3">
      <c r="A138" s="2">
        <v>38463</v>
      </c>
      <c r="B138">
        <v>151.93</v>
      </c>
      <c r="C138">
        <v>-78.930000000000007</v>
      </c>
      <c r="D138">
        <v>-80.22</v>
      </c>
    </row>
    <row r="139" spans="1:4" x14ac:dyDescent="0.3">
      <c r="A139" s="2">
        <v>38547</v>
      </c>
      <c r="B139">
        <v>153.01</v>
      </c>
      <c r="C139">
        <v>-80.010000000000005</v>
      </c>
      <c r="D139">
        <v>-81.3</v>
      </c>
    </row>
    <row r="140" spans="1:4" x14ac:dyDescent="0.3">
      <c r="A140" s="2">
        <v>38650</v>
      </c>
      <c r="B140">
        <v>154.18</v>
      </c>
      <c r="C140">
        <v>-81.180000000000007</v>
      </c>
      <c r="D140">
        <v>-82.47</v>
      </c>
    </row>
    <row r="141" spans="1:4" x14ac:dyDescent="0.3">
      <c r="A141" s="2">
        <v>38652</v>
      </c>
      <c r="B141">
        <v>154.34</v>
      </c>
      <c r="C141">
        <v>-81.34</v>
      </c>
      <c r="D141">
        <v>-82.63</v>
      </c>
    </row>
    <row r="142" spans="1:4" x14ac:dyDescent="0.3">
      <c r="A142" s="2">
        <v>38720</v>
      </c>
      <c r="B142">
        <v>153.47</v>
      </c>
      <c r="C142">
        <v>-80.47</v>
      </c>
      <c r="D142">
        <v>-81.760000000000005</v>
      </c>
    </row>
    <row r="143" spans="1:4" x14ac:dyDescent="0.3">
      <c r="A143" s="2">
        <v>38722</v>
      </c>
      <c r="B143">
        <v>153.43</v>
      </c>
      <c r="C143">
        <v>-80.430000000000007</v>
      </c>
      <c r="D143">
        <v>-81.72</v>
      </c>
    </row>
    <row r="144" spans="1:4" x14ac:dyDescent="0.3">
      <c r="A144" s="2">
        <v>38741</v>
      </c>
      <c r="B144">
        <v>153.31</v>
      </c>
      <c r="C144">
        <v>-80.31</v>
      </c>
      <c r="D144">
        <v>-81.599999999999895</v>
      </c>
    </row>
    <row r="145" spans="1:4" x14ac:dyDescent="0.3">
      <c r="A145" s="2">
        <v>38744</v>
      </c>
      <c r="B145">
        <v>153.44999999999899</v>
      </c>
      <c r="C145">
        <v>-80.45</v>
      </c>
      <c r="D145">
        <v>-81.739999999999895</v>
      </c>
    </row>
    <row r="146" spans="1:4" x14ac:dyDescent="0.3">
      <c r="A146" s="2">
        <v>38826</v>
      </c>
      <c r="B146">
        <v>153.13999999999899</v>
      </c>
      <c r="C146">
        <v>-80.14</v>
      </c>
      <c r="D146">
        <v>-81.430000000000007</v>
      </c>
    </row>
    <row r="147" spans="1:4" x14ac:dyDescent="0.3">
      <c r="A147" s="2">
        <v>38903</v>
      </c>
      <c r="B147">
        <v>153.41999999999899</v>
      </c>
      <c r="C147">
        <v>-80.42</v>
      </c>
      <c r="D147">
        <v>-81.709999999999894</v>
      </c>
    </row>
    <row r="148" spans="1:4" x14ac:dyDescent="0.3">
      <c r="A148" s="2">
        <v>39013</v>
      </c>
      <c r="B148">
        <v>153.69</v>
      </c>
      <c r="C148">
        <v>-80.69</v>
      </c>
      <c r="D148">
        <v>-81.98</v>
      </c>
    </row>
    <row r="149" spans="1:4" x14ac:dyDescent="0.3">
      <c r="A149" s="2">
        <v>39092</v>
      </c>
      <c r="B149">
        <v>153.86000000000001</v>
      </c>
      <c r="C149">
        <v>-80.86</v>
      </c>
      <c r="D149">
        <v>-82.15</v>
      </c>
    </row>
    <row r="150" spans="1:4" x14ac:dyDescent="0.3">
      <c r="A150" s="2">
        <v>39203</v>
      </c>
      <c r="B150">
        <v>153.69999999999899</v>
      </c>
      <c r="C150">
        <v>-80.7</v>
      </c>
      <c r="D150">
        <v>-81.99</v>
      </c>
    </row>
    <row r="151" spans="1:4" x14ac:dyDescent="0.3">
      <c r="A151" s="2">
        <v>39287</v>
      </c>
      <c r="B151">
        <v>155.9</v>
      </c>
      <c r="C151">
        <v>-82.9</v>
      </c>
      <c r="D151">
        <v>-84.19</v>
      </c>
    </row>
    <row r="152" spans="1:4" x14ac:dyDescent="0.3">
      <c r="A152" s="2">
        <v>39378</v>
      </c>
      <c r="B152">
        <v>158.24</v>
      </c>
      <c r="C152">
        <v>-85.24</v>
      </c>
      <c r="D152">
        <v>-86.53</v>
      </c>
    </row>
    <row r="153" spans="1:4" x14ac:dyDescent="0.3">
      <c r="A153" s="2">
        <v>39457</v>
      </c>
      <c r="B153">
        <v>158.16</v>
      </c>
      <c r="C153">
        <v>-85.16</v>
      </c>
      <c r="D153">
        <v>-86.45</v>
      </c>
    </row>
    <row r="154" spans="1:4" x14ac:dyDescent="0.3">
      <c r="A154" s="2">
        <v>39547</v>
      </c>
      <c r="B154">
        <v>157.79</v>
      </c>
      <c r="C154">
        <v>-84.79</v>
      </c>
      <c r="D154">
        <v>-86.08</v>
      </c>
    </row>
    <row r="155" spans="1:4" x14ac:dyDescent="0.3">
      <c r="A155" s="2">
        <v>39659</v>
      </c>
      <c r="B155">
        <v>158.72</v>
      </c>
      <c r="C155">
        <v>-85.72</v>
      </c>
      <c r="D155">
        <v>-87.01</v>
      </c>
    </row>
    <row r="156" spans="1:4" x14ac:dyDescent="0.3">
      <c r="A156" s="2">
        <v>39736</v>
      </c>
      <c r="B156">
        <v>158.93</v>
      </c>
      <c r="C156">
        <v>-85.93</v>
      </c>
      <c r="D156">
        <v>-87.22</v>
      </c>
    </row>
    <row r="157" spans="1:4" x14ac:dyDescent="0.3">
      <c r="A157" s="2">
        <v>39834</v>
      </c>
      <c r="B157">
        <v>158.44999999999899</v>
      </c>
      <c r="C157">
        <v>-85.45</v>
      </c>
      <c r="D157">
        <v>-86.74</v>
      </c>
    </row>
    <row r="158" spans="1:4" x14ac:dyDescent="0.3">
      <c r="A158" s="2">
        <v>39912</v>
      </c>
      <c r="B158">
        <v>157.94999999999899</v>
      </c>
      <c r="C158">
        <v>-84.95</v>
      </c>
      <c r="D158">
        <v>-86.24</v>
      </c>
    </row>
    <row r="159" spans="1:4" x14ac:dyDescent="0.3">
      <c r="A159" s="2">
        <v>40049</v>
      </c>
      <c r="B159">
        <v>158.62</v>
      </c>
      <c r="C159">
        <v>-85.62</v>
      </c>
      <c r="D159">
        <v>-86.91</v>
      </c>
    </row>
    <row r="160" spans="1:4" x14ac:dyDescent="0.3">
      <c r="A160" s="2">
        <v>40108</v>
      </c>
      <c r="B160">
        <v>158.78</v>
      </c>
      <c r="C160">
        <v>-85.78</v>
      </c>
      <c r="D160">
        <v>-87.07</v>
      </c>
    </row>
    <row r="161" spans="1:4" x14ac:dyDescent="0.3">
      <c r="A161" s="2">
        <v>40192</v>
      </c>
      <c r="B161">
        <v>158.16999999999899</v>
      </c>
      <c r="C161">
        <v>-85.17</v>
      </c>
      <c r="D161">
        <v>-86.46</v>
      </c>
    </row>
    <row r="162" spans="1:4" x14ac:dyDescent="0.3">
      <c r="A162" s="2">
        <v>40287</v>
      </c>
      <c r="B162">
        <v>157.46</v>
      </c>
      <c r="C162">
        <v>-84.46</v>
      </c>
      <c r="D162">
        <v>-85.75</v>
      </c>
    </row>
    <row r="163" spans="1:4" x14ac:dyDescent="0.3">
      <c r="A163" s="2">
        <v>40380</v>
      </c>
      <c r="B163">
        <v>158.19</v>
      </c>
      <c r="C163">
        <v>-85.19</v>
      </c>
      <c r="D163">
        <v>-86.48</v>
      </c>
    </row>
    <row r="164" spans="1:4" x14ac:dyDescent="0.3">
      <c r="A164" s="2">
        <v>40463</v>
      </c>
      <c r="B164">
        <v>158.32</v>
      </c>
      <c r="C164">
        <v>-85.32</v>
      </c>
      <c r="D164">
        <v>-86.61</v>
      </c>
    </row>
    <row r="165" spans="1:4" x14ac:dyDescent="0.3">
      <c r="A165" s="2">
        <v>40570</v>
      </c>
      <c r="B165">
        <v>156.1</v>
      </c>
      <c r="C165">
        <v>-83.1</v>
      </c>
      <c r="D165">
        <v>-84.39</v>
      </c>
    </row>
    <row r="166" spans="1:4" x14ac:dyDescent="0.3">
      <c r="A166" s="2">
        <v>40647</v>
      </c>
      <c r="B166">
        <v>154.05000000000001</v>
      </c>
      <c r="C166">
        <v>-81.05</v>
      </c>
      <c r="D166">
        <v>-82.34</v>
      </c>
    </row>
    <row r="167" spans="1:4" x14ac:dyDescent="0.3">
      <c r="A167" s="2">
        <v>40731</v>
      </c>
      <c r="B167">
        <v>153.38999999999899</v>
      </c>
      <c r="C167">
        <v>-80.39</v>
      </c>
      <c r="D167">
        <v>-81.680000000000007</v>
      </c>
    </row>
    <row r="168" spans="1:4" x14ac:dyDescent="0.3">
      <c r="A168" s="2">
        <v>40819</v>
      </c>
      <c r="B168">
        <v>152.91</v>
      </c>
      <c r="C168">
        <v>-79.91</v>
      </c>
      <c r="D168">
        <v>-81.2</v>
      </c>
    </row>
    <row r="169" spans="1:4" x14ac:dyDescent="0.3">
      <c r="A169" s="2">
        <v>40926</v>
      </c>
      <c r="B169">
        <v>150.56</v>
      </c>
      <c r="C169">
        <v>-77.56</v>
      </c>
      <c r="D169">
        <v>-78.849999999999895</v>
      </c>
    </row>
    <row r="170" spans="1:4" x14ac:dyDescent="0.3">
      <c r="A170" s="2">
        <v>41030</v>
      </c>
      <c r="B170">
        <v>148.47</v>
      </c>
      <c r="C170">
        <v>-75.47</v>
      </c>
      <c r="D170">
        <v>-76.760000000000005</v>
      </c>
    </row>
    <row r="171" spans="1:4" x14ac:dyDescent="0.3">
      <c r="A171" s="2">
        <v>41115</v>
      </c>
      <c r="B171">
        <v>148.55000000000001</v>
      </c>
      <c r="C171">
        <v>-75.55</v>
      </c>
      <c r="D171">
        <v>-76.84</v>
      </c>
    </row>
    <row r="172" spans="1:4" x14ac:dyDescent="0.3">
      <c r="A172" s="2">
        <v>41186</v>
      </c>
      <c r="B172">
        <v>148.21</v>
      </c>
      <c r="C172">
        <v>-75.209999999999894</v>
      </c>
      <c r="D172">
        <v>-76.5</v>
      </c>
    </row>
    <row r="173" spans="1:4" x14ac:dyDescent="0.3">
      <c r="A173" s="2">
        <v>41284</v>
      </c>
      <c r="B173">
        <v>147.47</v>
      </c>
      <c r="C173">
        <v>-74.47</v>
      </c>
      <c r="D173">
        <v>-75.760000000000005</v>
      </c>
    </row>
    <row r="174" spans="1:4" x14ac:dyDescent="0.3">
      <c r="A174" s="2">
        <v>41373</v>
      </c>
      <c r="B174">
        <v>146.77000000000001</v>
      </c>
      <c r="C174">
        <v>-73.77</v>
      </c>
      <c r="D174">
        <v>-75.06</v>
      </c>
    </row>
    <row r="175" spans="1:4" x14ac:dyDescent="0.3">
      <c r="A175" s="2">
        <v>41465</v>
      </c>
      <c r="B175">
        <v>146.59</v>
      </c>
      <c r="C175">
        <v>-73.59</v>
      </c>
      <c r="D175">
        <v>-74.88</v>
      </c>
    </row>
    <row r="176" spans="1:4" x14ac:dyDescent="0.3">
      <c r="A176" s="2">
        <v>41562</v>
      </c>
      <c r="B176">
        <v>146.27000000000001</v>
      </c>
      <c r="C176">
        <v>-73.27</v>
      </c>
      <c r="D176">
        <v>-74.56</v>
      </c>
    </row>
    <row r="177" spans="1:4" x14ac:dyDescent="0.3">
      <c r="A177" s="2">
        <v>41654</v>
      </c>
      <c r="B177">
        <v>146.01</v>
      </c>
      <c r="C177">
        <v>-73.010000000000005</v>
      </c>
      <c r="D177">
        <v>-74.3</v>
      </c>
    </row>
    <row r="178" spans="1:4" x14ac:dyDescent="0.3">
      <c r="A178" s="2">
        <v>41711</v>
      </c>
      <c r="B178">
        <v>145.88999999999899</v>
      </c>
      <c r="C178">
        <v>-72.89</v>
      </c>
      <c r="D178">
        <v>-74.180000000000007</v>
      </c>
    </row>
    <row r="179" spans="1:4" x14ac:dyDescent="0.3">
      <c r="A179" s="2">
        <v>41745</v>
      </c>
      <c r="B179">
        <v>145.479999999999</v>
      </c>
      <c r="C179">
        <v>-72.48</v>
      </c>
      <c r="D179">
        <v>-73.77</v>
      </c>
    </row>
    <row r="180" spans="1:4" x14ac:dyDescent="0.3">
      <c r="A180" s="2">
        <v>41835</v>
      </c>
      <c r="B180">
        <v>146.02000000000001</v>
      </c>
      <c r="C180">
        <v>-73.02</v>
      </c>
      <c r="D180">
        <v>-74.31</v>
      </c>
    </row>
    <row r="181" spans="1:4" x14ac:dyDescent="0.3">
      <c r="A181" s="2">
        <v>41915</v>
      </c>
      <c r="B181">
        <v>145.88999999999899</v>
      </c>
      <c r="C181">
        <v>-72.89</v>
      </c>
      <c r="D181">
        <v>-74.180000000000007</v>
      </c>
    </row>
    <row r="182" spans="1:4" x14ac:dyDescent="0.3">
      <c r="A182" s="2">
        <v>42018</v>
      </c>
      <c r="B182">
        <v>145.27000000000001</v>
      </c>
      <c r="C182">
        <v>-72.27</v>
      </c>
      <c r="D182">
        <v>-73.56</v>
      </c>
    </row>
    <row r="183" spans="1:4" x14ac:dyDescent="0.3">
      <c r="A183" s="2">
        <v>42129</v>
      </c>
      <c r="B183">
        <v>145.21</v>
      </c>
      <c r="C183">
        <v>-72.209999999999894</v>
      </c>
      <c r="D183">
        <v>-73.5</v>
      </c>
    </row>
    <row r="184" spans="1:4" x14ac:dyDescent="0.3">
      <c r="A184" s="2">
        <v>42185</v>
      </c>
      <c r="B184">
        <v>145.479999999999</v>
      </c>
      <c r="C184">
        <v>-72.48</v>
      </c>
      <c r="D184">
        <v>-73.77</v>
      </c>
    </row>
    <row r="185" spans="1:4" x14ac:dyDescent="0.3">
      <c r="A185" s="2">
        <v>42285</v>
      </c>
      <c r="B185">
        <v>146.24</v>
      </c>
      <c r="C185">
        <v>-73.239999999999895</v>
      </c>
      <c r="D185">
        <v>-74.53</v>
      </c>
    </row>
    <row r="186" spans="1:4" x14ac:dyDescent="0.3">
      <c r="A186" s="2">
        <v>42383</v>
      </c>
      <c r="B186">
        <v>145.44999999999899</v>
      </c>
      <c r="C186">
        <v>-72.45</v>
      </c>
      <c r="D186">
        <v>-73.739999999999895</v>
      </c>
    </row>
    <row r="187" spans="1:4" x14ac:dyDescent="0.3">
      <c r="A187" s="2">
        <v>42481</v>
      </c>
      <c r="B187">
        <v>144.76</v>
      </c>
      <c r="C187">
        <v>-71.760000000000005</v>
      </c>
      <c r="D187">
        <v>-73.05</v>
      </c>
    </row>
    <row r="188" spans="1:4" x14ac:dyDescent="0.3">
      <c r="A188" s="2">
        <v>42576</v>
      </c>
      <c r="B188">
        <v>144.77000000000001</v>
      </c>
      <c r="C188">
        <v>-71.77</v>
      </c>
      <c r="D188">
        <v>-73.06</v>
      </c>
    </row>
    <row r="189" spans="1:4" x14ac:dyDescent="0.3">
      <c r="A189" s="2">
        <v>42661</v>
      </c>
      <c r="B189">
        <v>145.12</v>
      </c>
      <c r="C189">
        <v>-72.12</v>
      </c>
      <c r="D189">
        <v>-73.41</v>
      </c>
    </row>
    <row r="190" spans="1:4" x14ac:dyDescent="0.3">
      <c r="A190" s="2">
        <v>42773</v>
      </c>
      <c r="B190">
        <v>145</v>
      </c>
      <c r="C190">
        <v>-72</v>
      </c>
      <c r="D190">
        <v>-73.290000000000006</v>
      </c>
    </row>
    <row r="191" spans="1:4" x14ac:dyDescent="0.3">
      <c r="A191" s="2">
        <v>42830</v>
      </c>
      <c r="B191">
        <v>144.44999999999899</v>
      </c>
      <c r="C191">
        <v>-71.45</v>
      </c>
      <c r="D191">
        <v>-72.739999999999895</v>
      </c>
    </row>
    <row r="192" spans="1:4" x14ac:dyDescent="0.3">
      <c r="A192" s="2">
        <v>42923</v>
      </c>
      <c r="B192">
        <v>144.13</v>
      </c>
      <c r="C192">
        <v>-71.13</v>
      </c>
      <c r="D192">
        <v>-72.42</v>
      </c>
    </row>
    <row r="193" spans="1:4" x14ac:dyDescent="0.3">
      <c r="A193" s="2">
        <v>43031</v>
      </c>
      <c r="B193">
        <v>144.25</v>
      </c>
      <c r="C193">
        <v>-71.25</v>
      </c>
      <c r="D193">
        <v>-72.540000000000006</v>
      </c>
    </row>
    <row r="194" spans="1:4" x14ac:dyDescent="0.3">
      <c r="A194" s="2">
        <v>43165</v>
      </c>
      <c r="B194">
        <v>143.86000000000001</v>
      </c>
      <c r="C194">
        <v>-70.86</v>
      </c>
      <c r="D194">
        <v>-72.150000000000006</v>
      </c>
    </row>
    <row r="195" spans="1:4" x14ac:dyDescent="0.3">
      <c r="A195" s="2">
        <v>43213</v>
      </c>
      <c r="B195">
        <v>143.38999999999899</v>
      </c>
      <c r="C195">
        <v>-70.39</v>
      </c>
      <c r="D195">
        <v>-71.680000000000007</v>
      </c>
    </row>
    <row r="196" spans="1:4" x14ac:dyDescent="0.3">
      <c r="A196" s="2">
        <v>43299</v>
      </c>
      <c r="B196">
        <v>144.06</v>
      </c>
      <c r="C196">
        <v>-71.06</v>
      </c>
      <c r="D196">
        <v>-72.349999999999895</v>
      </c>
    </row>
    <row r="197" spans="1:4" x14ac:dyDescent="0.3">
      <c r="A197" s="2">
        <v>43382</v>
      </c>
      <c r="B197">
        <v>143.56</v>
      </c>
      <c r="C197">
        <v>-70.56</v>
      </c>
      <c r="D197">
        <v>-71.849999999999895</v>
      </c>
    </row>
    <row r="198" spans="1:4" x14ac:dyDescent="0.3">
      <c r="A198" s="2">
        <v>43495</v>
      </c>
      <c r="B198">
        <v>142.37</v>
      </c>
      <c r="C198">
        <v>-69.37</v>
      </c>
      <c r="D198">
        <v>-70.66</v>
      </c>
    </row>
    <row r="199" spans="1:4" x14ac:dyDescent="0.3">
      <c r="A199" s="2">
        <v>43572</v>
      </c>
      <c r="B199">
        <v>141.56</v>
      </c>
      <c r="C199">
        <v>-68.56</v>
      </c>
      <c r="D199">
        <v>-69.849999999999895</v>
      </c>
    </row>
    <row r="200" spans="1:4" x14ac:dyDescent="0.3">
      <c r="A200" s="2">
        <v>43657</v>
      </c>
      <c r="B200">
        <v>142.25</v>
      </c>
      <c r="C200">
        <v>-69.25</v>
      </c>
      <c r="D200">
        <v>-70.540000000000006</v>
      </c>
    </row>
    <row r="201" spans="1:4" x14ac:dyDescent="0.3">
      <c r="A201" s="2">
        <v>43812</v>
      </c>
      <c r="B201">
        <v>142.13999999999899</v>
      </c>
      <c r="C201">
        <v>-69.14</v>
      </c>
      <c r="D201">
        <v>-70.430000000000007</v>
      </c>
    </row>
    <row r="202" spans="1:4" x14ac:dyDescent="0.3">
      <c r="A202" s="2">
        <v>43836</v>
      </c>
      <c r="B202">
        <v>141.979999999999</v>
      </c>
      <c r="C202">
        <v>-68.98</v>
      </c>
      <c r="D202">
        <v>-70.27</v>
      </c>
    </row>
    <row r="203" spans="1:4" x14ac:dyDescent="0.3">
      <c r="A203" s="2">
        <v>43892</v>
      </c>
      <c r="B203">
        <v>141.80000000000001</v>
      </c>
      <c r="C203">
        <v>-68.8</v>
      </c>
      <c r="D203">
        <v>-70.09</v>
      </c>
    </row>
    <row r="204" spans="1:4" x14ac:dyDescent="0.3">
      <c r="A204" s="2">
        <v>43959</v>
      </c>
      <c r="B204">
        <v>140.979999999999</v>
      </c>
      <c r="C204">
        <v>-67.98</v>
      </c>
      <c r="D204">
        <v>-69.27</v>
      </c>
    </row>
    <row r="205" spans="1:4" x14ac:dyDescent="0.3">
      <c r="A205" s="2">
        <v>44019</v>
      </c>
      <c r="B205">
        <v>141.16999999999899</v>
      </c>
      <c r="C205">
        <v>-68.17</v>
      </c>
      <c r="D205">
        <v>-69.459999999999894</v>
      </c>
    </row>
    <row r="206" spans="1:4" x14ac:dyDescent="0.3">
      <c r="A206" s="2">
        <v>44211</v>
      </c>
      <c r="B206">
        <v>140.99</v>
      </c>
      <c r="C206">
        <v>-67.989999999999895</v>
      </c>
      <c r="D206">
        <v>-69.28</v>
      </c>
    </row>
    <row r="207" spans="1:4" x14ac:dyDescent="0.3">
      <c r="A207" s="2">
        <v>44391</v>
      </c>
      <c r="B207">
        <v>141.41999999999899</v>
      </c>
      <c r="C207">
        <v>-68.42</v>
      </c>
      <c r="D207">
        <v>-69.709999999999894</v>
      </c>
    </row>
    <row r="208" spans="1:4" x14ac:dyDescent="0.3">
      <c r="A208" s="2">
        <v>44574</v>
      </c>
      <c r="B208">
        <v>140.62</v>
      </c>
      <c r="C208">
        <v>-67.62</v>
      </c>
      <c r="D208">
        <v>-68.91</v>
      </c>
    </row>
  </sheetData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E9222D-A173-4294-8285-5241C78A458E}">
  <dimension ref="A1:O206"/>
  <sheetViews>
    <sheetView topLeftCell="J1" workbookViewId="0">
      <selection activeCell="L12" sqref="L12:L82"/>
    </sheetView>
  </sheetViews>
  <sheetFormatPr defaultRowHeight="14.4" x14ac:dyDescent="0.3"/>
  <cols>
    <col min="1" max="1" width="10.5546875" bestFit="1" customWidth="1"/>
  </cols>
  <sheetData>
    <row r="1" spans="1:15" s="1" customFormat="1" x14ac:dyDescent="0.3">
      <c r="A1" s="1" t="s">
        <v>0</v>
      </c>
      <c r="B1" s="1" t="s">
        <v>1</v>
      </c>
      <c r="C1" s="1" t="s">
        <v>2</v>
      </c>
      <c r="D1" s="1" t="s">
        <v>3</v>
      </c>
    </row>
    <row r="2" spans="1:15" x14ac:dyDescent="0.3">
      <c r="A2" s="2">
        <v>29335</v>
      </c>
      <c r="B2">
        <v>125.1</v>
      </c>
      <c r="C2">
        <v>-52.1</v>
      </c>
      <c r="D2">
        <v>-53.39</v>
      </c>
      <c r="F2">
        <v>3288</v>
      </c>
      <c r="G2">
        <v>38.38106918335</v>
      </c>
      <c r="H2" s="2">
        <v>1</v>
      </c>
      <c r="I2">
        <f>IFERROR(VLOOKUP(H2,$A$2:$D$542,4,FALSE),IFERROR(VLOOKUP(H2,$A$2:$D$542,4),0))</f>
        <v>0</v>
      </c>
      <c r="K2">
        <f>MAX(D:D)</f>
        <v>-53.39</v>
      </c>
    </row>
    <row r="3" spans="1:15" x14ac:dyDescent="0.3">
      <c r="A3" s="2">
        <v>29370</v>
      </c>
      <c r="B3">
        <v>125.1</v>
      </c>
      <c r="C3">
        <v>-52.1</v>
      </c>
      <c r="D3">
        <v>-53.39</v>
      </c>
      <c r="F3">
        <v>10958</v>
      </c>
      <c r="G3">
        <v>36.414730072021001</v>
      </c>
      <c r="H3" s="2">
        <f>$H$2+F3-$F$2+1</f>
        <v>7672</v>
      </c>
      <c r="I3">
        <f>IFERROR(VLOOKUP(H3,A:D,4,FALSE),IFERROR(VLOOKUP(H3,A:D,4),0))</f>
        <v>0</v>
      </c>
      <c r="K3">
        <f>MIN(D:D)</f>
        <v>-87.44</v>
      </c>
    </row>
    <row r="4" spans="1:15" x14ac:dyDescent="0.3">
      <c r="A4" s="2">
        <v>29402</v>
      </c>
      <c r="B4">
        <v>126.2</v>
      </c>
      <c r="C4">
        <v>-53.2</v>
      </c>
      <c r="D4">
        <v>-54.49</v>
      </c>
      <c r="F4">
        <v>17897</v>
      </c>
      <c r="G4">
        <v>33.017303466797003</v>
      </c>
      <c r="H4" s="2">
        <f t="shared" ref="H4:H67" si="0">$H$2+F4-$F$2+1</f>
        <v>14611</v>
      </c>
      <c r="I4">
        <f t="shared" ref="I4:I67" si="1">IFERROR(VLOOKUP(H4,A:D,4,FALSE),IFERROR(VLOOKUP(H4,A:D,4),0))</f>
        <v>0</v>
      </c>
      <c r="L4" t="s">
        <v>9</v>
      </c>
      <c r="M4" t="s">
        <v>10</v>
      </c>
      <c r="N4" t="s">
        <v>11</v>
      </c>
      <c r="O4" t="s">
        <v>12</v>
      </c>
    </row>
    <row r="5" spans="1:15" x14ac:dyDescent="0.3">
      <c r="A5" s="2">
        <v>29460</v>
      </c>
      <c r="B5">
        <v>128.1</v>
      </c>
      <c r="C5">
        <v>-55.1</v>
      </c>
      <c r="D5">
        <v>-56.39</v>
      </c>
      <c r="F5">
        <v>20089</v>
      </c>
      <c r="G5">
        <v>22.260995864868001</v>
      </c>
      <c r="H5" s="2">
        <f t="shared" si="0"/>
        <v>16803</v>
      </c>
      <c r="I5">
        <f t="shared" si="1"/>
        <v>0</v>
      </c>
      <c r="K5">
        <f>CORREL(G12:G51,I12:I51)^2</f>
        <v>0.90332106861150807</v>
      </c>
      <c r="L5">
        <f>1-(SUM(J10:J51)/SUM(K10:K51))</f>
        <v>0.86112624558427486</v>
      </c>
      <c r="M5">
        <f>SUM(J10:J51)*100/SUM(I10:I51)</f>
        <v>-10.700173366668196</v>
      </c>
      <c r="N5">
        <f>SQRT(SUM(J10:J51))/COUNT(J10:J51)</f>
        <v>0.44546537060776076</v>
      </c>
      <c r="O5">
        <f>N5/_xlfn.STDEV.S(I12:I51)</f>
        <v>5.8181163308097451E-2</v>
      </c>
    </row>
    <row r="6" spans="1:15" x14ac:dyDescent="0.3">
      <c r="A6" s="2">
        <v>29479</v>
      </c>
      <c r="B6">
        <v>127.7</v>
      </c>
      <c r="C6">
        <v>-54.7</v>
      </c>
      <c r="D6">
        <v>-55.99</v>
      </c>
      <c r="F6">
        <v>22646</v>
      </c>
      <c r="G6">
        <v>17.004911422728998</v>
      </c>
      <c r="H6" s="2">
        <f t="shared" si="0"/>
        <v>19360</v>
      </c>
      <c r="I6">
        <f t="shared" si="1"/>
        <v>0</v>
      </c>
    </row>
    <row r="7" spans="1:15" x14ac:dyDescent="0.3">
      <c r="A7" s="2">
        <v>29524</v>
      </c>
      <c r="B7">
        <v>129</v>
      </c>
      <c r="C7">
        <v>-56</v>
      </c>
      <c r="D7">
        <v>-57.29</v>
      </c>
      <c r="F7">
        <v>24472</v>
      </c>
      <c r="G7">
        <v>7.6856918334961</v>
      </c>
      <c r="H7" s="2">
        <f t="shared" si="0"/>
        <v>21186</v>
      </c>
      <c r="I7">
        <f t="shared" si="1"/>
        <v>0</v>
      </c>
    </row>
    <row r="8" spans="1:15" x14ac:dyDescent="0.3">
      <c r="A8" s="2">
        <v>29551</v>
      </c>
      <c r="B8">
        <v>129.4</v>
      </c>
      <c r="C8">
        <v>-56.4</v>
      </c>
      <c r="D8">
        <v>-57.69</v>
      </c>
      <c r="F8">
        <v>27029</v>
      </c>
      <c r="G8">
        <v>-9.2954454422000001</v>
      </c>
      <c r="H8" s="2">
        <f t="shared" si="0"/>
        <v>23743</v>
      </c>
      <c r="I8">
        <f t="shared" si="1"/>
        <v>0</v>
      </c>
    </row>
    <row r="9" spans="1:15" x14ac:dyDescent="0.3">
      <c r="A9" s="2">
        <v>29558</v>
      </c>
      <c r="B9">
        <v>129.88</v>
      </c>
      <c r="C9">
        <v>-56.88</v>
      </c>
      <c r="D9">
        <v>-58.17</v>
      </c>
      <c r="F9">
        <v>28124</v>
      </c>
      <c r="G9">
        <v>-19.857139587399999</v>
      </c>
      <c r="H9" s="2">
        <f t="shared" si="0"/>
        <v>24838</v>
      </c>
      <c r="I9">
        <f t="shared" si="1"/>
        <v>0</v>
      </c>
    </row>
    <row r="10" spans="1:15" x14ac:dyDescent="0.3">
      <c r="A10" s="2">
        <v>29707</v>
      </c>
      <c r="B10">
        <v>132.28</v>
      </c>
      <c r="C10">
        <v>-59.28</v>
      </c>
      <c r="D10">
        <v>-60.57</v>
      </c>
      <c r="F10">
        <v>29951</v>
      </c>
      <c r="G10">
        <v>-41.849742889399998</v>
      </c>
      <c r="H10" s="2">
        <f t="shared" si="0"/>
        <v>26665</v>
      </c>
      <c r="I10">
        <f t="shared" si="1"/>
        <v>0</v>
      </c>
    </row>
    <row r="11" spans="1:15" x14ac:dyDescent="0.3">
      <c r="A11" s="2">
        <v>29720</v>
      </c>
      <c r="B11">
        <v>132.57</v>
      </c>
      <c r="C11">
        <v>-59.57</v>
      </c>
      <c r="D11">
        <v>-60.86</v>
      </c>
      <c r="F11">
        <v>31777</v>
      </c>
      <c r="G11">
        <v>-56.16410446167</v>
      </c>
      <c r="H11" s="2">
        <f t="shared" si="0"/>
        <v>28491</v>
      </c>
      <c r="I11">
        <f t="shared" si="1"/>
        <v>0</v>
      </c>
    </row>
    <row r="12" spans="1:15" x14ac:dyDescent="0.3">
      <c r="A12" s="2">
        <v>29742</v>
      </c>
      <c r="B12">
        <v>131.80000000000001</v>
      </c>
      <c r="C12">
        <v>-58.8</v>
      </c>
      <c r="D12">
        <v>-60.09</v>
      </c>
      <c r="F12">
        <v>33238</v>
      </c>
      <c r="G12">
        <v>-62.760929107670002</v>
      </c>
      <c r="H12" s="2">
        <f t="shared" si="0"/>
        <v>29952</v>
      </c>
      <c r="I12">
        <f t="shared" si="1"/>
        <v>-61.89</v>
      </c>
      <c r="J12">
        <f>(I12-G12)^2</f>
        <v>0.75851751058686456</v>
      </c>
      <c r="K12">
        <f>(I12-AVERAGE($I$12:I$51))^2</f>
        <v>151.0871180625002</v>
      </c>
      <c r="L12">
        <f>(I12-G12)</f>
        <v>0.8709291076700012</v>
      </c>
    </row>
    <row r="13" spans="1:15" x14ac:dyDescent="0.3">
      <c r="A13" s="2">
        <v>29774</v>
      </c>
      <c r="B13">
        <v>133.44999999999899</v>
      </c>
      <c r="C13">
        <v>-60.45</v>
      </c>
      <c r="D13">
        <v>-61.74</v>
      </c>
      <c r="F13">
        <v>33603</v>
      </c>
      <c r="G13">
        <v>-64.102615356450002</v>
      </c>
      <c r="H13" s="2">
        <f t="shared" si="0"/>
        <v>30317</v>
      </c>
      <c r="I13">
        <f t="shared" si="1"/>
        <v>-58.52</v>
      </c>
      <c r="J13">
        <f t="shared" ref="J13:J76" si="2">(I13-G13)^2</f>
        <v>31.165594218071348</v>
      </c>
      <c r="K13">
        <f>(I13-AVERAGE($I$12:I$51))^2</f>
        <v>245.29041306250016</v>
      </c>
      <c r="L13">
        <f t="shared" ref="L13:L76" si="3">(I13-G13)</f>
        <v>5.582615356449999</v>
      </c>
    </row>
    <row r="14" spans="1:15" x14ac:dyDescent="0.3">
      <c r="A14" s="2">
        <v>29816</v>
      </c>
      <c r="B14">
        <v>134.69999999999899</v>
      </c>
      <c r="C14">
        <v>-61.7</v>
      </c>
      <c r="D14">
        <v>-62.99</v>
      </c>
      <c r="F14">
        <v>33968</v>
      </c>
      <c r="G14">
        <v>-68.20620727539</v>
      </c>
      <c r="H14" s="2">
        <f t="shared" si="0"/>
        <v>30682</v>
      </c>
      <c r="I14">
        <f t="shared" si="1"/>
        <v>-59.54</v>
      </c>
      <c r="J14">
        <f t="shared" si="2"/>
        <v>75.103148540022573</v>
      </c>
      <c r="K14">
        <f>(I14-AVERAGE($I$12:I$51))^2</f>
        <v>214.38084306250025</v>
      </c>
      <c r="L14">
        <f t="shared" si="3"/>
        <v>8.6662072753900006</v>
      </c>
    </row>
    <row r="15" spans="1:15" x14ac:dyDescent="0.3">
      <c r="A15" s="2">
        <v>29852</v>
      </c>
      <c r="B15">
        <v>134.68</v>
      </c>
      <c r="C15">
        <v>-61.68</v>
      </c>
      <c r="D15">
        <v>-62.97</v>
      </c>
      <c r="F15">
        <v>34334</v>
      </c>
      <c r="G15">
        <v>-65.551551818850001</v>
      </c>
      <c r="H15" s="2">
        <f t="shared" si="0"/>
        <v>31048</v>
      </c>
      <c r="I15">
        <f t="shared" si="1"/>
        <v>-59.26</v>
      </c>
      <c r="J15">
        <f t="shared" si="2"/>
        <v>39.58362428927478</v>
      </c>
      <c r="K15">
        <f>(I15-AVERAGE($I$12:I$51))^2</f>
        <v>222.65862306250031</v>
      </c>
      <c r="L15">
        <f t="shared" si="3"/>
        <v>6.291551818850003</v>
      </c>
    </row>
    <row r="16" spans="1:15" x14ac:dyDescent="0.3">
      <c r="A16" s="2">
        <v>29889</v>
      </c>
      <c r="B16">
        <v>133.82</v>
      </c>
      <c r="C16">
        <v>-60.82</v>
      </c>
      <c r="D16">
        <v>-62.11</v>
      </c>
      <c r="F16">
        <v>34699</v>
      </c>
      <c r="G16">
        <v>-67.253913879389998</v>
      </c>
      <c r="H16" s="2">
        <f t="shared" si="0"/>
        <v>31413</v>
      </c>
      <c r="I16">
        <f t="shared" si="1"/>
        <v>-64.010000000000005</v>
      </c>
      <c r="J16">
        <f t="shared" si="2"/>
        <v>10.522977256899033</v>
      </c>
      <c r="K16">
        <f>(I16-AVERAGE($I$12:I$51))^2</f>
        <v>103.46449806250006</v>
      </c>
      <c r="L16">
        <f t="shared" si="3"/>
        <v>3.2439138793899929</v>
      </c>
    </row>
    <row r="17" spans="1:12" x14ac:dyDescent="0.3">
      <c r="A17" s="2">
        <v>29909</v>
      </c>
      <c r="B17">
        <v>133.6</v>
      </c>
      <c r="C17">
        <v>-60.6</v>
      </c>
      <c r="D17">
        <v>-61.89</v>
      </c>
      <c r="F17">
        <v>35064</v>
      </c>
      <c r="G17">
        <v>-69.340934753420001</v>
      </c>
      <c r="H17" s="2">
        <f t="shared" si="0"/>
        <v>31778</v>
      </c>
      <c r="I17">
        <f t="shared" si="1"/>
        <v>-66.47</v>
      </c>
      <c r="J17">
        <f t="shared" si="2"/>
        <v>8.2422663583947671</v>
      </c>
      <c r="K17">
        <f>(I17-AVERAGE($I$12:I$51))^2</f>
        <v>59.471088062500144</v>
      </c>
      <c r="L17">
        <f t="shared" si="3"/>
        <v>2.870934753420002</v>
      </c>
    </row>
    <row r="18" spans="1:12" x14ac:dyDescent="0.3">
      <c r="A18" s="2">
        <v>30070</v>
      </c>
      <c r="B18">
        <v>130.6</v>
      </c>
      <c r="C18">
        <v>-57.6</v>
      </c>
      <c r="D18">
        <v>-58.89</v>
      </c>
      <c r="F18">
        <v>35429</v>
      </c>
      <c r="G18">
        <v>-70.527534484859999</v>
      </c>
      <c r="H18" s="2">
        <f t="shared" si="0"/>
        <v>32143</v>
      </c>
      <c r="I18">
        <f t="shared" si="1"/>
        <v>-66.959999999999894</v>
      </c>
      <c r="J18">
        <f t="shared" si="2"/>
        <v>12.72730230066605</v>
      </c>
      <c r="K18">
        <f>(I18-AVERAGE($I$12:I$51))^2</f>
        <v>52.153673062501646</v>
      </c>
      <c r="L18">
        <f t="shared" si="3"/>
        <v>3.5675344848601043</v>
      </c>
    </row>
    <row r="19" spans="1:12" x14ac:dyDescent="0.3">
      <c r="A19" s="2">
        <v>30096</v>
      </c>
      <c r="B19">
        <v>127.53</v>
      </c>
      <c r="C19">
        <v>-54.53</v>
      </c>
      <c r="D19">
        <v>-55.82</v>
      </c>
      <c r="F19">
        <v>35795</v>
      </c>
      <c r="G19">
        <v>-70.29832458496</v>
      </c>
      <c r="H19" s="2">
        <f t="shared" si="0"/>
        <v>32509</v>
      </c>
      <c r="I19">
        <f t="shared" si="1"/>
        <v>-67.540000000000006</v>
      </c>
      <c r="J19">
        <f t="shared" si="2"/>
        <v>7.6083545159947192</v>
      </c>
      <c r="K19">
        <f>(I19-AVERAGE($I$12:I$51))^2</f>
        <v>44.112843062500026</v>
      </c>
      <c r="L19">
        <f t="shared" si="3"/>
        <v>2.7583245849599933</v>
      </c>
    </row>
    <row r="20" spans="1:12" x14ac:dyDescent="0.3">
      <c r="A20" s="2">
        <v>30110</v>
      </c>
      <c r="B20">
        <v>130.6</v>
      </c>
      <c r="C20">
        <v>-57.6</v>
      </c>
      <c r="D20">
        <v>-58.89</v>
      </c>
      <c r="F20">
        <v>36160</v>
      </c>
      <c r="G20">
        <v>-70.851028442379999</v>
      </c>
      <c r="H20" s="2">
        <f t="shared" si="0"/>
        <v>32874</v>
      </c>
      <c r="I20">
        <f t="shared" si="1"/>
        <v>-67.489999999999895</v>
      </c>
      <c r="J20">
        <f t="shared" si="2"/>
        <v>11.296512190488023</v>
      </c>
      <c r="K20">
        <f>(I20-AVERAGE($I$12:I$51))^2</f>
        <v>44.779518062501509</v>
      </c>
      <c r="L20">
        <f t="shared" si="3"/>
        <v>3.3610284423801033</v>
      </c>
    </row>
    <row r="21" spans="1:12" x14ac:dyDescent="0.3">
      <c r="A21" s="2">
        <v>30147</v>
      </c>
      <c r="B21">
        <v>130.69</v>
      </c>
      <c r="C21">
        <v>-57.69</v>
      </c>
      <c r="D21">
        <v>-58.98</v>
      </c>
      <c r="F21">
        <v>36525</v>
      </c>
      <c r="G21">
        <v>-69.952461242680002</v>
      </c>
      <c r="H21" s="2">
        <f t="shared" si="0"/>
        <v>33239</v>
      </c>
      <c r="I21">
        <f t="shared" si="1"/>
        <v>-68.89</v>
      </c>
      <c r="J21">
        <f t="shared" si="2"/>
        <v>1.1288238921971325</v>
      </c>
      <c r="K21">
        <f>(I21-AVERAGE($I$12:I$51))^2</f>
        <v>28.00261806250008</v>
      </c>
      <c r="L21">
        <f t="shared" si="3"/>
        <v>1.0624612426800013</v>
      </c>
    </row>
    <row r="22" spans="1:12" x14ac:dyDescent="0.3">
      <c r="A22" s="2">
        <v>30194</v>
      </c>
      <c r="B22">
        <v>130.9</v>
      </c>
      <c r="C22">
        <v>-57.9</v>
      </c>
      <c r="D22">
        <v>-59.19</v>
      </c>
      <c r="F22">
        <v>36890</v>
      </c>
      <c r="G22">
        <v>-73.178443908689999</v>
      </c>
      <c r="H22" s="2">
        <f t="shared" si="0"/>
        <v>33604</v>
      </c>
      <c r="I22">
        <f t="shared" si="1"/>
        <v>-71.569999999999894</v>
      </c>
      <c r="J22">
        <f t="shared" si="2"/>
        <v>2.587091807402305</v>
      </c>
      <c r="K22">
        <f>(I22-AVERAGE($I$12:I$51))^2</f>
        <v>6.8212380625005977</v>
      </c>
      <c r="L22">
        <f t="shared" si="3"/>
        <v>1.6084439086901057</v>
      </c>
    </row>
    <row r="23" spans="1:12" x14ac:dyDescent="0.3">
      <c r="A23" s="2">
        <v>30236</v>
      </c>
      <c r="B23">
        <v>129.18</v>
      </c>
      <c r="C23">
        <v>-56.18</v>
      </c>
      <c r="D23">
        <v>-57.47</v>
      </c>
      <c r="F23">
        <v>37256</v>
      </c>
      <c r="G23">
        <v>-74.269340515140001</v>
      </c>
      <c r="H23" s="2">
        <f t="shared" si="0"/>
        <v>33970</v>
      </c>
      <c r="I23">
        <f t="shared" si="1"/>
        <v>-71.73</v>
      </c>
      <c r="J23">
        <f t="shared" si="2"/>
        <v>6.4482502518314675</v>
      </c>
      <c r="K23">
        <f>(I23-AVERAGE($I$12:I$51))^2</f>
        <v>6.0110780625000197</v>
      </c>
      <c r="L23">
        <f t="shared" si="3"/>
        <v>2.5393405151399975</v>
      </c>
    </row>
    <row r="24" spans="1:12" x14ac:dyDescent="0.3">
      <c r="A24" s="2">
        <v>30273</v>
      </c>
      <c r="B24">
        <v>130.229999999999</v>
      </c>
      <c r="C24">
        <v>-57.23</v>
      </c>
      <c r="D24">
        <v>-58.52</v>
      </c>
      <c r="F24">
        <v>37621</v>
      </c>
      <c r="G24">
        <v>-75.132843017580001</v>
      </c>
      <c r="H24" s="2">
        <f t="shared" si="0"/>
        <v>34335</v>
      </c>
      <c r="I24">
        <f t="shared" si="1"/>
        <v>-73.47</v>
      </c>
      <c r="J24">
        <f t="shared" si="2"/>
        <v>2.7650469011145669</v>
      </c>
      <c r="K24">
        <f>(I24-AVERAGE($I$12:I$51))^2</f>
        <v>0.50658806250001309</v>
      </c>
      <c r="L24">
        <f t="shared" si="3"/>
        <v>1.662843017580002</v>
      </c>
    </row>
    <row r="25" spans="1:12" x14ac:dyDescent="0.3">
      <c r="A25" s="2">
        <v>30390</v>
      </c>
      <c r="B25">
        <v>129.41</v>
      </c>
      <c r="C25">
        <v>-56.41</v>
      </c>
      <c r="D25">
        <v>-57.7</v>
      </c>
      <c r="F25">
        <v>37986</v>
      </c>
      <c r="G25">
        <v>-76.22812652588</v>
      </c>
      <c r="H25" s="2">
        <f t="shared" si="0"/>
        <v>34700</v>
      </c>
      <c r="I25">
        <f t="shared" si="1"/>
        <v>-75.53</v>
      </c>
      <c r="J25">
        <f t="shared" si="2"/>
        <v>0.48738064613727738</v>
      </c>
      <c r="K25">
        <f>(I25-AVERAGE($I$12:I$51))^2</f>
        <v>1.8177780624999813</v>
      </c>
      <c r="L25">
        <f t="shared" si="3"/>
        <v>0.69812652587999935</v>
      </c>
    </row>
    <row r="26" spans="1:12" x14ac:dyDescent="0.3">
      <c r="A26" s="2">
        <v>30523</v>
      </c>
      <c r="B26">
        <v>129.76</v>
      </c>
      <c r="C26">
        <v>-56.76</v>
      </c>
      <c r="D26">
        <v>-58.05</v>
      </c>
      <c r="F26">
        <v>38351</v>
      </c>
      <c r="G26">
        <v>-76.52335357666</v>
      </c>
      <c r="H26" s="2">
        <f t="shared" si="0"/>
        <v>35065</v>
      </c>
      <c r="I26">
        <f t="shared" si="1"/>
        <v>-75.17</v>
      </c>
      <c r="J26">
        <f t="shared" si="2"/>
        <v>1.8315659034584097</v>
      </c>
      <c r="K26">
        <f>(I26-AVERAGE($I$12:I$51))^2</f>
        <v>0.97663806249998741</v>
      </c>
      <c r="L26">
        <f t="shared" si="3"/>
        <v>1.3533535766599982</v>
      </c>
    </row>
    <row r="27" spans="1:12" x14ac:dyDescent="0.3">
      <c r="A27" s="2">
        <v>30558</v>
      </c>
      <c r="B27">
        <v>130.35</v>
      </c>
      <c r="C27">
        <v>-57.35</v>
      </c>
      <c r="D27">
        <v>-58.64</v>
      </c>
      <c r="F27">
        <v>38717</v>
      </c>
      <c r="G27">
        <v>-77.001907348629999</v>
      </c>
      <c r="H27" s="2">
        <f t="shared" si="0"/>
        <v>35431</v>
      </c>
      <c r="I27">
        <f t="shared" si="1"/>
        <v>-74.78</v>
      </c>
      <c r="J27">
        <f t="shared" si="2"/>
        <v>4.9368722658959854</v>
      </c>
      <c r="K27">
        <f>(I27-AVERAGE($I$12:I$51))^2</f>
        <v>0.35790306249999171</v>
      </c>
      <c r="L27">
        <f t="shared" si="3"/>
        <v>2.2219073486299976</v>
      </c>
    </row>
    <row r="28" spans="1:12" x14ac:dyDescent="0.3">
      <c r="A28" s="2">
        <v>30616</v>
      </c>
      <c r="B28">
        <v>131.25</v>
      </c>
      <c r="C28">
        <v>-58.25</v>
      </c>
      <c r="D28">
        <v>-59.54</v>
      </c>
      <c r="F28">
        <v>39082</v>
      </c>
      <c r="G28">
        <v>-77.354263305659998</v>
      </c>
      <c r="H28" s="2">
        <f t="shared" si="0"/>
        <v>35796</v>
      </c>
      <c r="I28">
        <f t="shared" si="1"/>
        <v>-76.64</v>
      </c>
      <c r="J28">
        <f t="shared" si="2"/>
        <v>0.5101720698123472</v>
      </c>
      <c r="K28">
        <f>(I28-AVERAGE($I$12:I$51))^2</f>
        <v>6.0429930624999635</v>
      </c>
      <c r="L28">
        <f t="shared" si="3"/>
        <v>0.71426330565999763</v>
      </c>
    </row>
    <row r="29" spans="1:12" x14ac:dyDescent="0.3">
      <c r="A29" s="2">
        <v>30710</v>
      </c>
      <c r="B29">
        <v>132.28</v>
      </c>
      <c r="C29">
        <v>-59.28</v>
      </c>
      <c r="D29">
        <v>-60.57</v>
      </c>
      <c r="F29">
        <v>39447</v>
      </c>
      <c r="G29">
        <v>-74.995300292970001</v>
      </c>
      <c r="H29" s="2">
        <f t="shared" si="0"/>
        <v>36161</v>
      </c>
      <c r="I29">
        <f t="shared" si="1"/>
        <v>-76.28</v>
      </c>
      <c r="J29">
        <f t="shared" si="2"/>
        <v>1.6504533372429693</v>
      </c>
      <c r="K29">
        <f>(I29-AVERAGE($I$12:I$51))^2</f>
        <v>4.4026530624999705</v>
      </c>
      <c r="L29">
        <f t="shared" si="3"/>
        <v>-1.2846997070300006</v>
      </c>
    </row>
    <row r="30" spans="1:12" x14ac:dyDescent="0.3">
      <c r="A30" s="2">
        <v>30848</v>
      </c>
      <c r="B30">
        <v>130.97</v>
      </c>
      <c r="C30">
        <v>-57.97</v>
      </c>
      <c r="D30">
        <v>-59.26</v>
      </c>
      <c r="F30">
        <v>39812</v>
      </c>
      <c r="G30">
        <v>-76.872886657709998</v>
      </c>
      <c r="H30" s="2">
        <f t="shared" si="0"/>
        <v>36526</v>
      </c>
      <c r="I30">
        <f t="shared" si="1"/>
        <v>-76.69</v>
      </c>
      <c r="J30">
        <f t="shared" si="2"/>
        <v>3.3447529568334744E-2</v>
      </c>
      <c r="K30">
        <f>(I30-AVERAGE($I$12:I$51))^2</f>
        <v>6.2913180624999478</v>
      </c>
      <c r="L30">
        <f t="shared" si="3"/>
        <v>0.18288665771000012</v>
      </c>
    </row>
    <row r="31" spans="1:12" x14ac:dyDescent="0.3">
      <c r="A31" s="2">
        <v>31132</v>
      </c>
      <c r="B31">
        <v>134.69999999999899</v>
      </c>
      <c r="C31">
        <v>-61.7</v>
      </c>
      <c r="D31">
        <v>-62.99</v>
      </c>
      <c r="F31">
        <v>40178</v>
      </c>
      <c r="G31">
        <v>-78.047966003420001</v>
      </c>
      <c r="H31" s="2">
        <f t="shared" si="0"/>
        <v>36892</v>
      </c>
      <c r="I31">
        <f t="shared" si="1"/>
        <v>-76.930000000000007</v>
      </c>
      <c r="J31">
        <f t="shared" si="2"/>
        <v>1.2498479848028743</v>
      </c>
      <c r="K31">
        <f>(I31-AVERAGE($I$12:I$51))^2</f>
        <v>7.5528780624999934</v>
      </c>
      <c r="L31">
        <f t="shared" si="3"/>
        <v>1.1179660034199941</v>
      </c>
    </row>
    <row r="32" spans="1:12" x14ac:dyDescent="0.3">
      <c r="A32" s="2">
        <v>31211</v>
      </c>
      <c r="B32">
        <v>135.88</v>
      </c>
      <c r="C32">
        <v>-62.88</v>
      </c>
      <c r="D32">
        <v>-64.17</v>
      </c>
      <c r="F32">
        <v>40543</v>
      </c>
      <c r="G32">
        <v>-79.784912109380002</v>
      </c>
      <c r="H32" s="2">
        <f t="shared" si="0"/>
        <v>37257</v>
      </c>
      <c r="I32">
        <f t="shared" si="1"/>
        <v>-78.48</v>
      </c>
      <c r="J32">
        <f t="shared" si="2"/>
        <v>1.7027956132065565</v>
      </c>
      <c r="K32">
        <f>(I32-AVERAGE($I$12:I$51))^2</f>
        <v>18.474953062499964</v>
      </c>
      <c r="L32">
        <f t="shared" si="3"/>
        <v>1.3049121093799982</v>
      </c>
    </row>
    <row r="33" spans="1:12" x14ac:dyDescent="0.3">
      <c r="A33" s="2">
        <v>31245</v>
      </c>
      <c r="B33">
        <v>136.44999999999899</v>
      </c>
      <c r="C33">
        <v>-63.45</v>
      </c>
      <c r="D33">
        <v>-64.739999999999895</v>
      </c>
      <c r="F33">
        <v>40908</v>
      </c>
      <c r="G33">
        <v>-82.946495056149999</v>
      </c>
      <c r="H33" s="2">
        <f t="shared" si="0"/>
        <v>37622</v>
      </c>
      <c r="I33">
        <f t="shared" si="1"/>
        <v>-82.46</v>
      </c>
      <c r="J33">
        <f t="shared" si="2"/>
        <v>0.23667743965839672</v>
      </c>
      <c r="K33">
        <f>(I33-AVERAGE($I$12:I$51))^2</f>
        <v>68.52942306249976</v>
      </c>
      <c r="L33">
        <f t="shared" si="3"/>
        <v>0.48649505615000521</v>
      </c>
    </row>
    <row r="34" spans="1:12" x14ac:dyDescent="0.3">
      <c r="A34" s="2">
        <v>31278</v>
      </c>
      <c r="B34">
        <v>136.04</v>
      </c>
      <c r="C34">
        <v>-63.04</v>
      </c>
      <c r="D34">
        <v>-64.33</v>
      </c>
      <c r="F34">
        <v>41273</v>
      </c>
      <c r="G34">
        <v>-83.14762878418</v>
      </c>
      <c r="H34" s="2">
        <f t="shared" si="0"/>
        <v>37987</v>
      </c>
      <c r="I34">
        <f t="shared" si="1"/>
        <v>-80.94</v>
      </c>
      <c r="J34">
        <f t="shared" si="2"/>
        <v>4.873624848740076</v>
      </c>
      <c r="K34">
        <f>(I34-AVERAGE($I$12:I$51))^2</f>
        <v>45.673943062499859</v>
      </c>
      <c r="L34">
        <f t="shared" si="3"/>
        <v>2.2076287841800024</v>
      </c>
    </row>
    <row r="35" spans="1:12" x14ac:dyDescent="0.3">
      <c r="A35" s="2">
        <v>31327</v>
      </c>
      <c r="B35">
        <v>135.32</v>
      </c>
      <c r="C35">
        <v>-62.32</v>
      </c>
      <c r="D35">
        <v>-63.61</v>
      </c>
      <c r="F35">
        <v>41639</v>
      </c>
      <c r="G35">
        <v>-83.68507385254</v>
      </c>
      <c r="H35" s="2">
        <f t="shared" si="0"/>
        <v>38353</v>
      </c>
      <c r="I35">
        <f t="shared" si="1"/>
        <v>-80.87</v>
      </c>
      <c r="J35">
        <f t="shared" si="2"/>
        <v>7.9246407952543745</v>
      </c>
      <c r="K35">
        <f>(I35-AVERAGE($I$12:I$51))^2</f>
        <v>44.732688062499953</v>
      </c>
      <c r="L35">
        <f t="shared" si="3"/>
        <v>2.8150738525399959</v>
      </c>
    </row>
    <row r="36" spans="1:12" x14ac:dyDescent="0.3">
      <c r="A36" s="2">
        <v>31370</v>
      </c>
      <c r="B36">
        <v>135.72</v>
      </c>
      <c r="C36">
        <v>-62.72</v>
      </c>
      <c r="D36">
        <v>-64.010000000000005</v>
      </c>
      <c r="F36">
        <v>42004</v>
      </c>
      <c r="G36">
        <v>-84.94465637207</v>
      </c>
      <c r="H36" s="2">
        <f t="shared" si="0"/>
        <v>38718</v>
      </c>
      <c r="I36">
        <f t="shared" si="1"/>
        <v>-82.95</v>
      </c>
      <c r="J36">
        <f t="shared" si="2"/>
        <v>3.9786540426394423</v>
      </c>
      <c r="K36">
        <f>(I36-AVERAGE($I$12:I$51))^2</f>
        <v>76.882208062499913</v>
      </c>
      <c r="L36">
        <f t="shared" si="3"/>
        <v>1.994656372069997</v>
      </c>
    </row>
    <row r="37" spans="1:12" x14ac:dyDescent="0.3">
      <c r="A37" s="2">
        <v>31421</v>
      </c>
      <c r="B37">
        <v>134.38999999999899</v>
      </c>
      <c r="C37">
        <v>-61.39</v>
      </c>
      <c r="D37">
        <v>-62.68</v>
      </c>
      <c r="F37">
        <v>42369</v>
      </c>
      <c r="G37">
        <v>-85.36206817627</v>
      </c>
      <c r="H37" s="2">
        <f t="shared" si="0"/>
        <v>39083</v>
      </c>
      <c r="I37">
        <f t="shared" si="1"/>
        <v>-82.17</v>
      </c>
      <c r="J37">
        <f t="shared" si="2"/>
        <v>10.189299241955673</v>
      </c>
      <c r="K37">
        <f>(I37-AVERAGE($I$12:I$51))^2</f>
        <v>63.812138062499898</v>
      </c>
      <c r="L37">
        <f t="shared" si="3"/>
        <v>3.1920681762699985</v>
      </c>
    </row>
    <row r="38" spans="1:12" x14ac:dyDescent="0.3">
      <c r="A38" s="2">
        <v>31467</v>
      </c>
      <c r="B38">
        <v>133.78</v>
      </c>
      <c r="C38">
        <v>-60.78</v>
      </c>
      <c r="D38">
        <v>-62.07</v>
      </c>
      <c r="F38">
        <v>42734</v>
      </c>
      <c r="G38">
        <v>-88.412452697749998</v>
      </c>
      <c r="H38" s="2">
        <f t="shared" si="0"/>
        <v>39448</v>
      </c>
      <c r="I38">
        <f t="shared" si="1"/>
        <v>-86.8</v>
      </c>
      <c r="J38">
        <f t="shared" si="2"/>
        <v>2.6000037024812563</v>
      </c>
      <c r="K38">
        <f>(I38-AVERAGE($I$12:I$51))^2</f>
        <v>159.22023306249972</v>
      </c>
      <c r="L38">
        <f t="shared" si="3"/>
        <v>1.6124526977500011</v>
      </c>
    </row>
    <row r="39" spans="1:12" x14ac:dyDescent="0.3">
      <c r="A39" s="2">
        <v>31615</v>
      </c>
      <c r="B39">
        <v>134.57</v>
      </c>
      <c r="C39">
        <v>-61.57</v>
      </c>
      <c r="D39">
        <v>-62.86</v>
      </c>
      <c r="F39">
        <v>43100</v>
      </c>
      <c r="G39">
        <v>-89.597511291499998</v>
      </c>
      <c r="H39" s="2">
        <f t="shared" si="0"/>
        <v>39814</v>
      </c>
      <c r="I39">
        <f t="shared" si="1"/>
        <v>-87.44</v>
      </c>
      <c r="J39">
        <f t="shared" si="2"/>
        <v>4.6548549729499999</v>
      </c>
      <c r="K39">
        <f>(I39-AVERAGE($I$12:I$51))^2</f>
        <v>175.78119306249974</v>
      </c>
      <c r="L39">
        <f t="shared" si="3"/>
        <v>2.1575112915000005</v>
      </c>
    </row>
    <row r="40" spans="1:12" x14ac:dyDescent="0.3">
      <c r="A40" s="2">
        <v>31635</v>
      </c>
      <c r="B40">
        <v>135.22</v>
      </c>
      <c r="C40">
        <v>-62.22</v>
      </c>
      <c r="D40">
        <v>-63.51</v>
      </c>
      <c r="F40">
        <v>43465</v>
      </c>
      <c r="G40">
        <v>-89.36318206787</v>
      </c>
      <c r="H40" s="2">
        <f t="shared" si="0"/>
        <v>40179</v>
      </c>
      <c r="I40">
        <f t="shared" si="1"/>
        <v>-87.25</v>
      </c>
      <c r="J40">
        <f t="shared" si="2"/>
        <v>4.4655384519673271</v>
      </c>
      <c r="K40">
        <f>(I40-AVERAGE($I$12:I$51))^2</f>
        <v>170.77915806249979</v>
      </c>
      <c r="L40">
        <f t="shared" si="3"/>
        <v>2.1131820678699995</v>
      </c>
    </row>
    <row r="41" spans="1:12" x14ac:dyDescent="0.3">
      <c r="A41" s="2">
        <v>31684</v>
      </c>
      <c r="B41">
        <v>136.979999999999</v>
      </c>
      <c r="C41">
        <v>-63.98</v>
      </c>
      <c r="D41">
        <v>-65.27</v>
      </c>
      <c r="F41">
        <v>43830</v>
      </c>
      <c r="G41">
        <v>-85.520332336430002</v>
      </c>
      <c r="H41" s="2">
        <f t="shared" si="0"/>
        <v>40544</v>
      </c>
      <c r="I41">
        <f t="shared" si="1"/>
        <v>-86.88</v>
      </c>
      <c r="J41">
        <f t="shared" si="2"/>
        <v>1.8486961553578853</v>
      </c>
      <c r="K41">
        <f>(I41-AVERAGE($I$12:I$51))^2</f>
        <v>161.24555306249968</v>
      </c>
      <c r="L41">
        <f t="shared" si="3"/>
        <v>-1.3596676635699936</v>
      </c>
    </row>
    <row r="42" spans="1:12" x14ac:dyDescent="0.3">
      <c r="A42" s="2">
        <v>31733</v>
      </c>
      <c r="B42">
        <v>138.18</v>
      </c>
      <c r="C42">
        <v>-65.180000000000007</v>
      </c>
      <c r="D42">
        <v>-66.47</v>
      </c>
      <c r="F42">
        <v>44195</v>
      </c>
      <c r="G42">
        <v>-79.6533203125</v>
      </c>
      <c r="H42" s="2">
        <f t="shared" si="0"/>
        <v>40909</v>
      </c>
      <c r="I42">
        <f t="shared" si="1"/>
        <v>-81.47</v>
      </c>
      <c r="J42">
        <f t="shared" si="2"/>
        <v>3.3003250869750937</v>
      </c>
      <c r="K42">
        <f>(I42-AVERAGE($I$12:I$51))^2</f>
        <v>53.118588062499867</v>
      </c>
      <c r="L42">
        <f t="shared" si="3"/>
        <v>-1.8166796874999989</v>
      </c>
    </row>
    <row r="43" spans="1:12" x14ac:dyDescent="0.3">
      <c r="A43" s="2">
        <v>31789</v>
      </c>
      <c r="B43">
        <v>138.97</v>
      </c>
      <c r="C43">
        <v>-65.97</v>
      </c>
      <c r="D43">
        <v>-67.260000000000005</v>
      </c>
      <c r="F43">
        <v>44561</v>
      </c>
      <c r="G43">
        <v>-76.433937072749998</v>
      </c>
      <c r="H43" s="2">
        <f t="shared" si="0"/>
        <v>41275</v>
      </c>
      <c r="I43">
        <f t="shared" si="1"/>
        <v>-76.69</v>
      </c>
      <c r="J43">
        <f t="shared" si="2"/>
        <v>6.5568222711838514E-2</v>
      </c>
      <c r="K43">
        <f>(I43-AVERAGE($I$12:I$51))^2</f>
        <v>6.2913180624999478</v>
      </c>
      <c r="L43">
        <f t="shared" si="3"/>
        <v>-0.25606292724999946</v>
      </c>
    </row>
    <row r="44" spans="1:12" x14ac:dyDescent="0.3">
      <c r="A44" s="2">
        <v>31831</v>
      </c>
      <c r="B44">
        <v>139.13</v>
      </c>
      <c r="C44">
        <v>-66.13</v>
      </c>
      <c r="D44">
        <v>-67.42</v>
      </c>
      <c r="F44">
        <v>44926</v>
      </c>
      <c r="G44">
        <v>-75.224922180180002</v>
      </c>
      <c r="H44" s="2">
        <f t="shared" si="0"/>
        <v>41640</v>
      </c>
      <c r="I44">
        <f t="shared" si="1"/>
        <v>-74.73</v>
      </c>
      <c r="J44">
        <f t="shared" si="2"/>
        <v>0.24494796443412231</v>
      </c>
      <c r="K44">
        <f>(I44-AVERAGE($I$12:I$51))^2</f>
        <v>0.30057806249999552</v>
      </c>
      <c r="L44">
        <f t="shared" si="3"/>
        <v>0.49492218017999789</v>
      </c>
    </row>
    <row r="45" spans="1:12" x14ac:dyDescent="0.3">
      <c r="A45" s="2">
        <v>31904</v>
      </c>
      <c r="B45">
        <v>137.77000000000001</v>
      </c>
      <c r="C45">
        <v>-64.77</v>
      </c>
      <c r="D45">
        <v>-66.06</v>
      </c>
      <c r="F45">
        <v>45291</v>
      </c>
      <c r="G45">
        <v>-74.497444152829999</v>
      </c>
      <c r="H45" s="2">
        <f t="shared" si="0"/>
        <v>42005</v>
      </c>
      <c r="I45">
        <f t="shared" si="1"/>
        <v>-74.42</v>
      </c>
      <c r="J45">
        <f t="shared" si="2"/>
        <v>5.9975968075559934E-3</v>
      </c>
      <c r="K45">
        <f>(I45-AVERAGE($I$12:I$51))^2</f>
        <v>5.6763062499996964E-2</v>
      </c>
      <c r="L45">
        <f t="shared" si="3"/>
        <v>7.7444152829997392E-2</v>
      </c>
    </row>
    <row r="46" spans="1:12" x14ac:dyDescent="0.3">
      <c r="A46" s="2">
        <v>31950</v>
      </c>
      <c r="B46">
        <v>139.30000000000001</v>
      </c>
      <c r="C46">
        <v>-66.3</v>
      </c>
      <c r="D46">
        <v>-67.59</v>
      </c>
      <c r="F46">
        <v>45656</v>
      </c>
      <c r="G46">
        <v>-73.510917663569998</v>
      </c>
      <c r="H46" s="2">
        <f t="shared" si="0"/>
        <v>42370</v>
      </c>
      <c r="I46">
        <f t="shared" si="1"/>
        <v>-74.760000000000005</v>
      </c>
      <c r="J46">
        <f t="shared" si="2"/>
        <v>1.5602066831814452</v>
      </c>
      <c r="K46">
        <f>(I46-AVERAGE($I$12:I$51))^2</f>
        <v>0.3343730624999966</v>
      </c>
      <c r="L46">
        <f t="shared" si="3"/>
        <v>-1.249082336430007</v>
      </c>
    </row>
    <row r="47" spans="1:12" x14ac:dyDescent="0.3">
      <c r="A47" s="2">
        <v>31993</v>
      </c>
      <c r="B47">
        <v>137.79</v>
      </c>
      <c r="C47">
        <v>-64.790000000000006</v>
      </c>
      <c r="D47">
        <v>-66.08</v>
      </c>
      <c r="F47">
        <v>46022</v>
      </c>
      <c r="G47">
        <v>-72.66054534912</v>
      </c>
      <c r="H47" s="2">
        <f t="shared" si="0"/>
        <v>42736</v>
      </c>
      <c r="I47">
        <f t="shared" si="1"/>
        <v>-73.67</v>
      </c>
      <c r="J47">
        <f t="shared" si="2"/>
        <v>1.0189986921832672</v>
      </c>
      <c r="K47">
        <f>(I47-AVERAGE($I$12:I$51))^2</f>
        <v>0.26188806250000651</v>
      </c>
      <c r="L47">
        <f t="shared" si="3"/>
        <v>-1.0094546508800022</v>
      </c>
    </row>
    <row r="48" spans="1:12" x14ac:dyDescent="0.3">
      <c r="A48" s="2">
        <v>32041</v>
      </c>
      <c r="B48">
        <v>138.02000000000001</v>
      </c>
      <c r="C48">
        <v>-65.02</v>
      </c>
      <c r="D48">
        <v>-66.31</v>
      </c>
      <c r="F48">
        <v>46387</v>
      </c>
      <c r="G48">
        <v>-71.192810058589998</v>
      </c>
      <c r="H48" s="2">
        <f t="shared" si="0"/>
        <v>43101</v>
      </c>
      <c r="I48">
        <f t="shared" si="1"/>
        <v>-72.89</v>
      </c>
      <c r="J48">
        <f t="shared" si="2"/>
        <v>2.8804536972232868</v>
      </c>
      <c r="K48">
        <f>(I48-AVERAGE($I$12:I$51))^2</f>
        <v>1.6686180625000193</v>
      </c>
      <c r="L48">
        <f t="shared" si="3"/>
        <v>-1.6971899414100022</v>
      </c>
    </row>
    <row r="49" spans="1:12" x14ac:dyDescent="0.3">
      <c r="A49" s="2">
        <v>32097</v>
      </c>
      <c r="B49">
        <v>138.66999999999899</v>
      </c>
      <c r="C49">
        <v>-65.67</v>
      </c>
      <c r="D49">
        <v>-66.959999999999894</v>
      </c>
      <c r="F49">
        <v>46752</v>
      </c>
      <c r="G49">
        <v>-69.566650390630002</v>
      </c>
      <c r="H49" s="2">
        <f t="shared" si="0"/>
        <v>43466</v>
      </c>
      <c r="I49">
        <f t="shared" si="1"/>
        <v>-72.2</v>
      </c>
      <c r="J49">
        <f t="shared" si="2"/>
        <v>6.9345301651691349</v>
      </c>
      <c r="K49">
        <f>(I49-AVERAGE($I$12:I$51))^2</f>
        <v>3.9273330625000207</v>
      </c>
      <c r="L49">
        <f t="shared" si="3"/>
        <v>-2.6333496093700006</v>
      </c>
    </row>
    <row r="50" spans="1:12" x14ac:dyDescent="0.3">
      <c r="A50" s="2">
        <v>32153</v>
      </c>
      <c r="B50">
        <v>140.16999999999899</v>
      </c>
      <c r="C50">
        <v>-67.17</v>
      </c>
      <c r="D50">
        <v>-68.459999999999894</v>
      </c>
      <c r="F50">
        <v>47117</v>
      </c>
      <c r="G50">
        <v>-68.253692626949999</v>
      </c>
      <c r="H50" s="2">
        <f t="shared" si="0"/>
        <v>43831</v>
      </c>
      <c r="I50">
        <f t="shared" si="1"/>
        <v>-71.010000000000005</v>
      </c>
      <c r="J50">
        <f t="shared" si="2"/>
        <v>7.5972303347298276</v>
      </c>
      <c r="K50">
        <f>(I50-AVERAGE($I$12:I$51))^2</f>
        <v>10.05999806250002</v>
      </c>
      <c r="L50">
        <f t="shared" si="3"/>
        <v>-2.7563073730500065</v>
      </c>
    </row>
    <row r="51" spans="1:12" x14ac:dyDescent="0.3">
      <c r="A51" s="2">
        <v>32218</v>
      </c>
      <c r="B51">
        <v>140.25</v>
      </c>
      <c r="C51">
        <v>-67.25</v>
      </c>
      <c r="D51">
        <v>-68.540000000000006</v>
      </c>
      <c r="F51">
        <v>47483</v>
      </c>
      <c r="G51">
        <v>-75.378219604489999</v>
      </c>
      <c r="H51" s="2">
        <f t="shared" si="0"/>
        <v>44197</v>
      </c>
      <c r="I51">
        <f t="shared" si="1"/>
        <v>-69.83</v>
      </c>
      <c r="J51">
        <f t="shared" si="2"/>
        <v>30.782740779647181</v>
      </c>
      <c r="K51">
        <f>(I51-AVERAGE($I$12:I$51))^2</f>
        <v>18.937728062500085</v>
      </c>
      <c r="L51">
        <f t="shared" si="3"/>
        <v>5.5482196044900007</v>
      </c>
    </row>
    <row r="52" spans="1:12" x14ac:dyDescent="0.3">
      <c r="A52" s="2">
        <v>32265</v>
      </c>
      <c r="B52">
        <v>139.24</v>
      </c>
      <c r="C52">
        <v>-66.239999999999895</v>
      </c>
      <c r="D52">
        <v>-67.53</v>
      </c>
      <c r="F52">
        <v>47848</v>
      </c>
      <c r="G52">
        <v>-80.65909576416</v>
      </c>
      <c r="H52" s="2">
        <f t="shared" si="0"/>
        <v>44562</v>
      </c>
      <c r="I52">
        <f t="shared" si="1"/>
        <v>-70.25</v>
      </c>
      <c r="J52">
        <f t="shared" si="2"/>
        <v>108.34927462745365</v>
      </c>
      <c r="K52">
        <f>(I52-AVERAGE($I$12:I$51))^2</f>
        <v>15.458658062500064</v>
      </c>
      <c r="L52">
        <f t="shared" si="3"/>
        <v>10.40909576416</v>
      </c>
    </row>
    <row r="53" spans="1:12" x14ac:dyDescent="0.3">
      <c r="A53" s="2">
        <v>32322</v>
      </c>
      <c r="B53">
        <v>138.6</v>
      </c>
      <c r="C53">
        <v>-65.599999999999895</v>
      </c>
      <c r="D53">
        <v>-66.89</v>
      </c>
      <c r="F53">
        <v>48213</v>
      </c>
      <c r="G53">
        <v>-84.70713043213</v>
      </c>
      <c r="H53" s="2">
        <f t="shared" si="0"/>
        <v>44927</v>
      </c>
      <c r="I53">
        <f t="shared" si="1"/>
        <v>-69.2</v>
      </c>
      <c r="J53">
        <f t="shared" si="2"/>
        <v>240.47109423909228</v>
      </c>
      <c r="K53">
        <f>(I53-AVERAGE($I$12:I$51))^2</f>
        <v>24.817833062500053</v>
      </c>
      <c r="L53">
        <f t="shared" si="3"/>
        <v>15.507130432129998</v>
      </c>
    </row>
    <row r="54" spans="1:12" x14ac:dyDescent="0.3">
      <c r="A54" s="2">
        <v>32364</v>
      </c>
      <c r="B54">
        <v>139.1</v>
      </c>
      <c r="C54">
        <v>-66.099999999999895</v>
      </c>
      <c r="D54">
        <v>-67.39</v>
      </c>
      <c r="F54">
        <v>48578</v>
      </c>
      <c r="G54">
        <v>-87.815505981450002</v>
      </c>
      <c r="H54" s="2">
        <f t="shared" si="0"/>
        <v>45292</v>
      </c>
      <c r="I54">
        <f t="shared" si="1"/>
        <v>-69.2</v>
      </c>
      <c r="J54">
        <f t="shared" si="2"/>
        <v>346.53706294540069</v>
      </c>
      <c r="K54">
        <f>(I54-AVERAGE($I$12:I$51))^2</f>
        <v>24.817833062500053</v>
      </c>
      <c r="L54">
        <f t="shared" si="3"/>
        <v>18.615505981449999</v>
      </c>
    </row>
    <row r="55" spans="1:12" x14ac:dyDescent="0.3">
      <c r="A55" s="2">
        <v>32427</v>
      </c>
      <c r="B55">
        <v>139.30000000000001</v>
      </c>
      <c r="C55">
        <v>-66.3</v>
      </c>
      <c r="D55">
        <v>-67.59</v>
      </c>
      <c r="F55">
        <v>48944</v>
      </c>
      <c r="G55">
        <v>-90.381134033199999</v>
      </c>
      <c r="H55" s="2">
        <f t="shared" si="0"/>
        <v>45658</v>
      </c>
      <c r="I55">
        <f t="shared" si="1"/>
        <v>-69.2</v>
      </c>
      <c r="J55">
        <f t="shared" si="2"/>
        <v>448.64043893238312</v>
      </c>
      <c r="K55">
        <f>(I55-AVERAGE($I$12:I$51))^2</f>
        <v>24.817833062500053</v>
      </c>
      <c r="L55">
        <f t="shared" si="3"/>
        <v>21.181134033199996</v>
      </c>
    </row>
    <row r="56" spans="1:12" x14ac:dyDescent="0.3">
      <c r="A56" s="2">
        <v>32468</v>
      </c>
      <c r="B56">
        <v>139.25</v>
      </c>
      <c r="C56">
        <v>-66.25</v>
      </c>
      <c r="D56">
        <v>-67.540000000000006</v>
      </c>
      <c r="F56">
        <v>49309</v>
      </c>
      <c r="G56">
        <v>-93.11531829834</v>
      </c>
      <c r="H56" s="2">
        <f t="shared" si="0"/>
        <v>46023</v>
      </c>
      <c r="I56">
        <f t="shared" si="1"/>
        <v>-69.2</v>
      </c>
      <c r="J56">
        <f t="shared" si="2"/>
        <v>571.94244931091589</v>
      </c>
      <c r="K56">
        <f>(I56-AVERAGE($I$12:I$51))^2</f>
        <v>24.817833062500053</v>
      </c>
      <c r="L56">
        <f t="shared" si="3"/>
        <v>23.915318298339997</v>
      </c>
    </row>
    <row r="57" spans="1:12" x14ac:dyDescent="0.3">
      <c r="A57" s="2">
        <v>32525</v>
      </c>
      <c r="B57">
        <v>139.1</v>
      </c>
      <c r="C57">
        <v>-66.099999999999895</v>
      </c>
      <c r="D57">
        <v>-67.39</v>
      </c>
      <c r="F57">
        <v>49674</v>
      </c>
      <c r="G57">
        <v>-95.000709533689999</v>
      </c>
      <c r="H57" s="2">
        <f t="shared" si="0"/>
        <v>46388</v>
      </c>
      <c r="I57">
        <f t="shared" si="1"/>
        <v>-69.2</v>
      </c>
      <c r="J57">
        <f t="shared" si="2"/>
        <v>665.67661244184183</v>
      </c>
      <c r="K57">
        <f>(I57-AVERAGE($I$12:I$51))^2</f>
        <v>24.817833062500053</v>
      </c>
      <c r="L57">
        <f t="shared" si="3"/>
        <v>25.800709533689997</v>
      </c>
    </row>
    <row r="58" spans="1:12" x14ac:dyDescent="0.3">
      <c r="A58" s="2">
        <v>32582</v>
      </c>
      <c r="B58">
        <v>138.6</v>
      </c>
      <c r="C58">
        <v>-65.599999999999895</v>
      </c>
      <c r="D58">
        <v>-66.89</v>
      </c>
      <c r="F58">
        <v>50039</v>
      </c>
      <c r="G58">
        <v>-96.552642822270002</v>
      </c>
      <c r="H58" s="2">
        <f t="shared" si="0"/>
        <v>46753</v>
      </c>
      <c r="I58">
        <f t="shared" si="1"/>
        <v>-69.2</v>
      </c>
      <c r="J58">
        <f t="shared" si="2"/>
        <v>748.16706936267849</v>
      </c>
      <c r="K58">
        <f>(I58-AVERAGE($I$12:I$51))^2</f>
        <v>24.817833062500053</v>
      </c>
      <c r="L58">
        <f t="shared" si="3"/>
        <v>27.352642822269999</v>
      </c>
    </row>
    <row r="59" spans="1:12" x14ac:dyDescent="0.3">
      <c r="A59" s="2">
        <v>32622</v>
      </c>
      <c r="B59">
        <v>138.44999999999899</v>
      </c>
      <c r="C59">
        <v>-65.45</v>
      </c>
      <c r="D59">
        <v>-66.739999999999895</v>
      </c>
      <c r="F59">
        <v>50405</v>
      </c>
      <c r="G59">
        <v>-97.815773010249998</v>
      </c>
      <c r="H59" s="2">
        <f t="shared" si="0"/>
        <v>47119</v>
      </c>
      <c r="I59">
        <f t="shared" si="1"/>
        <v>-69.2</v>
      </c>
      <c r="J59">
        <f t="shared" si="2"/>
        <v>818.86246497415209</v>
      </c>
      <c r="K59">
        <f>(I59-AVERAGE($I$12:I$51))^2</f>
        <v>24.817833062500053</v>
      </c>
      <c r="L59">
        <f t="shared" si="3"/>
        <v>28.615773010249995</v>
      </c>
    </row>
    <row r="60" spans="1:12" x14ac:dyDescent="0.3">
      <c r="A60" s="2">
        <v>32671</v>
      </c>
      <c r="B60">
        <v>138.4</v>
      </c>
      <c r="C60">
        <v>-65.400000000000006</v>
      </c>
      <c r="D60">
        <v>-66.69</v>
      </c>
      <c r="F60">
        <v>50770</v>
      </c>
      <c r="G60">
        <v>-98.94588470459</v>
      </c>
      <c r="H60" s="2">
        <f t="shared" si="0"/>
        <v>47484</v>
      </c>
      <c r="I60">
        <f t="shared" si="1"/>
        <v>-69.2</v>
      </c>
      <c r="J60">
        <f t="shared" si="2"/>
        <v>884.8176568587611</v>
      </c>
      <c r="K60">
        <f>(I60-AVERAGE($I$12:I$51))^2</f>
        <v>24.817833062500053</v>
      </c>
      <c r="L60">
        <f t="shared" si="3"/>
        <v>29.745884704589997</v>
      </c>
    </row>
    <row r="61" spans="1:12" x14ac:dyDescent="0.3">
      <c r="A61" s="2">
        <v>32729</v>
      </c>
      <c r="B61">
        <v>139.19999999999899</v>
      </c>
      <c r="C61">
        <v>-66.2</v>
      </c>
      <c r="D61">
        <v>-67.489999999999895</v>
      </c>
      <c r="F61">
        <v>51135</v>
      </c>
      <c r="G61">
        <v>-99.981666564939999</v>
      </c>
      <c r="H61" s="2">
        <f t="shared" si="0"/>
        <v>47849</v>
      </c>
      <c r="I61">
        <f t="shared" si="1"/>
        <v>-69.2</v>
      </c>
      <c r="J61">
        <f t="shared" si="2"/>
        <v>947.51099651514494</v>
      </c>
      <c r="K61">
        <f>(I61-AVERAGE($I$12:I$51))^2</f>
        <v>24.817833062500053</v>
      </c>
      <c r="L61">
        <f t="shared" si="3"/>
        <v>30.781666564939997</v>
      </c>
    </row>
    <row r="62" spans="1:12" x14ac:dyDescent="0.3">
      <c r="A62" s="2">
        <v>32783</v>
      </c>
      <c r="B62">
        <v>139.1</v>
      </c>
      <c r="C62">
        <v>-66.099999999999895</v>
      </c>
      <c r="D62">
        <v>-67.39</v>
      </c>
      <c r="F62">
        <v>51500</v>
      </c>
      <c r="G62">
        <v>-100.9373016357</v>
      </c>
      <c r="H62" s="2">
        <f t="shared" si="0"/>
        <v>48214</v>
      </c>
      <c r="I62">
        <f t="shared" si="1"/>
        <v>-69.2</v>
      </c>
      <c r="J62">
        <f t="shared" si="2"/>
        <v>1007.2563151154054</v>
      </c>
      <c r="K62">
        <f>(I62-AVERAGE($I$12:I$51))^2</f>
        <v>24.817833062500053</v>
      </c>
      <c r="L62">
        <f t="shared" si="3"/>
        <v>31.737301635699993</v>
      </c>
    </row>
    <row r="63" spans="1:12" x14ac:dyDescent="0.3">
      <c r="A63" s="2">
        <v>32827</v>
      </c>
      <c r="B63">
        <v>139.19999999999899</v>
      </c>
      <c r="C63">
        <v>-66.2</v>
      </c>
      <c r="D63">
        <v>-67.489999999999895</v>
      </c>
      <c r="F63">
        <v>51866</v>
      </c>
      <c r="G63">
        <v>-99.483238220209998</v>
      </c>
      <c r="H63" s="2">
        <f t="shared" si="0"/>
        <v>48580</v>
      </c>
      <c r="I63">
        <f t="shared" si="1"/>
        <v>-69.2</v>
      </c>
      <c r="J63">
        <f t="shared" si="2"/>
        <v>917.07451710198745</v>
      </c>
      <c r="K63">
        <f>(I63-AVERAGE($I$12:I$51))^2</f>
        <v>24.817833062500053</v>
      </c>
      <c r="L63">
        <f t="shared" si="3"/>
        <v>30.283238220209995</v>
      </c>
    </row>
    <row r="64" spans="1:12" x14ac:dyDescent="0.3">
      <c r="A64" s="2">
        <v>32883</v>
      </c>
      <c r="B64">
        <v>139.34</v>
      </c>
      <c r="C64">
        <v>-66.34</v>
      </c>
      <c r="D64">
        <v>-67.63</v>
      </c>
      <c r="F64">
        <v>52231</v>
      </c>
      <c r="G64">
        <v>-98.503784179690001</v>
      </c>
      <c r="H64" s="2">
        <f t="shared" si="0"/>
        <v>48945</v>
      </c>
      <c r="I64">
        <f t="shared" si="1"/>
        <v>-69.2</v>
      </c>
      <c r="J64">
        <f t="shared" si="2"/>
        <v>858.7117672498498</v>
      </c>
      <c r="K64">
        <f>(I64-AVERAGE($I$12:I$51))^2</f>
        <v>24.817833062500053</v>
      </c>
      <c r="L64">
        <f t="shared" si="3"/>
        <v>29.303784179689998</v>
      </c>
    </row>
    <row r="65" spans="1:12" x14ac:dyDescent="0.3">
      <c r="A65" s="2">
        <v>32939</v>
      </c>
      <c r="B65">
        <v>139.5</v>
      </c>
      <c r="C65">
        <v>-66.5</v>
      </c>
      <c r="D65">
        <v>-67.790000000000006</v>
      </c>
      <c r="F65">
        <v>52596</v>
      </c>
      <c r="G65">
        <v>-97.811836242680002</v>
      </c>
      <c r="H65" s="2">
        <f t="shared" si="0"/>
        <v>49310</v>
      </c>
      <c r="I65">
        <f t="shared" si="1"/>
        <v>-69.2</v>
      </c>
      <c r="J65">
        <f t="shared" si="2"/>
        <v>818.63717317793669</v>
      </c>
      <c r="K65">
        <f>(I65-AVERAGE($I$12:I$51))^2</f>
        <v>24.817833062500053</v>
      </c>
      <c r="L65">
        <f t="shared" si="3"/>
        <v>28.611836242679999</v>
      </c>
    </row>
    <row r="66" spans="1:12" x14ac:dyDescent="0.3">
      <c r="A66" s="2">
        <v>32995</v>
      </c>
      <c r="B66">
        <v>138.729999999999</v>
      </c>
      <c r="C66">
        <v>-65.73</v>
      </c>
      <c r="D66">
        <v>-67.02</v>
      </c>
      <c r="F66">
        <v>52961</v>
      </c>
      <c r="G66">
        <v>-97.303245544429998</v>
      </c>
      <c r="H66" s="2">
        <f t="shared" si="0"/>
        <v>49675</v>
      </c>
      <c r="I66">
        <f t="shared" si="1"/>
        <v>-69.2</v>
      </c>
      <c r="J66">
        <f t="shared" si="2"/>
        <v>789.79241013052444</v>
      </c>
      <c r="K66">
        <f>(I66-AVERAGE($I$12:I$51))^2</f>
        <v>24.817833062500053</v>
      </c>
      <c r="L66">
        <f t="shared" si="3"/>
        <v>28.103245544429996</v>
      </c>
    </row>
    <row r="67" spans="1:12" x14ac:dyDescent="0.3">
      <c r="A67" s="2">
        <v>33049</v>
      </c>
      <c r="B67">
        <v>138.96</v>
      </c>
      <c r="C67">
        <v>-65.959999999999894</v>
      </c>
      <c r="D67">
        <v>-67.25</v>
      </c>
      <c r="F67">
        <v>53327</v>
      </c>
      <c r="G67">
        <v>-96.924751281740001</v>
      </c>
      <c r="H67" s="2">
        <f t="shared" si="0"/>
        <v>50041</v>
      </c>
      <c r="I67">
        <f t="shared" si="1"/>
        <v>-69.2</v>
      </c>
      <c r="J67">
        <f t="shared" si="2"/>
        <v>768.66183363434368</v>
      </c>
      <c r="K67">
        <f>(I67-AVERAGE($I$12:I$51))^2</f>
        <v>24.817833062500053</v>
      </c>
      <c r="L67">
        <f t="shared" si="3"/>
        <v>27.724751281739998</v>
      </c>
    </row>
    <row r="68" spans="1:12" x14ac:dyDescent="0.3">
      <c r="A68" s="2">
        <v>33100</v>
      </c>
      <c r="B68">
        <v>140.13</v>
      </c>
      <c r="C68">
        <v>-67.13</v>
      </c>
      <c r="D68">
        <v>-68.42</v>
      </c>
      <c r="F68">
        <v>53692</v>
      </c>
      <c r="G68">
        <v>-96.64638519287</v>
      </c>
      <c r="H68" s="2">
        <f t="shared" ref="H68:H82" si="4">$H$2+F68-$F$2+1</f>
        <v>50406</v>
      </c>
      <c r="I68">
        <f t="shared" ref="I68:I82" si="5">IFERROR(VLOOKUP(H68,A:D,4,FALSE),IFERROR(VLOOKUP(H68,A:D,4),0))</f>
        <v>-69.2</v>
      </c>
      <c r="J68">
        <f t="shared" si="2"/>
        <v>753.30406015539336</v>
      </c>
      <c r="K68">
        <f>(I68-AVERAGE($I$12:I$51))^2</f>
        <v>24.817833062500053</v>
      </c>
      <c r="L68">
        <f t="shared" si="3"/>
        <v>27.446385192869997</v>
      </c>
    </row>
    <row r="69" spans="1:12" x14ac:dyDescent="0.3">
      <c r="A69" s="2">
        <v>33157</v>
      </c>
      <c r="B69">
        <v>140.19999999999899</v>
      </c>
      <c r="C69">
        <v>-67.2</v>
      </c>
      <c r="D69">
        <v>-68.489999999999895</v>
      </c>
      <c r="F69">
        <v>54057</v>
      </c>
      <c r="G69">
        <v>-96.445724487299998</v>
      </c>
      <c r="H69" s="2">
        <f t="shared" si="4"/>
        <v>50771</v>
      </c>
      <c r="I69">
        <f t="shared" si="5"/>
        <v>-69.2</v>
      </c>
      <c r="J69">
        <f t="shared" si="2"/>
        <v>742.32950283785863</v>
      </c>
      <c r="K69">
        <f>(I69-AVERAGE($I$12:I$51))^2</f>
        <v>24.817833062500053</v>
      </c>
      <c r="L69">
        <f t="shared" si="3"/>
        <v>27.245724487299995</v>
      </c>
    </row>
    <row r="70" spans="1:12" x14ac:dyDescent="0.3">
      <c r="A70" s="2">
        <v>33204</v>
      </c>
      <c r="B70">
        <v>140.6</v>
      </c>
      <c r="C70">
        <v>-67.599999999999895</v>
      </c>
      <c r="D70">
        <v>-68.89</v>
      </c>
      <c r="F70">
        <v>54422</v>
      </c>
      <c r="G70">
        <v>-96.306686401370001</v>
      </c>
      <c r="H70" s="2">
        <f t="shared" si="4"/>
        <v>51136</v>
      </c>
      <c r="I70">
        <f t="shared" si="5"/>
        <v>-69.2</v>
      </c>
      <c r="J70">
        <f t="shared" si="2"/>
        <v>734.77244766221725</v>
      </c>
      <c r="K70">
        <f>(I70-AVERAGE($I$12:I$51))^2</f>
        <v>24.817833062500053</v>
      </c>
      <c r="L70">
        <f t="shared" si="3"/>
        <v>27.106686401369998</v>
      </c>
    </row>
    <row r="71" spans="1:12" x14ac:dyDescent="0.3">
      <c r="A71" s="2">
        <v>33269</v>
      </c>
      <c r="B71">
        <v>140.29</v>
      </c>
      <c r="C71">
        <v>-67.290000000000006</v>
      </c>
      <c r="D71">
        <v>-68.58</v>
      </c>
      <c r="F71">
        <v>54788</v>
      </c>
      <c r="G71">
        <v>-96.217079162600001</v>
      </c>
      <c r="H71" s="2">
        <f t="shared" si="4"/>
        <v>51502</v>
      </c>
      <c r="I71">
        <f t="shared" si="5"/>
        <v>-69.2</v>
      </c>
      <c r="J71">
        <f t="shared" si="2"/>
        <v>729.92256647819499</v>
      </c>
      <c r="K71">
        <f>(I71-AVERAGE($I$12:I$51))^2</f>
        <v>24.817833062500053</v>
      </c>
      <c r="L71">
        <f t="shared" si="3"/>
        <v>27.017079162599998</v>
      </c>
    </row>
    <row r="72" spans="1:12" x14ac:dyDescent="0.3">
      <c r="A72" s="2">
        <v>33295</v>
      </c>
      <c r="B72">
        <v>140.04</v>
      </c>
      <c r="C72">
        <v>-67.040000000000006</v>
      </c>
      <c r="D72">
        <v>-68.33</v>
      </c>
      <c r="F72">
        <v>55153</v>
      </c>
      <c r="G72">
        <v>-96.16788482666</v>
      </c>
      <c r="H72" s="2">
        <f t="shared" si="4"/>
        <v>51867</v>
      </c>
      <c r="I72">
        <f t="shared" si="5"/>
        <v>-69.2</v>
      </c>
      <c r="J72">
        <f t="shared" si="2"/>
        <v>727.26681202399845</v>
      </c>
      <c r="K72">
        <f>(I72-AVERAGE($I$12:I$51))^2</f>
        <v>24.817833062500053</v>
      </c>
      <c r="L72">
        <f t="shared" si="3"/>
        <v>26.967884826659997</v>
      </c>
    </row>
    <row r="73" spans="1:12" x14ac:dyDescent="0.3">
      <c r="A73" s="2">
        <v>33318</v>
      </c>
      <c r="B73">
        <v>140.06</v>
      </c>
      <c r="C73">
        <v>-67.06</v>
      </c>
      <c r="D73">
        <v>-68.349999999999895</v>
      </c>
      <c r="F73">
        <v>55518</v>
      </c>
      <c r="G73">
        <v>-96.15126800537</v>
      </c>
      <c r="H73" s="2">
        <f t="shared" si="4"/>
        <v>52232</v>
      </c>
      <c r="I73">
        <f t="shared" si="5"/>
        <v>-69.2</v>
      </c>
      <c r="J73">
        <f t="shared" si="2"/>
        <v>726.37084709728049</v>
      </c>
      <c r="K73">
        <f>(I73-AVERAGE($I$12:I$51))^2</f>
        <v>24.817833062500053</v>
      </c>
      <c r="L73">
        <f t="shared" si="3"/>
        <v>26.951268005369997</v>
      </c>
    </row>
    <row r="74" spans="1:12" x14ac:dyDescent="0.3">
      <c r="A74" s="2">
        <v>33388</v>
      </c>
      <c r="B74">
        <v>140.41</v>
      </c>
      <c r="C74">
        <v>-67.41</v>
      </c>
      <c r="D74">
        <v>-68.7</v>
      </c>
      <c r="F74">
        <v>55883</v>
      </c>
      <c r="G74">
        <v>-96.161506652829999</v>
      </c>
      <c r="H74" s="2">
        <f t="shared" si="4"/>
        <v>52597</v>
      </c>
      <c r="I74">
        <f t="shared" si="5"/>
        <v>-69.2</v>
      </c>
      <c r="J74">
        <f t="shared" si="2"/>
        <v>726.92284099059611</v>
      </c>
      <c r="K74">
        <f>(I74-AVERAGE($I$12:I$51))^2</f>
        <v>24.817833062500053</v>
      </c>
      <c r="L74">
        <f t="shared" si="3"/>
        <v>26.961506652829996</v>
      </c>
    </row>
    <row r="75" spans="1:12" x14ac:dyDescent="0.3">
      <c r="A75" s="2">
        <v>33427</v>
      </c>
      <c r="B75">
        <v>141.30000000000001</v>
      </c>
      <c r="C75">
        <v>-68.3</v>
      </c>
      <c r="D75">
        <v>-69.59</v>
      </c>
      <c r="F75">
        <v>56249</v>
      </c>
      <c r="G75">
        <v>-96.193740844730002</v>
      </c>
      <c r="H75" s="2">
        <f t="shared" si="4"/>
        <v>52963</v>
      </c>
      <c r="I75">
        <f t="shared" si="5"/>
        <v>-69.2</v>
      </c>
      <c r="J75">
        <f t="shared" si="2"/>
        <v>728.66204479244459</v>
      </c>
      <c r="K75">
        <f>(I75-AVERAGE($I$12:I$51))^2</f>
        <v>24.817833062500053</v>
      </c>
      <c r="L75">
        <f t="shared" si="3"/>
        <v>26.993740844729999</v>
      </c>
    </row>
    <row r="76" spans="1:12" x14ac:dyDescent="0.3">
      <c r="A76" s="2">
        <v>33478</v>
      </c>
      <c r="B76">
        <v>142.479999999999</v>
      </c>
      <c r="C76">
        <v>-69.48</v>
      </c>
      <c r="D76">
        <v>-70.77</v>
      </c>
      <c r="F76">
        <v>56614</v>
      </c>
      <c r="G76">
        <v>-96.24412536621</v>
      </c>
      <c r="H76" s="2">
        <f t="shared" si="4"/>
        <v>53328</v>
      </c>
      <c r="I76">
        <f t="shared" si="5"/>
        <v>-69.2</v>
      </c>
      <c r="J76">
        <f t="shared" si="2"/>
        <v>731.38471682328304</v>
      </c>
      <c r="K76">
        <f>(I76-AVERAGE($I$12:I$51))^2</f>
        <v>24.817833062500053</v>
      </c>
      <c r="L76">
        <f t="shared" si="3"/>
        <v>27.044125366209997</v>
      </c>
    </row>
    <row r="77" spans="1:12" x14ac:dyDescent="0.3">
      <c r="A77" s="2">
        <v>33554</v>
      </c>
      <c r="B77">
        <v>143.28</v>
      </c>
      <c r="C77">
        <v>-70.28</v>
      </c>
      <c r="D77">
        <v>-71.569999999999894</v>
      </c>
      <c r="F77">
        <v>56979</v>
      </c>
      <c r="G77">
        <v>-96.30948638916</v>
      </c>
      <c r="H77" s="2">
        <f t="shared" si="4"/>
        <v>53693</v>
      </c>
      <c r="I77">
        <f t="shared" si="5"/>
        <v>-69.2</v>
      </c>
      <c r="J77">
        <f t="shared" ref="J77:J82" si="6">(I77-G77)^2</f>
        <v>734.92425228405114</v>
      </c>
      <c r="K77">
        <f>(I77-AVERAGE($I$12:I$51))^2</f>
        <v>24.817833062500053</v>
      </c>
      <c r="L77">
        <f t="shared" ref="L77:L82" si="7">(I77-G77)</f>
        <v>27.109486389159997</v>
      </c>
    </row>
    <row r="78" spans="1:12" x14ac:dyDescent="0.3">
      <c r="A78" s="2">
        <v>33613</v>
      </c>
      <c r="B78">
        <v>143.46</v>
      </c>
      <c r="C78">
        <v>-70.459999999999894</v>
      </c>
      <c r="D78">
        <v>-71.75</v>
      </c>
      <c r="F78">
        <v>57344</v>
      </c>
      <c r="G78">
        <v>-96.38729095459</v>
      </c>
      <c r="H78" s="2">
        <f t="shared" si="4"/>
        <v>54058</v>
      </c>
      <c r="I78">
        <f t="shared" si="5"/>
        <v>-69.2</v>
      </c>
      <c r="J78">
        <f t="shared" si="6"/>
        <v>739.14878944953114</v>
      </c>
      <c r="K78">
        <f>(I78-AVERAGE($I$12:I$51))^2</f>
        <v>24.817833062500053</v>
      </c>
      <c r="L78">
        <f t="shared" si="7"/>
        <v>27.187290954589997</v>
      </c>
    </row>
    <row r="79" spans="1:12" x14ac:dyDescent="0.3">
      <c r="A79" s="2">
        <v>33667</v>
      </c>
      <c r="B79">
        <v>143.65</v>
      </c>
      <c r="C79">
        <v>-70.650000000000006</v>
      </c>
      <c r="D79">
        <v>-71.94</v>
      </c>
      <c r="F79">
        <v>57710</v>
      </c>
      <c r="G79">
        <v>-96.47566986084</v>
      </c>
      <c r="H79" s="2">
        <f t="shared" si="4"/>
        <v>54424</v>
      </c>
      <c r="I79">
        <f t="shared" si="5"/>
        <v>-69.2</v>
      </c>
      <c r="J79">
        <f t="shared" si="6"/>
        <v>743.96216635753535</v>
      </c>
      <c r="K79">
        <f>(I79-AVERAGE($I$12:I$51))^2</f>
        <v>24.817833062500053</v>
      </c>
      <c r="L79">
        <f t="shared" si="7"/>
        <v>27.275669860839997</v>
      </c>
    </row>
    <row r="80" spans="1:12" x14ac:dyDescent="0.3">
      <c r="A80" s="2">
        <v>33718</v>
      </c>
      <c r="B80">
        <v>143.54</v>
      </c>
      <c r="C80">
        <v>-70.540000000000006</v>
      </c>
      <c r="D80">
        <v>-71.83</v>
      </c>
      <c r="F80">
        <v>58075</v>
      </c>
      <c r="G80">
        <v>-96.572425842290002</v>
      </c>
      <c r="H80" s="2">
        <f t="shared" si="4"/>
        <v>54789</v>
      </c>
      <c r="I80">
        <f t="shared" si="5"/>
        <v>-69.2</v>
      </c>
      <c r="J80">
        <f t="shared" si="6"/>
        <v>749.24969649166542</v>
      </c>
      <c r="K80">
        <f>(I80-AVERAGE($I$12:I$51))^2</f>
        <v>24.817833062500053</v>
      </c>
      <c r="L80">
        <f t="shared" si="7"/>
        <v>27.372425842289999</v>
      </c>
    </row>
    <row r="81" spans="1:12" x14ac:dyDescent="0.3">
      <c r="A81" s="2">
        <v>33781</v>
      </c>
      <c r="B81">
        <v>143.11000000000001</v>
      </c>
      <c r="C81">
        <v>-70.11</v>
      </c>
      <c r="D81">
        <v>-71.400000000000006</v>
      </c>
      <c r="F81">
        <v>61727</v>
      </c>
      <c r="G81">
        <v>-97.781845092769998</v>
      </c>
      <c r="H81" s="2">
        <f t="shared" si="4"/>
        <v>58441</v>
      </c>
      <c r="I81">
        <f t="shared" si="5"/>
        <v>-69.2</v>
      </c>
      <c r="J81">
        <f t="shared" si="6"/>
        <v>816.92186890710025</v>
      </c>
      <c r="K81">
        <f>(I81-AVERAGE($I$12:I$51))^2</f>
        <v>24.817833062500053</v>
      </c>
      <c r="L81">
        <f t="shared" si="7"/>
        <v>28.581845092769996</v>
      </c>
    </row>
    <row r="82" spans="1:12" x14ac:dyDescent="0.3">
      <c r="A82" s="2">
        <v>33843</v>
      </c>
      <c r="B82">
        <v>143.54</v>
      </c>
      <c r="C82">
        <v>-70.540000000000006</v>
      </c>
      <c r="D82">
        <v>-71.83</v>
      </c>
      <c r="F82">
        <v>65380</v>
      </c>
      <c r="G82">
        <v>-99.094093322749998</v>
      </c>
      <c r="H82" s="2">
        <f t="shared" si="4"/>
        <v>62094</v>
      </c>
      <c r="I82">
        <f t="shared" si="5"/>
        <v>-69.2</v>
      </c>
      <c r="J82">
        <f t="shared" si="6"/>
        <v>893.65681558928588</v>
      </c>
      <c r="K82">
        <f>(I82-AVERAGE($I$12:I$51))^2</f>
        <v>24.817833062500053</v>
      </c>
      <c r="L82">
        <f t="shared" si="7"/>
        <v>29.894093322749995</v>
      </c>
    </row>
    <row r="83" spans="1:12" x14ac:dyDescent="0.3">
      <c r="A83" s="2">
        <v>33898</v>
      </c>
      <c r="B83">
        <v>143.86000000000001</v>
      </c>
      <c r="C83">
        <v>-70.86</v>
      </c>
      <c r="D83">
        <v>-72.150000000000006</v>
      </c>
    </row>
    <row r="84" spans="1:12" x14ac:dyDescent="0.3">
      <c r="A84" s="2">
        <v>33954</v>
      </c>
      <c r="B84">
        <v>143.44</v>
      </c>
      <c r="C84">
        <v>-70.44</v>
      </c>
      <c r="D84">
        <v>-71.73</v>
      </c>
    </row>
    <row r="85" spans="1:12" x14ac:dyDescent="0.3">
      <c r="A85" s="2">
        <v>34017</v>
      </c>
      <c r="B85">
        <v>143.47</v>
      </c>
      <c r="C85">
        <v>-70.47</v>
      </c>
      <c r="D85">
        <v>-71.760000000000005</v>
      </c>
    </row>
    <row r="86" spans="1:12" x14ac:dyDescent="0.3">
      <c r="A86" s="2">
        <v>34078</v>
      </c>
      <c r="B86">
        <v>143.09</v>
      </c>
      <c r="C86">
        <v>-70.09</v>
      </c>
      <c r="D86">
        <v>-71.38</v>
      </c>
    </row>
    <row r="87" spans="1:12" x14ac:dyDescent="0.3">
      <c r="A87" s="2">
        <v>34145</v>
      </c>
      <c r="B87">
        <v>143.19999999999899</v>
      </c>
      <c r="C87">
        <v>-70.2</v>
      </c>
      <c r="D87">
        <v>-71.489999999999895</v>
      </c>
    </row>
    <row r="88" spans="1:12" x14ac:dyDescent="0.3">
      <c r="A88" s="2">
        <v>34205</v>
      </c>
      <c r="B88">
        <v>144.37</v>
      </c>
      <c r="C88">
        <v>-71.37</v>
      </c>
      <c r="D88">
        <v>-72.66</v>
      </c>
    </row>
    <row r="89" spans="1:12" x14ac:dyDescent="0.3">
      <c r="A89" s="2">
        <v>34276</v>
      </c>
      <c r="B89">
        <v>145.18</v>
      </c>
      <c r="C89">
        <v>-72.180000000000007</v>
      </c>
      <c r="D89">
        <v>-73.47</v>
      </c>
    </row>
    <row r="90" spans="1:12" x14ac:dyDescent="0.3">
      <c r="A90" s="2">
        <v>34338</v>
      </c>
      <c r="B90">
        <v>147.04</v>
      </c>
      <c r="C90">
        <v>-74.040000000000006</v>
      </c>
      <c r="D90">
        <v>-75.33</v>
      </c>
    </row>
    <row r="91" spans="1:12" x14ac:dyDescent="0.3">
      <c r="A91" s="2">
        <v>34383</v>
      </c>
      <c r="B91">
        <v>148.32</v>
      </c>
      <c r="C91">
        <v>-75.319999999999894</v>
      </c>
      <c r="D91">
        <v>-76.61</v>
      </c>
    </row>
    <row r="92" spans="1:12" x14ac:dyDescent="0.3">
      <c r="A92" s="2">
        <v>34437</v>
      </c>
      <c r="B92">
        <v>148.229999999999</v>
      </c>
      <c r="C92">
        <v>-75.23</v>
      </c>
      <c r="D92">
        <v>-76.52</v>
      </c>
    </row>
    <row r="93" spans="1:12" x14ac:dyDescent="0.3">
      <c r="A93" s="2">
        <v>34505</v>
      </c>
      <c r="B93">
        <v>147.41999999999899</v>
      </c>
      <c r="C93">
        <v>-74.42</v>
      </c>
      <c r="D93">
        <v>-75.709999999999894</v>
      </c>
    </row>
    <row r="94" spans="1:12" x14ac:dyDescent="0.3">
      <c r="A94" s="2">
        <v>34563</v>
      </c>
      <c r="B94">
        <v>147.47</v>
      </c>
      <c r="C94">
        <v>-74.47</v>
      </c>
      <c r="D94">
        <v>-75.760000000000005</v>
      </c>
    </row>
    <row r="95" spans="1:12" x14ac:dyDescent="0.3">
      <c r="A95" s="2">
        <v>34641</v>
      </c>
      <c r="B95">
        <v>147.24</v>
      </c>
      <c r="C95">
        <v>-74.239999999999895</v>
      </c>
      <c r="D95">
        <v>-75.53</v>
      </c>
    </row>
    <row r="96" spans="1:12" x14ac:dyDescent="0.3">
      <c r="A96" s="2">
        <v>34705</v>
      </c>
      <c r="B96">
        <v>146.66</v>
      </c>
      <c r="C96">
        <v>-73.66</v>
      </c>
      <c r="D96">
        <v>-74.95</v>
      </c>
    </row>
    <row r="97" spans="1:4" x14ac:dyDescent="0.3">
      <c r="A97" s="2">
        <v>34768</v>
      </c>
      <c r="B97">
        <v>144.16</v>
      </c>
      <c r="C97">
        <v>-71.16</v>
      </c>
      <c r="D97">
        <v>-72.45</v>
      </c>
    </row>
    <row r="98" spans="1:4" x14ac:dyDescent="0.3">
      <c r="A98" s="2">
        <v>34822</v>
      </c>
      <c r="B98">
        <v>145.76</v>
      </c>
      <c r="C98">
        <v>-72.760000000000005</v>
      </c>
      <c r="D98">
        <v>-74.05</v>
      </c>
    </row>
    <row r="99" spans="1:4" x14ac:dyDescent="0.3">
      <c r="A99" s="2">
        <v>34890</v>
      </c>
      <c r="B99">
        <v>145.82</v>
      </c>
      <c r="C99">
        <v>-72.819999999999894</v>
      </c>
      <c r="D99">
        <v>-74.11</v>
      </c>
    </row>
    <row r="100" spans="1:4" x14ac:dyDescent="0.3">
      <c r="A100" s="2">
        <v>34990</v>
      </c>
      <c r="B100">
        <v>146.88</v>
      </c>
      <c r="C100">
        <v>-73.88</v>
      </c>
      <c r="D100">
        <v>-75.17</v>
      </c>
    </row>
    <row r="101" spans="1:4" x14ac:dyDescent="0.3">
      <c r="A101" s="2">
        <v>35080</v>
      </c>
      <c r="B101">
        <v>147.07</v>
      </c>
      <c r="C101">
        <v>-74.069999999999894</v>
      </c>
      <c r="D101">
        <v>-75.36</v>
      </c>
    </row>
    <row r="102" spans="1:4" x14ac:dyDescent="0.3">
      <c r="A102" s="2">
        <v>35159</v>
      </c>
      <c r="B102">
        <v>146.88</v>
      </c>
      <c r="C102">
        <v>-73.88</v>
      </c>
      <c r="D102">
        <v>-75.17</v>
      </c>
    </row>
    <row r="103" spans="1:4" x14ac:dyDescent="0.3">
      <c r="A103" s="2">
        <v>35257</v>
      </c>
      <c r="B103">
        <v>146.80000000000001</v>
      </c>
      <c r="C103">
        <v>-73.8</v>
      </c>
      <c r="D103">
        <v>-75.09</v>
      </c>
    </row>
    <row r="104" spans="1:4" x14ac:dyDescent="0.3">
      <c r="A104" s="2">
        <v>35354</v>
      </c>
      <c r="B104">
        <v>146.49</v>
      </c>
      <c r="C104">
        <v>-73.489999999999895</v>
      </c>
      <c r="D104">
        <v>-74.78</v>
      </c>
    </row>
    <row r="105" spans="1:4" x14ac:dyDescent="0.3">
      <c r="A105" s="2">
        <v>35440</v>
      </c>
      <c r="B105">
        <v>146.16999999999899</v>
      </c>
      <c r="C105">
        <v>-73.17</v>
      </c>
      <c r="D105">
        <v>-74.459999999999894</v>
      </c>
    </row>
    <row r="106" spans="1:4" x14ac:dyDescent="0.3">
      <c r="A106" s="2">
        <v>35544</v>
      </c>
      <c r="B106">
        <v>145.81</v>
      </c>
      <c r="C106">
        <v>-72.81</v>
      </c>
      <c r="D106">
        <v>-74.099999999999895</v>
      </c>
    </row>
    <row r="107" spans="1:4" x14ac:dyDescent="0.3">
      <c r="A107" s="2">
        <v>35628</v>
      </c>
      <c r="B107">
        <v>146.61000000000001</v>
      </c>
      <c r="C107">
        <v>-73.61</v>
      </c>
      <c r="D107">
        <v>-74.900000000000006</v>
      </c>
    </row>
    <row r="108" spans="1:4" x14ac:dyDescent="0.3">
      <c r="A108" s="2">
        <v>35739</v>
      </c>
      <c r="B108">
        <v>148.35</v>
      </c>
      <c r="C108">
        <v>-75.349999999999895</v>
      </c>
      <c r="D108">
        <v>-76.64</v>
      </c>
    </row>
    <row r="109" spans="1:4" x14ac:dyDescent="0.3">
      <c r="A109" s="2">
        <v>35804</v>
      </c>
      <c r="B109">
        <v>147.29</v>
      </c>
      <c r="C109">
        <v>-74.290000000000006</v>
      </c>
      <c r="D109">
        <v>-75.58</v>
      </c>
    </row>
    <row r="110" spans="1:4" x14ac:dyDescent="0.3">
      <c r="A110" s="2">
        <v>35908</v>
      </c>
      <c r="B110">
        <v>146.79</v>
      </c>
      <c r="C110">
        <v>-73.790000000000006</v>
      </c>
      <c r="D110">
        <v>-75.08</v>
      </c>
    </row>
    <row r="111" spans="1:4" x14ac:dyDescent="0.3">
      <c r="A111" s="2">
        <v>35985</v>
      </c>
      <c r="B111">
        <v>147.08000000000001</v>
      </c>
      <c r="C111">
        <v>-74.08</v>
      </c>
      <c r="D111">
        <v>-75.37</v>
      </c>
    </row>
    <row r="112" spans="1:4" x14ac:dyDescent="0.3">
      <c r="A112" s="2">
        <v>36094</v>
      </c>
      <c r="B112">
        <v>147.99</v>
      </c>
      <c r="C112">
        <v>-74.989999999999895</v>
      </c>
      <c r="D112">
        <v>-76.28</v>
      </c>
    </row>
    <row r="113" spans="1:4" x14ac:dyDescent="0.3">
      <c r="A113" s="2">
        <v>36166</v>
      </c>
      <c r="B113">
        <v>147.66</v>
      </c>
      <c r="C113">
        <v>-74.66</v>
      </c>
      <c r="D113">
        <v>-75.95</v>
      </c>
    </row>
    <row r="114" spans="1:4" x14ac:dyDescent="0.3">
      <c r="A114" s="2">
        <v>36272</v>
      </c>
      <c r="B114">
        <v>147.33000000000001</v>
      </c>
      <c r="C114">
        <v>-74.33</v>
      </c>
      <c r="D114">
        <v>-75.62</v>
      </c>
    </row>
    <row r="115" spans="1:4" x14ac:dyDescent="0.3">
      <c r="A115" s="2">
        <v>36348</v>
      </c>
      <c r="B115">
        <v>148.19</v>
      </c>
      <c r="C115">
        <v>-75.19</v>
      </c>
      <c r="D115">
        <v>-76.48</v>
      </c>
    </row>
    <row r="116" spans="1:4" x14ac:dyDescent="0.3">
      <c r="A116" s="2">
        <v>36474</v>
      </c>
      <c r="B116">
        <v>148.4</v>
      </c>
      <c r="C116">
        <v>-75.400000000000006</v>
      </c>
      <c r="D116">
        <v>-76.69</v>
      </c>
    </row>
    <row r="117" spans="1:4" x14ac:dyDescent="0.3">
      <c r="A117" s="2">
        <v>36537</v>
      </c>
      <c r="B117">
        <v>147.97</v>
      </c>
      <c r="C117">
        <v>-74.97</v>
      </c>
      <c r="D117">
        <v>-76.260000000000005</v>
      </c>
    </row>
    <row r="118" spans="1:4" x14ac:dyDescent="0.3">
      <c r="A118" s="2">
        <v>36654</v>
      </c>
      <c r="B118">
        <v>147.46</v>
      </c>
      <c r="C118">
        <v>-74.459999999999894</v>
      </c>
      <c r="D118">
        <v>-75.75</v>
      </c>
    </row>
    <row r="119" spans="1:4" x14ac:dyDescent="0.3">
      <c r="A119" s="2">
        <v>36719</v>
      </c>
      <c r="B119">
        <v>148</v>
      </c>
      <c r="C119">
        <v>-75</v>
      </c>
      <c r="D119">
        <v>-76.290000000000006</v>
      </c>
    </row>
    <row r="120" spans="1:4" x14ac:dyDescent="0.3">
      <c r="A120" s="2">
        <v>36831</v>
      </c>
      <c r="B120">
        <v>148.63999999999899</v>
      </c>
      <c r="C120">
        <v>-75.64</v>
      </c>
      <c r="D120">
        <v>-76.930000000000007</v>
      </c>
    </row>
    <row r="121" spans="1:4" x14ac:dyDescent="0.3">
      <c r="A121" s="2">
        <v>36938</v>
      </c>
      <c r="B121">
        <v>148.88999999999899</v>
      </c>
      <c r="C121">
        <v>-75.89</v>
      </c>
      <c r="D121">
        <v>-77.180000000000007</v>
      </c>
    </row>
    <row r="122" spans="1:4" x14ac:dyDescent="0.3">
      <c r="A122" s="2">
        <v>37005</v>
      </c>
      <c r="B122">
        <v>148.66999999999899</v>
      </c>
      <c r="C122">
        <v>-75.67</v>
      </c>
      <c r="D122">
        <v>-76.959999999999894</v>
      </c>
    </row>
    <row r="123" spans="1:4" x14ac:dyDescent="0.3">
      <c r="A123" s="2">
        <v>37084</v>
      </c>
      <c r="B123">
        <v>149.08000000000001</v>
      </c>
      <c r="C123">
        <v>-76.08</v>
      </c>
      <c r="D123">
        <v>-77.37</v>
      </c>
    </row>
    <row r="124" spans="1:4" x14ac:dyDescent="0.3">
      <c r="A124" s="2">
        <v>37194</v>
      </c>
      <c r="B124">
        <v>150.19</v>
      </c>
      <c r="C124">
        <v>-77.19</v>
      </c>
      <c r="D124">
        <v>-78.48</v>
      </c>
    </row>
    <row r="125" spans="1:4" x14ac:dyDescent="0.3">
      <c r="A125" s="2">
        <v>37270</v>
      </c>
      <c r="B125">
        <v>151.37</v>
      </c>
      <c r="C125">
        <v>-78.37</v>
      </c>
      <c r="D125">
        <v>-79.66</v>
      </c>
    </row>
    <row r="126" spans="1:4" x14ac:dyDescent="0.3">
      <c r="A126" s="2">
        <v>37363</v>
      </c>
      <c r="B126">
        <v>150.72</v>
      </c>
      <c r="C126">
        <v>-77.72</v>
      </c>
      <c r="D126">
        <v>-79.010000000000005</v>
      </c>
    </row>
    <row r="127" spans="1:4" x14ac:dyDescent="0.3">
      <c r="A127" s="2">
        <v>37447</v>
      </c>
      <c r="B127">
        <v>151.87</v>
      </c>
      <c r="C127">
        <v>-78.87</v>
      </c>
      <c r="D127">
        <v>-80.16</v>
      </c>
    </row>
    <row r="128" spans="1:4" x14ac:dyDescent="0.3">
      <c r="A128" s="2">
        <v>37552</v>
      </c>
      <c r="B128">
        <v>154.16999999999899</v>
      </c>
      <c r="C128">
        <v>-81.17</v>
      </c>
      <c r="D128">
        <v>-82.46</v>
      </c>
    </row>
    <row r="129" spans="1:4" x14ac:dyDescent="0.3">
      <c r="A129" s="2">
        <v>37630</v>
      </c>
      <c r="B129">
        <v>153.46</v>
      </c>
      <c r="C129">
        <v>-80.459999999999894</v>
      </c>
      <c r="D129">
        <v>-81.75</v>
      </c>
    </row>
    <row r="130" spans="1:4" x14ac:dyDescent="0.3">
      <c r="A130" s="2">
        <v>37735</v>
      </c>
      <c r="B130">
        <v>152.76</v>
      </c>
      <c r="C130">
        <v>-79.760000000000005</v>
      </c>
      <c r="D130">
        <v>-81.05</v>
      </c>
    </row>
    <row r="131" spans="1:4" x14ac:dyDescent="0.3">
      <c r="A131" s="2">
        <v>37812</v>
      </c>
      <c r="B131">
        <v>152.63999999999899</v>
      </c>
      <c r="C131">
        <v>-79.64</v>
      </c>
      <c r="D131">
        <v>-80.930000000000007</v>
      </c>
    </row>
    <row r="132" spans="1:4" x14ac:dyDescent="0.3">
      <c r="A132" s="2">
        <v>37929</v>
      </c>
      <c r="B132">
        <v>152.65</v>
      </c>
      <c r="C132">
        <v>-79.650000000000006</v>
      </c>
      <c r="D132">
        <v>-80.94</v>
      </c>
    </row>
    <row r="133" spans="1:4" x14ac:dyDescent="0.3">
      <c r="A133" s="2">
        <v>37998</v>
      </c>
      <c r="B133">
        <v>152.75</v>
      </c>
      <c r="C133">
        <v>-79.75</v>
      </c>
      <c r="D133">
        <v>-81.040000000000006</v>
      </c>
    </row>
    <row r="134" spans="1:4" x14ac:dyDescent="0.3">
      <c r="A134" s="2">
        <v>38097</v>
      </c>
      <c r="B134">
        <v>152.19</v>
      </c>
      <c r="C134">
        <v>-79.19</v>
      </c>
      <c r="D134">
        <v>-80.48</v>
      </c>
    </row>
    <row r="135" spans="1:4" x14ac:dyDescent="0.3">
      <c r="A135" s="2">
        <v>38176</v>
      </c>
      <c r="B135">
        <v>152.58000000000001</v>
      </c>
      <c r="C135">
        <v>-79.58</v>
      </c>
      <c r="D135">
        <v>-80.87</v>
      </c>
    </row>
    <row r="136" spans="1:4" x14ac:dyDescent="0.3">
      <c r="A136" s="2">
        <v>38362</v>
      </c>
      <c r="B136">
        <v>152.63999999999899</v>
      </c>
      <c r="C136">
        <v>-79.64</v>
      </c>
      <c r="D136">
        <v>-80.930000000000007</v>
      </c>
    </row>
    <row r="137" spans="1:4" x14ac:dyDescent="0.3">
      <c r="A137" s="2">
        <v>38413</v>
      </c>
      <c r="B137">
        <v>152.58000000000001</v>
      </c>
      <c r="C137">
        <v>-79.58</v>
      </c>
      <c r="D137">
        <v>-80.87</v>
      </c>
    </row>
    <row r="138" spans="1:4" x14ac:dyDescent="0.3">
      <c r="A138" s="2">
        <v>38463</v>
      </c>
      <c r="B138">
        <v>152.26</v>
      </c>
      <c r="C138">
        <v>-79.260000000000005</v>
      </c>
      <c r="D138">
        <v>-80.55</v>
      </c>
    </row>
    <row r="139" spans="1:4" x14ac:dyDescent="0.3">
      <c r="A139" s="2">
        <v>38547</v>
      </c>
      <c r="B139">
        <v>153.41</v>
      </c>
      <c r="C139">
        <v>-80.41</v>
      </c>
      <c r="D139">
        <v>-81.7</v>
      </c>
    </row>
    <row r="140" spans="1:4" x14ac:dyDescent="0.3">
      <c r="A140" s="2">
        <v>38650</v>
      </c>
      <c r="B140">
        <v>154.49</v>
      </c>
      <c r="C140">
        <v>-81.489999999999895</v>
      </c>
      <c r="D140">
        <v>-82.78</v>
      </c>
    </row>
    <row r="141" spans="1:4" x14ac:dyDescent="0.3">
      <c r="A141" s="2">
        <v>38652</v>
      </c>
      <c r="B141">
        <v>154.66</v>
      </c>
      <c r="C141">
        <v>-81.66</v>
      </c>
      <c r="D141">
        <v>-82.95</v>
      </c>
    </row>
    <row r="142" spans="1:4" x14ac:dyDescent="0.3">
      <c r="A142" s="2">
        <v>38720</v>
      </c>
      <c r="B142">
        <v>153.84</v>
      </c>
      <c r="C142">
        <v>-80.84</v>
      </c>
      <c r="D142">
        <v>-82.13</v>
      </c>
    </row>
    <row r="143" spans="1:4" x14ac:dyDescent="0.3">
      <c r="A143" s="2">
        <v>38741</v>
      </c>
      <c r="B143">
        <v>153.6</v>
      </c>
      <c r="C143">
        <v>-80.599999999999895</v>
      </c>
      <c r="D143">
        <v>-81.89</v>
      </c>
    </row>
    <row r="144" spans="1:4" x14ac:dyDescent="0.3">
      <c r="A144" s="2">
        <v>38742</v>
      </c>
      <c r="B144">
        <v>153.56</v>
      </c>
      <c r="C144">
        <v>-80.56</v>
      </c>
      <c r="D144">
        <v>-81.849999999999895</v>
      </c>
    </row>
    <row r="145" spans="1:4" x14ac:dyDescent="0.3">
      <c r="A145" s="2">
        <v>38744</v>
      </c>
      <c r="B145">
        <v>153.78</v>
      </c>
      <c r="C145">
        <v>-80.78</v>
      </c>
      <c r="D145">
        <v>-82.07</v>
      </c>
    </row>
    <row r="146" spans="1:4" x14ac:dyDescent="0.3">
      <c r="A146" s="2">
        <v>38826</v>
      </c>
      <c r="B146">
        <v>153.37</v>
      </c>
      <c r="C146">
        <v>-80.37</v>
      </c>
      <c r="D146">
        <v>-81.66</v>
      </c>
    </row>
    <row r="147" spans="1:4" x14ac:dyDescent="0.3">
      <c r="A147" s="2">
        <v>38903</v>
      </c>
      <c r="B147">
        <v>153.69999999999899</v>
      </c>
      <c r="C147">
        <v>-80.7</v>
      </c>
      <c r="D147">
        <v>-81.99</v>
      </c>
    </row>
    <row r="148" spans="1:4" x14ac:dyDescent="0.3">
      <c r="A148" s="2">
        <v>39013</v>
      </c>
      <c r="B148">
        <v>153.88</v>
      </c>
      <c r="C148">
        <v>-80.88</v>
      </c>
      <c r="D148">
        <v>-82.17</v>
      </c>
    </row>
    <row r="149" spans="1:4" x14ac:dyDescent="0.3">
      <c r="A149" s="2">
        <v>39092</v>
      </c>
      <c r="B149">
        <v>154</v>
      </c>
      <c r="C149">
        <v>-81</v>
      </c>
      <c r="D149">
        <v>-82.29</v>
      </c>
    </row>
    <row r="150" spans="1:4" x14ac:dyDescent="0.3">
      <c r="A150" s="2">
        <v>39203</v>
      </c>
      <c r="B150">
        <v>153.94999999999899</v>
      </c>
      <c r="C150">
        <v>-80.95</v>
      </c>
      <c r="D150">
        <v>-82.24</v>
      </c>
    </row>
    <row r="151" spans="1:4" x14ac:dyDescent="0.3">
      <c r="A151" s="2">
        <v>39287</v>
      </c>
      <c r="B151">
        <v>156.22</v>
      </c>
      <c r="C151">
        <v>-83.22</v>
      </c>
      <c r="D151">
        <v>-84.51</v>
      </c>
    </row>
    <row r="152" spans="1:4" x14ac:dyDescent="0.3">
      <c r="A152" s="2">
        <v>39378</v>
      </c>
      <c r="B152">
        <v>158.51</v>
      </c>
      <c r="C152">
        <v>-85.51</v>
      </c>
      <c r="D152">
        <v>-86.8</v>
      </c>
    </row>
    <row r="153" spans="1:4" x14ac:dyDescent="0.3">
      <c r="A153" s="2">
        <v>39457</v>
      </c>
      <c r="B153">
        <v>158.41</v>
      </c>
      <c r="C153">
        <v>-85.41</v>
      </c>
      <c r="D153">
        <v>-86.7</v>
      </c>
    </row>
    <row r="154" spans="1:4" x14ac:dyDescent="0.3">
      <c r="A154" s="2">
        <v>39547</v>
      </c>
      <c r="B154">
        <v>158.05000000000001</v>
      </c>
      <c r="C154">
        <v>-85.05</v>
      </c>
      <c r="D154">
        <v>-86.34</v>
      </c>
    </row>
    <row r="155" spans="1:4" x14ac:dyDescent="0.3">
      <c r="A155" s="2">
        <v>39659</v>
      </c>
      <c r="B155">
        <v>159.08000000000001</v>
      </c>
      <c r="C155">
        <v>-86.08</v>
      </c>
      <c r="D155">
        <v>-87.37</v>
      </c>
    </row>
    <row r="156" spans="1:4" x14ac:dyDescent="0.3">
      <c r="A156" s="2">
        <v>39736</v>
      </c>
      <c r="B156">
        <v>159.15</v>
      </c>
      <c r="C156">
        <v>-86.15</v>
      </c>
      <c r="D156">
        <v>-87.44</v>
      </c>
    </row>
    <row r="157" spans="1:4" x14ac:dyDescent="0.3">
      <c r="A157" s="2">
        <v>39834</v>
      </c>
      <c r="B157">
        <v>158.72</v>
      </c>
      <c r="C157">
        <v>-85.72</v>
      </c>
      <c r="D157">
        <v>-87.01</v>
      </c>
    </row>
    <row r="158" spans="1:4" x14ac:dyDescent="0.3">
      <c r="A158" s="2">
        <v>39912</v>
      </c>
      <c r="B158">
        <v>158.13</v>
      </c>
      <c r="C158">
        <v>-85.13</v>
      </c>
      <c r="D158">
        <v>-86.42</v>
      </c>
    </row>
    <row r="159" spans="1:4" x14ac:dyDescent="0.3">
      <c r="A159" s="2">
        <v>40049</v>
      </c>
      <c r="B159">
        <v>158.97</v>
      </c>
      <c r="C159">
        <v>-85.97</v>
      </c>
      <c r="D159">
        <v>-87.26</v>
      </c>
    </row>
    <row r="160" spans="1:4" x14ac:dyDescent="0.3">
      <c r="A160" s="2">
        <v>40108</v>
      </c>
      <c r="B160">
        <v>158.96</v>
      </c>
      <c r="C160">
        <v>-85.96</v>
      </c>
      <c r="D160">
        <v>-87.25</v>
      </c>
    </row>
    <row r="161" spans="1:4" x14ac:dyDescent="0.3">
      <c r="A161" s="2">
        <v>40192</v>
      </c>
      <c r="B161">
        <v>158.51</v>
      </c>
      <c r="C161">
        <v>-85.51</v>
      </c>
      <c r="D161">
        <v>-86.8</v>
      </c>
    </row>
    <row r="162" spans="1:4" x14ac:dyDescent="0.3">
      <c r="A162" s="2">
        <v>40287</v>
      </c>
      <c r="B162">
        <v>157.65</v>
      </c>
      <c r="C162">
        <v>-84.65</v>
      </c>
      <c r="D162">
        <v>-85.94</v>
      </c>
    </row>
    <row r="163" spans="1:4" x14ac:dyDescent="0.3">
      <c r="A163" s="2">
        <v>40380</v>
      </c>
      <c r="B163">
        <v>158.62</v>
      </c>
      <c r="C163">
        <v>-85.62</v>
      </c>
      <c r="D163">
        <v>-86.91</v>
      </c>
    </row>
    <row r="164" spans="1:4" x14ac:dyDescent="0.3">
      <c r="A164" s="2">
        <v>40463</v>
      </c>
      <c r="B164">
        <v>158.59</v>
      </c>
      <c r="C164">
        <v>-85.59</v>
      </c>
      <c r="D164">
        <v>-86.88</v>
      </c>
    </row>
    <row r="165" spans="1:4" x14ac:dyDescent="0.3">
      <c r="A165" s="2">
        <v>40570</v>
      </c>
      <c r="B165">
        <v>156.46</v>
      </c>
      <c r="C165">
        <v>-83.46</v>
      </c>
      <c r="D165">
        <v>-84.75</v>
      </c>
    </row>
    <row r="166" spans="1:4" x14ac:dyDescent="0.3">
      <c r="A166" s="2">
        <v>40647</v>
      </c>
      <c r="B166">
        <v>154.229999999999</v>
      </c>
      <c r="C166">
        <v>-81.23</v>
      </c>
      <c r="D166">
        <v>-82.52</v>
      </c>
    </row>
    <row r="167" spans="1:4" x14ac:dyDescent="0.3">
      <c r="A167" s="2">
        <v>40731</v>
      </c>
      <c r="B167">
        <v>153.76</v>
      </c>
      <c r="C167">
        <v>-80.760000000000005</v>
      </c>
      <c r="D167">
        <v>-82.05</v>
      </c>
    </row>
    <row r="168" spans="1:4" x14ac:dyDescent="0.3">
      <c r="A168" s="2">
        <v>40819</v>
      </c>
      <c r="B168">
        <v>153.18</v>
      </c>
      <c r="C168">
        <v>-80.180000000000007</v>
      </c>
      <c r="D168">
        <v>-81.47</v>
      </c>
    </row>
    <row r="169" spans="1:4" x14ac:dyDescent="0.3">
      <c r="A169" s="2">
        <v>40926</v>
      </c>
      <c r="B169">
        <v>150.71</v>
      </c>
      <c r="C169">
        <v>-77.709999999999894</v>
      </c>
      <c r="D169">
        <v>-79</v>
      </c>
    </row>
    <row r="170" spans="1:4" x14ac:dyDescent="0.3">
      <c r="A170" s="2">
        <v>41030</v>
      </c>
      <c r="B170">
        <v>148.66999999999899</v>
      </c>
      <c r="C170">
        <v>-75.67</v>
      </c>
      <c r="D170">
        <v>-76.959999999999894</v>
      </c>
    </row>
    <row r="171" spans="1:4" x14ac:dyDescent="0.3">
      <c r="A171" s="2">
        <v>41115</v>
      </c>
      <c r="B171">
        <v>148.88999999999899</v>
      </c>
      <c r="C171">
        <v>-75.89</v>
      </c>
      <c r="D171">
        <v>-77.180000000000007</v>
      </c>
    </row>
    <row r="172" spans="1:4" x14ac:dyDescent="0.3">
      <c r="A172" s="2">
        <v>41186</v>
      </c>
      <c r="B172">
        <v>148.4</v>
      </c>
      <c r="C172">
        <v>-75.400000000000006</v>
      </c>
      <c r="D172">
        <v>-76.69</v>
      </c>
    </row>
    <row r="173" spans="1:4" x14ac:dyDescent="0.3">
      <c r="A173" s="2">
        <v>41284</v>
      </c>
      <c r="B173">
        <v>147.68</v>
      </c>
      <c r="C173">
        <v>-74.680000000000007</v>
      </c>
      <c r="D173">
        <v>-75.97</v>
      </c>
    </row>
    <row r="174" spans="1:4" x14ac:dyDescent="0.3">
      <c r="A174" s="2">
        <v>41373</v>
      </c>
      <c r="B174">
        <v>146.91999999999899</v>
      </c>
      <c r="C174">
        <v>-73.92</v>
      </c>
      <c r="D174">
        <v>-75.209999999999894</v>
      </c>
    </row>
    <row r="175" spans="1:4" x14ac:dyDescent="0.3">
      <c r="A175" s="2">
        <v>41465</v>
      </c>
      <c r="B175">
        <v>146.9</v>
      </c>
      <c r="C175">
        <v>-73.900000000000006</v>
      </c>
      <c r="D175">
        <v>-75.19</v>
      </c>
    </row>
    <row r="176" spans="1:4" x14ac:dyDescent="0.3">
      <c r="A176" s="2">
        <v>41562</v>
      </c>
      <c r="B176">
        <v>146.44</v>
      </c>
      <c r="C176">
        <v>-73.44</v>
      </c>
      <c r="D176">
        <v>-74.73</v>
      </c>
    </row>
    <row r="177" spans="1:4" x14ac:dyDescent="0.3">
      <c r="A177" s="2">
        <v>41654</v>
      </c>
      <c r="B177">
        <v>146.24</v>
      </c>
      <c r="C177">
        <v>-73.239999999999895</v>
      </c>
      <c r="D177">
        <v>-74.53</v>
      </c>
    </row>
    <row r="178" spans="1:4" x14ac:dyDescent="0.3">
      <c r="A178" s="2">
        <v>41711</v>
      </c>
      <c r="B178">
        <v>146.13999999999899</v>
      </c>
      <c r="C178">
        <v>-73.14</v>
      </c>
      <c r="D178">
        <v>-74.430000000000007</v>
      </c>
    </row>
    <row r="179" spans="1:4" x14ac:dyDescent="0.3">
      <c r="A179" s="2">
        <v>41745</v>
      </c>
      <c r="B179">
        <v>145.66999999999899</v>
      </c>
      <c r="C179">
        <v>-72.67</v>
      </c>
      <c r="D179">
        <v>-73.959999999999894</v>
      </c>
    </row>
    <row r="180" spans="1:4" x14ac:dyDescent="0.3">
      <c r="A180" s="2">
        <v>41835</v>
      </c>
      <c r="B180">
        <v>146.38</v>
      </c>
      <c r="C180">
        <v>-73.38</v>
      </c>
      <c r="D180">
        <v>-74.67</v>
      </c>
    </row>
    <row r="181" spans="1:4" x14ac:dyDescent="0.3">
      <c r="A181" s="2">
        <v>41915</v>
      </c>
      <c r="B181">
        <v>146.13</v>
      </c>
      <c r="C181">
        <v>-73.13</v>
      </c>
      <c r="D181">
        <v>-74.42</v>
      </c>
    </row>
    <row r="182" spans="1:4" x14ac:dyDescent="0.3">
      <c r="A182" s="2">
        <v>42018</v>
      </c>
      <c r="B182">
        <v>145.62</v>
      </c>
      <c r="C182">
        <v>-72.62</v>
      </c>
      <c r="D182">
        <v>-73.91</v>
      </c>
    </row>
    <row r="183" spans="1:4" x14ac:dyDescent="0.3">
      <c r="A183" s="2">
        <v>42129</v>
      </c>
      <c r="B183">
        <v>145.4</v>
      </c>
      <c r="C183">
        <v>-72.400000000000006</v>
      </c>
      <c r="D183">
        <v>-73.69</v>
      </c>
    </row>
    <row r="184" spans="1:4" x14ac:dyDescent="0.3">
      <c r="A184" s="2">
        <v>42185</v>
      </c>
      <c r="B184">
        <v>145.74</v>
      </c>
      <c r="C184">
        <v>-72.739999999999895</v>
      </c>
      <c r="D184">
        <v>-74.03</v>
      </c>
    </row>
    <row r="185" spans="1:4" x14ac:dyDescent="0.3">
      <c r="A185" s="2">
        <v>42285</v>
      </c>
      <c r="B185">
        <v>146.47</v>
      </c>
      <c r="C185">
        <v>-73.47</v>
      </c>
      <c r="D185">
        <v>-74.760000000000005</v>
      </c>
    </row>
    <row r="186" spans="1:4" x14ac:dyDescent="0.3">
      <c r="A186" s="2">
        <v>42383</v>
      </c>
      <c r="B186">
        <v>145.729999999999</v>
      </c>
      <c r="C186">
        <v>-72.73</v>
      </c>
      <c r="D186">
        <v>-74.02</v>
      </c>
    </row>
    <row r="187" spans="1:4" x14ac:dyDescent="0.3">
      <c r="A187" s="2">
        <v>42481</v>
      </c>
      <c r="B187">
        <v>144.979999999999</v>
      </c>
      <c r="C187">
        <v>-71.98</v>
      </c>
      <c r="D187">
        <v>-73.27</v>
      </c>
    </row>
    <row r="188" spans="1:4" x14ac:dyDescent="0.3">
      <c r="A188" s="2">
        <v>42576</v>
      </c>
      <c r="B188">
        <v>145.18</v>
      </c>
      <c r="C188">
        <v>-72.180000000000007</v>
      </c>
      <c r="D188">
        <v>-73.47</v>
      </c>
    </row>
    <row r="189" spans="1:4" x14ac:dyDescent="0.3">
      <c r="A189" s="2">
        <v>42661</v>
      </c>
      <c r="B189">
        <v>145.38</v>
      </c>
      <c r="C189">
        <v>-72.38</v>
      </c>
      <c r="D189">
        <v>-73.67</v>
      </c>
    </row>
    <row r="190" spans="1:4" x14ac:dyDescent="0.3">
      <c r="A190" s="2">
        <v>42773</v>
      </c>
      <c r="B190">
        <v>145.34</v>
      </c>
      <c r="C190">
        <v>-72.34</v>
      </c>
      <c r="D190">
        <v>-73.63</v>
      </c>
    </row>
    <row r="191" spans="1:4" x14ac:dyDescent="0.3">
      <c r="A191" s="2">
        <v>42830</v>
      </c>
      <c r="B191">
        <v>144.69999999999899</v>
      </c>
      <c r="C191">
        <v>-71.7</v>
      </c>
      <c r="D191">
        <v>-72.989999999999895</v>
      </c>
    </row>
    <row r="192" spans="1:4" x14ac:dyDescent="0.3">
      <c r="A192" s="2">
        <v>42923</v>
      </c>
      <c r="B192">
        <v>144.54</v>
      </c>
      <c r="C192">
        <v>-71.540000000000006</v>
      </c>
      <c r="D192">
        <v>-72.83</v>
      </c>
    </row>
    <row r="193" spans="1:4" x14ac:dyDescent="0.3">
      <c r="A193" s="2">
        <v>43031</v>
      </c>
      <c r="B193">
        <v>144.6</v>
      </c>
      <c r="C193">
        <v>-71.599999999999895</v>
      </c>
      <c r="D193">
        <v>-72.89</v>
      </c>
    </row>
    <row r="194" spans="1:4" x14ac:dyDescent="0.3">
      <c r="A194" s="2">
        <v>43165</v>
      </c>
      <c r="B194">
        <v>144.29</v>
      </c>
      <c r="C194">
        <v>-71.290000000000006</v>
      </c>
      <c r="D194">
        <v>-72.58</v>
      </c>
    </row>
    <row r="195" spans="1:4" x14ac:dyDescent="0.3">
      <c r="A195" s="2">
        <v>43299</v>
      </c>
      <c r="B195">
        <v>144.479999999999</v>
      </c>
      <c r="C195">
        <v>-71.48</v>
      </c>
      <c r="D195">
        <v>-72.77</v>
      </c>
    </row>
    <row r="196" spans="1:4" x14ac:dyDescent="0.3">
      <c r="A196" s="2">
        <v>43382</v>
      </c>
      <c r="B196">
        <v>143.91</v>
      </c>
      <c r="C196">
        <v>-70.91</v>
      </c>
      <c r="D196">
        <v>-72.2</v>
      </c>
    </row>
    <row r="197" spans="1:4" x14ac:dyDescent="0.3">
      <c r="A197" s="2">
        <v>43495</v>
      </c>
      <c r="B197">
        <v>142.75</v>
      </c>
      <c r="C197">
        <v>-69.75</v>
      </c>
      <c r="D197">
        <v>-71.040000000000006</v>
      </c>
    </row>
    <row r="198" spans="1:4" x14ac:dyDescent="0.3">
      <c r="A198" s="2">
        <v>43572</v>
      </c>
      <c r="B198">
        <v>141.88</v>
      </c>
      <c r="C198">
        <v>-68.88</v>
      </c>
      <c r="D198">
        <v>-70.17</v>
      </c>
    </row>
    <row r="199" spans="1:4" x14ac:dyDescent="0.3">
      <c r="A199" s="2">
        <v>43657</v>
      </c>
      <c r="B199">
        <v>142.72</v>
      </c>
      <c r="C199">
        <v>-69.72</v>
      </c>
      <c r="D199">
        <v>-71.010000000000005</v>
      </c>
    </row>
    <row r="200" spans="1:4" x14ac:dyDescent="0.3">
      <c r="A200" s="2">
        <v>43836</v>
      </c>
      <c r="B200">
        <v>142.27000000000001</v>
      </c>
      <c r="C200">
        <v>-69.27</v>
      </c>
      <c r="D200">
        <v>-70.56</v>
      </c>
    </row>
    <row r="201" spans="1:4" x14ac:dyDescent="0.3">
      <c r="A201" s="2">
        <v>43857</v>
      </c>
      <c r="B201">
        <v>142.13999999999899</v>
      </c>
      <c r="C201">
        <v>-69.14</v>
      </c>
      <c r="D201">
        <v>-70.430000000000007</v>
      </c>
    </row>
    <row r="202" spans="1:4" x14ac:dyDescent="0.3">
      <c r="A202" s="2">
        <v>43959</v>
      </c>
      <c r="B202">
        <v>141.16</v>
      </c>
      <c r="C202">
        <v>-68.16</v>
      </c>
      <c r="D202">
        <v>-69.45</v>
      </c>
    </row>
    <row r="203" spans="1:4" x14ac:dyDescent="0.3">
      <c r="A203" s="2">
        <v>44019</v>
      </c>
      <c r="B203">
        <v>141.54</v>
      </c>
      <c r="C203">
        <v>-68.540000000000006</v>
      </c>
      <c r="D203">
        <v>-69.83</v>
      </c>
    </row>
    <row r="204" spans="1:4" x14ac:dyDescent="0.3">
      <c r="A204" s="2">
        <v>44211</v>
      </c>
      <c r="B204">
        <v>141.44</v>
      </c>
      <c r="C204">
        <v>-68.44</v>
      </c>
      <c r="D204">
        <v>-69.73</v>
      </c>
    </row>
    <row r="205" spans="1:4" x14ac:dyDescent="0.3">
      <c r="A205" s="2">
        <v>44391</v>
      </c>
      <c r="B205">
        <v>141.96</v>
      </c>
      <c r="C205">
        <v>-68.959999999999894</v>
      </c>
      <c r="D205">
        <v>-70.25</v>
      </c>
    </row>
    <row r="206" spans="1:4" x14ac:dyDescent="0.3">
      <c r="A206" s="2">
        <v>44574</v>
      </c>
      <c r="B206">
        <v>140.91</v>
      </c>
      <c r="C206">
        <v>-67.91</v>
      </c>
      <c r="D206">
        <v>-69.2</v>
      </c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BD7C95-5250-4BCA-8AED-8722DB26595E}">
  <dimension ref="A1:P82"/>
  <sheetViews>
    <sheetView workbookViewId="0">
      <selection activeCell="K7" sqref="K7:M7"/>
    </sheetView>
  </sheetViews>
  <sheetFormatPr defaultRowHeight="14.4" x14ac:dyDescent="0.3"/>
  <cols>
    <col min="1" max="1" width="10.5546875" bestFit="1" customWidth="1"/>
  </cols>
  <sheetData>
    <row r="1" spans="1:15" s="1" customFormat="1" x14ac:dyDescent="0.3">
      <c r="A1" s="1" t="s">
        <v>0</v>
      </c>
      <c r="B1" s="1" t="s">
        <v>1</v>
      </c>
      <c r="C1" s="1" t="s">
        <v>2</v>
      </c>
      <c r="D1" s="1" t="s">
        <v>3</v>
      </c>
    </row>
    <row r="2" spans="1:15" x14ac:dyDescent="0.3">
      <c r="A2" s="2">
        <v>38426</v>
      </c>
      <c r="B2">
        <v>107</v>
      </c>
      <c r="C2">
        <v>-89</v>
      </c>
      <c r="D2">
        <v>-89.91</v>
      </c>
      <c r="F2">
        <v>3288</v>
      </c>
      <c r="G2">
        <v>34.383338928222997</v>
      </c>
      <c r="H2" s="2">
        <v>1</v>
      </c>
      <c r="I2">
        <f>IFERROR(VLOOKUP(H2,$A$2:$D$542,4,FALSE),IFERROR(VLOOKUP(H2,$A$2:$D$542,4),0))</f>
        <v>0</v>
      </c>
      <c r="K2">
        <f>MAX(D:D)</f>
        <v>-77.33</v>
      </c>
    </row>
    <row r="3" spans="1:15" x14ac:dyDescent="0.3">
      <c r="A3" s="2">
        <v>38439</v>
      </c>
      <c r="B3">
        <v>103.8</v>
      </c>
      <c r="C3">
        <v>-85.8</v>
      </c>
      <c r="D3">
        <v>-86.71</v>
      </c>
      <c r="F3">
        <v>10958</v>
      </c>
      <c r="G3">
        <v>32.150817871093999</v>
      </c>
      <c r="H3" s="2">
        <f>$H$2+F3-$F$2+1</f>
        <v>7672</v>
      </c>
      <c r="I3">
        <f>IFERROR(VLOOKUP(H3,A:D,4,FALSE),IFERROR(VLOOKUP(H3,A:D,4),0))</f>
        <v>0</v>
      </c>
      <c r="K3">
        <f>MIN(D:D)</f>
        <v>-98.41</v>
      </c>
    </row>
    <row r="4" spans="1:15" x14ac:dyDescent="0.3">
      <c r="A4" s="2">
        <v>38461</v>
      </c>
      <c r="B4">
        <v>107.15</v>
      </c>
      <c r="C4">
        <v>-89.15</v>
      </c>
      <c r="D4">
        <v>-90.06</v>
      </c>
      <c r="F4">
        <v>17897</v>
      </c>
      <c r="G4">
        <v>28.566173553466999</v>
      </c>
      <c r="H4" s="2">
        <f t="shared" ref="H4:H67" si="0">$H$2+F4-$F$2+1</f>
        <v>14611</v>
      </c>
      <c r="I4">
        <f t="shared" ref="I4:I67" si="1">IFERROR(VLOOKUP(H4,A:D,4,FALSE),IFERROR(VLOOKUP(H4,A:D,4),0))</f>
        <v>0</v>
      </c>
      <c r="L4" t="s">
        <v>9</v>
      </c>
      <c r="M4" t="s">
        <v>10</v>
      </c>
      <c r="N4" t="s">
        <v>11</v>
      </c>
      <c r="O4" t="s">
        <v>12</v>
      </c>
    </row>
    <row r="5" spans="1:15" x14ac:dyDescent="0.3">
      <c r="A5" s="2">
        <v>38554</v>
      </c>
      <c r="B5">
        <v>108.16</v>
      </c>
      <c r="C5">
        <v>-90.16</v>
      </c>
      <c r="D5">
        <v>-91.07</v>
      </c>
      <c r="F5">
        <v>20089</v>
      </c>
      <c r="G5">
        <v>20.513597488403001</v>
      </c>
      <c r="H5" s="2">
        <f t="shared" si="0"/>
        <v>16803</v>
      </c>
      <c r="I5">
        <f t="shared" si="1"/>
        <v>0</v>
      </c>
      <c r="K5">
        <f>CORREL(G36:G51,I36:I51)^2</f>
        <v>0.86830745175722901</v>
      </c>
      <c r="L5">
        <f>1-(SUM(J10:J51)/SUM(K10:K51))</f>
        <v>0.73329457497793704</v>
      </c>
      <c r="M5">
        <f>SUM(L10:L51)*100/SUM(I10:I51)</f>
        <v>2.321887572706975</v>
      </c>
      <c r="N5">
        <f>SQRT(SUM(J10:J51))/COUNT(J10:J51)</f>
        <v>0.76479939878149472</v>
      </c>
      <c r="O5">
        <f>N5/_xlfn.STDEV.S(I36:I51)</f>
        <v>0.12500908365949454</v>
      </c>
    </row>
    <row r="6" spans="1:15" x14ac:dyDescent="0.3">
      <c r="A6" s="2">
        <v>38643</v>
      </c>
      <c r="B6">
        <v>107.46</v>
      </c>
      <c r="C6">
        <v>-89.46</v>
      </c>
      <c r="D6">
        <v>-90.37</v>
      </c>
      <c r="F6">
        <v>22646</v>
      </c>
      <c r="G6">
        <v>15.260869979858001</v>
      </c>
      <c r="H6" s="2">
        <f t="shared" si="0"/>
        <v>19360</v>
      </c>
      <c r="I6">
        <f t="shared" si="1"/>
        <v>0</v>
      </c>
    </row>
    <row r="7" spans="1:15" x14ac:dyDescent="0.3">
      <c r="A7" s="2">
        <v>38744</v>
      </c>
      <c r="B7">
        <v>108.13</v>
      </c>
      <c r="C7">
        <v>-90.13</v>
      </c>
      <c r="D7">
        <v>-91.04</v>
      </c>
      <c r="F7">
        <v>24472</v>
      </c>
      <c r="G7">
        <v>7.7200245857239</v>
      </c>
      <c r="H7" s="2">
        <f t="shared" si="0"/>
        <v>21186</v>
      </c>
      <c r="I7">
        <f t="shared" si="1"/>
        <v>0</v>
      </c>
      <c r="K7">
        <f>CORREL(N36:N51,I36:I51)^2</f>
        <v>0.87419759979917611</v>
      </c>
      <c r="L7">
        <f>1-(SUM(O10:O51)/SUM(K10:K51))</f>
        <v>-0.39144326574744093</v>
      </c>
      <c r="M7">
        <f>SUM(P10:P51)*100/SUM(I10:I51)</f>
        <v>7.5324699863161575</v>
      </c>
    </row>
    <row r="8" spans="1:15" x14ac:dyDescent="0.3">
      <c r="A8" s="2">
        <v>38817</v>
      </c>
      <c r="B8">
        <v>106.57</v>
      </c>
      <c r="C8">
        <v>-88.57</v>
      </c>
      <c r="D8">
        <v>-89.48</v>
      </c>
      <c r="F8">
        <v>27029</v>
      </c>
      <c r="G8">
        <v>-8.0576505661009996</v>
      </c>
      <c r="H8" s="2">
        <f t="shared" si="0"/>
        <v>23743</v>
      </c>
      <c r="I8">
        <f t="shared" si="1"/>
        <v>0</v>
      </c>
    </row>
    <row r="9" spans="1:15" x14ac:dyDescent="0.3">
      <c r="A9" s="2">
        <v>38903</v>
      </c>
      <c r="B9">
        <v>112.27</v>
      </c>
      <c r="C9">
        <v>-94.27</v>
      </c>
      <c r="D9">
        <v>-95.18</v>
      </c>
      <c r="F9">
        <v>28124</v>
      </c>
      <c r="G9">
        <v>-17.354740142819999</v>
      </c>
      <c r="H9" s="2">
        <f t="shared" si="0"/>
        <v>24838</v>
      </c>
      <c r="I9">
        <f t="shared" si="1"/>
        <v>0</v>
      </c>
    </row>
    <row r="10" spans="1:15" x14ac:dyDescent="0.3">
      <c r="A10" s="2">
        <v>39014</v>
      </c>
      <c r="B10">
        <v>106.32</v>
      </c>
      <c r="C10">
        <v>-88.32</v>
      </c>
      <c r="D10">
        <v>-89.23</v>
      </c>
      <c r="F10">
        <v>29951</v>
      </c>
      <c r="G10">
        <v>-36.912162780759999</v>
      </c>
      <c r="H10" s="2">
        <f t="shared" si="0"/>
        <v>26665</v>
      </c>
      <c r="I10">
        <f t="shared" si="1"/>
        <v>0</v>
      </c>
    </row>
    <row r="11" spans="1:15" x14ac:dyDescent="0.3">
      <c r="A11" s="2">
        <v>39101</v>
      </c>
      <c r="B11">
        <v>105.8</v>
      </c>
      <c r="C11">
        <v>-87.8</v>
      </c>
      <c r="D11">
        <v>-88.71</v>
      </c>
      <c r="F11">
        <v>31777</v>
      </c>
      <c r="G11">
        <v>-51.382572174069999</v>
      </c>
      <c r="H11" s="2">
        <f t="shared" si="0"/>
        <v>28491</v>
      </c>
      <c r="I11">
        <f t="shared" si="1"/>
        <v>0</v>
      </c>
    </row>
    <row r="12" spans="1:15" x14ac:dyDescent="0.3">
      <c r="A12" s="2">
        <v>39210</v>
      </c>
      <c r="B12">
        <v>105.95</v>
      </c>
      <c r="C12">
        <v>-87.95</v>
      </c>
      <c r="D12">
        <v>-88.86</v>
      </c>
      <c r="F12">
        <v>33238</v>
      </c>
      <c r="G12">
        <v>-59.036750793460001</v>
      </c>
      <c r="H12" s="2">
        <f t="shared" si="0"/>
        <v>29952</v>
      </c>
      <c r="I12">
        <f t="shared" si="1"/>
        <v>0</v>
      </c>
    </row>
    <row r="13" spans="1:15" x14ac:dyDescent="0.3">
      <c r="A13" s="2">
        <v>39287</v>
      </c>
      <c r="B13">
        <v>110</v>
      </c>
      <c r="C13">
        <v>-92</v>
      </c>
      <c r="D13">
        <v>-92.91</v>
      </c>
      <c r="F13">
        <v>33603</v>
      </c>
      <c r="G13">
        <v>-60.293426513669999</v>
      </c>
      <c r="H13" s="2">
        <f t="shared" si="0"/>
        <v>30317</v>
      </c>
      <c r="I13">
        <f t="shared" si="1"/>
        <v>0</v>
      </c>
    </row>
    <row r="14" spans="1:15" x14ac:dyDescent="0.3">
      <c r="A14" s="2">
        <v>39372</v>
      </c>
      <c r="B14">
        <v>113.91</v>
      </c>
      <c r="C14">
        <v>-95.91</v>
      </c>
      <c r="D14">
        <v>-96.82</v>
      </c>
      <c r="F14">
        <v>33968</v>
      </c>
      <c r="G14">
        <v>-62.008392333979998</v>
      </c>
      <c r="H14" s="2">
        <f t="shared" si="0"/>
        <v>30682</v>
      </c>
      <c r="I14">
        <f t="shared" si="1"/>
        <v>0</v>
      </c>
    </row>
    <row r="15" spans="1:15" x14ac:dyDescent="0.3">
      <c r="A15" s="2">
        <v>39477</v>
      </c>
      <c r="B15">
        <v>111.09</v>
      </c>
      <c r="C15">
        <v>-93.09</v>
      </c>
      <c r="D15">
        <v>-94</v>
      </c>
      <c r="F15">
        <v>34334</v>
      </c>
      <c r="G15">
        <v>-61.737335205080001</v>
      </c>
      <c r="H15" s="2">
        <f t="shared" si="0"/>
        <v>31048</v>
      </c>
      <c r="I15">
        <f t="shared" si="1"/>
        <v>0</v>
      </c>
    </row>
    <row r="16" spans="1:15" x14ac:dyDescent="0.3">
      <c r="A16" s="2">
        <v>39553</v>
      </c>
      <c r="B16">
        <v>109.15</v>
      </c>
      <c r="C16">
        <v>-91.15</v>
      </c>
      <c r="D16">
        <v>-92.06</v>
      </c>
      <c r="F16">
        <v>34699</v>
      </c>
      <c r="G16">
        <v>-63.79870223999</v>
      </c>
      <c r="H16" s="2">
        <f t="shared" si="0"/>
        <v>31413</v>
      </c>
      <c r="I16">
        <f t="shared" si="1"/>
        <v>0</v>
      </c>
    </row>
    <row r="17" spans="1:9" x14ac:dyDescent="0.3">
      <c r="A17" s="2">
        <v>39657</v>
      </c>
      <c r="B17">
        <v>111.95</v>
      </c>
      <c r="C17">
        <v>-93.95</v>
      </c>
      <c r="D17">
        <v>-94.86</v>
      </c>
      <c r="F17">
        <v>35064</v>
      </c>
      <c r="G17">
        <v>-66.42473602295</v>
      </c>
      <c r="H17" s="2">
        <f t="shared" si="0"/>
        <v>31778</v>
      </c>
      <c r="I17">
        <f t="shared" si="1"/>
        <v>0</v>
      </c>
    </row>
    <row r="18" spans="1:9" x14ac:dyDescent="0.3">
      <c r="A18" s="2">
        <v>39765</v>
      </c>
      <c r="B18">
        <v>111.12</v>
      </c>
      <c r="C18">
        <v>-93.12</v>
      </c>
      <c r="D18">
        <v>-94.03</v>
      </c>
      <c r="F18">
        <v>35429</v>
      </c>
      <c r="G18">
        <v>-67.412551879879999</v>
      </c>
      <c r="H18" s="2">
        <f t="shared" si="0"/>
        <v>32143</v>
      </c>
      <c r="I18">
        <f t="shared" si="1"/>
        <v>0</v>
      </c>
    </row>
    <row r="19" spans="1:9" x14ac:dyDescent="0.3">
      <c r="A19" s="2">
        <v>39867</v>
      </c>
      <c r="B19">
        <v>110.66</v>
      </c>
      <c r="C19">
        <v>-92.66</v>
      </c>
      <c r="D19">
        <v>-93.57</v>
      </c>
      <c r="F19">
        <v>35795</v>
      </c>
      <c r="G19">
        <v>-67.963500976559999</v>
      </c>
      <c r="H19" s="2">
        <f t="shared" si="0"/>
        <v>32509</v>
      </c>
      <c r="I19">
        <f t="shared" si="1"/>
        <v>0</v>
      </c>
    </row>
    <row r="20" spans="1:9" x14ac:dyDescent="0.3">
      <c r="A20" s="2">
        <v>39932</v>
      </c>
      <c r="B20">
        <v>112.88</v>
      </c>
      <c r="C20">
        <v>-94.88</v>
      </c>
      <c r="D20">
        <v>-95.79</v>
      </c>
      <c r="F20">
        <v>36160</v>
      </c>
      <c r="G20">
        <v>-68.785873413090002</v>
      </c>
      <c r="H20" s="2">
        <f t="shared" si="0"/>
        <v>32874</v>
      </c>
      <c r="I20">
        <f t="shared" si="1"/>
        <v>0</v>
      </c>
    </row>
    <row r="21" spans="1:9" x14ac:dyDescent="0.3">
      <c r="A21" s="2">
        <v>40037</v>
      </c>
      <c r="B21">
        <v>110.47</v>
      </c>
      <c r="C21">
        <v>-92.47</v>
      </c>
      <c r="D21">
        <v>-93.38</v>
      </c>
      <c r="F21">
        <v>36525</v>
      </c>
      <c r="G21">
        <v>-69.459968566889998</v>
      </c>
      <c r="H21" s="2">
        <f t="shared" si="0"/>
        <v>33239</v>
      </c>
      <c r="I21">
        <f t="shared" si="1"/>
        <v>0</v>
      </c>
    </row>
    <row r="22" spans="1:9" x14ac:dyDescent="0.3">
      <c r="A22" s="2">
        <v>40107</v>
      </c>
      <c r="B22">
        <v>111.03</v>
      </c>
      <c r="C22">
        <v>-93.03</v>
      </c>
      <c r="D22">
        <v>-93.94</v>
      </c>
      <c r="F22">
        <v>36890</v>
      </c>
      <c r="G22">
        <v>-72.93822479248</v>
      </c>
      <c r="H22" s="2">
        <f t="shared" si="0"/>
        <v>33604</v>
      </c>
      <c r="I22">
        <f t="shared" si="1"/>
        <v>0</v>
      </c>
    </row>
    <row r="23" spans="1:9" x14ac:dyDescent="0.3">
      <c r="A23" s="2">
        <v>40212</v>
      </c>
      <c r="B23">
        <v>108.92</v>
      </c>
      <c r="C23">
        <v>-90.92</v>
      </c>
      <c r="D23">
        <v>-91.83</v>
      </c>
      <c r="F23">
        <v>37256</v>
      </c>
      <c r="G23">
        <v>-73.443321228030001</v>
      </c>
      <c r="H23" s="2">
        <f t="shared" si="0"/>
        <v>33970</v>
      </c>
      <c r="I23">
        <f t="shared" si="1"/>
        <v>0</v>
      </c>
    </row>
    <row r="24" spans="1:9" x14ac:dyDescent="0.3">
      <c r="A24" s="2">
        <v>40288</v>
      </c>
      <c r="B24">
        <v>111.03</v>
      </c>
      <c r="C24">
        <v>-93.03</v>
      </c>
      <c r="D24">
        <v>-93.94</v>
      </c>
      <c r="F24">
        <v>37621</v>
      </c>
      <c r="G24">
        <v>-74.456718444819998</v>
      </c>
      <c r="H24" s="2">
        <f t="shared" si="0"/>
        <v>34335</v>
      </c>
      <c r="I24">
        <f t="shared" si="1"/>
        <v>0</v>
      </c>
    </row>
    <row r="25" spans="1:9" x14ac:dyDescent="0.3">
      <c r="A25" s="2">
        <v>40379</v>
      </c>
      <c r="B25">
        <v>111.95</v>
      </c>
      <c r="C25">
        <v>-93.95</v>
      </c>
      <c r="D25">
        <v>-94.86</v>
      </c>
      <c r="F25">
        <v>37986</v>
      </c>
      <c r="G25">
        <v>-76.115440368649999</v>
      </c>
      <c r="H25" s="2">
        <f t="shared" si="0"/>
        <v>34700</v>
      </c>
      <c r="I25">
        <f t="shared" si="1"/>
        <v>0</v>
      </c>
    </row>
    <row r="26" spans="1:9" x14ac:dyDescent="0.3">
      <c r="A26" s="2">
        <v>40387</v>
      </c>
      <c r="B26">
        <v>112.69</v>
      </c>
      <c r="C26">
        <v>-94.69</v>
      </c>
      <c r="D26">
        <v>-95.6</v>
      </c>
      <c r="F26">
        <v>38351</v>
      </c>
      <c r="G26">
        <v>-77.747940063480002</v>
      </c>
      <c r="H26" s="2">
        <f t="shared" si="0"/>
        <v>35065</v>
      </c>
      <c r="I26">
        <f t="shared" si="1"/>
        <v>0</v>
      </c>
    </row>
    <row r="27" spans="1:9" x14ac:dyDescent="0.3">
      <c r="A27" s="2">
        <v>40422</v>
      </c>
      <c r="B27">
        <v>115.5</v>
      </c>
      <c r="C27">
        <v>-97.5</v>
      </c>
      <c r="D27">
        <v>-98.41</v>
      </c>
      <c r="F27">
        <v>38717</v>
      </c>
      <c r="G27">
        <v>-77.689041137700002</v>
      </c>
      <c r="H27" s="2">
        <f t="shared" si="0"/>
        <v>35431</v>
      </c>
      <c r="I27">
        <f t="shared" si="1"/>
        <v>0</v>
      </c>
    </row>
    <row r="28" spans="1:9" x14ac:dyDescent="0.3">
      <c r="A28" s="2">
        <v>40491</v>
      </c>
      <c r="B28">
        <v>111.1</v>
      </c>
      <c r="C28">
        <v>-93.1</v>
      </c>
      <c r="D28">
        <v>-94.01</v>
      </c>
      <c r="F28">
        <v>39082</v>
      </c>
      <c r="G28">
        <v>-78.83731842041</v>
      </c>
      <c r="H28" s="2">
        <f t="shared" si="0"/>
        <v>35796</v>
      </c>
      <c r="I28">
        <f t="shared" si="1"/>
        <v>0</v>
      </c>
    </row>
    <row r="29" spans="1:9" x14ac:dyDescent="0.3">
      <c r="A29" s="2">
        <v>40589</v>
      </c>
      <c r="B29">
        <v>109.74</v>
      </c>
      <c r="C29">
        <v>-91.74</v>
      </c>
      <c r="D29">
        <v>-92.65</v>
      </c>
      <c r="F29">
        <v>39447</v>
      </c>
      <c r="G29">
        <v>-77.16919708252</v>
      </c>
      <c r="H29" s="2">
        <f t="shared" si="0"/>
        <v>36161</v>
      </c>
      <c r="I29">
        <f t="shared" si="1"/>
        <v>0</v>
      </c>
    </row>
    <row r="30" spans="1:9" x14ac:dyDescent="0.3">
      <c r="A30" s="2">
        <v>40654</v>
      </c>
      <c r="B30">
        <v>112.33</v>
      </c>
      <c r="C30">
        <v>-94.33</v>
      </c>
      <c r="D30">
        <v>-95.24</v>
      </c>
      <c r="F30">
        <v>39812</v>
      </c>
      <c r="G30">
        <v>-78.115264892580001</v>
      </c>
      <c r="H30" s="2">
        <f t="shared" si="0"/>
        <v>36526</v>
      </c>
      <c r="I30">
        <f t="shared" si="1"/>
        <v>0</v>
      </c>
    </row>
    <row r="31" spans="1:9" x14ac:dyDescent="0.3">
      <c r="A31" s="2">
        <v>40750</v>
      </c>
      <c r="B31">
        <v>109.02</v>
      </c>
      <c r="C31">
        <v>-91.02</v>
      </c>
      <c r="D31">
        <v>-91.93</v>
      </c>
      <c r="F31">
        <v>40178</v>
      </c>
      <c r="G31">
        <v>-79.20709991455</v>
      </c>
      <c r="H31" s="2">
        <f t="shared" si="0"/>
        <v>36892</v>
      </c>
      <c r="I31">
        <f t="shared" si="1"/>
        <v>0</v>
      </c>
    </row>
    <row r="32" spans="1:9" x14ac:dyDescent="0.3">
      <c r="A32" s="2">
        <v>40836</v>
      </c>
      <c r="B32">
        <v>108.67</v>
      </c>
      <c r="C32">
        <v>-90.67</v>
      </c>
      <c r="D32">
        <v>-91.58</v>
      </c>
      <c r="F32">
        <v>40543</v>
      </c>
      <c r="G32">
        <v>-81.094779968259999</v>
      </c>
      <c r="H32" s="2">
        <f t="shared" si="0"/>
        <v>37257</v>
      </c>
      <c r="I32">
        <f t="shared" si="1"/>
        <v>0</v>
      </c>
    </row>
    <row r="33" spans="1:16" x14ac:dyDescent="0.3">
      <c r="A33" s="2">
        <v>40939</v>
      </c>
      <c r="B33">
        <v>107.13</v>
      </c>
      <c r="C33">
        <v>-89.13</v>
      </c>
      <c r="D33">
        <v>-90.04</v>
      </c>
      <c r="F33">
        <v>40908</v>
      </c>
      <c r="G33">
        <v>-83.902336120610002</v>
      </c>
      <c r="H33" s="2">
        <f t="shared" si="0"/>
        <v>37622</v>
      </c>
      <c r="I33">
        <f t="shared" si="1"/>
        <v>0</v>
      </c>
    </row>
    <row r="34" spans="1:16" x14ac:dyDescent="0.3">
      <c r="A34" s="2">
        <v>41022</v>
      </c>
      <c r="B34">
        <v>104.63</v>
      </c>
      <c r="C34">
        <v>-86.63</v>
      </c>
      <c r="D34">
        <v>-87.54</v>
      </c>
      <c r="F34">
        <v>41273</v>
      </c>
      <c r="G34">
        <v>-85.8482131958</v>
      </c>
      <c r="H34" s="2">
        <f t="shared" si="0"/>
        <v>37987</v>
      </c>
      <c r="I34">
        <f t="shared" si="1"/>
        <v>0</v>
      </c>
    </row>
    <row r="35" spans="1:16" x14ac:dyDescent="0.3">
      <c r="A35" s="2">
        <v>41100</v>
      </c>
      <c r="B35">
        <v>105.28</v>
      </c>
      <c r="C35">
        <v>-87.28</v>
      </c>
      <c r="D35">
        <v>-88.19</v>
      </c>
      <c r="F35">
        <v>41639</v>
      </c>
      <c r="G35">
        <v>-87.186233520510001</v>
      </c>
      <c r="H35" s="2">
        <f t="shared" si="0"/>
        <v>38353</v>
      </c>
      <c r="I35">
        <f t="shared" si="1"/>
        <v>0</v>
      </c>
    </row>
    <row r="36" spans="1:16" x14ac:dyDescent="0.3">
      <c r="A36" s="2">
        <v>41214</v>
      </c>
      <c r="B36">
        <v>102.84</v>
      </c>
      <c r="C36">
        <v>-84.84</v>
      </c>
      <c r="D36">
        <v>-85.75</v>
      </c>
      <c r="F36">
        <v>42004</v>
      </c>
      <c r="G36">
        <v>-88.803871154790002</v>
      </c>
      <c r="H36" s="2">
        <f t="shared" si="0"/>
        <v>38718</v>
      </c>
      <c r="I36">
        <f t="shared" si="1"/>
        <v>-90.37</v>
      </c>
      <c r="J36">
        <f>(I36-G36)^2</f>
        <v>2.4527595597988157</v>
      </c>
      <c r="K36">
        <f>(I36-AVERAGE($I$36:I$51))^2</f>
        <v>10.927156640624947</v>
      </c>
      <c r="L36">
        <f>(I36-G36)</f>
        <v>-1.5661288452100024</v>
      </c>
      <c r="N36">
        <f>LOOKUP(F36,[1]Sheet7!$A$2:$A$538,[1]Sheet7!$B$2:$B$538)</f>
        <v>-85.946479797359999</v>
      </c>
      <c r="O36">
        <f>(I36-N36)^2</f>
        <v>19.567530983164279</v>
      </c>
      <c r="P36">
        <f>(I36-N36)</f>
        <v>-4.423520202640006</v>
      </c>
    </row>
    <row r="37" spans="1:16" x14ac:dyDescent="0.3">
      <c r="A37" s="2">
        <v>41331</v>
      </c>
      <c r="B37">
        <v>100.25</v>
      </c>
      <c r="C37">
        <v>-82.25</v>
      </c>
      <c r="D37">
        <v>-83.16</v>
      </c>
      <c r="F37">
        <v>42369</v>
      </c>
      <c r="G37">
        <v>-89.862144470209998</v>
      </c>
      <c r="H37" s="2">
        <f t="shared" si="0"/>
        <v>39083</v>
      </c>
      <c r="I37">
        <f t="shared" si="1"/>
        <v>-89.23</v>
      </c>
      <c r="J37">
        <f t="shared" ref="J37:J82" si="2">(I37-G37)^2</f>
        <v>0.39960663121707385</v>
      </c>
      <c r="K37">
        <f>(I37-AVERAGE($I$36:I$51))^2</f>
        <v>4.6899316406249634</v>
      </c>
      <c r="L37">
        <f t="shared" ref="L37:L82" si="3">(I37-G37)</f>
        <v>0.63214447020999387</v>
      </c>
      <c r="N37">
        <f>LOOKUP(F37,[1]Sheet7!$A$2:$A$538,[1]Sheet7!$B$2:$B$538)</f>
        <v>-87.219314575200002</v>
      </c>
      <c r="O37">
        <f t="shared" ref="O37:O82" si="4">(I37-N37)^2</f>
        <v>4.0428558775031638</v>
      </c>
      <c r="P37">
        <f t="shared" ref="P37:P82" si="5">(I37-N37)</f>
        <v>-2.0106854248000019</v>
      </c>
    </row>
    <row r="38" spans="1:16" x14ac:dyDescent="0.3">
      <c r="A38" s="2">
        <v>41411</v>
      </c>
      <c r="B38">
        <v>108.83</v>
      </c>
      <c r="C38">
        <v>-90.83</v>
      </c>
      <c r="D38">
        <v>-91.74</v>
      </c>
      <c r="F38">
        <v>42734</v>
      </c>
      <c r="G38">
        <v>-94.391967773440001</v>
      </c>
      <c r="H38" s="2">
        <f t="shared" si="0"/>
        <v>39448</v>
      </c>
      <c r="I38">
        <f t="shared" si="1"/>
        <v>-96.82</v>
      </c>
      <c r="J38">
        <f t="shared" si="2"/>
        <v>5.8953404932138724</v>
      </c>
      <c r="K38">
        <f>(I38-AVERAGE($I$36:I$51))^2</f>
        <v>95.17221914062462</v>
      </c>
      <c r="L38">
        <f t="shared" si="3"/>
        <v>-2.4280322265599921</v>
      </c>
      <c r="N38">
        <f>LOOKUP(F38,[1]Sheet7!$A$2:$A$538,[1]Sheet7!$B$2:$B$538)</f>
        <v>-91.63607788086</v>
      </c>
      <c r="O38">
        <f t="shared" si="4"/>
        <v>26.873048537308875</v>
      </c>
      <c r="P38">
        <f t="shared" si="5"/>
        <v>-5.1839221191399929</v>
      </c>
    </row>
    <row r="39" spans="1:16" x14ac:dyDescent="0.3">
      <c r="A39" s="2">
        <v>41473</v>
      </c>
      <c r="B39">
        <v>101.13</v>
      </c>
      <c r="C39">
        <v>-83.13</v>
      </c>
      <c r="D39">
        <v>-84.04</v>
      </c>
      <c r="F39">
        <v>43100</v>
      </c>
      <c r="G39">
        <v>-94.018753051760001</v>
      </c>
      <c r="H39" s="2">
        <f t="shared" si="0"/>
        <v>39814</v>
      </c>
      <c r="I39">
        <f t="shared" si="1"/>
        <v>-94.03</v>
      </c>
      <c r="J39">
        <f t="shared" si="2"/>
        <v>1.264938447132428E-4</v>
      </c>
      <c r="K39">
        <f>(I39-AVERAGE($I$36:I$51))^2</f>
        <v>48.51993164062484</v>
      </c>
      <c r="L39">
        <f t="shared" si="3"/>
        <v>-1.1246948240000165E-2</v>
      </c>
      <c r="N39">
        <f>LOOKUP(F39,[1]Sheet7!$A$2:$A$538,[1]Sheet7!$B$2:$B$538)</f>
        <v>-90.615173339839998</v>
      </c>
      <c r="O39">
        <f t="shared" si="4"/>
        <v>11.661041118939519</v>
      </c>
      <c r="P39">
        <f t="shared" si="5"/>
        <v>-3.4148266601600028</v>
      </c>
    </row>
    <row r="40" spans="1:16" x14ac:dyDescent="0.3">
      <c r="A40" s="2">
        <v>41569</v>
      </c>
      <c r="B40">
        <v>100.59</v>
      </c>
      <c r="C40">
        <v>-82.59</v>
      </c>
      <c r="D40">
        <v>-83.5</v>
      </c>
      <c r="F40">
        <v>43465</v>
      </c>
      <c r="G40">
        <v>-92.921333312990001</v>
      </c>
      <c r="H40" s="2">
        <f t="shared" si="0"/>
        <v>40179</v>
      </c>
      <c r="I40">
        <f t="shared" si="1"/>
        <v>-93.94</v>
      </c>
      <c r="J40">
        <f t="shared" si="2"/>
        <v>1.0376818192239232</v>
      </c>
      <c r="K40">
        <f>(I40-AVERAGE($I$36:I$51))^2</f>
        <v>47.274219140624794</v>
      </c>
      <c r="L40">
        <f t="shared" si="3"/>
        <v>-1.018666687009997</v>
      </c>
      <c r="N40">
        <f>LOOKUP(F40,[1]Sheet7!$A$2:$A$538,[1]Sheet7!$B$2:$B$538)</f>
        <v>-87.63990020752</v>
      </c>
      <c r="O40">
        <f t="shared" si="4"/>
        <v>39.691257395206506</v>
      </c>
      <c r="P40">
        <f t="shared" si="5"/>
        <v>-6.3000997924799975</v>
      </c>
    </row>
    <row r="41" spans="1:16" x14ac:dyDescent="0.3">
      <c r="A41" s="2">
        <v>41619</v>
      </c>
      <c r="B41">
        <v>101.69</v>
      </c>
      <c r="C41">
        <v>-83.69</v>
      </c>
      <c r="D41">
        <v>-84.6</v>
      </c>
      <c r="F41">
        <v>43830</v>
      </c>
      <c r="G41">
        <v>-92.464653015140001</v>
      </c>
      <c r="H41" s="2">
        <f t="shared" si="0"/>
        <v>40544</v>
      </c>
      <c r="I41">
        <f t="shared" si="1"/>
        <v>-94.01</v>
      </c>
      <c r="J41">
        <f t="shared" si="2"/>
        <v>2.3880973036159046</v>
      </c>
      <c r="K41">
        <f>(I41-AVERAGE($I$36:I$51))^2</f>
        <v>48.241706640624898</v>
      </c>
      <c r="L41">
        <f t="shared" si="3"/>
        <v>-1.5453469848600037</v>
      </c>
      <c r="N41">
        <f>LOOKUP(F41,[1]Sheet7!$A$2:$A$538,[1]Sheet7!$B$2:$B$538)</f>
        <v>-86.324737548830001</v>
      </c>
      <c r="O41">
        <f t="shared" si="4"/>
        <v>59.063258943363586</v>
      </c>
      <c r="P41">
        <f t="shared" si="5"/>
        <v>-7.6852624511700043</v>
      </c>
    </row>
    <row r="42" spans="1:16" x14ac:dyDescent="0.3">
      <c r="A42" s="2">
        <v>41619</v>
      </c>
      <c r="B42">
        <v>101.68</v>
      </c>
      <c r="C42">
        <v>-83.68</v>
      </c>
      <c r="D42">
        <v>-84.59</v>
      </c>
      <c r="F42">
        <v>44195</v>
      </c>
      <c r="G42">
        <v>-87.353248596189999</v>
      </c>
      <c r="H42" s="2">
        <f t="shared" si="0"/>
        <v>40909</v>
      </c>
      <c r="I42">
        <f t="shared" si="1"/>
        <v>-91.58</v>
      </c>
      <c r="J42">
        <f t="shared" si="2"/>
        <v>17.865427429609795</v>
      </c>
      <c r="K42">
        <f>(I42-AVERAGE($I$36:I$51))^2</f>
        <v>20.390869140624872</v>
      </c>
      <c r="L42">
        <f t="shared" si="3"/>
        <v>-4.2267514038099989</v>
      </c>
      <c r="N42">
        <f>LOOKUP(F42,[1]Sheet7!$A$2:$A$538,[1]Sheet7!$B$2:$B$538)</f>
        <v>-83.123168945309999</v>
      </c>
      <c r="O42">
        <f t="shared" si="4"/>
        <v>71.517991487569162</v>
      </c>
      <c r="P42">
        <f t="shared" si="5"/>
        <v>-8.4568310546899994</v>
      </c>
    </row>
    <row r="43" spans="1:16" x14ac:dyDescent="0.3">
      <c r="A43" s="2">
        <v>41625</v>
      </c>
      <c r="B43">
        <v>101.17</v>
      </c>
      <c r="C43">
        <v>-83.17</v>
      </c>
      <c r="D43">
        <v>-84.08</v>
      </c>
      <c r="F43">
        <v>44561</v>
      </c>
      <c r="G43">
        <v>-84.820831298830001</v>
      </c>
      <c r="H43" s="2">
        <f t="shared" si="0"/>
        <v>41275</v>
      </c>
      <c r="I43">
        <f t="shared" si="1"/>
        <v>-85.75</v>
      </c>
      <c r="J43">
        <f t="shared" si="2"/>
        <v>0.86335447523394326</v>
      </c>
      <c r="K43">
        <f>(I43-AVERAGE($I$36:I$51))^2</f>
        <v>1.7275816406250328</v>
      </c>
      <c r="L43">
        <f t="shared" si="3"/>
        <v>-0.92916870116999917</v>
      </c>
      <c r="N43">
        <f>LOOKUP(F43,[1]Sheet7!$A$2:$A$538,[1]Sheet7!$B$2:$B$538)</f>
        <v>-79.769859313959998</v>
      </c>
      <c r="O43">
        <f t="shared" si="4"/>
        <v>35.762082624830988</v>
      </c>
      <c r="P43">
        <f t="shared" si="5"/>
        <v>-5.9801406860400022</v>
      </c>
    </row>
    <row r="44" spans="1:16" x14ac:dyDescent="0.3">
      <c r="A44" s="2">
        <v>41695</v>
      </c>
      <c r="B44">
        <v>101.13</v>
      </c>
      <c r="C44">
        <v>-83.13</v>
      </c>
      <c r="D44">
        <v>-84.04</v>
      </c>
      <c r="F44">
        <v>44926</v>
      </c>
      <c r="G44">
        <v>-83.258377075200002</v>
      </c>
      <c r="H44" s="2">
        <f t="shared" si="0"/>
        <v>41640</v>
      </c>
      <c r="I44">
        <f t="shared" si="1"/>
        <v>-84.08</v>
      </c>
      <c r="J44">
        <f t="shared" si="2"/>
        <v>0.67506423055690024</v>
      </c>
      <c r="K44">
        <f>(I44-AVERAGE($I$36:I$51))^2</f>
        <v>8.9064941406250853</v>
      </c>
      <c r="L44">
        <f t="shared" si="3"/>
        <v>-0.82162292479999621</v>
      </c>
      <c r="N44">
        <f>LOOKUP(F44,[1]Sheet7!$A$2:$A$538,[1]Sheet7!$B$2:$B$538)</f>
        <v>-77.756408691410002</v>
      </c>
      <c r="O44">
        <f t="shared" si="4"/>
        <v>39.987807038074948</v>
      </c>
      <c r="P44">
        <f t="shared" si="5"/>
        <v>-6.3235913085899966</v>
      </c>
    </row>
    <row r="45" spans="1:16" x14ac:dyDescent="0.3">
      <c r="A45" s="2">
        <v>41695</v>
      </c>
      <c r="B45">
        <v>100.25</v>
      </c>
      <c r="C45">
        <v>-82.25</v>
      </c>
      <c r="D45">
        <v>-83.16</v>
      </c>
      <c r="F45">
        <v>45291</v>
      </c>
      <c r="G45">
        <v>-82.03305053711</v>
      </c>
      <c r="H45" s="2">
        <f t="shared" si="0"/>
        <v>42005</v>
      </c>
      <c r="I45">
        <f t="shared" si="1"/>
        <v>-89.35</v>
      </c>
      <c r="J45">
        <f t="shared" si="2"/>
        <v>53.537749442486174</v>
      </c>
      <c r="K45">
        <f>(I45-AVERAGE($I$36:I$51))^2</f>
        <v>5.2240816406249166</v>
      </c>
      <c r="L45">
        <f t="shared" si="3"/>
        <v>-7.316949462889994</v>
      </c>
      <c r="N45">
        <f>LOOKUP(F45,[1]Sheet7!$A$2:$A$538,[1]Sheet7!$B$2:$B$538)</f>
        <v>-76.76490020752</v>
      </c>
      <c r="O45">
        <f t="shared" si="4"/>
        <v>158.38473678667998</v>
      </c>
      <c r="P45">
        <f t="shared" si="5"/>
        <v>-12.585099792479994</v>
      </c>
    </row>
    <row r="46" spans="1:16" x14ac:dyDescent="0.3">
      <c r="A46" s="2">
        <v>41718</v>
      </c>
      <c r="B46">
        <v>101.06</v>
      </c>
      <c r="C46">
        <v>-83.06</v>
      </c>
      <c r="D46">
        <v>-83.97</v>
      </c>
      <c r="F46">
        <v>45656</v>
      </c>
      <c r="G46">
        <v>-80.211700439449999</v>
      </c>
      <c r="H46" s="2">
        <f t="shared" si="0"/>
        <v>42370</v>
      </c>
      <c r="I46">
        <f t="shared" si="1"/>
        <v>-83.11</v>
      </c>
      <c r="J46">
        <f t="shared" si="2"/>
        <v>8.4001403426843275</v>
      </c>
      <c r="K46">
        <f>(I46-AVERAGE($I$36:I$51))^2</f>
        <v>15.637081640625103</v>
      </c>
      <c r="L46">
        <f t="shared" si="3"/>
        <v>-2.8982995605500008</v>
      </c>
      <c r="N46">
        <f>LOOKUP(F46,[1]Sheet7!$A$2:$A$538,[1]Sheet7!$B$2:$B$538)</f>
        <v>-75.919830322270002</v>
      </c>
      <c r="O46">
        <f t="shared" si="4"/>
        <v>51.698539994547893</v>
      </c>
      <c r="P46">
        <f t="shared" si="5"/>
        <v>-7.1901696777299975</v>
      </c>
    </row>
    <row r="47" spans="1:16" x14ac:dyDescent="0.3">
      <c r="A47" s="2">
        <v>41753</v>
      </c>
      <c r="B47">
        <v>99.91</v>
      </c>
      <c r="C47">
        <v>-81.91</v>
      </c>
      <c r="D47">
        <v>-82.82</v>
      </c>
      <c r="F47">
        <v>46022</v>
      </c>
      <c r="G47">
        <v>-79.74382019043</v>
      </c>
      <c r="H47" s="2">
        <f t="shared" si="0"/>
        <v>42736</v>
      </c>
      <c r="I47">
        <f t="shared" si="1"/>
        <v>-82.88</v>
      </c>
      <c r="J47">
        <f t="shared" si="2"/>
        <v>9.8356237979544918</v>
      </c>
      <c r="K47">
        <f>(I47-AVERAGE($I$36:I$51))^2</f>
        <v>17.508994140625141</v>
      </c>
      <c r="L47">
        <f t="shared" si="3"/>
        <v>-3.1361798095699953</v>
      </c>
      <c r="N47">
        <f>LOOKUP(F47,[1]Sheet7!$A$2:$A$538,[1]Sheet7!$B$2:$B$538)</f>
        <v>-74.623764038090002</v>
      </c>
      <c r="O47">
        <f t="shared" si="4"/>
        <v>68.165432258735834</v>
      </c>
      <c r="P47">
        <f t="shared" si="5"/>
        <v>-8.2562359619099936</v>
      </c>
    </row>
    <row r="48" spans="1:16" x14ac:dyDescent="0.3">
      <c r="A48" s="2">
        <v>41806</v>
      </c>
      <c r="B48">
        <v>100.56</v>
      </c>
      <c r="C48">
        <v>-82.56</v>
      </c>
      <c r="D48">
        <v>-83.47</v>
      </c>
      <c r="F48">
        <v>46387</v>
      </c>
      <c r="G48">
        <v>-78.858863830570002</v>
      </c>
      <c r="H48" s="2">
        <f t="shared" si="0"/>
        <v>43101</v>
      </c>
      <c r="I48">
        <f t="shared" si="1"/>
        <v>-81.38</v>
      </c>
      <c r="J48">
        <f t="shared" si="2"/>
        <v>6.3561275848081431</v>
      </c>
      <c r="K48">
        <f>(I48-AVERAGE($I$36:I$51))^2</f>
        <v>32.312119140625192</v>
      </c>
      <c r="L48">
        <f t="shared" si="3"/>
        <v>-2.5211361694299939</v>
      </c>
      <c r="N48">
        <f>LOOKUP(F48,[1]Sheet7!$A$2:$A$538,[1]Sheet7!$B$2:$B$538)</f>
        <v>-73.972602844240001</v>
      </c>
      <c r="O48">
        <f t="shared" si="4"/>
        <v>54.869532623161263</v>
      </c>
      <c r="P48">
        <f t="shared" si="5"/>
        <v>-7.4073971557599947</v>
      </c>
    </row>
    <row r="49" spans="1:16" x14ac:dyDescent="0.3">
      <c r="A49" s="2">
        <v>41809</v>
      </c>
      <c r="B49">
        <v>100.83</v>
      </c>
      <c r="C49">
        <v>-82.83</v>
      </c>
      <c r="D49">
        <v>-83.74</v>
      </c>
      <c r="F49">
        <v>46752</v>
      </c>
      <c r="G49">
        <v>-75.12596130371</v>
      </c>
      <c r="H49" s="2">
        <f t="shared" si="0"/>
        <v>43466</v>
      </c>
      <c r="I49">
        <f t="shared" si="1"/>
        <v>-77.91</v>
      </c>
      <c r="J49">
        <f t="shared" si="2"/>
        <v>7.7508714624401058</v>
      </c>
      <c r="K49">
        <f>(I49-AVERAGE($I$36:I$51))^2</f>
        <v>83.802581640625291</v>
      </c>
      <c r="L49">
        <f t="shared" si="3"/>
        <v>-2.784038696289997</v>
      </c>
      <c r="N49">
        <f>LOOKUP(F49,[1]Sheet7!$A$2:$A$538,[1]Sheet7!$B$2:$B$538)</f>
        <v>-71.93642425537</v>
      </c>
      <c r="O49">
        <f t="shared" si="4"/>
        <v>35.683607176831821</v>
      </c>
      <c r="P49">
        <f t="shared" si="5"/>
        <v>-5.9735757446299971</v>
      </c>
    </row>
    <row r="50" spans="1:16" x14ac:dyDescent="0.3">
      <c r="A50" s="2">
        <v>41849</v>
      </c>
      <c r="B50">
        <v>100.85</v>
      </c>
      <c r="C50">
        <v>-82.85</v>
      </c>
      <c r="D50">
        <v>-83.76</v>
      </c>
      <c r="F50">
        <v>47117</v>
      </c>
      <c r="G50">
        <v>-74.924934387210001</v>
      </c>
      <c r="H50" s="2">
        <f t="shared" si="0"/>
        <v>43831</v>
      </c>
      <c r="I50">
        <f t="shared" si="1"/>
        <v>-79.73</v>
      </c>
      <c r="J50">
        <f t="shared" si="2"/>
        <v>23.088655543216962</v>
      </c>
      <c r="K50">
        <f>(I50-AVERAGE($I$36:I$51))^2</f>
        <v>53.793056640625124</v>
      </c>
      <c r="L50">
        <f t="shared" si="3"/>
        <v>-4.8050656127900027</v>
      </c>
      <c r="N50">
        <f>LOOKUP(F50,[1]Sheet7!$A$2:$A$538,[1]Sheet7!$B$2:$B$538)</f>
        <v>-70.63899230957</v>
      </c>
      <c r="O50">
        <f t="shared" si="4"/>
        <v>82.646420827457476</v>
      </c>
      <c r="P50">
        <f t="shared" si="5"/>
        <v>-9.0910076904300041</v>
      </c>
    </row>
    <row r="51" spans="1:16" x14ac:dyDescent="0.3">
      <c r="A51" s="2">
        <v>41891</v>
      </c>
      <c r="B51">
        <v>100.63</v>
      </c>
      <c r="C51">
        <v>-82.63</v>
      </c>
      <c r="D51">
        <v>-83.54</v>
      </c>
      <c r="F51">
        <v>47483</v>
      </c>
      <c r="G51">
        <v>-81.891899108890001</v>
      </c>
      <c r="H51" s="2">
        <f t="shared" si="0"/>
        <v>44197</v>
      </c>
      <c r="I51">
        <f t="shared" si="1"/>
        <v>-78.86</v>
      </c>
      <c r="J51">
        <f t="shared" si="2"/>
        <v>9.1924122064879885</v>
      </c>
      <c r="K51">
        <f>(I51-AVERAGE($I$36:I$51))^2</f>
        <v>67.311769140625216</v>
      </c>
      <c r="L51">
        <f t="shared" si="3"/>
        <v>3.031899108890002</v>
      </c>
      <c r="N51">
        <f>LOOKUP(F51,[1]Sheet7!$A$2:$A$538,[1]Sheet7!$B$2:$B$538)</f>
        <v>-74.212799072270002</v>
      </c>
      <c r="O51">
        <f t="shared" si="4"/>
        <v>21.59647646269455</v>
      </c>
      <c r="P51">
        <f t="shared" si="5"/>
        <v>-4.6472009277299975</v>
      </c>
    </row>
    <row r="52" spans="1:16" x14ac:dyDescent="0.3">
      <c r="A52" s="2">
        <v>41892</v>
      </c>
      <c r="B52">
        <v>100.19</v>
      </c>
      <c r="C52">
        <v>-82.19</v>
      </c>
      <c r="D52">
        <v>-83.1</v>
      </c>
      <c r="F52">
        <v>47848</v>
      </c>
      <c r="G52">
        <v>-86.68260192871</v>
      </c>
      <c r="H52" s="2">
        <f t="shared" si="0"/>
        <v>44562</v>
      </c>
      <c r="I52">
        <f t="shared" si="1"/>
        <v>-79.95</v>
      </c>
      <c r="J52">
        <f t="shared" si="2"/>
        <v>45.327928730469566</v>
      </c>
      <c r="K52">
        <f>(I52-AVERAGE($I$36:I$51))^2</f>
        <v>50.614331640625139</v>
      </c>
      <c r="L52">
        <f t="shared" si="3"/>
        <v>6.7326019287099967</v>
      </c>
      <c r="N52">
        <f>LOOKUP(F52,[1]Sheet7!$A$2:$A$538,[1]Sheet7!$B$2:$B$538)</f>
        <v>-79.32592010498</v>
      </c>
      <c r="O52">
        <f t="shared" si="4"/>
        <v>0.38947571536817804</v>
      </c>
      <c r="P52">
        <f t="shared" si="5"/>
        <v>-0.62407989502000305</v>
      </c>
    </row>
    <row r="53" spans="1:16" x14ac:dyDescent="0.3">
      <c r="A53" s="2">
        <v>41929</v>
      </c>
      <c r="B53">
        <v>101.42</v>
      </c>
      <c r="C53">
        <v>-83.42</v>
      </c>
      <c r="D53">
        <v>-84.33</v>
      </c>
      <c r="F53">
        <v>48213</v>
      </c>
      <c r="G53">
        <v>-90.905281066889998</v>
      </c>
      <c r="H53" s="2">
        <f t="shared" si="0"/>
        <v>44927</v>
      </c>
      <c r="I53">
        <f t="shared" si="1"/>
        <v>-79.95</v>
      </c>
      <c r="J53">
        <f t="shared" si="2"/>
        <v>120.01818325455839</v>
      </c>
      <c r="K53">
        <f>(I53-AVERAGE($I$36:I$51))^2</f>
        <v>50.614331640625139</v>
      </c>
      <c r="L53">
        <f t="shared" si="3"/>
        <v>10.955281066889995</v>
      </c>
      <c r="N53">
        <f>LOOKUP(F53,[1]Sheet7!$A$2:$A$538,[1]Sheet7!$B$2:$B$538)</f>
        <v>-83.556427001949999</v>
      </c>
      <c r="O53">
        <f t="shared" si="4"/>
        <v>13.006315720394035</v>
      </c>
      <c r="P53">
        <f t="shared" si="5"/>
        <v>3.6064270019499958</v>
      </c>
    </row>
    <row r="54" spans="1:16" x14ac:dyDescent="0.3">
      <c r="A54" s="2">
        <v>41947</v>
      </c>
      <c r="B54">
        <v>102.4</v>
      </c>
      <c r="C54">
        <v>-84.4</v>
      </c>
      <c r="D54">
        <v>-85.31</v>
      </c>
      <c r="F54">
        <v>48578</v>
      </c>
      <c r="G54">
        <v>-93.723686218259999</v>
      </c>
      <c r="H54" s="2">
        <f t="shared" si="0"/>
        <v>45292</v>
      </c>
      <c r="I54">
        <f t="shared" si="1"/>
        <v>-79.95</v>
      </c>
      <c r="J54">
        <f t="shared" si="2"/>
        <v>189.71443203908535</v>
      </c>
      <c r="K54">
        <f>(I54-AVERAGE($I$36:I$51))^2</f>
        <v>50.614331640625139</v>
      </c>
      <c r="L54">
        <f t="shared" si="3"/>
        <v>13.773686218259996</v>
      </c>
      <c r="N54">
        <f>LOOKUP(F54,[1]Sheet7!$A$2:$A$538,[1]Sheet7!$B$2:$B$538)</f>
        <v>-86.737525939939999</v>
      </c>
      <c r="O54">
        <f t="shared" si="4"/>
        <v>46.07050838535833</v>
      </c>
      <c r="P54">
        <f t="shared" si="5"/>
        <v>6.7875259399399965</v>
      </c>
    </row>
    <row r="55" spans="1:16" x14ac:dyDescent="0.3">
      <c r="A55" s="2">
        <v>41948</v>
      </c>
      <c r="B55">
        <v>106.44</v>
      </c>
      <c r="C55">
        <v>-88.44</v>
      </c>
      <c r="D55">
        <v>-89.35</v>
      </c>
      <c r="F55">
        <v>48944</v>
      </c>
      <c r="G55">
        <v>-96.196517944340002</v>
      </c>
      <c r="H55" s="2">
        <f t="shared" si="0"/>
        <v>45658</v>
      </c>
      <c r="I55">
        <f t="shared" si="1"/>
        <v>-79.95</v>
      </c>
      <c r="J55">
        <f t="shared" si="2"/>
        <v>263.9493453157616</v>
      </c>
      <c r="K55">
        <f>(I55-AVERAGE($I$36:I$51))^2</f>
        <v>50.614331640625139</v>
      </c>
      <c r="L55">
        <f t="shared" si="3"/>
        <v>16.246517944339999</v>
      </c>
      <c r="N55">
        <f>LOOKUP(F55,[1]Sheet7!$A$2:$A$538,[1]Sheet7!$B$2:$B$538)</f>
        <v>-89.241668701169999</v>
      </c>
      <c r="O55">
        <f t="shared" si="4"/>
        <v>86.335107252302123</v>
      </c>
      <c r="P55">
        <f t="shared" si="5"/>
        <v>9.2916687011699963</v>
      </c>
    </row>
    <row r="56" spans="1:16" x14ac:dyDescent="0.3">
      <c r="A56" s="2">
        <v>42019</v>
      </c>
      <c r="B56">
        <v>99.38</v>
      </c>
      <c r="C56">
        <v>-81.38</v>
      </c>
      <c r="D56">
        <v>-82.29</v>
      </c>
      <c r="F56">
        <v>49309</v>
      </c>
      <c r="G56">
        <v>-99.000373840329999</v>
      </c>
      <c r="H56" s="2">
        <f t="shared" si="0"/>
        <v>46023</v>
      </c>
      <c r="I56">
        <f t="shared" si="1"/>
        <v>-79.95</v>
      </c>
      <c r="J56">
        <f t="shared" si="2"/>
        <v>362.91674345632947</v>
      </c>
      <c r="K56">
        <f>(I56-AVERAGE($I$36:I$51))^2</f>
        <v>50.614331640625139</v>
      </c>
      <c r="L56">
        <f t="shared" si="3"/>
        <v>19.050373840329996</v>
      </c>
      <c r="N56">
        <f>LOOKUP(F56,[1]Sheet7!$A$2:$A$538,[1]Sheet7!$B$2:$B$538)</f>
        <v>-91.83625793457</v>
      </c>
      <c r="O56">
        <f t="shared" si="4"/>
        <v>141.2831276871282</v>
      </c>
      <c r="P56">
        <f t="shared" si="5"/>
        <v>11.886257934569997</v>
      </c>
    </row>
    <row r="57" spans="1:16" x14ac:dyDescent="0.3">
      <c r="A57" s="2">
        <v>42121</v>
      </c>
      <c r="B57">
        <v>99.51</v>
      </c>
      <c r="C57">
        <v>-81.510000000000005</v>
      </c>
      <c r="D57">
        <v>-82.42</v>
      </c>
      <c r="F57">
        <v>49674</v>
      </c>
      <c r="G57">
        <v>-101.0502090454</v>
      </c>
      <c r="H57" s="2">
        <f t="shared" si="0"/>
        <v>46388</v>
      </c>
      <c r="I57">
        <f t="shared" si="1"/>
        <v>-79.95</v>
      </c>
      <c r="J57">
        <f t="shared" si="2"/>
        <v>445.21882175957967</v>
      </c>
      <c r="K57">
        <f>(I57-AVERAGE($I$36:I$51))^2</f>
        <v>50.614331640625139</v>
      </c>
      <c r="L57">
        <f t="shared" si="3"/>
        <v>21.100209045399993</v>
      </c>
      <c r="N57">
        <f>LOOKUP(F57,[1]Sheet7!$A$2:$A$538,[1]Sheet7!$B$2:$B$538)</f>
        <v>-94.069557189939999</v>
      </c>
      <c r="O57">
        <f t="shared" si="4"/>
        <v>199.36189523998624</v>
      </c>
      <c r="P57">
        <f t="shared" si="5"/>
        <v>14.119557189939997</v>
      </c>
    </row>
    <row r="58" spans="1:16" x14ac:dyDescent="0.3">
      <c r="A58" s="2">
        <v>42172</v>
      </c>
      <c r="B58">
        <v>99.14</v>
      </c>
      <c r="C58">
        <v>-81.14</v>
      </c>
      <c r="D58">
        <v>-82.05</v>
      </c>
      <c r="F58">
        <v>50039</v>
      </c>
      <c r="G58">
        <v>-102.66041564939999</v>
      </c>
      <c r="H58" s="2">
        <f t="shared" si="0"/>
        <v>46753</v>
      </c>
      <c r="I58">
        <f t="shared" si="1"/>
        <v>-79.95</v>
      </c>
      <c r="J58">
        <f t="shared" si="2"/>
        <v>515.76297896851202</v>
      </c>
      <c r="K58">
        <f>(I58-AVERAGE($I$36:I$51))^2</f>
        <v>50.614331640625139</v>
      </c>
      <c r="L58">
        <f t="shared" si="3"/>
        <v>22.710415649399991</v>
      </c>
      <c r="N58">
        <f>LOOKUP(F58,[1]Sheet7!$A$2:$A$538,[1]Sheet7!$B$2:$B$538)</f>
        <v>-95.7763671875</v>
      </c>
      <c r="O58">
        <f t="shared" si="4"/>
        <v>250.47389835357657</v>
      </c>
      <c r="P58">
        <f t="shared" si="5"/>
        <v>15.826367187499997</v>
      </c>
    </row>
    <row r="59" spans="1:16" x14ac:dyDescent="0.3">
      <c r="A59" s="2">
        <v>42186</v>
      </c>
      <c r="B59">
        <v>100.45</v>
      </c>
      <c r="C59">
        <v>-82.45</v>
      </c>
      <c r="D59">
        <v>-83.36</v>
      </c>
      <c r="F59">
        <v>50405</v>
      </c>
      <c r="G59">
        <v>-103.7608718872</v>
      </c>
      <c r="H59" s="2">
        <f t="shared" si="0"/>
        <v>47119</v>
      </c>
      <c r="I59">
        <f t="shared" si="1"/>
        <v>-79.95</v>
      </c>
      <c r="J59">
        <f t="shared" si="2"/>
        <v>566.95762002865104</v>
      </c>
      <c r="K59">
        <f>(I59-AVERAGE($I$36:I$51))^2</f>
        <v>50.614331640625139</v>
      </c>
      <c r="L59">
        <f t="shared" si="3"/>
        <v>23.810871887199994</v>
      </c>
      <c r="N59">
        <f>LOOKUP(F59,[1]Sheet7!$A$2:$A$538,[1]Sheet7!$B$2:$B$538)</f>
        <v>-97.029075622560001</v>
      </c>
      <c r="O59">
        <f t="shared" si="4"/>
        <v>291.69482412112319</v>
      </c>
      <c r="P59">
        <f t="shared" si="5"/>
        <v>17.079075622559998</v>
      </c>
    </row>
    <row r="60" spans="1:16" x14ac:dyDescent="0.3">
      <c r="A60" s="2">
        <v>42328</v>
      </c>
      <c r="B60">
        <v>100.2</v>
      </c>
      <c r="C60">
        <v>-82.2</v>
      </c>
      <c r="D60">
        <v>-83.11</v>
      </c>
      <c r="F60">
        <v>50770</v>
      </c>
      <c r="G60">
        <v>-104.90776824949999</v>
      </c>
      <c r="H60" s="2">
        <f t="shared" si="0"/>
        <v>47484</v>
      </c>
      <c r="I60">
        <f t="shared" si="1"/>
        <v>-79.95</v>
      </c>
      <c r="J60">
        <f t="shared" si="2"/>
        <v>622.89019599574988</v>
      </c>
      <c r="K60">
        <f>(I60-AVERAGE($I$36:I$51))^2</f>
        <v>50.614331640625139</v>
      </c>
      <c r="L60">
        <f t="shared" si="3"/>
        <v>24.957768249499992</v>
      </c>
      <c r="N60">
        <f>LOOKUP(F60,[1]Sheet7!$A$2:$A$538,[1]Sheet7!$B$2:$B$538)</f>
        <v>-98.136192321780001</v>
      </c>
      <c r="O60">
        <f t="shared" si="4"/>
        <v>330.73759116476975</v>
      </c>
      <c r="P60">
        <f t="shared" si="5"/>
        <v>18.186192321779998</v>
      </c>
    </row>
    <row r="61" spans="1:16" x14ac:dyDescent="0.3">
      <c r="A61" s="2">
        <v>42389</v>
      </c>
      <c r="B61">
        <v>100.65</v>
      </c>
      <c r="C61">
        <v>-82.65</v>
      </c>
      <c r="D61">
        <v>-83.56</v>
      </c>
      <c r="F61">
        <v>51135</v>
      </c>
      <c r="G61">
        <v>-105.9947433472</v>
      </c>
      <c r="H61" s="2">
        <f t="shared" si="0"/>
        <v>47849</v>
      </c>
      <c r="I61">
        <f t="shared" si="1"/>
        <v>-79.95</v>
      </c>
      <c r="J61">
        <f t="shared" si="2"/>
        <v>678.32865602151855</v>
      </c>
      <c r="K61">
        <f>(I61-AVERAGE($I$36:I$51))^2</f>
        <v>50.614331640625139</v>
      </c>
      <c r="L61">
        <f t="shared" si="3"/>
        <v>26.044743347199997</v>
      </c>
      <c r="N61">
        <f>LOOKUP(F61,[1]Sheet7!$A$2:$A$538,[1]Sheet7!$B$2:$B$538)</f>
        <v>-99.216094970699999</v>
      </c>
      <c r="O61">
        <f t="shared" si="4"/>
        <v>371.18241542003165</v>
      </c>
      <c r="P61">
        <f t="shared" si="5"/>
        <v>19.266094970699996</v>
      </c>
    </row>
    <row r="62" spans="1:16" x14ac:dyDescent="0.3">
      <c r="A62" s="2">
        <v>42486</v>
      </c>
      <c r="B62">
        <v>103.21</v>
      </c>
      <c r="C62">
        <v>-85.21</v>
      </c>
      <c r="D62">
        <v>-86.12</v>
      </c>
      <c r="F62">
        <v>51500</v>
      </c>
      <c r="G62">
        <v>-107.0176086426</v>
      </c>
      <c r="H62" s="2">
        <f t="shared" si="0"/>
        <v>48214</v>
      </c>
      <c r="I62">
        <f t="shared" si="1"/>
        <v>-79.95</v>
      </c>
      <c r="J62">
        <f t="shared" si="2"/>
        <v>732.65543762895379</v>
      </c>
      <c r="K62">
        <f>(I62-AVERAGE($I$36:I$51))^2</f>
        <v>50.614331640625139</v>
      </c>
      <c r="L62">
        <f t="shared" si="3"/>
        <v>27.067608642599993</v>
      </c>
      <c r="N62">
        <f>LOOKUP(F62,[1]Sheet7!$A$2:$A$538,[1]Sheet7!$B$2:$B$538)</f>
        <v>-100.2349853516</v>
      </c>
      <c r="O62">
        <f t="shared" si="4"/>
        <v>411.48063071462656</v>
      </c>
      <c r="P62">
        <f t="shared" si="5"/>
        <v>20.2849853516</v>
      </c>
    </row>
    <row r="63" spans="1:16" x14ac:dyDescent="0.3">
      <c r="A63" s="2">
        <v>42562</v>
      </c>
      <c r="B63">
        <v>100.14</v>
      </c>
      <c r="C63">
        <v>-82.14</v>
      </c>
      <c r="D63">
        <v>-83.05</v>
      </c>
      <c r="F63">
        <v>51866</v>
      </c>
      <c r="G63">
        <v>-104.8943939209</v>
      </c>
      <c r="H63" s="2">
        <f t="shared" si="0"/>
        <v>48580</v>
      </c>
      <c r="I63">
        <f t="shared" si="1"/>
        <v>-79.95</v>
      </c>
      <c r="J63">
        <f t="shared" si="2"/>
        <v>622.22278808103272</v>
      </c>
      <c r="K63">
        <f>(I63-AVERAGE($I$36:I$51))^2</f>
        <v>50.614331640625139</v>
      </c>
      <c r="L63">
        <f t="shared" si="3"/>
        <v>24.944393920899998</v>
      </c>
      <c r="N63">
        <f>LOOKUP(F63,[1]Sheet7!$A$2:$A$538,[1]Sheet7!$B$2:$B$538)</f>
        <v>-99.27271270752</v>
      </c>
      <c r="O63">
        <f t="shared" si="4"/>
        <v>373.36722637735477</v>
      </c>
      <c r="P63">
        <f t="shared" si="5"/>
        <v>19.322712707519997</v>
      </c>
    </row>
    <row r="64" spans="1:16" x14ac:dyDescent="0.3">
      <c r="A64" s="2">
        <v>42647</v>
      </c>
      <c r="B64">
        <v>102.14</v>
      </c>
      <c r="C64">
        <v>-84.14</v>
      </c>
      <c r="D64">
        <v>-85.05</v>
      </c>
      <c r="F64">
        <v>52231</v>
      </c>
      <c r="G64">
        <v>-104.0381393433</v>
      </c>
      <c r="H64" s="2">
        <f t="shared" si="0"/>
        <v>48945</v>
      </c>
      <c r="I64">
        <f t="shared" si="1"/>
        <v>-79.95</v>
      </c>
      <c r="J64">
        <f t="shared" si="2"/>
        <v>580.2384570222373</v>
      </c>
      <c r="K64">
        <f>(I64-AVERAGE($I$36:I$51))^2</f>
        <v>50.614331640625139</v>
      </c>
      <c r="L64">
        <f t="shared" si="3"/>
        <v>24.0881393433</v>
      </c>
      <c r="N64">
        <f>LOOKUP(F64,[1]Sheet7!$A$2:$A$538,[1]Sheet7!$B$2:$B$538)</f>
        <v>-98.035247802729998</v>
      </c>
      <c r="O64">
        <f t="shared" si="4"/>
        <v>327.07618808615013</v>
      </c>
      <c r="P64">
        <f t="shared" si="5"/>
        <v>18.085247802729995</v>
      </c>
    </row>
    <row r="65" spans="1:16" x14ac:dyDescent="0.3">
      <c r="A65" s="2">
        <v>42663</v>
      </c>
      <c r="B65">
        <v>99.97</v>
      </c>
      <c r="C65">
        <v>-81.97</v>
      </c>
      <c r="D65">
        <v>-82.88</v>
      </c>
      <c r="F65">
        <v>52596</v>
      </c>
      <c r="G65">
        <v>-103.5029449463</v>
      </c>
      <c r="H65" s="2">
        <f t="shared" si="0"/>
        <v>49310</v>
      </c>
      <c r="I65">
        <f t="shared" si="1"/>
        <v>-79.95</v>
      </c>
      <c r="J65">
        <f t="shared" si="2"/>
        <v>554.74121564343875</v>
      </c>
      <c r="K65">
        <f>(I65-AVERAGE($I$36:I$51))^2</f>
        <v>50.614331640625139</v>
      </c>
      <c r="L65">
        <f t="shared" si="3"/>
        <v>23.552944946300002</v>
      </c>
      <c r="N65">
        <f>LOOKUP(F65,[1]Sheet7!$A$2:$A$538,[1]Sheet7!$B$2:$B$538)</f>
        <v>-97.421501159670001</v>
      </c>
      <c r="O65">
        <f t="shared" si="4"/>
        <v>305.25335277235007</v>
      </c>
      <c r="P65">
        <f t="shared" si="5"/>
        <v>17.471501159669998</v>
      </c>
    </row>
    <row r="66" spans="1:16" x14ac:dyDescent="0.3">
      <c r="A66" s="2">
        <v>42766</v>
      </c>
      <c r="B66">
        <v>103.78</v>
      </c>
      <c r="C66">
        <v>-85.78</v>
      </c>
      <c r="D66">
        <v>-86.69</v>
      </c>
      <c r="F66">
        <v>52961</v>
      </c>
      <c r="G66">
        <v>-103.13819122309999</v>
      </c>
      <c r="H66" s="2">
        <f t="shared" si="0"/>
        <v>49675</v>
      </c>
      <c r="I66">
        <f t="shared" si="1"/>
        <v>-79.95</v>
      </c>
      <c r="J66">
        <f t="shared" si="2"/>
        <v>537.69221219905148</v>
      </c>
      <c r="K66">
        <f>(I66-AVERAGE($I$36:I$51))^2</f>
        <v>50.614331640625139</v>
      </c>
      <c r="L66">
        <f t="shared" si="3"/>
        <v>23.188191223099992</v>
      </c>
      <c r="N66">
        <f>LOOKUP(F66,[1]Sheet7!$A$2:$A$538,[1]Sheet7!$B$2:$B$538)</f>
        <v>-97.022789001459998</v>
      </c>
      <c r="O66">
        <f t="shared" si="4"/>
        <v>291.48012428837336</v>
      </c>
      <c r="P66">
        <f t="shared" si="5"/>
        <v>17.072789001459995</v>
      </c>
    </row>
    <row r="67" spans="1:16" x14ac:dyDescent="0.3">
      <c r="A67" s="2">
        <v>42842</v>
      </c>
      <c r="B67">
        <v>105.01</v>
      </c>
      <c r="C67">
        <v>-87.01</v>
      </c>
      <c r="D67">
        <v>-87.92</v>
      </c>
      <c r="F67">
        <v>53327</v>
      </c>
      <c r="G67">
        <v>-102.88468933110001</v>
      </c>
      <c r="H67" s="2">
        <f t="shared" si="0"/>
        <v>50041</v>
      </c>
      <c r="I67">
        <f t="shared" si="1"/>
        <v>-79.95</v>
      </c>
      <c r="J67">
        <f t="shared" si="2"/>
        <v>525.99997471407232</v>
      </c>
      <c r="K67">
        <f>(I67-AVERAGE($I$36:I$51))^2</f>
        <v>50.614331640625139</v>
      </c>
      <c r="L67">
        <f t="shared" si="3"/>
        <v>22.934689331100003</v>
      </c>
      <c r="N67">
        <f>LOOKUP(F67,[1]Sheet7!$A$2:$A$538,[1]Sheet7!$B$2:$B$538)</f>
        <v>-96.75193786621</v>
      </c>
      <c r="O67">
        <f t="shared" si="4"/>
        <v>282.30511605998134</v>
      </c>
      <c r="P67">
        <f t="shared" si="5"/>
        <v>16.801937866209997</v>
      </c>
    </row>
    <row r="68" spans="1:16" x14ac:dyDescent="0.3">
      <c r="A68" s="2">
        <v>42956</v>
      </c>
      <c r="B68">
        <v>98.2</v>
      </c>
      <c r="C68">
        <v>-80.2</v>
      </c>
      <c r="D68">
        <v>-81.11</v>
      </c>
      <c r="F68">
        <v>53692</v>
      </c>
      <c r="G68">
        <v>-102.7130279541</v>
      </c>
      <c r="H68" s="2">
        <f t="shared" ref="H68:H82" si="6">$H$2+F68-$F$2+1</f>
        <v>50406</v>
      </c>
      <c r="I68">
        <f t="shared" ref="I68:I82" si="7">IFERROR(VLOOKUP(H68,A:D,4,FALSE),IFERROR(VLOOKUP(H68,A:D,4),0))</f>
        <v>-79.95</v>
      </c>
      <c r="J68">
        <f t="shared" si="2"/>
        <v>518.15544163913785</v>
      </c>
      <c r="K68">
        <f>(I68-AVERAGE($I$36:I$51))^2</f>
        <v>50.614331640625139</v>
      </c>
      <c r="L68">
        <f t="shared" si="3"/>
        <v>22.763027954099996</v>
      </c>
      <c r="N68">
        <f>LOOKUP(F68,[1]Sheet7!$A$2:$A$538,[1]Sheet7!$B$2:$B$538)</f>
        <v>-96.570190429690001</v>
      </c>
      <c r="O68">
        <f t="shared" si="4"/>
        <v>276.23072991915899</v>
      </c>
      <c r="P68">
        <f t="shared" si="5"/>
        <v>16.620190429689998</v>
      </c>
    </row>
    <row r="69" spans="1:16" x14ac:dyDescent="0.3">
      <c r="A69" s="2">
        <v>43041</v>
      </c>
      <c r="B69">
        <v>98.47</v>
      </c>
      <c r="C69">
        <v>-80.47</v>
      </c>
      <c r="D69">
        <v>-81.38</v>
      </c>
      <c r="F69">
        <v>54057</v>
      </c>
      <c r="G69">
        <v>-102.6036682129</v>
      </c>
      <c r="H69" s="2">
        <f t="shared" si="6"/>
        <v>50771</v>
      </c>
      <c r="I69">
        <f t="shared" si="7"/>
        <v>-79.95</v>
      </c>
      <c r="J69">
        <f t="shared" si="2"/>
        <v>513.18868350015589</v>
      </c>
      <c r="K69">
        <f>(I69-AVERAGE($I$36:I$51))^2</f>
        <v>50.614331640625139</v>
      </c>
      <c r="L69">
        <f t="shared" si="3"/>
        <v>22.653668212900001</v>
      </c>
      <c r="N69">
        <f>LOOKUP(F69,[1]Sheet7!$A$2:$A$538,[1]Sheet7!$B$2:$B$538)</f>
        <v>-96.455360412600001</v>
      </c>
      <c r="O69">
        <f t="shared" si="4"/>
        <v>272.4269223498232</v>
      </c>
      <c r="P69">
        <f t="shared" si="5"/>
        <v>16.505360412599998</v>
      </c>
    </row>
    <row r="70" spans="1:16" x14ac:dyDescent="0.3">
      <c r="A70" s="2">
        <v>43153</v>
      </c>
      <c r="B70">
        <v>97.8</v>
      </c>
      <c r="C70">
        <v>-79.8</v>
      </c>
      <c r="D70">
        <v>-80.709999999999894</v>
      </c>
      <c r="F70">
        <v>54422</v>
      </c>
      <c r="G70">
        <v>-102.5434951782</v>
      </c>
      <c r="H70" s="2">
        <f t="shared" si="6"/>
        <v>51136</v>
      </c>
      <c r="I70">
        <f t="shared" si="7"/>
        <v>-79.95</v>
      </c>
      <c r="J70">
        <f t="shared" si="2"/>
        <v>510.46602436734673</v>
      </c>
      <c r="K70">
        <f>(I70-AVERAGE($I$36:I$51))^2</f>
        <v>50.614331640625139</v>
      </c>
      <c r="L70">
        <f t="shared" si="3"/>
        <v>22.593495178200001</v>
      </c>
      <c r="N70">
        <f>LOOKUP(F70,[1]Sheet7!$A$2:$A$538,[1]Sheet7!$B$2:$B$538)</f>
        <v>-96.392463684079999</v>
      </c>
      <c r="O70">
        <f t="shared" si="4"/>
        <v>270.35461200228951</v>
      </c>
      <c r="P70">
        <f t="shared" si="5"/>
        <v>16.442463684079996</v>
      </c>
    </row>
    <row r="71" spans="1:16" x14ac:dyDescent="0.3">
      <c r="A71" s="2">
        <v>43243</v>
      </c>
      <c r="B71">
        <v>97.59</v>
      </c>
      <c r="C71">
        <v>-79.59</v>
      </c>
      <c r="D71">
        <v>-80.5</v>
      </c>
      <c r="F71">
        <v>54788</v>
      </c>
      <c r="G71">
        <v>-102.5229721069</v>
      </c>
      <c r="H71" s="2">
        <f t="shared" si="6"/>
        <v>51502</v>
      </c>
      <c r="I71">
        <f t="shared" si="7"/>
        <v>-79.95</v>
      </c>
      <c r="J71">
        <f t="shared" si="2"/>
        <v>509.53906973888525</v>
      </c>
      <c r="K71">
        <f>(I71-AVERAGE($I$36:I$51))^2</f>
        <v>50.614331640625139</v>
      </c>
      <c r="L71">
        <f t="shared" si="3"/>
        <v>22.572972106899996</v>
      </c>
      <c r="N71">
        <f>LOOKUP(F71,[1]Sheet7!$A$2:$A$538,[1]Sheet7!$B$2:$B$538)</f>
        <v>-96.371070861820002</v>
      </c>
      <c r="O71">
        <f t="shared" si="4"/>
        <v>269.6515682489138</v>
      </c>
      <c r="P71">
        <f t="shared" si="5"/>
        <v>16.421070861819999</v>
      </c>
    </row>
    <row r="72" spans="1:16" x14ac:dyDescent="0.3">
      <c r="A72" s="2">
        <v>43326</v>
      </c>
      <c r="B72">
        <v>97.35</v>
      </c>
      <c r="C72">
        <v>-79.349999999999895</v>
      </c>
      <c r="D72">
        <v>-80.260000000000005</v>
      </c>
      <c r="F72">
        <v>55153</v>
      </c>
      <c r="G72">
        <v>-102.53503417970001</v>
      </c>
      <c r="H72" s="2">
        <f t="shared" si="6"/>
        <v>51867</v>
      </c>
      <c r="I72">
        <f t="shared" si="7"/>
        <v>-79.95</v>
      </c>
      <c r="J72">
        <f t="shared" si="2"/>
        <v>510.08376889821739</v>
      </c>
      <c r="K72">
        <f>(I72-AVERAGE($I$36:I$51))^2</f>
        <v>50.614331640625139</v>
      </c>
      <c r="L72">
        <f t="shared" si="3"/>
        <v>22.585034179700003</v>
      </c>
      <c r="N72">
        <f>LOOKUP(F72,[1]Sheet7!$A$2:$A$538,[1]Sheet7!$B$2:$B$538)</f>
        <v>-96.383331298830001</v>
      </c>
      <c r="O72">
        <f t="shared" si="4"/>
        <v>270.05437757710564</v>
      </c>
      <c r="P72">
        <f t="shared" si="5"/>
        <v>16.433331298829998</v>
      </c>
    </row>
    <row r="73" spans="1:16" x14ac:dyDescent="0.3">
      <c r="A73" s="2">
        <v>43431</v>
      </c>
      <c r="B73">
        <v>95</v>
      </c>
      <c r="C73">
        <v>-77</v>
      </c>
      <c r="D73">
        <v>-77.91</v>
      </c>
      <c r="F73">
        <v>55518</v>
      </c>
      <c r="G73">
        <v>-102.57367706300001</v>
      </c>
      <c r="H73" s="2">
        <f t="shared" si="6"/>
        <v>52232</v>
      </c>
      <c r="I73">
        <f t="shared" si="7"/>
        <v>-79.95</v>
      </c>
      <c r="J73">
        <f t="shared" si="2"/>
        <v>511.83076385091243</v>
      </c>
      <c r="K73">
        <f>(I73-AVERAGE($I$36:I$51))^2</f>
        <v>50.614331640625139</v>
      </c>
      <c r="L73">
        <f t="shared" si="3"/>
        <v>22.623677063000002</v>
      </c>
      <c r="N73">
        <f>LOOKUP(F73,[1]Sheet7!$A$2:$A$538,[1]Sheet7!$B$2:$B$538)</f>
        <v>-96.423049926760001</v>
      </c>
      <c r="O73">
        <f t="shared" si="4"/>
        <v>271.36137388952756</v>
      </c>
      <c r="P73">
        <f t="shared" si="5"/>
        <v>16.473049926759998</v>
      </c>
    </row>
    <row r="74" spans="1:16" x14ac:dyDescent="0.3">
      <c r="A74" s="2">
        <v>43530</v>
      </c>
      <c r="B74">
        <v>95.9</v>
      </c>
      <c r="C74">
        <v>-77.900000000000006</v>
      </c>
      <c r="D74">
        <v>-78.81</v>
      </c>
      <c r="F74">
        <v>55883</v>
      </c>
      <c r="G74">
        <v>-102.6343154907</v>
      </c>
      <c r="H74" s="2">
        <f t="shared" si="6"/>
        <v>52597</v>
      </c>
      <c r="I74">
        <f t="shared" si="7"/>
        <v>-79.95</v>
      </c>
      <c r="J74">
        <f t="shared" si="2"/>
        <v>514.57816928161208</v>
      </c>
      <c r="K74">
        <f>(I74-AVERAGE($I$36:I$51))^2</f>
        <v>50.614331640625139</v>
      </c>
      <c r="L74">
        <f t="shared" si="3"/>
        <v>22.684315490700001</v>
      </c>
      <c r="N74">
        <f>LOOKUP(F74,[1]Sheet7!$A$2:$A$538,[1]Sheet7!$B$2:$B$538)</f>
        <v>-96.485412597660002</v>
      </c>
      <c r="O74">
        <f t="shared" si="4"/>
        <v>273.419869774853</v>
      </c>
      <c r="P74">
        <f t="shared" si="5"/>
        <v>16.535412597659999</v>
      </c>
    </row>
    <row r="75" spans="1:16" x14ac:dyDescent="0.3">
      <c r="A75" s="2">
        <v>43593</v>
      </c>
      <c r="B75">
        <v>100.57</v>
      </c>
      <c r="C75">
        <v>-82.57</v>
      </c>
      <c r="D75">
        <v>-83.48</v>
      </c>
      <c r="F75">
        <v>56249</v>
      </c>
      <c r="G75">
        <v>-102.7137145996</v>
      </c>
      <c r="H75" s="2">
        <f t="shared" si="6"/>
        <v>52963</v>
      </c>
      <c r="I75">
        <f t="shared" si="7"/>
        <v>-79.95</v>
      </c>
      <c r="J75">
        <f t="shared" si="2"/>
        <v>518.18670237204185</v>
      </c>
      <c r="K75">
        <f>(I75-AVERAGE($I$36:I$51))^2</f>
        <v>50.614331640625139</v>
      </c>
      <c r="L75">
        <f t="shared" si="3"/>
        <v>22.763714599599993</v>
      </c>
      <c r="N75">
        <f>LOOKUP(F75,[1]Sheet7!$A$2:$A$538,[1]Sheet7!$B$2:$B$538)</f>
        <v>-96.566764831539999</v>
      </c>
      <c r="O75">
        <f t="shared" si="4"/>
        <v>276.11687346670442</v>
      </c>
      <c r="P75">
        <f t="shared" si="5"/>
        <v>16.616764831539996</v>
      </c>
    </row>
    <row r="76" spans="1:16" x14ac:dyDescent="0.3">
      <c r="A76" s="2">
        <v>43672</v>
      </c>
      <c r="B76">
        <v>96.88</v>
      </c>
      <c r="C76">
        <v>-78.88</v>
      </c>
      <c r="D76">
        <v>-79.790000000000006</v>
      </c>
      <c r="F76">
        <v>56614</v>
      </c>
      <c r="G76">
        <v>-102.80810546879999</v>
      </c>
      <c r="H76" s="2">
        <f t="shared" si="6"/>
        <v>53328</v>
      </c>
      <c r="I76">
        <f t="shared" si="7"/>
        <v>-79.95</v>
      </c>
      <c r="J76">
        <f t="shared" si="2"/>
        <v>522.49298562278409</v>
      </c>
      <c r="K76">
        <f>(I76-AVERAGE($I$36:I$51))^2</f>
        <v>50.614331640625139</v>
      </c>
      <c r="L76">
        <f t="shared" si="3"/>
        <v>22.858105468799991</v>
      </c>
      <c r="N76">
        <f>LOOKUP(F76,[1]Sheet7!$A$2:$A$538,[1]Sheet7!$B$2:$B$538)</f>
        <v>-96.663619995120001</v>
      </c>
      <c r="O76">
        <f t="shared" si="4"/>
        <v>279.345093341275</v>
      </c>
      <c r="P76">
        <f t="shared" si="5"/>
        <v>16.713619995119998</v>
      </c>
    </row>
    <row r="77" spans="1:16" x14ac:dyDescent="0.3">
      <c r="A77" s="2">
        <v>43761</v>
      </c>
      <c r="B77">
        <v>96.82</v>
      </c>
      <c r="C77">
        <v>-78.819999999999894</v>
      </c>
      <c r="D77">
        <v>-79.73</v>
      </c>
      <c r="F77">
        <v>56979</v>
      </c>
      <c r="G77">
        <v>-102.9153747559</v>
      </c>
      <c r="H77" s="2">
        <f t="shared" si="6"/>
        <v>53693</v>
      </c>
      <c r="I77">
        <f t="shared" si="7"/>
        <v>-79.95</v>
      </c>
      <c r="J77">
        <f t="shared" si="2"/>
        <v>527.40843767892898</v>
      </c>
      <c r="K77">
        <f>(I77-AVERAGE($I$36:I$51))^2</f>
        <v>50.614331640625139</v>
      </c>
      <c r="L77">
        <f t="shared" si="3"/>
        <v>22.965374755900001</v>
      </c>
      <c r="N77">
        <f>LOOKUP(F77,[1]Sheet7!$A$2:$A$538,[1]Sheet7!$B$2:$B$538)</f>
        <v>-96.773399353030001</v>
      </c>
      <c r="O77">
        <f t="shared" si="4"/>
        <v>283.02676579153018</v>
      </c>
      <c r="P77">
        <f t="shared" si="5"/>
        <v>16.823399353029998</v>
      </c>
    </row>
    <row r="78" spans="1:16" x14ac:dyDescent="0.3">
      <c r="A78" s="2">
        <v>43846</v>
      </c>
      <c r="B78">
        <v>94.83</v>
      </c>
      <c r="C78">
        <v>-76.83</v>
      </c>
      <c r="D78">
        <v>-77.739999999999895</v>
      </c>
      <c r="F78">
        <v>57344</v>
      </c>
      <c r="G78">
        <v>-103.0333786011</v>
      </c>
      <c r="H78" s="2">
        <f t="shared" si="6"/>
        <v>54058</v>
      </c>
      <c r="I78">
        <f t="shared" si="7"/>
        <v>-79.95</v>
      </c>
      <c r="J78">
        <f t="shared" si="2"/>
        <v>532.84236764172113</v>
      </c>
      <c r="K78">
        <f>(I78-AVERAGE($I$36:I$51))^2</f>
        <v>50.614331640625139</v>
      </c>
      <c r="L78">
        <f t="shared" si="3"/>
        <v>23.083378601099994</v>
      </c>
      <c r="N78">
        <f>LOOKUP(F78,[1]Sheet7!$A$2:$A$538,[1]Sheet7!$B$2:$B$538)</f>
        <v>-96.894035339360002</v>
      </c>
      <c r="O78">
        <f t="shared" si="4"/>
        <v>287.10033358148053</v>
      </c>
      <c r="P78">
        <f t="shared" si="5"/>
        <v>16.944035339359999</v>
      </c>
    </row>
    <row r="79" spans="1:16" x14ac:dyDescent="0.3">
      <c r="A79" s="2">
        <v>43978</v>
      </c>
      <c r="B79">
        <v>94.42</v>
      </c>
      <c r="C79">
        <v>-76.42</v>
      </c>
      <c r="D79">
        <v>-77.33</v>
      </c>
      <c r="F79">
        <v>57710</v>
      </c>
      <c r="G79">
        <v>-103.1607589722</v>
      </c>
      <c r="H79" s="2">
        <f t="shared" si="6"/>
        <v>54424</v>
      </c>
      <c r="I79">
        <f t="shared" si="7"/>
        <v>-79.95</v>
      </c>
      <c r="J79">
        <f t="shared" si="2"/>
        <v>538.73933206556262</v>
      </c>
      <c r="K79">
        <f>(I79-AVERAGE($I$36:I$51))^2</f>
        <v>50.614331640625139</v>
      </c>
      <c r="L79">
        <f t="shared" si="3"/>
        <v>23.210758972199997</v>
      </c>
      <c r="N79">
        <f>LOOKUP(F79,[1]Sheet7!$A$2:$A$538,[1]Sheet7!$B$2:$B$538)</f>
        <v>-97.0239944458</v>
      </c>
      <c r="O79">
        <f t="shared" si="4"/>
        <v>291.52128633520914</v>
      </c>
      <c r="P79">
        <f t="shared" si="5"/>
        <v>17.073994445799997</v>
      </c>
    </row>
    <row r="80" spans="1:16" x14ac:dyDescent="0.3">
      <c r="A80" s="2">
        <v>44139</v>
      </c>
      <c r="B80">
        <v>95.95</v>
      </c>
      <c r="C80">
        <v>-77.95</v>
      </c>
      <c r="D80">
        <v>-78.86</v>
      </c>
      <c r="F80">
        <v>58075</v>
      </c>
      <c r="G80">
        <v>-103.295211792</v>
      </c>
      <c r="H80" s="2">
        <f t="shared" si="6"/>
        <v>54789</v>
      </c>
      <c r="I80">
        <f t="shared" si="7"/>
        <v>-79.95</v>
      </c>
      <c r="J80">
        <f t="shared" si="2"/>
        <v>544.99891361333584</v>
      </c>
      <c r="K80">
        <f>(I80-AVERAGE($I$36:I$51))^2</f>
        <v>50.614331640625139</v>
      </c>
      <c r="L80">
        <f t="shared" si="3"/>
        <v>23.345211792000001</v>
      </c>
      <c r="N80">
        <f>LOOKUP(F80,[1]Sheet7!$A$2:$A$538,[1]Sheet7!$B$2:$B$538)</f>
        <v>-97.161331176760001</v>
      </c>
      <c r="O80">
        <f t="shared" si="4"/>
        <v>296.22992087611073</v>
      </c>
      <c r="P80">
        <f t="shared" si="5"/>
        <v>17.211331176759998</v>
      </c>
    </row>
    <row r="81" spans="1:16" x14ac:dyDescent="0.3">
      <c r="A81" s="2">
        <v>44313</v>
      </c>
      <c r="B81">
        <v>100.52</v>
      </c>
      <c r="C81">
        <v>-82.52</v>
      </c>
      <c r="D81">
        <v>-83.43</v>
      </c>
      <c r="F81">
        <v>61727</v>
      </c>
      <c r="G81">
        <v>-104.8511428833</v>
      </c>
      <c r="H81" s="2">
        <f t="shared" si="6"/>
        <v>58441</v>
      </c>
      <c r="I81">
        <f t="shared" si="7"/>
        <v>-79.95</v>
      </c>
      <c r="J81">
        <f t="shared" si="2"/>
        <v>620.06691689452202</v>
      </c>
      <c r="K81">
        <f>(I81-AVERAGE($I$36:I$51))^2</f>
        <v>50.614331640625139</v>
      </c>
      <c r="L81">
        <f t="shared" si="3"/>
        <v>24.901142883299997</v>
      </c>
      <c r="N81">
        <f>LOOKUP(F81,[1]Sheet7!$A$2:$A$538,[1]Sheet7!$B$2:$B$538)</f>
        <v>-98.243354797359999</v>
      </c>
      <c r="O81">
        <f t="shared" si="4"/>
        <v>334.64682974209398</v>
      </c>
      <c r="P81">
        <f t="shared" si="5"/>
        <v>18.293354797359996</v>
      </c>
    </row>
    <row r="82" spans="1:16" x14ac:dyDescent="0.3">
      <c r="A82" s="2">
        <v>44544</v>
      </c>
      <c r="B82">
        <v>97.04</v>
      </c>
      <c r="C82">
        <v>-79.040000000000006</v>
      </c>
      <c r="D82">
        <v>-79.95</v>
      </c>
      <c r="F82">
        <v>65380</v>
      </c>
      <c r="G82">
        <v>-106.4833602905</v>
      </c>
      <c r="H82" s="2">
        <f t="shared" si="6"/>
        <v>62094</v>
      </c>
      <c r="I82">
        <f t="shared" si="7"/>
        <v>-79.95</v>
      </c>
      <c r="J82">
        <f t="shared" si="2"/>
        <v>704.01920830548215</v>
      </c>
      <c r="K82">
        <f>(I82-AVERAGE($I$36:I$51))^2</f>
        <v>50.614331640625139</v>
      </c>
      <c r="L82">
        <f t="shared" si="3"/>
        <v>26.533360290499999</v>
      </c>
      <c r="N82">
        <f>LOOKUP(F82,[1]Sheet7!$A$2:$A$538,[1]Sheet7!$B$2:$B$538)</f>
        <v>-99.875259399409998</v>
      </c>
      <c r="O82">
        <f t="shared" si="4"/>
        <v>397.01596213377638</v>
      </c>
      <c r="P82">
        <f t="shared" si="5"/>
        <v>19.925259399409995</v>
      </c>
    </row>
  </sheetData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762585-46E2-4476-AC7D-AD379B74A7D8}">
  <dimension ref="A1:O183"/>
  <sheetViews>
    <sheetView topLeftCell="C1" workbookViewId="0">
      <selection activeCell="K7" sqref="K7:M7"/>
    </sheetView>
  </sheetViews>
  <sheetFormatPr defaultRowHeight="14.4" x14ac:dyDescent="0.3"/>
  <cols>
    <col min="1" max="1" width="10.5546875" bestFit="1" customWidth="1"/>
  </cols>
  <sheetData>
    <row r="1" spans="1:15" s="1" customFormat="1" x14ac:dyDescent="0.3">
      <c r="A1" s="1" t="s">
        <v>0</v>
      </c>
      <c r="B1" s="1" t="s">
        <v>1</v>
      </c>
      <c r="C1" s="1" t="s">
        <v>2</v>
      </c>
      <c r="D1" s="1" t="s">
        <v>3</v>
      </c>
    </row>
    <row r="2" spans="1:15" x14ac:dyDescent="0.3">
      <c r="A2" s="2">
        <v>25219</v>
      </c>
      <c r="B2">
        <v>160.19</v>
      </c>
      <c r="C2">
        <v>-75.19</v>
      </c>
      <c r="D2">
        <v>-76.33</v>
      </c>
      <c r="F2">
        <v>3288</v>
      </c>
      <c r="G2">
        <v>38.304359436035</v>
      </c>
      <c r="H2" s="2">
        <v>1</v>
      </c>
      <c r="I2">
        <f>IFERROR(VLOOKUP(H2,$A$2:$D$542,4,FALSE),IFERROR(VLOOKUP(H2,$A$2:$D$542,4),0))</f>
        <v>0</v>
      </c>
      <c r="K2">
        <f>MAX(D:D)</f>
        <v>-56.04</v>
      </c>
    </row>
    <row r="3" spans="1:15" x14ac:dyDescent="0.3">
      <c r="A3" s="2">
        <v>29335</v>
      </c>
      <c r="B3">
        <v>139.9</v>
      </c>
      <c r="C3">
        <v>-54.9</v>
      </c>
      <c r="D3">
        <v>-56.04</v>
      </c>
      <c r="F3">
        <v>10958</v>
      </c>
      <c r="G3">
        <v>36.318546295166001</v>
      </c>
      <c r="H3" s="2">
        <f>$H$2+F3-$F$2+1</f>
        <v>7672</v>
      </c>
      <c r="I3">
        <f>IFERROR(VLOOKUP(H3,A:D,4,FALSE),IFERROR(VLOOKUP(H3,A:D,4),0))</f>
        <v>0</v>
      </c>
      <c r="K3">
        <f>MIN(D:D)</f>
        <v>-92.65</v>
      </c>
    </row>
    <row r="4" spans="1:15" x14ac:dyDescent="0.3">
      <c r="A4" s="2">
        <v>29370</v>
      </c>
      <c r="B4">
        <v>140.1</v>
      </c>
      <c r="C4">
        <v>-55.1</v>
      </c>
      <c r="D4">
        <v>-56.24</v>
      </c>
      <c r="F4">
        <v>17897</v>
      </c>
      <c r="G4">
        <v>32.842250823975</v>
      </c>
      <c r="H4" s="2">
        <f t="shared" ref="H4:H67" si="0">$H$2+F4-$F$2+1</f>
        <v>14611</v>
      </c>
      <c r="I4">
        <f t="shared" ref="I4:I67" si="1">IFERROR(VLOOKUP(H4,A:D,4,FALSE),IFERROR(VLOOKUP(H4,A:D,4),0))</f>
        <v>0</v>
      </c>
      <c r="L4" t="s">
        <v>9</v>
      </c>
      <c r="M4" t="s">
        <v>10</v>
      </c>
      <c r="N4" t="s">
        <v>11</v>
      </c>
      <c r="O4" t="s">
        <v>12</v>
      </c>
    </row>
    <row r="5" spans="1:15" x14ac:dyDescent="0.3">
      <c r="A5" s="2">
        <v>29402</v>
      </c>
      <c r="B5">
        <v>141</v>
      </c>
      <c r="C5">
        <v>-56</v>
      </c>
      <c r="D5">
        <v>-57.14</v>
      </c>
      <c r="F5">
        <v>20089</v>
      </c>
      <c r="G5">
        <v>21.099346160888999</v>
      </c>
      <c r="H5" s="2">
        <f t="shared" si="0"/>
        <v>16803</v>
      </c>
      <c r="I5">
        <f t="shared" si="1"/>
        <v>0</v>
      </c>
      <c r="K5">
        <f>CORREL(G10:G51,I10:I51)^2</f>
        <v>0.54588017808053624</v>
      </c>
      <c r="L5">
        <f>1-(SUM(J10:J51)/SUM(K10:K51))</f>
        <v>0.20325174623513809</v>
      </c>
      <c r="M5">
        <f>SUM(L10:L51)*100/SUM(I10:I51)</f>
        <v>4.0665386766686913</v>
      </c>
      <c r="N5">
        <f>SQRT(SUM(J10:J51))/COUNT(J10:J51)</f>
        <v>1.0635276287133533</v>
      </c>
      <c r="O5">
        <f>N5/_xlfn.STDEV.S(I10:I51)</f>
        <v>0.13608278793638567</v>
      </c>
    </row>
    <row r="6" spans="1:15" x14ac:dyDescent="0.3">
      <c r="A6" s="2">
        <v>29426</v>
      </c>
      <c r="B6">
        <v>139.9</v>
      </c>
      <c r="C6">
        <v>-54.9</v>
      </c>
      <c r="D6">
        <v>-56.04</v>
      </c>
      <c r="F6">
        <v>22646</v>
      </c>
      <c r="G6">
        <v>15.846318244934</v>
      </c>
      <c r="H6" s="2">
        <f t="shared" si="0"/>
        <v>19360</v>
      </c>
      <c r="I6">
        <f t="shared" si="1"/>
        <v>0</v>
      </c>
    </row>
    <row r="7" spans="1:15" x14ac:dyDescent="0.3">
      <c r="A7" s="2">
        <v>29460</v>
      </c>
      <c r="B7">
        <v>142.05000000000001</v>
      </c>
      <c r="C7">
        <v>-57.05</v>
      </c>
      <c r="D7">
        <v>-58.19</v>
      </c>
      <c r="F7">
        <v>24472</v>
      </c>
      <c r="G7">
        <v>7.6848254203795996</v>
      </c>
      <c r="H7" s="2">
        <f t="shared" si="0"/>
        <v>21186</v>
      </c>
      <c r="I7">
        <f t="shared" si="1"/>
        <v>0</v>
      </c>
      <c r="K7">
        <f>CORREL(G10:G51,M10:M51)^2</f>
        <v>0.99295226413457582</v>
      </c>
      <c r="L7">
        <f>1-(SUM(N10:N51)/SUM(K10:K51))</f>
        <v>0.36741599233145017</v>
      </c>
      <c r="M7">
        <f>SUM(O10:O51)*100/SUM(I10:I51)</f>
        <v>1.6543692685775702</v>
      </c>
    </row>
    <row r="8" spans="1:15" x14ac:dyDescent="0.3">
      <c r="A8" s="2">
        <v>29479</v>
      </c>
      <c r="B8">
        <v>142.55000000000001</v>
      </c>
      <c r="C8">
        <v>-57.55</v>
      </c>
      <c r="D8">
        <v>-58.69</v>
      </c>
      <c r="F8">
        <v>27029</v>
      </c>
      <c r="G8">
        <v>-9.2756872177120009</v>
      </c>
      <c r="H8" s="2">
        <f t="shared" si="0"/>
        <v>23743</v>
      </c>
      <c r="I8">
        <f t="shared" si="1"/>
        <v>0</v>
      </c>
    </row>
    <row r="9" spans="1:15" x14ac:dyDescent="0.3">
      <c r="A9" s="2">
        <v>29707</v>
      </c>
      <c r="B9">
        <v>143.68</v>
      </c>
      <c r="C9">
        <v>-58.68</v>
      </c>
      <c r="D9">
        <v>-59.82</v>
      </c>
      <c r="F9">
        <v>28124</v>
      </c>
      <c r="G9">
        <v>-19.74909210205</v>
      </c>
      <c r="H9" s="2">
        <f t="shared" si="0"/>
        <v>24838</v>
      </c>
      <c r="I9">
        <f t="shared" si="1"/>
        <v>0</v>
      </c>
    </row>
    <row r="10" spans="1:15" x14ac:dyDescent="0.3">
      <c r="A10" s="2">
        <v>29761</v>
      </c>
      <c r="B10">
        <v>146</v>
      </c>
      <c r="C10">
        <v>-61</v>
      </c>
      <c r="D10">
        <v>-62.14</v>
      </c>
      <c r="F10">
        <v>29951</v>
      </c>
      <c r="G10">
        <v>-42.36037826538</v>
      </c>
      <c r="H10" s="2">
        <f t="shared" si="0"/>
        <v>26665</v>
      </c>
      <c r="I10">
        <f t="shared" si="1"/>
        <v>-76.33</v>
      </c>
      <c r="J10">
        <f>(I10-G10)^2</f>
        <v>1153.9352007931675</v>
      </c>
      <c r="K10">
        <f>(I10-AVERAGE($I$10:I$51))^2</f>
        <v>1.6536735260770603</v>
      </c>
      <c r="L10">
        <f>(I10-G10)</f>
        <v>-33.969621734619999</v>
      </c>
      <c r="M10">
        <f>LOOKUP(F10,'[1]LM 64,1'!$A$2:$A$538,'[1]LM 64,1'!$B$2:$B$538)</f>
        <v>-44.174179077150001</v>
      </c>
      <c r="N10">
        <f>(I10-M10)^2</f>
        <v>1033.9968192223976</v>
      </c>
      <c r="O10">
        <f>(I10-M10)</f>
        <v>-32.155820922849998</v>
      </c>
    </row>
    <row r="11" spans="1:15" x14ac:dyDescent="0.3">
      <c r="A11" s="2">
        <v>29816</v>
      </c>
      <c r="B11">
        <v>146.5</v>
      </c>
      <c r="C11">
        <v>-61.5</v>
      </c>
      <c r="D11">
        <v>-62.64</v>
      </c>
      <c r="F11">
        <v>31777</v>
      </c>
      <c r="G11">
        <v>-55.998977661129999</v>
      </c>
      <c r="H11" s="2">
        <f t="shared" si="0"/>
        <v>28491</v>
      </c>
      <c r="I11">
        <f t="shared" si="1"/>
        <v>-76.33</v>
      </c>
      <c r="J11">
        <f t="shared" ref="J11:J74" si="2">(I11-G11)^2</f>
        <v>413.35046934363095</v>
      </c>
      <c r="K11">
        <f>(I11-AVERAGE($I$10:I$51))^2</f>
        <v>1.6536735260770603</v>
      </c>
      <c r="L11">
        <f t="shared" ref="L11:L74" si="3">(I11-G11)</f>
        <v>-20.33102233887</v>
      </c>
      <c r="M11">
        <f>LOOKUP(F11,'[1]LM 64,1'!$A$2:$A$538,'[1]LM 64,1'!$B$2:$B$538)</f>
        <v>-57.984104156489998</v>
      </c>
      <c r="N11">
        <f t="shared" ref="N11:N74" si="4">(I11-M11)^2</f>
        <v>336.57189430091751</v>
      </c>
      <c r="O11">
        <f t="shared" ref="O11:O74" si="5">(I11-M11)</f>
        <v>-18.34589584351</v>
      </c>
    </row>
    <row r="12" spans="1:15" x14ac:dyDescent="0.3">
      <c r="A12" s="2">
        <v>30008</v>
      </c>
      <c r="B12">
        <v>144.77000000000001</v>
      </c>
      <c r="C12">
        <v>-59.77</v>
      </c>
      <c r="D12">
        <v>-60.91</v>
      </c>
      <c r="F12">
        <v>33238</v>
      </c>
      <c r="G12">
        <v>-62.344188690190002</v>
      </c>
      <c r="H12" s="2">
        <f t="shared" si="0"/>
        <v>29952</v>
      </c>
      <c r="I12">
        <f t="shared" si="1"/>
        <v>-62.64</v>
      </c>
      <c r="J12">
        <f t="shared" si="2"/>
        <v>8.7504331011506967E-2</v>
      </c>
      <c r="K12">
        <f>(I12-AVERAGE($I$10:I$51))^2</f>
        <v>224.27914971655278</v>
      </c>
      <c r="L12">
        <f t="shared" si="3"/>
        <v>-0.29581130980999859</v>
      </c>
      <c r="M12">
        <f>LOOKUP(F12,'[1]LM 64,1'!$A$2:$A$538,'[1]LM 64,1'!$B$2:$B$538)</f>
        <v>-62.443881988530002</v>
      </c>
      <c r="N12">
        <f t="shared" si="4"/>
        <v>3.8462274422946474E-2</v>
      </c>
      <c r="O12">
        <f t="shared" si="5"/>
        <v>-0.19611801146999852</v>
      </c>
    </row>
    <row r="13" spans="1:15" x14ac:dyDescent="0.3">
      <c r="A13" s="2">
        <v>30194</v>
      </c>
      <c r="B13">
        <v>145.91999999999899</v>
      </c>
      <c r="C13">
        <v>-60.92</v>
      </c>
      <c r="D13">
        <v>-62.06</v>
      </c>
      <c r="F13">
        <v>33603</v>
      </c>
      <c r="G13">
        <v>-63.38438796997</v>
      </c>
      <c r="H13" s="2">
        <f t="shared" si="0"/>
        <v>30317</v>
      </c>
      <c r="I13">
        <f t="shared" si="1"/>
        <v>-60.63</v>
      </c>
      <c r="J13">
        <f t="shared" si="2"/>
        <v>7.5866530891154422</v>
      </c>
      <c r="K13">
        <f>(I13-AVERAGE($I$10:I$51))^2</f>
        <v>288.52257828798122</v>
      </c>
      <c r="L13">
        <f t="shared" si="3"/>
        <v>2.7543879699699971</v>
      </c>
      <c r="M13">
        <f>LOOKUP(F13,'[1]LM 64,1'!$A$2:$A$538,'[1]LM 64,1'!$B$2:$B$538)</f>
        <v>-65.054817199710001</v>
      </c>
      <c r="N13">
        <f t="shared" si="4"/>
        <v>19.579007250849436</v>
      </c>
      <c r="O13">
        <f t="shared" si="5"/>
        <v>4.4248171997099988</v>
      </c>
    </row>
    <row r="14" spans="1:15" x14ac:dyDescent="0.3">
      <c r="A14" s="2">
        <v>30236</v>
      </c>
      <c r="B14">
        <v>144.49</v>
      </c>
      <c r="C14">
        <v>-59.49</v>
      </c>
      <c r="D14">
        <v>-60.63</v>
      </c>
      <c r="F14">
        <v>33968</v>
      </c>
      <c r="G14">
        <v>-67.2275390625</v>
      </c>
      <c r="H14" s="2">
        <f t="shared" si="0"/>
        <v>30682</v>
      </c>
      <c r="I14">
        <f t="shared" si="1"/>
        <v>-62.72</v>
      </c>
      <c r="J14">
        <f t="shared" si="2"/>
        <v>20.31790839996339</v>
      </c>
      <c r="K14">
        <f>(I14-AVERAGE($I$10:I$51))^2</f>
        <v>221.88939733560045</v>
      </c>
      <c r="L14">
        <f t="shared" si="3"/>
        <v>4.5075390625000011</v>
      </c>
      <c r="M14">
        <f>LOOKUP(F14,'[1]LM 64,1'!$A$2:$A$538,'[1]LM 64,1'!$B$2:$B$538)</f>
        <v>-68.12899017334</v>
      </c>
      <c r="N14">
        <f t="shared" si="4"/>
        <v>29.257174695288697</v>
      </c>
      <c r="O14">
        <f t="shared" si="5"/>
        <v>5.4089901733400012</v>
      </c>
    </row>
    <row r="15" spans="1:15" x14ac:dyDescent="0.3">
      <c r="A15" s="2">
        <v>30558</v>
      </c>
      <c r="B15">
        <v>146.58000000000001</v>
      </c>
      <c r="C15">
        <v>-61.58</v>
      </c>
      <c r="D15">
        <v>-62.72</v>
      </c>
      <c r="F15">
        <v>34334</v>
      </c>
      <c r="G15">
        <v>-64.54451751709</v>
      </c>
      <c r="H15" s="2">
        <f t="shared" si="0"/>
        <v>31048</v>
      </c>
      <c r="I15">
        <f t="shared" si="1"/>
        <v>-62.64</v>
      </c>
      <c r="J15">
        <f t="shared" si="2"/>
        <v>3.6271869729026567</v>
      </c>
      <c r="K15">
        <f>(I15-AVERAGE($I$10:I$51))^2</f>
        <v>224.27914971655278</v>
      </c>
      <c r="L15">
        <f t="shared" si="3"/>
        <v>1.9045175170899995</v>
      </c>
      <c r="M15">
        <f>LOOKUP(F15,'[1]LM 64,1'!$A$2:$A$538,'[1]LM 64,1'!$B$2:$B$538)</f>
        <v>-67.597801208500002</v>
      </c>
      <c r="N15">
        <f t="shared" si="4"/>
        <v>24.579792823004073</v>
      </c>
      <c r="O15">
        <f t="shared" si="5"/>
        <v>4.9578012085000012</v>
      </c>
    </row>
    <row r="16" spans="1:15" x14ac:dyDescent="0.3">
      <c r="A16" s="2">
        <v>30846</v>
      </c>
      <c r="B16">
        <v>146.5</v>
      </c>
      <c r="C16">
        <v>-61.5</v>
      </c>
      <c r="D16">
        <v>-62.64</v>
      </c>
      <c r="F16">
        <v>34699</v>
      </c>
      <c r="G16">
        <v>-66.11996459961</v>
      </c>
      <c r="H16" s="2">
        <f t="shared" si="0"/>
        <v>31413</v>
      </c>
      <c r="I16">
        <f t="shared" si="1"/>
        <v>-66.55</v>
      </c>
      <c r="J16">
        <f t="shared" si="2"/>
        <v>0.18493044558858493</v>
      </c>
      <c r="K16">
        <f>(I16-AVERAGE($I$10:I$51))^2</f>
        <v>122.45530209750538</v>
      </c>
      <c r="L16">
        <f t="shared" si="3"/>
        <v>-0.43003540038999688</v>
      </c>
      <c r="M16">
        <f>LOOKUP(F16,'[1]LM 64,1'!$A$2:$A$538,'[1]LM 64,1'!$B$2:$B$538)</f>
        <v>-67.553115844730002</v>
      </c>
      <c r="N16">
        <f t="shared" si="4"/>
        <v>1.0062413979483902</v>
      </c>
      <c r="O16">
        <f t="shared" si="5"/>
        <v>1.0031158447300044</v>
      </c>
    </row>
    <row r="17" spans="1:15" x14ac:dyDescent="0.3">
      <c r="A17" s="2">
        <v>31132</v>
      </c>
      <c r="B17">
        <v>147.979999999999</v>
      </c>
      <c r="C17">
        <v>-62.98</v>
      </c>
      <c r="D17">
        <v>-64.12</v>
      </c>
      <c r="F17">
        <v>35064</v>
      </c>
      <c r="G17">
        <v>-68.070236206049998</v>
      </c>
      <c r="H17" s="2">
        <f t="shared" si="0"/>
        <v>31778</v>
      </c>
      <c r="I17">
        <f t="shared" si="1"/>
        <v>-68.180000000000007</v>
      </c>
      <c r="J17">
        <f t="shared" si="2"/>
        <v>1.2048090462300012E-2</v>
      </c>
      <c r="K17">
        <f>(I17-AVERAGE($I$10:I$51))^2</f>
        <v>89.037197335600467</v>
      </c>
      <c r="L17">
        <f t="shared" si="3"/>
        <v>-0.1097637939500089</v>
      </c>
      <c r="M17">
        <f>LOOKUP(F17,'[1]LM 64,1'!$A$2:$A$538,'[1]LM 64,1'!$B$2:$B$538)</f>
        <v>-69.392852783199999</v>
      </c>
      <c r="N17">
        <f t="shared" si="4"/>
        <v>1.4710118737159663</v>
      </c>
      <c r="O17">
        <f t="shared" si="5"/>
        <v>1.2128527831999918</v>
      </c>
    </row>
    <row r="18" spans="1:15" x14ac:dyDescent="0.3">
      <c r="A18" s="2">
        <v>31211</v>
      </c>
      <c r="B18">
        <v>148.79</v>
      </c>
      <c r="C18">
        <v>-63.79</v>
      </c>
      <c r="D18">
        <v>-64.930000000000007</v>
      </c>
      <c r="F18">
        <v>35429</v>
      </c>
      <c r="G18">
        <v>-69.40983581543</v>
      </c>
      <c r="H18" s="2">
        <f t="shared" si="0"/>
        <v>32143</v>
      </c>
      <c r="I18">
        <f t="shared" si="1"/>
        <v>-69.56</v>
      </c>
      <c r="J18">
        <f t="shared" si="2"/>
        <v>2.2549282327573666E-2</v>
      </c>
      <c r="K18">
        <f>(I18-AVERAGE($I$10:I$51))^2</f>
        <v>64.898368764172034</v>
      </c>
      <c r="L18">
        <f t="shared" si="3"/>
        <v>-0.15016418457000213</v>
      </c>
      <c r="M18">
        <f>LOOKUP(F18,'[1]LM 64,1'!$A$2:$A$538,'[1]LM 64,1'!$B$2:$B$538)</f>
        <v>-71.001335144039999</v>
      </c>
      <c r="N18">
        <f t="shared" si="4"/>
        <v>2.0774469974447971</v>
      </c>
      <c r="O18">
        <f t="shared" si="5"/>
        <v>1.4413351440399964</v>
      </c>
    </row>
    <row r="19" spans="1:15" x14ac:dyDescent="0.3">
      <c r="A19" s="2">
        <v>31245</v>
      </c>
      <c r="B19">
        <v>149.66</v>
      </c>
      <c r="C19">
        <v>-64.66</v>
      </c>
      <c r="D19">
        <v>-65.8</v>
      </c>
      <c r="F19">
        <v>35795</v>
      </c>
      <c r="G19">
        <v>-69.291816711430002</v>
      </c>
      <c r="H19" s="2">
        <f t="shared" si="0"/>
        <v>32509</v>
      </c>
      <c r="I19">
        <f t="shared" si="1"/>
        <v>-70.64</v>
      </c>
      <c r="J19">
        <f t="shared" si="2"/>
        <v>1.8175981795794163</v>
      </c>
      <c r="K19">
        <f>(I19-AVERAGE($I$10:I$51))^2</f>
        <v>48.663911621314959</v>
      </c>
      <c r="L19">
        <f t="shared" si="3"/>
        <v>-1.3481832885699987</v>
      </c>
      <c r="M19">
        <f>LOOKUP(F19,'[1]LM 64,1'!$A$2:$A$538,'[1]LM 64,1'!$B$2:$B$538)</f>
        <v>-71.302505493159998</v>
      </c>
      <c r="N19">
        <f t="shared" si="4"/>
        <v>0.43891352846717169</v>
      </c>
      <c r="O19">
        <f t="shared" si="5"/>
        <v>0.66250549315999763</v>
      </c>
    </row>
    <row r="20" spans="1:15" x14ac:dyDescent="0.3">
      <c r="A20" s="2">
        <v>31278</v>
      </c>
      <c r="B20">
        <v>150.30000000000001</v>
      </c>
      <c r="C20">
        <v>-65.3</v>
      </c>
      <c r="D20">
        <v>-66.44</v>
      </c>
      <c r="F20">
        <v>36160</v>
      </c>
      <c r="G20">
        <v>-70.398071289059999</v>
      </c>
      <c r="H20" s="2">
        <f t="shared" si="0"/>
        <v>32874</v>
      </c>
      <c r="I20">
        <f t="shared" si="1"/>
        <v>-70.819999999999894</v>
      </c>
      <c r="J20">
        <f t="shared" si="2"/>
        <v>0.17802383711540132</v>
      </c>
      <c r="K20">
        <f>(I20-AVERAGE($I$10:I$51))^2</f>
        <v>46.184968764173561</v>
      </c>
      <c r="L20">
        <f t="shared" si="3"/>
        <v>-0.42192871093989481</v>
      </c>
      <c r="M20">
        <f>LOOKUP(F20,'[1]LM 64,1'!$A$2:$A$538,'[1]LM 64,1'!$B$2:$B$538)</f>
        <v>-72.01392364502</v>
      </c>
      <c r="N20">
        <f t="shared" si="4"/>
        <v>1.4254536701380973</v>
      </c>
      <c r="O20">
        <f t="shared" si="5"/>
        <v>1.1939236450201065</v>
      </c>
    </row>
    <row r="21" spans="1:15" x14ac:dyDescent="0.3">
      <c r="A21" s="2">
        <v>31327</v>
      </c>
      <c r="B21">
        <v>150.68</v>
      </c>
      <c r="C21">
        <v>-65.680000000000007</v>
      </c>
      <c r="D21">
        <v>-66.819999999999894</v>
      </c>
      <c r="F21">
        <v>36525</v>
      </c>
      <c r="G21">
        <v>-69.44036102295</v>
      </c>
      <c r="H21" s="2">
        <f t="shared" si="0"/>
        <v>33239</v>
      </c>
      <c r="I21">
        <f t="shared" si="1"/>
        <v>-71.59</v>
      </c>
      <c r="J21">
        <f t="shared" si="2"/>
        <v>4.620947731652584</v>
      </c>
      <c r="K21">
        <f>(I21-AVERAGE($I$10:I$51))^2</f>
        <v>36.312102097505431</v>
      </c>
      <c r="L21">
        <f t="shared" si="3"/>
        <v>-2.1496389770500031</v>
      </c>
      <c r="M21">
        <f>LOOKUP(F21,'[1]LM 64,1'!$A$2:$A$538,'[1]LM 64,1'!$B$2:$B$538)</f>
        <v>-71.735038757319998</v>
      </c>
      <c r="N21">
        <f t="shared" si="4"/>
        <v>2.1036241124928322E-2</v>
      </c>
      <c r="O21">
        <f t="shared" si="5"/>
        <v>0.14503875731999472</v>
      </c>
    </row>
    <row r="22" spans="1:15" x14ac:dyDescent="0.3">
      <c r="A22" s="2">
        <v>31370</v>
      </c>
      <c r="B22">
        <v>150.41</v>
      </c>
      <c r="C22">
        <v>-65.41</v>
      </c>
      <c r="D22">
        <v>-66.55</v>
      </c>
      <c r="F22">
        <v>36890</v>
      </c>
      <c r="G22">
        <v>-72.346138000490001</v>
      </c>
      <c r="H22" s="2">
        <f t="shared" si="0"/>
        <v>33604</v>
      </c>
      <c r="I22">
        <f t="shared" si="1"/>
        <v>-73.41</v>
      </c>
      <c r="J22">
        <f t="shared" si="2"/>
        <v>1.1318023540014064</v>
      </c>
      <c r="K22">
        <f>(I22-AVERAGE($I$10:I$51))^2</f>
        <v>17.690035430838897</v>
      </c>
      <c r="L22">
        <f t="shared" si="3"/>
        <v>-1.0638619995099958</v>
      </c>
      <c r="M22">
        <f>LOOKUP(F22,'[1]LM 64,1'!$A$2:$A$538,'[1]LM 64,1'!$B$2:$B$538)</f>
        <v>-73.324249267580001</v>
      </c>
      <c r="N22">
        <f t="shared" si="4"/>
        <v>7.3531881105657112E-3</v>
      </c>
      <c r="O22">
        <f t="shared" si="5"/>
        <v>-8.5750732419995757E-2</v>
      </c>
    </row>
    <row r="23" spans="1:15" x14ac:dyDescent="0.3">
      <c r="A23" s="2">
        <v>31421</v>
      </c>
      <c r="B23">
        <v>150.04</v>
      </c>
      <c r="C23">
        <v>-65.040000000000006</v>
      </c>
      <c r="D23">
        <v>-66.180000000000007</v>
      </c>
      <c r="F23">
        <v>37256</v>
      </c>
      <c r="G23">
        <v>-73.693222045900001</v>
      </c>
      <c r="H23" s="2">
        <f t="shared" si="0"/>
        <v>33970</v>
      </c>
      <c r="I23">
        <f t="shared" si="1"/>
        <v>-74.430000000000007</v>
      </c>
      <c r="J23">
        <f t="shared" si="2"/>
        <v>0.54284175364779075</v>
      </c>
      <c r="K23">
        <f>(I23-AVERAGE($I$10:I$51))^2</f>
        <v>10.150292573695999</v>
      </c>
      <c r="L23">
        <f t="shared" si="3"/>
        <v>-0.73677795410000613</v>
      </c>
      <c r="M23">
        <f>LOOKUP(F23,'[1]LM 64,1'!$A$2:$A$538,'[1]LM 64,1'!$B$2:$B$538)</f>
        <v>-75.326454162600001</v>
      </c>
      <c r="N23">
        <f t="shared" si="4"/>
        <v>0.80363006564285688</v>
      </c>
      <c r="O23">
        <f t="shared" si="5"/>
        <v>0.89645416259999422</v>
      </c>
    </row>
    <row r="24" spans="1:15" x14ac:dyDescent="0.3">
      <c r="A24" s="2">
        <v>31467</v>
      </c>
      <c r="B24">
        <v>149.29</v>
      </c>
      <c r="C24">
        <v>-64.290000000000006</v>
      </c>
      <c r="D24">
        <v>-65.430000000000007</v>
      </c>
      <c r="F24">
        <v>37621</v>
      </c>
      <c r="G24">
        <v>-74.471458435060001</v>
      </c>
      <c r="H24" s="2">
        <f t="shared" si="0"/>
        <v>34335</v>
      </c>
      <c r="I24">
        <f t="shared" si="1"/>
        <v>-75.91</v>
      </c>
      <c r="J24">
        <f t="shared" si="2"/>
        <v>2.0694018340600127</v>
      </c>
      <c r="K24">
        <f>(I24-AVERAGE($I$10:I$51))^2</f>
        <v>2.910273526077054</v>
      </c>
      <c r="L24">
        <f t="shared" si="3"/>
        <v>-1.438541564939996</v>
      </c>
      <c r="M24">
        <f>LOOKUP(F24,'[1]LM 64,1'!$A$2:$A$538,'[1]LM 64,1'!$B$2:$B$538)</f>
        <v>-76.293884277339998</v>
      </c>
      <c r="N24">
        <f t="shared" si="4"/>
        <v>0.14736713838885537</v>
      </c>
      <c r="O24">
        <f t="shared" si="5"/>
        <v>0.38388427734000174</v>
      </c>
    </row>
    <row r="25" spans="1:15" x14ac:dyDescent="0.3">
      <c r="A25" s="2">
        <v>31615</v>
      </c>
      <c r="B25">
        <v>150.27000000000001</v>
      </c>
      <c r="C25">
        <v>-65.27</v>
      </c>
      <c r="D25">
        <v>-66.41</v>
      </c>
      <c r="F25">
        <v>37986</v>
      </c>
      <c r="G25">
        <v>-74.932762146000002</v>
      </c>
      <c r="H25" s="2">
        <f t="shared" si="0"/>
        <v>34700</v>
      </c>
      <c r="I25">
        <f t="shared" si="1"/>
        <v>-76.73</v>
      </c>
      <c r="J25">
        <f t="shared" si="2"/>
        <v>3.2300639038505334</v>
      </c>
      <c r="K25">
        <f>(I25-AVERAGE($I$10:I$51))^2</f>
        <v>0.78491162131515713</v>
      </c>
      <c r="L25">
        <f t="shared" si="3"/>
        <v>-1.7972378540000022</v>
      </c>
      <c r="M25">
        <f>LOOKUP(F25,'[1]LM 64,1'!$A$2:$A$538,'[1]LM 64,1'!$B$2:$B$538)</f>
        <v>-76.74220275879</v>
      </c>
      <c r="N25">
        <f t="shared" si="4"/>
        <v>1.4890732208683533E-4</v>
      </c>
      <c r="O25">
        <f t="shared" si="5"/>
        <v>1.2202758789996437E-2</v>
      </c>
    </row>
    <row r="26" spans="1:15" x14ac:dyDescent="0.3">
      <c r="A26" s="2">
        <v>31635</v>
      </c>
      <c r="B26">
        <v>150.63</v>
      </c>
      <c r="C26">
        <v>-65.63</v>
      </c>
      <c r="D26">
        <v>-66.77</v>
      </c>
      <c r="F26">
        <v>38351</v>
      </c>
      <c r="G26">
        <v>-75.275535583500002</v>
      </c>
      <c r="H26" s="2">
        <f t="shared" si="0"/>
        <v>35065</v>
      </c>
      <c r="I26">
        <f t="shared" si="1"/>
        <v>-76.599999999999895</v>
      </c>
      <c r="J26">
        <f t="shared" si="2"/>
        <v>1.7542059905744023</v>
      </c>
      <c r="K26">
        <f>(I26-AVERAGE($I$10:I$51))^2</f>
        <v>1.0321592403629927</v>
      </c>
      <c r="L26">
        <f t="shared" si="3"/>
        <v>-1.3244644164998931</v>
      </c>
      <c r="M26">
        <f>LOOKUP(F26,'[1]LM 64,1'!$A$2:$A$538,'[1]LM 64,1'!$B$2:$B$538)</f>
        <v>-77.060546875</v>
      </c>
      <c r="N26">
        <f t="shared" si="4"/>
        <v>0.21210342407236249</v>
      </c>
      <c r="O26">
        <f t="shared" si="5"/>
        <v>0.46054687500010516</v>
      </c>
    </row>
    <row r="27" spans="1:15" x14ac:dyDescent="0.3">
      <c r="A27" s="2">
        <v>31684</v>
      </c>
      <c r="B27">
        <v>151.53</v>
      </c>
      <c r="C27">
        <v>-66.53</v>
      </c>
      <c r="D27">
        <v>-67.67</v>
      </c>
      <c r="F27">
        <v>38717</v>
      </c>
      <c r="G27">
        <v>-75.61042022705</v>
      </c>
      <c r="H27" s="2">
        <f t="shared" si="0"/>
        <v>35431</v>
      </c>
      <c r="I27">
        <f t="shared" si="1"/>
        <v>-76.2</v>
      </c>
      <c r="J27">
        <f t="shared" si="2"/>
        <v>0.34760430867177733</v>
      </c>
      <c r="K27">
        <f>(I27-AVERAGE($I$10:I$51))^2</f>
        <v>2.0049211451246629</v>
      </c>
      <c r="L27">
        <f t="shared" si="3"/>
        <v>-0.58957977295000319</v>
      </c>
      <c r="M27">
        <f>LOOKUP(F27,'[1]LM 64,1'!$A$2:$A$538,'[1]LM 64,1'!$B$2:$B$538)</f>
        <v>-77.366004943850001</v>
      </c>
      <c r="N27">
        <f t="shared" si="4"/>
        <v>1.3595675290826374</v>
      </c>
      <c r="O27">
        <f t="shared" si="5"/>
        <v>1.1660049438499982</v>
      </c>
    </row>
    <row r="28" spans="1:15" x14ac:dyDescent="0.3">
      <c r="A28" s="2">
        <v>31733</v>
      </c>
      <c r="B28">
        <v>152.04</v>
      </c>
      <c r="C28">
        <v>-67.040000000000006</v>
      </c>
      <c r="D28">
        <v>-68.180000000000007</v>
      </c>
      <c r="F28">
        <v>39082</v>
      </c>
      <c r="G28">
        <v>-76.039947509770002</v>
      </c>
      <c r="H28" s="2">
        <f t="shared" si="0"/>
        <v>35796</v>
      </c>
      <c r="I28">
        <f t="shared" si="1"/>
        <v>-76.89</v>
      </c>
      <c r="J28">
        <f t="shared" si="2"/>
        <v>0.72258923614622195</v>
      </c>
      <c r="K28">
        <f>(I28-AVERAGE($I$10:I$51))^2</f>
        <v>0.52700685941040659</v>
      </c>
      <c r="L28">
        <f t="shared" si="3"/>
        <v>-0.85005249022999863</v>
      </c>
      <c r="M28">
        <f>LOOKUP(F28,'[1]LM 64,1'!$A$2:$A$538,'[1]LM 64,1'!$B$2:$B$538)</f>
        <v>-77.74855041504</v>
      </c>
      <c r="N28">
        <f t="shared" si="4"/>
        <v>0.73710881516535598</v>
      </c>
      <c r="O28">
        <f t="shared" si="5"/>
        <v>0.85855041503999985</v>
      </c>
    </row>
    <row r="29" spans="1:15" x14ac:dyDescent="0.3">
      <c r="A29" s="2">
        <v>31789</v>
      </c>
      <c r="B29">
        <v>152.07</v>
      </c>
      <c r="C29">
        <v>-67.069999999999894</v>
      </c>
      <c r="D29">
        <v>-68.209999999999894</v>
      </c>
      <c r="F29">
        <v>39447</v>
      </c>
      <c r="G29">
        <v>-73.95793914795</v>
      </c>
      <c r="H29" s="2">
        <f t="shared" si="0"/>
        <v>36161</v>
      </c>
      <c r="I29">
        <f t="shared" si="1"/>
        <v>-77.77</v>
      </c>
      <c r="J29">
        <f t="shared" si="2"/>
        <v>14.53180793973214</v>
      </c>
      <c r="K29">
        <f>(I29-AVERAGE($I$10:I$51))^2</f>
        <v>2.3730668934244106E-2</v>
      </c>
      <c r="L29">
        <f t="shared" si="3"/>
        <v>-3.8120608520499957</v>
      </c>
      <c r="M29">
        <f>LOOKUP(F29,'[1]LM 64,1'!$A$2:$A$538,'[1]LM 64,1'!$B$2:$B$538)</f>
        <v>-76.424499511720001</v>
      </c>
      <c r="N29">
        <f t="shared" si="4"/>
        <v>1.8103715639617062</v>
      </c>
      <c r="O29">
        <f t="shared" si="5"/>
        <v>-1.3455004882799955</v>
      </c>
    </row>
    <row r="30" spans="1:15" x14ac:dyDescent="0.3">
      <c r="A30" s="2">
        <v>31833</v>
      </c>
      <c r="B30">
        <v>152.47</v>
      </c>
      <c r="C30">
        <v>-67.47</v>
      </c>
      <c r="D30">
        <v>-68.61</v>
      </c>
      <c r="F30">
        <v>39812</v>
      </c>
      <c r="G30">
        <v>-76.649101257319998</v>
      </c>
      <c r="H30" s="2">
        <f t="shared" si="0"/>
        <v>36526</v>
      </c>
      <c r="I30">
        <f t="shared" si="1"/>
        <v>-79.430000000000007</v>
      </c>
      <c r="J30">
        <f t="shared" si="2"/>
        <v>7.7333978170392532</v>
      </c>
      <c r="K30">
        <f>(I30-AVERAGE($I$10:I$51))^2</f>
        <v>3.290768764172419</v>
      </c>
      <c r="L30">
        <f t="shared" si="3"/>
        <v>-2.7808987426800087</v>
      </c>
      <c r="M30">
        <f>LOOKUP(F30,'[1]LM 64,1'!$A$2:$A$538,'[1]LM 64,1'!$B$2:$B$538)</f>
        <v>-77.623970031740001</v>
      </c>
      <c r="N30">
        <f t="shared" si="4"/>
        <v>3.2617442462532384</v>
      </c>
      <c r="O30">
        <f t="shared" si="5"/>
        <v>-1.8060299682600061</v>
      </c>
    </row>
    <row r="31" spans="1:15" x14ac:dyDescent="0.3">
      <c r="A31" s="2">
        <v>31904</v>
      </c>
      <c r="B31">
        <v>151.94999999999899</v>
      </c>
      <c r="C31">
        <v>-66.95</v>
      </c>
      <c r="D31">
        <v>-68.09</v>
      </c>
      <c r="F31">
        <v>40178</v>
      </c>
      <c r="G31">
        <v>-77.626350402829999</v>
      </c>
      <c r="H31" s="2">
        <f t="shared" si="0"/>
        <v>36892</v>
      </c>
      <c r="I31">
        <f t="shared" si="1"/>
        <v>-79.760000000000005</v>
      </c>
      <c r="J31">
        <f t="shared" si="2"/>
        <v>4.5524606035037287</v>
      </c>
      <c r="K31">
        <f>(I31-AVERAGE($I$10:I$51))^2</f>
        <v>4.5969401927438556</v>
      </c>
      <c r="L31">
        <f t="shared" si="3"/>
        <v>-2.133649597170006</v>
      </c>
      <c r="M31">
        <f>LOOKUP(F31,'[1]LM 64,1'!$A$2:$A$538,'[1]LM 64,1'!$B$2:$B$538)</f>
        <v>-79.338073730470001</v>
      </c>
      <c r="N31">
        <f t="shared" si="4"/>
        <v>0.17802177691950605</v>
      </c>
      <c r="O31">
        <f t="shared" si="5"/>
        <v>-0.42192626953000456</v>
      </c>
    </row>
    <row r="32" spans="1:15" x14ac:dyDescent="0.3">
      <c r="A32" s="2">
        <v>31948</v>
      </c>
      <c r="B32">
        <v>152.35</v>
      </c>
      <c r="C32">
        <v>-67.349999999999895</v>
      </c>
      <c r="D32">
        <v>-68.489999999999895</v>
      </c>
      <c r="F32">
        <v>40543</v>
      </c>
      <c r="G32">
        <v>-78.847846984859999</v>
      </c>
      <c r="H32" s="2">
        <f t="shared" si="0"/>
        <v>37257</v>
      </c>
      <c r="I32">
        <f t="shared" si="1"/>
        <v>-81.19</v>
      </c>
      <c r="J32">
        <f t="shared" si="2"/>
        <v>5.4856807463293888</v>
      </c>
      <c r="K32">
        <f>(I32-AVERAGE($I$10:I$51))^2</f>
        <v>12.773816383220053</v>
      </c>
      <c r="L32">
        <f t="shared" si="3"/>
        <v>-2.3421530151399992</v>
      </c>
      <c r="M32">
        <f>LOOKUP(F32,'[1]LM 64,1'!$A$2:$A$538,'[1]LM 64,1'!$B$2:$B$538)</f>
        <v>-80.437576293950002</v>
      </c>
      <c r="N32">
        <f t="shared" si="4"/>
        <v>0.5661414334260102</v>
      </c>
      <c r="O32">
        <f t="shared" si="5"/>
        <v>-0.75242370604999564</v>
      </c>
    </row>
    <row r="33" spans="1:15" x14ac:dyDescent="0.3">
      <c r="A33" s="2">
        <v>31993</v>
      </c>
      <c r="B33">
        <v>152.94999999999899</v>
      </c>
      <c r="C33">
        <v>-67.95</v>
      </c>
      <c r="D33">
        <v>-69.09</v>
      </c>
      <c r="F33">
        <v>40908</v>
      </c>
      <c r="G33">
        <v>-82.342491149899999</v>
      </c>
      <c r="H33" s="2">
        <f t="shared" si="0"/>
        <v>37622</v>
      </c>
      <c r="I33">
        <f t="shared" si="1"/>
        <v>-83.64</v>
      </c>
      <c r="J33">
        <f t="shared" si="2"/>
        <v>1.6835292160878284</v>
      </c>
      <c r="K33">
        <f>(I33-AVERAGE($I$10:I$51))^2</f>
        <v>36.289149716553489</v>
      </c>
      <c r="L33">
        <f t="shared" si="3"/>
        <v>-1.2975088501000016</v>
      </c>
      <c r="M33">
        <f>LOOKUP(F33,'[1]LM 64,1'!$A$2:$A$538,'[1]LM 64,1'!$B$2:$B$538)</f>
        <v>-83.224494934079999</v>
      </c>
      <c r="N33">
        <f t="shared" si="4"/>
        <v>0.17264445980518478</v>
      </c>
      <c r="O33">
        <f t="shared" si="5"/>
        <v>-0.41550506592000147</v>
      </c>
    </row>
    <row r="34" spans="1:15" x14ac:dyDescent="0.3">
      <c r="A34" s="2">
        <v>32041</v>
      </c>
      <c r="B34">
        <v>153.15</v>
      </c>
      <c r="C34">
        <v>-68.150000000000006</v>
      </c>
      <c r="D34">
        <v>-69.290000000000006</v>
      </c>
      <c r="F34">
        <v>41273</v>
      </c>
      <c r="G34">
        <v>-82.562896728520002</v>
      </c>
      <c r="H34" s="2">
        <f t="shared" si="0"/>
        <v>37987</v>
      </c>
      <c r="I34">
        <f t="shared" si="1"/>
        <v>-83.52</v>
      </c>
      <c r="J34">
        <f t="shared" si="2"/>
        <v>0.9160466722777072</v>
      </c>
      <c r="K34">
        <f>(I34-AVERAGE($I$10:I$51))^2</f>
        <v>34.857778287982001</v>
      </c>
      <c r="L34">
        <f t="shared" si="3"/>
        <v>-0.95710327147999408</v>
      </c>
      <c r="M34">
        <f>LOOKUP(F34,'[1]LM 64,1'!$A$2:$A$538,'[1]LM 64,1'!$B$2:$B$538)</f>
        <v>-84.646255493159998</v>
      </c>
      <c r="N34">
        <f t="shared" si="4"/>
        <v>1.2684514358730796</v>
      </c>
      <c r="O34">
        <f t="shared" si="5"/>
        <v>1.1262554931600022</v>
      </c>
    </row>
    <row r="35" spans="1:15" x14ac:dyDescent="0.3">
      <c r="A35" s="2">
        <v>32097</v>
      </c>
      <c r="B35">
        <v>153.41999999999899</v>
      </c>
      <c r="C35">
        <v>-68.42</v>
      </c>
      <c r="D35">
        <v>-69.56</v>
      </c>
      <c r="F35">
        <v>41639</v>
      </c>
      <c r="G35">
        <v>-82.990798950200002</v>
      </c>
      <c r="H35" s="2">
        <f t="shared" si="0"/>
        <v>38353</v>
      </c>
      <c r="I35">
        <f t="shared" si="1"/>
        <v>-83.08</v>
      </c>
      <c r="J35">
        <f t="shared" si="2"/>
        <v>7.9568272854214049E-3</v>
      </c>
      <c r="K35">
        <f>(I35-AVERAGE($I$10:I$51))^2</f>
        <v>29.855816383220112</v>
      </c>
      <c r="L35">
        <f t="shared" si="3"/>
        <v>-8.9201049799996213E-2</v>
      </c>
      <c r="M35">
        <f>LOOKUP(F35,'[1]LM 64,1'!$A$2:$A$538,'[1]LM 64,1'!$B$2:$B$538)</f>
        <v>-84.967163085940001</v>
      </c>
      <c r="N35">
        <f t="shared" si="4"/>
        <v>3.5613845129345942</v>
      </c>
      <c r="O35">
        <f t="shared" si="5"/>
        <v>1.8871630859400028</v>
      </c>
    </row>
    <row r="36" spans="1:15" x14ac:dyDescent="0.3">
      <c r="A36" s="2">
        <v>32156</v>
      </c>
      <c r="B36">
        <v>153.52000000000001</v>
      </c>
      <c r="C36">
        <v>-68.52</v>
      </c>
      <c r="D36">
        <v>-69.66</v>
      </c>
      <c r="F36">
        <v>42004</v>
      </c>
      <c r="G36">
        <v>-84.338088989260001</v>
      </c>
      <c r="H36" s="2">
        <f t="shared" si="0"/>
        <v>38718</v>
      </c>
      <c r="I36">
        <f t="shared" si="1"/>
        <v>-84.83</v>
      </c>
      <c r="J36">
        <f t="shared" si="2"/>
        <v>0.24197644248724576</v>
      </c>
      <c r="K36">
        <f>(I36-AVERAGE($I$10:I$51))^2</f>
        <v>52.042483049886826</v>
      </c>
      <c r="L36">
        <f t="shared" si="3"/>
        <v>-0.49191101073999732</v>
      </c>
      <c r="M36">
        <f>LOOKUP(F36,'[1]LM 64,1'!$A$2:$A$538,'[1]LM 64,1'!$B$2:$B$538)</f>
        <v>-85.993057250980002</v>
      </c>
      <c r="N36">
        <f t="shared" si="4"/>
        <v>1.3527021690571623</v>
      </c>
      <c r="O36">
        <f t="shared" si="5"/>
        <v>1.1630572509800032</v>
      </c>
    </row>
    <row r="37" spans="1:15" x14ac:dyDescent="0.3">
      <c r="A37" s="2">
        <v>32218</v>
      </c>
      <c r="B37">
        <v>153.5</v>
      </c>
      <c r="C37">
        <v>-68.5</v>
      </c>
      <c r="D37">
        <v>-69.64</v>
      </c>
      <c r="F37">
        <v>42369</v>
      </c>
      <c r="G37">
        <v>-84.982559204099999</v>
      </c>
      <c r="H37" s="2">
        <f t="shared" si="0"/>
        <v>39083</v>
      </c>
      <c r="I37">
        <f t="shared" si="1"/>
        <v>-85.03</v>
      </c>
      <c r="J37">
        <f t="shared" si="2"/>
        <v>2.2506291156256307E-3</v>
      </c>
      <c r="K37">
        <f>(I37-AVERAGE($I$10:I$51))^2</f>
        <v>54.968102097505927</v>
      </c>
      <c r="L37">
        <f t="shared" si="3"/>
        <v>-4.7440795900001831E-2</v>
      </c>
      <c r="M37">
        <f>LOOKUP(F37,'[1]LM 64,1'!$A$2:$A$538,'[1]LM 64,1'!$B$2:$B$538)</f>
        <v>-86.87629699707</v>
      </c>
      <c r="N37">
        <f t="shared" si="4"/>
        <v>3.4088126013896947</v>
      </c>
      <c r="O37">
        <f t="shared" si="5"/>
        <v>1.8462969970699987</v>
      </c>
    </row>
    <row r="38" spans="1:15" x14ac:dyDescent="0.3">
      <c r="A38" s="2">
        <v>32265</v>
      </c>
      <c r="B38">
        <v>153.1</v>
      </c>
      <c r="C38">
        <v>-68.099999999999895</v>
      </c>
      <c r="D38">
        <v>-69.239999999999895</v>
      </c>
      <c r="F38">
        <v>42734</v>
      </c>
      <c r="G38">
        <v>-87.890098571780001</v>
      </c>
      <c r="H38" s="2">
        <f t="shared" si="0"/>
        <v>39448</v>
      </c>
      <c r="I38">
        <f t="shared" si="1"/>
        <v>-88.54</v>
      </c>
      <c r="J38">
        <f t="shared" si="2"/>
        <v>0.42237186640240243</v>
      </c>
      <c r="K38">
        <f>(I38-AVERAGE($I$10:I$51))^2</f>
        <v>119.33481638322044</v>
      </c>
      <c r="L38">
        <f t="shared" si="3"/>
        <v>-0.64990142822000507</v>
      </c>
      <c r="M38">
        <f>LOOKUP(F38,'[1]LM 64,1'!$A$2:$A$538,'[1]LM 64,1'!$B$2:$B$538)</f>
        <v>-89.02098083496</v>
      </c>
      <c r="N38">
        <f t="shared" si="4"/>
        <v>0.23134256359881233</v>
      </c>
      <c r="O38">
        <f t="shared" si="5"/>
        <v>0.48098083495999333</v>
      </c>
    </row>
    <row r="39" spans="1:15" x14ac:dyDescent="0.3">
      <c r="A39" s="2">
        <v>32322</v>
      </c>
      <c r="B39">
        <v>153.4</v>
      </c>
      <c r="C39">
        <v>-68.400000000000006</v>
      </c>
      <c r="D39">
        <v>-69.540000000000006</v>
      </c>
      <c r="F39">
        <v>43100</v>
      </c>
      <c r="G39">
        <v>-89.527976989750002</v>
      </c>
      <c r="H39" s="2">
        <f t="shared" si="0"/>
        <v>39814</v>
      </c>
      <c r="I39">
        <f t="shared" si="1"/>
        <v>-92.65</v>
      </c>
      <c r="J39">
        <f t="shared" si="2"/>
        <v>9.7470276765304966</v>
      </c>
      <c r="K39">
        <f>(I39-AVERAGE($I$10:I$51))^2</f>
        <v>226.02258781179205</v>
      </c>
      <c r="L39">
        <f t="shared" si="3"/>
        <v>-3.1220230102500039</v>
      </c>
      <c r="M39">
        <f>LOOKUP(F39,'[1]LM 64,1'!$A$2:$A$538,'[1]LM 64,1'!$B$2:$B$538)</f>
        <v>-91.18447113037</v>
      </c>
      <c r="N39">
        <f t="shared" si="4"/>
        <v>2.1477748677190038</v>
      </c>
      <c r="O39">
        <f t="shared" si="5"/>
        <v>-1.4655288696300062</v>
      </c>
    </row>
    <row r="40" spans="1:15" x14ac:dyDescent="0.3">
      <c r="A40" s="2">
        <v>32364</v>
      </c>
      <c r="B40">
        <v>154.35</v>
      </c>
      <c r="C40">
        <v>-69.349999999999895</v>
      </c>
      <c r="D40">
        <v>-70.489999999999895</v>
      </c>
      <c r="F40">
        <v>43465</v>
      </c>
      <c r="G40">
        <v>-89.497123718259999</v>
      </c>
      <c r="H40" s="2">
        <f t="shared" si="0"/>
        <v>40179</v>
      </c>
      <c r="I40">
        <f t="shared" si="1"/>
        <v>-90.62</v>
      </c>
      <c r="J40">
        <f t="shared" si="2"/>
        <v>1.2608511440942598</v>
      </c>
      <c r="K40">
        <f>(I40-AVERAGE($I$10:I$51))^2</f>
        <v>169.10525447845859</v>
      </c>
      <c r="L40">
        <f t="shared" si="3"/>
        <v>-1.1228762817400053</v>
      </c>
      <c r="M40">
        <f>LOOKUP(F40,'[1]LM 64,1'!$A$2:$A$538,'[1]LM 64,1'!$B$2:$B$538)</f>
        <v>-91.75929260254</v>
      </c>
      <c r="N40">
        <f t="shared" si="4"/>
        <v>1.2979876342023571</v>
      </c>
      <c r="O40">
        <f t="shared" si="5"/>
        <v>1.1392926025399959</v>
      </c>
    </row>
    <row r="41" spans="1:15" x14ac:dyDescent="0.3">
      <c r="A41" s="2">
        <v>32427</v>
      </c>
      <c r="B41">
        <v>154.65</v>
      </c>
      <c r="C41">
        <v>-69.650000000000006</v>
      </c>
      <c r="D41">
        <v>-70.790000000000006</v>
      </c>
      <c r="F41">
        <v>43830</v>
      </c>
      <c r="G41">
        <v>-86.667488098139998</v>
      </c>
      <c r="H41" s="2">
        <f t="shared" si="0"/>
        <v>40544</v>
      </c>
      <c r="I41">
        <f t="shared" si="1"/>
        <v>-90.73</v>
      </c>
      <c r="J41">
        <f t="shared" si="2"/>
        <v>16.504002952754202</v>
      </c>
      <c r="K41">
        <f>(I41-AVERAGE($I$10:I$51))^2</f>
        <v>171.97824495464906</v>
      </c>
      <c r="L41">
        <f t="shared" si="3"/>
        <v>-4.062511901860006</v>
      </c>
      <c r="M41">
        <f>LOOKUP(F41,'[1]LM 64,1'!$A$2:$A$538,'[1]LM 64,1'!$B$2:$B$538)</f>
        <v>-89.9029006958</v>
      </c>
      <c r="N41">
        <f t="shared" si="4"/>
        <v>0.68409325900813134</v>
      </c>
      <c r="O41">
        <f t="shared" si="5"/>
        <v>-0.82709930420000433</v>
      </c>
    </row>
    <row r="42" spans="1:15" x14ac:dyDescent="0.3">
      <c r="A42" s="2">
        <v>32468</v>
      </c>
      <c r="B42">
        <v>154.5</v>
      </c>
      <c r="C42">
        <v>-69.5</v>
      </c>
      <c r="D42">
        <v>-70.64</v>
      </c>
      <c r="F42">
        <v>44195</v>
      </c>
      <c r="G42">
        <v>-81.72322845459</v>
      </c>
      <c r="H42" s="2">
        <f t="shared" si="0"/>
        <v>40909</v>
      </c>
      <c r="I42">
        <f t="shared" si="1"/>
        <v>-86.2</v>
      </c>
      <c r="J42">
        <f t="shared" si="2"/>
        <v>20.041483469792663</v>
      </c>
      <c r="K42">
        <f>(I42-AVERAGE($I$10:I$51))^2</f>
        <v>73.68587352607743</v>
      </c>
      <c r="L42">
        <f t="shared" si="3"/>
        <v>-4.4767715454100028</v>
      </c>
      <c r="M42">
        <f>LOOKUP(F42,'[1]LM 64,1'!$A$2:$A$538,'[1]LM 64,1'!$B$2:$B$538)</f>
        <v>-85.656959533689999</v>
      </c>
      <c r="N42">
        <f t="shared" si="4"/>
        <v>0.29489294805018601</v>
      </c>
      <c r="O42">
        <f t="shared" si="5"/>
        <v>-0.54304046631000347</v>
      </c>
    </row>
    <row r="43" spans="1:15" x14ac:dyDescent="0.3">
      <c r="A43" s="2">
        <v>32525</v>
      </c>
      <c r="B43">
        <v>154</v>
      </c>
      <c r="C43">
        <v>-69</v>
      </c>
      <c r="D43">
        <v>-70.14</v>
      </c>
      <c r="F43">
        <v>44561</v>
      </c>
      <c r="G43">
        <v>-79.094779968259999</v>
      </c>
      <c r="H43" s="2">
        <f t="shared" si="0"/>
        <v>41275</v>
      </c>
      <c r="I43">
        <f t="shared" si="1"/>
        <v>-84.04</v>
      </c>
      <c r="J43">
        <f t="shared" si="2"/>
        <v>24.455201162322638</v>
      </c>
      <c r="K43">
        <f>(I43-AVERAGE($I$10:I$51))^2</f>
        <v>41.268387811791669</v>
      </c>
      <c r="L43">
        <f t="shared" si="3"/>
        <v>-4.945220031740007</v>
      </c>
      <c r="M43">
        <f>LOOKUP(F43,'[1]LM 64,1'!$A$2:$A$538,'[1]LM 64,1'!$B$2:$B$538)</f>
        <v>-82.19701385498</v>
      </c>
      <c r="N43">
        <f t="shared" si="4"/>
        <v>3.3965979307357044</v>
      </c>
      <c r="O43">
        <f t="shared" si="5"/>
        <v>-1.8429861450200065</v>
      </c>
    </row>
    <row r="44" spans="1:15" x14ac:dyDescent="0.3">
      <c r="A44" s="2">
        <v>32582</v>
      </c>
      <c r="B44">
        <v>152.5</v>
      </c>
      <c r="C44">
        <v>-67.5</v>
      </c>
      <c r="D44">
        <v>-68.64</v>
      </c>
      <c r="F44">
        <v>44926</v>
      </c>
      <c r="G44">
        <v>-77.819030761720001</v>
      </c>
      <c r="H44" s="2">
        <f t="shared" si="0"/>
        <v>41640</v>
      </c>
      <c r="I44">
        <f t="shared" si="1"/>
        <v>-82.19</v>
      </c>
      <c r="J44">
        <f t="shared" si="2"/>
        <v>19.105372081990019</v>
      </c>
      <c r="K44">
        <f>(I44-AVERAGE($I$10:I$51))^2</f>
        <v>20.921911621315321</v>
      </c>
      <c r="L44">
        <f t="shared" si="3"/>
        <v>-4.3709692382799972</v>
      </c>
      <c r="M44">
        <f>LOOKUP(F44,'[1]LM 64,1'!$A$2:$A$538,'[1]LM 64,1'!$B$2:$B$538)</f>
        <v>-80.41276550293</v>
      </c>
      <c r="N44">
        <f t="shared" si="4"/>
        <v>3.1585624575756475</v>
      </c>
      <c r="O44">
        <f t="shared" si="5"/>
        <v>-1.7772344970699976</v>
      </c>
    </row>
    <row r="45" spans="1:15" x14ac:dyDescent="0.3">
      <c r="A45" s="2">
        <v>32622</v>
      </c>
      <c r="B45">
        <v>153.30000000000001</v>
      </c>
      <c r="C45">
        <v>-68.3</v>
      </c>
      <c r="D45">
        <v>-69.44</v>
      </c>
      <c r="F45">
        <v>45291</v>
      </c>
      <c r="G45">
        <v>-76.814910888669999</v>
      </c>
      <c r="H45" s="2">
        <f t="shared" si="0"/>
        <v>42005</v>
      </c>
      <c r="I45">
        <f t="shared" si="1"/>
        <v>-81.41</v>
      </c>
      <c r="J45">
        <f t="shared" si="2"/>
        <v>21.114843941063505</v>
      </c>
      <c r="K45">
        <f>(I45-AVERAGE($I$10:I$51))^2</f>
        <v>14.394797335601003</v>
      </c>
      <c r="L45">
        <f t="shared" si="3"/>
        <v>-4.5950891113299974</v>
      </c>
      <c r="M45">
        <f>LOOKUP(F45,'[1]LM 64,1'!$A$2:$A$538,'[1]LM 64,1'!$B$2:$B$538)</f>
        <v>-79.248458862299998</v>
      </c>
      <c r="N45">
        <f t="shared" si="4"/>
        <v>4.6722600899694049</v>
      </c>
      <c r="O45">
        <f t="shared" si="5"/>
        <v>-2.1615411376999987</v>
      </c>
    </row>
    <row r="46" spans="1:15" x14ac:dyDescent="0.3">
      <c r="A46" s="2">
        <v>32671</v>
      </c>
      <c r="B46">
        <v>153.4</v>
      </c>
      <c r="C46">
        <v>-68.400000000000006</v>
      </c>
      <c r="D46">
        <v>-69.540000000000006</v>
      </c>
      <c r="F46">
        <v>45656</v>
      </c>
      <c r="G46">
        <v>-75.515434265140001</v>
      </c>
      <c r="H46" s="2">
        <f t="shared" si="0"/>
        <v>42370</v>
      </c>
      <c r="I46">
        <f t="shared" si="1"/>
        <v>-81.239999999999895</v>
      </c>
      <c r="J46">
        <f t="shared" si="2"/>
        <v>32.770652852731999</v>
      </c>
      <c r="K46">
        <f>(I46-AVERAGE($I$10:I$51))^2</f>
        <v>13.133721145124076</v>
      </c>
      <c r="L46">
        <f t="shared" si="3"/>
        <v>-5.724565734859894</v>
      </c>
      <c r="M46">
        <f>LOOKUP(F46,'[1]LM 64,1'!$A$2:$A$538,'[1]LM 64,1'!$B$2:$B$538)</f>
        <v>-77.994354248050001</v>
      </c>
      <c r="N46">
        <f t="shared" si="4"/>
        <v>10.534216347150393</v>
      </c>
      <c r="O46">
        <f t="shared" si="5"/>
        <v>-3.245645751949894</v>
      </c>
    </row>
    <row r="47" spans="1:15" x14ac:dyDescent="0.3">
      <c r="A47" s="2">
        <v>32729</v>
      </c>
      <c r="B47">
        <v>154.6</v>
      </c>
      <c r="C47">
        <v>-69.599999999999895</v>
      </c>
      <c r="D47">
        <v>-70.739999999999895</v>
      </c>
      <c r="F47">
        <v>46022</v>
      </c>
      <c r="G47">
        <v>-74.92318725586</v>
      </c>
      <c r="H47" s="2">
        <f t="shared" si="0"/>
        <v>42736</v>
      </c>
      <c r="I47">
        <f t="shared" si="1"/>
        <v>-81.040000000000006</v>
      </c>
      <c r="J47">
        <f t="shared" si="2"/>
        <v>37.415398146873592</v>
      </c>
      <c r="K47">
        <f>(I47-AVERAGE($I$10:I$51))^2</f>
        <v>11.724102097505822</v>
      </c>
      <c r="L47">
        <f t="shared" si="3"/>
        <v>-6.116812744140006</v>
      </c>
      <c r="M47">
        <f>LOOKUP(F47,'[1]LM 64,1'!$A$2:$A$538,'[1]LM 64,1'!$B$2:$B$538)</f>
        <v>-77.16781616211</v>
      </c>
      <c r="N47">
        <f t="shared" si="4"/>
        <v>14.993807674416576</v>
      </c>
      <c r="O47">
        <f t="shared" si="5"/>
        <v>-3.872183837890006</v>
      </c>
    </row>
    <row r="48" spans="1:15" x14ac:dyDescent="0.3">
      <c r="A48" s="2">
        <v>32783</v>
      </c>
      <c r="B48">
        <v>154.5</v>
      </c>
      <c r="C48">
        <v>-69.5</v>
      </c>
      <c r="D48">
        <v>-70.64</v>
      </c>
      <c r="F48">
        <v>46387</v>
      </c>
      <c r="G48">
        <v>-73.553031921390001</v>
      </c>
      <c r="H48" s="2">
        <f t="shared" si="0"/>
        <v>43101</v>
      </c>
      <c r="I48">
        <f t="shared" si="1"/>
        <v>-80.17</v>
      </c>
      <c r="J48">
        <f t="shared" si="2"/>
        <v>43.78426655334372</v>
      </c>
      <c r="K48">
        <f>(I48-AVERAGE($I$10:I$51))^2</f>
        <v>6.5231592403629026</v>
      </c>
      <c r="L48">
        <f t="shared" si="3"/>
        <v>-6.6169680786100002</v>
      </c>
      <c r="M48">
        <f>LOOKUP(F48,'[1]LM 64,1'!$A$2:$A$538,'[1]LM 64,1'!$B$2:$B$538)</f>
        <v>-76.053665161129999</v>
      </c>
      <c r="N48">
        <f t="shared" si="4"/>
        <v>16.944212505694932</v>
      </c>
      <c r="O48">
        <f t="shared" si="5"/>
        <v>-4.116334838870003</v>
      </c>
    </row>
    <row r="49" spans="1:15" x14ac:dyDescent="0.3">
      <c r="A49" s="2">
        <v>32827</v>
      </c>
      <c r="B49">
        <v>154.68</v>
      </c>
      <c r="C49">
        <v>-69.680000000000007</v>
      </c>
      <c r="D49">
        <v>-70.819999999999894</v>
      </c>
      <c r="F49">
        <v>46752</v>
      </c>
      <c r="G49">
        <v>-71.43132019043</v>
      </c>
      <c r="H49" s="2">
        <f t="shared" si="0"/>
        <v>43466</v>
      </c>
      <c r="I49">
        <f t="shared" si="1"/>
        <v>-78.55</v>
      </c>
      <c r="J49">
        <f t="shared" si="2"/>
        <v>50.675602231179532</v>
      </c>
      <c r="K49">
        <f>(I49-AVERAGE($I$10:I$51))^2</f>
        <v>0.87244495464855087</v>
      </c>
      <c r="L49">
        <f t="shared" si="3"/>
        <v>-7.118679809569997</v>
      </c>
      <c r="M49">
        <f>LOOKUP(F49,'[1]LM 64,1'!$A$2:$A$538,'[1]LM 64,1'!$B$2:$B$538)</f>
        <v>-74.054107666020002</v>
      </c>
      <c r="N49">
        <f t="shared" si="4"/>
        <v>20.213047878740088</v>
      </c>
      <c r="O49">
        <f t="shared" si="5"/>
        <v>-4.4958923339799952</v>
      </c>
    </row>
    <row r="50" spans="1:15" x14ac:dyDescent="0.3">
      <c r="A50" s="2">
        <v>32883</v>
      </c>
      <c r="B50">
        <v>154.12</v>
      </c>
      <c r="C50">
        <v>-69.12</v>
      </c>
      <c r="D50">
        <v>-70.260000000000005</v>
      </c>
      <c r="F50">
        <v>47117</v>
      </c>
      <c r="G50">
        <v>-70.426445007319998</v>
      </c>
      <c r="H50" s="2">
        <f t="shared" si="0"/>
        <v>43831</v>
      </c>
      <c r="I50">
        <f t="shared" si="1"/>
        <v>-78.62</v>
      </c>
      <c r="J50">
        <f t="shared" si="2"/>
        <v>67.134343418071467</v>
      </c>
      <c r="K50">
        <f>(I50-AVERAGE($I$10:I$51))^2</f>
        <v>1.0081116213152344</v>
      </c>
      <c r="L50">
        <f t="shared" si="3"/>
        <v>-8.1935549926800064</v>
      </c>
      <c r="M50">
        <f>LOOKUP(F50,'[1]LM 64,1'!$A$2:$A$538,'[1]LM 64,1'!$B$2:$B$538)</f>
        <v>-72.599143981929998</v>
      </c>
      <c r="N50">
        <f t="shared" si="4"/>
        <v>36.250707190329813</v>
      </c>
      <c r="O50">
        <f t="shared" si="5"/>
        <v>-6.0208560180700061</v>
      </c>
    </row>
    <row r="51" spans="1:15" x14ac:dyDescent="0.3">
      <c r="A51" s="2">
        <v>32939</v>
      </c>
      <c r="B51">
        <v>154</v>
      </c>
      <c r="C51">
        <v>-69</v>
      </c>
      <c r="D51">
        <v>-70.14</v>
      </c>
      <c r="F51">
        <v>47483</v>
      </c>
      <c r="G51">
        <v>-77.164237976069998</v>
      </c>
      <c r="H51" s="2">
        <f t="shared" si="0"/>
        <v>44197</v>
      </c>
      <c r="I51">
        <f t="shared" si="1"/>
        <v>-76.819999999999894</v>
      </c>
      <c r="J51">
        <f t="shared" si="2"/>
        <v>0.11849978416884178</v>
      </c>
      <c r="K51">
        <f>(I51-AVERAGE($I$10:I$51))^2</f>
        <v>0.63354019274390772</v>
      </c>
      <c r="L51">
        <f t="shared" si="3"/>
        <v>0.34423797607010442</v>
      </c>
      <c r="M51">
        <f>LOOKUP(F51,'[1]LM 64,1'!$A$2:$A$538,'[1]LM 64,1'!$B$2:$B$538)</f>
        <v>-76.91195678711</v>
      </c>
      <c r="N51">
        <f t="shared" si="4"/>
        <v>8.4560506956134623E-3</v>
      </c>
      <c r="O51">
        <f t="shared" si="5"/>
        <v>9.1956787110106575E-2</v>
      </c>
    </row>
    <row r="52" spans="1:15" x14ac:dyDescent="0.3">
      <c r="A52" s="2">
        <v>32995</v>
      </c>
      <c r="B52">
        <v>153.46</v>
      </c>
      <c r="C52">
        <v>-68.459999999999894</v>
      </c>
      <c r="D52">
        <v>-69.599999999999895</v>
      </c>
      <c r="F52">
        <v>47848</v>
      </c>
      <c r="G52">
        <v>-82.242889404300001</v>
      </c>
      <c r="H52" s="2">
        <f t="shared" si="0"/>
        <v>44562</v>
      </c>
      <c r="I52">
        <f t="shared" si="1"/>
        <v>-76.27</v>
      </c>
      <c r="J52">
        <f t="shared" si="2"/>
        <v>35.675407835999273</v>
      </c>
      <c r="K52">
        <f>(I52-AVERAGE($I$10:I$51))^2</f>
        <v>1.8115878117913504</v>
      </c>
      <c r="L52">
        <f t="shared" si="3"/>
        <v>5.9728894043000054</v>
      </c>
      <c r="M52">
        <f>LOOKUP(F52,'[1]LM 64,1'!$A$2:$A$538,'[1]LM 64,1'!$B$2:$B$538)</f>
        <v>-82.797981262210001</v>
      </c>
      <c r="N52">
        <f t="shared" si="4"/>
        <v>42.614539359764933</v>
      </c>
      <c r="O52">
        <f t="shared" si="5"/>
        <v>6.5279812622100053</v>
      </c>
    </row>
    <row r="53" spans="1:15" x14ac:dyDescent="0.3">
      <c r="A53" s="2">
        <v>33049</v>
      </c>
      <c r="B53">
        <v>153.58000000000001</v>
      </c>
      <c r="C53">
        <v>-68.58</v>
      </c>
      <c r="D53">
        <v>-69.72</v>
      </c>
      <c r="F53">
        <v>48213</v>
      </c>
      <c r="G53">
        <v>-86.27643585205</v>
      </c>
      <c r="H53" s="2">
        <f t="shared" si="0"/>
        <v>44927</v>
      </c>
      <c r="I53">
        <f t="shared" si="1"/>
        <v>-75.53</v>
      </c>
      <c r="J53">
        <f t="shared" si="2"/>
        <v>115.48588352222558</v>
      </c>
      <c r="K53">
        <f>(I53-AVERAGE($I$10:I$51))^2</f>
        <v>4.3511973356008351</v>
      </c>
      <c r="L53">
        <f t="shared" si="3"/>
        <v>10.746435852049999</v>
      </c>
      <c r="M53">
        <f>LOOKUP(F53,'[1]LM 64,1'!$A$2:$A$538,'[1]LM 64,1'!$B$2:$B$538)</f>
        <v>-87.29850769043</v>
      </c>
      <c r="N53">
        <f t="shared" si="4"/>
        <v>138.49777325971002</v>
      </c>
      <c r="O53">
        <f t="shared" si="5"/>
        <v>11.768507690429999</v>
      </c>
    </row>
    <row r="54" spans="1:15" x14ac:dyDescent="0.3">
      <c r="A54" s="2">
        <v>33100</v>
      </c>
      <c r="B54">
        <v>154.58000000000001</v>
      </c>
      <c r="C54">
        <v>-69.58</v>
      </c>
      <c r="D54">
        <v>-70.72</v>
      </c>
      <c r="F54">
        <v>48578</v>
      </c>
      <c r="G54">
        <v>-89.429374694819998</v>
      </c>
      <c r="H54" s="2">
        <f t="shared" si="0"/>
        <v>45292</v>
      </c>
      <c r="I54">
        <f t="shared" si="1"/>
        <v>-75.53</v>
      </c>
      <c r="J54">
        <f t="shared" si="2"/>
        <v>193.19261690700247</v>
      </c>
      <c r="K54">
        <f>(I54-AVERAGE($I$10:I$51))^2</f>
        <v>4.3511973356008351</v>
      </c>
      <c r="L54">
        <f t="shared" si="3"/>
        <v>13.899374694819997</v>
      </c>
      <c r="M54">
        <f>LOOKUP(F54,'[1]LM 64,1'!$A$2:$A$538,'[1]LM 64,1'!$B$2:$B$538)</f>
        <v>-90.84278869629</v>
      </c>
      <c r="N54">
        <f t="shared" si="4"/>
        <v>234.48149765722678</v>
      </c>
      <c r="O54">
        <f t="shared" si="5"/>
        <v>15.312788696289999</v>
      </c>
    </row>
    <row r="55" spans="1:15" x14ac:dyDescent="0.3">
      <c r="A55" s="2">
        <v>33157</v>
      </c>
      <c r="B55">
        <v>154.5</v>
      </c>
      <c r="C55">
        <v>-69.5</v>
      </c>
      <c r="D55">
        <v>-70.64</v>
      </c>
      <c r="F55">
        <v>48944</v>
      </c>
      <c r="G55">
        <v>-92.033813476559999</v>
      </c>
      <c r="H55" s="2">
        <f t="shared" si="0"/>
        <v>45658</v>
      </c>
      <c r="I55">
        <f t="shared" si="1"/>
        <v>-75.53</v>
      </c>
      <c r="J55">
        <f t="shared" si="2"/>
        <v>272.37585926908338</v>
      </c>
      <c r="K55">
        <f>(I55-AVERAGE($I$10:I$51))^2</f>
        <v>4.3511973356008351</v>
      </c>
      <c r="L55">
        <f t="shared" si="3"/>
        <v>16.503813476559998</v>
      </c>
      <c r="M55">
        <f>LOOKUP(F55,'[1]LM 64,1'!$A$2:$A$538,'[1]LM 64,1'!$B$2:$B$538)</f>
        <v>-93.703483581539999</v>
      </c>
      <c r="N55">
        <f t="shared" si="4"/>
        <v>330.27550548850388</v>
      </c>
      <c r="O55">
        <f t="shared" si="5"/>
        <v>18.173483581539998</v>
      </c>
    </row>
    <row r="56" spans="1:15" x14ac:dyDescent="0.3">
      <c r="A56" s="2">
        <v>33204</v>
      </c>
      <c r="B56">
        <v>155.44999999999899</v>
      </c>
      <c r="C56">
        <v>-70.45</v>
      </c>
      <c r="D56">
        <v>-71.59</v>
      </c>
      <c r="F56">
        <v>49309</v>
      </c>
      <c r="G56">
        <v>-94.825172424320002</v>
      </c>
      <c r="H56" s="2">
        <f t="shared" si="0"/>
        <v>46023</v>
      </c>
      <c r="I56">
        <f t="shared" si="1"/>
        <v>-75.53</v>
      </c>
      <c r="J56">
        <f t="shared" si="2"/>
        <v>372.30367888423899</v>
      </c>
      <c r="K56">
        <f>(I56-AVERAGE($I$10:I$51))^2</f>
        <v>4.3511973356008351</v>
      </c>
      <c r="L56">
        <f t="shared" si="3"/>
        <v>19.29517242432</v>
      </c>
      <c r="M56">
        <f>LOOKUP(F56,'[1]LM 64,1'!$A$2:$A$538,'[1]LM 64,1'!$B$2:$B$538)</f>
        <v>-96.491958618159998</v>
      </c>
      <c r="N56">
        <f t="shared" si="4"/>
        <v>439.40370910945217</v>
      </c>
      <c r="O56">
        <f t="shared" si="5"/>
        <v>20.961958618159997</v>
      </c>
    </row>
    <row r="57" spans="1:15" x14ac:dyDescent="0.3">
      <c r="A57" s="2">
        <v>33269</v>
      </c>
      <c r="B57">
        <v>154</v>
      </c>
      <c r="C57">
        <v>-69</v>
      </c>
      <c r="D57">
        <v>-70.14</v>
      </c>
      <c r="F57">
        <v>49674</v>
      </c>
      <c r="G57">
        <v>-96.873588562009999</v>
      </c>
      <c r="H57" s="2">
        <f t="shared" si="0"/>
        <v>46388</v>
      </c>
      <c r="I57">
        <f t="shared" si="1"/>
        <v>-75.53</v>
      </c>
      <c r="J57">
        <f t="shared" si="2"/>
        <v>455.54877270436401</v>
      </c>
      <c r="K57">
        <f>(I57-AVERAGE($I$10:I$51))^2</f>
        <v>4.3511973356008351</v>
      </c>
      <c r="L57">
        <f t="shared" si="3"/>
        <v>21.343588562009998</v>
      </c>
      <c r="M57">
        <f>LOOKUP(F57,'[1]LM 64,1'!$A$2:$A$538,'[1]LM 64,1'!$B$2:$B$538)</f>
        <v>-98.862419128420001</v>
      </c>
      <c r="N57">
        <f t="shared" si="4"/>
        <v>544.40178238425949</v>
      </c>
      <c r="O57">
        <f t="shared" si="5"/>
        <v>23.33241912842</v>
      </c>
    </row>
    <row r="58" spans="1:15" x14ac:dyDescent="0.3">
      <c r="A58" s="2">
        <v>33295</v>
      </c>
      <c r="B58">
        <v>154.57</v>
      </c>
      <c r="C58">
        <v>-69.569999999999894</v>
      </c>
      <c r="D58">
        <v>-70.709999999999894</v>
      </c>
      <c r="F58">
        <v>50039</v>
      </c>
      <c r="G58">
        <v>-98.49478149414</v>
      </c>
      <c r="H58" s="2">
        <f t="shared" si="0"/>
        <v>46753</v>
      </c>
      <c r="I58">
        <f t="shared" si="1"/>
        <v>-75.53</v>
      </c>
      <c r="J58">
        <f t="shared" si="2"/>
        <v>527.3811890735949</v>
      </c>
      <c r="K58">
        <f>(I58-AVERAGE($I$10:I$51))^2</f>
        <v>4.3511973356008351</v>
      </c>
      <c r="L58">
        <f t="shared" si="3"/>
        <v>22.964781494139999</v>
      </c>
      <c r="M58">
        <f>LOOKUP(F58,'[1]LM 64,1'!$A$2:$A$538,'[1]LM 64,1'!$B$2:$B$538)</f>
        <v>-100.67779541020001</v>
      </c>
      <c r="N58">
        <f t="shared" si="4"/>
        <v>632.41161399327643</v>
      </c>
      <c r="O58">
        <f t="shared" si="5"/>
        <v>25.147795410200004</v>
      </c>
    </row>
    <row r="59" spans="1:15" x14ac:dyDescent="0.3">
      <c r="A59" s="2">
        <v>33318</v>
      </c>
      <c r="B59">
        <v>153.88999999999899</v>
      </c>
      <c r="C59">
        <v>-68.89</v>
      </c>
      <c r="D59">
        <v>-70.03</v>
      </c>
      <c r="F59">
        <v>50405</v>
      </c>
      <c r="G59">
        <v>-99.80744934082</v>
      </c>
      <c r="H59" s="2">
        <f t="shared" si="0"/>
        <v>47119</v>
      </c>
      <c r="I59">
        <f t="shared" si="1"/>
        <v>-75.53</v>
      </c>
      <c r="J59">
        <f t="shared" si="2"/>
        <v>589.39454649608138</v>
      </c>
      <c r="K59">
        <f>(I59-AVERAGE($I$10:I$51))^2</f>
        <v>4.3511973356008351</v>
      </c>
      <c r="L59">
        <f t="shared" si="3"/>
        <v>24.277449340819999</v>
      </c>
      <c r="M59">
        <f>LOOKUP(F59,'[1]LM 64,1'!$A$2:$A$538,'[1]LM 64,1'!$B$2:$B$538)</f>
        <v>-102.12767791749999</v>
      </c>
      <c r="N59">
        <f t="shared" si="4"/>
        <v>707.43647060306682</v>
      </c>
      <c r="O59">
        <f t="shared" si="5"/>
        <v>26.597677917499993</v>
      </c>
    </row>
    <row r="60" spans="1:15" x14ac:dyDescent="0.3">
      <c r="A60" s="2">
        <v>33389</v>
      </c>
      <c r="B60">
        <v>154.75</v>
      </c>
      <c r="C60">
        <v>-69.75</v>
      </c>
      <c r="D60">
        <v>-70.89</v>
      </c>
      <c r="F60">
        <v>50770</v>
      </c>
      <c r="G60">
        <v>-100.96244812010001</v>
      </c>
      <c r="H60" s="2">
        <f t="shared" si="0"/>
        <v>47484</v>
      </c>
      <c r="I60">
        <f t="shared" si="1"/>
        <v>-75.53</v>
      </c>
      <c r="J60">
        <f t="shared" si="2"/>
        <v>646.80941738157833</v>
      </c>
      <c r="K60">
        <f>(I60-AVERAGE($I$10:I$51))^2</f>
        <v>4.3511973356008351</v>
      </c>
      <c r="L60">
        <f t="shared" si="3"/>
        <v>25.432448120100005</v>
      </c>
      <c r="M60">
        <f>LOOKUP(F60,'[1]LM 64,1'!$A$2:$A$538,'[1]LM 64,1'!$B$2:$B$538)</f>
        <v>-103.3591079712</v>
      </c>
      <c r="N60">
        <f t="shared" si="4"/>
        <v>774.45925047270748</v>
      </c>
      <c r="O60">
        <f t="shared" si="5"/>
        <v>27.829107971200003</v>
      </c>
    </row>
    <row r="61" spans="1:15" x14ac:dyDescent="0.3">
      <c r="A61" s="2">
        <v>33428</v>
      </c>
      <c r="B61">
        <v>155.76</v>
      </c>
      <c r="C61">
        <v>-70.760000000000005</v>
      </c>
      <c r="D61">
        <v>-71.900000000000006</v>
      </c>
      <c r="F61">
        <v>51135</v>
      </c>
      <c r="G61">
        <v>-102.0152130127</v>
      </c>
      <c r="H61" s="2">
        <f t="shared" si="0"/>
        <v>47849</v>
      </c>
      <c r="I61">
        <f t="shared" si="1"/>
        <v>-75.53</v>
      </c>
      <c r="J61">
        <f t="shared" si="2"/>
        <v>701.46650832809348</v>
      </c>
      <c r="K61">
        <f>(I61-AVERAGE($I$10:I$51))^2</f>
        <v>4.3511973356008351</v>
      </c>
      <c r="L61">
        <f t="shared" si="3"/>
        <v>26.485213012700001</v>
      </c>
      <c r="M61">
        <f>LOOKUP(F61,'[1]LM 64,1'!$A$2:$A$538,'[1]LM 64,1'!$B$2:$B$538)</f>
        <v>-104.46500396730001</v>
      </c>
      <c r="N61">
        <f t="shared" si="4"/>
        <v>837.23445458766707</v>
      </c>
      <c r="O61">
        <f t="shared" si="5"/>
        <v>28.935003967300005</v>
      </c>
    </row>
    <row r="62" spans="1:15" x14ac:dyDescent="0.3">
      <c r="A62" s="2">
        <v>33484</v>
      </c>
      <c r="B62">
        <v>156.91</v>
      </c>
      <c r="C62">
        <v>-71.91</v>
      </c>
      <c r="D62">
        <v>-73.05</v>
      </c>
      <c r="F62">
        <v>51500</v>
      </c>
      <c r="G62">
        <v>-102.9839096069</v>
      </c>
      <c r="H62" s="2">
        <f t="shared" si="0"/>
        <v>48214</v>
      </c>
      <c r="I62">
        <f t="shared" si="1"/>
        <v>-75.53</v>
      </c>
      <c r="J62">
        <f t="shared" si="2"/>
        <v>753.71715270383606</v>
      </c>
      <c r="K62">
        <f>(I62-AVERAGE($I$10:I$51))^2</f>
        <v>4.3511973356008351</v>
      </c>
      <c r="L62">
        <f t="shared" si="3"/>
        <v>27.453909606899998</v>
      </c>
      <c r="M62">
        <f>LOOKUP(F62,'[1]LM 64,1'!$A$2:$A$538,'[1]LM 64,1'!$B$2:$B$538)</f>
        <v>-105.4782333374</v>
      </c>
      <c r="N62">
        <f t="shared" si="4"/>
        <v>896.8966800313566</v>
      </c>
      <c r="O62">
        <f t="shared" si="5"/>
        <v>29.948233337399998</v>
      </c>
    </row>
    <row r="63" spans="1:15" x14ac:dyDescent="0.3">
      <c r="A63" s="2">
        <v>33554</v>
      </c>
      <c r="B63">
        <v>157.27000000000001</v>
      </c>
      <c r="C63">
        <v>-72.27</v>
      </c>
      <c r="D63">
        <v>-73.41</v>
      </c>
      <c r="F63">
        <v>51866</v>
      </c>
      <c r="G63">
        <v>-101.33892822270001</v>
      </c>
      <c r="H63" s="2">
        <f t="shared" si="0"/>
        <v>48580</v>
      </c>
      <c r="I63">
        <f t="shared" si="1"/>
        <v>-75.53</v>
      </c>
      <c r="J63">
        <f t="shared" si="2"/>
        <v>666.10077600448074</v>
      </c>
      <c r="K63">
        <f>(I63-AVERAGE($I$10:I$51))^2</f>
        <v>4.3511973356008351</v>
      </c>
      <c r="L63">
        <f t="shared" si="3"/>
        <v>25.808928222700004</v>
      </c>
      <c r="M63">
        <f>LOOKUP(F63,'[1]LM 64,1'!$A$2:$A$538,'[1]LM 64,1'!$B$2:$B$538)</f>
        <v>-104.70812988279999</v>
      </c>
      <c r="N63">
        <f t="shared" si="4"/>
        <v>851.36326345754594</v>
      </c>
      <c r="O63">
        <f t="shared" si="5"/>
        <v>29.178129882799993</v>
      </c>
    </row>
    <row r="64" spans="1:15" x14ac:dyDescent="0.3">
      <c r="A64" s="2">
        <v>33613</v>
      </c>
      <c r="B64">
        <v>156.96</v>
      </c>
      <c r="C64">
        <v>-71.959999999999894</v>
      </c>
      <c r="D64">
        <v>-73.099999999999895</v>
      </c>
      <c r="F64">
        <v>52231</v>
      </c>
      <c r="G64">
        <v>-100.14534759519999</v>
      </c>
      <c r="H64" s="2">
        <f t="shared" si="0"/>
        <v>48945</v>
      </c>
      <c r="I64">
        <f t="shared" si="1"/>
        <v>-75.53</v>
      </c>
      <c r="J64">
        <f t="shared" si="2"/>
        <v>605.91533723251803</v>
      </c>
      <c r="K64">
        <f>(I64-AVERAGE($I$10:I$51))^2</f>
        <v>4.3511973356008351</v>
      </c>
      <c r="L64">
        <f t="shared" si="3"/>
        <v>24.615347595199992</v>
      </c>
      <c r="M64">
        <f>LOOKUP(F64,'[1]LM 64,1'!$A$2:$A$538,'[1]LM 64,1'!$B$2:$B$538)</f>
        <v>-103.2894363403</v>
      </c>
      <c r="N64">
        <f t="shared" si="4"/>
        <v>770.58630593116823</v>
      </c>
      <c r="O64">
        <f t="shared" si="5"/>
        <v>27.759436340299999</v>
      </c>
    </row>
    <row r="65" spans="1:15" x14ac:dyDescent="0.3">
      <c r="A65" s="2">
        <v>33667</v>
      </c>
      <c r="B65">
        <v>157.47</v>
      </c>
      <c r="C65">
        <v>-72.47</v>
      </c>
      <c r="D65">
        <v>-73.61</v>
      </c>
      <c r="F65">
        <v>52596</v>
      </c>
      <c r="G65">
        <v>-99.314628601069998</v>
      </c>
      <c r="H65" s="2">
        <f t="shared" si="0"/>
        <v>49310</v>
      </c>
      <c r="I65">
        <f t="shared" si="1"/>
        <v>-75.53</v>
      </c>
      <c r="J65">
        <f t="shared" si="2"/>
        <v>565.70855769083687</v>
      </c>
      <c r="K65">
        <f>(I65-AVERAGE($I$10:I$51))^2</f>
        <v>4.3511973356008351</v>
      </c>
      <c r="L65">
        <f t="shared" si="3"/>
        <v>23.784628601069997</v>
      </c>
      <c r="M65">
        <f>LOOKUP(F65,'[1]LM 64,1'!$A$2:$A$538,'[1]LM 64,1'!$B$2:$B$538)</f>
        <v>-102.28196716310001</v>
      </c>
      <c r="N65">
        <f t="shared" si="4"/>
        <v>715.66774709558092</v>
      </c>
      <c r="O65">
        <f t="shared" si="5"/>
        <v>26.751967163100005</v>
      </c>
    </row>
    <row r="66" spans="1:15" x14ac:dyDescent="0.3">
      <c r="A66" s="2">
        <v>33718</v>
      </c>
      <c r="B66">
        <v>157.24</v>
      </c>
      <c r="C66">
        <v>-72.239999999999895</v>
      </c>
      <c r="D66">
        <v>-73.38</v>
      </c>
      <c r="F66">
        <v>52961</v>
      </c>
      <c r="G66">
        <v>-98.708129882809999</v>
      </c>
      <c r="H66" s="2">
        <f t="shared" si="0"/>
        <v>49675</v>
      </c>
      <c r="I66">
        <f t="shared" si="1"/>
        <v>-75.53</v>
      </c>
      <c r="J66">
        <f t="shared" si="2"/>
        <v>537.22570486440975</v>
      </c>
      <c r="K66">
        <f>(I66-AVERAGE($I$10:I$51))^2</f>
        <v>4.3511973356008351</v>
      </c>
      <c r="L66">
        <f t="shared" si="3"/>
        <v>23.178129882809998</v>
      </c>
      <c r="M66">
        <f>LOOKUP(F66,'[1]LM 64,1'!$A$2:$A$538,'[1]LM 64,1'!$B$2:$B$538)</f>
        <v>-101.56220245359999</v>
      </c>
      <c r="N66">
        <f t="shared" si="4"/>
        <v>677.67556458521744</v>
      </c>
      <c r="O66">
        <f t="shared" si="5"/>
        <v>26.032202453599993</v>
      </c>
    </row>
    <row r="67" spans="1:15" x14ac:dyDescent="0.3">
      <c r="A67" s="2">
        <v>33781</v>
      </c>
      <c r="B67">
        <v>157.49</v>
      </c>
      <c r="C67">
        <v>-72.489999999999895</v>
      </c>
      <c r="D67">
        <v>-73.63</v>
      </c>
      <c r="F67">
        <v>53327</v>
      </c>
      <c r="G67">
        <v>-98.256607055659998</v>
      </c>
      <c r="H67" s="2">
        <f t="shared" si="0"/>
        <v>50041</v>
      </c>
      <c r="I67">
        <f t="shared" si="1"/>
        <v>-75.53</v>
      </c>
      <c r="J67">
        <f t="shared" si="2"/>
        <v>516.49866826237474</v>
      </c>
      <c r="K67">
        <f>(I67-AVERAGE($I$10:I$51))^2</f>
        <v>4.3511973356008351</v>
      </c>
      <c r="L67">
        <f t="shared" si="3"/>
        <v>22.726607055659997</v>
      </c>
      <c r="M67">
        <f>LOOKUP(F67,'[1]LM 64,1'!$A$2:$A$538,'[1]LM 64,1'!$B$2:$B$538)</f>
        <v>-101.0303268433</v>
      </c>
      <c r="N67">
        <f t="shared" si="4"/>
        <v>650.26666911512666</v>
      </c>
      <c r="O67">
        <f t="shared" si="5"/>
        <v>25.500326843300002</v>
      </c>
    </row>
    <row r="68" spans="1:15" x14ac:dyDescent="0.3">
      <c r="A68" s="2">
        <v>33843</v>
      </c>
      <c r="B68">
        <v>158.25</v>
      </c>
      <c r="C68">
        <v>-73.25</v>
      </c>
      <c r="D68">
        <v>-74.39</v>
      </c>
      <c r="F68">
        <v>53692</v>
      </c>
      <c r="G68">
        <v>-97.92237854004</v>
      </c>
      <c r="H68" s="2">
        <f t="shared" ref="H68:H82" si="6">$H$2+F68-$F$2+1</f>
        <v>50406</v>
      </c>
      <c r="I68">
        <f t="shared" ref="I68:I82" si="7">IFERROR(VLOOKUP(H68,A:D,4,FALSE),IFERROR(VLOOKUP(H68,A:D,4),0))</f>
        <v>-75.53</v>
      </c>
      <c r="J68">
        <f t="shared" si="2"/>
        <v>501.4186166804439</v>
      </c>
      <c r="K68">
        <f>(I68-AVERAGE($I$10:I$51))^2</f>
        <v>4.3511973356008351</v>
      </c>
      <c r="L68">
        <f t="shared" si="3"/>
        <v>22.392378540039999</v>
      </c>
      <c r="M68">
        <f>LOOKUP(F68,'[1]LM 64,1'!$A$2:$A$538,'[1]LM 64,1'!$B$2:$B$538)</f>
        <v>-100.63469696040001</v>
      </c>
      <c r="N68">
        <f t="shared" si="4"/>
        <v>630.24580947351728</v>
      </c>
      <c r="O68">
        <f t="shared" si="5"/>
        <v>25.104696960400005</v>
      </c>
    </row>
    <row r="69" spans="1:15" x14ac:dyDescent="0.3">
      <c r="A69" s="2">
        <v>33898</v>
      </c>
      <c r="B69">
        <v>158.62</v>
      </c>
      <c r="C69">
        <v>-73.62</v>
      </c>
      <c r="D69">
        <v>-74.760000000000005</v>
      </c>
      <c r="F69">
        <v>54057</v>
      </c>
      <c r="G69">
        <v>-97.677696228030001</v>
      </c>
      <c r="H69" s="2">
        <f t="shared" si="6"/>
        <v>50771</v>
      </c>
      <c r="I69">
        <f t="shared" si="7"/>
        <v>-75.53</v>
      </c>
      <c r="J69">
        <f t="shared" si="2"/>
        <v>490.5204482090943</v>
      </c>
      <c r="K69">
        <f>(I69-AVERAGE($I$10:I$51))^2</f>
        <v>4.3511973356008351</v>
      </c>
      <c r="L69">
        <f t="shared" si="3"/>
        <v>22.14769622803</v>
      </c>
      <c r="M69">
        <f>LOOKUP(F69,'[1]LM 64,1'!$A$2:$A$538,'[1]LM 64,1'!$B$2:$B$538)</f>
        <v>-100.3424911499</v>
      </c>
      <c r="N69">
        <f t="shared" si="4"/>
        <v>615.65971706386574</v>
      </c>
      <c r="O69">
        <f t="shared" si="5"/>
        <v>24.812491149899998</v>
      </c>
    </row>
    <row r="70" spans="1:15" x14ac:dyDescent="0.3">
      <c r="A70" s="2">
        <v>33954</v>
      </c>
      <c r="B70">
        <v>158.29</v>
      </c>
      <c r="C70">
        <v>-73.290000000000006</v>
      </c>
      <c r="D70">
        <v>-74.430000000000007</v>
      </c>
      <c r="F70">
        <v>54422</v>
      </c>
      <c r="G70">
        <v>-97.503456115719999</v>
      </c>
      <c r="H70" s="2">
        <f t="shared" si="6"/>
        <v>51136</v>
      </c>
      <c r="I70">
        <f t="shared" si="7"/>
        <v>-75.53</v>
      </c>
      <c r="J70">
        <f t="shared" si="2"/>
        <v>482.83277366947254</v>
      </c>
      <c r="K70">
        <f>(I70-AVERAGE($I$10:I$51))^2</f>
        <v>4.3511973356008351</v>
      </c>
      <c r="L70">
        <f t="shared" si="3"/>
        <v>21.973456115719998</v>
      </c>
      <c r="M70">
        <f>LOOKUP(F70,'[1]LM 64,1'!$A$2:$A$538,'[1]LM 64,1'!$B$2:$B$538)</f>
        <v>-100.13051605219999</v>
      </c>
      <c r="N70">
        <f t="shared" si="4"/>
        <v>605.18539003454953</v>
      </c>
      <c r="O70">
        <f t="shared" si="5"/>
        <v>24.600516052199993</v>
      </c>
    </row>
    <row r="71" spans="1:15" x14ac:dyDescent="0.3">
      <c r="A71" s="2">
        <v>34016</v>
      </c>
      <c r="B71">
        <v>158.05000000000001</v>
      </c>
      <c r="C71">
        <v>-73.05</v>
      </c>
      <c r="D71">
        <v>-74.19</v>
      </c>
      <c r="F71">
        <v>54788</v>
      </c>
      <c r="G71">
        <v>-97.385147094730002</v>
      </c>
      <c r="H71" s="2">
        <f t="shared" si="6"/>
        <v>51502</v>
      </c>
      <c r="I71">
        <f t="shared" si="7"/>
        <v>-75.53</v>
      </c>
      <c r="J71">
        <f t="shared" si="2"/>
        <v>477.64745453228517</v>
      </c>
      <c r="K71">
        <f>(I71-AVERAGE($I$10:I$51))^2</f>
        <v>4.3511973356008351</v>
      </c>
      <c r="L71">
        <f t="shared" si="3"/>
        <v>21.85514709473</v>
      </c>
      <c r="M71">
        <f>LOOKUP(F71,'[1]LM 64,1'!$A$2:$A$538,'[1]LM 64,1'!$B$2:$B$538)</f>
        <v>-99.98191833496</v>
      </c>
      <c r="N71">
        <f t="shared" si="4"/>
        <v>597.89631025955293</v>
      </c>
      <c r="O71">
        <f t="shared" si="5"/>
        <v>24.451918334959998</v>
      </c>
    </row>
    <row r="72" spans="1:15" x14ac:dyDescent="0.3">
      <c r="A72" s="2">
        <v>34078</v>
      </c>
      <c r="B72">
        <v>157.59</v>
      </c>
      <c r="C72">
        <v>-72.59</v>
      </c>
      <c r="D72">
        <v>-73.73</v>
      </c>
      <c r="F72">
        <v>55153</v>
      </c>
      <c r="G72">
        <v>-97.312469482419999</v>
      </c>
      <c r="H72" s="2">
        <f t="shared" si="6"/>
        <v>51867</v>
      </c>
      <c r="I72">
        <f t="shared" si="7"/>
        <v>-75.53</v>
      </c>
      <c r="J72">
        <f t="shared" si="2"/>
        <v>474.47597675255855</v>
      </c>
      <c r="K72">
        <f>(I72-AVERAGE($I$10:I$51))^2</f>
        <v>4.3511973356008351</v>
      </c>
      <c r="L72">
        <f t="shared" si="3"/>
        <v>21.782469482419998</v>
      </c>
      <c r="M72">
        <f>LOOKUP(F72,'[1]LM 64,1'!$A$2:$A$538,'[1]LM 64,1'!$B$2:$B$538)</f>
        <v>-99.884452819819998</v>
      </c>
      <c r="N72">
        <f t="shared" si="4"/>
        <v>593.13937215283818</v>
      </c>
      <c r="O72">
        <f t="shared" si="5"/>
        <v>24.354452819819997</v>
      </c>
    </row>
    <row r="73" spans="1:15" x14ac:dyDescent="0.3">
      <c r="A73" s="2">
        <v>34157</v>
      </c>
      <c r="B73">
        <v>158.12</v>
      </c>
      <c r="C73">
        <v>-73.12</v>
      </c>
      <c r="D73">
        <v>-74.260000000000005</v>
      </c>
      <c r="F73">
        <v>55518</v>
      </c>
      <c r="G73">
        <v>-97.276397705080001</v>
      </c>
      <c r="H73" s="2">
        <f t="shared" si="6"/>
        <v>52232</v>
      </c>
      <c r="I73">
        <f t="shared" si="7"/>
        <v>-75.53</v>
      </c>
      <c r="J73">
        <f t="shared" si="2"/>
        <v>472.9058131475087</v>
      </c>
      <c r="K73">
        <f>(I73-AVERAGE($I$10:I$51))^2</f>
        <v>4.3511973356008351</v>
      </c>
      <c r="L73">
        <f t="shared" si="3"/>
        <v>21.74639770508</v>
      </c>
      <c r="M73">
        <f>LOOKUP(F73,'[1]LM 64,1'!$A$2:$A$538,'[1]LM 64,1'!$B$2:$B$538)</f>
        <v>-99.828239440920001</v>
      </c>
      <c r="N73">
        <f t="shared" si="4"/>
        <v>590.40443992828023</v>
      </c>
      <c r="O73">
        <f t="shared" si="5"/>
        <v>24.29823944092</v>
      </c>
    </row>
    <row r="74" spans="1:15" x14ac:dyDescent="0.3">
      <c r="A74" s="2">
        <v>34205</v>
      </c>
      <c r="B74">
        <v>159.25</v>
      </c>
      <c r="C74">
        <v>-74.25</v>
      </c>
      <c r="D74">
        <v>-75.39</v>
      </c>
      <c r="F74">
        <v>55883</v>
      </c>
      <c r="G74">
        <v>-97.270179748540002</v>
      </c>
      <c r="H74" s="2">
        <f t="shared" si="6"/>
        <v>52597</v>
      </c>
      <c r="I74">
        <f t="shared" si="7"/>
        <v>-75.53</v>
      </c>
      <c r="J74">
        <f t="shared" si="2"/>
        <v>472.63541549882876</v>
      </c>
      <c r="K74">
        <f>(I74-AVERAGE($I$10:I$51))^2</f>
        <v>4.3511973356008351</v>
      </c>
      <c r="L74">
        <f t="shared" si="3"/>
        <v>21.740179748540001</v>
      </c>
      <c r="M74">
        <f>LOOKUP(F74,'[1]LM 64,1'!$A$2:$A$538,'[1]LM 64,1'!$B$2:$B$538)</f>
        <v>-99.805465698239999</v>
      </c>
      <c r="N74">
        <f t="shared" si="4"/>
        <v>589.2982348664267</v>
      </c>
      <c r="O74">
        <f t="shared" si="5"/>
        <v>24.275465698239998</v>
      </c>
    </row>
    <row r="75" spans="1:15" x14ac:dyDescent="0.3">
      <c r="A75" s="2">
        <v>34276</v>
      </c>
      <c r="B75">
        <v>159.77000000000001</v>
      </c>
      <c r="C75">
        <v>-74.77</v>
      </c>
      <c r="D75">
        <v>-75.91</v>
      </c>
      <c r="F75">
        <v>56249</v>
      </c>
      <c r="G75">
        <v>-97.288597106929998</v>
      </c>
      <c r="H75" s="2">
        <f t="shared" si="6"/>
        <v>52963</v>
      </c>
      <c r="I75">
        <f t="shared" si="7"/>
        <v>-75.53</v>
      </c>
      <c r="J75">
        <f t="shared" ref="J75:J82" si="8">(I75-G75)^2</f>
        <v>473.43654806170247</v>
      </c>
      <c r="K75">
        <f>(I75-AVERAGE($I$10:I$51))^2</f>
        <v>4.3511973356008351</v>
      </c>
      <c r="L75">
        <f t="shared" ref="L75:L82" si="9">(I75-G75)</f>
        <v>21.758597106929997</v>
      </c>
      <c r="M75">
        <f>LOOKUP(F75,'[1]LM 64,1'!$A$2:$A$538,'[1]LM 64,1'!$B$2:$B$538)</f>
        <v>-99.8101272583</v>
      </c>
      <c r="N75">
        <f t="shared" ref="N75:N82" si="10">(I75-M75)^2</f>
        <v>589.52457967924261</v>
      </c>
      <c r="O75">
        <f t="shared" ref="O75:O82" si="11">(I75-M75)</f>
        <v>24.280127258299999</v>
      </c>
    </row>
    <row r="76" spans="1:15" x14ac:dyDescent="0.3">
      <c r="A76" s="2">
        <v>34341</v>
      </c>
      <c r="B76">
        <v>159.83000000000001</v>
      </c>
      <c r="C76">
        <v>-74.83</v>
      </c>
      <c r="D76">
        <v>-75.97</v>
      </c>
      <c r="F76">
        <v>56614</v>
      </c>
      <c r="G76">
        <v>-97.3271484375</v>
      </c>
      <c r="H76" s="2">
        <f t="shared" si="6"/>
        <v>53328</v>
      </c>
      <c r="I76">
        <f t="shared" si="7"/>
        <v>-75.53</v>
      </c>
      <c r="J76">
        <f t="shared" si="8"/>
        <v>475.11568000640864</v>
      </c>
      <c r="K76">
        <f>(I76-AVERAGE($I$10:I$51))^2</f>
        <v>4.3511973356008351</v>
      </c>
      <c r="L76">
        <f t="shared" si="9"/>
        <v>21.797148437499999</v>
      </c>
      <c r="M76">
        <f>LOOKUP(F76,'[1]LM 64,1'!$A$2:$A$538,'[1]LM 64,1'!$B$2:$B$538)</f>
        <v>-99.837310791020002</v>
      </c>
      <c r="N76">
        <f t="shared" si="10"/>
        <v>590.84535789123743</v>
      </c>
      <c r="O76">
        <f t="shared" si="11"/>
        <v>24.307310791020001</v>
      </c>
    </row>
    <row r="77" spans="1:15" x14ac:dyDescent="0.3">
      <c r="A77" s="2">
        <v>34382</v>
      </c>
      <c r="B77">
        <v>160.06</v>
      </c>
      <c r="C77">
        <v>-75.06</v>
      </c>
      <c r="D77">
        <v>-76.2</v>
      </c>
      <c r="F77">
        <v>56979</v>
      </c>
      <c r="G77">
        <v>-97.382377624509999</v>
      </c>
      <c r="H77" s="2">
        <f t="shared" si="6"/>
        <v>53693</v>
      </c>
      <c r="I77">
        <f t="shared" si="7"/>
        <v>-75.53</v>
      </c>
      <c r="J77">
        <f t="shared" si="8"/>
        <v>477.5264078441852</v>
      </c>
      <c r="K77">
        <f>(I77-AVERAGE($I$10:I$51))^2</f>
        <v>4.3511973356008351</v>
      </c>
      <c r="L77">
        <f t="shared" si="9"/>
        <v>21.852377624509998</v>
      </c>
      <c r="M77">
        <f>LOOKUP(F77,'[1]LM 64,1'!$A$2:$A$538,'[1]LM 64,1'!$B$2:$B$538)</f>
        <v>-99.88306427002</v>
      </c>
      <c r="N77">
        <f t="shared" si="10"/>
        <v>593.07173933972467</v>
      </c>
      <c r="O77">
        <f t="shared" si="11"/>
        <v>24.353064270019999</v>
      </c>
    </row>
    <row r="78" spans="1:15" x14ac:dyDescent="0.3">
      <c r="A78" s="2">
        <v>34437</v>
      </c>
      <c r="B78">
        <v>160.05000000000001</v>
      </c>
      <c r="C78">
        <v>-75.05</v>
      </c>
      <c r="D78">
        <v>-76.19</v>
      </c>
      <c r="F78">
        <v>57344</v>
      </c>
      <c r="G78">
        <v>-97.45142364502</v>
      </c>
      <c r="H78" s="2">
        <f t="shared" si="6"/>
        <v>54058</v>
      </c>
      <c r="I78">
        <f t="shared" si="7"/>
        <v>-75.53</v>
      </c>
      <c r="J78">
        <f t="shared" si="8"/>
        <v>480.54881462444189</v>
      </c>
      <c r="K78">
        <f>(I78-AVERAGE($I$10:I$51))^2</f>
        <v>4.3511973356008351</v>
      </c>
      <c r="L78">
        <f t="shared" si="9"/>
        <v>21.921423645019999</v>
      </c>
      <c r="M78">
        <f>LOOKUP(F78,'[1]LM 64,1'!$A$2:$A$538,'[1]LM 64,1'!$B$2:$B$538)</f>
        <v>-99.944190978999998</v>
      </c>
      <c r="N78">
        <f t="shared" si="10"/>
        <v>596.05272115908485</v>
      </c>
      <c r="O78">
        <f t="shared" si="11"/>
        <v>24.414190978999997</v>
      </c>
    </row>
    <row r="79" spans="1:15" x14ac:dyDescent="0.3">
      <c r="A79" s="2">
        <v>34501</v>
      </c>
      <c r="B79">
        <v>160.06</v>
      </c>
      <c r="C79">
        <v>-75.06</v>
      </c>
      <c r="D79">
        <v>-76.2</v>
      </c>
      <c r="F79">
        <v>57710</v>
      </c>
      <c r="G79">
        <v>-97.532180786129999</v>
      </c>
      <c r="H79" s="2">
        <f t="shared" si="6"/>
        <v>54424</v>
      </c>
      <c r="I79">
        <f t="shared" si="7"/>
        <v>-75.53</v>
      </c>
      <c r="J79">
        <f t="shared" si="8"/>
        <v>484.09595934554807</v>
      </c>
      <c r="K79">
        <f>(I79-AVERAGE($I$10:I$51))^2</f>
        <v>4.3511973356008351</v>
      </c>
      <c r="L79">
        <f t="shared" si="9"/>
        <v>22.002180786129998</v>
      </c>
      <c r="M79">
        <f>LOOKUP(F79,'[1]LM 64,1'!$A$2:$A$538,'[1]LM 64,1'!$B$2:$B$538)</f>
        <v>-100.0182418823</v>
      </c>
      <c r="N79">
        <f t="shared" si="10"/>
        <v>599.67399048603193</v>
      </c>
      <c r="O79">
        <f t="shared" si="11"/>
        <v>24.488241882300002</v>
      </c>
    </row>
    <row r="80" spans="1:15" x14ac:dyDescent="0.3">
      <c r="A80" s="2">
        <v>34563</v>
      </c>
      <c r="B80">
        <v>160.52000000000001</v>
      </c>
      <c r="C80">
        <v>-75.52</v>
      </c>
      <c r="D80">
        <v>-76.66</v>
      </c>
      <c r="F80">
        <v>58075</v>
      </c>
      <c r="G80">
        <v>-97.622245788569998</v>
      </c>
      <c r="H80" s="2">
        <f t="shared" si="6"/>
        <v>54789</v>
      </c>
      <c r="I80">
        <f t="shared" si="7"/>
        <v>-75.53</v>
      </c>
      <c r="J80">
        <f t="shared" si="8"/>
        <v>488.06732398258879</v>
      </c>
      <c r="K80">
        <f>(I80-AVERAGE($I$10:I$51))^2</f>
        <v>4.3511973356008351</v>
      </c>
      <c r="L80">
        <f t="shared" si="9"/>
        <v>22.092245788569997</v>
      </c>
      <c r="M80">
        <f>LOOKUP(F80,'[1]LM 64,1'!$A$2:$A$538,'[1]LM 64,1'!$B$2:$B$538)</f>
        <v>-100.10283660890001</v>
      </c>
      <c r="N80">
        <f t="shared" si="10"/>
        <v>603.82429900769625</v>
      </c>
      <c r="O80">
        <f t="shared" si="11"/>
        <v>24.572836608900005</v>
      </c>
    </row>
    <row r="81" spans="1:15" x14ac:dyDescent="0.3">
      <c r="A81" s="2">
        <v>34641</v>
      </c>
      <c r="B81">
        <v>160.59</v>
      </c>
      <c r="C81">
        <v>-75.59</v>
      </c>
      <c r="D81">
        <v>-76.73</v>
      </c>
      <c r="F81">
        <v>61727</v>
      </c>
      <c r="G81">
        <v>-98.79345703125</v>
      </c>
      <c r="H81" s="2">
        <f t="shared" si="6"/>
        <v>58441</v>
      </c>
      <c r="I81">
        <f t="shared" si="7"/>
        <v>-75.53</v>
      </c>
      <c r="J81">
        <f t="shared" si="8"/>
        <v>541.18843304481504</v>
      </c>
      <c r="K81">
        <f>(I81-AVERAGE($I$10:I$51))^2</f>
        <v>4.3511973356008351</v>
      </c>
      <c r="L81">
        <f t="shared" si="9"/>
        <v>23.263457031249999</v>
      </c>
      <c r="M81">
        <f>LOOKUP(F81,'[1]LM 64,1'!$A$2:$A$538,'[1]LM 64,1'!$B$2:$B$538)</f>
        <v>-100.88790893549999</v>
      </c>
      <c r="N81">
        <f t="shared" si="10"/>
        <v>643.0235455811104</v>
      </c>
      <c r="O81">
        <f t="shared" si="11"/>
        <v>25.357908935499992</v>
      </c>
    </row>
    <row r="82" spans="1:15" x14ac:dyDescent="0.3">
      <c r="A82" s="2">
        <v>34710</v>
      </c>
      <c r="B82">
        <v>160.05000000000001</v>
      </c>
      <c r="C82">
        <v>-75.05</v>
      </c>
      <c r="D82">
        <v>-76.19</v>
      </c>
      <c r="F82">
        <v>65380</v>
      </c>
      <c r="G82">
        <v>-100.08805084230001</v>
      </c>
      <c r="H82" s="2">
        <f t="shared" si="6"/>
        <v>62094</v>
      </c>
      <c r="I82">
        <f t="shared" si="7"/>
        <v>-75.53</v>
      </c>
      <c r="J82">
        <f t="shared" si="8"/>
        <v>603.097861172992</v>
      </c>
      <c r="K82">
        <f>(I82-AVERAGE($I$10:I$51))^2</f>
        <v>4.3511973356008351</v>
      </c>
      <c r="L82">
        <f t="shared" si="9"/>
        <v>24.558050842300005</v>
      </c>
      <c r="M82">
        <f>LOOKUP(F82,'[1]LM 64,1'!$A$2:$A$538,'[1]LM 64,1'!$B$2:$B$538)</f>
        <v>-102.13553619379999</v>
      </c>
      <c r="N82">
        <f t="shared" si="10"/>
        <v>707.85455615960132</v>
      </c>
      <c r="O82">
        <f t="shared" si="11"/>
        <v>26.605536193799992</v>
      </c>
    </row>
    <row r="83" spans="1:15" x14ac:dyDescent="0.3">
      <c r="A83" s="2">
        <v>34768</v>
      </c>
      <c r="B83">
        <v>159.479999999999</v>
      </c>
      <c r="C83">
        <v>-74.48</v>
      </c>
      <c r="D83">
        <v>-75.62</v>
      </c>
    </row>
    <row r="84" spans="1:15" x14ac:dyDescent="0.3">
      <c r="A84" s="2">
        <v>34822</v>
      </c>
      <c r="B84">
        <v>159.1</v>
      </c>
      <c r="C84">
        <v>-74.099999999999895</v>
      </c>
      <c r="D84">
        <v>-75.239999999999895</v>
      </c>
    </row>
    <row r="85" spans="1:15" x14ac:dyDescent="0.3">
      <c r="A85" s="2">
        <v>34890</v>
      </c>
      <c r="B85">
        <v>159.28</v>
      </c>
      <c r="C85">
        <v>-74.28</v>
      </c>
      <c r="D85">
        <v>-75.42</v>
      </c>
    </row>
    <row r="86" spans="1:15" x14ac:dyDescent="0.3">
      <c r="A86" s="2">
        <v>34990</v>
      </c>
      <c r="B86">
        <v>160.46</v>
      </c>
      <c r="C86">
        <v>-75.459999999999894</v>
      </c>
      <c r="D86">
        <v>-76.599999999999895</v>
      </c>
    </row>
    <row r="87" spans="1:15" x14ac:dyDescent="0.3">
      <c r="A87" s="2">
        <v>35170</v>
      </c>
      <c r="B87">
        <v>159.76</v>
      </c>
      <c r="C87">
        <v>-74.760000000000005</v>
      </c>
      <c r="D87">
        <v>-75.900000000000006</v>
      </c>
    </row>
    <row r="88" spans="1:15" x14ac:dyDescent="0.3">
      <c r="A88" s="2">
        <v>35257</v>
      </c>
      <c r="B88">
        <v>159.94</v>
      </c>
      <c r="C88">
        <v>-74.94</v>
      </c>
      <c r="D88">
        <v>-76.08</v>
      </c>
    </row>
    <row r="89" spans="1:15" x14ac:dyDescent="0.3">
      <c r="A89" s="2">
        <v>35354</v>
      </c>
      <c r="B89">
        <v>160.06</v>
      </c>
      <c r="C89">
        <v>-75.06</v>
      </c>
      <c r="D89">
        <v>-76.2</v>
      </c>
    </row>
    <row r="90" spans="1:15" x14ac:dyDescent="0.3">
      <c r="A90" s="2">
        <v>35440</v>
      </c>
      <c r="B90">
        <v>159.53</v>
      </c>
      <c r="C90">
        <v>-74.53</v>
      </c>
      <c r="D90">
        <v>-75.67</v>
      </c>
    </row>
    <row r="91" spans="1:15" x14ac:dyDescent="0.3">
      <c r="A91" s="2">
        <v>35544</v>
      </c>
      <c r="B91">
        <v>159.07</v>
      </c>
      <c r="C91">
        <v>-74.069999999999894</v>
      </c>
      <c r="D91">
        <v>-75.209999999999894</v>
      </c>
    </row>
    <row r="92" spans="1:15" x14ac:dyDescent="0.3">
      <c r="A92" s="2">
        <v>35628</v>
      </c>
      <c r="B92">
        <v>160.04</v>
      </c>
      <c r="C92">
        <v>-75.040000000000006</v>
      </c>
      <c r="D92">
        <v>-76.180000000000007</v>
      </c>
    </row>
    <row r="93" spans="1:15" x14ac:dyDescent="0.3">
      <c r="A93" s="2">
        <v>35739</v>
      </c>
      <c r="B93">
        <v>160.75</v>
      </c>
      <c r="C93">
        <v>-75.75</v>
      </c>
      <c r="D93">
        <v>-76.89</v>
      </c>
    </row>
    <row r="94" spans="1:15" x14ac:dyDescent="0.3">
      <c r="A94" s="2">
        <v>35817</v>
      </c>
      <c r="B94">
        <v>160.479999999999</v>
      </c>
      <c r="C94">
        <v>-75.48</v>
      </c>
      <c r="D94">
        <v>-76.62</v>
      </c>
    </row>
    <row r="95" spans="1:15" x14ac:dyDescent="0.3">
      <c r="A95" s="2">
        <v>35920</v>
      </c>
      <c r="B95">
        <v>159.91999999999899</v>
      </c>
      <c r="C95">
        <v>-74.92</v>
      </c>
      <c r="D95">
        <v>-76.06</v>
      </c>
    </row>
    <row r="96" spans="1:15" x14ac:dyDescent="0.3">
      <c r="A96" s="2">
        <v>35985</v>
      </c>
      <c r="B96">
        <v>160.43</v>
      </c>
      <c r="C96">
        <v>-75.430000000000007</v>
      </c>
      <c r="D96">
        <v>-76.569999999999894</v>
      </c>
    </row>
    <row r="97" spans="1:4" x14ac:dyDescent="0.3">
      <c r="A97" s="2">
        <v>36097</v>
      </c>
      <c r="B97">
        <v>161.63</v>
      </c>
      <c r="C97">
        <v>-76.63</v>
      </c>
      <c r="D97">
        <v>-77.77</v>
      </c>
    </row>
    <row r="98" spans="1:4" x14ac:dyDescent="0.3">
      <c r="A98" s="2">
        <v>36166</v>
      </c>
      <c r="B98">
        <v>161.81</v>
      </c>
      <c r="C98">
        <v>-76.81</v>
      </c>
      <c r="D98">
        <v>-77.95</v>
      </c>
    </row>
    <row r="99" spans="1:4" x14ac:dyDescent="0.3">
      <c r="A99" s="2">
        <v>36266</v>
      </c>
      <c r="B99">
        <v>161.729999999999</v>
      </c>
      <c r="C99">
        <v>-76.73</v>
      </c>
      <c r="D99">
        <v>-77.87</v>
      </c>
    </row>
    <row r="100" spans="1:4" x14ac:dyDescent="0.3">
      <c r="A100" s="2">
        <v>36348</v>
      </c>
      <c r="B100">
        <v>163.13999999999899</v>
      </c>
      <c r="C100">
        <v>-78.14</v>
      </c>
      <c r="D100">
        <v>-79.28</v>
      </c>
    </row>
    <row r="101" spans="1:4" x14ac:dyDescent="0.3">
      <c r="A101" s="2">
        <v>36474</v>
      </c>
      <c r="B101">
        <v>163.29</v>
      </c>
      <c r="C101">
        <v>-78.290000000000006</v>
      </c>
      <c r="D101">
        <v>-79.430000000000007</v>
      </c>
    </row>
    <row r="102" spans="1:4" x14ac:dyDescent="0.3">
      <c r="A102" s="2">
        <v>36537</v>
      </c>
      <c r="B102">
        <v>162.979999999999</v>
      </c>
      <c r="C102">
        <v>-77.98</v>
      </c>
      <c r="D102">
        <v>-79.12</v>
      </c>
    </row>
    <row r="103" spans="1:4" x14ac:dyDescent="0.3">
      <c r="A103" s="2">
        <v>36654</v>
      </c>
      <c r="B103">
        <v>162.41999999999899</v>
      </c>
      <c r="C103">
        <v>-77.42</v>
      </c>
      <c r="D103">
        <v>-78.56</v>
      </c>
    </row>
    <row r="104" spans="1:4" x14ac:dyDescent="0.3">
      <c r="A104" s="2">
        <v>36719</v>
      </c>
      <c r="B104">
        <v>163.09</v>
      </c>
      <c r="C104">
        <v>-78.09</v>
      </c>
      <c r="D104">
        <v>-79.23</v>
      </c>
    </row>
    <row r="105" spans="1:4" x14ac:dyDescent="0.3">
      <c r="A105" s="2">
        <v>36830</v>
      </c>
      <c r="B105">
        <v>163.62</v>
      </c>
      <c r="C105">
        <v>-78.62</v>
      </c>
      <c r="D105">
        <v>-79.760000000000005</v>
      </c>
    </row>
    <row r="106" spans="1:4" x14ac:dyDescent="0.3">
      <c r="A106" s="2">
        <v>36938</v>
      </c>
      <c r="B106">
        <v>163.41999999999899</v>
      </c>
      <c r="C106">
        <v>-78.42</v>
      </c>
      <c r="D106">
        <v>-79.56</v>
      </c>
    </row>
    <row r="107" spans="1:4" x14ac:dyDescent="0.3">
      <c r="A107" s="2">
        <v>37005</v>
      </c>
      <c r="B107">
        <v>163.1</v>
      </c>
      <c r="C107">
        <v>-78.099999999999895</v>
      </c>
      <c r="D107">
        <v>-79.239999999999895</v>
      </c>
    </row>
    <row r="108" spans="1:4" x14ac:dyDescent="0.3">
      <c r="A108" s="2">
        <v>37084</v>
      </c>
      <c r="B108">
        <v>163.53</v>
      </c>
      <c r="C108">
        <v>-78.53</v>
      </c>
      <c r="D108">
        <v>-79.67</v>
      </c>
    </row>
    <row r="109" spans="1:4" x14ac:dyDescent="0.3">
      <c r="A109" s="2">
        <v>37194</v>
      </c>
      <c r="B109">
        <v>165.05</v>
      </c>
      <c r="C109">
        <v>-80.05</v>
      </c>
      <c r="D109">
        <v>-81.19</v>
      </c>
    </row>
    <row r="110" spans="1:4" x14ac:dyDescent="0.3">
      <c r="A110" s="2">
        <v>37258</v>
      </c>
      <c r="B110">
        <v>165.23</v>
      </c>
      <c r="C110">
        <v>-80.23</v>
      </c>
      <c r="D110">
        <v>-81.37</v>
      </c>
    </row>
    <row r="111" spans="1:4" x14ac:dyDescent="0.3">
      <c r="A111" s="2">
        <v>37363</v>
      </c>
      <c r="B111">
        <v>165.15</v>
      </c>
      <c r="C111">
        <v>-80.150000000000006</v>
      </c>
      <c r="D111">
        <v>-81.290000000000006</v>
      </c>
    </row>
    <row r="112" spans="1:4" x14ac:dyDescent="0.3">
      <c r="A112" s="2">
        <v>37447</v>
      </c>
      <c r="B112">
        <v>166.23</v>
      </c>
      <c r="C112">
        <v>-81.23</v>
      </c>
      <c r="D112">
        <v>-82.37</v>
      </c>
    </row>
    <row r="113" spans="1:4" x14ac:dyDescent="0.3">
      <c r="A113" s="2">
        <v>37552</v>
      </c>
      <c r="B113">
        <v>167.5</v>
      </c>
      <c r="C113">
        <v>-82.5</v>
      </c>
      <c r="D113">
        <v>-83.64</v>
      </c>
    </row>
    <row r="114" spans="1:4" x14ac:dyDescent="0.3">
      <c r="A114" s="2">
        <v>37630</v>
      </c>
      <c r="B114">
        <v>166.72</v>
      </c>
      <c r="C114">
        <v>-81.72</v>
      </c>
      <c r="D114">
        <v>-82.86</v>
      </c>
    </row>
    <row r="115" spans="1:4" x14ac:dyDescent="0.3">
      <c r="A115" s="2">
        <v>37735</v>
      </c>
      <c r="B115">
        <v>167.38</v>
      </c>
      <c r="C115">
        <v>-82.38</v>
      </c>
      <c r="D115">
        <v>-83.52</v>
      </c>
    </row>
    <row r="116" spans="1:4" x14ac:dyDescent="0.3">
      <c r="A116" s="2">
        <v>37812</v>
      </c>
      <c r="B116">
        <v>167.5</v>
      </c>
      <c r="C116">
        <v>-82.5</v>
      </c>
      <c r="D116">
        <v>-83.64</v>
      </c>
    </row>
    <row r="117" spans="1:4" x14ac:dyDescent="0.3">
      <c r="A117" s="2">
        <v>37929</v>
      </c>
      <c r="B117">
        <v>167.38</v>
      </c>
      <c r="C117">
        <v>-82.38</v>
      </c>
      <c r="D117">
        <v>-83.52</v>
      </c>
    </row>
    <row r="118" spans="1:4" x14ac:dyDescent="0.3">
      <c r="A118" s="2">
        <v>38000</v>
      </c>
      <c r="B118">
        <v>167.39</v>
      </c>
      <c r="C118">
        <v>-82.39</v>
      </c>
      <c r="D118">
        <v>-83.53</v>
      </c>
    </row>
    <row r="119" spans="1:4" x14ac:dyDescent="0.3">
      <c r="A119" s="2">
        <v>38097</v>
      </c>
      <c r="B119">
        <v>166.75</v>
      </c>
      <c r="C119">
        <v>-81.75</v>
      </c>
      <c r="D119">
        <v>-82.89</v>
      </c>
    </row>
    <row r="120" spans="1:4" x14ac:dyDescent="0.3">
      <c r="A120" s="2">
        <v>38176</v>
      </c>
      <c r="B120">
        <v>166.94</v>
      </c>
      <c r="C120">
        <v>-81.94</v>
      </c>
      <c r="D120">
        <v>-83.08</v>
      </c>
    </row>
    <row r="121" spans="1:4" x14ac:dyDescent="0.3">
      <c r="A121" s="2">
        <v>38362</v>
      </c>
      <c r="B121">
        <v>167.07</v>
      </c>
      <c r="C121">
        <v>-82.07</v>
      </c>
      <c r="D121">
        <v>-83.21</v>
      </c>
    </row>
    <row r="122" spans="1:4" x14ac:dyDescent="0.3">
      <c r="A122" s="2">
        <v>38413</v>
      </c>
      <c r="B122">
        <v>166.85</v>
      </c>
      <c r="C122">
        <v>-81.849999999999895</v>
      </c>
      <c r="D122">
        <v>-82.99</v>
      </c>
    </row>
    <row r="123" spans="1:4" x14ac:dyDescent="0.3">
      <c r="A123" s="2">
        <v>38463</v>
      </c>
      <c r="B123">
        <v>166.62</v>
      </c>
      <c r="C123">
        <v>-81.62</v>
      </c>
      <c r="D123">
        <v>-82.76</v>
      </c>
    </row>
    <row r="124" spans="1:4" x14ac:dyDescent="0.3">
      <c r="A124" s="2">
        <v>38547</v>
      </c>
      <c r="B124">
        <v>167.27</v>
      </c>
      <c r="C124">
        <v>-82.27</v>
      </c>
      <c r="D124">
        <v>-83.41</v>
      </c>
    </row>
    <row r="125" spans="1:4" x14ac:dyDescent="0.3">
      <c r="A125" s="2">
        <v>38650</v>
      </c>
      <c r="B125">
        <v>168.69</v>
      </c>
      <c r="C125">
        <v>-83.69</v>
      </c>
      <c r="D125">
        <v>-84.83</v>
      </c>
    </row>
    <row r="126" spans="1:4" x14ac:dyDescent="0.3">
      <c r="A126" s="2">
        <v>38726</v>
      </c>
      <c r="B126">
        <v>168.45</v>
      </c>
      <c r="C126">
        <v>-83.45</v>
      </c>
      <c r="D126">
        <v>-84.59</v>
      </c>
    </row>
    <row r="127" spans="1:4" x14ac:dyDescent="0.3">
      <c r="A127" s="2">
        <v>38826</v>
      </c>
      <c r="B127">
        <v>168.28</v>
      </c>
      <c r="C127">
        <v>-83.28</v>
      </c>
      <c r="D127">
        <v>-84.42</v>
      </c>
    </row>
    <row r="128" spans="1:4" x14ac:dyDescent="0.3">
      <c r="A128" s="2">
        <v>38909</v>
      </c>
      <c r="B128">
        <v>168.68</v>
      </c>
      <c r="C128">
        <v>-83.68</v>
      </c>
      <c r="D128">
        <v>-84.82</v>
      </c>
    </row>
    <row r="129" spans="1:4" x14ac:dyDescent="0.3">
      <c r="A129" s="2">
        <v>39035</v>
      </c>
      <c r="B129">
        <v>168.89</v>
      </c>
      <c r="C129">
        <v>-83.89</v>
      </c>
      <c r="D129">
        <v>-85.03</v>
      </c>
    </row>
    <row r="130" spans="1:4" x14ac:dyDescent="0.3">
      <c r="A130" s="2">
        <v>39093</v>
      </c>
      <c r="B130">
        <v>169.13</v>
      </c>
      <c r="C130">
        <v>-84.13</v>
      </c>
      <c r="D130">
        <v>-85.27</v>
      </c>
    </row>
    <row r="131" spans="1:4" x14ac:dyDescent="0.3">
      <c r="A131" s="2">
        <v>39212</v>
      </c>
      <c r="B131">
        <v>168.77</v>
      </c>
      <c r="C131">
        <v>-83.77</v>
      </c>
      <c r="D131">
        <v>-84.91</v>
      </c>
    </row>
    <row r="132" spans="1:4" x14ac:dyDescent="0.3">
      <c r="A132" s="2">
        <v>39289</v>
      </c>
      <c r="B132">
        <v>170.77</v>
      </c>
      <c r="C132">
        <v>-85.77</v>
      </c>
      <c r="D132">
        <v>-86.91</v>
      </c>
    </row>
    <row r="133" spans="1:4" x14ac:dyDescent="0.3">
      <c r="A133" s="2">
        <v>39393</v>
      </c>
      <c r="B133">
        <v>172.4</v>
      </c>
      <c r="C133">
        <v>-87.4</v>
      </c>
      <c r="D133">
        <v>-88.54</v>
      </c>
    </row>
    <row r="134" spans="1:4" x14ac:dyDescent="0.3">
      <c r="A134" s="2">
        <v>39469</v>
      </c>
      <c r="B134">
        <v>172.76</v>
      </c>
      <c r="C134">
        <v>-87.76</v>
      </c>
      <c r="D134">
        <v>-88.9</v>
      </c>
    </row>
    <row r="135" spans="1:4" x14ac:dyDescent="0.3">
      <c r="A135" s="2">
        <v>39569</v>
      </c>
      <c r="B135">
        <v>172.54</v>
      </c>
      <c r="C135">
        <v>-87.54</v>
      </c>
      <c r="D135">
        <v>-88.68</v>
      </c>
    </row>
    <row r="136" spans="1:4" x14ac:dyDescent="0.3">
      <c r="A136" s="2">
        <v>39679</v>
      </c>
      <c r="B136">
        <v>174.34</v>
      </c>
      <c r="C136">
        <v>-89.34</v>
      </c>
      <c r="D136">
        <v>-90.48</v>
      </c>
    </row>
    <row r="137" spans="1:4" x14ac:dyDescent="0.3">
      <c r="A137" s="2">
        <v>39776</v>
      </c>
      <c r="B137">
        <v>176.51</v>
      </c>
      <c r="C137">
        <v>-91.51</v>
      </c>
      <c r="D137">
        <v>-92.65</v>
      </c>
    </row>
    <row r="138" spans="1:4" x14ac:dyDescent="0.3">
      <c r="A138" s="2">
        <v>39876</v>
      </c>
      <c r="B138">
        <v>174.08</v>
      </c>
      <c r="C138">
        <v>-89.08</v>
      </c>
      <c r="D138">
        <v>-90.22</v>
      </c>
    </row>
    <row r="139" spans="1:4" x14ac:dyDescent="0.3">
      <c r="A139" s="2">
        <v>39944</v>
      </c>
      <c r="B139">
        <v>173.74</v>
      </c>
      <c r="C139">
        <v>-88.74</v>
      </c>
      <c r="D139">
        <v>-89.88</v>
      </c>
    </row>
    <row r="140" spans="1:4" x14ac:dyDescent="0.3">
      <c r="A140" s="2">
        <v>40050</v>
      </c>
      <c r="B140">
        <v>174.55</v>
      </c>
      <c r="C140">
        <v>-89.55</v>
      </c>
      <c r="D140">
        <v>-90.69</v>
      </c>
    </row>
    <row r="141" spans="1:4" x14ac:dyDescent="0.3">
      <c r="A141" s="2">
        <v>40108</v>
      </c>
      <c r="B141">
        <v>174.48</v>
      </c>
      <c r="C141">
        <v>-89.48</v>
      </c>
      <c r="D141">
        <v>-90.62</v>
      </c>
    </row>
    <row r="142" spans="1:4" x14ac:dyDescent="0.3">
      <c r="A142" s="2">
        <v>40192</v>
      </c>
      <c r="B142">
        <v>174.31</v>
      </c>
      <c r="C142">
        <v>-89.31</v>
      </c>
      <c r="D142">
        <v>-90.45</v>
      </c>
    </row>
    <row r="143" spans="1:4" x14ac:dyDescent="0.3">
      <c r="A143" s="2">
        <v>40281</v>
      </c>
      <c r="B143">
        <v>173.67</v>
      </c>
      <c r="C143">
        <v>-88.67</v>
      </c>
      <c r="D143">
        <v>-89.81</v>
      </c>
    </row>
    <row r="144" spans="1:4" x14ac:dyDescent="0.3">
      <c r="A144" s="2">
        <v>40380</v>
      </c>
      <c r="B144">
        <v>174.47</v>
      </c>
      <c r="C144">
        <v>-89.47</v>
      </c>
      <c r="D144">
        <v>-90.61</v>
      </c>
    </row>
    <row r="145" spans="1:4" x14ac:dyDescent="0.3">
      <c r="A145" s="2">
        <v>40483</v>
      </c>
      <c r="B145">
        <v>174.59</v>
      </c>
      <c r="C145">
        <v>-89.59</v>
      </c>
      <c r="D145">
        <v>-90.73</v>
      </c>
    </row>
    <row r="146" spans="1:4" x14ac:dyDescent="0.3">
      <c r="A146" s="2">
        <v>40591</v>
      </c>
      <c r="B146">
        <v>173.27</v>
      </c>
      <c r="C146">
        <v>-88.27</v>
      </c>
      <c r="D146">
        <v>-89.41</v>
      </c>
    </row>
    <row r="147" spans="1:4" x14ac:dyDescent="0.3">
      <c r="A147" s="2">
        <v>40653</v>
      </c>
      <c r="B147">
        <v>171.65</v>
      </c>
      <c r="C147">
        <v>-86.65</v>
      </c>
      <c r="D147">
        <v>-87.79</v>
      </c>
    </row>
    <row r="148" spans="1:4" x14ac:dyDescent="0.3">
      <c r="A148" s="2">
        <v>40742</v>
      </c>
      <c r="B148">
        <v>171.33</v>
      </c>
      <c r="C148">
        <v>-86.33</v>
      </c>
      <c r="D148">
        <v>-87.47</v>
      </c>
    </row>
    <row r="149" spans="1:4" x14ac:dyDescent="0.3">
      <c r="A149" s="2">
        <v>40856</v>
      </c>
      <c r="B149">
        <v>170.06</v>
      </c>
      <c r="C149">
        <v>-85.06</v>
      </c>
      <c r="D149">
        <v>-86.2</v>
      </c>
    </row>
    <row r="150" spans="1:4" x14ac:dyDescent="0.3">
      <c r="A150" s="2">
        <v>40938</v>
      </c>
      <c r="B150">
        <v>169.67</v>
      </c>
      <c r="C150">
        <v>-84.67</v>
      </c>
      <c r="D150">
        <v>-85.81</v>
      </c>
    </row>
    <row r="151" spans="1:4" x14ac:dyDescent="0.3">
      <c r="A151" s="2">
        <v>41030</v>
      </c>
      <c r="B151">
        <v>168.13</v>
      </c>
      <c r="C151">
        <v>-83.13</v>
      </c>
      <c r="D151">
        <v>-84.27</v>
      </c>
    </row>
    <row r="152" spans="1:4" x14ac:dyDescent="0.3">
      <c r="A152" s="2">
        <v>41115</v>
      </c>
      <c r="B152">
        <v>168.07</v>
      </c>
      <c r="C152">
        <v>-83.07</v>
      </c>
      <c r="D152">
        <v>-84.21</v>
      </c>
    </row>
    <row r="153" spans="1:4" x14ac:dyDescent="0.3">
      <c r="A153" s="2">
        <v>41197</v>
      </c>
      <c r="B153">
        <v>167.9</v>
      </c>
      <c r="C153">
        <v>-82.9</v>
      </c>
      <c r="D153">
        <v>-84.04</v>
      </c>
    </row>
    <row r="154" spans="1:4" x14ac:dyDescent="0.3">
      <c r="A154" s="2">
        <v>41332</v>
      </c>
      <c r="B154">
        <v>166.85</v>
      </c>
      <c r="C154">
        <v>-81.849999999999895</v>
      </c>
      <c r="D154">
        <v>-82.99</v>
      </c>
    </row>
    <row r="155" spans="1:4" x14ac:dyDescent="0.3">
      <c r="A155" s="2">
        <v>41390</v>
      </c>
      <c r="B155">
        <v>166.49</v>
      </c>
      <c r="C155">
        <v>-81.489999999999895</v>
      </c>
      <c r="D155">
        <v>-82.63</v>
      </c>
    </row>
    <row r="156" spans="1:4" x14ac:dyDescent="0.3">
      <c r="A156" s="2">
        <v>41473</v>
      </c>
      <c r="B156">
        <v>166.34</v>
      </c>
      <c r="C156">
        <v>-81.34</v>
      </c>
      <c r="D156">
        <v>-82.48</v>
      </c>
    </row>
    <row r="157" spans="1:4" x14ac:dyDescent="0.3">
      <c r="A157" s="2">
        <v>41591</v>
      </c>
      <c r="B157">
        <v>166.05</v>
      </c>
      <c r="C157">
        <v>-81.05</v>
      </c>
      <c r="D157">
        <v>-82.19</v>
      </c>
    </row>
    <row r="158" spans="1:4" x14ac:dyDescent="0.3">
      <c r="A158" s="2">
        <v>41694</v>
      </c>
      <c r="B158">
        <v>165.79</v>
      </c>
      <c r="C158">
        <v>-80.790000000000006</v>
      </c>
      <c r="D158">
        <v>-81.93</v>
      </c>
    </row>
    <row r="159" spans="1:4" x14ac:dyDescent="0.3">
      <c r="A159" s="2">
        <v>41750</v>
      </c>
      <c r="B159">
        <v>165.09</v>
      </c>
      <c r="C159">
        <v>-80.09</v>
      </c>
      <c r="D159">
        <v>-81.23</v>
      </c>
    </row>
    <row r="160" spans="1:4" x14ac:dyDescent="0.3">
      <c r="A160" s="2">
        <v>41848</v>
      </c>
      <c r="B160">
        <v>165.62</v>
      </c>
      <c r="C160">
        <v>-80.62</v>
      </c>
      <c r="D160">
        <v>-81.760000000000005</v>
      </c>
    </row>
    <row r="161" spans="1:4" x14ac:dyDescent="0.3">
      <c r="A161" s="2">
        <v>41933</v>
      </c>
      <c r="B161">
        <v>165.27</v>
      </c>
      <c r="C161">
        <v>-80.27</v>
      </c>
      <c r="D161">
        <v>-81.41</v>
      </c>
    </row>
    <row r="162" spans="1:4" x14ac:dyDescent="0.3">
      <c r="A162" s="2">
        <v>42030</v>
      </c>
      <c r="B162">
        <v>165.01</v>
      </c>
      <c r="C162">
        <v>-80.010000000000005</v>
      </c>
      <c r="D162">
        <v>-81.150000000000006</v>
      </c>
    </row>
    <row r="163" spans="1:4" x14ac:dyDescent="0.3">
      <c r="A163" s="2">
        <v>42150</v>
      </c>
      <c r="B163">
        <v>165.04</v>
      </c>
      <c r="C163">
        <v>-80.040000000000006</v>
      </c>
      <c r="D163">
        <v>-81.180000000000007</v>
      </c>
    </row>
    <row r="164" spans="1:4" x14ac:dyDescent="0.3">
      <c r="A164" s="2">
        <v>42185</v>
      </c>
      <c r="B164">
        <v>165.1</v>
      </c>
      <c r="C164">
        <v>-80.099999999999895</v>
      </c>
      <c r="D164">
        <v>-81.239999999999895</v>
      </c>
    </row>
    <row r="165" spans="1:4" x14ac:dyDescent="0.3">
      <c r="A165" s="2">
        <v>42388</v>
      </c>
      <c r="B165">
        <v>165.33</v>
      </c>
      <c r="C165">
        <v>-80.33</v>
      </c>
      <c r="D165">
        <v>-81.47</v>
      </c>
    </row>
    <row r="166" spans="1:4" x14ac:dyDescent="0.3">
      <c r="A166" s="2">
        <v>42503</v>
      </c>
      <c r="B166">
        <v>164.07</v>
      </c>
      <c r="C166">
        <v>-79.069999999999894</v>
      </c>
      <c r="D166">
        <v>-80.209999999999894</v>
      </c>
    </row>
    <row r="167" spans="1:4" x14ac:dyDescent="0.3">
      <c r="A167" s="2">
        <v>42576</v>
      </c>
      <c r="B167">
        <v>164.72</v>
      </c>
      <c r="C167">
        <v>-79.72</v>
      </c>
      <c r="D167">
        <v>-80.86</v>
      </c>
    </row>
    <row r="168" spans="1:4" x14ac:dyDescent="0.3">
      <c r="A168" s="2">
        <v>42689</v>
      </c>
      <c r="B168">
        <v>164.9</v>
      </c>
      <c r="C168">
        <v>-79.900000000000006</v>
      </c>
      <c r="D168">
        <v>-81.040000000000006</v>
      </c>
    </row>
    <row r="169" spans="1:4" x14ac:dyDescent="0.3">
      <c r="A169" s="2">
        <v>42787</v>
      </c>
      <c r="B169">
        <v>164.45</v>
      </c>
      <c r="C169">
        <v>-79.45</v>
      </c>
      <c r="D169">
        <v>-80.59</v>
      </c>
    </row>
    <row r="170" spans="1:4" x14ac:dyDescent="0.3">
      <c r="A170" s="2">
        <v>42852</v>
      </c>
      <c r="B170">
        <v>163.55000000000001</v>
      </c>
      <c r="C170">
        <v>-78.55</v>
      </c>
      <c r="D170">
        <v>-79.69</v>
      </c>
    </row>
    <row r="171" spans="1:4" x14ac:dyDescent="0.3">
      <c r="A171" s="2">
        <v>42947</v>
      </c>
      <c r="B171">
        <v>163.99</v>
      </c>
      <c r="C171">
        <v>-78.989999999999895</v>
      </c>
      <c r="D171">
        <v>-80.13</v>
      </c>
    </row>
    <row r="172" spans="1:4" x14ac:dyDescent="0.3">
      <c r="A172" s="2">
        <v>43039</v>
      </c>
      <c r="B172">
        <v>164.03</v>
      </c>
      <c r="C172">
        <v>-79.03</v>
      </c>
      <c r="D172">
        <v>-80.17</v>
      </c>
    </row>
    <row r="173" spans="1:4" x14ac:dyDescent="0.3">
      <c r="A173" s="2">
        <v>43192</v>
      </c>
      <c r="B173">
        <v>162.75</v>
      </c>
      <c r="C173">
        <v>-77.75</v>
      </c>
      <c r="D173">
        <v>-78.89</v>
      </c>
    </row>
    <row r="174" spans="1:4" x14ac:dyDescent="0.3">
      <c r="A174" s="2">
        <v>43361</v>
      </c>
      <c r="B174">
        <v>162.52000000000001</v>
      </c>
      <c r="C174">
        <v>-77.52</v>
      </c>
      <c r="D174">
        <v>-78.66</v>
      </c>
    </row>
    <row r="175" spans="1:4" x14ac:dyDescent="0.3">
      <c r="A175" s="2">
        <v>43412</v>
      </c>
      <c r="B175">
        <v>162.41</v>
      </c>
      <c r="C175">
        <v>-77.41</v>
      </c>
      <c r="D175">
        <v>-78.55</v>
      </c>
    </row>
    <row r="176" spans="1:4" x14ac:dyDescent="0.3">
      <c r="A176" s="2">
        <v>43495</v>
      </c>
      <c r="B176">
        <v>162.26</v>
      </c>
      <c r="C176">
        <v>-77.260000000000005</v>
      </c>
      <c r="D176">
        <v>-78.400000000000006</v>
      </c>
    </row>
    <row r="177" spans="1:4" x14ac:dyDescent="0.3">
      <c r="A177" s="2">
        <v>43580</v>
      </c>
      <c r="B177">
        <v>160.83000000000001</v>
      </c>
      <c r="C177">
        <v>-75.83</v>
      </c>
      <c r="D177">
        <v>-76.97</v>
      </c>
    </row>
    <row r="178" spans="1:4" x14ac:dyDescent="0.3">
      <c r="A178" s="2">
        <v>43685</v>
      </c>
      <c r="B178">
        <v>162.479999999999</v>
      </c>
      <c r="C178">
        <v>-77.48</v>
      </c>
      <c r="D178">
        <v>-78.62</v>
      </c>
    </row>
    <row r="179" spans="1:4" x14ac:dyDescent="0.3">
      <c r="A179" s="2">
        <v>43892</v>
      </c>
      <c r="B179">
        <v>161.21</v>
      </c>
      <c r="C179">
        <v>-76.209999999999894</v>
      </c>
      <c r="D179">
        <v>-77.349999999999895</v>
      </c>
    </row>
    <row r="180" spans="1:4" x14ac:dyDescent="0.3">
      <c r="A180" s="2">
        <v>44088</v>
      </c>
      <c r="B180">
        <v>160.68</v>
      </c>
      <c r="C180">
        <v>-75.680000000000007</v>
      </c>
      <c r="D180">
        <v>-76.819999999999894</v>
      </c>
    </row>
    <row r="181" spans="1:4" x14ac:dyDescent="0.3">
      <c r="A181" s="2">
        <v>44230</v>
      </c>
      <c r="B181">
        <v>160.03</v>
      </c>
      <c r="C181">
        <v>-75.03</v>
      </c>
      <c r="D181">
        <v>-76.17</v>
      </c>
    </row>
    <row r="182" spans="1:4" x14ac:dyDescent="0.3">
      <c r="A182" s="2">
        <v>44391</v>
      </c>
      <c r="B182">
        <v>160.13</v>
      </c>
      <c r="C182">
        <v>-75.13</v>
      </c>
      <c r="D182">
        <v>-76.27</v>
      </c>
    </row>
    <row r="183" spans="1:4" x14ac:dyDescent="0.3">
      <c r="A183" s="2">
        <v>44586</v>
      </c>
      <c r="B183">
        <v>159.38999999999899</v>
      </c>
      <c r="C183">
        <v>-74.39</v>
      </c>
      <c r="D183">
        <v>-75.53</v>
      </c>
    </row>
  </sheetData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063AE3-3577-4A76-85CA-8754748F4B5E}">
  <dimension ref="A1:O185"/>
  <sheetViews>
    <sheetView topLeftCell="I1" workbookViewId="0">
      <selection activeCell="M6" sqref="M6"/>
    </sheetView>
  </sheetViews>
  <sheetFormatPr defaultRowHeight="14.4" x14ac:dyDescent="0.3"/>
  <cols>
    <col min="1" max="1" width="10.5546875" bestFit="1" customWidth="1"/>
  </cols>
  <sheetData>
    <row r="1" spans="1:15" s="1" customFormat="1" x14ac:dyDescent="0.3">
      <c r="A1" s="1" t="s">
        <v>0</v>
      </c>
      <c r="B1" s="1" t="s">
        <v>1</v>
      </c>
      <c r="C1" s="1" t="s">
        <v>2</v>
      </c>
      <c r="D1" s="1" t="s">
        <v>3</v>
      </c>
    </row>
    <row r="2" spans="1:15" x14ac:dyDescent="0.3">
      <c r="A2" s="2">
        <v>29335</v>
      </c>
      <c r="B2">
        <v>139.49</v>
      </c>
      <c r="C2">
        <v>-53.49</v>
      </c>
      <c r="D2">
        <v>-54.63</v>
      </c>
      <c r="F2">
        <v>3288</v>
      </c>
      <c r="G2">
        <v>38.412338256836001</v>
      </c>
      <c r="H2" s="2">
        <v>1</v>
      </c>
      <c r="I2">
        <f>IFERROR(VLOOKUP(H2,$A$2:$D$542,4,FALSE),IFERROR(VLOOKUP(H2,$A$2:$D$542,4),0))</f>
        <v>0</v>
      </c>
      <c r="K2">
        <f>MAX(D:D)</f>
        <v>-54.63</v>
      </c>
    </row>
    <row r="3" spans="1:15" x14ac:dyDescent="0.3">
      <c r="A3" s="2">
        <v>29370</v>
      </c>
      <c r="B3">
        <v>139.65</v>
      </c>
      <c r="C3">
        <v>-53.65</v>
      </c>
      <c r="D3">
        <v>-54.79</v>
      </c>
      <c r="F3">
        <v>10958</v>
      </c>
      <c r="G3">
        <v>36.416706085205</v>
      </c>
      <c r="H3" s="2">
        <f>$H$2+F3-$F$2+1</f>
        <v>7672</v>
      </c>
      <c r="I3">
        <f>IFERROR(VLOOKUP(H3,A:D,4,FALSE),IFERROR(VLOOKUP(H3,A:D,4),0))</f>
        <v>0</v>
      </c>
      <c r="K3">
        <f>MIN(D:D)</f>
        <v>-89.36</v>
      </c>
    </row>
    <row r="4" spans="1:15" x14ac:dyDescent="0.3">
      <c r="A4" s="2">
        <v>29402</v>
      </c>
      <c r="B4">
        <v>139.5</v>
      </c>
      <c r="C4">
        <v>-53.5</v>
      </c>
      <c r="D4">
        <v>-54.64</v>
      </c>
      <c r="F4">
        <v>17897</v>
      </c>
      <c r="G4">
        <v>32.895957946777003</v>
      </c>
      <c r="H4" s="2">
        <f t="shared" ref="H4:H67" si="0">$H$2+F4-$F$2+1</f>
        <v>14611</v>
      </c>
      <c r="I4">
        <f t="shared" ref="I4:I67" si="1">IFERROR(VLOOKUP(H4,A:D,4,FALSE),IFERROR(VLOOKUP(H4,A:D,4),0))</f>
        <v>0</v>
      </c>
      <c r="L4" t="s">
        <v>9</v>
      </c>
      <c r="M4" t="s">
        <v>10</v>
      </c>
      <c r="N4" t="s">
        <v>11</v>
      </c>
      <c r="O4" t="s">
        <v>12</v>
      </c>
    </row>
    <row r="5" spans="1:15" x14ac:dyDescent="0.3">
      <c r="A5" s="2">
        <v>29426</v>
      </c>
      <c r="B5">
        <v>140.97</v>
      </c>
      <c r="C5">
        <v>-54.97</v>
      </c>
      <c r="D5">
        <v>-56.11</v>
      </c>
      <c r="F5">
        <v>20089</v>
      </c>
      <c r="G5">
        <v>21.183137893676999</v>
      </c>
      <c r="H5" s="2">
        <f t="shared" si="0"/>
        <v>16803</v>
      </c>
      <c r="I5">
        <f t="shared" si="1"/>
        <v>0</v>
      </c>
      <c r="K5">
        <f>CORREL(G12:G51,I12:I51)^2</f>
        <v>0.91629158184094261</v>
      </c>
      <c r="L5">
        <f>1-(SUM(J10:J51)/SUM(K10:K51))</f>
        <v>0.90842257983798247</v>
      </c>
      <c r="M5">
        <f>SUM(L10:L51)*100/SUM(I10:I51)</f>
        <v>0.82078314609245051</v>
      </c>
      <c r="N5">
        <f>SQRT(SUM(J10:J51))/COUNT(J10:J51)</f>
        <v>0.3702469461754177</v>
      </c>
      <c r="O5">
        <f>N5/_xlfn.STDEV.S(I12:I51)</f>
        <v>4.7246159806370404E-2</v>
      </c>
    </row>
    <row r="6" spans="1:15" x14ac:dyDescent="0.3">
      <c r="A6" s="2">
        <v>29460</v>
      </c>
      <c r="B6">
        <v>141.5</v>
      </c>
      <c r="C6">
        <v>-55.5</v>
      </c>
      <c r="D6">
        <v>-56.64</v>
      </c>
      <c r="F6">
        <v>22646</v>
      </c>
      <c r="G6">
        <v>15.80384349823</v>
      </c>
      <c r="H6" s="2">
        <f t="shared" si="0"/>
        <v>19360</v>
      </c>
      <c r="I6">
        <f t="shared" si="1"/>
        <v>0</v>
      </c>
    </row>
    <row r="7" spans="1:15" x14ac:dyDescent="0.3">
      <c r="A7" s="2">
        <v>29479</v>
      </c>
      <c r="B7">
        <v>142.19999999999899</v>
      </c>
      <c r="C7">
        <v>-56.2</v>
      </c>
      <c r="D7">
        <v>-57.34</v>
      </c>
      <c r="F7">
        <v>24472</v>
      </c>
      <c r="G7">
        <v>7.8055143356323002</v>
      </c>
      <c r="H7" s="2">
        <f t="shared" si="0"/>
        <v>21186</v>
      </c>
      <c r="I7">
        <f t="shared" si="1"/>
        <v>0</v>
      </c>
    </row>
    <row r="8" spans="1:15" x14ac:dyDescent="0.3">
      <c r="A8" s="2">
        <v>29707</v>
      </c>
      <c r="B8">
        <v>143.1</v>
      </c>
      <c r="C8">
        <v>-57.1</v>
      </c>
      <c r="D8">
        <v>-58.24</v>
      </c>
      <c r="F8">
        <v>27029</v>
      </c>
      <c r="G8">
        <v>-9.1581068038940003</v>
      </c>
      <c r="H8" s="2">
        <f t="shared" si="0"/>
        <v>23743</v>
      </c>
      <c r="I8">
        <f t="shared" si="1"/>
        <v>0</v>
      </c>
    </row>
    <row r="9" spans="1:15" x14ac:dyDescent="0.3">
      <c r="A9" s="2">
        <v>29761</v>
      </c>
      <c r="B9">
        <v>145.27000000000001</v>
      </c>
      <c r="C9">
        <v>-59.27</v>
      </c>
      <c r="D9">
        <v>-60.41</v>
      </c>
      <c r="F9">
        <v>28124</v>
      </c>
      <c r="G9">
        <v>-19.63260269165</v>
      </c>
      <c r="H9" s="2">
        <f t="shared" si="0"/>
        <v>24838</v>
      </c>
      <c r="I9">
        <f t="shared" si="1"/>
        <v>0</v>
      </c>
    </row>
    <row r="10" spans="1:15" x14ac:dyDescent="0.3">
      <c r="A10" s="2">
        <v>29782</v>
      </c>
      <c r="B10">
        <v>144.87</v>
      </c>
      <c r="C10">
        <v>-58.87</v>
      </c>
      <c r="D10">
        <v>-60.01</v>
      </c>
      <c r="F10">
        <v>29951</v>
      </c>
      <c r="G10">
        <v>-42.312168121340001</v>
      </c>
      <c r="H10" s="2">
        <f t="shared" si="0"/>
        <v>26665</v>
      </c>
      <c r="I10">
        <f t="shared" si="1"/>
        <v>0</v>
      </c>
    </row>
    <row r="11" spans="1:15" x14ac:dyDescent="0.3">
      <c r="A11" s="2">
        <v>29816</v>
      </c>
      <c r="B11">
        <v>146.1</v>
      </c>
      <c r="C11">
        <v>-60.1</v>
      </c>
      <c r="D11">
        <v>-61.24</v>
      </c>
      <c r="F11">
        <v>31777</v>
      </c>
      <c r="G11">
        <v>-55.732334136959999</v>
      </c>
      <c r="H11" s="2">
        <f t="shared" si="0"/>
        <v>28491</v>
      </c>
      <c r="I11">
        <f t="shared" si="1"/>
        <v>0</v>
      </c>
    </row>
    <row r="12" spans="1:15" x14ac:dyDescent="0.3">
      <c r="A12" s="2">
        <v>30008</v>
      </c>
      <c r="B12">
        <v>145.41</v>
      </c>
      <c r="C12">
        <v>-59.41</v>
      </c>
      <c r="D12">
        <v>-60.55</v>
      </c>
      <c r="F12">
        <v>33238</v>
      </c>
      <c r="G12">
        <v>-62.106033325200002</v>
      </c>
      <c r="H12" s="2">
        <f t="shared" si="0"/>
        <v>29952</v>
      </c>
      <c r="I12">
        <f t="shared" si="1"/>
        <v>-61.24</v>
      </c>
      <c r="J12">
        <f>(I12-G12)^2</f>
        <v>0.75001372035696912</v>
      </c>
      <c r="K12">
        <f>(I12-AVERAGE($I$12:I$51))^2</f>
        <v>225.30009999999908</v>
      </c>
      <c r="L12">
        <f>(I12-G12)</f>
        <v>0.86603332520000009</v>
      </c>
    </row>
    <row r="13" spans="1:15" x14ac:dyDescent="0.3">
      <c r="A13" s="2">
        <v>30194</v>
      </c>
      <c r="B13">
        <v>146.22</v>
      </c>
      <c r="C13">
        <v>-60.22</v>
      </c>
      <c r="D13">
        <v>-61.36</v>
      </c>
      <c r="F13">
        <v>33603</v>
      </c>
      <c r="G13">
        <v>-62.958240509029999</v>
      </c>
      <c r="H13" s="2">
        <f t="shared" si="0"/>
        <v>30317</v>
      </c>
      <c r="I13">
        <f t="shared" si="1"/>
        <v>-60.82</v>
      </c>
      <c r="J13">
        <f t="shared" ref="J13:J76" si="2">(I13-G13)^2</f>
        <v>4.5720724744568662</v>
      </c>
      <c r="K13">
        <f>(I13-AVERAGE($I$12:I$51))^2</f>
        <v>238.08489999999912</v>
      </c>
      <c r="L13">
        <f t="shared" ref="L13:L76" si="3">(I13-G13)</f>
        <v>2.1382405090299983</v>
      </c>
    </row>
    <row r="14" spans="1:15" x14ac:dyDescent="0.3">
      <c r="A14" s="2">
        <v>30236</v>
      </c>
      <c r="B14">
        <v>145.68</v>
      </c>
      <c r="C14">
        <v>-59.68</v>
      </c>
      <c r="D14">
        <v>-60.82</v>
      </c>
      <c r="F14">
        <v>33968</v>
      </c>
      <c r="G14">
        <v>-65.73154449463</v>
      </c>
      <c r="H14" s="2">
        <f t="shared" si="0"/>
        <v>30682</v>
      </c>
      <c r="I14">
        <f t="shared" si="1"/>
        <v>-61.34</v>
      </c>
      <c r="J14">
        <f t="shared" si="2"/>
        <v>19.285663048315037</v>
      </c>
      <c r="K14">
        <f>(I14-AVERAGE($I$12:I$51))^2</f>
        <v>222.30809999999906</v>
      </c>
      <c r="L14">
        <f t="shared" si="3"/>
        <v>4.3915444946299971</v>
      </c>
    </row>
    <row r="15" spans="1:15" x14ac:dyDescent="0.3">
      <c r="A15" s="2">
        <v>30558</v>
      </c>
      <c r="B15">
        <v>146.19999999999899</v>
      </c>
      <c r="C15">
        <v>-60.2</v>
      </c>
      <c r="D15">
        <v>-61.34</v>
      </c>
      <c r="F15">
        <v>34334</v>
      </c>
      <c r="G15">
        <v>-63.880241394039999</v>
      </c>
      <c r="H15" s="2">
        <f t="shared" si="0"/>
        <v>31048</v>
      </c>
      <c r="I15">
        <f t="shared" si="1"/>
        <v>-61.19</v>
      </c>
      <c r="J15">
        <f t="shared" si="2"/>
        <v>7.2373987582062878</v>
      </c>
      <c r="K15">
        <f>(I15-AVERAGE($I$12:I$51))^2</f>
        <v>226.80359999999922</v>
      </c>
      <c r="L15">
        <f t="shared" si="3"/>
        <v>2.690241394040001</v>
      </c>
    </row>
    <row r="16" spans="1:15" x14ac:dyDescent="0.3">
      <c r="A16" s="2">
        <v>30796</v>
      </c>
      <c r="B16">
        <v>139.49</v>
      </c>
      <c r="C16">
        <v>-53.49</v>
      </c>
      <c r="D16">
        <v>-54.63</v>
      </c>
      <c r="F16">
        <v>34699</v>
      </c>
      <c r="G16">
        <v>-65.531188964839998</v>
      </c>
      <c r="H16" s="2">
        <f t="shared" si="0"/>
        <v>31413</v>
      </c>
      <c r="I16">
        <f t="shared" si="1"/>
        <v>-65.16</v>
      </c>
      <c r="J16">
        <f t="shared" si="2"/>
        <v>0.13778124761899205</v>
      </c>
      <c r="K16">
        <f>(I16-AVERAGE($I$12:I$51))^2</f>
        <v>122.98809999999945</v>
      </c>
      <c r="L16">
        <f t="shared" si="3"/>
        <v>0.37118896484000174</v>
      </c>
    </row>
    <row r="17" spans="1:12" x14ac:dyDescent="0.3">
      <c r="A17" s="2">
        <v>30846</v>
      </c>
      <c r="B17">
        <v>146.05000000000001</v>
      </c>
      <c r="C17">
        <v>-60.05</v>
      </c>
      <c r="D17">
        <v>-61.19</v>
      </c>
      <c r="F17">
        <v>35064</v>
      </c>
      <c r="G17">
        <v>-67.51010131836</v>
      </c>
      <c r="H17" s="2">
        <f t="shared" si="0"/>
        <v>31778</v>
      </c>
      <c r="I17">
        <f t="shared" si="1"/>
        <v>-66.739999999999895</v>
      </c>
      <c r="J17">
        <f t="shared" si="2"/>
        <v>0.59305604053997163</v>
      </c>
      <c r="K17">
        <f>(I17-AVERAGE($I$12:I$51))^2</f>
        <v>90.440100000001451</v>
      </c>
      <c r="L17">
        <f t="shared" si="3"/>
        <v>0.77010131836010487</v>
      </c>
    </row>
    <row r="18" spans="1:12" x14ac:dyDescent="0.3">
      <c r="A18" s="2">
        <v>31132</v>
      </c>
      <c r="B18">
        <v>146.57</v>
      </c>
      <c r="C18">
        <v>-60.57</v>
      </c>
      <c r="D18">
        <v>-61.71</v>
      </c>
      <c r="F18">
        <v>35429</v>
      </c>
      <c r="G18">
        <v>-68.767799377439999</v>
      </c>
      <c r="H18" s="2">
        <f t="shared" si="0"/>
        <v>32143</v>
      </c>
      <c r="I18">
        <f t="shared" si="1"/>
        <v>-68.12</v>
      </c>
      <c r="J18">
        <f t="shared" si="2"/>
        <v>0.41964403341164486</v>
      </c>
      <c r="K18">
        <f>(I18-AVERAGE($I$12:I$51))^2</f>
        <v>66.096899999999465</v>
      </c>
      <c r="L18">
        <f t="shared" si="3"/>
        <v>0.64779937743999483</v>
      </c>
    </row>
    <row r="19" spans="1:12" x14ac:dyDescent="0.3">
      <c r="A19" s="2">
        <v>31211</v>
      </c>
      <c r="B19">
        <v>148.38</v>
      </c>
      <c r="C19">
        <v>-62.38</v>
      </c>
      <c r="D19">
        <v>-63.52</v>
      </c>
      <c r="F19">
        <v>35795</v>
      </c>
      <c r="G19">
        <v>-68.819343566889998</v>
      </c>
      <c r="H19" s="2">
        <f t="shared" si="0"/>
        <v>32509</v>
      </c>
      <c r="I19">
        <f t="shared" si="1"/>
        <v>-69.239999999999895</v>
      </c>
      <c r="J19">
        <f t="shared" si="2"/>
        <v>0.17695183471674161</v>
      </c>
      <c r="K19">
        <f>(I19-AVERAGE($I$12:I$51))^2</f>
        <v>49.14010000000107</v>
      </c>
      <c r="L19">
        <f t="shared" si="3"/>
        <v>-0.42065643310989742</v>
      </c>
    </row>
    <row r="20" spans="1:12" x14ac:dyDescent="0.3">
      <c r="A20" s="2">
        <v>31245</v>
      </c>
      <c r="B20">
        <v>149.19</v>
      </c>
      <c r="C20">
        <v>-63.19</v>
      </c>
      <c r="D20">
        <v>-64.33</v>
      </c>
      <c r="F20">
        <v>36160</v>
      </c>
      <c r="G20">
        <v>-69.972732543950002</v>
      </c>
      <c r="H20" s="2">
        <f t="shared" si="0"/>
        <v>32874</v>
      </c>
      <c r="I20">
        <f t="shared" si="1"/>
        <v>-69.39</v>
      </c>
      <c r="J20">
        <f t="shared" si="2"/>
        <v>0.33957721777844047</v>
      </c>
      <c r="K20">
        <f>(I20-AVERAGE($I$12:I$51))^2</f>
        <v>47.059599999999605</v>
      </c>
      <c r="L20">
        <f t="shared" si="3"/>
        <v>0.58273254395000151</v>
      </c>
    </row>
    <row r="21" spans="1:12" x14ac:dyDescent="0.3">
      <c r="A21" s="2">
        <v>31278</v>
      </c>
      <c r="B21">
        <v>149.85</v>
      </c>
      <c r="C21">
        <v>-63.85</v>
      </c>
      <c r="D21">
        <v>-64.989999999999895</v>
      </c>
      <c r="F21">
        <v>36525</v>
      </c>
      <c r="G21">
        <v>-69.387252807620001</v>
      </c>
      <c r="H21" s="2">
        <f t="shared" si="0"/>
        <v>33239</v>
      </c>
      <c r="I21">
        <f t="shared" si="1"/>
        <v>-70.14</v>
      </c>
      <c r="J21">
        <f t="shared" si="2"/>
        <v>0.5666283356359717</v>
      </c>
      <c r="K21">
        <f>(I21-AVERAGE($I$12:I$51))^2</f>
        <v>37.332099999999649</v>
      </c>
      <c r="L21">
        <f t="shared" si="3"/>
        <v>-0.75274719237999932</v>
      </c>
    </row>
    <row r="22" spans="1:12" x14ac:dyDescent="0.3">
      <c r="A22" s="2">
        <v>31327</v>
      </c>
      <c r="B22">
        <v>150.25</v>
      </c>
      <c r="C22">
        <v>-64.25</v>
      </c>
      <c r="D22">
        <v>-65.39</v>
      </c>
      <c r="F22">
        <v>36890</v>
      </c>
      <c r="G22">
        <v>-71.9535446167</v>
      </c>
      <c r="H22" s="2">
        <f t="shared" si="0"/>
        <v>33604</v>
      </c>
      <c r="I22">
        <f t="shared" si="1"/>
        <v>-71.930000000000007</v>
      </c>
      <c r="J22">
        <f t="shared" si="2"/>
        <v>5.5434897554961404E-4</v>
      </c>
      <c r="K22">
        <f>(I22-AVERAGE($I$12:I$51))^2</f>
        <v>18.662399999999696</v>
      </c>
      <c r="L22">
        <f t="shared" si="3"/>
        <v>2.3544616699993526E-2</v>
      </c>
    </row>
    <row r="23" spans="1:12" x14ac:dyDescent="0.3">
      <c r="A23" s="2">
        <v>31370</v>
      </c>
      <c r="B23">
        <v>150.02000000000001</v>
      </c>
      <c r="C23">
        <v>-64.02</v>
      </c>
      <c r="D23">
        <v>-65.16</v>
      </c>
      <c r="F23">
        <v>37256</v>
      </c>
      <c r="G23">
        <v>-73.305397033689999</v>
      </c>
      <c r="H23" s="2">
        <f t="shared" si="0"/>
        <v>33970</v>
      </c>
      <c r="I23">
        <f t="shared" si="1"/>
        <v>-73</v>
      </c>
      <c r="J23">
        <f t="shared" si="2"/>
        <v>9.3267348186650612E-2</v>
      </c>
      <c r="K23">
        <f>(I23-AVERAGE($I$12:I$51))^2</f>
        <v>10.562499999999815</v>
      </c>
      <c r="L23">
        <f t="shared" si="3"/>
        <v>0.30539703368999938</v>
      </c>
    </row>
    <row r="24" spans="1:12" x14ac:dyDescent="0.3">
      <c r="A24" s="2">
        <v>31421</v>
      </c>
      <c r="B24">
        <v>149.63999999999899</v>
      </c>
      <c r="C24">
        <v>-63.64</v>
      </c>
      <c r="D24">
        <v>-64.78</v>
      </c>
      <c r="F24">
        <v>37621</v>
      </c>
      <c r="G24">
        <v>-74.146759033199999</v>
      </c>
      <c r="H24" s="2">
        <f t="shared" si="0"/>
        <v>34335</v>
      </c>
      <c r="I24">
        <f t="shared" si="1"/>
        <v>-74.48</v>
      </c>
      <c r="J24">
        <f t="shared" si="2"/>
        <v>0.11104954195380227</v>
      </c>
      <c r="K24">
        <f>(I24-AVERAGE($I$12:I$51))^2</f>
        <v>3.1328999999998852</v>
      </c>
      <c r="L24">
        <f t="shared" si="3"/>
        <v>-0.33324096680000537</v>
      </c>
    </row>
    <row r="25" spans="1:12" x14ac:dyDescent="0.3">
      <c r="A25" s="2">
        <v>31467</v>
      </c>
      <c r="B25">
        <v>148.88</v>
      </c>
      <c r="C25">
        <v>-62.88</v>
      </c>
      <c r="D25">
        <v>-64.02</v>
      </c>
      <c r="F25">
        <v>37986</v>
      </c>
      <c r="G25">
        <v>-74.446891784670001</v>
      </c>
      <c r="H25" s="2">
        <f t="shared" si="0"/>
        <v>34700</v>
      </c>
      <c r="I25">
        <f t="shared" si="1"/>
        <v>-75.260000000000005</v>
      </c>
      <c r="J25">
        <f t="shared" si="2"/>
        <v>0.66114496983714455</v>
      </c>
      <c r="K25">
        <f>(I25-AVERAGE($I$12:I$51))^2</f>
        <v>0.98009999999993358</v>
      </c>
      <c r="L25">
        <f t="shared" si="3"/>
        <v>-0.81310821533000421</v>
      </c>
    </row>
    <row r="26" spans="1:12" x14ac:dyDescent="0.3">
      <c r="A26" s="2">
        <v>31615</v>
      </c>
      <c r="B26">
        <v>149.87</v>
      </c>
      <c r="C26">
        <v>-63.87</v>
      </c>
      <c r="D26">
        <v>-65.010000000000005</v>
      </c>
      <c r="F26">
        <v>38351</v>
      </c>
      <c r="G26">
        <v>-74.837371826169999</v>
      </c>
      <c r="H26" s="2">
        <f t="shared" si="0"/>
        <v>35065</v>
      </c>
      <c r="I26">
        <f t="shared" si="1"/>
        <v>-75.14</v>
      </c>
      <c r="J26">
        <f t="shared" si="2"/>
        <v>9.1583811595681547E-2</v>
      </c>
      <c r="K26">
        <f>(I26-AVERAGE($I$12:I$51))^2</f>
        <v>1.2320999999999356</v>
      </c>
      <c r="L26">
        <f t="shared" si="3"/>
        <v>-0.3026281738300014</v>
      </c>
    </row>
    <row r="27" spans="1:12" x14ac:dyDescent="0.3">
      <c r="A27" s="2">
        <v>31635</v>
      </c>
      <c r="B27">
        <v>150.229999999999</v>
      </c>
      <c r="C27">
        <v>-64.23</v>
      </c>
      <c r="D27">
        <v>-65.37</v>
      </c>
      <c r="F27">
        <v>38717</v>
      </c>
      <c r="G27">
        <v>-75.135528564449999</v>
      </c>
      <c r="H27" s="2">
        <f t="shared" si="0"/>
        <v>35431</v>
      </c>
      <c r="I27">
        <f t="shared" si="1"/>
        <v>-74.709999999999894</v>
      </c>
      <c r="J27">
        <f t="shared" si="2"/>
        <v>0.18107455916296661</v>
      </c>
      <c r="K27">
        <f>(I27-AVERAGE($I$12:I$51))^2</f>
        <v>2.371600000000238</v>
      </c>
      <c r="L27">
        <f t="shared" si="3"/>
        <v>0.42552856445010434</v>
      </c>
    </row>
    <row r="28" spans="1:12" x14ac:dyDescent="0.3">
      <c r="A28" s="2">
        <v>31684</v>
      </c>
      <c r="B28">
        <v>151.1</v>
      </c>
      <c r="C28">
        <v>-65.099999999999895</v>
      </c>
      <c r="D28">
        <v>-66.239999999999895</v>
      </c>
      <c r="F28">
        <v>39082</v>
      </c>
      <c r="G28">
        <v>-75.61622619629</v>
      </c>
      <c r="H28" s="2">
        <f t="shared" si="0"/>
        <v>35796</v>
      </c>
      <c r="I28">
        <f t="shared" si="1"/>
        <v>-75.400000000000006</v>
      </c>
      <c r="J28">
        <f t="shared" si="2"/>
        <v>4.6753767962039332E-2</v>
      </c>
      <c r="K28">
        <f>(I28-AVERAGE($I$12:I$51))^2</f>
        <v>0.72249999999994197</v>
      </c>
      <c r="L28">
        <f t="shared" si="3"/>
        <v>0.21622619628999473</v>
      </c>
    </row>
    <row r="29" spans="1:12" x14ac:dyDescent="0.3">
      <c r="A29" s="2">
        <v>31733</v>
      </c>
      <c r="B29">
        <v>151.6</v>
      </c>
      <c r="C29">
        <v>-65.599999999999895</v>
      </c>
      <c r="D29">
        <v>-66.739999999999895</v>
      </c>
      <c r="F29">
        <v>39447</v>
      </c>
      <c r="G29">
        <v>-74.178344726559999</v>
      </c>
      <c r="H29" s="2">
        <f t="shared" si="0"/>
        <v>36161</v>
      </c>
      <c r="I29">
        <f t="shared" si="1"/>
        <v>-76.3</v>
      </c>
      <c r="J29">
        <f t="shared" si="2"/>
        <v>4.5014210993157535</v>
      </c>
      <c r="K29">
        <f>(I29-AVERAGE($I$12:I$51))^2</f>
        <v>2.5000000000025579E-3</v>
      </c>
      <c r="L29">
        <f t="shared" si="3"/>
        <v>-2.1216552734399983</v>
      </c>
    </row>
    <row r="30" spans="1:12" x14ac:dyDescent="0.3">
      <c r="A30" s="2">
        <v>31789</v>
      </c>
      <c r="B30">
        <v>151.62</v>
      </c>
      <c r="C30">
        <v>-65.62</v>
      </c>
      <c r="D30">
        <v>-66.760000000000005</v>
      </c>
      <c r="F30">
        <v>39812</v>
      </c>
      <c r="G30">
        <v>-76.520446777339998</v>
      </c>
      <c r="H30" s="2">
        <f t="shared" si="0"/>
        <v>36526</v>
      </c>
      <c r="I30">
        <f t="shared" si="1"/>
        <v>-77.98</v>
      </c>
      <c r="J30">
        <f t="shared" si="2"/>
        <v>2.1302956097772081</v>
      </c>
      <c r="K30">
        <f>(I30-AVERAGE($I$12:I$51))^2</f>
        <v>2.992900000000112</v>
      </c>
      <c r="L30">
        <f t="shared" si="3"/>
        <v>-1.4595532226600056</v>
      </c>
    </row>
    <row r="31" spans="1:12" x14ac:dyDescent="0.3">
      <c r="A31" s="2">
        <v>31833</v>
      </c>
      <c r="B31">
        <v>151.9</v>
      </c>
      <c r="C31">
        <v>-65.900000000000006</v>
      </c>
      <c r="D31">
        <v>-67.040000000000006</v>
      </c>
      <c r="F31">
        <v>40178</v>
      </c>
      <c r="G31">
        <v>-77.34275817871</v>
      </c>
      <c r="H31" s="2">
        <f t="shared" si="0"/>
        <v>36892</v>
      </c>
      <c r="I31">
        <f t="shared" si="1"/>
        <v>-78.33</v>
      </c>
      <c r="J31">
        <f t="shared" si="2"/>
        <v>0.97464641370399374</v>
      </c>
      <c r="K31">
        <f>(I31-AVERAGE($I$12:I$51))^2</f>
        <v>4.3264000000001115</v>
      </c>
      <c r="L31">
        <f t="shared" si="3"/>
        <v>-0.98724182128999871</v>
      </c>
    </row>
    <row r="32" spans="1:12" x14ac:dyDescent="0.3">
      <c r="A32" s="2">
        <v>31904</v>
      </c>
      <c r="B32">
        <v>151.52000000000001</v>
      </c>
      <c r="C32">
        <v>-65.52</v>
      </c>
      <c r="D32">
        <v>-66.66</v>
      </c>
      <c r="F32">
        <v>40543</v>
      </c>
      <c r="G32">
        <v>-78.36393737793</v>
      </c>
      <c r="H32" s="2">
        <f t="shared" si="0"/>
        <v>37257</v>
      </c>
      <c r="I32">
        <f t="shared" si="1"/>
        <v>-79.760000000000005</v>
      </c>
      <c r="J32">
        <f t="shared" si="2"/>
        <v>1.9489908447409776</v>
      </c>
      <c r="K32">
        <f>(I32-AVERAGE($I$12:I$51))^2</f>
        <v>12.320100000000236</v>
      </c>
      <c r="L32">
        <f t="shared" si="3"/>
        <v>-1.396062622070005</v>
      </c>
    </row>
    <row r="33" spans="1:12" x14ac:dyDescent="0.3">
      <c r="A33" s="2">
        <v>31950</v>
      </c>
      <c r="B33">
        <v>151.9</v>
      </c>
      <c r="C33">
        <v>-65.900000000000006</v>
      </c>
      <c r="D33">
        <v>-67.040000000000006</v>
      </c>
      <c r="F33">
        <v>40908</v>
      </c>
      <c r="G33">
        <v>-82.072891235349999</v>
      </c>
      <c r="H33" s="2">
        <f t="shared" si="0"/>
        <v>37622</v>
      </c>
      <c r="I33">
        <f t="shared" si="1"/>
        <v>-80.89</v>
      </c>
      <c r="J33">
        <f t="shared" si="2"/>
        <v>1.3992316746678461</v>
      </c>
      <c r="K33">
        <f>(I33-AVERAGE($I$12:I$51))^2</f>
        <v>21.529600000000269</v>
      </c>
      <c r="L33">
        <f t="shared" si="3"/>
        <v>1.1828912353499987</v>
      </c>
    </row>
    <row r="34" spans="1:12" x14ac:dyDescent="0.3">
      <c r="A34" s="2">
        <v>31993</v>
      </c>
      <c r="B34">
        <v>152.52000000000001</v>
      </c>
      <c r="C34">
        <v>-66.52</v>
      </c>
      <c r="D34">
        <v>-67.66</v>
      </c>
      <c r="F34">
        <v>41273</v>
      </c>
      <c r="G34">
        <v>-82.26577758789</v>
      </c>
      <c r="H34" s="2">
        <f t="shared" si="0"/>
        <v>37987</v>
      </c>
      <c r="I34">
        <f t="shared" si="1"/>
        <v>-82.08</v>
      </c>
      <c r="J34">
        <f t="shared" si="2"/>
        <v>3.4513312162227208E-2</v>
      </c>
      <c r="K34">
        <f>(I34-AVERAGE($I$12:I$51))^2</f>
        <v>33.988900000000314</v>
      </c>
      <c r="L34">
        <f t="shared" si="3"/>
        <v>0.18577758789000143</v>
      </c>
    </row>
    <row r="35" spans="1:12" x14ac:dyDescent="0.3">
      <c r="A35" s="2">
        <v>32041</v>
      </c>
      <c r="B35">
        <v>152.69</v>
      </c>
      <c r="C35">
        <v>-66.69</v>
      </c>
      <c r="D35">
        <v>-67.83</v>
      </c>
      <c r="F35">
        <v>41639</v>
      </c>
      <c r="G35">
        <v>-82.706840515140001</v>
      </c>
      <c r="H35" s="2">
        <f t="shared" si="0"/>
        <v>38353</v>
      </c>
      <c r="I35">
        <f t="shared" si="1"/>
        <v>-81.62</v>
      </c>
      <c r="J35">
        <f t="shared" si="2"/>
        <v>1.1812223053497739</v>
      </c>
      <c r="K35">
        <f>(I35-AVERAGE($I$12:I$51))^2</f>
        <v>28.836900000000355</v>
      </c>
      <c r="L35">
        <f t="shared" si="3"/>
        <v>1.0868405151399969</v>
      </c>
    </row>
    <row r="36" spans="1:12" x14ac:dyDescent="0.3">
      <c r="A36" s="2">
        <v>32097</v>
      </c>
      <c r="B36">
        <v>152.979999999999</v>
      </c>
      <c r="C36">
        <v>-66.98</v>
      </c>
      <c r="D36">
        <v>-68.12</v>
      </c>
      <c r="F36">
        <v>42004</v>
      </c>
      <c r="G36">
        <v>-84.1215133667</v>
      </c>
      <c r="H36" s="2">
        <f t="shared" si="0"/>
        <v>38718</v>
      </c>
      <c r="I36">
        <f t="shared" si="1"/>
        <v>-83.38</v>
      </c>
      <c r="J36">
        <f t="shared" si="2"/>
        <v>0.54984207299477594</v>
      </c>
      <c r="K36">
        <f>(I36-AVERAGE($I$12:I$51))^2</f>
        <v>50.836900000000341</v>
      </c>
      <c r="L36">
        <f t="shared" si="3"/>
        <v>0.74151336670000489</v>
      </c>
    </row>
    <row r="37" spans="1:12" x14ac:dyDescent="0.3">
      <c r="A37" s="2">
        <v>32156</v>
      </c>
      <c r="B37">
        <v>153.09</v>
      </c>
      <c r="C37">
        <v>-67.09</v>
      </c>
      <c r="D37">
        <v>-68.23</v>
      </c>
      <c r="F37">
        <v>42369</v>
      </c>
      <c r="G37">
        <v>-85.000228881840002</v>
      </c>
      <c r="H37" s="2">
        <f t="shared" si="0"/>
        <v>39083</v>
      </c>
      <c r="I37">
        <f t="shared" si="1"/>
        <v>-83.5</v>
      </c>
      <c r="J37">
        <f t="shared" si="2"/>
        <v>2.250686697906902</v>
      </c>
      <c r="K37">
        <f>(I37-AVERAGE($I$12:I$51))^2</f>
        <v>52.562500000000412</v>
      </c>
      <c r="L37">
        <f t="shared" si="3"/>
        <v>1.5002288818400018</v>
      </c>
    </row>
    <row r="38" spans="1:12" x14ac:dyDescent="0.3">
      <c r="A38" s="2">
        <v>32218</v>
      </c>
      <c r="B38">
        <v>152.9</v>
      </c>
      <c r="C38">
        <v>-66.900000000000006</v>
      </c>
      <c r="D38">
        <v>-68.040000000000006</v>
      </c>
      <c r="F38">
        <v>42734</v>
      </c>
      <c r="G38">
        <v>-87.958984375</v>
      </c>
      <c r="H38" s="2">
        <f t="shared" si="0"/>
        <v>39448</v>
      </c>
      <c r="I38">
        <f t="shared" si="1"/>
        <v>-87.11</v>
      </c>
      <c r="J38">
        <f t="shared" si="2"/>
        <v>0.72077446899414155</v>
      </c>
      <c r="K38">
        <f>(I38-AVERAGE($I$12:I$51))^2</f>
        <v>117.93960000000061</v>
      </c>
      <c r="L38">
        <f t="shared" si="3"/>
        <v>0.84898437500000057</v>
      </c>
    </row>
    <row r="39" spans="1:12" x14ac:dyDescent="0.3">
      <c r="A39" s="2">
        <v>32265</v>
      </c>
      <c r="B39">
        <v>152.62</v>
      </c>
      <c r="C39">
        <v>-66.62</v>
      </c>
      <c r="D39">
        <v>-67.760000000000005</v>
      </c>
      <c r="F39">
        <v>43100</v>
      </c>
      <c r="G39">
        <v>-89.693321228030001</v>
      </c>
      <c r="H39" s="2">
        <f t="shared" si="0"/>
        <v>39814</v>
      </c>
      <c r="I39">
        <f t="shared" si="1"/>
        <v>-89.36</v>
      </c>
      <c r="J39">
        <f t="shared" si="2"/>
        <v>0.11110304105542843</v>
      </c>
      <c r="K39">
        <f>(I39-AVERAGE($I$12:I$51))^2</f>
        <v>171.87210000000073</v>
      </c>
      <c r="L39">
        <f t="shared" si="3"/>
        <v>0.33332122803000175</v>
      </c>
    </row>
    <row r="40" spans="1:12" x14ac:dyDescent="0.3">
      <c r="A40" s="2">
        <v>32322</v>
      </c>
      <c r="B40">
        <v>152.94999999999899</v>
      </c>
      <c r="C40">
        <v>-66.95</v>
      </c>
      <c r="D40">
        <v>-68.09</v>
      </c>
      <c r="F40">
        <v>43465</v>
      </c>
      <c r="G40">
        <v>-89.697219848629999</v>
      </c>
      <c r="H40" s="2">
        <f t="shared" si="0"/>
        <v>40179</v>
      </c>
      <c r="I40">
        <f t="shared" si="1"/>
        <v>-89.18</v>
      </c>
      <c r="J40">
        <f t="shared" si="2"/>
        <v>0.26751637181683174</v>
      </c>
      <c r="K40">
        <f>(I40-AVERAGE($I$12:I$51))^2</f>
        <v>167.18490000000091</v>
      </c>
      <c r="L40">
        <f t="shared" si="3"/>
        <v>0.51721984862999193</v>
      </c>
    </row>
    <row r="41" spans="1:12" x14ac:dyDescent="0.3">
      <c r="A41" s="2">
        <v>32364</v>
      </c>
      <c r="B41">
        <v>153.9</v>
      </c>
      <c r="C41">
        <v>-67.900000000000006</v>
      </c>
      <c r="D41">
        <v>-69.040000000000006</v>
      </c>
      <c r="F41">
        <v>43830</v>
      </c>
      <c r="G41">
        <v>-86.943855285639998</v>
      </c>
      <c r="H41" s="2">
        <f t="shared" si="0"/>
        <v>40544</v>
      </c>
      <c r="I41">
        <f t="shared" si="1"/>
        <v>-89.31</v>
      </c>
      <c r="J41">
        <f t="shared" si="2"/>
        <v>5.5986408092937863</v>
      </c>
      <c r="K41">
        <f>(I41-AVERAGE($I$12:I$51))^2</f>
        <v>170.5636000000008</v>
      </c>
      <c r="L41">
        <f t="shared" si="3"/>
        <v>-2.3661447143600043</v>
      </c>
    </row>
    <row r="42" spans="1:12" x14ac:dyDescent="0.3">
      <c r="A42" s="2">
        <v>32427</v>
      </c>
      <c r="B42">
        <v>154.19999999999899</v>
      </c>
      <c r="C42">
        <v>-68.2</v>
      </c>
      <c r="D42">
        <v>-69.34</v>
      </c>
      <c r="F42">
        <v>44195</v>
      </c>
      <c r="G42">
        <v>-82.158088684079999</v>
      </c>
      <c r="H42" s="2">
        <f t="shared" si="0"/>
        <v>40909</v>
      </c>
      <c r="I42">
        <f t="shared" si="1"/>
        <v>-85.37</v>
      </c>
      <c r="J42">
        <f t="shared" si="2"/>
        <v>10.316374301334982</v>
      </c>
      <c r="K42">
        <f>(I42-AVERAGE($I$12:I$51))^2</f>
        <v>83.174400000000603</v>
      </c>
      <c r="L42">
        <f t="shared" si="3"/>
        <v>-3.2119113159200054</v>
      </c>
    </row>
    <row r="43" spans="1:12" x14ac:dyDescent="0.3">
      <c r="A43" s="2">
        <v>32468</v>
      </c>
      <c r="B43">
        <v>154.1</v>
      </c>
      <c r="C43">
        <v>-68.099999999999895</v>
      </c>
      <c r="D43">
        <v>-69.239999999999895</v>
      </c>
      <c r="F43">
        <v>44561</v>
      </c>
      <c r="G43">
        <v>-79.779922485349999</v>
      </c>
      <c r="H43" s="2">
        <f t="shared" si="0"/>
        <v>41275</v>
      </c>
      <c r="I43">
        <f t="shared" si="1"/>
        <v>-82.71</v>
      </c>
      <c r="J43">
        <f t="shared" si="2"/>
        <v>8.5853542418574875</v>
      </c>
      <c r="K43">
        <f>(I43-AVERAGE($I$12:I$51))^2</f>
        <v>41.731600000000284</v>
      </c>
      <c r="L43">
        <f t="shared" si="3"/>
        <v>-2.9300775146499944</v>
      </c>
    </row>
    <row r="44" spans="1:12" x14ac:dyDescent="0.3">
      <c r="A44" s="2">
        <v>32525</v>
      </c>
      <c r="B44">
        <v>153.69999999999899</v>
      </c>
      <c r="C44">
        <v>-67.7</v>
      </c>
      <c r="D44">
        <v>-68.84</v>
      </c>
      <c r="F44">
        <v>44926</v>
      </c>
      <c r="G44">
        <v>-78.53589630127</v>
      </c>
      <c r="H44" s="2">
        <f t="shared" si="0"/>
        <v>41640</v>
      </c>
      <c r="I44">
        <f t="shared" si="1"/>
        <v>-80.84</v>
      </c>
      <c r="J44">
        <f t="shared" si="2"/>
        <v>5.3088938545012816</v>
      </c>
      <c r="K44">
        <f>(I44-AVERAGE($I$12:I$51))^2</f>
        <v>21.068100000000292</v>
      </c>
      <c r="L44">
        <f t="shared" si="3"/>
        <v>-2.3041036987300032</v>
      </c>
    </row>
    <row r="45" spans="1:12" x14ac:dyDescent="0.3">
      <c r="A45" s="2">
        <v>32582</v>
      </c>
      <c r="B45">
        <v>152.1</v>
      </c>
      <c r="C45">
        <v>-66.099999999999895</v>
      </c>
      <c r="D45">
        <v>-67.239999999999895</v>
      </c>
      <c r="F45">
        <v>45291</v>
      </c>
      <c r="G45">
        <v>-77.513008117680002</v>
      </c>
      <c r="H45" s="2">
        <f t="shared" si="0"/>
        <v>42005</v>
      </c>
      <c r="I45">
        <f t="shared" si="1"/>
        <v>-80.09</v>
      </c>
      <c r="J45">
        <f t="shared" si="2"/>
        <v>6.6408871615431844</v>
      </c>
      <c r="K45">
        <f>(I45-AVERAGE($I$12:I$51))^2</f>
        <v>14.745600000000245</v>
      </c>
      <c r="L45">
        <f t="shared" si="3"/>
        <v>-2.5769918823200015</v>
      </c>
    </row>
    <row r="46" spans="1:12" x14ac:dyDescent="0.3">
      <c r="A46" s="2">
        <v>32622</v>
      </c>
      <c r="B46">
        <v>152.9</v>
      </c>
      <c r="C46">
        <v>-66.900000000000006</v>
      </c>
      <c r="D46">
        <v>-68.040000000000006</v>
      </c>
      <c r="F46">
        <v>45656</v>
      </c>
      <c r="G46">
        <v>-76.04344177246</v>
      </c>
      <c r="H46" s="2">
        <f t="shared" si="0"/>
        <v>42370</v>
      </c>
      <c r="I46">
        <f t="shared" si="1"/>
        <v>-79.89</v>
      </c>
      <c r="J46">
        <f t="shared" si="2"/>
        <v>14.796010197855674</v>
      </c>
      <c r="K46">
        <f>(I46-AVERAGE($I$12:I$51))^2</f>
        <v>13.249600000000211</v>
      </c>
      <c r="L46">
        <f t="shared" si="3"/>
        <v>-3.846558227540001</v>
      </c>
    </row>
    <row r="47" spans="1:12" x14ac:dyDescent="0.3">
      <c r="A47" s="2">
        <v>32671</v>
      </c>
      <c r="B47">
        <v>152.9</v>
      </c>
      <c r="C47">
        <v>-66.900000000000006</v>
      </c>
      <c r="D47">
        <v>-68.040000000000006</v>
      </c>
      <c r="F47">
        <v>46022</v>
      </c>
      <c r="G47">
        <v>-75.472282409670001</v>
      </c>
      <c r="H47" s="2">
        <f t="shared" si="0"/>
        <v>42736</v>
      </c>
      <c r="I47">
        <f t="shared" si="1"/>
        <v>-79.72</v>
      </c>
      <c r="J47">
        <f t="shared" si="2"/>
        <v>18.043104727198884</v>
      </c>
      <c r="K47">
        <f>(I47-AVERAGE($I$12:I$51))^2</f>
        <v>12.040900000000189</v>
      </c>
      <c r="L47">
        <f t="shared" si="3"/>
        <v>-4.247717590329998</v>
      </c>
    </row>
    <row r="48" spans="1:12" x14ac:dyDescent="0.3">
      <c r="A48" s="2">
        <v>32729</v>
      </c>
      <c r="B48">
        <v>154.19999999999899</v>
      </c>
      <c r="C48">
        <v>-68.2</v>
      </c>
      <c r="D48">
        <v>-69.34</v>
      </c>
      <c r="F48">
        <v>46387</v>
      </c>
      <c r="G48">
        <v>-74.114524841310001</v>
      </c>
      <c r="H48" s="2">
        <f t="shared" si="0"/>
        <v>43101</v>
      </c>
      <c r="I48">
        <f t="shared" si="1"/>
        <v>-78.83</v>
      </c>
      <c r="J48">
        <f t="shared" si="2"/>
        <v>22.235705972222458</v>
      </c>
      <c r="K48">
        <f>(I48-AVERAGE($I$12:I$51))^2</f>
        <v>6.6564000000001382</v>
      </c>
      <c r="L48">
        <f t="shared" si="3"/>
        <v>-4.7154751586899977</v>
      </c>
    </row>
    <row r="49" spans="1:12" x14ac:dyDescent="0.3">
      <c r="A49" s="2">
        <v>32783</v>
      </c>
      <c r="B49">
        <v>154.1</v>
      </c>
      <c r="C49">
        <v>-68.099999999999895</v>
      </c>
      <c r="D49">
        <v>-69.239999999999895</v>
      </c>
      <c r="F49">
        <v>46752</v>
      </c>
      <c r="G49">
        <v>-71.98836517334</v>
      </c>
      <c r="H49" s="2">
        <f t="shared" si="0"/>
        <v>43466</v>
      </c>
      <c r="I49">
        <f t="shared" si="1"/>
        <v>-77.22</v>
      </c>
      <c r="J49">
        <f t="shared" si="2"/>
        <v>27.370002959521795</v>
      </c>
      <c r="K49">
        <f>(I49-AVERAGE($I$12:I$51))^2</f>
        <v>0.94090000000005292</v>
      </c>
      <c r="L49">
        <f t="shared" si="3"/>
        <v>-5.2316348266599988</v>
      </c>
    </row>
    <row r="50" spans="1:12" x14ac:dyDescent="0.3">
      <c r="A50" s="2">
        <v>32827</v>
      </c>
      <c r="B50">
        <v>154.25</v>
      </c>
      <c r="C50">
        <v>-68.25</v>
      </c>
      <c r="D50">
        <v>-69.39</v>
      </c>
      <c r="F50">
        <v>47117</v>
      </c>
      <c r="G50">
        <v>-71.095832824710001</v>
      </c>
      <c r="H50" s="2">
        <f t="shared" si="0"/>
        <v>43831</v>
      </c>
      <c r="I50">
        <f t="shared" si="1"/>
        <v>-77.84</v>
      </c>
      <c r="J50">
        <f t="shared" si="2"/>
        <v>45.483790888259129</v>
      </c>
      <c r="K50">
        <f>(I50-AVERAGE($I$12:I$51))^2</f>
        <v>2.528100000000101</v>
      </c>
      <c r="L50">
        <f t="shared" si="3"/>
        <v>-6.7441671752900021</v>
      </c>
    </row>
    <row r="51" spans="1:12" x14ac:dyDescent="0.3">
      <c r="A51" s="2">
        <v>32883</v>
      </c>
      <c r="B51">
        <v>153.68</v>
      </c>
      <c r="C51">
        <v>-67.680000000000007</v>
      </c>
      <c r="D51">
        <v>-68.819999999999894</v>
      </c>
      <c r="F51">
        <v>47483</v>
      </c>
      <c r="G51">
        <v>-77.292434692379999</v>
      </c>
      <c r="H51" s="2">
        <f t="shared" si="0"/>
        <v>44197</v>
      </c>
      <c r="I51">
        <f t="shared" si="1"/>
        <v>-75.39</v>
      </c>
      <c r="J51">
        <f t="shared" si="2"/>
        <v>3.6192577587709782</v>
      </c>
      <c r="K51">
        <f>(I51-AVERAGE($I$12:I$51))^2</f>
        <v>0.73959999999995019</v>
      </c>
      <c r="L51">
        <f t="shared" si="3"/>
        <v>1.9024346923799982</v>
      </c>
    </row>
    <row r="52" spans="1:12" x14ac:dyDescent="0.3">
      <c r="A52" s="2">
        <v>32939</v>
      </c>
      <c r="B52">
        <v>153.55000000000001</v>
      </c>
      <c r="C52">
        <v>-67.55</v>
      </c>
      <c r="D52">
        <v>-68.69</v>
      </c>
      <c r="F52">
        <v>47848</v>
      </c>
      <c r="G52">
        <v>-82.383590698239999</v>
      </c>
      <c r="H52" s="2">
        <f t="shared" si="0"/>
        <v>44562</v>
      </c>
      <c r="I52">
        <f t="shared" si="1"/>
        <v>-74.91</v>
      </c>
      <c r="J52">
        <f t="shared" si="2"/>
        <v>55.854557924819488</v>
      </c>
      <c r="K52">
        <f>(I52-AVERAGE($I$12:I$51))^2</f>
        <v>1.795599999999933</v>
      </c>
      <c r="L52">
        <f t="shared" si="3"/>
        <v>7.4735906982400024</v>
      </c>
    </row>
    <row r="53" spans="1:12" x14ac:dyDescent="0.3">
      <c r="A53" s="2">
        <v>32995</v>
      </c>
      <c r="B53">
        <v>153</v>
      </c>
      <c r="C53">
        <v>-67</v>
      </c>
      <c r="D53">
        <v>-68.14</v>
      </c>
      <c r="F53">
        <v>48213</v>
      </c>
      <c r="G53">
        <v>-86.423133850100001</v>
      </c>
      <c r="H53" s="2">
        <f t="shared" si="0"/>
        <v>44927</v>
      </c>
      <c r="I53">
        <f t="shared" si="1"/>
        <v>-74.2</v>
      </c>
      <c r="J53">
        <f t="shared" si="2"/>
        <v>149.40500111746042</v>
      </c>
      <c r="K53">
        <f>(I53-AVERAGE($I$12:I$51))^2</f>
        <v>4.2024999999998718</v>
      </c>
      <c r="L53">
        <f t="shared" si="3"/>
        <v>12.223133850099998</v>
      </c>
    </row>
    <row r="54" spans="1:12" x14ac:dyDescent="0.3">
      <c r="A54" s="2">
        <v>33049</v>
      </c>
      <c r="B54">
        <v>153.13999999999899</v>
      </c>
      <c r="C54">
        <v>-67.14</v>
      </c>
      <c r="D54">
        <v>-68.28</v>
      </c>
      <c r="F54">
        <v>48578</v>
      </c>
      <c r="G54">
        <v>-89.58586883545</v>
      </c>
      <c r="H54" s="2">
        <f t="shared" si="0"/>
        <v>45292</v>
      </c>
      <c r="I54">
        <f t="shared" si="1"/>
        <v>-74.2</v>
      </c>
      <c r="J54">
        <f t="shared" si="2"/>
        <v>236.72495982167146</v>
      </c>
      <c r="K54">
        <f>(I54-AVERAGE($I$12:I$51))^2</f>
        <v>4.2024999999998718</v>
      </c>
      <c r="L54">
        <f t="shared" si="3"/>
        <v>15.385868835449998</v>
      </c>
    </row>
    <row r="55" spans="1:12" x14ac:dyDescent="0.3">
      <c r="A55" s="2">
        <v>33100</v>
      </c>
      <c r="B55">
        <v>154.16</v>
      </c>
      <c r="C55">
        <v>-68.16</v>
      </c>
      <c r="D55">
        <v>-69.3</v>
      </c>
      <c r="F55">
        <v>48944</v>
      </c>
      <c r="G55">
        <v>-92.19834136963</v>
      </c>
      <c r="H55" s="2">
        <f t="shared" si="0"/>
        <v>45658</v>
      </c>
      <c r="I55">
        <f t="shared" si="1"/>
        <v>-74.2</v>
      </c>
      <c r="J55">
        <f t="shared" si="2"/>
        <v>323.94029205773461</v>
      </c>
      <c r="K55">
        <f>(I55-AVERAGE($I$12:I$51))^2</f>
        <v>4.2024999999998718</v>
      </c>
      <c r="L55">
        <f t="shared" si="3"/>
        <v>17.998341369629998</v>
      </c>
    </row>
    <row r="56" spans="1:12" x14ac:dyDescent="0.3">
      <c r="A56" s="2">
        <v>33157</v>
      </c>
      <c r="B56">
        <v>153.9</v>
      </c>
      <c r="C56">
        <v>-67.900000000000006</v>
      </c>
      <c r="D56">
        <v>-69.040000000000006</v>
      </c>
      <c r="F56">
        <v>49309</v>
      </c>
      <c r="G56">
        <v>-95.0239944458</v>
      </c>
      <c r="H56" s="2">
        <f t="shared" si="0"/>
        <v>46023</v>
      </c>
      <c r="I56">
        <f t="shared" si="1"/>
        <v>-74.2</v>
      </c>
      <c r="J56">
        <f t="shared" si="2"/>
        <v>433.63874467870909</v>
      </c>
      <c r="K56">
        <f>(I56-AVERAGE($I$12:I$51))^2</f>
        <v>4.2024999999998718</v>
      </c>
      <c r="L56">
        <f t="shared" si="3"/>
        <v>20.823994445799997</v>
      </c>
    </row>
    <row r="57" spans="1:12" x14ac:dyDescent="0.3">
      <c r="A57" s="2">
        <v>33204</v>
      </c>
      <c r="B57">
        <v>155</v>
      </c>
      <c r="C57">
        <v>-69</v>
      </c>
      <c r="D57">
        <v>-70.14</v>
      </c>
      <c r="F57">
        <v>49674</v>
      </c>
      <c r="G57">
        <v>-97.094863891599999</v>
      </c>
      <c r="H57" s="2">
        <f t="shared" si="0"/>
        <v>46388</v>
      </c>
      <c r="I57">
        <f t="shared" si="1"/>
        <v>-74.2</v>
      </c>
      <c r="J57">
        <f t="shared" si="2"/>
        <v>524.17479261488938</v>
      </c>
      <c r="K57">
        <f>(I57-AVERAGE($I$12:I$51))^2</f>
        <v>4.2024999999998718</v>
      </c>
      <c r="L57">
        <f t="shared" si="3"/>
        <v>22.894863891599996</v>
      </c>
    </row>
    <row r="58" spans="1:12" x14ac:dyDescent="0.3">
      <c r="A58" s="2">
        <v>33269</v>
      </c>
      <c r="B58">
        <v>153.19999999999899</v>
      </c>
      <c r="C58">
        <v>-67.2</v>
      </c>
      <c r="D58">
        <v>-68.34</v>
      </c>
      <c r="F58">
        <v>50039</v>
      </c>
      <c r="G58">
        <v>-98.7260055542</v>
      </c>
      <c r="H58" s="2">
        <f t="shared" si="0"/>
        <v>46753</v>
      </c>
      <c r="I58">
        <f t="shared" si="1"/>
        <v>-74.2</v>
      </c>
      <c r="J58">
        <f t="shared" si="2"/>
        <v>601.52494844464911</v>
      </c>
      <c r="K58">
        <f>(I58-AVERAGE($I$12:I$51))^2</f>
        <v>4.2024999999998718</v>
      </c>
      <c r="L58">
        <f t="shared" si="3"/>
        <v>24.526005554199998</v>
      </c>
    </row>
    <row r="59" spans="1:12" x14ac:dyDescent="0.3">
      <c r="A59" s="2">
        <v>33295</v>
      </c>
      <c r="B59">
        <v>154.16</v>
      </c>
      <c r="C59">
        <v>-68.16</v>
      </c>
      <c r="D59">
        <v>-69.3</v>
      </c>
      <c r="F59">
        <v>50405</v>
      </c>
      <c r="G59">
        <v>-100.0467224121</v>
      </c>
      <c r="H59" s="2">
        <f t="shared" si="0"/>
        <v>47119</v>
      </c>
      <c r="I59">
        <f t="shared" si="1"/>
        <v>-74.2</v>
      </c>
      <c r="J59">
        <f t="shared" si="2"/>
        <v>668.05305944815211</v>
      </c>
      <c r="K59">
        <f>(I59-AVERAGE($I$12:I$51))^2</f>
        <v>4.2024999999998718</v>
      </c>
      <c r="L59">
        <f t="shared" si="3"/>
        <v>25.846722412099993</v>
      </c>
    </row>
    <row r="60" spans="1:12" x14ac:dyDescent="0.3">
      <c r="A60" s="2">
        <v>33318</v>
      </c>
      <c r="B60">
        <v>153.94999999999899</v>
      </c>
      <c r="C60">
        <v>-67.95</v>
      </c>
      <c r="D60">
        <v>-69.09</v>
      </c>
      <c r="F60">
        <v>50770</v>
      </c>
      <c r="G60">
        <v>-101.2066497803</v>
      </c>
      <c r="H60" s="2">
        <f t="shared" si="0"/>
        <v>47484</v>
      </c>
      <c r="I60">
        <f t="shared" si="1"/>
        <v>-74.2</v>
      </c>
      <c r="J60">
        <f t="shared" si="2"/>
        <v>729.35913235577777</v>
      </c>
      <c r="K60">
        <f>(I60-AVERAGE($I$12:I$51))^2</f>
        <v>4.2024999999998718</v>
      </c>
      <c r="L60">
        <f t="shared" si="3"/>
        <v>27.006649780299995</v>
      </c>
    </row>
    <row r="61" spans="1:12" x14ac:dyDescent="0.3">
      <c r="A61" s="2">
        <v>33389</v>
      </c>
      <c r="B61">
        <v>154.31</v>
      </c>
      <c r="C61">
        <v>-68.31</v>
      </c>
      <c r="D61">
        <v>-69.45</v>
      </c>
      <c r="F61">
        <v>51135</v>
      </c>
      <c r="G61">
        <v>-102.26411437989999</v>
      </c>
      <c r="H61" s="2">
        <f t="shared" si="0"/>
        <v>47849</v>
      </c>
      <c r="I61">
        <f t="shared" si="1"/>
        <v>-74.2</v>
      </c>
      <c r="J61">
        <f t="shared" si="2"/>
        <v>787.59451592810944</v>
      </c>
      <c r="K61">
        <f>(I61-AVERAGE($I$12:I$51))^2</f>
        <v>4.2024999999998718</v>
      </c>
      <c r="L61">
        <f t="shared" si="3"/>
        <v>28.064114379899991</v>
      </c>
    </row>
    <row r="62" spans="1:12" x14ac:dyDescent="0.3">
      <c r="A62" s="2">
        <v>33428</v>
      </c>
      <c r="B62">
        <v>155.30000000000001</v>
      </c>
      <c r="C62">
        <v>-69.3</v>
      </c>
      <c r="D62">
        <v>-70.44</v>
      </c>
      <c r="F62">
        <v>51500</v>
      </c>
      <c r="G62">
        <v>-103.23737335209999</v>
      </c>
      <c r="H62" s="2">
        <f t="shared" si="0"/>
        <v>48214</v>
      </c>
      <c r="I62">
        <f t="shared" si="1"/>
        <v>-74.2</v>
      </c>
      <c r="J62">
        <f t="shared" si="2"/>
        <v>843.1690511892466</v>
      </c>
      <c r="K62">
        <f>(I62-AVERAGE($I$12:I$51))^2</f>
        <v>4.2024999999998718</v>
      </c>
      <c r="L62">
        <f t="shared" si="3"/>
        <v>29.037373352099991</v>
      </c>
    </row>
    <row r="63" spans="1:12" x14ac:dyDescent="0.3">
      <c r="A63" s="2">
        <v>33484</v>
      </c>
      <c r="B63">
        <v>156.47</v>
      </c>
      <c r="C63">
        <v>-70.47</v>
      </c>
      <c r="D63">
        <v>-71.61</v>
      </c>
      <c r="F63">
        <v>51866</v>
      </c>
      <c r="G63">
        <v>-101.4429016113</v>
      </c>
      <c r="H63" s="2">
        <f t="shared" si="0"/>
        <v>48580</v>
      </c>
      <c r="I63">
        <f t="shared" si="1"/>
        <v>-74.2</v>
      </c>
      <c r="J63">
        <f t="shared" si="2"/>
        <v>742.17568820297208</v>
      </c>
      <c r="K63">
        <f>(I63-AVERAGE($I$12:I$51))^2</f>
        <v>4.2024999999998718</v>
      </c>
      <c r="L63">
        <f t="shared" si="3"/>
        <v>27.242901611299999</v>
      </c>
    </row>
    <row r="64" spans="1:12" x14ac:dyDescent="0.3">
      <c r="A64" s="2">
        <v>33554</v>
      </c>
      <c r="B64">
        <v>156.79</v>
      </c>
      <c r="C64">
        <v>-70.790000000000006</v>
      </c>
      <c r="D64">
        <v>-71.930000000000007</v>
      </c>
      <c r="F64">
        <v>52231</v>
      </c>
      <c r="G64">
        <v>-100.1839599609</v>
      </c>
      <c r="H64" s="2">
        <f t="shared" si="0"/>
        <v>48945</v>
      </c>
      <c r="I64">
        <f t="shared" si="1"/>
        <v>-74.2</v>
      </c>
      <c r="J64">
        <f t="shared" si="2"/>
        <v>675.16617524965409</v>
      </c>
      <c r="K64">
        <f>(I64-AVERAGE($I$12:I$51))^2</f>
        <v>4.2024999999998718</v>
      </c>
      <c r="L64">
        <f t="shared" si="3"/>
        <v>25.983959960899995</v>
      </c>
    </row>
    <row r="65" spans="1:12" x14ac:dyDescent="0.3">
      <c r="A65" s="2">
        <v>33613</v>
      </c>
      <c r="B65">
        <v>156.69</v>
      </c>
      <c r="C65">
        <v>-70.69</v>
      </c>
      <c r="D65">
        <v>-71.83</v>
      </c>
      <c r="F65">
        <v>52596</v>
      </c>
      <c r="G65">
        <v>-99.31844329834</v>
      </c>
      <c r="H65" s="2">
        <f t="shared" si="0"/>
        <v>49310</v>
      </c>
      <c r="I65">
        <f t="shared" si="1"/>
        <v>-74.2</v>
      </c>
      <c r="J65">
        <f t="shared" si="2"/>
        <v>630.93619373192155</v>
      </c>
      <c r="K65">
        <f>(I65-AVERAGE($I$12:I$51))^2</f>
        <v>4.2024999999998718</v>
      </c>
      <c r="L65">
        <f t="shared" si="3"/>
        <v>25.118443298339997</v>
      </c>
    </row>
    <row r="66" spans="1:12" x14ac:dyDescent="0.3">
      <c r="A66" s="2">
        <v>33667</v>
      </c>
      <c r="B66">
        <v>157.04</v>
      </c>
      <c r="C66">
        <v>-71.040000000000006</v>
      </c>
      <c r="D66">
        <v>-72.180000000000007</v>
      </c>
      <c r="F66">
        <v>52961</v>
      </c>
      <c r="G66">
        <v>-98.689376831049998</v>
      </c>
      <c r="H66" s="2">
        <f t="shared" si="0"/>
        <v>49675</v>
      </c>
      <c r="I66">
        <f t="shared" si="1"/>
        <v>-74.2</v>
      </c>
      <c r="J66">
        <f t="shared" si="2"/>
        <v>599.72957757316829</v>
      </c>
      <c r="K66">
        <f>(I66-AVERAGE($I$12:I$51))^2</f>
        <v>4.2024999999998718</v>
      </c>
      <c r="L66">
        <f t="shared" si="3"/>
        <v>24.489376831049995</v>
      </c>
    </row>
    <row r="67" spans="1:12" x14ac:dyDescent="0.3">
      <c r="A67" s="2">
        <v>33718</v>
      </c>
      <c r="B67">
        <v>156.80000000000001</v>
      </c>
      <c r="C67">
        <v>-70.8</v>
      </c>
      <c r="D67">
        <v>-71.94</v>
      </c>
      <c r="F67">
        <v>53327</v>
      </c>
      <c r="G67">
        <v>-98.221923828130002</v>
      </c>
      <c r="H67" s="2">
        <f t="shared" si="0"/>
        <v>50041</v>
      </c>
      <c r="I67">
        <f t="shared" si="1"/>
        <v>-74.2</v>
      </c>
      <c r="J67">
        <f t="shared" si="2"/>
        <v>577.05282440447979</v>
      </c>
      <c r="K67">
        <f>(I67-AVERAGE($I$12:I$51))^2</f>
        <v>4.2024999999998718</v>
      </c>
      <c r="L67">
        <f t="shared" si="3"/>
        <v>24.021923828129999</v>
      </c>
    </row>
    <row r="68" spans="1:12" x14ac:dyDescent="0.3">
      <c r="A68" s="2">
        <v>33781</v>
      </c>
      <c r="B68">
        <v>157.04</v>
      </c>
      <c r="C68">
        <v>-71.040000000000006</v>
      </c>
      <c r="D68">
        <v>-72.180000000000007</v>
      </c>
      <c r="F68">
        <v>53692</v>
      </c>
      <c r="G68">
        <v>-97.87607574463</v>
      </c>
      <c r="H68" s="2">
        <f t="shared" ref="H68:H82" si="4">$H$2+F68-$F$2+1</f>
        <v>50406</v>
      </c>
      <c r="I68">
        <f t="shared" ref="I68:I82" si="5">IFERROR(VLOOKUP(H68,A:D,4,FALSE),IFERROR(VLOOKUP(H68,A:D,4),0))</f>
        <v>-74.2</v>
      </c>
      <c r="J68">
        <f t="shared" si="2"/>
        <v>560.55656266545691</v>
      </c>
      <c r="K68">
        <f>(I68-AVERAGE($I$12:I$51))^2</f>
        <v>4.2024999999998718</v>
      </c>
      <c r="L68">
        <f t="shared" si="3"/>
        <v>23.676075744629998</v>
      </c>
    </row>
    <row r="69" spans="1:12" x14ac:dyDescent="0.3">
      <c r="A69" s="2">
        <v>33843</v>
      </c>
      <c r="B69">
        <v>157.80000000000001</v>
      </c>
      <c r="C69">
        <v>-71.8</v>
      </c>
      <c r="D69">
        <v>-72.94</v>
      </c>
      <c r="F69">
        <v>54057</v>
      </c>
      <c r="G69">
        <v>-97.622505187990001</v>
      </c>
      <c r="H69" s="2">
        <f t="shared" si="4"/>
        <v>50771</v>
      </c>
      <c r="I69">
        <f t="shared" si="5"/>
        <v>-74.2</v>
      </c>
      <c r="J69">
        <f t="shared" si="2"/>
        <v>548.61374928141834</v>
      </c>
      <c r="K69">
        <f>(I69-AVERAGE($I$12:I$51))^2</f>
        <v>4.2024999999998718</v>
      </c>
      <c r="L69">
        <f t="shared" si="3"/>
        <v>23.422505187989998</v>
      </c>
    </row>
    <row r="70" spans="1:12" x14ac:dyDescent="0.3">
      <c r="A70" s="2">
        <v>33898</v>
      </c>
      <c r="B70">
        <v>158.18</v>
      </c>
      <c r="C70">
        <v>-72.180000000000007</v>
      </c>
      <c r="D70">
        <v>-73.319999999999894</v>
      </c>
      <c r="F70">
        <v>54422</v>
      </c>
      <c r="G70">
        <v>-97.441329956049998</v>
      </c>
      <c r="H70" s="2">
        <f t="shared" si="4"/>
        <v>51136</v>
      </c>
      <c r="I70">
        <f t="shared" si="5"/>
        <v>-74.2</v>
      </c>
      <c r="J70">
        <f t="shared" si="2"/>
        <v>540.15941812598692</v>
      </c>
      <c r="K70">
        <f>(I70-AVERAGE($I$12:I$51))^2</f>
        <v>4.2024999999998718</v>
      </c>
      <c r="L70">
        <f t="shared" si="3"/>
        <v>23.241329956049995</v>
      </c>
    </row>
    <row r="71" spans="1:12" x14ac:dyDescent="0.3">
      <c r="A71" s="2">
        <v>33954</v>
      </c>
      <c r="B71">
        <v>157.86000000000001</v>
      </c>
      <c r="C71">
        <v>-71.86</v>
      </c>
      <c r="D71">
        <v>-73</v>
      </c>
      <c r="F71">
        <v>54788</v>
      </c>
      <c r="G71">
        <v>-97.317497253420001</v>
      </c>
      <c r="H71" s="2">
        <f t="shared" si="4"/>
        <v>51502</v>
      </c>
      <c r="I71">
        <f t="shared" si="5"/>
        <v>-74.2</v>
      </c>
      <c r="J71">
        <f t="shared" si="2"/>
        <v>534.41867926188115</v>
      </c>
      <c r="K71">
        <f>(I71-AVERAGE($I$12:I$51))^2</f>
        <v>4.2024999999998718</v>
      </c>
      <c r="L71">
        <f t="shared" si="3"/>
        <v>23.117497253419998</v>
      </c>
    </row>
    <row r="72" spans="1:12" x14ac:dyDescent="0.3">
      <c r="A72" s="2">
        <v>34016</v>
      </c>
      <c r="B72">
        <v>157.56</v>
      </c>
      <c r="C72">
        <v>-71.56</v>
      </c>
      <c r="D72">
        <v>-72.7</v>
      </c>
      <c r="F72">
        <v>55153</v>
      </c>
      <c r="G72">
        <v>-97.24047088623</v>
      </c>
      <c r="H72" s="2">
        <f t="shared" si="4"/>
        <v>51867</v>
      </c>
      <c r="I72">
        <f t="shared" si="5"/>
        <v>-74.2</v>
      </c>
      <c r="J72">
        <f t="shared" si="2"/>
        <v>530.86329865921209</v>
      </c>
      <c r="K72">
        <f>(I72-AVERAGE($I$12:I$51))^2</f>
        <v>4.2024999999998718</v>
      </c>
      <c r="L72">
        <f t="shared" si="3"/>
        <v>23.040470886229997</v>
      </c>
    </row>
    <row r="73" spans="1:12" x14ac:dyDescent="0.3">
      <c r="A73" s="2">
        <v>34078</v>
      </c>
      <c r="B73">
        <v>157.15</v>
      </c>
      <c r="C73">
        <v>-71.150000000000006</v>
      </c>
      <c r="D73">
        <v>-72.290000000000006</v>
      </c>
      <c r="F73">
        <v>55518</v>
      </c>
      <c r="G73">
        <v>-97.200897216800001</v>
      </c>
      <c r="H73" s="2">
        <f t="shared" si="4"/>
        <v>52232</v>
      </c>
      <c r="I73">
        <f t="shared" si="5"/>
        <v>-74.2</v>
      </c>
      <c r="J73">
        <f t="shared" si="2"/>
        <v>529.04127277779787</v>
      </c>
      <c r="K73">
        <f>(I73-AVERAGE($I$12:I$51))^2</f>
        <v>4.2024999999998718</v>
      </c>
      <c r="L73">
        <f t="shared" si="3"/>
        <v>23.000897216799999</v>
      </c>
    </row>
    <row r="74" spans="1:12" x14ac:dyDescent="0.3">
      <c r="A74" s="2">
        <v>34157</v>
      </c>
      <c r="B74">
        <v>157.69</v>
      </c>
      <c r="C74">
        <v>-71.69</v>
      </c>
      <c r="D74">
        <v>-72.83</v>
      </c>
      <c r="F74">
        <v>55883</v>
      </c>
      <c r="G74">
        <v>-97.191749572749998</v>
      </c>
      <c r="H74" s="2">
        <f t="shared" si="4"/>
        <v>52597</v>
      </c>
      <c r="I74">
        <f t="shared" si="5"/>
        <v>-74.2</v>
      </c>
      <c r="J74">
        <f t="shared" si="2"/>
        <v>528.62054841604959</v>
      </c>
      <c r="K74">
        <f>(I74-AVERAGE($I$12:I$51))^2</f>
        <v>4.2024999999998718</v>
      </c>
      <c r="L74">
        <f t="shared" si="3"/>
        <v>22.991749572749995</v>
      </c>
    </row>
    <row r="75" spans="1:12" x14ac:dyDescent="0.3">
      <c r="A75" s="2">
        <v>34205</v>
      </c>
      <c r="B75">
        <v>158.83000000000001</v>
      </c>
      <c r="C75">
        <v>-72.83</v>
      </c>
      <c r="D75">
        <v>-73.97</v>
      </c>
      <c r="F75">
        <v>56249</v>
      </c>
      <c r="G75">
        <v>-97.207916259770002</v>
      </c>
      <c r="H75" s="2">
        <f t="shared" si="4"/>
        <v>52963</v>
      </c>
      <c r="I75">
        <f t="shared" si="5"/>
        <v>-74.2</v>
      </c>
      <c r="J75">
        <f t="shared" si="2"/>
        <v>529.36421061658871</v>
      </c>
      <c r="K75">
        <f>(I75-AVERAGE($I$12:I$51))^2</f>
        <v>4.2024999999998718</v>
      </c>
      <c r="L75">
        <f t="shared" si="3"/>
        <v>23.007916259769999</v>
      </c>
    </row>
    <row r="76" spans="1:12" x14ac:dyDescent="0.3">
      <c r="A76" s="2">
        <v>34276</v>
      </c>
      <c r="B76">
        <v>159.34</v>
      </c>
      <c r="C76">
        <v>-73.34</v>
      </c>
      <c r="D76">
        <v>-74.48</v>
      </c>
      <c r="F76">
        <v>56614</v>
      </c>
      <c r="G76">
        <v>-97.244552612299998</v>
      </c>
      <c r="H76" s="2">
        <f t="shared" si="4"/>
        <v>53328</v>
      </c>
      <c r="I76">
        <f t="shared" si="5"/>
        <v>-74.2</v>
      </c>
      <c r="J76">
        <f t="shared" si="2"/>
        <v>531.05140510106253</v>
      </c>
      <c r="K76">
        <f>(I76-AVERAGE($I$12:I$51))^2</f>
        <v>4.2024999999998718</v>
      </c>
      <c r="L76">
        <f t="shared" si="3"/>
        <v>23.044552612299995</v>
      </c>
    </row>
    <row r="77" spans="1:12" x14ac:dyDescent="0.3">
      <c r="A77" s="2">
        <v>34341</v>
      </c>
      <c r="B77">
        <v>159.35</v>
      </c>
      <c r="C77">
        <v>-73.349999999999895</v>
      </c>
      <c r="D77">
        <v>-74.489999999999895</v>
      </c>
      <c r="F77">
        <v>56979</v>
      </c>
      <c r="G77">
        <v>-97.2982711792</v>
      </c>
      <c r="H77" s="2">
        <f t="shared" si="4"/>
        <v>53693</v>
      </c>
      <c r="I77">
        <f t="shared" si="5"/>
        <v>-74.2</v>
      </c>
      <c r="J77">
        <f t="shared" ref="J77:J82" si="6">(I77-G77)^2</f>
        <v>533.53013146786122</v>
      </c>
      <c r="K77">
        <f>(I77-AVERAGE($I$12:I$51))^2</f>
        <v>4.2024999999998718</v>
      </c>
      <c r="L77">
        <f t="shared" ref="L77:L82" si="7">(I77-G77)</f>
        <v>23.098271179199998</v>
      </c>
    </row>
    <row r="78" spans="1:12" x14ac:dyDescent="0.3">
      <c r="A78" s="2">
        <v>34382</v>
      </c>
      <c r="B78">
        <v>159.6</v>
      </c>
      <c r="C78">
        <v>-73.599999999999895</v>
      </c>
      <c r="D78">
        <v>-74.739999999999895</v>
      </c>
      <c r="F78">
        <v>57344</v>
      </c>
      <c r="G78">
        <v>-97.366104125980002</v>
      </c>
      <c r="H78" s="2">
        <f t="shared" si="4"/>
        <v>54058</v>
      </c>
      <c r="I78">
        <f t="shared" si="5"/>
        <v>-74.2</v>
      </c>
      <c r="J78">
        <f t="shared" si="6"/>
        <v>536.66838037574757</v>
      </c>
      <c r="K78">
        <f>(I78-AVERAGE($I$12:I$51))^2</f>
        <v>4.2024999999998718</v>
      </c>
      <c r="L78">
        <f t="shared" si="7"/>
        <v>23.166104125979999</v>
      </c>
    </row>
    <row r="79" spans="1:12" x14ac:dyDescent="0.3">
      <c r="A79" s="2">
        <v>34437</v>
      </c>
      <c r="B79">
        <v>159.58000000000001</v>
      </c>
      <c r="C79">
        <v>-73.58</v>
      </c>
      <c r="D79">
        <v>-74.72</v>
      </c>
      <c r="F79">
        <v>57710</v>
      </c>
      <c r="G79">
        <v>-97.445907592769998</v>
      </c>
      <c r="H79" s="2">
        <f t="shared" si="4"/>
        <v>54424</v>
      </c>
      <c r="I79">
        <f t="shared" si="5"/>
        <v>-74.2</v>
      </c>
      <c r="J79">
        <f t="shared" si="6"/>
        <v>540.37221981160178</v>
      </c>
      <c r="K79">
        <f>(I79-AVERAGE($I$12:I$51))^2</f>
        <v>4.2024999999998718</v>
      </c>
      <c r="L79">
        <f t="shared" si="7"/>
        <v>23.245907592769996</v>
      </c>
    </row>
    <row r="80" spans="1:12" x14ac:dyDescent="0.3">
      <c r="A80" s="2">
        <v>34501</v>
      </c>
      <c r="B80">
        <v>159.57</v>
      </c>
      <c r="C80">
        <v>-73.569999999999894</v>
      </c>
      <c r="D80">
        <v>-74.709999999999894</v>
      </c>
      <c r="F80">
        <v>58075</v>
      </c>
      <c r="G80">
        <v>-97.535217285160002</v>
      </c>
      <c r="H80" s="2">
        <f t="shared" si="4"/>
        <v>54789</v>
      </c>
      <c r="I80">
        <f t="shared" si="5"/>
        <v>-74.2</v>
      </c>
      <c r="J80">
        <f t="shared" si="6"/>
        <v>544.53236574562993</v>
      </c>
      <c r="K80">
        <f>(I80-AVERAGE($I$12:I$51))^2</f>
        <v>4.2024999999998718</v>
      </c>
      <c r="L80">
        <f t="shared" si="7"/>
        <v>23.335217285159999</v>
      </c>
    </row>
    <row r="81" spans="1:12" x14ac:dyDescent="0.3">
      <c r="A81" s="2">
        <v>34563</v>
      </c>
      <c r="B81">
        <v>160.08000000000001</v>
      </c>
      <c r="C81">
        <v>-74.08</v>
      </c>
      <c r="D81">
        <v>-75.22</v>
      </c>
      <c r="F81">
        <v>61727</v>
      </c>
      <c r="G81">
        <v>-98.705078125</v>
      </c>
      <c r="H81" s="2">
        <f t="shared" si="4"/>
        <v>58441</v>
      </c>
      <c r="I81">
        <f t="shared" si="5"/>
        <v>-74.2</v>
      </c>
      <c r="J81">
        <f t="shared" si="6"/>
        <v>600.49885391235341</v>
      </c>
      <c r="K81">
        <f>(I81-AVERAGE($I$12:I$51))^2</f>
        <v>4.2024999999998718</v>
      </c>
      <c r="L81">
        <f t="shared" si="7"/>
        <v>24.505078124999997</v>
      </c>
    </row>
    <row r="82" spans="1:12" x14ac:dyDescent="0.3">
      <c r="A82" s="2">
        <v>34641</v>
      </c>
      <c r="B82">
        <v>160.12</v>
      </c>
      <c r="C82">
        <v>-74.12</v>
      </c>
      <c r="D82">
        <v>-75.260000000000005</v>
      </c>
      <c r="F82">
        <v>65380</v>
      </c>
      <c r="G82">
        <v>-100.0026016235</v>
      </c>
      <c r="H82" s="2">
        <f t="shared" si="4"/>
        <v>62094</v>
      </c>
      <c r="I82">
        <f t="shared" si="5"/>
        <v>-74.2</v>
      </c>
      <c r="J82">
        <f t="shared" si="6"/>
        <v>665.77425054104458</v>
      </c>
      <c r="K82">
        <f>(I82-AVERAGE($I$12:I$51))^2</f>
        <v>4.2024999999998718</v>
      </c>
      <c r="L82">
        <f t="shared" si="7"/>
        <v>25.802601623499996</v>
      </c>
    </row>
    <row r="83" spans="1:12" x14ac:dyDescent="0.3">
      <c r="A83" s="2">
        <v>34710</v>
      </c>
      <c r="B83">
        <v>159.51</v>
      </c>
      <c r="C83">
        <v>-73.510000000000005</v>
      </c>
      <c r="D83">
        <v>-74.650000000000006</v>
      </c>
    </row>
    <row r="84" spans="1:12" x14ac:dyDescent="0.3">
      <c r="A84" s="2">
        <v>34768</v>
      </c>
      <c r="B84">
        <v>159.04</v>
      </c>
      <c r="C84">
        <v>-73.040000000000006</v>
      </c>
      <c r="D84">
        <v>-74.180000000000007</v>
      </c>
    </row>
    <row r="85" spans="1:12" x14ac:dyDescent="0.3">
      <c r="A85" s="2">
        <v>34822</v>
      </c>
      <c r="B85">
        <v>158.65</v>
      </c>
      <c r="C85">
        <v>-72.650000000000006</v>
      </c>
      <c r="D85">
        <v>-73.790000000000006</v>
      </c>
    </row>
    <row r="86" spans="1:12" x14ac:dyDescent="0.3">
      <c r="A86" s="2">
        <v>34890</v>
      </c>
      <c r="B86">
        <v>158.81</v>
      </c>
      <c r="C86">
        <v>-72.81</v>
      </c>
      <c r="D86">
        <v>-73.95</v>
      </c>
    </row>
    <row r="87" spans="1:12" x14ac:dyDescent="0.3">
      <c r="A87" s="2">
        <v>34990</v>
      </c>
      <c r="B87">
        <v>160</v>
      </c>
      <c r="C87">
        <v>-74</v>
      </c>
      <c r="D87">
        <v>-75.14</v>
      </c>
    </row>
    <row r="88" spans="1:12" x14ac:dyDescent="0.3">
      <c r="A88" s="2">
        <v>35080</v>
      </c>
      <c r="B88">
        <v>159.77000000000001</v>
      </c>
      <c r="C88">
        <v>-73.77</v>
      </c>
      <c r="D88">
        <v>-74.91</v>
      </c>
    </row>
    <row r="89" spans="1:12" x14ac:dyDescent="0.3">
      <c r="A89" s="2">
        <v>35170</v>
      </c>
      <c r="B89">
        <v>159.29</v>
      </c>
      <c r="C89">
        <v>-73.290000000000006</v>
      </c>
      <c r="D89">
        <v>-74.430000000000007</v>
      </c>
    </row>
    <row r="90" spans="1:12" x14ac:dyDescent="0.3">
      <c r="A90" s="2">
        <v>35257</v>
      </c>
      <c r="B90">
        <v>159.5</v>
      </c>
      <c r="C90">
        <v>-73.5</v>
      </c>
      <c r="D90">
        <v>-74.64</v>
      </c>
    </row>
    <row r="91" spans="1:12" x14ac:dyDescent="0.3">
      <c r="A91" s="2">
        <v>35354</v>
      </c>
      <c r="B91">
        <v>159.57</v>
      </c>
      <c r="C91">
        <v>-73.569999999999894</v>
      </c>
      <c r="D91">
        <v>-74.709999999999894</v>
      </c>
    </row>
    <row r="92" spans="1:12" x14ac:dyDescent="0.3">
      <c r="A92" s="2">
        <v>35440</v>
      </c>
      <c r="B92">
        <v>159.06</v>
      </c>
      <c r="C92">
        <v>-73.06</v>
      </c>
      <c r="D92">
        <v>-74.2</v>
      </c>
    </row>
    <row r="93" spans="1:12" x14ac:dyDescent="0.3">
      <c r="A93" s="2">
        <v>35544</v>
      </c>
      <c r="B93">
        <v>158.6</v>
      </c>
      <c r="C93">
        <v>-72.599999999999895</v>
      </c>
      <c r="D93">
        <v>-73.739999999999895</v>
      </c>
    </row>
    <row r="94" spans="1:12" x14ac:dyDescent="0.3">
      <c r="A94" s="2">
        <v>35628</v>
      </c>
      <c r="B94">
        <v>159.55000000000001</v>
      </c>
      <c r="C94">
        <v>-73.55</v>
      </c>
      <c r="D94">
        <v>-74.69</v>
      </c>
    </row>
    <row r="95" spans="1:12" x14ac:dyDescent="0.3">
      <c r="A95" s="2">
        <v>35739</v>
      </c>
      <c r="B95">
        <v>160.26</v>
      </c>
      <c r="C95">
        <v>-74.260000000000005</v>
      </c>
      <c r="D95">
        <v>-75.400000000000006</v>
      </c>
    </row>
    <row r="96" spans="1:12" x14ac:dyDescent="0.3">
      <c r="A96" s="2">
        <v>35817</v>
      </c>
      <c r="B96">
        <v>160</v>
      </c>
      <c r="C96">
        <v>-74</v>
      </c>
      <c r="D96">
        <v>-75.14</v>
      </c>
    </row>
    <row r="97" spans="1:4" x14ac:dyDescent="0.3">
      <c r="A97" s="2">
        <v>35920</v>
      </c>
      <c r="B97">
        <v>159.44999999999899</v>
      </c>
      <c r="C97">
        <v>-73.45</v>
      </c>
      <c r="D97">
        <v>-74.59</v>
      </c>
    </row>
    <row r="98" spans="1:4" x14ac:dyDescent="0.3">
      <c r="A98" s="2">
        <v>35985</v>
      </c>
      <c r="B98">
        <v>159.96</v>
      </c>
      <c r="C98">
        <v>-73.959999999999894</v>
      </c>
      <c r="D98">
        <v>-75.099999999999895</v>
      </c>
    </row>
    <row r="99" spans="1:4" x14ac:dyDescent="0.3">
      <c r="A99" s="2">
        <v>36097</v>
      </c>
      <c r="B99">
        <v>161.16</v>
      </c>
      <c r="C99">
        <v>-75.16</v>
      </c>
      <c r="D99">
        <v>-76.3</v>
      </c>
    </row>
    <row r="100" spans="1:4" x14ac:dyDescent="0.3">
      <c r="A100" s="2">
        <v>36166</v>
      </c>
      <c r="B100">
        <v>161.36000000000001</v>
      </c>
      <c r="C100">
        <v>-75.36</v>
      </c>
      <c r="D100">
        <v>-76.5</v>
      </c>
    </row>
    <row r="101" spans="1:4" x14ac:dyDescent="0.3">
      <c r="A101" s="2">
        <v>36266</v>
      </c>
      <c r="B101">
        <v>161.30000000000001</v>
      </c>
      <c r="C101">
        <v>-75.3</v>
      </c>
      <c r="D101">
        <v>-76.44</v>
      </c>
    </row>
    <row r="102" spans="1:4" x14ac:dyDescent="0.3">
      <c r="A102" s="2">
        <v>36348</v>
      </c>
      <c r="B102">
        <v>162.66999999999899</v>
      </c>
      <c r="C102">
        <v>-76.67</v>
      </c>
      <c r="D102">
        <v>-77.81</v>
      </c>
    </row>
    <row r="103" spans="1:4" x14ac:dyDescent="0.3">
      <c r="A103" s="2">
        <v>36474</v>
      </c>
      <c r="B103">
        <v>162.84</v>
      </c>
      <c r="C103">
        <v>-76.84</v>
      </c>
      <c r="D103">
        <v>-77.98</v>
      </c>
    </row>
    <row r="104" spans="1:4" x14ac:dyDescent="0.3">
      <c r="A104" s="2">
        <v>36537</v>
      </c>
      <c r="B104">
        <v>162.5</v>
      </c>
      <c r="C104">
        <v>-76.5</v>
      </c>
      <c r="D104">
        <v>-77.64</v>
      </c>
    </row>
    <row r="105" spans="1:4" x14ac:dyDescent="0.3">
      <c r="A105" s="2">
        <v>36654</v>
      </c>
      <c r="B105">
        <v>161.979999999999</v>
      </c>
      <c r="C105">
        <v>-75.98</v>
      </c>
      <c r="D105">
        <v>-77.12</v>
      </c>
    </row>
    <row r="106" spans="1:4" x14ac:dyDescent="0.3">
      <c r="A106" s="2">
        <v>36719</v>
      </c>
      <c r="B106">
        <v>162.66</v>
      </c>
      <c r="C106">
        <v>-76.66</v>
      </c>
      <c r="D106">
        <v>-77.8</v>
      </c>
    </row>
    <row r="107" spans="1:4" x14ac:dyDescent="0.3">
      <c r="A107" s="2">
        <v>36830</v>
      </c>
      <c r="B107">
        <v>163.19</v>
      </c>
      <c r="C107">
        <v>-77.19</v>
      </c>
      <c r="D107">
        <v>-78.33</v>
      </c>
    </row>
    <row r="108" spans="1:4" x14ac:dyDescent="0.3">
      <c r="A108" s="2">
        <v>36938</v>
      </c>
      <c r="B108">
        <v>162.979999999999</v>
      </c>
      <c r="C108">
        <v>-76.98</v>
      </c>
      <c r="D108">
        <v>-78.12</v>
      </c>
    </row>
    <row r="109" spans="1:4" x14ac:dyDescent="0.3">
      <c r="A109" s="2">
        <v>37005</v>
      </c>
      <c r="B109">
        <v>162.66</v>
      </c>
      <c r="C109">
        <v>-76.66</v>
      </c>
      <c r="D109">
        <v>-77.8</v>
      </c>
    </row>
    <row r="110" spans="1:4" x14ac:dyDescent="0.3">
      <c r="A110" s="2">
        <v>37084</v>
      </c>
      <c r="B110">
        <v>163.09</v>
      </c>
      <c r="C110">
        <v>-77.09</v>
      </c>
      <c r="D110">
        <v>-78.23</v>
      </c>
    </row>
    <row r="111" spans="1:4" x14ac:dyDescent="0.3">
      <c r="A111" s="2">
        <v>37194</v>
      </c>
      <c r="B111">
        <v>164.62</v>
      </c>
      <c r="C111">
        <v>-78.62</v>
      </c>
      <c r="D111">
        <v>-79.760000000000005</v>
      </c>
    </row>
    <row r="112" spans="1:4" x14ac:dyDescent="0.3">
      <c r="A112" s="2">
        <v>37258</v>
      </c>
      <c r="B112">
        <v>164.74</v>
      </c>
      <c r="C112">
        <v>-78.739999999999895</v>
      </c>
      <c r="D112">
        <v>-79.88</v>
      </c>
    </row>
    <row r="113" spans="1:4" x14ac:dyDescent="0.3">
      <c r="A113" s="2">
        <v>37363</v>
      </c>
      <c r="B113">
        <v>164.69</v>
      </c>
      <c r="C113">
        <v>-78.69</v>
      </c>
      <c r="D113">
        <v>-79.83</v>
      </c>
    </row>
    <row r="114" spans="1:4" x14ac:dyDescent="0.3">
      <c r="A114" s="2">
        <v>37447</v>
      </c>
      <c r="B114">
        <v>165.75</v>
      </c>
      <c r="C114">
        <v>-79.75</v>
      </c>
      <c r="D114">
        <v>-80.89</v>
      </c>
    </row>
    <row r="115" spans="1:4" x14ac:dyDescent="0.3">
      <c r="A115" s="2">
        <v>37552</v>
      </c>
      <c r="B115">
        <v>165.75</v>
      </c>
      <c r="C115">
        <v>-79.75</v>
      </c>
      <c r="D115">
        <v>-80.89</v>
      </c>
    </row>
    <row r="116" spans="1:4" x14ac:dyDescent="0.3">
      <c r="A116" s="2">
        <v>37630</v>
      </c>
      <c r="B116">
        <v>167.24</v>
      </c>
      <c r="C116">
        <v>-81.239999999999895</v>
      </c>
      <c r="D116">
        <v>-82.38</v>
      </c>
    </row>
    <row r="117" spans="1:4" x14ac:dyDescent="0.3">
      <c r="A117" s="2">
        <v>37735</v>
      </c>
      <c r="B117">
        <v>166.96</v>
      </c>
      <c r="C117">
        <v>-80.959999999999894</v>
      </c>
      <c r="D117">
        <v>-82.1</v>
      </c>
    </row>
    <row r="118" spans="1:4" x14ac:dyDescent="0.3">
      <c r="A118" s="2">
        <v>37812</v>
      </c>
      <c r="B118">
        <v>167.05</v>
      </c>
      <c r="C118">
        <v>-81.05</v>
      </c>
      <c r="D118">
        <v>-82.19</v>
      </c>
    </row>
    <row r="119" spans="1:4" x14ac:dyDescent="0.3">
      <c r="A119" s="2">
        <v>37929</v>
      </c>
      <c r="B119">
        <v>166.94</v>
      </c>
      <c r="C119">
        <v>-80.94</v>
      </c>
      <c r="D119">
        <v>-82.08</v>
      </c>
    </row>
    <row r="120" spans="1:4" x14ac:dyDescent="0.3">
      <c r="A120" s="2">
        <v>38000</v>
      </c>
      <c r="B120">
        <v>166.97</v>
      </c>
      <c r="C120">
        <v>-80.97</v>
      </c>
      <c r="D120">
        <v>-82.11</v>
      </c>
    </row>
    <row r="121" spans="1:4" x14ac:dyDescent="0.3">
      <c r="A121" s="2">
        <v>38097</v>
      </c>
      <c r="B121">
        <v>166.29</v>
      </c>
      <c r="C121">
        <v>-80.290000000000006</v>
      </c>
      <c r="D121">
        <v>-81.430000000000007</v>
      </c>
    </row>
    <row r="122" spans="1:4" x14ac:dyDescent="0.3">
      <c r="A122" s="2">
        <v>38176</v>
      </c>
      <c r="B122">
        <v>166.48</v>
      </c>
      <c r="C122">
        <v>-80.48</v>
      </c>
      <c r="D122">
        <v>-81.62</v>
      </c>
    </row>
    <row r="123" spans="1:4" x14ac:dyDescent="0.3">
      <c r="A123" s="2">
        <v>38362</v>
      </c>
      <c r="B123">
        <v>166.59</v>
      </c>
      <c r="C123">
        <v>-80.59</v>
      </c>
      <c r="D123">
        <v>-81.73</v>
      </c>
    </row>
    <row r="124" spans="1:4" x14ac:dyDescent="0.3">
      <c r="A124" s="2">
        <v>38413</v>
      </c>
      <c r="B124">
        <v>166.4</v>
      </c>
      <c r="C124">
        <v>-80.400000000000006</v>
      </c>
      <c r="D124">
        <v>-81.540000000000006</v>
      </c>
    </row>
    <row r="125" spans="1:4" x14ac:dyDescent="0.3">
      <c r="A125" s="2">
        <v>38463</v>
      </c>
      <c r="B125">
        <v>166.16</v>
      </c>
      <c r="C125">
        <v>-80.16</v>
      </c>
      <c r="D125">
        <v>-81.3</v>
      </c>
    </row>
    <row r="126" spans="1:4" x14ac:dyDescent="0.3">
      <c r="A126" s="2">
        <v>38547</v>
      </c>
      <c r="B126">
        <v>166.79</v>
      </c>
      <c r="C126">
        <v>-80.790000000000006</v>
      </c>
      <c r="D126">
        <v>-81.93</v>
      </c>
    </row>
    <row r="127" spans="1:4" x14ac:dyDescent="0.3">
      <c r="A127" s="2">
        <v>38650</v>
      </c>
      <c r="B127">
        <v>168.24</v>
      </c>
      <c r="C127">
        <v>-82.24</v>
      </c>
      <c r="D127">
        <v>-83.38</v>
      </c>
    </row>
    <row r="128" spans="1:4" x14ac:dyDescent="0.3">
      <c r="A128" s="2">
        <v>38726</v>
      </c>
      <c r="B128">
        <v>168.03</v>
      </c>
      <c r="C128">
        <v>-82.03</v>
      </c>
      <c r="D128">
        <v>-83.17</v>
      </c>
    </row>
    <row r="129" spans="1:4" x14ac:dyDescent="0.3">
      <c r="A129" s="2">
        <v>38826</v>
      </c>
      <c r="B129">
        <v>167.85</v>
      </c>
      <c r="C129">
        <v>-81.849999999999895</v>
      </c>
      <c r="D129">
        <v>-82.99</v>
      </c>
    </row>
    <row r="130" spans="1:4" x14ac:dyDescent="0.3">
      <c r="A130" s="2">
        <v>38909</v>
      </c>
      <c r="B130">
        <v>168.24</v>
      </c>
      <c r="C130">
        <v>-82.24</v>
      </c>
      <c r="D130">
        <v>-83.38</v>
      </c>
    </row>
    <row r="131" spans="1:4" x14ac:dyDescent="0.3">
      <c r="A131" s="2">
        <v>39035</v>
      </c>
      <c r="B131">
        <v>168.36</v>
      </c>
      <c r="C131">
        <v>-82.36</v>
      </c>
      <c r="D131">
        <v>-83.5</v>
      </c>
    </row>
    <row r="132" spans="1:4" x14ac:dyDescent="0.3">
      <c r="A132" s="2">
        <v>39093</v>
      </c>
      <c r="B132">
        <v>168.71</v>
      </c>
      <c r="C132">
        <v>-82.71</v>
      </c>
      <c r="D132">
        <v>-83.85</v>
      </c>
    </row>
    <row r="133" spans="1:4" x14ac:dyDescent="0.3">
      <c r="A133" s="2">
        <v>39212</v>
      </c>
      <c r="B133">
        <v>168.4</v>
      </c>
      <c r="C133">
        <v>-82.4</v>
      </c>
      <c r="D133">
        <v>-83.54</v>
      </c>
    </row>
    <row r="134" spans="1:4" x14ac:dyDescent="0.3">
      <c r="A134" s="2">
        <v>39289</v>
      </c>
      <c r="B134">
        <v>170.32</v>
      </c>
      <c r="C134">
        <v>-84.32</v>
      </c>
      <c r="D134">
        <v>-85.46</v>
      </c>
    </row>
    <row r="135" spans="1:4" x14ac:dyDescent="0.3">
      <c r="A135" s="2">
        <v>39393</v>
      </c>
      <c r="B135">
        <v>171.97</v>
      </c>
      <c r="C135">
        <v>-85.97</v>
      </c>
      <c r="D135">
        <v>-87.11</v>
      </c>
    </row>
    <row r="136" spans="1:4" x14ac:dyDescent="0.3">
      <c r="A136" s="2">
        <v>39469</v>
      </c>
      <c r="B136">
        <v>172.3</v>
      </c>
      <c r="C136">
        <v>-86.3</v>
      </c>
      <c r="D136">
        <v>-87.44</v>
      </c>
    </row>
    <row r="137" spans="1:4" x14ac:dyDescent="0.3">
      <c r="A137" s="2">
        <v>39569</v>
      </c>
      <c r="B137">
        <v>172.1</v>
      </c>
      <c r="C137">
        <v>-86.1</v>
      </c>
      <c r="D137">
        <v>-87.24</v>
      </c>
    </row>
    <row r="138" spans="1:4" x14ac:dyDescent="0.3">
      <c r="A138" s="2">
        <v>39679</v>
      </c>
      <c r="B138">
        <v>173.89</v>
      </c>
      <c r="C138">
        <v>-87.89</v>
      </c>
      <c r="D138">
        <v>-89.03</v>
      </c>
    </row>
    <row r="139" spans="1:4" x14ac:dyDescent="0.3">
      <c r="A139" s="2">
        <v>39776</v>
      </c>
      <c r="B139">
        <v>174.22</v>
      </c>
      <c r="C139">
        <v>-88.22</v>
      </c>
      <c r="D139">
        <v>-89.36</v>
      </c>
    </row>
    <row r="140" spans="1:4" x14ac:dyDescent="0.3">
      <c r="A140" s="2">
        <v>39876</v>
      </c>
      <c r="B140">
        <v>173.63</v>
      </c>
      <c r="C140">
        <v>-87.63</v>
      </c>
      <c r="D140">
        <v>-88.77</v>
      </c>
    </row>
    <row r="141" spans="1:4" x14ac:dyDescent="0.3">
      <c r="A141" s="2">
        <v>39944</v>
      </c>
      <c r="B141">
        <v>173.34</v>
      </c>
      <c r="C141">
        <v>-87.34</v>
      </c>
      <c r="D141">
        <v>-88.48</v>
      </c>
    </row>
    <row r="142" spans="1:4" x14ac:dyDescent="0.3">
      <c r="A142" s="2">
        <v>40050</v>
      </c>
      <c r="B142">
        <v>174.1</v>
      </c>
      <c r="C142">
        <v>-88.1</v>
      </c>
      <c r="D142">
        <v>-89.24</v>
      </c>
    </row>
    <row r="143" spans="1:4" x14ac:dyDescent="0.3">
      <c r="A143" s="2">
        <v>40108</v>
      </c>
      <c r="B143">
        <v>174.04</v>
      </c>
      <c r="C143">
        <v>-88.04</v>
      </c>
      <c r="D143">
        <v>-89.18</v>
      </c>
    </row>
    <row r="144" spans="1:4" x14ac:dyDescent="0.3">
      <c r="A144" s="2">
        <v>40192</v>
      </c>
      <c r="B144">
        <v>173.85</v>
      </c>
      <c r="C144">
        <v>-87.85</v>
      </c>
      <c r="D144">
        <v>-88.99</v>
      </c>
    </row>
    <row r="145" spans="1:4" x14ac:dyDescent="0.3">
      <c r="A145" s="2">
        <v>40281</v>
      </c>
      <c r="B145">
        <v>173.26</v>
      </c>
      <c r="C145">
        <v>-87.26</v>
      </c>
      <c r="D145">
        <v>-88.4</v>
      </c>
    </row>
    <row r="146" spans="1:4" x14ac:dyDescent="0.3">
      <c r="A146" s="2">
        <v>40380</v>
      </c>
      <c r="B146">
        <v>174.05</v>
      </c>
      <c r="C146">
        <v>-88.05</v>
      </c>
      <c r="D146">
        <v>-89.19</v>
      </c>
    </row>
    <row r="147" spans="1:4" x14ac:dyDescent="0.3">
      <c r="A147" s="2">
        <v>40483</v>
      </c>
      <c r="B147">
        <v>174.17</v>
      </c>
      <c r="C147">
        <v>-88.17</v>
      </c>
      <c r="D147">
        <v>-89.31</v>
      </c>
    </row>
    <row r="148" spans="1:4" x14ac:dyDescent="0.3">
      <c r="A148" s="2">
        <v>40591</v>
      </c>
      <c r="B148">
        <v>172.85</v>
      </c>
      <c r="C148">
        <v>-86.85</v>
      </c>
      <c r="D148">
        <v>-87.99</v>
      </c>
    </row>
    <row r="149" spans="1:4" x14ac:dyDescent="0.3">
      <c r="A149" s="2">
        <v>40653</v>
      </c>
      <c r="B149">
        <v>171.26</v>
      </c>
      <c r="C149">
        <v>-85.26</v>
      </c>
      <c r="D149">
        <v>-86.4</v>
      </c>
    </row>
    <row r="150" spans="1:4" x14ac:dyDescent="0.3">
      <c r="A150" s="2">
        <v>40742</v>
      </c>
      <c r="B150">
        <v>170.88</v>
      </c>
      <c r="C150">
        <v>-84.88</v>
      </c>
      <c r="D150">
        <v>-86.02</v>
      </c>
    </row>
    <row r="151" spans="1:4" x14ac:dyDescent="0.3">
      <c r="A151" s="2">
        <v>40856</v>
      </c>
      <c r="B151">
        <v>170.23</v>
      </c>
      <c r="C151">
        <v>-84.23</v>
      </c>
      <c r="D151">
        <v>-85.37</v>
      </c>
    </row>
    <row r="152" spans="1:4" x14ac:dyDescent="0.3">
      <c r="A152" s="2">
        <v>40938</v>
      </c>
      <c r="B152">
        <v>169.36</v>
      </c>
      <c r="C152">
        <v>-83.36</v>
      </c>
      <c r="D152">
        <v>-84.5</v>
      </c>
    </row>
    <row r="153" spans="1:4" x14ac:dyDescent="0.3">
      <c r="A153" s="2">
        <v>41030</v>
      </c>
      <c r="B153">
        <v>167.79</v>
      </c>
      <c r="C153">
        <v>-81.790000000000006</v>
      </c>
      <c r="D153">
        <v>-82.93</v>
      </c>
    </row>
    <row r="154" spans="1:4" x14ac:dyDescent="0.3">
      <c r="A154" s="2">
        <v>41115</v>
      </c>
      <c r="B154">
        <v>167.91</v>
      </c>
      <c r="C154">
        <v>-81.91</v>
      </c>
      <c r="D154">
        <v>-83.05</v>
      </c>
    </row>
    <row r="155" spans="1:4" x14ac:dyDescent="0.3">
      <c r="A155" s="2">
        <v>41197</v>
      </c>
      <c r="B155">
        <v>167.57</v>
      </c>
      <c r="C155">
        <v>-81.569999999999894</v>
      </c>
      <c r="D155">
        <v>-82.71</v>
      </c>
    </row>
    <row r="156" spans="1:4" x14ac:dyDescent="0.3">
      <c r="A156" s="2">
        <v>41332</v>
      </c>
      <c r="B156">
        <v>166.5</v>
      </c>
      <c r="C156">
        <v>-80.5</v>
      </c>
      <c r="D156">
        <v>-81.64</v>
      </c>
    </row>
    <row r="157" spans="1:4" x14ac:dyDescent="0.3">
      <c r="A157" s="2">
        <v>41390</v>
      </c>
      <c r="B157">
        <v>166.17</v>
      </c>
      <c r="C157">
        <v>-80.17</v>
      </c>
      <c r="D157">
        <v>-81.31</v>
      </c>
    </row>
    <row r="158" spans="1:4" x14ac:dyDescent="0.3">
      <c r="A158" s="2">
        <v>41473</v>
      </c>
      <c r="B158">
        <v>166</v>
      </c>
      <c r="C158">
        <v>-80</v>
      </c>
      <c r="D158">
        <v>-81.14</v>
      </c>
    </row>
    <row r="159" spans="1:4" x14ac:dyDescent="0.3">
      <c r="A159" s="2">
        <v>41591</v>
      </c>
      <c r="B159">
        <v>165.7</v>
      </c>
      <c r="C159">
        <v>-79.7</v>
      </c>
      <c r="D159">
        <v>-80.84</v>
      </c>
    </row>
    <row r="160" spans="1:4" x14ac:dyDescent="0.3">
      <c r="A160" s="2">
        <v>41694</v>
      </c>
      <c r="B160">
        <v>165.44</v>
      </c>
      <c r="C160">
        <v>-79.44</v>
      </c>
      <c r="D160">
        <v>-80.58</v>
      </c>
    </row>
    <row r="161" spans="1:4" x14ac:dyDescent="0.3">
      <c r="A161" s="2">
        <v>41750</v>
      </c>
      <c r="B161">
        <v>164.75</v>
      </c>
      <c r="C161">
        <v>-78.75</v>
      </c>
      <c r="D161">
        <v>-79.89</v>
      </c>
    </row>
    <row r="162" spans="1:4" x14ac:dyDescent="0.3">
      <c r="A162" s="2">
        <v>41848</v>
      </c>
      <c r="B162">
        <v>165.22</v>
      </c>
      <c r="C162">
        <v>-79.22</v>
      </c>
      <c r="D162">
        <v>-80.36</v>
      </c>
    </row>
    <row r="163" spans="1:4" x14ac:dyDescent="0.3">
      <c r="A163" s="2">
        <v>41933</v>
      </c>
      <c r="B163">
        <v>164.95</v>
      </c>
      <c r="C163">
        <v>-78.95</v>
      </c>
      <c r="D163">
        <v>-80.09</v>
      </c>
    </row>
    <row r="164" spans="1:4" x14ac:dyDescent="0.3">
      <c r="A164" s="2">
        <v>42030</v>
      </c>
      <c r="B164">
        <v>164.7</v>
      </c>
      <c r="C164">
        <v>-78.7</v>
      </c>
      <c r="D164">
        <v>-79.84</v>
      </c>
    </row>
    <row r="165" spans="1:4" x14ac:dyDescent="0.3">
      <c r="A165" s="2">
        <v>42150</v>
      </c>
      <c r="B165">
        <v>164.69</v>
      </c>
      <c r="C165">
        <v>-78.69</v>
      </c>
      <c r="D165">
        <v>-79.83</v>
      </c>
    </row>
    <row r="166" spans="1:4" x14ac:dyDescent="0.3">
      <c r="A166" s="2">
        <v>42185</v>
      </c>
      <c r="B166">
        <v>164.75</v>
      </c>
      <c r="C166">
        <v>-78.75</v>
      </c>
      <c r="D166">
        <v>-79.89</v>
      </c>
    </row>
    <row r="167" spans="1:4" x14ac:dyDescent="0.3">
      <c r="A167" s="2">
        <v>42388</v>
      </c>
      <c r="B167">
        <v>164.98</v>
      </c>
      <c r="C167">
        <v>-78.98</v>
      </c>
      <c r="D167">
        <v>-80.12</v>
      </c>
    </row>
    <row r="168" spans="1:4" x14ac:dyDescent="0.3">
      <c r="A168" s="2">
        <v>42503</v>
      </c>
      <c r="B168">
        <v>162.75</v>
      </c>
      <c r="C168">
        <v>-76.75</v>
      </c>
      <c r="D168">
        <v>-77.89</v>
      </c>
    </row>
    <row r="169" spans="1:4" x14ac:dyDescent="0.3">
      <c r="A169" s="2">
        <v>42576</v>
      </c>
      <c r="B169">
        <v>164.28</v>
      </c>
      <c r="C169">
        <v>-78.28</v>
      </c>
      <c r="D169">
        <v>-79.42</v>
      </c>
    </row>
    <row r="170" spans="1:4" x14ac:dyDescent="0.3">
      <c r="A170" s="2">
        <v>42689</v>
      </c>
      <c r="B170">
        <v>164.58</v>
      </c>
      <c r="C170">
        <v>-78.58</v>
      </c>
      <c r="D170">
        <v>-79.72</v>
      </c>
    </row>
    <row r="171" spans="1:4" x14ac:dyDescent="0.3">
      <c r="A171" s="2">
        <v>42787</v>
      </c>
      <c r="B171">
        <v>164.09</v>
      </c>
      <c r="C171">
        <v>-78.09</v>
      </c>
      <c r="D171">
        <v>-79.23</v>
      </c>
    </row>
    <row r="172" spans="1:4" x14ac:dyDescent="0.3">
      <c r="A172" s="2">
        <v>42852</v>
      </c>
      <c r="B172">
        <v>163.19999999999899</v>
      </c>
      <c r="C172">
        <v>-77.2</v>
      </c>
      <c r="D172">
        <v>-78.34</v>
      </c>
    </row>
    <row r="173" spans="1:4" x14ac:dyDescent="0.3">
      <c r="A173" s="2">
        <v>42947</v>
      </c>
      <c r="B173">
        <v>163.63999999999899</v>
      </c>
      <c r="C173">
        <v>-77.64</v>
      </c>
      <c r="D173">
        <v>-78.78</v>
      </c>
    </row>
    <row r="174" spans="1:4" x14ac:dyDescent="0.3">
      <c r="A174" s="2">
        <v>43039</v>
      </c>
      <c r="B174">
        <v>163.69</v>
      </c>
      <c r="C174">
        <v>-77.69</v>
      </c>
      <c r="D174">
        <v>-78.83</v>
      </c>
    </row>
    <row r="175" spans="1:4" x14ac:dyDescent="0.3">
      <c r="A175" s="2">
        <v>43192</v>
      </c>
      <c r="B175">
        <v>164.68</v>
      </c>
      <c r="C175">
        <v>-78.680000000000007</v>
      </c>
      <c r="D175">
        <v>-79.819999999999894</v>
      </c>
    </row>
    <row r="176" spans="1:4" x14ac:dyDescent="0.3">
      <c r="A176" s="2">
        <v>43361</v>
      </c>
      <c r="B176">
        <v>162.15</v>
      </c>
      <c r="C176">
        <v>-76.150000000000006</v>
      </c>
      <c r="D176">
        <v>-77.290000000000006</v>
      </c>
    </row>
    <row r="177" spans="1:4" x14ac:dyDescent="0.3">
      <c r="A177" s="2">
        <v>43412</v>
      </c>
      <c r="B177">
        <v>162.08000000000001</v>
      </c>
      <c r="C177">
        <v>-76.08</v>
      </c>
      <c r="D177">
        <v>-77.22</v>
      </c>
    </row>
    <row r="178" spans="1:4" x14ac:dyDescent="0.3">
      <c r="A178" s="2">
        <v>43495</v>
      </c>
      <c r="B178">
        <v>161.9</v>
      </c>
      <c r="C178">
        <v>-75.900000000000006</v>
      </c>
      <c r="D178">
        <v>-77.040000000000006</v>
      </c>
    </row>
    <row r="179" spans="1:4" x14ac:dyDescent="0.3">
      <c r="A179" s="2">
        <v>43580</v>
      </c>
      <c r="B179">
        <v>160.51</v>
      </c>
      <c r="C179">
        <v>-74.510000000000005</v>
      </c>
      <c r="D179">
        <v>-75.650000000000006</v>
      </c>
    </row>
    <row r="180" spans="1:4" x14ac:dyDescent="0.3">
      <c r="A180" s="2">
        <v>43684</v>
      </c>
      <c r="B180">
        <v>162.69999999999899</v>
      </c>
      <c r="C180">
        <v>-76.7</v>
      </c>
      <c r="D180">
        <v>-77.84</v>
      </c>
    </row>
    <row r="181" spans="1:4" x14ac:dyDescent="0.3">
      <c r="A181" s="2">
        <v>43892</v>
      </c>
      <c r="B181">
        <v>160.88</v>
      </c>
      <c r="C181">
        <v>-74.88</v>
      </c>
      <c r="D181">
        <v>-76.02</v>
      </c>
    </row>
    <row r="182" spans="1:4" x14ac:dyDescent="0.3">
      <c r="A182" s="2">
        <v>44088</v>
      </c>
      <c r="B182">
        <v>160.25</v>
      </c>
      <c r="C182">
        <v>-74.25</v>
      </c>
      <c r="D182">
        <v>-75.39</v>
      </c>
    </row>
    <row r="183" spans="1:4" x14ac:dyDescent="0.3">
      <c r="A183" s="2">
        <v>44230</v>
      </c>
      <c r="B183">
        <v>159.66999999999899</v>
      </c>
      <c r="C183">
        <v>-73.67</v>
      </c>
      <c r="D183">
        <v>-74.81</v>
      </c>
    </row>
    <row r="184" spans="1:4" x14ac:dyDescent="0.3">
      <c r="A184" s="2">
        <v>44391</v>
      </c>
      <c r="B184">
        <v>159.77000000000001</v>
      </c>
      <c r="C184">
        <v>-73.77</v>
      </c>
      <c r="D184">
        <v>-74.91</v>
      </c>
    </row>
    <row r="185" spans="1:4" x14ac:dyDescent="0.3">
      <c r="A185" s="2">
        <v>44586</v>
      </c>
      <c r="B185">
        <v>159.06</v>
      </c>
      <c r="C185">
        <v>-73.06</v>
      </c>
      <c r="D185">
        <v>-74.2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18836F-6005-4BE4-8ED6-9FE7A5B6FC19}">
  <dimension ref="A1:O196"/>
  <sheetViews>
    <sheetView topLeftCell="I1" workbookViewId="0">
      <selection activeCell="M6" sqref="M6"/>
    </sheetView>
  </sheetViews>
  <sheetFormatPr defaultRowHeight="14.4" x14ac:dyDescent="0.3"/>
  <cols>
    <col min="1" max="1" width="10.5546875" bestFit="1" customWidth="1"/>
  </cols>
  <sheetData>
    <row r="1" spans="1:15" s="1" customFormat="1" x14ac:dyDescent="0.3">
      <c r="A1" s="1" t="s">
        <v>0</v>
      </c>
      <c r="B1" s="1" t="s">
        <v>1</v>
      </c>
      <c r="C1" s="1" t="s">
        <v>2</v>
      </c>
      <c r="D1" s="1" t="s">
        <v>3</v>
      </c>
    </row>
    <row r="2" spans="1:15" x14ac:dyDescent="0.3">
      <c r="A2" s="2">
        <v>28977</v>
      </c>
      <c r="B2">
        <v>208.87</v>
      </c>
      <c r="C2">
        <v>-133.87</v>
      </c>
      <c r="D2">
        <v>-135.26</v>
      </c>
      <c r="F2">
        <v>3288</v>
      </c>
      <c r="G2">
        <v>39.033237457275</v>
      </c>
      <c r="H2" s="2">
        <v>1</v>
      </c>
      <c r="I2">
        <f>IFERROR(VLOOKUP(H2,A:D,4,FALSE),IFERROR(VLOOKUP(H2,A:D,4),0))</f>
        <v>0</v>
      </c>
      <c r="K2">
        <f>MAX(D:D)</f>
        <v>-96.35</v>
      </c>
    </row>
    <row r="3" spans="1:15" x14ac:dyDescent="0.3">
      <c r="A3" s="2">
        <v>29014</v>
      </c>
      <c r="B3">
        <v>208.81</v>
      </c>
      <c r="C3">
        <v>-133.81</v>
      </c>
      <c r="D3">
        <v>-135.19999999999899</v>
      </c>
      <c r="F3">
        <v>10958</v>
      </c>
      <c r="G3">
        <v>37.083972930907997</v>
      </c>
      <c r="H3" s="2">
        <f>$H$2+F3-$F$2+1</f>
        <v>7672</v>
      </c>
      <c r="I3">
        <f t="shared" ref="I3:I51" si="0">IFERROR(VLOOKUP(H3,A:D,4,FALSE),IFERROR(VLOOKUP(H3,A:D,4),0))</f>
        <v>0</v>
      </c>
      <c r="K3">
        <f>MIN(D:D)</f>
        <v>-154.68</v>
      </c>
    </row>
    <row r="4" spans="1:15" x14ac:dyDescent="0.3">
      <c r="A4" s="2">
        <v>29076</v>
      </c>
      <c r="B4">
        <v>208.12</v>
      </c>
      <c r="C4">
        <v>-133.12</v>
      </c>
      <c r="D4">
        <v>-134.51</v>
      </c>
      <c r="F4">
        <v>17897</v>
      </c>
      <c r="G4">
        <v>32.169082641602003</v>
      </c>
      <c r="H4" s="2">
        <f t="shared" ref="H4:H51" si="1">$H$2+F4-$F$2+1</f>
        <v>14611</v>
      </c>
      <c r="I4">
        <f t="shared" si="0"/>
        <v>0</v>
      </c>
      <c r="L4" t="s">
        <v>9</v>
      </c>
      <c r="M4" t="s">
        <v>10</v>
      </c>
      <c r="N4" t="s">
        <v>11</v>
      </c>
      <c r="O4" t="s">
        <v>12</v>
      </c>
    </row>
    <row r="5" spans="1:15" x14ac:dyDescent="0.3">
      <c r="A5" s="2">
        <v>29269</v>
      </c>
      <c r="B5">
        <v>208.42</v>
      </c>
      <c r="C5">
        <v>-133.41999999999899</v>
      </c>
      <c r="D5">
        <v>-134.81</v>
      </c>
      <c r="F5">
        <v>20089</v>
      </c>
      <c r="G5">
        <v>19.929235458373999</v>
      </c>
      <c r="H5" s="2">
        <f t="shared" si="1"/>
        <v>16803</v>
      </c>
      <c r="I5">
        <f t="shared" si="0"/>
        <v>0</v>
      </c>
      <c r="K5">
        <f>CORREL(G12:G51,I12:I51)^2</f>
        <v>0.91970669393123561</v>
      </c>
      <c r="L5">
        <f>1-(SUM(J10:J51)/SUM(K10:K51))</f>
        <v>-0.81775151153474934</v>
      </c>
      <c r="M5">
        <f>SUM(L10:L51)*100/SUM(I10:I51)</f>
        <v>18.652720856168145</v>
      </c>
      <c r="N5">
        <f>SQRT(SUM(J10:J51))/COUNT(J10:J51)</f>
        <v>4.0873205968648181</v>
      </c>
      <c r="O5">
        <f>N5/_xlfn.STDEV.S(I12:I51)</f>
        <v>0.21049392650064547</v>
      </c>
    </row>
    <row r="6" spans="1:15" x14ac:dyDescent="0.3">
      <c r="A6" s="2">
        <v>29275</v>
      </c>
      <c r="B6">
        <v>210.64</v>
      </c>
      <c r="C6">
        <v>-135.63999999999899</v>
      </c>
      <c r="D6">
        <v>-137.03</v>
      </c>
      <c r="F6">
        <v>22646</v>
      </c>
      <c r="G6">
        <v>11.782382011414001</v>
      </c>
      <c r="H6" s="2">
        <f t="shared" si="1"/>
        <v>19360</v>
      </c>
      <c r="I6">
        <f t="shared" si="0"/>
        <v>0</v>
      </c>
    </row>
    <row r="7" spans="1:15" x14ac:dyDescent="0.3">
      <c r="A7" s="2">
        <v>29370</v>
      </c>
      <c r="B7">
        <v>211.5</v>
      </c>
      <c r="C7">
        <v>-136.5</v>
      </c>
      <c r="D7">
        <v>-137.88999999999899</v>
      </c>
      <c r="F7">
        <v>24472</v>
      </c>
      <c r="G7">
        <v>-9.6287574768069994</v>
      </c>
      <c r="H7" s="2">
        <f t="shared" si="1"/>
        <v>21186</v>
      </c>
      <c r="I7">
        <f t="shared" si="0"/>
        <v>0</v>
      </c>
    </row>
    <row r="8" spans="1:15" x14ac:dyDescent="0.3">
      <c r="A8" s="2">
        <v>29402</v>
      </c>
      <c r="B8">
        <v>210.85</v>
      </c>
      <c r="C8">
        <v>-135.85</v>
      </c>
      <c r="D8">
        <v>-137.24</v>
      </c>
      <c r="F8">
        <v>27029</v>
      </c>
      <c r="G8">
        <v>-34.665134429929999</v>
      </c>
      <c r="H8" s="2">
        <f t="shared" si="1"/>
        <v>23743</v>
      </c>
      <c r="I8">
        <f t="shared" si="0"/>
        <v>0</v>
      </c>
    </row>
    <row r="9" spans="1:15" x14ac:dyDescent="0.3">
      <c r="A9" s="2">
        <v>29426</v>
      </c>
      <c r="B9">
        <v>212.5</v>
      </c>
      <c r="C9">
        <v>-137.5</v>
      </c>
      <c r="D9">
        <v>-138.88999999999899</v>
      </c>
      <c r="F9">
        <v>28124</v>
      </c>
      <c r="G9">
        <v>-52.222911834720001</v>
      </c>
      <c r="H9" s="2">
        <f t="shared" si="1"/>
        <v>24838</v>
      </c>
      <c r="I9">
        <f t="shared" si="0"/>
        <v>0</v>
      </c>
    </row>
    <row r="10" spans="1:15" x14ac:dyDescent="0.3">
      <c r="A10" s="2">
        <v>29460</v>
      </c>
      <c r="B10">
        <v>214.8</v>
      </c>
      <c r="C10">
        <v>-139.80000000000001</v>
      </c>
      <c r="D10">
        <v>-141.19</v>
      </c>
      <c r="F10">
        <v>29951</v>
      </c>
      <c r="G10">
        <v>-83.134300231929998</v>
      </c>
      <c r="H10" s="2">
        <f t="shared" si="1"/>
        <v>26665</v>
      </c>
      <c r="I10">
        <f t="shared" si="0"/>
        <v>0</v>
      </c>
    </row>
    <row r="11" spans="1:15" x14ac:dyDescent="0.3">
      <c r="A11" s="2">
        <v>29479</v>
      </c>
      <c r="B11">
        <v>209.4</v>
      </c>
      <c r="C11">
        <v>-134.4</v>
      </c>
      <c r="D11">
        <v>-135.79</v>
      </c>
      <c r="F11">
        <v>31777</v>
      </c>
      <c r="G11">
        <v>-97.324569702150001</v>
      </c>
      <c r="H11" s="2">
        <f t="shared" si="1"/>
        <v>28491</v>
      </c>
      <c r="I11">
        <f t="shared" si="0"/>
        <v>0</v>
      </c>
    </row>
    <row r="12" spans="1:15" x14ac:dyDescent="0.3">
      <c r="A12" s="2">
        <v>29550</v>
      </c>
      <c r="B12">
        <v>212.7</v>
      </c>
      <c r="C12">
        <v>-137.69999999999899</v>
      </c>
      <c r="D12">
        <v>-139.09</v>
      </c>
      <c r="F12">
        <v>33238</v>
      </c>
      <c r="G12">
        <v>-104.6391372681</v>
      </c>
      <c r="H12" s="2">
        <f t="shared" si="1"/>
        <v>29952</v>
      </c>
      <c r="I12">
        <f t="shared" si="0"/>
        <v>-136.24</v>
      </c>
      <c r="J12">
        <f>(I12-G12)^2</f>
        <v>998.61452540038681</v>
      </c>
      <c r="K12">
        <f>(I12-AVERAGE($I$12:I$51))^2</f>
        <v>3.9293150625008755</v>
      </c>
      <c r="L12">
        <f>(I12-G12)</f>
        <v>-31.600862731900008</v>
      </c>
    </row>
    <row r="13" spans="1:15" x14ac:dyDescent="0.3">
      <c r="A13" s="2">
        <v>29564</v>
      </c>
      <c r="B13">
        <v>211.5</v>
      </c>
      <c r="C13">
        <v>-136.5</v>
      </c>
      <c r="D13">
        <v>-137.88999999999899</v>
      </c>
      <c r="F13">
        <v>33603</v>
      </c>
      <c r="G13">
        <v>-105.27150726319999</v>
      </c>
      <c r="H13" s="2">
        <f t="shared" si="1"/>
        <v>30317</v>
      </c>
      <c r="I13">
        <f t="shared" si="0"/>
        <v>-133.16999999999899</v>
      </c>
      <c r="J13">
        <f t="shared" ref="J13:J51" si="2">(I13-G13)^2</f>
        <v>778.32589698522656</v>
      </c>
      <c r="K13">
        <f>(I13-AVERAGE($I$12:I$51))^2</f>
        <v>1.1832000625017307</v>
      </c>
      <c r="L13">
        <f t="shared" ref="L13:L51" si="3">(I13-G13)</f>
        <v>-27.898492736799</v>
      </c>
    </row>
    <row r="14" spans="1:15" x14ac:dyDescent="0.3">
      <c r="A14" s="2">
        <v>29620</v>
      </c>
      <c r="B14">
        <v>218.5</v>
      </c>
      <c r="C14">
        <v>-143.5</v>
      </c>
      <c r="D14">
        <v>-144.88999999999899</v>
      </c>
      <c r="F14">
        <v>33968</v>
      </c>
      <c r="G14">
        <v>-105.56145477290001</v>
      </c>
      <c r="H14" s="2">
        <f t="shared" si="1"/>
        <v>30682</v>
      </c>
      <c r="I14">
        <f t="shared" si="0"/>
        <v>-134.38999999999899</v>
      </c>
      <c r="J14">
        <f t="shared" si="2"/>
        <v>831.08501991089167</v>
      </c>
      <c r="K14">
        <f>(I14-AVERAGE($I$12:I$51))^2</f>
        <v>1.749006249978927E-2</v>
      </c>
      <c r="L14">
        <f t="shared" si="3"/>
        <v>-28.828545227098985</v>
      </c>
    </row>
    <row r="15" spans="1:15" x14ac:dyDescent="0.3">
      <c r="A15" s="2">
        <v>29724</v>
      </c>
      <c r="B15">
        <v>208.81</v>
      </c>
      <c r="C15">
        <v>-133.81</v>
      </c>
      <c r="D15">
        <v>-135.19999999999899</v>
      </c>
      <c r="F15">
        <v>34334</v>
      </c>
      <c r="G15">
        <v>-106.9294586182</v>
      </c>
      <c r="H15" s="2">
        <f t="shared" si="1"/>
        <v>31048</v>
      </c>
      <c r="I15">
        <f t="shared" si="0"/>
        <v>-132.41</v>
      </c>
      <c r="J15">
        <f t="shared" si="2"/>
        <v>649.25798910962203</v>
      </c>
      <c r="K15">
        <f>(I15-AVERAGE($I$12:I$51))^2</f>
        <v>3.4141800624992302</v>
      </c>
      <c r="L15">
        <f t="shared" si="3"/>
        <v>-25.480541381799995</v>
      </c>
    </row>
    <row r="16" spans="1:15" x14ac:dyDescent="0.3">
      <c r="A16" s="2">
        <v>29754</v>
      </c>
      <c r="B16">
        <v>207.06</v>
      </c>
      <c r="C16">
        <v>-132.06</v>
      </c>
      <c r="D16">
        <v>-133.44999999999899</v>
      </c>
      <c r="F16">
        <v>34699</v>
      </c>
      <c r="G16">
        <v>-107.4467010498</v>
      </c>
      <c r="H16" s="2">
        <f t="shared" si="1"/>
        <v>31413</v>
      </c>
      <c r="I16">
        <f t="shared" si="0"/>
        <v>-138.1</v>
      </c>
      <c r="J16">
        <f t="shared" si="2"/>
        <v>939.62473653033226</v>
      </c>
      <c r="K16">
        <f>(I16-AVERAGE($I$12:I$51))^2</f>
        <v>14.762885062501583</v>
      </c>
      <c r="L16">
        <f t="shared" si="3"/>
        <v>-30.653298950199996</v>
      </c>
    </row>
    <row r="17" spans="1:12" x14ac:dyDescent="0.3">
      <c r="A17" s="2">
        <v>29774</v>
      </c>
      <c r="B17">
        <v>210.31</v>
      </c>
      <c r="C17">
        <v>-135.31</v>
      </c>
      <c r="D17">
        <v>-136.69999999999899</v>
      </c>
      <c r="F17">
        <v>35064</v>
      </c>
      <c r="G17">
        <v>-110.38609313960001</v>
      </c>
      <c r="H17" s="2">
        <f t="shared" si="1"/>
        <v>31778</v>
      </c>
      <c r="I17">
        <f t="shared" si="0"/>
        <v>-137.81</v>
      </c>
      <c r="J17">
        <f t="shared" si="2"/>
        <v>752.07066748789396</v>
      </c>
      <c r="K17">
        <f>(I17-AVERAGE($I$12:I$51))^2</f>
        <v>12.61848006250152</v>
      </c>
      <c r="L17">
        <f t="shared" si="3"/>
        <v>-27.423906860399995</v>
      </c>
    </row>
    <row r="18" spans="1:12" x14ac:dyDescent="0.3">
      <c r="A18" s="2">
        <v>29818</v>
      </c>
      <c r="B18">
        <v>209.68</v>
      </c>
      <c r="C18">
        <v>-134.68</v>
      </c>
      <c r="D18">
        <v>-136.07</v>
      </c>
      <c r="F18">
        <v>35429</v>
      </c>
      <c r="G18">
        <v>-113.1150588989</v>
      </c>
      <c r="H18" s="2">
        <f t="shared" si="1"/>
        <v>32143</v>
      </c>
      <c r="I18">
        <f t="shared" si="0"/>
        <v>-141.88</v>
      </c>
      <c r="J18">
        <f t="shared" si="2"/>
        <v>827.42183654975167</v>
      </c>
      <c r="K18">
        <f>(I18-AVERAGE($I$12:I$51))^2</f>
        <v>58.098695062503161</v>
      </c>
      <c r="L18">
        <f t="shared" si="3"/>
        <v>-28.764941101099993</v>
      </c>
    </row>
    <row r="19" spans="1:12" x14ac:dyDescent="0.3">
      <c r="A19" s="2">
        <v>29852</v>
      </c>
      <c r="B19">
        <v>209.85</v>
      </c>
      <c r="C19">
        <v>-134.85</v>
      </c>
      <c r="D19">
        <v>-136.24</v>
      </c>
      <c r="F19">
        <v>35795</v>
      </c>
      <c r="G19">
        <v>-115.5991516113</v>
      </c>
      <c r="H19" s="2">
        <f t="shared" si="1"/>
        <v>32509</v>
      </c>
      <c r="I19">
        <f t="shared" si="0"/>
        <v>-144.88999999999899</v>
      </c>
      <c r="J19">
        <f t="shared" si="2"/>
        <v>857.95379932975027</v>
      </c>
      <c r="K19">
        <f>(I19-AVERAGE($I$12:I$51))^2</f>
        <v>113.04474006248306</v>
      </c>
      <c r="L19">
        <f t="shared" si="3"/>
        <v>-29.29084838869899</v>
      </c>
    </row>
    <row r="20" spans="1:12" x14ac:dyDescent="0.3">
      <c r="A20" s="2">
        <v>29984</v>
      </c>
      <c r="B20">
        <v>206.74</v>
      </c>
      <c r="C20">
        <v>-131.74</v>
      </c>
      <c r="D20">
        <v>-133.13</v>
      </c>
      <c r="F20">
        <v>36160</v>
      </c>
      <c r="G20">
        <v>-113.9162368774</v>
      </c>
      <c r="H20" s="2">
        <f t="shared" si="1"/>
        <v>32874</v>
      </c>
      <c r="I20">
        <f t="shared" si="0"/>
        <v>-146.77000000000001</v>
      </c>
      <c r="J20">
        <f t="shared" si="2"/>
        <v>1079.3697513159127</v>
      </c>
      <c r="K20">
        <f>(I20-AVERAGE($I$12:I$51))^2</f>
        <v>156.55640006250556</v>
      </c>
      <c r="L20">
        <f t="shared" si="3"/>
        <v>-32.853763122600014</v>
      </c>
    </row>
    <row r="21" spans="1:12" x14ac:dyDescent="0.3">
      <c r="A21" s="2">
        <v>30041</v>
      </c>
      <c r="B21">
        <v>206.68</v>
      </c>
      <c r="C21">
        <v>-131.68</v>
      </c>
      <c r="D21">
        <v>-133.07</v>
      </c>
      <c r="F21">
        <v>36525</v>
      </c>
      <c r="G21">
        <v>-111.8351364136</v>
      </c>
      <c r="H21" s="2">
        <f t="shared" si="1"/>
        <v>33239</v>
      </c>
      <c r="I21">
        <f t="shared" si="0"/>
        <v>-146.30000000000001</v>
      </c>
      <c r="J21">
        <f t="shared" si="2"/>
        <v>1187.8268220291616</v>
      </c>
      <c r="K21">
        <f>(I21-AVERAGE($I$12:I$51))^2</f>
        <v>145.01578506250536</v>
      </c>
      <c r="L21">
        <f t="shared" si="3"/>
        <v>-34.464863586400014</v>
      </c>
    </row>
    <row r="22" spans="1:12" x14ac:dyDescent="0.3">
      <c r="A22" s="2">
        <v>30194</v>
      </c>
      <c r="B22">
        <v>204.96</v>
      </c>
      <c r="C22">
        <v>-129.96</v>
      </c>
      <c r="D22">
        <v>-131.35</v>
      </c>
      <c r="F22">
        <v>36890</v>
      </c>
      <c r="G22">
        <v>-111.9163742065</v>
      </c>
      <c r="H22" s="2">
        <f t="shared" si="1"/>
        <v>33604</v>
      </c>
      <c r="I22">
        <f t="shared" si="0"/>
        <v>-151.72</v>
      </c>
      <c r="J22">
        <f t="shared" si="2"/>
        <v>1584.3286263089788</v>
      </c>
      <c r="K22">
        <f>(I22-AVERAGE($I$12:I$51))^2</f>
        <v>304.93017506250737</v>
      </c>
      <c r="L22">
        <f t="shared" si="3"/>
        <v>-39.803625793500004</v>
      </c>
    </row>
    <row r="23" spans="1:12" x14ac:dyDescent="0.3">
      <c r="A23" s="2">
        <v>30250</v>
      </c>
      <c r="B23">
        <v>204.34</v>
      </c>
      <c r="C23">
        <v>-129.34</v>
      </c>
      <c r="D23">
        <v>-130.729999999999</v>
      </c>
      <c r="F23">
        <v>37256</v>
      </c>
      <c r="G23">
        <v>-116.38488006590001</v>
      </c>
      <c r="H23" s="2">
        <f t="shared" si="1"/>
        <v>33970</v>
      </c>
      <c r="I23">
        <f t="shared" si="0"/>
        <v>-153.38999999999899</v>
      </c>
      <c r="J23">
        <f t="shared" si="2"/>
        <v>1369.3789013370501</v>
      </c>
      <c r="K23">
        <f>(I23-AVERAGE($I$12:I$51))^2</f>
        <v>366.04299006246953</v>
      </c>
      <c r="L23">
        <f t="shared" si="3"/>
        <v>-37.005119934098985</v>
      </c>
    </row>
    <row r="24" spans="1:12" x14ac:dyDescent="0.3">
      <c r="A24" s="2">
        <v>30273</v>
      </c>
      <c r="B24">
        <v>206.78</v>
      </c>
      <c r="C24">
        <v>-131.78</v>
      </c>
      <c r="D24">
        <v>-133.16999999999899</v>
      </c>
      <c r="F24">
        <v>37621</v>
      </c>
      <c r="G24">
        <v>-116.61196136469999</v>
      </c>
      <c r="H24" s="2">
        <f t="shared" si="1"/>
        <v>34335</v>
      </c>
      <c r="I24">
        <f t="shared" si="0"/>
        <v>-148.33000000000001</v>
      </c>
      <c r="J24">
        <f t="shared" si="2"/>
        <v>1006.0339748703847</v>
      </c>
      <c r="K24">
        <f>(I24-AVERAGE($I$12:I$51))^2</f>
        <v>198.02822006250631</v>
      </c>
      <c r="L24">
        <f t="shared" si="3"/>
        <v>-31.718038635300019</v>
      </c>
    </row>
    <row r="25" spans="1:12" x14ac:dyDescent="0.3">
      <c r="A25" s="2">
        <v>30357</v>
      </c>
      <c r="B25">
        <v>208</v>
      </c>
      <c r="C25">
        <v>-133</v>
      </c>
      <c r="D25">
        <v>-134.38999999999899</v>
      </c>
      <c r="F25">
        <v>37986</v>
      </c>
      <c r="G25">
        <v>-118.55229949949999</v>
      </c>
      <c r="H25" s="2">
        <f t="shared" si="1"/>
        <v>34700</v>
      </c>
      <c r="I25">
        <f t="shared" si="0"/>
        <v>-147.85</v>
      </c>
      <c r="J25">
        <f t="shared" si="2"/>
        <v>858.35525461699797</v>
      </c>
      <c r="K25">
        <f>(I25-AVERAGE($I$12:I$51))^2</f>
        <v>184.74926006250561</v>
      </c>
      <c r="L25">
        <f t="shared" si="3"/>
        <v>-29.2977005005</v>
      </c>
    </row>
    <row r="26" spans="1:12" x14ac:dyDescent="0.3">
      <c r="A26" s="2">
        <v>30715</v>
      </c>
      <c r="B26">
        <v>206.02</v>
      </c>
      <c r="C26">
        <v>-131.02000000000001</v>
      </c>
      <c r="D26">
        <v>-132.41</v>
      </c>
      <c r="F26">
        <v>38351</v>
      </c>
      <c r="G26">
        <v>-120.2211532593</v>
      </c>
      <c r="H26" s="2">
        <f t="shared" si="1"/>
        <v>35065</v>
      </c>
      <c r="I26">
        <f t="shared" si="0"/>
        <v>-152.66999999999899</v>
      </c>
      <c r="J26">
        <f t="shared" si="2"/>
        <v>1052.927654801372</v>
      </c>
      <c r="K26">
        <f>(I26-AVERAGE($I$12:I$51))^2</f>
        <v>339.01095006247073</v>
      </c>
      <c r="L26">
        <f t="shared" si="3"/>
        <v>-32.448846740698997</v>
      </c>
    </row>
    <row r="27" spans="1:12" x14ac:dyDescent="0.3">
      <c r="A27" s="2">
        <v>31125</v>
      </c>
      <c r="B27">
        <v>206.32</v>
      </c>
      <c r="C27">
        <v>-131.32</v>
      </c>
      <c r="D27">
        <v>-132.71</v>
      </c>
      <c r="F27">
        <v>38717</v>
      </c>
      <c r="G27">
        <v>-122.2233886719</v>
      </c>
      <c r="H27" s="2">
        <f t="shared" si="1"/>
        <v>35431</v>
      </c>
      <c r="I27">
        <f t="shared" si="0"/>
        <v>-152.52000000000001</v>
      </c>
      <c r="J27">
        <f t="shared" si="2"/>
        <v>917.88465796595801</v>
      </c>
      <c r="K27">
        <f>(I27-AVERAGE($I$12:I$51))^2</f>
        <v>333.50977506250808</v>
      </c>
      <c r="L27">
        <f t="shared" si="3"/>
        <v>-30.296611328100013</v>
      </c>
    </row>
    <row r="28" spans="1:12" x14ac:dyDescent="0.3">
      <c r="A28" s="2">
        <v>31210</v>
      </c>
      <c r="B28">
        <v>211.5</v>
      </c>
      <c r="C28">
        <v>-136.5</v>
      </c>
      <c r="D28">
        <v>-137.88999999999899</v>
      </c>
      <c r="F28">
        <v>39082</v>
      </c>
      <c r="G28">
        <v>-121.73332977290001</v>
      </c>
      <c r="H28" s="2">
        <f t="shared" si="1"/>
        <v>35796</v>
      </c>
      <c r="I28">
        <f t="shared" si="0"/>
        <v>-151.04</v>
      </c>
      <c r="J28">
        <f t="shared" si="2"/>
        <v>858.88091979998876</v>
      </c>
      <c r="K28">
        <f>(I28-AVERAGE($I$12:I$51))^2</f>
        <v>281.64391506250684</v>
      </c>
      <c r="L28">
        <f t="shared" si="3"/>
        <v>-29.306670227099985</v>
      </c>
    </row>
    <row r="29" spans="1:12" x14ac:dyDescent="0.3">
      <c r="A29" s="2">
        <v>31218</v>
      </c>
      <c r="B29">
        <v>211.95</v>
      </c>
      <c r="C29">
        <v>-136.94999999999899</v>
      </c>
      <c r="D29">
        <v>-138.34</v>
      </c>
      <c r="F29">
        <v>39447</v>
      </c>
      <c r="G29">
        <v>-119.30242919920001</v>
      </c>
      <c r="H29" s="2">
        <f t="shared" si="1"/>
        <v>36161</v>
      </c>
      <c r="I29">
        <f t="shared" si="0"/>
        <v>-147.88</v>
      </c>
      <c r="J29">
        <f t="shared" si="2"/>
        <v>816.67755287473619</v>
      </c>
      <c r="K29">
        <f>(I29-AVERAGE($I$12:I$51))^2</f>
        <v>185.56569506250565</v>
      </c>
      <c r="L29">
        <f t="shared" si="3"/>
        <v>-28.57757080079999</v>
      </c>
    </row>
    <row r="30" spans="1:12" x14ac:dyDescent="0.3">
      <c r="A30" s="2">
        <v>31239</v>
      </c>
      <c r="B30">
        <v>211.52</v>
      </c>
      <c r="C30">
        <v>-136.52000000000001</v>
      </c>
      <c r="D30">
        <v>-137.91</v>
      </c>
      <c r="F30">
        <v>39812</v>
      </c>
      <c r="G30">
        <v>-115.79039001460001</v>
      </c>
      <c r="H30" s="2">
        <f t="shared" si="1"/>
        <v>36526</v>
      </c>
      <c r="I30">
        <f t="shared" si="0"/>
        <v>-140.54</v>
      </c>
      <c r="J30">
        <f t="shared" si="2"/>
        <v>612.54319442941062</v>
      </c>
      <c r="K30">
        <f>(I30-AVERAGE($I$12:I$51))^2</f>
        <v>39.466665062502557</v>
      </c>
      <c r="L30">
        <f t="shared" si="3"/>
        <v>-24.749609985399985</v>
      </c>
    </row>
    <row r="31" spans="1:12" x14ac:dyDescent="0.3">
      <c r="A31" s="2">
        <v>31279</v>
      </c>
      <c r="B31">
        <v>210.85</v>
      </c>
      <c r="C31">
        <v>-135.85</v>
      </c>
      <c r="D31">
        <v>-137.24</v>
      </c>
      <c r="F31">
        <v>40178</v>
      </c>
      <c r="G31">
        <v>-117.1707992554</v>
      </c>
      <c r="H31" s="2">
        <f t="shared" si="1"/>
        <v>36892</v>
      </c>
      <c r="I31">
        <f t="shared" si="0"/>
        <v>-142.13</v>
      </c>
      <c r="J31">
        <f t="shared" si="2"/>
        <v>622.96170180924105</v>
      </c>
      <c r="K31">
        <f>(I31-AVERAGE($I$12:I$51))^2</f>
        <v>61.972320062503265</v>
      </c>
      <c r="L31">
        <f t="shared" si="3"/>
        <v>-24.959200744599997</v>
      </c>
    </row>
    <row r="32" spans="1:12" x14ac:dyDescent="0.3">
      <c r="A32" s="2">
        <v>31307</v>
      </c>
      <c r="B32">
        <v>210.6</v>
      </c>
      <c r="C32">
        <v>-135.6</v>
      </c>
      <c r="D32">
        <v>-136.99</v>
      </c>
      <c r="F32">
        <v>40543</v>
      </c>
      <c r="G32">
        <v>-120.562171936</v>
      </c>
      <c r="H32" s="2">
        <f t="shared" si="1"/>
        <v>37257</v>
      </c>
      <c r="I32">
        <f t="shared" si="0"/>
        <v>-145.78</v>
      </c>
      <c r="J32">
        <f t="shared" si="2"/>
        <v>635.93885226546615</v>
      </c>
      <c r="K32">
        <f>(I32-AVERAGE($I$12:I$51))^2</f>
        <v>132.76224506250492</v>
      </c>
      <c r="L32">
        <f t="shared" si="3"/>
        <v>-25.217828064000003</v>
      </c>
    </row>
    <row r="33" spans="1:12" x14ac:dyDescent="0.3">
      <c r="A33" s="2">
        <v>31328</v>
      </c>
      <c r="B33">
        <v>209.19</v>
      </c>
      <c r="C33">
        <v>-134.19</v>
      </c>
      <c r="D33">
        <v>-135.58000000000001</v>
      </c>
      <c r="F33">
        <v>40908</v>
      </c>
      <c r="G33">
        <v>-123.0895233154</v>
      </c>
      <c r="H33" s="2">
        <f t="shared" si="1"/>
        <v>37622</v>
      </c>
      <c r="I33">
        <f t="shared" si="0"/>
        <v>-146.38999999999899</v>
      </c>
      <c r="J33">
        <f t="shared" si="2"/>
        <v>542.91221372954112</v>
      </c>
      <c r="K33">
        <f>(I33-AVERAGE($I$12:I$51))^2</f>
        <v>147.19149006248068</v>
      </c>
      <c r="L33">
        <f t="shared" si="3"/>
        <v>-23.300476684598991</v>
      </c>
    </row>
    <row r="34" spans="1:12" x14ac:dyDescent="0.3">
      <c r="A34" s="2">
        <v>31370</v>
      </c>
      <c r="B34">
        <v>210.34</v>
      </c>
      <c r="C34">
        <v>-135.34</v>
      </c>
      <c r="D34">
        <v>-136.729999999999</v>
      </c>
      <c r="F34">
        <v>41273</v>
      </c>
      <c r="G34">
        <v>-122.2152481079</v>
      </c>
      <c r="H34" s="2">
        <f t="shared" si="1"/>
        <v>37987</v>
      </c>
      <c r="I34">
        <f t="shared" si="0"/>
        <v>-145.55000000000001</v>
      </c>
      <c r="J34">
        <f t="shared" si="2"/>
        <v>544.51064586586529</v>
      </c>
      <c r="K34">
        <f>(I34-AVERAGE($I$12:I$51))^2</f>
        <v>127.51491006250504</v>
      </c>
      <c r="L34">
        <f t="shared" si="3"/>
        <v>-23.334751892100016</v>
      </c>
    </row>
    <row r="35" spans="1:12" x14ac:dyDescent="0.3">
      <c r="A35" s="2">
        <v>31397</v>
      </c>
      <c r="B35">
        <v>211.71</v>
      </c>
      <c r="C35">
        <v>-136.71</v>
      </c>
      <c r="D35">
        <v>-138.1</v>
      </c>
      <c r="F35">
        <v>41639</v>
      </c>
      <c r="G35">
        <v>-124.6300582886</v>
      </c>
      <c r="H35" s="2">
        <f t="shared" si="1"/>
        <v>38353</v>
      </c>
      <c r="I35">
        <f t="shared" si="0"/>
        <v>-146.229999999999</v>
      </c>
      <c r="J35">
        <f t="shared" si="2"/>
        <v>466.55748193583429</v>
      </c>
      <c r="K35">
        <f>(I35-AVERAGE($I$12:I$51))^2</f>
        <v>143.334770062481</v>
      </c>
      <c r="L35">
        <f t="shared" si="3"/>
        <v>-21.599941711398998</v>
      </c>
    </row>
    <row r="36" spans="1:12" x14ac:dyDescent="0.3">
      <c r="A36" s="2">
        <v>31420</v>
      </c>
      <c r="B36">
        <v>212.59</v>
      </c>
      <c r="C36">
        <v>-137.59</v>
      </c>
      <c r="D36">
        <v>-138.979999999999</v>
      </c>
      <c r="F36">
        <v>42004</v>
      </c>
      <c r="G36">
        <v>-125.98896026609999</v>
      </c>
      <c r="H36" s="2">
        <f t="shared" si="1"/>
        <v>38718</v>
      </c>
      <c r="I36">
        <f t="shared" si="0"/>
        <v>-150.16999999999899</v>
      </c>
      <c r="J36">
        <f t="shared" si="2"/>
        <v>584.7226826124022</v>
      </c>
      <c r="K36">
        <f>(I36-AVERAGE($I$12:I$51))^2</f>
        <v>253.19970006247468</v>
      </c>
      <c r="L36">
        <f t="shared" si="3"/>
        <v>-24.181039733898999</v>
      </c>
    </row>
    <row r="37" spans="1:12" x14ac:dyDescent="0.3">
      <c r="A37" s="2">
        <v>31467</v>
      </c>
      <c r="B37">
        <v>212.25</v>
      </c>
      <c r="C37">
        <v>-137.25</v>
      </c>
      <c r="D37">
        <v>-138.63999999999899</v>
      </c>
      <c r="F37">
        <v>42369</v>
      </c>
      <c r="G37">
        <v>-126.8618850708</v>
      </c>
      <c r="H37" s="2">
        <f t="shared" si="1"/>
        <v>39083</v>
      </c>
      <c r="I37">
        <f t="shared" si="0"/>
        <v>-149.88</v>
      </c>
      <c r="J37">
        <f t="shared" si="2"/>
        <v>529.8336148938597</v>
      </c>
      <c r="K37">
        <f>(I37-AVERAGE($I$12:I$51))^2</f>
        <v>244.05469506250648</v>
      </c>
      <c r="L37">
        <f t="shared" si="3"/>
        <v>-23.018114929199996</v>
      </c>
    </row>
    <row r="38" spans="1:12" x14ac:dyDescent="0.3">
      <c r="A38" s="2">
        <v>31489</v>
      </c>
      <c r="B38">
        <v>213.02</v>
      </c>
      <c r="C38">
        <v>-138.02000000000001</v>
      </c>
      <c r="D38">
        <v>-139.41</v>
      </c>
      <c r="F38">
        <v>42734</v>
      </c>
      <c r="G38">
        <v>-130.48997497560001</v>
      </c>
      <c r="H38" s="2">
        <f t="shared" si="1"/>
        <v>39448</v>
      </c>
      <c r="I38">
        <f t="shared" si="0"/>
        <v>-153.04</v>
      </c>
      <c r="J38">
        <f t="shared" si="2"/>
        <v>508.5036286010656</v>
      </c>
      <c r="K38">
        <f>(I38-AVERAGE($I$12:I$51))^2</f>
        <v>352.77291506250765</v>
      </c>
      <c r="L38">
        <f t="shared" si="3"/>
        <v>-22.550025024399986</v>
      </c>
    </row>
    <row r="39" spans="1:12" x14ac:dyDescent="0.3">
      <c r="A39" s="2">
        <v>31587</v>
      </c>
      <c r="B39">
        <v>210.1</v>
      </c>
      <c r="C39">
        <v>-135.1</v>
      </c>
      <c r="D39">
        <v>-136.49</v>
      </c>
      <c r="F39">
        <v>43100</v>
      </c>
      <c r="G39">
        <v>-131.26460266110001</v>
      </c>
      <c r="H39" s="2">
        <f t="shared" si="1"/>
        <v>39814</v>
      </c>
      <c r="I39">
        <f t="shared" si="0"/>
        <v>-154.26</v>
      </c>
      <c r="J39">
        <f t="shared" si="2"/>
        <v>528.78829877388819</v>
      </c>
      <c r="K39">
        <f>(I39-AVERAGE($I$12:I$51))^2</f>
        <v>400.09000506250811</v>
      </c>
      <c r="L39">
        <f t="shared" si="3"/>
        <v>-22.995397338899977</v>
      </c>
    </row>
    <row r="40" spans="1:12" x14ac:dyDescent="0.3">
      <c r="A40" s="2">
        <v>31616</v>
      </c>
      <c r="B40">
        <v>210.48</v>
      </c>
      <c r="C40">
        <v>-135.479999999999</v>
      </c>
      <c r="D40">
        <v>-136.87</v>
      </c>
      <c r="F40">
        <v>43465</v>
      </c>
      <c r="G40">
        <v>-125.14389801030001</v>
      </c>
      <c r="H40" s="2">
        <f t="shared" si="1"/>
        <v>40179</v>
      </c>
      <c r="I40">
        <f t="shared" si="0"/>
        <v>-148.11000000000001</v>
      </c>
      <c r="J40">
        <f t="shared" si="2"/>
        <v>527.4418406013026</v>
      </c>
      <c r="K40">
        <f>(I40-AVERAGE($I$12:I$51))^2</f>
        <v>191.88483006250624</v>
      </c>
      <c r="L40">
        <f t="shared" si="3"/>
        <v>-22.966101989700007</v>
      </c>
    </row>
    <row r="41" spans="1:12" x14ac:dyDescent="0.3">
      <c r="A41" s="2">
        <v>31635</v>
      </c>
      <c r="B41">
        <v>209.74</v>
      </c>
      <c r="C41">
        <v>-134.74</v>
      </c>
      <c r="D41">
        <v>-136.13</v>
      </c>
      <c r="F41">
        <v>43830</v>
      </c>
      <c r="G41">
        <v>-102.6331481934</v>
      </c>
      <c r="H41" s="2">
        <f t="shared" si="1"/>
        <v>40544</v>
      </c>
      <c r="I41">
        <f t="shared" si="0"/>
        <v>-119.14</v>
      </c>
      <c r="J41">
        <f t="shared" si="2"/>
        <v>272.4761565650536</v>
      </c>
      <c r="K41">
        <f>(I41-AVERAGE($I$12:I$51))^2</f>
        <v>228.54636506249358</v>
      </c>
      <c r="L41">
        <f t="shared" si="3"/>
        <v>-16.506851806599997</v>
      </c>
    </row>
    <row r="42" spans="1:12" x14ac:dyDescent="0.3">
      <c r="A42" s="2">
        <v>31684</v>
      </c>
      <c r="B42">
        <v>210.5</v>
      </c>
      <c r="C42">
        <v>-135.5</v>
      </c>
      <c r="D42">
        <v>-136.88999999999899</v>
      </c>
      <c r="F42">
        <v>44195</v>
      </c>
      <c r="G42">
        <v>-86.526580810550001</v>
      </c>
      <c r="H42" s="2">
        <f t="shared" si="1"/>
        <v>40909</v>
      </c>
      <c r="I42">
        <f t="shared" si="0"/>
        <v>-104.65</v>
      </c>
      <c r="J42">
        <f t="shared" si="2"/>
        <v>328.45832311652464</v>
      </c>
      <c r="K42">
        <f>(I42-AVERAGE($I$12:I$51))^2</f>
        <v>876.6188600624871</v>
      </c>
      <c r="L42">
        <f t="shared" si="3"/>
        <v>-18.123419189450004</v>
      </c>
    </row>
    <row r="43" spans="1:12" x14ac:dyDescent="0.3">
      <c r="A43" s="2">
        <v>31733</v>
      </c>
      <c r="B43">
        <v>211.47</v>
      </c>
      <c r="C43">
        <v>-136.47</v>
      </c>
      <c r="D43">
        <v>-137.86000000000001</v>
      </c>
      <c r="F43">
        <v>44561</v>
      </c>
      <c r="G43">
        <v>-85.56886291504</v>
      </c>
      <c r="H43" s="2">
        <f t="shared" si="1"/>
        <v>41275</v>
      </c>
      <c r="I43">
        <f t="shared" si="0"/>
        <v>-105.45</v>
      </c>
      <c r="J43">
        <f t="shared" si="2"/>
        <v>395.25961179097192</v>
      </c>
      <c r="K43">
        <f>(I43-AVERAGE($I$12:I$51))^2</f>
        <v>829.88646006248769</v>
      </c>
      <c r="L43">
        <f t="shared" si="3"/>
        <v>-19.881137084960002</v>
      </c>
    </row>
    <row r="44" spans="1:12" x14ac:dyDescent="0.3">
      <c r="A44" s="2">
        <v>31764</v>
      </c>
      <c r="B44">
        <v>211.42</v>
      </c>
      <c r="C44">
        <v>-136.41999999999899</v>
      </c>
      <c r="D44">
        <v>-137.81</v>
      </c>
      <c r="F44">
        <v>44926</v>
      </c>
      <c r="G44">
        <v>-89.157752990719999</v>
      </c>
      <c r="H44" s="2">
        <f t="shared" si="1"/>
        <v>41640</v>
      </c>
      <c r="I44">
        <f t="shared" si="0"/>
        <v>-104.17</v>
      </c>
      <c r="J44">
        <f t="shared" si="2"/>
        <v>225.36756026763638</v>
      </c>
      <c r="K44">
        <f>(I44-AVERAGE($I$12:I$51))^2</f>
        <v>905.27270006248716</v>
      </c>
      <c r="L44">
        <f t="shared" si="3"/>
        <v>-15.012247009280003</v>
      </c>
    </row>
    <row r="45" spans="1:12" x14ac:dyDescent="0.3">
      <c r="A45" s="2">
        <v>31789</v>
      </c>
      <c r="B45">
        <v>212.31</v>
      </c>
      <c r="C45">
        <v>-137.31</v>
      </c>
      <c r="D45">
        <v>-138.69999999999899</v>
      </c>
      <c r="F45">
        <v>45291</v>
      </c>
      <c r="G45">
        <v>-89.222633361820002</v>
      </c>
      <c r="H45" s="2">
        <f t="shared" si="1"/>
        <v>42005</v>
      </c>
      <c r="I45">
        <f t="shared" si="0"/>
        <v>-103.9</v>
      </c>
      <c r="J45">
        <f t="shared" si="2"/>
        <v>215.42509143155939</v>
      </c>
      <c r="K45">
        <f>(I45-AVERAGE($I$12:I$51))^2</f>
        <v>921.59298506248683</v>
      </c>
      <c r="L45">
        <f t="shared" si="3"/>
        <v>-14.677366638180004</v>
      </c>
    </row>
    <row r="46" spans="1:12" x14ac:dyDescent="0.3">
      <c r="A46" s="2">
        <v>31832</v>
      </c>
      <c r="B46">
        <v>214.09</v>
      </c>
      <c r="C46">
        <v>-139.09</v>
      </c>
      <c r="D46">
        <v>-140.479999999999</v>
      </c>
      <c r="F46">
        <v>45656</v>
      </c>
      <c r="G46">
        <v>-86.668182373050001</v>
      </c>
      <c r="H46" s="2">
        <f t="shared" si="1"/>
        <v>42370</v>
      </c>
      <c r="I46">
        <f t="shared" si="0"/>
        <v>-103.19</v>
      </c>
      <c r="J46">
        <f t="shared" si="2"/>
        <v>272.97045769819562</v>
      </c>
      <c r="K46">
        <f>(I46-AVERAGE($I$12:I$51))^2</f>
        <v>965.20509006248699</v>
      </c>
      <c r="L46">
        <f t="shared" si="3"/>
        <v>-16.521817626949996</v>
      </c>
    </row>
    <row r="47" spans="1:12" x14ac:dyDescent="0.3">
      <c r="A47" s="2">
        <v>31853</v>
      </c>
      <c r="B47">
        <v>214.19</v>
      </c>
      <c r="C47">
        <v>-139.19</v>
      </c>
      <c r="D47">
        <v>-140.58000000000001</v>
      </c>
      <c r="F47">
        <v>46022</v>
      </c>
      <c r="G47">
        <v>-86.677940368649999</v>
      </c>
      <c r="H47" s="2">
        <f t="shared" si="1"/>
        <v>42736</v>
      </c>
      <c r="I47">
        <f t="shared" si="0"/>
        <v>-101.57</v>
      </c>
      <c r="J47">
        <f t="shared" si="2"/>
        <v>221.77344006368412</v>
      </c>
      <c r="K47">
        <f>(I47-AVERAGE($I$12:I$51))^2</f>
        <v>1068.4890000624866</v>
      </c>
      <c r="L47">
        <f t="shared" si="3"/>
        <v>-14.892059631349994</v>
      </c>
    </row>
    <row r="48" spans="1:12" x14ac:dyDescent="0.3">
      <c r="A48" s="2">
        <v>31903</v>
      </c>
      <c r="B48">
        <v>213.95</v>
      </c>
      <c r="C48">
        <v>-138.94999999999899</v>
      </c>
      <c r="D48">
        <v>-140.34</v>
      </c>
      <c r="F48">
        <v>46387</v>
      </c>
      <c r="G48">
        <v>-81.05191040039</v>
      </c>
      <c r="H48" s="2">
        <f t="shared" si="1"/>
        <v>43101</v>
      </c>
      <c r="I48">
        <f t="shared" si="0"/>
        <v>-101.39</v>
      </c>
      <c r="J48">
        <f t="shared" si="2"/>
        <v>413.6378885617645</v>
      </c>
      <c r="K48">
        <f>(I48-AVERAGE($I$12:I$51))^2</f>
        <v>1080.2889900624859</v>
      </c>
      <c r="L48">
        <f t="shared" si="3"/>
        <v>-20.338089599610001</v>
      </c>
    </row>
    <row r="49" spans="1:12" x14ac:dyDescent="0.3">
      <c r="A49" s="2">
        <v>31945</v>
      </c>
      <c r="B49">
        <v>216.33</v>
      </c>
      <c r="C49">
        <v>-141.33000000000001</v>
      </c>
      <c r="D49">
        <v>-142.72</v>
      </c>
      <c r="F49">
        <v>46752</v>
      </c>
      <c r="G49">
        <v>-84.308647155759999</v>
      </c>
      <c r="H49" s="2">
        <f t="shared" si="1"/>
        <v>43466</v>
      </c>
      <c r="I49">
        <f t="shared" si="0"/>
        <v>-103.39</v>
      </c>
      <c r="J49">
        <f t="shared" si="2"/>
        <v>364.09802636638597</v>
      </c>
      <c r="K49">
        <f>(I49-AVERAGE($I$12:I$51))^2</f>
        <v>952.81799006248684</v>
      </c>
      <c r="L49">
        <f t="shared" si="3"/>
        <v>-19.081352844240001</v>
      </c>
    </row>
    <row r="50" spans="1:12" x14ac:dyDescent="0.3">
      <c r="A50" s="2">
        <v>31950</v>
      </c>
      <c r="B50">
        <v>212.1</v>
      </c>
      <c r="C50">
        <v>-137.1</v>
      </c>
      <c r="D50">
        <v>-138.49</v>
      </c>
      <c r="F50">
        <v>47117</v>
      </c>
      <c r="G50">
        <v>-81.729415893549998</v>
      </c>
      <c r="H50" s="2">
        <f t="shared" si="1"/>
        <v>43831</v>
      </c>
      <c r="I50">
        <f t="shared" si="0"/>
        <v>-101.95</v>
      </c>
      <c r="J50">
        <f t="shared" si="2"/>
        <v>408.87202160601856</v>
      </c>
      <c r="K50">
        <f>(I50-AVERAGE($I$12:I$51))^2</f>
        <v>1043.7907100624861</v>
      </c>
      <c r="L50">
        <f t="shared" si="3"/>
        <v>-20.220584106450005</v>
      </c>
    </row>
    <row r="51" spans="1:12" x14ac:dyDescent="0.3">
      <c r="A51" s="2">
        <v>31993</v>
      </c>
      <c r="B51">
        <v>216.9</v>
      </c>
      <c r="C51">
        <v>-141.9</v>
      </c>
      <c r="D51">
        <v>-143.29</v>
      </c>
      <c r="F51">
        <v>47483</v>
      </c>
      <c r="G51">
        <v>-90.202728271479998</v>
      </c>
      <c r="H51" s="2">
        <f t="shared" si="1"/>
        <v>44197</v>
      </c>
      <c r="I51">
        <f t="shared" si="0"/>
        <v>-102.07</v>
      </c>
      <c r="J51">
        <f t="shared" si="2"/>
        <v>140.83213827852995</v>
      </c>
      <c r="K51">
        <f>(I51-AVERAGE($I$12:I$51))^2</f>
        <v>1036.0512500624868</v>
      </c>
      <c r="L51">
        <f t="shared" si="3"/>
        <v>-11.867271728519995</v>
      </c>
    </row>
    <row r="52" spans="1:12" x14ac:dyDescent="0.3">
      <c r="A52" s="2">
        <v>32021</v>
      </c>
      <c r="B52">
        <v>216.97</v>
      </c>
      <c r="C52">
        <v>-141.97</v>
      </c>
      <c r="D52">
        <v>-143.36000000000001</v>
      </c>
      <c r="H52" s="2"/>
    </row>
    <row r="53" spans="1:12" x14ac:dyDescent="0.3">
      <c r="A53" s="2">
        <v>32041</v>
      </c>
      <c r="B53">
        <v>219.46</v>
      </c>
      <c r="C53">
        <v>-144.46</v>
      </c>
      <c r="D53">
        <v>-145.85</v>
      </c>
      <c r="H53" s="2"/>
    </row>
    <row r="54" spans="1:12" x14ac:dyDescent="0.3">
      <c r="A54" s="2">
        <v>32083</v>
      </c>
      <c r="B54">
        <v>214.98</v>
      </c>
      <c r="C54">
        <v>-139.979999999999</v>
      </c>
      <c r="D54">
        <v>-141.37</v>
      </c>
      <c r="H54" s="2"/>
    </row>
    <row r="55" spans="1:12" x14ac:dyDescent="0.3">
      <c r="A55" s="2">
        <v>32099</v>
      </c>
      <c r="B55">
        <v>215.49</v>
      </c>
      <c r="C55">
        <v>-140.49</v>
      </c>
      <c r="D55">
        <v>-141.88</v>
      </c>
      <c r="H55" s="2"/>
    </row>
    <row r="56" spans="1:12" x14ac:dyDescent="0.3">
      <c r="A56" s="2">
        <v>32154</v>
      </c>
      <c r="B56">
        <v>216.5</v>
      </c>
      <c r="C56">
        <v>-141.5</v>
      </c>
      <c r="D56">
        <v>-142.88999999999899</v>
      </c>
      <c r="H56" s="2"/>
    </row>
    <row r="57" spans="1:12" x14ac:dyDescent="0.3">
      <c r="A57" s="2">
        <v>32210</v>
      </c>
      <c r="B57">
        <v>218.42</v>
      </c>
      <c r="C57">
        <v>-143.41999999999899</v>
      </c>
      <c r="D57">
        <v>-144.81</v>
      </c>
      <c r="H57" s="2"/>
    </row>
    <row r="58" spans="1:12" x14ac:dyDescent="0.3">
      <c r="A58" s="2">
        <v>32216</v>
      </c>
      <c r="B58">
        <v>218.55</v>
      </c>
      <c r="C58">
        <v>-143.55000000000001</v>
      </c>
      <c r="D58">
        <v>-144.94</v>
      </c>
      <c r="H58" s="2"/>
    </row>
    <row r="59" spans="1:12" x14ac:dyDescent="0.3">
      <c r="A59" s="2">
        <v>32266</v>
      </c>
      <c r="B59">
        <v>217.78</v>
      </c>
      <c r="C59">
        <v>-142.78</v>
      </c>
      <c r="D59">
        <v>-144.16999999999899</v>
      </c>
      <c r="H59" s="2"/>
    </row>
    <row r="60" spans="1:12" x14ac:dyDescent="0.3">
      <c r="A60" s="2">
        <v>32324</v>
      </c>
      <c r="B60">
        <v>218.65</v>
      </c>
      <c r="C60">
        <v>-143.65</v>
      </c>
      <c r="D60">
        <v>-145.04</v>
      </c>
      <c r="H60" s="2"/>
    </row>
    <row r="61" spans="1:12" x14ac:dyDescent="0.3">
      <c r="A61" s="2">
        <v>32365</v>
      </c>
      <c r="B61">
        <v>218.95</v>
      </c>
      <c r="C61">
        <v>-143.94999999999899</v>
      </c>
      <c r="D61">
        <v>-145.34</v>
      </c>
      <c r="H61" s="2"/>
    </row>
    <row r="62" spans="1:12" x14ac:dyDescent="0.3">
      <c r="A62" s="2">
        <v>32427</v>
      </c>
      <c r="B62">
        <v>218.8</v>
      </c>
      <c r="C62">
        <v>-143.80000000000001</v>
      </c>
      <c r="D62">
        <v>-145.19</v>
      </c>
      <c r="H62" s="2"/>
    </row>
    <row r="63" spans="1:12" x14ac:dyDescent="0.3">
      <c r="A63" s="2">
        <v>32468</v>
      </c>
      <c r="B63">
        <v>217.1</v>
      </c>
      <c r="C63">
        <v>-142.1</v>
      </c>
      <c r="D63">
        <v>-143.49</v>
      </c>
      <c r="H63" s="2"/>
    </row>
    <row r="64" spans="1:12" x14ac:dyDescent="0.3">
      <c r="A64" s="2">
        <v>32490</v>
      </c>
      <c r="B64">
        <v>218.5</v>
      </c>
      <c r="C64">
        <v>-143.5</v>
      </c>
      <c r="D64">
        <v>-144.88999999999899</v>
      </c>
      <c r="H64" s="2"/>
    </row>
    <row r="65" spans="1:8" x14ac:dyDescent="0.3">
      <c r="A65" s="2">
        <v>32526</v>
      </c>
      <c r="B65">
        <v>217.3</v>
      </c>
      <c r="C65">
        <v>-142.30000000000001</v>
      </c>
      <c r="D65">
        <v>-143.69</v>
      </c>
      <c r="H65" s="2"/>
    </row>
    <row r="66" spans="1:8" x14ac:dyDescent="0.3">
      <c r="A66" s="2">
        <v>32587</v>
      </c>
      <c r="B66">
        <v>218.79</v>
      </c>
      <c r="C66">
        <v>-143.79</v>
      </c>
      <c r="D66">
        <v>-145.18</v>
      </c>
      <c r="H66" s="2"/>
    </row>
    <row r="67" spans="1:8" x14ac:dyDescent="0.3">
      <c r="A67" s="2">
        <v>32678</v>
      </c>
      <c r="B67">
        <v>216.83</v>
      </c>
      <c r="C67">
        <v>-141.83000000000001</v>
      </c>
      <c r="D67">
        <v>-143.22</v>
      </c>
      <c r="H67" s="2"/>
    </row>
    <row r="68" spans="1:8" x14ac:dyDescent="0.3">
      <c r="A68" s="2">
        <v>32771</v>
      </c>
      <c r="B68">
        <v>217.36</v>
      </c>
      <c r="C68">
        <v>-142.36000000000001</v>
      </c>
      <c r="D68">
        <v>-143.75</v>
      </c>
      <c r="H68" s="2"/>
    </row>
    <row r="69" spans="1:8" x14ac:dyDescent="0.3">
      <c r="A69" s="2">
        <v>32846</v>
      </c>
      <c r="B69">
        <v>220.38</v>
      </c>
      <c r="C69">
        <v>-145.38</v>
      </c>
      <c r="D69">
        <v>-146.77000000000001</v>
      </c>
      <c r="H69" s="2"/>
    </row>
    <row r="70" spans="1:8" x14ac:dyDescent="0.3">
      <c r="A70" s="2">
        <v>32944</v>
      </c>
      <c r="B70">
        <v>223.7</v>
      </c>
      <c r="C70">
        <v>-148.69999999999899</v>
      </c>
      <c r="D70">
        <v>-150.09</v>
      </c>
      <c r="H70" s="2"/>
    </row>
    <row r="71" spans="1:8" x14ac:dyDescent="0.3">
      <c r="A71" s="2">
        <v>33129</v>
      </c>
      <c r="B71">
        <v>219.91</v>
      </c>
      <c r="C71">
        <v>-144.91</v>
      </c>
      <c r="D71">
        <v>-146.30000000000001</v>
      </c>
      <c r="H71" s="2"/>
    </row>
    <row r="72" spans="1:8" x14ac:dyDescent="0.3">
      <c r="A72" s="2">
        <v>33324</v>
      </c>
      <c r="B72">
        <v>224.37</v>
      </c>
      <c r="C72">
        <v>-149.37</v>
      </c>
      <c r="D72">
        <v>-150.76</v>
      </c>
      <c r="H72" s="2"/>
    </row>
    <row r="73" spans="1:8" x14ac:dyDescent="0.3">
      <c r="A73" s="2">
        <v>33521</v>
      </c>
      <c r="B73">
        <v>225.33</v>
      </c>
      <c r="C73">
        <v>-150.33000000000001</v>
      </c>
      <c r="D73">
        <v>-151.72</v>
      </c>
      <c r="H73" s="2"/>
    </row>
    <row r="74" spans="1:8" x14ac:dyDescent="0.3">
      <c r="A74" s="2">
        <v>33679</v>
      </c>
      <c r="B74">
        <v>227.19</v>
      </c>
      <c r="C74">
        <v>-152.19</v>
      </c>
      <c r="D74">
        <v>-153.58000000000001</v>
      </c>
      <c r="H74" s="2"/>
    </row>
    <row r="75" spans="1:8" x14ac:dyDescent="0.3">
      <c r="A75" s="2">
        <v>33869</v>
      </c>
      <c r="B75">
        <v>227</v>
      </c>
      <c r="C75">
        <v>-152</v>
      </c>
      <c r="D75">
        <v>-153.38999999999899</v>
      </c>
      <c r="H75" s="2"/>
    </row>
    <row r="76" spans="1:8" x14ac:dyDescent="0.3">
      <c r="A76" s="2">
        <v>33892</v>
      </c>
      <c r="B76">
        <v>227</v>
      </c>
      <c r="C76">
        <v>-152</v>
      </c>
      <c r="D76">
        <v>-153.38999999999899</v>
      </c>
      <c r="H76" s="2"/>
    </row>
    <row r="77" spans="1:8" x14ac:dyDescent="0.3">
      <c r="A77" s="2">
        <v>34023</v>
      </c>
      <c r="B77">
        <v>225.15</v>
      </c>
      <c r="C77">
        <v>-150.15</v>
      </c>
      <c r="D77">
        <v>-151.54</v>
      </c>
      <c r="H77" s="2"/>
    </row>
    <row r="78" spans="1:8" x14ac:dyDescent="0.3">
      <c r="A78" s="2">
        <v>34093</v>
      </c>
      <c r="B78">
        <v>224.96</v>
      </c>
      <c r="C78">
        <v>-149.96</v>
      </c>
      <c r="D78">
        <v>-151.35</v>
      </c>
      <c r="H78" s="2"/>
    </row>
    <row r="79" spans="1:8" x14ac:dyDescent="0.3">
      <c r="A79" s="2">
        <v>34150</v>
      </c>
      <c r="B79">
        <v>223.98</v>
      </c>
      <c r="C79">
        <v>-148.979999999999</v>
      </c>
      <c r="D79">
        <v>-150.37</v>
      </c>
      <c r="H79" s="2"/>
    </row>
    <row r="80" spans="1:8" x14ac:dyDescent="0.3">
      <c r="A80" s="2">
        <v>34201</v>
      </c>
      <c r="B80">
        <v>223.11</v>
      </c>
      <c r="C80">
        <v>-148.11000000000001</v>
      </c>
      <c r="D80">
        <v>-149.5</v>
      </c>
      <c r="H80" s="2"/>
    </row>
    <row r="81" spans="1:8" x14ac:dyDescent="0.3">
      <c r="A81" s="2">
        <v>34276</v>
      </c>
      <c r="B81">
        <v>222.8</v>
      </c>
      <c r="C81">
        <v>-147.80000000000001</v>
      </c>
      <c r="D81">
        <v>-149.19</v>
      </c>
      <c r="H81" s="2"/>
    </row>
    <row r="82" spans="1:8" x14ac:dyDescent="0.3">
      <c r="A82" s="2">
        <v>34317</v>
      </c>
      <c r="B82">
        <v>221.94</v>
      </c>
      <c r="C82">
        <v>-146.94</v>
      </c>
      <c r="D82">
        <v>-148.33000000000001</v>
      </c>
      <c r="H82" s="2"/>
    </row>
    <row r="83" spans="1:8" x14ac:dyDescent="0.3">
      <c r="A83" s="2">
        <v>34376</v>
      </c>
      <c r="B83">
        <v>221.3</v>
      </c>
      <c r="C83">
        <v>-146.30000000000001</v>
      </c>
      <c r="D83">
        <v>-147.69</v>
      </c>
    </row>
    <row r="84" spans="1:8" x14ac:dyDescent="0.3">
      <c r="A84" s="2">
        <v>34437</v>
      </c>
      <c r="B84">
        <v>219.59</v>
      </c>
      <c r="C84">
        <v>-144.59</v>
      </c>
      <c r="D84">
        <v>-145.979999999999</v>
      </c>
    </row>
    <row r="85" spans="1:8" x14ac:dyDescent="0.3">
      <c r="A85" s="2">
        <v>34505</v>
      </c>
      <c r="B85">
        <v>222.36</v>
      </c>
      <c r="C85">
        <v>-147.36000000000001</v>
      </c>
      <c r="D85">
        <v>-148.75</v>
      </c>
    </row>
    <row r="86" spans="1:8" x14ac:dyDescent="0.3">
      <c r="A86" s="2">
        <v>34558</v>
      </c>
      <c r="B86">
        <v>222.9</v>
      </c>
      <c r="C86">
        <v>-147.9</v>
      </c>
      <c r="D86">
        <v>-149.29</v>
      </c>
    </row>
    <row r="87" spans="1:8" x14ac:dyDescent="0.3">
      <c r="A87" s="2">
        <v>34652</v>
      </c>
      <c r="B87">
        <v>221.46</v>
      </c>
      <c r="C87">
        <v>-146.46</v>
      </c>
      <c r="D87">
        <v>-147.85</v>
      </c>
    </row>
    <row r="88" spans="1:8" x14ac:dyDescent="0.3">
      <c r="A88" s="2">
        <v>34710</v>
      </c>
      <c r="B88">
        <v>227.17</v>
      </c>
      <c r="C88">
        <v>-152.16999999999899</v>
      </c>
      <c r="D88">
        <v>-153.56</v>
      </c>
    </row>
    <row r="89" spans="1:8" x14ac:dyDescent="0.3">
      <c r="A89" s="2">
        <v>34772</v>
      </c>
      <c r="B89">
        <v>227.53</v>
      </c>
      <c r="C89">
        <v>-152.53</v>
      </c>
      <c r="D89">
        <v>-153.91999999999899</v>
      </c>
    </row>
    <row r="90" spans="1:8" x14ac:dyDescent="0.3">
      <c r="A90" s="2">
        <v>34824</v>
      </c>
      <c r="B90">
        <v>228.29</v>
      </c>
      <c r="C90">
        <v>-153.29</v>
      </c>
      <c r="D90">
        <v>-154.68</v>
      </c>
    </row>
    <row r="91" spans="1:8" x14ac:dyDescent="0.3">
      <c r="A91" s="2">
        <v>34899</v>
      </c>
      <c r="B91">
        <v>227.65</v>
      </c>
      <c r="C91">
        <v>-152.65</v>
      </c>
      <c r="D91">
        <v>-154.04</v>
      </c>
    </row>
    <row r="92" spans="1:8" x14ac:dyDescent="0.3">
      <c r="A92" s="2">
        <v>34983</v>
      </c>
      <c r="B92">
        <v>226.28</v>
      </c>
      <c r="C92">
        <v>-151.28</v>
      </c>
      <c r="D92">
        <v>-152.66999999999899</v>
      </c>
    </row>
    <row r="93" spans="1:8" x14ac:dyDescent="0.3">
      <c r="A93" s="2">
        <v>35074</v>
      </c>
      <c r="B93">
        <v>224.1</v>
      </c>
      <c r="C93">
        <v>-149.1</v>
      </c>
      <c r="D93">
        <v>-150.49</v>
      </c>
    </row>
    <row r="94" spans="1:8" x14ac:dyDescent="0.3">
      <c r="A94" s="2">
        <v>35164</v>
      </c>
      <c r="B94">
        <v>224.22</v>
      </c>
      <c r="C94">
        <v>-149.22</v>
      </c>
      <c r="D94">
        <v>-150.61000000000001</v>
      </c>
    </row>
    <row r="95" spans="1:8" x14ac:dyDescent="0.3">
      <c r="A95" s="2">
        <v>35257</v>
      </c>
      <c r="B95">
        <v>228.01</v>
      </c>
      <c r="C95">
        <v>-153.01</v>
      </c>
      <c r="D95">
        <v>-154.4</v>
      </c>
    </row>
    <row r="96" spans="1:8" x14ac:dyDescent="0.3">
      <c r="A96" s="2">
        <v>35356</v>
      </c>
      <c r="B96">
        <v>226.13</v>
      </c>
      <c r="C96">
        <v>-151.13</v>
      </c>
      <c r="D96">
        <v>-152.52000000000001</v>
      </c>
    </row>
    <row r="97" spans="1:4" x14ac:dyDescent="0.3">
      <c r="A97" s="2">
        <v>35457</v>
      </c>
      <c r="B97">
        <v>225</v>
      </c>
      <c r="C97">
        <v>-150</v>
      </c>
      <c r="D97">
        <v>-151.38999999999899</v>
      </c>
    </row>
    <row r="98" spans="1:4" x14ac:dyDescent="0.3">
      <c r="A98" s="2">
        <v>35550</v>
      </c>
      <c r="B98">
        <v>222.09</v>
      </c>
      <c r="C98">
        <v>-147.09</v>
      </c>
      <c r="D98">
        <v>-148.479999999999</v>
      </c>
    </row>
    <row r="99" spans="1:4" x14ac:dyDescent="0.3">
      <c r="A99" s="2">
        <v>35634</v>
      </c>
      <c r="B99">
        <v>225.39</v>
      </c>
      <c r="C99">
        <v>-150.38999999999899</v>
      </c>
      <c r="D99">
        <v>-151.78</v>
      </c>
    </row>
    <row r="100" spans="1:4" x14ac:dyDescent="0.3">
      <c r="A100" s="2">
        <v>35740</v>
      </c>
      <c r="B100">
        <v>224.65</v>
      </c>
      <c r="C100">
        <v>-149.65</v>
      </c>
      <c r="D100">
        <v>-151.04</v>
      </c>
    </row>
    <row r="101" spans="1:4" x14ac:dyDescent="0.3">
      <c r="A101" s="2">
        <v>35816</v>
      </c>
      <c r="B101">
        <v>223.55</v>
      </c>
      <c r="C101">
        <v>-148.55000000000001</v>
      </c>
      <c r="D101">
        <v>-149.94</v>
      </c>
    </row>
    <row r="102" spans="1:4" x14ac:dyDescent="0.3">
      <c r="A102" s="2">
        <v>35920</v>
      </c>
      <c r="B102">
        <v>223.03</v>
      </c>
      <c r="C102">
        <v>-148.03</v>
      </c>
      <c r="D102">
        <v>-149.41999999999899</v>
      </c>
    </row>
    <row r="103" spans="1:4" x14ac:dyDescent="0.3">
      <c r="A103" s="2">
        <v>35990</v>
      </c>
      <c r="B103">
        <v>222.1</v>
      </c>
      <c r="C103">
        <v>-147.1</v>
      </c>
      <c r="D103">
        <v>-148.49</v>
      </c>
    </row>
    <row r="104" spans="1:4" x14ac:dyDescent="0.3">
      <c r="A104" s="2">
        <v>36097</v>
      </c>
      <c r="B104">
        <v>221.49</v>
      </c>
      <c r="C104">
        <v>-146.49</v>
      </c>
      <c r="D104">
        <v>-147.88</v>
      </c>
    </row>
    <row r="105" spans="1:4" x14ac:dyDescent="0.3">
      <c r="A105" s="2">
        <v>36165</v>
      </c>
      <c r="B105">
        <v>218.25</v>
      </c>
      <c r="C105">
        <v>-143.25</v>
      </c>
      <c r="D105">
        <v>-144.63999999999899</v>
      </c>
    </row>
    <row r="106" spans="1:4" x14ac:dyDescent="0.3">
      <c r="A106" s="2">
        <v>36264</v>
      </c>
      <c r="B106">
        <v>219.85</v>
      </c>
      <c r="C106">
        <v>-144.85</v>
      </c>
      <c r="D106">
        <v>-146.24</v>
      </c>
    </row>
    <row r="107" spans="1:4" x14ac:dyDescent="0.3">
      <c r="A107" s="2">
        <v>36348</v>
      </c>
      <c r="B107">
        <v>215.55</v>
      </c>
      <c r="C107">
        <v>-140.55000000000001</v>
      </c>
      <c r="D107">
        <v>-141.94</v>
      </c>
    </row>
    <row r="108" spans="1:4" x14ac:dyDescent="0.3">
      <c r="A108" s="2">
        <v>36494</v>
      </c>
      <c r="B108">
        <v>214.15</v>
      </c>
      <c r="C108">
        <v>-139.15</v>
      </c>
      <c r="D108">
        <v>-140.54</v>
      </c>
    </row>
    <row r="109" spans="1:4" x14ac:dyDescent="0.3">
      <c r="A109" s="2">
        <v>36536</v>
      </c>
      <c r="B109">
        <v>214</v>
      </c>
      <c r="C109">
        <v>-139</v>
      </c>
      <c r="D109">
        <v>-140.38999999999899</v>
      </c>
    </row>
    <row r="110" spans="1:4" x14ac:dyDescent="0.3">
      <c r="A110" s="2">
        <v>36636</v>
      </c>
      <c r="B110">
        <v>214.29</v>
      </c>
      <c r="C110">
        <v>-139.29</v>
      </c>
      <c r="D110">
        <v>-140.68</v>
      </c>
    </row>
    <row r="111" spans="1:4" x14ac:dyDescent="0.3">
      <c r="A111" s="2">
        <v>36720</v>
      </c>
      <c r="B111">
        <v>215.4</v>
      </c>
      <c r="C111">
        <v>-140.4</v>
      </c>
      <c r="D111">
        <v>-141.79</v>
      </c>
    </row>
    <row r="112" spans="1:4" x14ac:dyDescent="0.3">
      <c r="A112" s="2">
        <v>36832</v>
      </c>
      <c r="B112">
        <v>215.74</v>
      </c>
      <c r="C112">
        <v>-140.74</v>
      </c>
      <c r="D112">
        <v>-142.13</v>
      </c>
    </row>
    <row r="113" spans="1:4" x14ac:dyDescent="0.3">
      <c r="A113" s="2">
        <v>36938</v>
      </c>
      <c r="B113">
        <v>215.48</v>
      </c>
      <c r="C113">
        <v>-140.479999999999</v>
      </c>
      <c r="D113">
        <v>-141.87</v>
      </c>
    </row>
    <row r="114" spans="1:4" x14ac:dyDescent="0.3">
      <c r="A114" s="2">
        <v>37007</v>
      </c>
      <c r="B114">
        <v>214.4</v>
      </c>
      <c r="C114">
        <v>-139.4</v>
      </c>
      <c r="D114">
        <v>-140.79</v>
      </c>
    </row>
    <row r="115" spans="1:4" x14ac:dyDescent="0.3">
      <c r="A115" s="2">
        <v>37084</v>
      </c>
      <c r="B115">
        <v>217.3</v>
      </c>
      <c r="C115">
        <v>-142.30000000000001</v>
      </c>
      <c r="D115">
        <v>-143.69</v>
      </c>
    </row>
    <row r="116" spans="1:4" x14ac:dyDescent="0.3">
      <c r="A116" s="2">
        <v>37193</v>
      </c>
      <c r="B116">
        <v>219.39</v>
      </c>
      <c r="C116">
        <v>-144.38999999999899</v>
      </c>
      <c r="D116">
        <v>-145.78</v>
      </c>
    </row>
    <row r="117" spans="1:4" x14ac:dyDescent="0.3">
      <c r="A117" s="2">
        <v>37265</v>
      </c>
      <c r="B117">
        <v>218.78</v>
      </c>
      <c r="C117">
        <v>-143.78</v>
      </c>
      <c r="D117">
        <v>-145.16999999999899</v>
      </c>
    </row>
    <row r="118" spans="1:4" x14ac:dyDescent="0.3">
      <c r="A118" s="2">
        <v>37279</v>
      </c>
      <c r="B118">
        <v>220.63</v>
      </c>
      <c r="C118">
        <v>-145.63</v>
      </c>
      <c r="D118">
        <v>-147.02000000000001</v>
      </c>
    </row>
    <row r="119" spans="1:4" x14ac:dyDescent="0.3">
      <c r="A119" s="2">
        <v>37358</v>
      </c>
      <c r="B119">
        <v>221.76</v>
      </c>
      <c r="C119">
        <v>-146.76</v>
      </c>
      <c r="D119">
        <v>-148.15</v>
      </c>
    </row>
    <row r="120" spans="1:4" x14ac:dyDescent="0.3">
      <c r="A120" s="2">
        <v>37447</v>
      </c>
      <c r="B120">
        <v>221.91</v>
      </c>
      <c r="C120">
        <v>-146.91</v>
      </c>
      <c r="D120">
        <v>-148.30000000000001</v>
      </c>
    </row>
    <row r="121" spans="1:4" x14ac:dyDescent="0.3">
      <c r="A121" s="2">
        <v>37552</v>
      </c>
      <c r="B121">
        <v>220</v>
      </c>
      <c r="C121">
        <v>-145</v>
      </c>
      <c r="D121">
        <v>-146.38999999999899</v>
      </c>
    </row>
    <row r="122" spans="1:4" x14ac:dyDescent="0.3">
      <c r="A122" s="2">
        <v>37630</v>
      </c>
      <c r="B122">
        <v>218.78</v>
      </c>
      <c r="C122">
        <v>-143.78</v>
      </c>
      <c r="D122">
        <v>-145.16999999999899</v>
      </c>
    </row>
    <row r="123" spans="1:4" x14ac:dyDescent="0.3">
      <c r="A123" s="2">
        <v>37732</v>
      </c>
      <c r="B123">
        <v>218.61</v>
      </c>
      <c r="C123">
        <v>-143.61000000000001</v>
      </c>
      <c r="D123">
        <v>-145</v>
      </c>
    </row>
    <row r="124" spans="1:4" x14ac:dyDescent="0.3">
      <c r="A124" s="2">
        <v>37812</v>
      </c>
      <c r="B124">
        <v>218.11</v>
      </c>
      <c r="C124">
        <v>-143.11000000000001</v>
      </c>
      <c r="D124">
        <v>-144.5</v>
      </c>
    </row>
    <row r="125" spans="1:4" x14ac:dyDescent="0.3">
      <c r="A125" s="2">
        <v>37935</v>
      </c>
      <c r="B125">
        <v>219.16</v>
      </c>
      <c r="C125">
        <v>-144.16</v>
      </c>
      <c r="D125">
        <v>-145.55000000000001</v>
      </c>
    </row>
    <row r="126" spans="1:4" x14ac:dyDescent="0.3">
      <c r="A126" s="2">
        <v>37998</v>
      </c>
      <c r="B126">
        <v>219.59</v>
      </c>
      <c r="C126">
        <v>-144.59</v>
      </c>
      <c r="D126">
        <v>-145.979999999999</v>
      </c>
    </row>
    <row r="127" spans="1:4" x14ac:dyDescent="0.3">
      <c r="A127" s="2">
        <v>38096</v>
      </c>
      <c r="B127">
        <v>219.81</v>
      </c>
      <c r="C127">
        <v>-144.81</v>
      </c>
      <c r="D127">
        <v>-146.19999999999899</v>
      </c>
    </row>
    <row r="128" spans="1:4" x14ac:dyDescent="0.3">
      <c r="A128" s="2">
        <v>38180</v>
      </c>
      <c r="B128">
        <v>220.84</v>
      </c>
      <c r="C128">
        <v>-145.84</v>
      </c>
      <c r="D128">
        <v>-147.229999999999</v>
      </c>
    </row>
    <row r="129" spans="1:4" x14ac:dyDescent="0.3">
      <c r="A129" s="2">
        <v>38309</v>
      </c>
      <c r="B129">
        <v>219.84</v>
      </c>
      <c r="C129">
        <v>-144.84</v>
      </c>
      <c r="D129">
        <v>-146.229999999999</v>
      </c>
    </row>
    <row r="130" spans="1:4" x14ac:dyDescent="0.3">
      <c r="A130" s="2">
        <v>38373</v>
      </c>
      <c r="B130">
        <v>220.07</v>
      </c>
      <c r="C130">
        <v>-145.07</v>
      </c>
      <c r="D130">
        <v>-146.46</v>
      </c>
    </row>
    <row r="131" spans="1:4" x14ac:dyDescent="0.3">
      <c r="A131" s="2">
        <v>38457</v>
      </c>
      <c r="B131">
        <v>219.72</v>
      </c>
      <c r="C131">
        <v>-144.72</v>
      </c>
      <c r="D131">
        <v>-146.11000000000001</v>
      </c>
    </row>
    <row r="132" spans="1:4" x14ac:dyDescent="0.3">
      <c r="A132" s="2">
        <v>38545</v>
      </c>
      <c r="B132">
        <v>222.1</v>
      </c>
      <c r="C132">
        <v>-147.1</v>
      </c>
      <c r="D132">
        <v>-148.49</v>
      </c>
    </row>
    <row r="133" spans="1:4" x14ac:dyDescent="0.3">
      <c r="A133" s="2">
        <v>38650</v>
      </c>
      <c r="B133">
        <v>223.78</v>
      </c>
      <c r="C133">
        <v>-148.78</v>
      </c>
      <c r="D133">
        <v>-150.16999999999899</v>
      </c>
    </row>
    <row r="134" spans="1:4" x14ac:dyDescent="0.3">
      <c r="A134" s="2">
        <v>38727</v>
      </c>
      <c r="B134">
        <v>224.65</v>
      </c>
      <c r="C134">
        <v>-149.65</v>
      </c>
      <c r="D134">
        <v>-151.04</v>
      </c>
    </row>
    <row r="135" spans="1:4" x14ac:dyDescent="0.3">
      <c r="A135" s="2">
        <v>38831</v>
      </c>
      <c r="B135">
        <v>225.01</v>
      </c>
      <c r="C135">
        <v>-150.01</v>
      </c>
      <c r="D135">
        <v>-151.4</v>
      </c>
    </row>
    <row r="136" spans="1:4" x14ac:dyDescent="0.3">
      <c r="A136" s="2">
        <v>38908</v>
      </c>
      <c r="B136">
        <v>222.75</v>
      </c>
      <c r="C136">
        <v>-147.75</v>
      </c>
      <c r="D136">
        <v>-149.13999999999899</v>
      </c>
    </row>
    <row r="137" spans="1:4" x14ac:dyDescent="0.3">
      <c r="A137" s="2">
        <v>39030</v>
      </c>
      <c r="B137">
        <v>223.49</v>
      </c>
      <c r="C137">
        <v>-148.49</v>
      </c>
      <c r="D137">
        <v>-149.88</v>
      </c>
    </row>
    <row r="138" spans="1:4" x14ac:dyDescent="0.3">
      <c r="A138" s="2">
        <v>39091</v>
      </c>
      <c r="B138">
        <v>224.32</v>
      </c>
      <c r="C138">
        <v>-149.32</v>
      </c>
      <c r="D138">
        <v>-150.71</v>
      </c>
    </row>
    <row r="139" spans="1:4" x14ac:dyDescent="0.3">
      <c r="A139" s="2">
        <v>39211</v>
      </c>
      <c r="B139">
        <v>225.28</v>
      </c>
      <c r="C139">
        <v>-150.28</v>
      </c>
      <c r="D139">
        <v>-151.66999999999899</v>
      </c>
    </row>
    <row r="140" spans="1:4" x14ac:dyDescent="0.3">
      <c r="A140" s="2">
        <v>39286</v>
      </c>
      <c r="B140">
        <v>225.43</v>
      </c>
      <c r="C140">
        <v>-150.43</v>
      </c>
      <c r="D140">
        <v>-151.82</v>
      </c>
    </row>
    <row r="141" spans="1:4" x14ac:dyDescent="0.3">
      <c r="A141" s="2">
        <v>39377</v>
      </c>
      <c r="B141">
        <v>226.65</v>
      </c>
      <c r="C141">
        <v>-151.65</v>
      </c>
      <c r="D141">
        <v>-153.04</v>
      </c>
    </row>
    <row r="142" spans="1:4" x14ac:dyDescent="0.3">
      <c r="A142" s="2">
        <v>39470</v>
      </c>
      <c r="B142">
        <v>227.04</v>
      </c>
      <c r="C142">
        <v>-152.04</v>
      </c>
      <c r="D142">
        <v>-153.43</v>
      </c>
    </row>
    <row r="143" spans="1:4" x14ac:dyDescent="0.3">
      <c r="A143" s="2">
        <v>39568</v>
      </c>
      <c r="B143">
        <v>227.98</v>
      </c>
      <c r="C143">
        <v>-152.979999999999</v>
      </c>
      <c r="D143">
        <v>-154.37</v>
      </c>
    </row>
    <row r="144" spans="1:4" x14ac:dyDescent="0.3">
      <c r="A144" s="2">
        <v>39651</v>
      </c>
      <c r="B144">
        <v>227.25</v>
      </c>
      <c r="C144">
        <v>-152.25</v>
      </c>
      <c r="D144">
        <v>-153.63999999999899</v>
      </c>
    </row>
    <row r="145" spans="1:4" x14ac:dyDescent="0.3">
      <c r="A145" s="2">
        <v>39744</v>
      </c>
      <c r="B145">
        <v>227.87</v>
      </c>
      <c r="C145">
        <v>-152.87</v>
      </c>
      <c r="D145">
        <v>-154.26</v>
      </c>
    </row>
    <row r="146" spans="1:4" x14ac:dyDescent="0.3">
      <c r="A146" s="2">
        <v>39868</v>
      </c>
      <c r="B146">
        <v>225.88</v>
      </c>
      <c r="C146">
        <v>-150.88</v>
      </c>
      <c r="D146">
        <v>-152.27000000000001</v>
      </c>
    </row>
    <row r="147" spans="1:4" x14ac:dyDescent="0.3">
      <c r="A147" s="2">
        <v>39939</v>
      </c>
      <c r="B147">
        <v>224.91</v>
      </c>
      <c r="C147">
        <v>-149.91</v>
      </c>
      <c r="D147">
        <v>-151.30000000000001</v>
      </c>
    </row>
    <row r="148" spans="1:4" x14ac:dyDescent="0.3">
      <c r="A148" s="2">
        <v>40051</v>
      </c>
      <c r="B148">
        <v>223.61</v>
      </c>
      <c r="C148">
        <v>-148.61000000000001</v>
      </c>
      <c r="D148">
        <v>-150</v>
      </c>
    </row>
    <row r="149" spans="1:4" x14ac:dyDescent="0.3">
      <c r="A149" s="2">
        <v>40115</v>
      </c>
      <c r="B149">
        <v>221.69</v>
      </c>
      <c r="C149">
        <v>-146.69</v>
      </c>
      <c r="D149">
        <v>-148.08000000000001</v>
      </c>
    </row>
    <row r="150" spans="1:4" x14ac:dyDescent="0.3">
      <c r="A150" s="2">
        <v>40116</v>
      </c>
      <c r="B150">
        <v>221.72</v>
      </c>
      <c r="C150">
        <v>-146.72</v>
      </c>
      <c r="D150">
        <v>-148.11000000000001</v>
      </c>
    </row>
    <row r="151" spans="1:4" x14ac:dyDescent="0.3">
      <c r="A151" s="2">
        <v>40213</v>
      </c>
      <c r="B151">
        <v>220.17</v>
      </c>
      <c r="C151">
        <v>-145.16999999999899</v>
      </c>
      <c r="D151">
        <v>-146.56</v>
      </c>
    </row>
    <row r="152" spans="1:4" x14ac:dyDescent="0.3">
      <c r="A152" s="2">
        <v>40246</v>
      </c>
      <c r="B152">
        <v>218.99</v>
      </c>
      <c r="C152">
        <v>-143.99</v>
      </c>
      <c r="D152">
        <v>-145.38</v>
      </c>
    </row>
    <row r="153" spans="1:4" x14ac:dyDescent="0.3">
      <c r="A153" s="2">
        <v>40288</v>
      </c>
      <c r="B153">
        <v>217.98</v>
      </c>
      <c r="C153">
        <v>-142.979999999999</v>
      </c>
      <c r="D153">
        <v>-144.37</v>
      </c>
    </row>
    <row r="154" spans="1:4" x14ac:dyDescent="0.3">
      <c r="A154" s="2">
        <v>40367</v>
      </c>
      <c r="B154">
        <v>203.39</v>
      </c>
      <c r="C154">
        <v>-128.38999999999899</v>
      </c>
      <c r="D154">
        <v>-129.78</v>
      </c>
    </row>
    <row r="155" spans="1:4" x14ac:dyDescent="0.3">
      <c r="A155" s="2">
        <v>40490</v>
      </c>
      <c r="B155">
        <v>192.75</v>
      </c>
      <c r="C155">
        <v>-117.75</v>
      </c>
      <c r="D155">
        <v>-119.14</v>
      </c>
    </row>
    <row r="156" spans="1:4" x14ac:dyDescent="0.3">
      <c r="A156" s="2">
        <v>40590</v>
      </c>
      <c r="B156">
        <v>185.07</v>
      </c>
      <c r="C156">
        <v>-110.07</v>
      </c>
      <c r="D156">
        <v>-111.46</v>
      </c>
    </row>
    <row r="157" spans="1:4" x14ac:dyDescent="0.3">
      <c r="A157" s="2">
        <v>40652</v>
      </c>
      <c r="B157">
        <v>183.44</v>
      </c>
      <c r="C157">
        <v>-108.44</v>
      </c>
      <c r="D157">
        <v>-109.83</v>
      </c>
    </row>
    <row r="158" spans="1:4" x14ac:dyDescent="0.3">
      <c r="A158" s="2">
        <v>40729</v>
      </c>
      <c r="B158">
        <v>180.8</v>
      </c>
      <c r="C158">
        <v>-105.8</v>
      </c>
      <c r="D158">
        <v>-107.19</v>
      </c>
    </row>
    <row r="159" spans="1:4" x14ac:dyDescent="0.3">
      <c r="A159" s="2">
        <v>40819</v>
      </c>
      <c r="B159">
        <v>178.26</v>
      </c>
      <c r="C159">
        <v>-103.26</v>
      </c>
      <c r="D159">
        <v>-104.65</v>
      </c>
    </row>
    <row r="160" spans="1:4" x14ac:dyDescent="0.3">
      <c r="A160" s="2">
        <v>40926</v>
      </c>
      <c r="B160">
        <v>172.9</v>
      </c>
      <c r="C160">
        <v>-97.9</v>
      </c>
      <c r="D160">
        <v>-99.29</v>
      </c>
    </row>
    <row r="161" spans="1:4" x14ac:dyDescent="0.3">
      <c r="A161" s="2">
        <v>41011</v>
      </c>
      <c r="B161">
        <v>169.96</v>
      </c>
      <c r="C161">
        <v>-94.96</v>
      </c>
      <c r="D161">
        <v>-96.35</v>
      </c>
    </row>
    <row r="162" spans="1:4" x14ac:dyDescent="0.3">
      <c r="A162" s="2">
        <v>41099</v>
      </c>
      <c r="B162">
        <v>174.72</v>
      </c>
      <c r="C162">
        <v>-99.72</v>
      </c>
      <c r="D162">
        <v>-101.11</v>
      </c>
    </row>
    <row r="163" spans="1:4" x14ac:dyDescent="0.3">
      <c r="A163" s="2">
        <v>41191</v>
      </c>
      <c r="B163">
        <v>179.06</v>
      </c>
      <c r="C163">
        <v>-104.06</v>
      </c>
      <c r="D163">
        <v>-105.45</v>
      </c>
    </row>
    <row r="164" spans="1:4" x14ac:dyDescent="0.3">
      <c r="A164" s="2">
        <v>41285</v>
      </c>
      <c r="B164">
        <v>178.53</v>
      </c>
      <c r="C164">
        <v>-103.53</v>
      </c>
      <c r="D164">
        <v>-104.92</v>
      </c>
    </row>
    <row r="165" spans="1:4" x14ac:dyDescent="0.3">
      <c r="A165" s="2">
        <v>41374</v>
      </c>
      <c r="B165">
        <v>179.25</v>
      </c>
      <c r="C165">
        <v>-104.25</v>
      </c>
      <c r="D165">
        <v>-105.64</v>
      </c>
    </row>
    <row r="166" spans="1:4" x14ac:dyDescent="0.3">
      <c r="A166" s="2">
        <v>41465</v>
      </c>
      <c r="B166">
        <v>178.59</v>
      </c>
      <c r="C166">
        <v>-103.59</v>
      </c>
      <c r="D166">
        <v>-104.98</v>
      </c>
    </row>
    <row r="167" spans="1:4" x14ac:dyDescent="0.3">
      <c r="A167" s="2">
        <v>41569</v>
      </c>
      <c r="B167">
        <v>177.78</v>
      </c>
      <c r="C167">
        <v>-102.78</v>
      </c>
      <c r="D167">
        <v>-104.17</v>
      </c>
    </row>
    <row r="168" spans="1:4" x14ac:dyDescent="0.3">
      <c r="A168" s="2">
        <v>41660</v>
      </c>
      <c r="B168">
        <v>177.71</v>
      </c>
      <c r="C168">
        <v>-102.71</v>
      </c>
      <c r="D168">
        <v>-104.1</v>
      </c>
    </row>
    <row r="169" spans="1:4" x14ac:dyDescent="0.3">
      <c r="A169" s="2">
        <v>41726</v>
      </c>
      <c r="B169">
        <v>178.22</v>
      </c>
      <c r="C169">
        <v>-103.22</v>
      </c>
      <c r="D169">
        <v>-104.61</v>
      </c>
    </row>
    <row r="170" spans="1:4" x14ac:dyDescent="0.3">
      <c r="A170" s="2">
        <v>41837</v>
      </c>
      <c r="B170">
        <v>177.84</v>
      </c>
      <c r="C170">
        <v>-102.84</v>
      </c>
      <c r="D170">
        <v>-104.23</v>
      </c>
    </row>
    <row r="171" spans="1:4" x14ac:dyDescent="0.3">
      <c r="A171" s="2">
        <v>41914</v>
      </c>
      <c r="B171">
        <v>177.51</v>
      </c>
      <c r="C171">
        <v>-102.51</v>
      </c>
      <c r="D171">
        <v>-103.9</v>
      </c>
    </row>
    <row r="172" spans="1:4" x14ac:dyDescent="0.3">
      <c r="A172" s="2">
        <v>42018</v>
      </c>
      <c r="B172">
        <v>176.84</v>
      </c>
      <c r="C172">
        <v>-101.84</v>
      </c>
      <c r="D172">
        <v>-103.23</v>
      </c>
    </row>
    <row r="173" spans="1:4" x14ac:dyDescent="0.3">
      <c r="A173" s="2">
        <v>42121</v>
      </c>
      <c r="B173">
        <v>177.15</v>
      </c>
      <c r="C173">
        <v>-102.15</v>
      </c>
      <c r="D173">
        <v>-103.54</v>
      </c>
    </row>
    <row r="174" spans="1:4" x14ac:dyDescent="0.3">
      <c r="A174" s="2">
        <v>42184</v>
      </c>
      <c r="B174">
        <v>178.2</v>
      </c>
      <c r="C174">
        <v>-103.2</v>
      </c>
      <c r="D174">
        <v>-104.59</v>
      </c>
    </row>
    <row r="175" spans="1:4" x14ac:dyDescent="0.3">
      <c r="A175" s="2">
        <v>42290</v>
      </c>
      <c r="B175">
        <v>176.4</v>
      </c>
      <c r="C175">
        <v>-101.4</v>
      </c>
      <c r="D175">
        <v>-102.79</v>
      </c>
    </row>
    <row r="176" spans="1:4" x14ac:dyDescent="0.3">
      <c r="A176" s="2">
        <v>42359</v>
      </c>
      <c r="B176">
        <v>176.8</v>
      </c>
      <c r="C176">
        <v>-101.8</v>
      </c>
      <c r="D176">
        <v>-103.19</v>
      </c>
    </row>
    <row r="177" spans="1:4" x14ac:dyDescent="0.3">
      <c r="A177" s="2">
        <v>42478</v>
      </c>
      <c r="B177">
        <v>176.27</v>
      </c>
      <c r="C177">
        <v>-101.27</v>
      </c>
      <c r="D177">
        <v>-102.66</v>
      </c>
    </row>
    <row r="178" spans="1:4" x14ac:dyDescent="0.3">
      <c r="A178" s="2">
        <v>42570</v>
      </c>
      <c r="B178">
        <v>175.88</v>
      </c>
      <c r="C178">
        <v>-100.88</v>
      </c>
      <c r="D178">
        <v>-102.27</v>
      </c>
    </row>
    <row r="179" spans="1:4" x14ac:dyDescent="0.3">
      <c r="A179" s="2">
        <v>42655</v>
      </c>
      <c r="B179">
        <v>175.18</v>
      </c>
      <c r="C179">
        <v>-100.18</v>
      </c>
      <c r="D179">
        <v>-101.57</v>
      </c>
    </row>
    <row r="180" spans="1:4" x14ac:dyDescent="0.3">
      <c r="A180" s="2">
        <v>42752</v>
      </c>
      <c r="B180">
        <v>177.06</v>
      </c>
      <c r="C180">
        <v>-102.06</v>
      </c>
      <c r="D180">
        <v>-103.45</v>
      </c>
    </row>
    <row r="181" spans="1:4" x14ac:dyDescent="0.3">
      <c r="A181" s="2">
        <v>42829</v>
      </c>
      <c r="B181">
        <v>175.95</v>
      </c>
      <c r="C181">
        <v>-100.95</v>
      </c>
      <c r="D181">
        <v>-102.34</v>
      </c>
    </row>
    <row r="182" spans="1:4" x14ac:dyDescent="0.3">
      <c r="A182" s="2">
        <v>42923</v>
      </c>
      <c r="B182">
        <v>175.59</v>
      </c>
      <c r="C182">
        <v>-100.59</v>
      </c>
      <c r="D182">
        <v>-101.98</v>
      </c>
    </row>
    <row r="183" spans="1:4" x14ac:dyDescent="0.3">
      <c r="A183" s="2">
        <v>43025</v>
      </c>
      <c r="B183">
        <v>175</v>
      </c>
      <c r="C183">
        <v>-100</v>
      </c>
      <c r="D183">
        <v>-101.39</v>
      </c>
    </row>
    <row r="184" spans="1:4" x14ac:dyDescent="0.3">
      <c r="A184" s="2">
        <v>43151</v>
      </c>
      <c r="B184">
        <v>176.72</v>
      </c>
      <c r="C184">
        <v>-101.72</v>
      </c>
      <c r="D184">
        <v>-103.11</v>
      </c>
    </row>
    <row r="185" spans="1:4" x14ac:dyDescent="0.3">
      <c r="A185" s="2">
        <v>43299</v>
      </c>
      <c r="B185">
        <v>175.7</v>
      </c>
      <c r="C185">
        <v>-100.7</v>
      </c>
      <c r="D185">
        <v>-102.09</v>
      </c>
    </row>
    <row r="186" spans="1:4" x14ac:dyDescent="0.3">
      <c r="A186" s="2">
        <v>43382</v>
      </c>
      <c r="B186">
        <v>177</v>
      </c>
      <c r="C186">
        <v>-102</v>
      </c>
      <c r="D186">
        <v>-103.39</v>
      </c>
    </row>
    <row r="187" spans="1:4" x14ac:dyDescent="0.3">
      <c r="A187" s="2">
        <v>43487</v>
      </c>
      <c r="B187">
        <v>176.67</v>
      </c>
      <c r="C187">
        <v>-101.67</v>
      </c>
      <c r="D187">
        <v>-103.06</v>
      </c>
    </row>
    <row r="188" spans="1:4" x14ac:dyDescent="0.3">
      <c r="A188" s="2">
        <v>43563</v>
      </c>
      <c r="B188">
        <v>175.95</v>
      </c>
      <c r="C188">
        <v>-100.95</v>
      </c>
      <c r="D188">
        <v>-102.34</v>
      </c>
    </row>
    <row r="189" spans="1:4" x14ac:dyDescent="0.3">
      <c r="A189" s="2">
        <v>43657</v>
      </c>
      <c r="B189">
        <v>175.01</v>
      </c>
      <c r="C189">
        <v>-100.01</v>
      </c>
      <c r="D189">
        <v>-101.4</v>
      </c>
    </row>
    <row r="190" spans="1:4" x14ac:dyDescent="0.3">
      <c r="A190" s="2">
        <v>43675</v>
      </c>
      <c r="B190">
        <v>175.34</v>
      </c>
      <c r="C190">
        <v>-100.34</v>
      </c>
      <c r="D190">
        <v>-101.73</v>
      </c>
    </row>
    <row r="191" spans="1:4" x14ac:dyDescent="0.3">
      <c r="A191" s="2">
        <v>43727</v>
      </c>
      <c r="B191">
        <v>175.56</v>
      </c>
      <c r="C191">
        <v>-100.56</v>
      </c>
      <c r="D191">
        <v>-101.95</v>
      </c>
    </row>
    <row r="192" spans="1:4" x14ac:dyDescent="0.3">
      <c r="A192" s="2">
        <v>43858</v>
      </c>
      <c r="B192">
        <v>174.07</v>
      </c>
      <c r="C192">
        <v>-99.07</v>
      </c>
      <c r="D192">
        <v>-100.46</v>
      </c>
    </row>
    <row r="193" spans="1:4" x14ac:dyDescent="0.3">
      <c r="A193" s="2">
        <v>43987</v>
      </c>
      <c r="B193">
        <v>174.25</v>
      </c>
      <c r="C193">
        <v>-99.25</v>
      </c>
      <c r="D193">
        <v>-100.64</v>
      </c>
    </row>
    <row r="194" spans="1:4" x14ac:dyDescent="0.3">
      <c r="A194" s="2">
        <v>44166</v>
      </c>
      <c r="B194">
        <v>175.68</v>
      </c>
      <c r="C194">
        <v>-100.68</v>
      </c>
      <c r="D194">
        <v>-102.07</v>
      </c>
    </row>
    <row r="195" spans="1:4" x14ac:dyDescent="0.3">
      <c r="A195" s="2">
        <v>44315</v>
      </c>
      <c r="B195">
        <v>174.42</v>
      </c>
      <c r="C195">
        <v>-99.42</v>
      </c>
      <c r="D195">
        <v>-100.81</v>
      </c>
    </row>
    <row r="196" spans="1:4" x14ac:dyDescent="0.3">
      <c r="A196" s="2">
        <v>44477</v>
      </c>
      <c r="B196">
        <v>175.92</v>
      </c>
      <c r="C196">
        <v>-100.92</v>
      </c>
      <c r="D196">
        <v>-102.31</v>
      </c>
    </row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87B723-ED8F-4447-8A45-D73660AD44D1}">
  <dimension ref="A1:O215"/>
  <sheetViews>
    <sheetView topLeftCell="E1" workbookViewId="0">
      <selection activeCell="M12" sqref="M12"/>
    </sheetView>
  </sheetViews>
  <sheetFormatPr defaultRowHeight="14.4" x14ac:dyDescent="0.3"/>
  <cols>
    <col min="1" max="1" width="10.5546875" bestFit="1" customWidth="1"/>
  </cols>
  <sheetData>
    <row r="1" spans="1:15" s="1" customFormat="1" x14ac:dyDescent="0.3">
      <c r="A1" s="1" t="s">
        <v>0</v>
      </c>
      <c r="B1" s="1" t="s">
        <v>1</v>
      </c>
      <c r="C1" s="1" t="s">
        <v>2</v>
      </c>
      <c r="D1" s="1" t="s">
        <v>3</v>
      </c>
    </row>
    <row r="2" spans="1:15" x14ac:dyDescent="0.3">
      <c r="A2" s="2">
        <v>28691</v>
      </c>
      <c r="B2">
        <v>93.57</v>
      </c>
      <c r="C2">
        <v>-48.57</v>
      </c>
      <c r="D2">
        <v>-49.27</v>
      </c>
      <c r="F2">
        <v>3288</v>
      </c>
      <c r="G2">
        <v>37.617595672607003</v>
      </c>
      <c r="H2" s="2">
        <v>1</v>
      </c>
      <c r="I2">
        <f>IFERROR(VLOOKUP(H2,$A$2:$D$542,4,FALSE),IFERROR(VLOOKUP(H2,$A$2:$D$542,4),0))</f>
        <v>0</v>
      </c>
      <c r="K2">
        <f>MAX(D:D)</f>
        <v>-47.89</v>
      </c>
    </row>
    <row r="3" spans="1:15" x14ac:dyDescent="0.3">
      <c r="A3" s="2">
        <v>28768</v>
      </c>
      <c r="B3">
        <v>94.45</v>
      </c>
      <c r="C3">
        <v>-49.45</v>
      </c>
      <c r="D3">
        <v>-50.15</v>
      </c>
      <c r="F3">
        <v>10958</v>
      </c>
      <c r="G3">
        <v>35.599407196045</v>
      </c>
      <c r="H3" s="2">
        <f>$H$2+F3-$F$2+1</f>
        <v>7672</v>
      </c>
      <c r="I3">
        <f>IFERROR(VLOOKUP(H3,A:D,4,FALSE),IFERROR(VLOOKUP(H3,A:D,4),0))</f>
        <v>0</v>
      </c>
      <c r="K3">
        <f>MIN(D:D)</f>
        <v>-84.56</v>
      </c>
    </row>
    <row r="4" spans="1:15" x14ac:dyDescent="0.3">
      <c r="A4" s="2">
        <v>28804</v>
      </c>
      <c r="B4">
        <v>94.17</v>
      </c>
      <c r="C4">
        <v>-49.17</v>
      </c>
      <c r="D4">
        <v>-49.87</v>
      </c>
      <c r="F4">
        <v>17897</v>
      </c>
      <c r="G4">
        <v>31.897689819336001</v>
      </c>
      <c r="H4" s="2">
        <f t="shared" ref="H4:H67" si="0">$H$2+F4-$F$2+1</f>
        <v>14611</v>
      </c>
      <c r="I4">
        <f t="shared" ref="I4:I67" si="1">IFERROR(VLOOKUP(H4,A:D,4,FALSE),IFERROR(VLOOKUP(H4,A:D,4),0))</f>
        <v>0</v>
      </c>
      <c r="L4" t="s">
        <v>9</v>
      </c>
      <c r="M4" t="s">
        <v>10</v>
      </c>
      <c r="N4" t="s">
        <v>11</v>
      </c>
      <c r="O4" t="s">
        <v>12</v>
      </c>
    </row>
    <row r="5" spans="1:15" x14ac:dyDescent="0.3">
      <c r="A5" s="2">
        <v>28831</v>
      </c>
      <c r="B5">
        <v>94.76</v>
      </c>
      <c r="C5">
        <v>-49.76</v>
      </c>
      <c r="D5">
        <v>-50.46</v>
      </c>
      <c r="F5">
        <v>20089</v>
      </c>
      <c r="G5">
        <v>18.223623275756999</v>
      </c>
      <c r="H5" s="2">
        <f t="shared" si="0"/>
        <v>16803</v>
      </c>
      <c r="I5">
        <f t="shared" si="1"/>
        <v>0</v>
      </c>
      <c r="K5">
        <f>CORREL(G12:G51,I12:I51)^2</f>
        <v>0.9255249509974357</v>
      </c>
      <c r="L5">
        <f>1-(SUM(J10:J51)/SUM(K10:K51))</f>
        <v>0.18964488174855465</v>
      </c>
      <c r="M5">
        <f>SUM(L10:L51)*100/SUM(I10:I51)</f>
        <v>-9.6257458432855181</v>
      </c>
      <c r="N5">
        <f>SQRT(SUM(J10:J51))/COUNT(J10:J51)</f>
        <v>1.1398893571349329</v>
      </c>
      <c r="O5">
        <f>N5/_xlfn.STDEV.S(I12:I51)</f>
        <v>0.14054325315495955</v>
      </c>
    </row>
    <row r="6" spans="1:15" x14ac:dyDescent="0.3">
      <c r="A6" s="2">
        <v>28865</v>
      </c>
      <c r="B6">
        <v>93.77</v>
      </c>
      <c r="C6">
        <v>-48.77</v>
      </c>
      <c r="D6">
        <v>-49.47</v>
      </c>
      <c r="F6">
        <v>22646</v>
      </c>
      <c r="G6">
        <v>13.126768112183001</v>
      </c>
      <c r="H6" s="2">
        <f t="shared" si="0"/>
        <v>19360</v>
      </c>
      <c r="I6">
        <f t="shared" si="1"/>
        <v>0</v>
      </c>
    </row>
    <row r="7" spans="1:15" x14ac:dyDescent="0.3">
      <c r="A7" s="2">
        <v>28891</v>
      </c>
      <c r="B7">
        <v>93.58</v>
      </c>
      <c r="C7">
        <v>-48.58</v>
      </c>
      <c r="D7">
        <v>-49.28</v>
      </c>
      <c r="F7">
        <v>24472</v>
      </c>
      <c r="G7">
        <v>6.5774073600768999</v>
      </c>
      <c r="H7" s="2">
        <f t="shared" si="0"/>
        <v>21186</v>
      </c>
      <c r="I7">
        <f t="shared" si="1"/>
        <v>0</v>
      </c>
      <c r="K7">
        <f>CORREL(M12:M51,I12:I51)^2</f>
        <v>0.94486681787457383</v>
      </c>
      <c r="L7">
        <f>1-(SUM(N10:N51)/SUM(K10:K51))</f>
        <v>0.49081930662335627</v>
      </c>
      <c r="M7">
        <f>SUM(O10:O51)*100/SUM(I10:I51)</f>
        <v>-7.5458707574212633</v>
      </c>
    </row>
    <row r="8" spans="1:15" x14ac:dyDescent="0.3">
      <c r="A8" s="2">
        <v>28919</v>
      </c>
      <c r="B8">
        <v>93.38</v>
      </c>
      <c r="C8">
        <v>-48.38</v>
      </c>
      <c r="D8">
        <v>-49.08</v>
      </c>
      <c r="F8">
        <v>27029</v>
      </c>
      <c r="G8">
        <v>-11.22116470337</v>
      </c>
      <c r="H8" s="2">
        <f t="shared" si="0"/>
        <v>23743</v>
      </c>
      <c r="I8">
        <f t="shared" si="1"/>
        <v>0</v>
      </c>
    </row>
    <row r="9" spans="1:15" x14ac:dyDescent="0.3">
      <c r="A9" s="2">
        <v>28947</v>
      </c>
      <c r="B9">
        <v>93.1</v>
      </c>
      <c r="C9">
        <v>-48.1</v>
      </c>
      <c r="D9">
        <v>-48.8</v>
      </c>
      <c r="F9">
        <v>28124</v>
      </c>
      <c r="G9">
        <v>-22.343145370479998</v>
      </c>
      <c r="H9" s="2">
        <f t="shared" si="0"/>
        <v>24838</v>
      </c>
      <c r="I9">
        <f t="shared" si="1"/>
        <v>0</v>
      </c>
    </row>
    <row r="10" spans="1:15" x14ac:dyDescent="0.3">
      <c r="A10" s="2">
        <v>28977</v>
      </c>
      <c r="B10">
        <v>93.18</v>
      </c>
      <c r="C10">
        <v>-48.18</v>
      </c>
      <c r="D10">
        <v>-48.88</v>
      </c>
      <c r="F10">
        <v>29951</v>
      </c>
      <c r="G10">
        <v>-46.42081451416</v>
      </c>
      <c r="H10" s="2">
        <f t="shared" si="0"/>
        <v>26665</v>
      </c>
      <c r="I10">
        <f t="shared" si="1"/>
        <v>0</v>
      </c>
    </row>
    <row r="11" spans="1:15" x14ac:dyDescent="0.3">
      <c r="A11" s="2">
        <v>29005</v>
      </c>
      <c r="B11">
        <v>92.7</v>
      </c>
      <c r="C11">
        <v>-47.7</v>
      </c>
      <c r="D11">
        <v>-48.4</v>
      </c>
      <c r="F11">
        <v>31777</v>
      </c>
      <c r="G11">
        <v>-58.558082580570002</v>
      </c>
      <c r="H11" s="2">
        <f t="shared" si="0"/>
        <v>28491</v>
      </c>
      <c r="I11">
        <f t="shared" si="1"/>
        <v>0</v>
      </c>
    </row>
    <row r="12" spans="1:15" x14ac:dyDescent="0.3">
      <c r="A12" s="2">
        <v>29096</v>
      </c>
      <c r="B12">
        <v>94.31</v>
      </c>
      <c r="C12">
        <v>-49.31</v>
      </c>
      <c r="D12">
        <v>-50.01</v>
      </c>
      <c r="F12">
        <v>33238</v>
      </c>
      <c r="G12">
        <v>-64.58154296875</v>
      </c>
      <c r="H12" s="2">
        <f t="shared" si="0"/>
        <v>29952</v>
      </c>
      <c r="I12">
        <f t="shared" si="1"/>
        <v>-55.84</v>
      </c>
      <c r="J12">
        <f>(I12-G12)^2</f>
        <v>76.414573474502504</v>
      </c>
      <c r="K12">
        <f>(I12-AVERAGE($I$12:I$51))^2</f>
        <v>238.29325056249968</v>
      </c>
      <c r="L12">
        <f>(I12-G12)</f>
        <v>8.7415429687499966</v>
      </c>
      <c r="M12">
        <f>LOOKUP(F12,'[1]LM 37,8'!$A$2:$A$538,'[1]LM 37,8'!$B$2:$B$538)</f>
        <v>-61.566013336179999</v>
      </c>
      <c r="N12">
        <f>(I12-M12)^2</f>
        <v>32.787228726111167</v>
      </c>
      <c r="O12">
        <f>(I12-M12)</f>
        <v>5.7260133361799959</v>
      </c>
    </row>
    <row r="13" spans="1:15" x14ac:dyDescent="0.3">
      <c r="A13" s="2">
        <v>29255</v>
      </c>
      <c r="B13">
        <v>95.45</v>
      </c>
      <c r="C13">
        <v>-50.45</v>
      </c>
      <c r="D13">
        <v>-51.15</v>
      </c>
      <c r="F13">
        <v>33603</v>
      </c>
      <c r="G13">
        <v>-65.656455993649999</v>
      </c>
      <c r="H13" s="2">
        <f t="shared" si="0"/>
        <v>30317</v>
      </c>
      <c r="I13">
        <f t="shared" si="1"/>
        <v>-56.02</v>
      </c>
      <c r="J13">
        <f t="shared" ref="J13:J76" si="2">(I13-G13)^2</f>
        <v>92.861284117552927</v>
      </c>
      <c r="K13">
        <f>(I13-AVERAGE($I$12:I$51))^2</f>
        <v>232.76842056249967</v>
      </c>
      <c r="L13">
        <f t="shared" ref="L13:L76" si="3">(I13-G13)</f>
        <v>9.6364559936499958</v>
      </c>
      <c r="M13">
        <f>LOOKUP(F13,'[1]LM 37,8'!$A$2:$A$538,'[1]LM 37,8'!$B$2:$B$538)</f>
        <v>-64.12133026123</v>
      </c>
      <c r="N13">
        <f t="shared" ref="N13:N76" si="4">(I13-M13)^2</f>
        <v>65.631552001520888</v>
      </c>
      <c r="O13">
        <f t="shared" ref="O13:O76" si="5">(I13-M13)</f>
        <v>8.1013302612299967</v>
      </c>
    </row>
    <row r="14" spans="1:15" x14ac:dyDescent="0.3">
      <c r="A14" s="2">
        <v>29335</v>
      </c>
      <c r="B14">
        <v>93.2</v>
      </c>
      <c r="C14">
        <v>-48.2</v>
      </c>
      <c r="D14">
        <v>-48.9</v>
      </c>
      <c r="F14">
        <v>33968</v>
      </c>
      <c r="G14">
        <v>-67.45955657959</v>
      </c>
      <c r="H14" s="2">
        <f t="shared" si="0"/>
        <v>30682</v>
      </c>
      <c r="I14">
        <f t="shared" si="1"/>
        <v>-57.49</v>
      </c>
      <c r="J14">
        <f t="shared" si="2"/>
        <v>99.392058393646224</v>
      </c>
      <c r="K14">
        <f>(I14-AVERAGE($I$12:I$51))^2</f>
        <v>190.07447556249974</v>
      </c>
      <c r="L14">
        <f t="shared" si="3"/>
        <v>9.9695565795899981</v>
      </c>
      <c r="M14">
        <f>LOOKUP(F14,'[1]LM 37,8'!$A$2:$A$538,'[1]LM 37,8'!$B$2:$B$538)</f>
        <v>-65.709228515630002</v>
      </c>
      <c r="N14">
        <f t="shared" si="4"/>
        <v>67.55571739214534</v>
      </c>
      <c r="O14">
        <f t="shared" si="5"/>
        <v>8.2192285156300002</v>
      </c>
    </row>
    <row r="15" spans="1:15" x14ac:dyDescent="0.3">
      <c r="A15" s="2">
        <v>29370</v>
      </c>
      <c r="B15">
        <v>92.4</v>
      </c>
      <c r="C15">
        <v>-47.4</v>
      </c>
      <c r="D15">
        <v>-48.1</v>
      </c>
      <c r="F15">
        <v>34334</v>
      </c>
      <c r="G15">
        <v>-65.461723327640001</v>
      </c>
      <c r="H15" s="2">
        <f t="shared" si="0"/>
        <v>31048</v>
      </c>
      <c r="I15">
        <f t="shared" si="1"/>
        <v>-56.85</v>
      </c>
      <c r="J15">
        <f t="shared" si="2"/>
        <v>74.161778671818951</v>
      </c>
      <c r="K15">
        <f>(I15-AVERAGE($I$12:I$51))^2</f>
        <v>208.13111556249976</v>
      </c>
      <c r="L15">
        <f t="shared" si="3"/>
        <v>8.61172332764</v>
      </c>
      <c r="M15">
        <f>LOOKUP(F15,'[1]LM 37,8'!$A$2:$A$538,'[1]LM 37,8'!$B$2:$B$538)</f>
        <v>-64.977210998540002</v>
      </c>
      <c r="N15">
        <f t="shared" si="4"/>
        <v>66.051558614789556</v>
      </c>
      <c r="O15">
        <f t="shared" si="5"/>
        <v>8.1272109985400007</v>
      </c>
    </row>
    <row r="16" spans="1:15" x14ac:dyDescent="0.3">
      <c r="A16" s="2">
        <v>29402</v>
      </c>
      <c r="B16">
        <v>92.5</v>
      </c>
      <c r="C16">
        <v>-47.5</v>
      </c>
      <c r="D16">
        <v>-48.2</v>
      </c>
      <c r="F16">
        <v>34699</v>
      </c>
      <c r="G16">
        <v>-67.514465332029999</v>
      </c>
      <c r="H16" s="2">
        <f t="shared" si="0"/>
        <v>31413</v>
      </c>
      <c r="I16">
        <f t="shared" si="1"/>
        <v>-60.52</v>
      </c>
      <c r="J16">
        <f t="shared" si="2"/>
        <v>48.922545280969487</v>
      </c>
      <c r="K16">
        <f>(I16-AVERAGE($I$12:I$51))^2</f>
        <v>115.70767056249977</v>
      </c>
      <c r="L16">
        <f t="shared" si="3"/>
        <v>6.9944653320299963</v>
      </c>
      <c r="M16">
        <f>LOOKUP(F16,'[1]LM 37,8'!$A$2:$A$538,'[1]LM 37,8'!$B$2:$B$538)</f>
        <v>-65.735023498540002</v>
      </c>
      <c r="N16">
        <f t="shared" si="4"/>
        <v>27.196470090324372</v>
      </c>
      <c r="O16">
        <f t="shared" si="5"/>
        <v>5.215023498539999</v>
      </c>
    </row>
    <row r="17" spans="1:15" x14ac:dyDescent="0.3">
      <c r="A17" s="2">
        <v>29426</v>
      </c>
      <c r="B17">
        <v>92.19</v>
      </c>
      <c r="C17">
        <v>-47.19</v>
      </c>
      <c r="D17">
        <v>-47.89</v>
      </c>
      <c r="F17">
        <v>35064</v>
      </c>
      <c r="G17">
        <v>-69.44214630127</v>
      </c>
      <c r="H17" s="2">
        <f t="shared" si="0"/>
        <v>31778</v>
      </c>
      <c r="I17">
        <f t="shared" si="1"/>
        <v>-61.76</v>
      </c>
      <c r="J17">
        <f t="shared" si="2"/>
        <v>59.015371794116376</v>
      </c>
      <c r="K17">
        <f>(I17-AVERAGE($I$12:I$51))^2</f>
        <v>90.568530562499902</v>
      </c>
      <c r="L17">
        <f t="shared" si="3"/>
        <v>7.6821463012700022</v>
      </c>
      <c r="M17">
        <f>LOOKUP(F17,'[1]LM 37,8'!$A$2:$A$538,'[1]LM 37,8'!$B$2:$B$538)</f>
        <v>-67.625175476069998</v>
      </c>
      <c r="N17">
        <f t="shared" si="4"/>
        <v>34.400283365092953</v>
      </c>
      <c r="O17">
        <f t="shared" si="5"/>
        <v>5.8651754760700001</v>
      </c>
    </row>
    <row r="18" spans="1:15" x14ac:dyDescent="0.3">
      <c r="A18" s="2">
        <v>29460</v>
      </c>
      <c r="B18">
        <v>95.41</v>
      </c>
      <c r="C18">
        <v>-50.41</v>
      </c>
      <c r="D18">
        <v>-51.11</v>
      </c>
      <c r="F18">
        <v>35429</v>
      </c>
      <c r="G18">
        <v>-70.680923461909998</v>
      </c>
      <c r="H18" s="2">
        <f t="shared" si="0"/>
        <v>32143</v>
      </c>
      <c r="I18">
        <f t="shared" si="1"/>
        <v>-62.95</v>
      </c>
      <c r="J18">
        <f t="shared" si="2"/>
        <v>59.767177573910431</v>
      </c>
      <c r="K18">
        <f>(I18-AVERAGE($I$12:I$51))^2</f>
        <v>69.334765562499825</v>
      </c>
      <c r="L18">
        <f t="shared" si="3"/>
        <v>7.7309234619099954</v>
      </c>
      <c r="M18">
        <f>LOOKUP(F18,'[1]LM 37,8'!$A$2:$A$538,'[1]LM 37,8'!$B$2:$B$538)</f>
        <v>-69.191604614260001</v>
      </c>
      <c r="N18">
        <f t="shared" si="4"/>
        <v>38.957628160751703</v>
      </c>
      <c r="O18">
        <f t="shared" si="5"/>
        <v>6.2416046142599981</v>
      </c>
    </row>
    <row r="19" spans="1:15" x14ac:dyDescent="0.3">
      <c r="A19" s="2">
        <v>29479</v>
      </c>
      <c r="B19">
        <v>97.76</v>
      </c>
      <c r="C19">
        <v>-52.76</v>
      </c>
      <c r="D19">
        <v>-53.46</v>
      </c>
      <c r="F19">
        <v>35795</v>
      </c>
      <c r="G19">
        <v>-70.603172302250002</v>
      </c>
      <c r="H19" s="2">
        <f t="shared" si="0"/>
        <v>32509</v>
      </c>
      <c r="I19">
        <f t="shared" si="1"/>
        <v>-63.9</v>
      </c>
      <c r="J19">
        <f t="shared" si="2"/>
        <v>44.932518913651606</v>
      </c>
      <c r="K19">
        <f>(I19-AVERAGE($I$12:I$51))^2</f>
        <v>54.416440562499915</v>
      </c>
      <c r="L19">
        <f t="shared" si="3"/>
        <v>6.7031723022500032</v>
      </c>
      <c r="M19">
        <f>LOOKUP(F19,'[1]LM 37,8'!$A$2:$A$538,'[1]LM 37,8'!$B$2:$B$538)</f>
        <v>-69.32341003418</v>
      </c>
      <c r="N19">
        <f t="shared" si="4"/>
        <v>29.413376398844324</v>
      </c>
      <c r="O19">
        <f t="shared" si="5"/>
        <v>5.4234100341800016</v>
      </c>
    </row>
    <row r="20" spans="1:15" x14ac:dyDescent="0.3">
      <c r="A20" s="2">
        <v>29524</v>
      </c>
      <c r="B20">
        <v>97.18</v>
      </c>
      <c r="C20">
        <v>-52.18</v>
      </c>
      <c r="D20">
        <v>-52.88</v>
      </c>
      <c r="F20">
        <v>36160</v>
      </c>
      <c r="G20">
        <v>-72.679084777829999</v>
      </c>
      <c r="H20" s="2">
        <f t="shared" si="0"/>
        <v>32874</v>
      </c>
      <c r="I20">
        <f t="shared" si="1"/>
        <v>-63.89</v>
      </c>
      <c r="J20">
        <f t="shared" si="2"/>
        <v>77.248011231882998</v>
      </c>
      <c r="K20">
        <f>(I20-AVERAGE($I$12:I$51))^2</f>
        <v>54.564075562499887</v>
      </c>
      <c r="L20">
        <f t="shared" si="3"/>
        <v>8.7890847778299985</v>
      </c>
      <c r="M20">
        <f>LOOKUP(F20,'[1]LM 37,8'!$A$2:$A$538,'[1]LM 37,8'!$B$2:$B$538)</f>
        <v>-70.870597839360002</v>
      </c>
      <c r="N20">
        <f t="shared" si="4"/>
        <v>48.728746194877523</v>
      </c>
      <c r="O20">
        <f t="shared" si="5"/>
        <v>6.9805978393600014</v>
      </c>
    </row>
    <row r="21" spans="1:15" x14ac:dyDescent="0.3">
      <c r="A21" s="2">
        <v>29551</v>
      </c>
      <c r="B21">
        <v>97.2</v>
      </c>
      <c r="C21">
        <v>-52.2</v>
      </c>
      <c r="D21">
        <v>-52.9</v>
      </c>
      <c r="F21">
        <v>36525</v>
      </c>
      <c r="G21">
        <v>-71.860069274899999</v>
      </c>
      <c r="H21" s="2">
        <f t="shared" si="0"/>
        <v>33239</v>
      </c>
      <c r="I21">
        <f t="shared" si="1"/>
        <v>-64.5</v>
      </c>
      <c r="J21">
        <f t="shared" si="2"/>
        <v>54.170619731326994</v>
      </c>
      <c r="K21">
        <f>(I21-AVERAGE($I$12:I$51))^2</f>
        <v>45.9243405624999</v>
      </c>
      <c r="L21">
        <f t="shared" si="3"/>
        <v>7.360069274899999</v>
      </c>
      <c r="M21">
        <f>LOOKUP(F21,'[1]LM 37,8'!$A$2:$A$538,'[1]LM 37,8'!$B$2:$B$538)</f>
        <v>-70.907623291020002</v>
      </c>
      <c r="N21">
        <f t="shared" si="4"/>
        <v>41.057636239621999</v>
      </c>
      <c r="O21">
        <f t="shared" si="5"/>
        <v>6.4076232910200019</v>
      </c>
    </row>
    <row r="22" spans="1:15" x14ac:dyDescent="0.3">
      <c r="A22" s="2">
        <v>29558</v>
      </c>
      <c r="B22">
        <v>96.6</v>
      </c>
      <c r="C22">
        <v>-51.6</v>
      </c>
      <c r="D22">
        <v>-52.3</v>
      </c>
      <c r="F22">
        <v>36890</v>
      </c>
      <c r="G22">
        <v>-74.207412719730002</v>
      </c>
      <c r="H22" s="2">
        <f t="shared" si="0"/>
        <v>33604</v>
      </c>
      <c r="I22">
        <f t="shared" si="1"/>
        <v>-66.44</v>
      </c>
      <c r="J22">
        <f t="shared" si="2"/>
        <v>60.332700358623455</v>
      </c>
      <c r="K22">
        <f>(I22-AVERAGE($I$12:I$51))^2</f>
        <v>23.394150562499952</v>
      </c>
      <c r="L22">
        <f t="shared" si="3"/>
        <v>7.7674127197300038</v>
      </c>
      <c r="M22">
        <f>LOOKUP(F22,'[1]LM 37,8'!$A$2:$A$538,'[1]LM 37,8'!$B$2:$B$538)</f>
        <v>-72.250381469730002</v>
      </c>
      <c r="N22">
        <f t="shared" si="4"/>
        <v>33.760532823781801</v>
      </c>
      <c r="O22">
        <f t="shared" si="5"/>
        <v>5.8103814697300038</v>
      </c>
    </row>
    <row r="23" spans="1:15" x14ac:dyDescent="0.3">
      <c r="A23" s="2">
        <v>29707</v>
      </c>
      <c r="B23">
        <v>96.43</v>
      </c>
      <c r="C23">
        <v>-51.43</v>
      </c>
      <c r="D23">
        <v>-52.13</v>
      </c>
      <c r="F23">
        <v>37256</v>
      </c>
      <c r="G23">
        <v>-75.783958435060001</v>
      </c>
      <c r="H23" s="2">
        <f t="shared" si="0"/>
        <v>33970</v>
      </c>
      <c r="I23">
        <f t="shared" si="1"/>
        <v>-67.819999999999894</v>
      </c>
      <c r="J23">
        <f t="shared" si="2"/>
        <v>63.424633955365024</v>
      </c>
      <c r="K23">
        <f>(I23-AVERAGE($I$12:I$51))^2</f>
        <v>11.949120562500685</v>
      </c>
      <c r="L23">
        <f t="shared" si="3"/>
        <v>7.9639584350601069</v>
      </c>
      <c r="M23">
        <f>LOOKUP(F23,'[1]LM 37,8'!$A$2:$A$538,'[1]LM 37,8'!$B$2:$B$538)</f>
        <v>-74.093528747560001</v>
      </c>
      <c r="N23">
        <f t="shared" si="4"/>
        <v>39.357162946463085</v>
      </c>
      <c r="O23">
        <f t="shared" si="5"/>
        <v>6.2735287475601069</v>
      </c>
    </row>
    <row r="24" spans="1:15" x14ac:dyDescent="0.3">
      <c r="A24" s="2">
        <v>29727</v>
      </c>
      <c r="B24">
        <v>96.59</v>
      </c>
      <c r="C24">
        <v>-51.59</v>
      </c>
      <c r="D24">
        <v>-52.29</v>
      </c>
      <c r="F24">
        <v>37621</v>
      </c>
      <c r="G24">
        <v>-76.40665435791</v>
      </c>
      <c r="H24" s="2">
        <f t="shared" si="0"/>
        <v>34335</v>
      </c>
      <c r="I24">
        <f t="shared" si="1"/>
        <v>-68.91</v>
      </c>
      <c r="J24">
        <f t="shared" si="2"/>
        <v>56.199826561971044</v>
      </c>
      <c r="K24">
        <f>(I24-AVERAGE($I$12:I$51))^2</f>
        <v>5.6015055624999821</v>
      </c>
      <c r="L24">
        <f t="shared" si="3"/>
        <v>7.4966543579100033</v>
      </c>
      <c r="M24">
        <f>LOOKUP(F24,'[1]LM 37,8'!$A$2:$A$538,'[1]LM 37,8'!$B$2:$B$538)</f>
        <v>-74.977027893070002</v>
      </c>
      <c r="N24">
        <f t="shared" si="4"/>
        <v>36.808827455289467</v>
      </c>
      <c r="O24">
        <f t="shared" si="5"/>
        <v>6.067027893070005</v>
      </c>
    </row>
    <row r="25" spans="1:15" x14ac:dyDescent="0.3">
      <c r="A25" s="2">
        <v>29742</v>
      </c>
      <c r="B25">
        <v>97.75</v>
      </c>
      <c r="C25">
        <v>-52.75</v>
      </c>
      <c r="D25">
        <v>-53.45</v>
      </c>
      <c r="F25">
        <v>37986</v>
      </c>
      <c r="G25">
        <v>-75.186210632319998</v>
      </c>
      <c r="H25" s="2">
        <f t="shared" si="0"/>
        <v>34700</v>
      </c>
      <c r="I25">
        <f t="shared" si="1"/>
        <v>-67.900000000000006</v>
      </c>
      <c r="J25">
        <f t="shared" si="2"/>
        <v>53.088865378532901</v>
      </c>
      <c r="K25">
        <f>(I25-AVERAGE($I$12:I$51))^2</f>
        <v>11.402440562499912</v>
      </c>
      <c r="L25">
        <f t="shared" si="3"/>
        <v>7.2862106323199924</v>
      </c>
      <c r="M25">
        <f>LOOKUP(F25,'[1]LM 37,8'!$A$2:$A$538,'[1]LM 37,8'!$B$2:$B$538)</f>
        <v>-74.430892944340002</v>
      </c>
      <c r="N25">
        <f t="shared" si="4"/>
        <v>42.652562650429942</v>
      </c>
      <c r="O25">
        <f t="shared" si="5"/>
        <v>6.5308929443399961</v>
      </c>
    </row>
    <row r="26" spans="1:15" x14ac:dyDescent="0.3">
      <c r="A26" s="2">
        <v>29782</v>
      </c>
      <c r="B26">
        <v>99.17</v>
      </c>
      <c r="C26">
        <v>-54.17</v>
      </c>
      <c r="D26">
        <v>-54.87</v>
      </c>
      <c r="F26">
        <v>38351</v>
      </c>
      <c r="G26">
        <v>-75.507530212399999</v>
      </c>
      <c r="H26" s="2">
        <f t="shared" si="0"/>
        <v>35065</v>
      </c>
      <c r="I26">
        <f t="shared" si="1"/>
        <v>-68.38</v>
      </c>
      <c r="J26">
        <f t="shared" si="2"/>
        <v>50.80168692867484</v>
      </c>
      <c r="K26">
        <f>(I26-AVERAGE($I$12:I$51))^2</f>
        <v>8.3911605624999837</v>
      </c>
      <c r="L26">
        <f t="shared" si="3"/>
        <v>7.1275302124000035</v>
      </c>
      <c r="M26">
        <f>LOOKUP(F26,'[1]LM 37,8'!$A$2:$A$538,'[1]LM 37,8'!$B$2:$B$538)</f>
        <v>-74.366928100590002</v>
      </c>
      <c r="N26">
        <f t="shared" si="4"/>
        <v>35.843308081634262</v>
      </c>
      <c r="O26">
        <f t="shared" si="5"/>
        <v>5.9869281005900064</v>
      </c>
    </row>
    <row r="27" spans="1:15" x14ac:dyDescent="0.3">
      <c r="A27" s="2">
        <v>29816</v>
      </c>
      <c r="B27">
        <v>100.4</v>
      </c>
      <c r="C27">
        <v>-55.4</v>
      </c>
      <c r="D27">
        <v>-56.1</v>
      </c>
      <c r="F27">
        <v>38717</v>
      </c>
      <c r="G27">
        <v>-75.555206298830001</v>
      </c>
      <c r="H27" s="2">
        <f t="shared" si="0"/>
        <v>35431</v>
      </c>
      <c r="I27">
        <f t="shared" si="1"/>
        <v>-66.89</v>
      </c>
      <c r="J27">
        <f t="shared" si="2"/>
        <v>75.085800201283107</v>
      </c>
      <c r="K27">
        <f>(I27-AVERAGE($I$12:I$51))^2</f>
        <v>19.243575562499931</v>
      </c>
      <c r="L27">
        <f t="shared" si="3"/>
        <v>8.6652062988300003</v>
      </c>
      <c r="M27">
        <f>LOOKUP(F27,'[1]LM 37,8'!$A$2:$A$538,'[1]LM 37,8'!$B$2:$B$538)</f>
        <v>-74.53183746338</v>
      </c>
      <c r="N27">
        <f t="shared" si="4"/>
        <v>58.397679816718075</v>
      </c>
      <c r="O27">
        <f t="shared" si="5"/>
        <v>7.6418374633799999</v>
      </c>
    </row>
    <row r="28" spans="1:15" x14ac:dyDescent="0.3">
      <c r="A28" s="2">
        <v>29852</v>
      </c>
      <c r="B28">
        <v>101.18</v>
      </c>
      <c r="C28">
        <v>-56.18</v>
      </c>
      <c r="D28">
        <v>-56.88</v>
      </c>
      <c r="F28">
        <v>39082</v>
      </c>
      <c r="G28">
        <v>-76.139343261720001</v>
      </c>
      <c r="H28" s="2">
        <f t="shared" si="0"/>
        <v>35796</v>
      </c>
      <c r="I28">
        <f t="shared" si="1"/>
        <v>-68.2</v>
      </c>
      <c r="J28">
        <f t="shared" si="2"/>
        <v>63.033171427418729</v>
      </c>
      <c r="K28">
        <f>(I28-AVERAGE($I$12:I$51))^2</f>
        <v>9.4663905624999369</v>
      </c>
      <c r="L28">
        <f t="shared" si="3"/>
        <v>7.9393432617199977</v>
      </c>
      <c r="M28">
        <f>LOOKUP(F28,'[1]LM 37,8'!$A$2:$A$538,'[1]LM 37,8'!$B$2:$B$538)</f>
        <v>-74.899543762210001</v>
      </c>
      <c r="N28">
        <f t="shared" si="4"/>
        <v>44.883886621766898</v>
      </c>
      <c r="O28">
        <f t="shared" si="5"/>
        <v>6.6995437622099985</v>
      </c>
    </row>
    <row r="29" spans="1:15" x14ac:dyDescent="0.3">
      <c r="A29" s="2">
        <v>29889</v>
      </c>
      <c r="B29">
        <v>101.14</v>
      </c>
      <c r="C29">
        <v>-56.14</v>
      </c>
      <c r="D29">
        <v>-56.84</v>
      </c>
      <c r="F29">
        <v>39447</v>
      </c>
      <c r="G29">
        <v>-75.291534423830001</v>
      </c>
      <c r="H29" s="2">
        <f t="shared" si="0"/>
        <v>36161</v>
      </c>
      <c r="I29">
        <f t="shared" si="1"/>
        <v>-69.349999999999895</v>
      </c>
      <c r="J29">
        <f t="shared" si="2"/>
        <v>35.301831309558146</v>
      </c>
      <c r="K29">
        <f>(I29-AVERAGE($I$12:I$51))^2</f>
        <v>3.7123655625003771</v>
      </c>
      <c r="L29">
        <f t="shared" si="3"/>
        <v>5.941534423830106</v>
      </c>
      <c r="M29">
        <f>LOOKUP(F29,'[1]LM 37,8'!$A$2:$A$538,'[1]LM 37,8'!$B$2:$B$538)</f>
        <v>-74.45888519287</v>
      </c>
      <c r="N29">
        <f t="shared" si="4"/>
        <v>26.100707913927408</v>
      </c>
      <c r="O29">
        <f t="shared" si="5"/>
        <v>5.1088851928701047</v>
      </c>
    </row>
    <row r="30" spans="1:15" x14ac:dyDescent="0.3">
      <c r="A30" s="2">
        <v>29933</v>
      </c>
      <c r="B30">
        <v>100.14</v>
      </c>
      <c r="C30">
        <v>-55.14</v>
      </c>
      <c r="D30">
        <v>-55.84</v>
      </c>
      <c r="F30">
        <v>39812</v>
      </c>
      <c r="G30">
        <v>-78.758514404300001</v>
      </c>
      <c r="H30" s="2">
        <f t="shared" si="0"/>
        <v>36526</v>
      </c>
      <c r="I30">
        <f t="shared" si="1"/>
        <v>-71.930000000000007</v>
      </c>
      <c r="J30">
        <f t="shared" si="2"/>
        <v>46.628608969732511</v>
      </c>
      <c r="K30">
        <f>(I30-AVERAGE($I$12:I$51))^2</f>
        <v>0.42673556250001843</v>
      </c>
      <c r="L30">
        <f t="shared" si="3"/>
        <v>6.8285144042999946</v>
      </c>
      <c r="M30">
        <f>LOOKUP(F30,'[1]LM 37,8'!$A$2:$A$538,'[1]LM 37,8'!$B$2:$B$538)</f>
        <v>-76.440605163569998</v>
      </c>
      <c r="N30">
        <f t="shared" si="4"/>
        <v>20.345558941624269</v>
      </c>
      <c r="O30">
        <f t="shared" si="5"/>
        <v>4.5106051635699913</v>
      </c>
    </row>
    <row r="31" spans="1:15" x14ac:dyDescent="0.3">
      <c r="A31" s="2">
        <v>30008</v>
      </c>
      <c r="B31">
        <v>99.3</v>
      </c>
      <c r="C31">
        <v>-54.3</v>
      </c>
      <c r="D31">
        <v>-55</v>
      </c>
      <c r="F31">
        <v>40178</v>
      </c>
      <c r="G31">
        <v>-79.191215515140001</v>
      </c>
      <c r="H31" s="2">
        <f t="shared" si="0"/>
        <v>36892</v>
      </c>
      <c r="I31">
        <f t="shared" si="1"/>
        <v>-72.03</v>
      </c>
      <c r="J31">
        <f t="shared" si="2"/>
        <v>51.28300765428186</v>
      </c>
      <c r="K31">
        <f>(I31-AVERAGE($I$12:I$51))^2</f>
        <v>0.56738556250001271</v>
      </c>
      <c r="L31">
        <f t="shared" si="3"/>
        <v>7.1612155151400003</v>
      </c>
      <c r="M31">
        <f>LOOKUP(F31,'[1]LM 37,8'!$A$2:$A$538,'[1]LM 37,8'!$B$2:$B$538)</f>
        <v>-77.82201385498</v>
      </c>
      <c r="N31">
        <f t="shared" si="4"/>
        <v>33.547424496280264</v>
      </c>
      <c r="O31">
        <f t="shared" si="5"/>
        <v>5.7920138549799987</v>
      </c>
    </row>
    <row r="32" spans="1:15" x14ac:dyDescent="0.3">
      <c r="A32" s="2">
        <v>30070</v>
      </c>
      <c r="B32">
        <v>99.04</v>
      </c>
      <c r="C32">
        <v>-54.04</v>
      </c>
      <c r="D32">
        <v>-54.74</v>
      </c>
      <c r="F32">
        <v>40543</v>
      </c>
      <c r="G32">
        <v>-79.460807800289999</v>
      </c>
      <c r="H32" s="2">
        <f t="shared" si="0"/>
        <v>37257</v>
      </c>
      <c r="I32">
        <f t="shared" si="1"/>
        <v>-73.38</v>
      </c>
      <c r="J32">
        <f t="shared" si="2"/>
        <v>36.976223504067747</v>
      </c>
      <c r="K32">
        <f>(I32-AVERAGE($I$12:I$51))^2</f>
        <v>4.4236605625000118</v>
      </c>
      <c r="L32">
        <f t="shared" si="3"/>
        <v>6.0808078002900032</v>
      </c>
      <c r="M32">
        <f>LOOKUP(F32,'[1]LM 37,8'!$A$2:$A$538,'[1]LM 37,8'!$B$2:$B$538)</f>
        <v>-78.222053527829999</v>
      </c>
      <c r="N32">
        <f t="shared" si="4"/>
        <v>23.445482366370985</v>
      </c>
      <c r="O32">
        <f t="shared" si="5"/>
        <v>4.8420535278300036</v>
      </c>
    </row>
    <row r="33" spans="1:15" x14ac:dyDescent="0.3">
      <c r="A33" s="2">
        <v>30096</v>
      </c>
      <c r="B33">
        <v>98.75</v>
      </c>
      <c r="C33">
        <v>-53.75</v>
      </c>
      <c r="D33">
        <v>-54.45</v>
      </c>
      <c r="F33">
        <v>40908</v>
      </c>
      <c r="G33">
        <v>-84.204719543460001</v>
      </c>
      <c r="H33" s="2">
        <f t="shared" si="0"/>
        <v>37622</v>
      </c>
      <c r="I33">
        <f t="shared" si="1"/>
        <v>-76.319999999999894</v>
      </c>
      <c r="J33">
        <f t="shared" si="2"/>
        <v>62.168802279021769</v>
      </c>
      <c r="K33">
        <f>(I33-AVERAGE($I$12:I$51))^2</f>
        <v>25.434370562499002</v>
      </c>
      <c r="L33">
        <f t="shared" si="3"/>
        <v>7.8847195434601076</v>
      </c>
      <c r="M33">
        <f>LOOKUP(F33,'[1]LM 37,8'!$A$2:$A$538,'[1]LM 37,8'!$B$2:$B$538)</f>
        <v>-81.406829833979998</v>
      </c>
      <c r="N33">
        <f t="shared" si="4"/>
        <v>25.875837759870056</v>
      </c>
      <c r="O33">
        <f t="shared" si="5"/>
        <v>5.0868298339801044</v>
      </c>
    </row>
    <row r="34" spans="1:15" x14ac:dyDescent="0.3">
      <c r="A34" s="2">
        <v>30110</v>
      </c>
      <c r="B34">
        <v>99.2</v>
      </c>
      <c r="C34">
        <v>-54.2</v>
      </c>
      <c r="D34">
        <v>-54.9</v>
      </c>
      <c r="F34">
        <v>41273</v>
      </c>
      <c r="G34">
        <v>-83.885231018070002</v>
      </c>
      <c r="H34" s="2">
        <f t="shared" si="0"/>
        <v>37987</v>
      </c>
      <c r="I34">
        <f t="shared" si="1"/>
        <v>-75.8</v>
      </c>
      <c r="J34">
        <f t="shared" si="2"/>
        <v>65.370960615561316</v>
      </c>
      <c r="K34">
        <f>(I34-AVERAGE($I$12:I$51))^2</f>
        <v>20.459790562500039</v>
      </c>
      <c r="L34">
        <f t="shared" si="3"/>
        <v>8.0852310180700044</v>
      </c>
      <c r="M34">
        <f>LOOKUP(F34,'[1]LM 37,8'!$A$2:$A$538,'[1]LM 37,8'!$B$2:$B$538)</f>
        <v>-82.708641052250002</v>
      </c>
      <c r="N34">
        <f t="shared" si="4"/>
        <v>47.729321188834049</v>
      </c>
      <c r="O34">
        <f t="shared" si="5"/>
        <v>6.9086410522500046</v>
      </c>
    </row>
    <row r="35" spans="1:15" x14ac:dyDescent="0.3">
      <c r="A35" s="2">
        <v>30180</v>
      </c>
      <c r="B35">
        <v>101.4</v>
      </c>
      <c r="C35">
        <v>-56.4</v>
      </c>
      <c r="D35">
        <v>-57.1</v>
      </c>
      <c r="F35">
        <v>41639</v>
      </c>
      <c r="G35">
        <v>-84.23314666748</v>
      </c>
      <c r="H35" s="2">
        <f t="shared" si="0"/>
        <v>38353</v>
      </c>
      <c r="I35">
        <f t="shared" si="1"/>
        <v>-75.22</v>
      </c>
      <c r="J35">
        <f t="shared" si="2"/>
        <v>81.236812849505853</v>
      </c>
      <c r="K35">
        <f>(I35-AVERAGE($I$12:I$51))^2</f>
        <v>15.549220562500048</v>
      </c>
      <c r="L35">
        <f t="shared" si="3"/>
        <v>9.0131466674800009</v>
      </c>
      <c r="M35">
        <f>LOOKUP(F35,'[1]LM 37,8'!$A$2:$A$538,'[1]LM 37,8'!$B$2:$B$538)</f>
        <v>-82.863800048830001</v>
      </c>
      <c r="N35">
        <f t="shared" si="4"/>
        <v>58.427679186493542</v>
      </c>
      <c r="O35">
        <f t="shared" si="5"/>
        <v>7.643800048830002</v>
      </c>
    </row>
    <row r="36" spans="1:15" x14ac:dyDescent="0.3">
      <c r="A36" s="2">
        <v>30209</v>
      </c>
      <c r="B36">
        <v>101.73</v>
      </c>
      <c r="C36">
        <v>-56.73</v>
      </c>
      <c r="D36">
        <v>-57.43</v>
      </c>
      <c r="F36">
        <v>42004</v>
      </c>
      <c r="G36">
        <v>-85.89167022705</v>
      </c>
      <c r="H36" s="2">
        <f t="shared" si="0"/>
        <v>38718</v>
      </c>
      <c r="I36">
        <f t="shared" si="1"/>
        <v>-77.44</v>
      </c>
      <c r="J36">
        <f t="shared" si="2"/>
        <v>71.430729626803426</v>
      </c>
      <c r="K36">
        <f>(I36-AVERAGE($I$12:I$51))^2</f>
        <v>37.985650562500062</v>
      </c>
      <c r="L36">
        <f t="shared" si="3"/>
        <v>8.4516702270500019</v>
      </c>
      <c r="M36">
        <f>LOOKUP(F36,'[1]LM 37,8'!$A$2:$A$538,'[1]LM 37,8'!$B$2:$B$538)</f>
        <v>-84.076904296880002</v>
      </c>
      <c r="N36">
        <f t="shared" si="4"/>
        <v>44.048498645944264</v>
      </c>
      <c r="O36">
        <f t="shared" si="5"/>
        <v>6.6369042968800045</v>
      </c>
    </row>
    <row r="37" spans="1:15" x14ac:dyDescent="0.3">
      <c r="A37" s="2">
        <v>30236</v>
      </c>
      <c r="B37">
        <v>100.98</v>
      </c>
      <c r="C37">
        <v>-55.98</v>
      </c>
      <c r="D37">
        <v>-56.68</v>
      </c>
      <c r="F37">
        <v>42369</v>
      </c>
      <c r="G37">
        <v>-87.026077270510001</v>
      </c>
      <c r="H37" s="2">
        <f t="shared" si="0"/>
        <v>39083</v>
      </c>
      <c r="I37">
        <f t="shared" si="1"/>
        <v>-78.37</v>
      </c>
      <c r="J37">
        <f t="shared" si="2"/>
        <v>74.927673713039795</v>
      </c>
      <c r="K37">
        <f>(I37-AVERAGE($I$12:I$51))^2</f>
        <v>50.314195562500167</v>
      </c>
      <c r="L37">
        <f t="shared" si="3"/>
        <v>8.6560772705099964</v>
      </c>
      <c r="M37">
        <f>LOOKUP(F37,'[1]LM 37,8'!$A$2:$A$538,'[1]LM 37,8'!$B$2:$B$538)</f>
        <v>-85.370300292970001</v>
      </c>
      <c r="N37">
        <f t="shared" si="4"/>
        <v>49.004204191755811</v>
      </c>
      <c r="O37">
        <f t="shared" si="5"/>
        <v>7.000300292969996</v>
      </c>
    </row>
    <row r="38" spans="1:15" x14ac:dyDescent="0.3">
      <c r="A38" s="2">
        <v>30273</v>
      </c>
      <c r="B38">
        <v>101</v>
      </c>
      <c r="C38">
        <v>-56</v>
      </c>
      <c r="D38">
        <v>-56.7</v>
      </c>
      <c r="F38">
        <v>42734</v>
      </c>
      <c r="G38">
        <v>-90.097900390630002</v>
      </c>
      <c r="H38" s="2">
        <f t="shared" si="0"/>
        <v>39448</v>
      </c>
      <c r="I38">
        <f t="shared" si="1"/>
        <v>-81.55</v>
      </c>
      <c r="J38">
        <f t="shared" si="2"/>
        <v>73.0666010881326</v>
      </c>
      <c r="K38">
        <f>(I38-AVERAGE($I$12:I$51))^2</f>
        <v>105.53966556250009</v>
      </c>
      <c r="L38">
        <f t="shared" si="3"/>
        <v>8.5479003906300051</v>
      </c>
      <c r="M38">
        <f>LOOKUP(F38,'[1]LM 37,8'!$A$2:$A$538,'[1]LM 37,8'!$B$2:$B$538)</f>
        <v>-87.76237487793</v>
      </c>
      <c r="N38">
        <f t="shared" si="4"/>
        <v>38.593601623935818</v>
      </c>
      <c r="O38">
        <f t="shared" si="5"/>
        <v>6.212374877930003</v>
      </c>
    </row>
    <row r="39" spans="1:15" x14ac:dyDescent="0.3">
      <c r="A39" s="2">
        <v>30305</v>
      </c>
      <c r="B39">
        <v>100.32</v>
      </c>
      <c r="C39">
        <v>-55.32</v>
      </c>
      <c r="D39">
        <v>-56.02</v>
      </c>
      <c r="F39">
        <v>43100</v>
      </c>
      <c r="G39">
        <v>-92.222763061519998</v>
      </c>
      <c r="H39" s="2">
        <f t="shared" si="0"/>
        <v>39814</v>
      </c>
      <c r="I39">
        <f t="shared" si="1"/>
        <v>-84.51</v>
      </c>
      <c r="J39">
        <f t="shared" si="2"/>
        <v>59.486714043147259</v>
      </c>
      <c r="K39">
        <f>(I39-AVERAGE($I$12:I$51))^2</f>
        <v>175.11890556250032</v>
      </c>
      <c r="L39">
        <f t="shared" si="3"/>
        <v>7.7127630615199934</v>
      </c>
      <c r="M39">
        <f>LOOKUP(F39,'[1]LM 37,8'!$A$2:$A$538,'[1]LM 37,8'!$B$2:$B$538)</f>
        <v>-89.916679382319998</v>
      </c>
      <c r="N39">
        <f t="shared" si="4"/>
        <v>29.2321819432041</v>
      </c>
      <c r="O39">
        <f t="shared" si="5"/>
        <v>5.406679382319993</v>
      </c>
    </row>
    <row r="40" spans="1:15" x14ac:dyDescent="0.3">
      <c r="A40" s="2">
        <v>30523</v>
      </c>
      <c r="B40">
        <v>100.82</v>
      </c>
      <c r="C40">
        <v>-55.82</v>
      </c>
      <c r="D40">
        <v>-56.52</v>
      </c>
      <c r="F40">
        <v>43465</v>
      </c>
      <c r="G40">
        <v>-92.306007385249998</v>
      </c>
      <c r="H40" s="2">
        <f t="shared" si="0"/>
        <v>40179</v>
      </c>
      <c r="I40">
        <f t="shared" si="1"/>
        <v>-84.56</v>
      </c>
      <c r="J40">
        <f t="shared" si="2"/>
        <v>60.000630412347476</v>
      </c>
      <c r="K40">
        <f>(I40-AVERAGE($I$12:I$51))^2</f>
        <v>176.44473056250024</v>
      </c>
      <c r="L40">
        <f t="shared" si="3"/>
        <v>7.746007385249996</v>
      </c>
      <c r="M40">
        <f>LOOKUP(F40,'[1]LM 37,8'!$A$2:$A$538,'[1]LM 37,8'!$B$2:$B$538)</f>
        <v>-90.585311889650001</v>
      </c>
      <c r="N40">
        <f t="shared" si="4"/>
        <v>36.304383367557634</v>
      </c>
      <c r="O40">
        <f t="shared" si="5"/>
        <v>6.0253118896499984</v>
      </c>
    </row>
    <row r="41" spans="1:15" x14ac:dyDescent="0.3">
      <c r="A41" s="2">
        <v>30558</v>
      </c>
      <c r="B41">
        <v>101.85</v>
      </c>
      <c r="C41">
        <v>-56.85</v>
      </c>
      <c r="D41">
        <v>-57.55</v>
      </c>
      <c r="F41">
        <v>43830</v>
      </c>
      <c r="G41">
        <v>-90.029571533199999</v>
      </c>
      <c r="H41" s="2">
        <f t="shared" si="0"/>
        <v>40544</v>
      </c>
      <c r="I41">
        <f t="shared" si="1"/>
        <v>-84.5</v>
      </c>
      <c r="J41">
        <f t="shared" si="2"/>
        <v>30.576161340775784</v>
      </c>
      <c r="K41">
        <f>(I41-AVERAGE($I$12:I$51))^2</f>
        <v>174.8543405625002</v>
      </c>
      <c r="L41">
        <f t="shared" si="3"/>
        <v>5.5295715331999986</v>
      </c>
      <c r="M41">
        <f>LOOKUP(F41,'[1]LM 37,8'!$A$2:$A$538,'[1]LM 37,8'!$B$2:$B$538)</f>
        <v>-89.258277893070002</v>
      </c>
      <c r="N41">
        <f t="shared" si="4"/>
        <v>22.641208507678694</v>
      </c>
      <c r="O41">
        <f t="shared" si="5"/>
        <v>4.7582778930700016</v>
      </c>
    </row>
    <row r="42" spans="1:15" x14ac:dyDescent="0.3">
      <c r="A42" s="2">
        <v>30616</v>
      </c>
      <c r="B42">
        <v>101.79</v>
      </c>
      <c r="C42">
        <v>-56.79</v>
      </c>
      <c r="D42">
        <v>-57.49</v>
      </c>
      <c r="F42">
        <v>44195</v>
      </c>
      <c r="G42">
        <v>-85.989875793460001</v>
      </c>
      <c r="H42" s="2">
        <f t="shared" si="0"/>
        <v>40909</v>
      </c>
      <c r="I42">
        <f t="shared" si="1"/>
        <v>-81.81</v>
      </c>
      <c r="J42">
        <f t="shared" si="2"/>
        <v>17.471361648752858</v>
      </c>
      <c r="K42">
        <f>(I42-AVERAGE($I$12:I$51))^2</f>
        <v>110.9493555625002</v>
      </c>
      <c r="L42">
        <f t="shared" si="3"/>
        <v>4.179875793459999</v>
      </c>
      <c r="M42">
        <f>LOOKUP(F42,'[1]LM 37,8'!$A$2:$A$538,'[1]LM 37,8'!$B$2:$B$538)</f>
        <v>-85.846618652339998</v>
      </c>
      <c r="N42">
        <f t="shared" si="4"/>
        <v>16.294290144419165</v>
      </c>
      <c r="O42">
        <f t="shared" si="5"/>
        <v>4.0366186523399961</v>
      </c>
    </row>
    <row r="43" spans="1:15" x14ac:dyDescent="0.3">
      <c r="A43" s="2">
        <v>30710</v>
      </c>
      <c r="B43">
        <v>100.72</v>
      </c>
      <c r="C43">
        <v>-55.72</v>
      </c>
      <c r="D43">
        <v>-56.42</v>
      </c>
      <c r="F43">
        <v>44561</v>
      </c>
      <c r="G43">
        <v>-84.676551818850001</v>
      </c>
      <c r="H43" s="2">
        <f t="shared" si="0"/>
        <v>41275</v>
      </c>
      <c r="I43">
        <f t="shared" si="1"/>
        <v>-80.17</v>
      </c>
      <c r="J43">
        <f t="shared" si="2"/>
        <v>20.309009295980236</v>
      </c>
      <c r="K43">
        <f>(I43-AVERAGE($I$12:I$51))^2</f>
        <v>79.089895562500161</v>
      </c>
      <c r="L43">
        <f t="shared" si="3"/>
        <v>4.5065518188499993</v>
      </c>
      <c r="M43">
        <f>LOOKUP(F43,'[1]LM 37,8'!$A$2:$A$538,'[1]LM 37,8'!$B$2:$B$538)</f>
        <v>-83.538391113279999</v>
      </c>
      <c r="N43">
        <f t="shared" si="4"/>
        <v>11.346058692023663</v>
      </c>
      <c r="O43">
        <f t="shared" si="5"/>
        <v>3.3683911132799977</v>
      </c>
    </row>
    <row r="44" spans="1:15" x14ac:dyDescent="0.3">
      <c r="A44" s="2">
        <v>30791</v>
      </c>
      <c r="B44">
        <v>99.85</v>
      </c>
      <c r="C44">
        <v>-54.85</v>
      </c>
      <c r="D44">
        <v>-55.55</v>
      </c>
      <c r="F44">
        <v>44926</v>
      </c>
      <c r="G44">
        <v>-83.553184509280001</v>
      </c>
      <c r="H44" s="2">
        <f t="shared" si="0"/>
        <v>41640</v>
      </c>
      <c r="I44">
        <f t="shared" si="1"/>
        <v>-77.67</v>
      </c>
      <c r="J44">
        <f t="shared" si="2"/>
        <v>34.611859970232146</v>
      </c>
      <c r="K44">
        <f>(I44-AVERAGE($I$12:I$51))^2</f>
        <v>40.873645562500116</v>
      </c>
      <c r="L44">
        <f t="shared" si="3"/>
        <v>5.8831845092799995</v>
      </c>
      <c r="M44">
        <f>LOOKUP(F44,'[1]LM 37,8'!$A$2:$A$538,'[1]LM 37,8'!$B$2:$B$538)</f>
        <v>-82.28157043457</v>
      </c>
      <c r="N44">
        <f t="shared" si="4"/>
        <v>21.266581873000121</v>
      </c>
      <c r="O44">
        <f t="shared" si="5"/>
        <v>4.6115704345699982</v>
      </c>
    </row>
    <row r="45" spans="1:15" x14ac:dyDescent="0.3">
      <c r="A45" s="2">
        <v>30846</v>
      </c>
      <c r="B45">
        <v>101.15</v>
      </c>
      <c r="C45">
        <v>-56.15</v>
      </c>
      <c r="D45">
        <v>-56.85</v>
      </c>
      <c r="F45">
        <v>45291</v>
      </c>
      <c r="G45">
        <v>-82.075386047359999</v>
      </c>
      <c r="H45" s="2">
        <f t="shared" si="0"/>
        <v>42005</v>
      </c>
      <c r="I45">
        <f t="shared" si="1"/>
        <v>-77.14</v>
      </c>
      <c r="J45">
        <f t="shared" si="2"/>
        <v>24.358035436475745</v>
      </c>
      <c r="K45">
        <f>(I45-AVERAGE($I$12:I$51))^2</f>
        <v>34.377700562500095</v>
      </c>
      <c r="L45">
        <f t="shared" si="3"/>
        <v>4.935386047359998</v>
      </c>
      <c r="M45">
        <f>LOOKUP(F45,'[1]LM 37,8'!$A$2:$A$538,'[1]LM 37,8'!$B$2:$B$538)</f>
        <v>-81.026275634770002</v>
      </c>
      <c r="N45">
        <f t="shared" si="4"/>
        <v>15.103138309406978</v>
      </c>
      <c r="O45">
        <f t="shared" si="5"/>
        <v>3.8862756347700014</v>
      </c>
    </row>
    <row r="46" spans="1:15" x14ac:dyDescent="0.3">
      <c r="A46" s="2">
        <v>31132</v>
      </c>
      <c r="B46">
        <v>101.2</v>
      </c>
      <c r="C46">
        <v>-56.2</v>
      </c>
      <c r="D46">
        <v>-56.9</v>
      </c>
      <c r="F46">
        <v>45656</v>
      </c>
      <c r="G46">
        <v>-80.170143127439999</v>
      </c>
      <c r="H46" s="2">
        <f t="shared" si="0"/>
        <v>42370</v>
      </c>
      <c r="I46">
        <f t="shared" si="1"/>
        <v>-78.48</v>
      </c>
      <c r="J46">
        <f t="shared" si="2"/>
        <v>2.8565837912326484</v>
      </c>
      <c r="K46">
        <f>(I46-AVERAGE($I$12:I$51))^2</f>
        <v>51.886810562500159</v>
      </c>
      <c r="L46">
        <f t="shared" si="3"/>
        <v>1.6901431274399954</v>
      </c>
      <c r="M46">
        <f>LOOKUP(F46,'[1]LM 37,8'!$A$2:$A$538,'[1]LM 37,8'!$B$2:$B$538)</f>
        <v>-79.344886779790002</v>
      </c>
      <c r="N46">
        <f t="shared" si="4"/>
        <v>0.74802914185551284</v>
      </c>
      <c r="O46">
        <f t="shared" si="5"/>
        <v>0.86488677978999817</v>
      </c>
    </row>
    <row r="47" spans="1:15" x14ac:dyDescent="0.3">
      <c r="A47" s="2">
        <v>31211</v>
      </c>
      <c r="B47">
        <v>102.77</v>
      </c>
      <c r="C47">
        <v>-57.77</v>
      </c>
      <c r="D47">
        <v>-58.47</v>
      </c>
      <c r="F47">
        <v>46022</v>
      </c>
      <c r="G47">
        <v>-80.012298583979998</v>
      </c>
      <c r="H47" s="2">
        <f t="shared" si="0"/>
        <v>42736</v>
      </c>
      <c r="I47">
        <f t="shared" si="1"/>
        <v>-76.78</v>
      </c>
      <c r="J47">
        <f t="shared" si="2"/>
        <v>10.447754135999093</v>
      </c>
      <c r="K47">
        <f>(I47-AVERAGE($I$12:I$51))^2</f>
        <v>30.285760562500094</v>
      </c>
      <c r="L47">
        <f t="shared" si="3"/>
        <v>3.2322985839799969</v>
      </c>
      <c r="M47">
        <f>LOOKUP(F47,'[1]LM 37,8'!$A$2:$A$538,'[1]LM 37,8'!$B$2:$B$538)</f>
        <v>-78.537384033199999</v>
      </c>
      <c r="N47">
        <f t="shared" si="4"/>
        <v>3.08839864014629</v>
      </c>
      <c r="O47">
        <f t="shared" si="5"/>
        <v>1.7573840331999975</v>
      </c>
    </row>
    <row r="48" spans="1:15" x14ac:dyDescent="0.3">
      <c r="A48" s="2">
        <v>31245</v>
      </c>
      <c r="B48">
        <v>104.05</v>
      </c>
      <c r="C48">
        <v>-59.05</v>
      </c>
      <c r="D48">
        <v>-59.75</v>
      </c>
      <c r="F48">
        <v>46387</v>
      </c>
      <c r="G48">
        <v>-78.625289916989999</v>
      </c>
      <c r="H48" s="2">
        <f t="shared" si="0"/>
        <v>43101</v>
      </c>
      <c r="I48">
        <f t="shared" si="1"/>
        <v>-76.239999999999895</v>
      </c>
      <c r="J48">
        <f t="shared" si="2"/>
        <v>5.6896079880946555</v>
      </c>
      <c r="K48">
        <f>(I48-AVERAGE($I$12:I$51))^2</f>
        <v>24.633850562499035</v>
      </c>
      <c r="L48">
        <f t="shared" si="3"/>
        <v>2.3852899169901036</v>
      </c>
      <c r="M48">
        <f>LOOKUP(F48,'[1]LM 37,8'!$A$2:$A$538,'[1]LM 37,8'!$B$2:$B$538)</f>
        <v>-77.590782165530001</v>
      </c>
      <c r="N48">
        <f t="shared" si="4"/>
        <v>1.8246124587142021</v>
      </c>
      <c r="O48">
        <f t="shared" si="5"/>
        <v>1.3507821655301058</v>
      </c>
    </row>
    <row r="49" spans="1:15" x14ac:dyDescent="0.3">
      <c r="A49" s="2">
        <v>31278</v>
      </c>
      <c r="B49">
        <v>104.88</v>
      </c>
      <c r="C49">
        <v>-59.88</v>
      </c>
      <c r="D49">
        <v>-60.58</v>
      </c>
      <c r="F49">
        <v>46752</v>
      </c>
      <c r="G49">
        <v>-75.79892730713</v>
      </c>
      <c r="H49" s="2">
        <f t="shared" si="0"/>
        <v>43466</v>
      </c>
      <c r="I49">
        <f t="shared" si="1"/>
        <v>-74.2</v>
      </c>
      <c r="J49">
        <f t="shared" si="2"/>
        <v>2.556568533485986</v>
      </c>
      <c r="K49">
        <f>(I49-AVERAGE($I$12:I$51))^2</f>
        <v>8.5453905625000584</v>
      </c>
      <c r="L49">
        <f t="shared" si="3"/>
        <v>1.5989273071299976</v>
      </c>
      <c r="M49">
        <f>LOOKUP(F49,'[1]LM 37,8'!$A$2:$A$538,'[1]LM 37,8'!$B$2:$B$538)</f>
        <v>-75.408828735349999</v>
      </c>
      <c r="N49">
        <f t="shared" si="4"/>
        <v>1.4612669114078718</v>
      </c>
      <c r="O49">
        <f t="shared" si="5"/>
        <v>1.2088287353499965</v>
      </c>
    </row>
    <row r="50" spans="1:15" x14ac:dyDescent="0.3">
      <c r="A50" s="2">
        <v>31327</v>
      </c>
      <c r="B50">
        <v>105.4</v>
      </c>
      <c r="C50">
        <v>-60.4</v>
      </c>
      <c r="D50">
        <v>-61.1</v>
      </c>
      <c r="F50">
        <v>47117</v>
      </c>
      <c r="G50">
        <v>-75.271575927729998</v>
      </c>
      <c r="H50" s="2">
        <f t="shared" si="0"/>
        <v>43831</v>
      </c>
      <c r="I50">
        <f t="shared" si="1"/>
        <v>-73.33</v>
      </c>
      <c r="J50">
        <f t="shared" si="2"/>
        <v>3.769717083140609</v>
      </c>
      <c r="K50">
        <f>(I50-AVERAGE($I$12:I$51))^2</f>
        <v>4.2158355625000228</v>
      </c>
      <c r="L50">
        <f t="shared" si="3"/>
        <v>1.9415759277299998</v>
      </c>
      <c r="M50">
        <f>LOOKUP(F50,'[1]LM 37,8'!$A$2:$A$538,'[1]LM 37,8'!$B$2:$B$538)</f>
        <v>-74.158508300779999</v>
      </c>
      <c r="N50">
        <f t="shared" si="4"/>
        <v>0.68642600446136481</v>
      </c>
      <c r="O50">
        <f t="shared" si="5"/>
        <v>0.82850830078000115</v>
      </c>
    </row>
    <row r="51" spans="1:15" x14ac:dyDescent="0.3">
      <c r="A51" s="2">
        <v>31370</v>
      </c>
      <c r="B51">
        <v>104.82</v>
      </c>
      <c r="C51">
        <v>-59.82</v>
      </c>
      <c r="D51">
        <v>-60.52</v>
      </c>
      <c r="F51">
        <v>47483</v>
      </c>
      <c r="G51">
        <v>-82.008903503420001</v>
      </c>
      <c r="H51" s="2">
        <f t="shared" si="0"/>
        <v>44197</v>
      </c>
      <c r="I51">
        <f t="shared" si="1"/>
        <v>-72.03</v>
      </c>
      <c r="J51">
        <f t="shared" si="2"/>
        <v>99.578515130567951</v>
      </c>
      <c r="K51">
        <f>(I51-AVERAGE($I$12:I$51))^2</f>
        <v>0.56738556250001271</v>
      </c>
      <c r="L51">
        <f t="shared" si="3"/>
        <v>9.9789035034199998</v>
      </c>
      <c r="M51">
        <f>LOOKUP(F51,'[1]LM 37,8'!$A$2:$A$538,'[1]LM 37,8'!$B$2:$B$538)</f>
        <v>-78.004776000980002</v>
      </c>
      <c r="N51">
        <f t="shared" si="4"/>
        <v>35.697948261886566</v>
      </c>
      <c r="O51">
        <f t="shared" si="5"/>
        <v>5.9747760009800004</v>
      </c>
    </row>
    <row r="52" spans="1:15" x14ac:dyDescent="0.3">
      <c r="A52" s="2">
        <v>31421</v>
      </c>
      <c r="B52">
        <v>104.1</v>
      </c>
      <c r="C52">
        <v>-59.1</v>
      </c>
      <c r="D52">
        <v>-59.8</v>
      </c>
      <c r="F52">
        <v>47848</v>
      </c>
      <c r="G52">
        <v>-86.998565673830001</v>
      </c>
      <c r="H52" s="2">
        <f t="shared" si="0"/>
        <v>44562</v>
      </c>
      <c r="I52">
        <f t="shared" si="1"/>
        <v>-71.540000000000006</v>
      </c>
      <c r="J52">
        <f t="shared" si="2"/>
        <v>238.96725269211498</v>
      </c>
      <c r="K52">
        <f>(I52-AVERAGE($I$12:I$51))^2</f>
        <v>6.9300562500007129E-2</v>
      </c>
      <c r="L52">
        <f t="shared" si="3"/>
        <v>15.458565673829995</v>
      </c>
      <c r="M52">
        <f>LOOKUP(F52,'[1]LM 37,8'!$A$2:$A$538,'[1]LM 37,8'!$B$2:$B$538)</f>
        <v>-83.373504638669999</v>
      </c>
      <c r="N52">
        <f t="shared" si="4"/>
        <v>140.03183203342425</v>
      </c>
      <c r="O52">
        <f t="shared" si="5"/>
        <v>11.833504638669993</v>
      </c>
    </row>
    <row r="53" spans="1:15" x14ac:dyDescent="0.3">
      <c r="A53" s="2">
        <v>31467</v>
      </c>
      <c r="B53">
        <v>102.83</v>
      </c>
      <c r="C53">
        <v>-57.83</v>
      </c>
      <c r="D53">
        <v>-58.53</v>
      </c>
      <c r="F53">
        <v>48213</v>
      </c>
      <c r="G53">
        <v>-90.996467590329999</v>
      </c>
      <c r="H53" s="2">
        <f t="shared" si="0"/>
        <v>44927</v>
      </c>
      <c r="I53">
        <f t="shared" si="1"/>
        <v>-71.239999999999895</v>
      </c>
      <c r="J53">
        <f t="shared" si="2"/>
        <v>390.3180116477638</v>
      </c>
      <c r="K53">
        <f>(I53-AVERAGE($I$12:I$51))^2</f>
        <v>1.3505625000071527E-3</v>
      </c>
      <c r="L53">
        <f t="shared" si="3"/>
        <v>19.756467590330104</v>
      </c>
      <c r="M53">
        <f>LOOKUP(F53,'[1]LM 37,8'!$A$2:$A$538,'[1]LM 37,8'!$B$2:$B$538)</f>
        <v>-87.65916442871</v>
      </c>
      <c r="N53">
        <f t="shared" si="4"/>
        <v>269.5889605370192</v>
      </c>
      <c r="O53">
        <f t="shared" si="5"/>
        <v>16.419164428710104</v>
      </c>
    </row>
    <row r="54" spans="1:15" x14ac:dyDescent="0.3">
      <c r="A54" s="2">
        <v>31615</v>
      </c>
      <c r="B54">
        <v>104.99</v>
      </c>
      <c r="C54">
        <v>-59.99</v>
      </c>
      <c r="D54">
        <v>-60.69</v>
      </c>
      <c r="F54">
        <v>48578</v>
      </c>
      <c r="G54">
        <v>-94.178047180180002</v>
      </c>
      <c r="H54" s="2">
        <f t="shared" si="0"/>
        <v>45292</v>
      </c>
      <c r="I54">
        <f t="shared" si="1"/>
        <v>-71.239999999999895</v>
      </c>
      <c r="J54">
        <f t="shared" si="2"/>
        <v>526.15400844016858</v>
      </c>
      <c r="K54">
        <f>(I54-AVERAGE($I$12:I$51))^2</f>
        <v>1.3505625000071527E-3</v>
      </c>
      <c r="L54">
        <f t="shared" si="3"/>
        <v>22.938047180180106</v>
      </c>
      <c r="M54">
        <f>LOOKUP(F54,'[1]LM 37,8'!$A$2:$A$538,'[1]LM 37,8'!$B$2:$B$538)</f>
        <v>-91.07942199707</v>
      </c>
      <c r="N54">
        <f t="shared" si="4"/>
        <v>393.60266517782912</v>
      </c>
      <c r="O54">
        <f t="shared" si="5"/>
        <v>19.839421997070104</v>
      </c>
    </row>
    <row r="55" spans="1:15" x14ac:dyDescent="0.3">
      <c r="A55" s="2">
        <v>31635</v>
      </c>
      <c r="B55">
        <v>105.78</v>
      </c>
      <c r="C55">
        <v>-60.78</v>
      </c>
      <c r="D55">
        <v>-61.48</v>
      </c>
      <c r="F55">
        <v>48944</v>
      </c>
      <c r="G55">
        <v>-96.817741394039999</v>
      </c>
      <c r="H55" s="2">
        <f t="shared" si="0"/>
        <v>45658</v>
      </c>
      <c r="I55">
        <f t="shared" si="1"/>
        <v>-71.239999999999895</v>
      </c>
      <c r="J55">
        <f t="shared" si="2"/>
        <v>654.22085482039256</v>
      </c>
      <c r="K55">
        <f>(I55-AVERAGE($I$12:I$51))^2</f>
        <v>1.3505625000071527E-3</v>
      </c>
      <c r="L55">
        <f t="shared" si="3"/>
        <v>25.577741394040103</v>
      </c>
      <c r="M55">
        <f>LOOKUP(F55,'[1]LM 37,8'!$A$2:$A$538,'[1]LM 37,8'!$B$2:$B$538)</f>
        <v>-93.87361907959</v>
      </c>
      <c r="N55">
        <f t="shared" si="4"/>
        <v>512.28071263998527</v>
      </c>
      <c r="O55">
        <f t="shared" si="5"/>
        <v>22.633619079590105</v>
      </c>
    </row>
    <row r="56" spans="1:15" x14ac:dyDescent="0.3">
      <c r="A56" s="2">
        <v>31684</v>
      </c>
      <c r="B56">
        <v>106.07</v>
      </c>
      <c r="C56">
        <v>-61.07</v>
      </c>
      <c r="D56">
        <v>-61.77</v>
      </c>
      <c r="F56">
        <v>49309</v>
      </c>
      <c r="G56">
        <v>-99.75038909912</v>
      </c>
      <c r="H56" s="2">
        <f t="shared" si="0"/>
        <v>46023</v>
      </c>
      <c r="I56">
        <f t="shared" si="1"/>
        <v>-71.239999999999895</v>
      </c>
      <c r="J56">
        <f t="shared" si="2"/>
        <v>812.8422865832265</v>
      </c>
      <c r="K56">
        <f>(I56-AVERAGE($I$12:I$51))^2</f>
        <v>1.3505625000071527E-3</v>
      </c>
      <c r="L56">
        <f t="shared" si="3"/>
        <v>28.510389099120104</v>
      </c>
      <c r="M56">
        <f>LOOKUP(F56,'[1]LM 37,8'!$A$2:$A$538,'[1]LM 37,8'!$B$2:$B$538)</f>
        <v>-96.673881530759999</v>
      </c>
      <c r="N56">
        <f t="shared" si="4"/>
        <v>646.8823297207399</v>
      </c>
      <c r="O56">
        <f t="shared" si="5"/>
        <v>25.433881530760104</v>
      </c>
    </row>
    <row r="57" spans="1:15" x14ac:dyDescent="0.3">
      <c r="A57" s="2">
        <v>31733</v>
      </c>
      <c r="B57">
        <v>106.06</v>
      </c>
      <c r="C57">
        <v>-61.06</v>
      </c>
      <c r="D57">
        <v>-61.76</v>
      </c>
      <c r="F57">
        <v>49674</v>
      </c>
      <c r="G57">
        <v>-101.9426193237</v>
      </c>
      <c r="H57" s="2">
        <f t="shared" si="0"/>
        <v>46388</v>
      </c>
      <c r="I57">
        <f t="shared" si="1"/>
        <v>-71.239999999999895</v>
      </c>
      <c r="J57">
        <f t="shared" si="2"/>
        <v>942.65083333604309</v>
      </c>
      <c r="K57">
        <f>(I57-AVERAGE($I$12:I$51))^2</f>
        <v>1.3505625000071527E-3</v>
      </c>
      <c r="L57">
        <f t="shared" si="3"/>
        <v>30.702619323700105</v>
      </c>
      <c r="M57">
        <f>LOOKUP(F57,'[1]LM 37,8'!$A$2:$A$538,'[1]LM 37,8'!$B$2:$B$538)</f>
        <v>-99.09287261963</v>
      </c>
      <c r="N57">
        <f t="shared" si="4"/>
        <v>775.78251316534045</v>
      </c>
      <c r="O57">
        <f t="shared" si="5"/>
        <v>27.852872619630105</v>
      </c>
    </row>
    <row r="58" spans="1:15" x14ac:dyDescent="0.3">
      <c r="A58" s="2">
        <v>31789</v>
      </c>
      <c r="B58">
        <v>105.66</v>
      </c>
      <c r="C58">
        <v>-60.66</v>
      </c>
      <c r="D58">
        <v>-61.36</v>
      </c>
      <c r="F58">
        <v>50039</v>
      </c>
      <c r="G58">
        <v>-103.6361083984</v>
      </c>
      <c r="H58" s="2">
        <f t="shared" si="0"/>
        <v>46753</v>
      </c>
      <c r="I58">
        <f t="shared" si="1"/>
        <v>-71.239999999999895</v>
      </c>
      <c r="J58">
        <f t="shared" si="2"/>
        <v>1049.5078393608896</v>
      </c>
      <c r="K58">
        <f>(I58-AVERAGE($I$12:I$51))^2</f>
        <v>1.3505625000071527E-3</v>
      </c>
      <c r="L58">
        <f t="shared" si="3"/>
        <v>32.396108398400102</v>
      </c>
      <c r="M58">
        <f>LOOKUP(F58,'[1]LM 37,8'!$A$2:$A$538,'[1]LM 37,8'!$B$2:$B$538)</f>
        <v>-100.9356765747</v>
      </c>
      <c r="N58">
        <f t="shared" si="4"/>
        <v>881.83320722919234</v>
      </c>
      <c r="O58">
        <f t="shared" si="5"/>
        <v>29.695676574700101</v>
      </c>
    </row>
    <row r="59" spans="1:15" x14ac:dyDescent="0.3">
      <c r="A59" s="2">
        <v>31831</v>
      </c>
      <c r="B59">
        <v>105.33</v>
      </c>
      <c r="C59">
        <v>-60.33</v>
      </c>
      <c r="D59">
        <v>-61.03</v>
      </c>
      <c r="F59">
        <v>50405</v>
      </c>
      <c r="G59">
        <v>-105.00579071040001</v>
      </c>
      <c r="H59" s="2">
        <f t="shared" si="0"/>
        <v>47119</v>
      </c>
      <c r="I59">
        <f t="shared" si="1"/>
        <v>-71.239999999999895</v>
      </c>
      <c r="J59">
        <f t="shared" si="2"/>
        <v>1140.1286222985425</v>
      </c>
      <c r="K59">
        <f>(I59-AVERAGE($I$12:I$51))^2</f>
        <v>1.3505625000071527E-3</v>
      </c>
      <c r="L59">
        <f t="shared" si="3"/>
        <v>33.765790710400111</v>
      </c>
      <c r="M59">
        <f>LOOKUP(F59,'[1]LM 37,8'!$A$2:$A$538,'[1]LM 37,8'!$B$2:$B$538)</f>
        <v>-102.40264129640001</v>
      </c>
      <c r="N59">
        <f t="shared" si="4"/>
        <v>971.11021256810159</v>
      </c>
      <c r="O59">
        <f t="shared" si="5"/>
        <v>31.16264129640011</v>
      </c>
    </row>
    <row r="60" spans="1:15" x14ac:dyDescent="0.3">
      <c r="A60" s="2">
        <v>31904</v>
      </c>
      <c r="B60">
        <v>105.45</v>
      </c>
      <c r="C60">
        <v>-60.45</v>
      </c>
      <c r="D60">
        <v>-61.15</v>
      </c>
      <c r="F60">
        <v>50770</v>
      </c>
      <c r="G60">
        <v>-106.1965637207</v>
      </c>
      <c r="H60" s="2">
        <f t="shared" si="0"/>
        <v>47484</v>
      </c>
      <c r="I60">
        <f t="shared" si="1"/>
        <v>-71.239999999999895</v>
      </c>
      <c r="J60">
        <f t="shared" si="2"/>
        <v>1221.9613471593666</v>
      </c>
      <c r="K60">
        <f>(I60-AVERAGE($I$12:I$51))^2</f>
        <v>1.3505625000071527E-3</v>
      </c>
      <c r="L60">
        <f t="shared" si="3"/>
        <v>34.956563720700103</v>
      </c>
      <c r="M60">
        <f>LOOKUP(F60,'[1]LM 37,8'!$A$2:$A$538,'[1]LM 37,8'!$B$2:$B$538)</f>
        <v>-103.6450881958</v>
      </c>
      <c r="N60">
        <f t="shared" si="4"/>
        <v>1050.0897409775832</v>
      </c>
      <c r="O60">
        <f t="shared" si="5"/>
        <v>32.405088195800104</v>
      </c>
    </row>
    <row r="61" spans="1:15" x14ac:dyDescent="0.3">
      <c r="A61" s="2">
        <v>31950</v>
      </c>
      <c r="B61">
        <v>106.43</v>
      </c>
      <c r="C61">
        <v>-61.43</v>
      </c>
      <c r="D61">
        <v>-62.13</v>
      </c>
      <c r="F61">
        <v>51135</v>
      </c>
      <c r="G61">
        <v>-107.27764892579999</v>
      </c>
      <c r="H61" s="2">
        <f t="shared" si="0"/>
        <v>47849</v>
      </c>
      <c r="I61">
        <f t="shared" si="1"/>
        <v>-71.239999999999895</v>
      </c>
      <c r="J61">
        <f t="shared" si="2"/>
        <v>1298.712140099221</v>
      </c>
      <c r="K61">
        <f>(I61-AVERAGE($I$12:I$51))^2</f>
        <v>1.3505625000071527E-3</v>
      </c>
      <c r="L61">
        <f t="shared" si="3"/>
        <v>36.037648925800099</v>
      </c>
      <c r="M61">
        <f>LOOKUP(F61,'[1]LM 37,8'!$A$2:$A$538,'[1]LM 37,8'!$B$2:$B$538)</f>
        <v>-104.75615692140001</v>
      </c>
      <c r="N61">
        <f t="shared" si="4"/>
        <v>1123.3327747799165</v>
      </c>
      <c r="O61">
        <f t="shared" si="5"/>
        <v>33.51615692140011</v>
      </c>
    </row>
    <row r="62" spans="1:15" x14ac:dyDescent="0.3">
      <c r="A62" s="2">
        <v>31993</v>
      </c>
      <c r="B62">
        <v>107.15</v>
      </c>
      <c r="C62">
        <v>-62.15</v>
      </c>
      <c r="D62">
        <v>-62.85</v>
      </c>
      <c r="F62">
        <v>51500</v>
      </c>
      <c r="G62">
        <v>-108.2708358765</v>
      </c>
      <c r="H62" s="2">
        <f t="shared" si="0"/>
        <v>48214</v>
      </c>
      <c r="I62">
        <f t="shared" si="1"/>
        <v>-71.239999999999895</v>
      </c>
      <c r="J62">
        <f t="shared" si="2"/>
        <v>1371.2828057122874</v>
      </c>
      <c r="K62">
        <f>(I62-AVERAGE($I$12:I$51))^2</f>
        <v>1.3505625000071527E-3</v>
      </c>
      <c r="L62">
        <f t="shared" si="3"/>
        <v>37.030835876500106</v>
      </c>
      <c r="M62">
        <f>LOOKUP(F62,'[1]LM 37,8'!$A$2:$A$538,'[1]LM 37,8'!$B$2:$B$538)</f>
        <v>-105.7728729248</v>
      </c>
      <c r="N62">
        <f t="shared" si="4"/>
        <v>1192.519312440392</v>
      </c>
      <c r="O62">
        <f t="shared" si="5"/>
        <v>34.532872924800103</v>
      </c>
    </row>
    <row r="63" spans="1:15" x14ac:dyDescent="0.3">
      <c r="A63" s="2">
        <v>32041</v>
      </c>
      <c r="B63">
        <v>106.9</v>
      </c>
      <c r="C63">
        <v>-61.9</v>
      </c>
      <c r="D63">
        <v>-62.6</v>
      </c>
      <c r="F63">
        <v>51866</v>
      </c>
      <c r="G63">
        <v>-106.0140380859</v>
      </c>
      <c r="H63" s="2">
        <f t="shared" si="0"/>
        <v>48580</v>
      </c>
      <c r="I63">
        <f t="shared" si="1"/>
        <v>-71.239999999999895</v>
      </c>
      <c r="J63">
        <f t="shared" si="2"/>
        <v>1209.2337247996309</v>
      </c>
      <c r="K63">
        <f>(I63-AVERAGE($I$12:I$51))^2</f>
        <v>1.3505625000071527E-3</v>
      </c>
      <c r="L63">
        <f t="shared" si="3"/>
        <v>34.774038085900102</v>
      </c>
      <c r="M63">
        <f>LOOKUP(F63,'[1]LM 37,8'!$A$2:$A$538,'[1]LM 37,8'!$B$2:$B$538)</f>
        <v>-104.66175842289999</v>
      </c>
      <c r="N63">
        <f t="shared" si="4"/>
        <v>1117.0139360786936</v>
      </c>
      <c r="O63">
        <f t="shared" si="5"/>
        <v>33.421758422900098</v>
      </c>
    </row>
    <row r="64" spans="1:15" x14ac:dyDescent="0.3">
      <c r="A64" s="2">
        <v>32097</v>
      </c>
      <c r="B64">
        <v>107.25</v>
      </c>
      <c r="C64">
        <v>-62.25</v>
      </c>
      <c r="D64">
        <v>-62.95</v>
      </c>
      <c r="F64">
        <v>52231</v>
      </c>
      <c r="G64">
        <v>-104.5316238403</v>
      </c>
      <c r="H64" s="2">
        <f t="shared" si="0"/>
        <v>48945</v>
      </c>
      <c r="I64">
        <f t="shared" si="1"/>
        <v>-71.239999999999895</v>
      </c>
      <c r="J64">
        <f t="shared" si="2"/>
        <v>1108.3322179240383</v>
      </c>
      <c r="K64">
        <f>(I64-AVERAGE($I$12:I$51))^2</f>
        <v>1.3505625000071527E-3</v>
      </c>
      <c r="L64">
        <f t="shared" si="3"/>
        <v>33.291623840300105</v>
      </c>
      <c r="M64">
        <f>LOOKUP(F64,'[1]LM 37,8'!$A$2:$A$538,'[1]LM 37,8'!$B$2:$B$538)</f>
        <v>-102.9439163208</v>
      </c>
      <c r="N64">
        <f t="shared" si="4"/>
        <v>1005.1383100762952</v>
      </c>
      <c r="O64">
        <f t="shared" si="5"/>
        <v>31.703916320800104</v>
      </c>
    </row>
    <row r="65" spans="1:15" x14ac:dyDescent="0.3">
      <c r="A65" s="2">
        <v>32153</v>
      </c>
      <c r="B65">
        <v>106.45</v>
      </c>
      <c r="C65">
        <v>-61.45</v>
      </c>
      <c r="D65">
        <v>-62.15</v>
      </c>
      <c r="F65">
        <v>52596</v>
      </c>
      <c r="G65">
        <v>-103.5258636475</v>
      </c>
      <c r="H65" s="2">
        <f t="shared" si="0"/>
        <v>49310</v>
      </c>
      <c r="I65">
        <f t="shared" si="1"/>
        <v>-71.239999999999895</v>
      </c>
      <c r="J65">
        <f t="shared" si="2"/>
        <v>1042.376991464969</v>
      </c>
      <c r="K65">
        <f>(I65-AVERAGE($I$12:I$51))^2</f>
        <v>1.3505625000071527E-3</v>
      </c>
      <c r="L65">
        <f t="shared" si="3"/>
        <v>32.285863647500108</v>
      </c>
      <c r="M65">
        <f>LOOKUP(F65,'[1]LM 37,8'!$A$2:$A$538,'[1]LM 37,8'!$B$2:$B$538)</f>
        <v>-101.80811309809999</v>
      </c>
      <c r="N65">
        <f t="shared" si="4"/>
        <v>934.40953837823884</v>
      </c>
      <c r="O65">
        <f t="shared" si="5"/>
        <v>30.568113098100099</v>
      </c>
    </row>
    <row r="66" spans="1:15" x14ac:dyDescent="0.3">
      <c r="A66" s="2">
        <v>32218</v>
      </c>
      <c r="B66">
        <v>105.7</v>
      </c>
      <c r="C66">
        <v>-60.7</v>
      </c>
      <c r="D66">
        <v>-61.4</v>
      </c>
      <c r="F66">
        <v>52961</v>
      </c>
      <c r="G66">
        <v>-102.8013381958</v>
      </c>
      <c r="H66" s="2">
        <f t="shared" si="0"/>
        <v>49675</v>
      </c>
      <c r="I66">
        <f t="shared" si="1"/>
        <v>-71.239999999999895</v>
      </c>
      <c r="J66">
        <f t="shared" si="2"/>
        <v>996.11806870967052</v>
      </c>
      <c r="K66">
        <f>(I66-AVERAGE($I$12:I$51))^2</f>
        <v>1.3505625000071527E-3</v>
      </c>
      <c r="L66">
        <f t="shared" si="3"/>
        <v>31.561338195800104</v>
      </c>
      <c r="M66">
        <f>LOOKUP(F66,'[1]LM 37,8'!$A$2:$A$538,'[1]LM 37,8'!$B$2:$B$538)</f>
        <v>-101.00904083250001</v>
      </c>
      <c r="N66">
        <f t="shared" si="4"/>
        <v>886.19579208705886</v>
      </c>
      <c r="O66">
        <f t="shared" si="5"/>
        <v>29.76904083250011</v>
      </c>
    </row>
    <row r="67" spans="1:15" x14ac:dyDescent="0.3">
      <c r="A67" s="2">
        <v>32265</v>
      </c>
      <c r="B67">
        <v>106.75</v>
      </c>
      <c r="C67">
        <v>-61.75</v>
      </c>
      <c r="D67">
        <v>-62.45</v>
      </c>
      <c r="F67">
        <v>53327</v>
      </c>
      <c r="G67">
        <v>-102.2646484375</v>
      </c>
      <c r="H67" s="2">
        <f t="shared" si="0"/>
        <v>50041</v>
      </c>
      <c r="I67">
        <f t="shared" si="1"/>
        <v>-71.239999999999895</v>
      </c>
      <c r="J67">
        <f t="shared" si="2"/>
        <v>962.5288106704777</v>
      </c>
      <c r="K67">
        <f>(I67-AVERAGE($I$12:I$51))^2</f>
        <v>1.3505625000071527E-3</v>
      </c>
      <c r="L67">
        <f t="shared" si="3"/>
        <v>31.024648437500105</v>
      </c>
      <c r="M67">
        <f>LOOKUP(F67,'[1]LM 37,8'!$A$2:$A$538,'[1]LM 37,8'!$B$2:$B$538)</f>
        <v>-100.4235992432</v>
      </c>
      <c r="N67">
        <f t="shared" si="4"/>
        <v>851.68246478770982</v>
      </c>
      <c r="O67">
        <f t="shared" si="5"/>
        <v>29.183599243200106</v>
      </c>
    </row>
    <row r="68" spans="1:15" x14ac:dyDescent="0.3">
      <c r="A68" s="2">
        <v>32322</v>
      </c>
      <c r="B68">
        <v>107.5</v>
      </c>
      <c r="C68">
        <v>-62.5</v>
      </c>
      <c r="D68">
        <v>-63.2</v>
      </c>
      <c r="F68">
        <v>53692</v>
      </c>
      <c r="G68">
        <v>-101.8660583496</v>
      </c>
      <c r="H68" s="2">
        <f t="shared" ref="H68:H82" si="6">$H$2+F68-$F$2+1</f>
        <v>50406</v>
      </c>
      <c r="I68">
        <f t="shared" ref="I68:I82" si="7">IFERROR(VLOOKUP(H68,A:D,4,FALSE),IFERROR(VLOOKUP(H68,A:D,4),0))</f>
        <v>-71.239999999999895</v>
      </c>
      <c r="J68">
        <f t="shared" si="2"/>
        <v>937.95545003311008</v>
      </c>
      <c r="K68">
        <f>(I68-AVERAGE($I$12:I$51))^2</f>
        <v>1.3505625000071527E-3</v>
      </c>
      <c r="L68">
        <f t="shared" si="3"/>
        <v>30.6260583496001</v>
      </c>
      <c r="M68">
        <f>LOOKUP(F68,'[1]LM 37,8'!$A$2:$A$538,'[1]LM 37,8'!$B$2:$B$538)</f>
        <v>-99.989639282230002</v>
      </c>
      <c r="N68">
        <f t="shared" si="4"/>
        <v>826.54175885834843</v>
      </c>
      <c r="O68">
        <f t="shared" si="5"/>
        <v>28.749639282230106</v>
      </c>
    </row>
    <row r="69" spans="1:15" x14ac:dyDescent="0.3">
      <c r="A69" s="2">
        <v>32364</v>
      </c>
      <c r="B69">
        <v>108.75</v>
      </c>
      <c r="C69">
        <v>-63.75</v>
      </c>
      <c r="D69">
        <v>-64.45</v>
      </c>
      <c r="F69">
        <v>54057</v>
      </c>
      <c r="G69">
        <v>-101.5718002319</v>
      </c>
      <c r="H69" s="2">
        <f t="shared" si="6"/>
        <v>50771</v>
      </c>
      <c r="I69">
        <f t="shared" si="7"/>
        <v>-71.239999999999895</v>
      </c>
      <c r="J69">
        <f t="shared" si="2"/>
        <v>920.01810530789521</v>
      </c>
      <c r="K69">
        <f>(I69-AVERAGE($I$12:I$51))^2</f>
        <v>1.3505625000071527E-3</v>
      </c>
      <c r="L69">
        <f t="shared" si="3"/>
        <v>30.331800231900104</v>
      </c>
      <c r="M69">
        <f>LOOKUP(F69,'[1]LM 37,8'!$A$2:$A$538,'[1]LM 37,8'!$B$2:$B$538)</f>
        <v>-99.668952941889998</v>
      </c>
      <c r="N69">
        <f t="shared" si="4"/>
        <v>808.20536537220187</v>
      </c>
      <c r="O69">
        <f t="shared" si="5"/>
        <v>28.428952941890103</v>
      </c>
    </row>
    <row r="70" spans="1:15" x14ac:dyDescent="0.3">
      <c r="A70" s="2">
        <v>32427</v>
      </c>
      <c r="B70">
        <v>108.9</v>
      </c>
      <c r="C70">
        <v>-63.9</v>
      </c>
      <c r="D70">
        <v>-64.599999999999895</v>
      </c>
      <c r="F70">
        <v>54422</v>
      </c>
      <c r="G70">
        <v>-101.3583145142</v>
      </c>
      <c r="H70" s="2">
        <f t="shared" si="6"/>
        <v>51136</v>
      </c>
      <c r="I70">
        <f t="shared" si="7"/>
        <v>-71.239999999999895</v>
      </c>
      <c r="J70">
        <f t="shared" si="2"/>
        <v>907.11286917627694</v>
      </c>
      <c r="K70">
        <f>(I70-AVERAGE($I$12:I$51))^2</f>
        <v>1.3505625000071527E-3</v>
      </c>
      <c r="L70">
        <f t="shared" si="3"/>
        <v>30.118314514200108</v>
      </c>
      <c r="M70">
        <f>LOOKUP(F70,'[1]LM 37,8'!$A$2:$A$538,'[1]LM 37,8'!$B$2:$B$538)</f>
        <v>-99.435150146479998</v>
      </c>
      <c r="N70">
        <f t="shared" si="4"/>
        <v>794.966491782557</v>
      </c>
      <c r="O70">
        <f t="shared" si="5"/>
        <v>28.195150146480103</v>
      </c>
    </row>
    <row r="71" spans="1:15" x14ac:dyDescent="0.3">
      <c r="A71" s="2">
        <v>32468</v>
      </c>
      <c r="B71">
        <v>108.2</v>
      </c>
      <c r="C71">
        <v>-63.2</v>
      </c>
      <c r="D71">
        <v>-63.9</v>
      </c>
      <c r="F71">
        <v>54788</v>
      </c>
      <c r="G71">
        <v>-101.2082366943</v>
      </c>
      <c r="H71" s="2">
        <f t="shared" si="6"/>
        <v>51502</v>
      </c>
      <c r="I71">
        <f t="shared" si="7"/>
        <v>-71.239999999999895</v>
      </c>
      <c r="J71">
        <f t="shared" si="2"/>
        <v>898.09521056559515</v>
      </c>
      <c r="K71">
        <f>(I71-AVERAGE($I$12:I$51))^2</f>
        <v>1.3505625000071527E-3</v>
      </c>
      <c r="L71">
        <f t="shared" si="3"/>
        <v>29.968236694300103</v>
      </c>
      <c r="M71">
        <f>LOOKUP(F71,'[1]LM 37,8'!$A$2:$A$538,'[1]LM 37,8'!$B$2:$B$538)</f>
        <v>-99.269348144529999</v>
      </c>
      <c r="N71">
        <f t="shared" si="4"/>
        <v>785.64435740727322</v>
      </c>
      <c r="O71">
        <f t="shared" si="5"/>
        <v>28.029348144530104</v>
      </c>
    </row>
    <row r="72" spans="1:15" x14ac:dyDescent="0.3">
      <c r="A72" s="2">
        <v>32525</v>
      </c>
      <c r="B72">
        <v>107.5</v>
      </c>
      <c r="C72">
        <v>-62.5</v>
      </c>
      <c r="D72">
        <v>-63.2</v>
      </c>
      <c r="F72">
        <v>55153</v>
      </c>
      <c r="G72">
        <v>-101.1098403931</v>
      </c>
      <c r="H72" s="2">
        <f t="shared" si="6"/>
        <v>51867</v>
      </c>
      <c r="I72">
        <f t="shared" si="7"/>
        <v>-71.239999999999895</v>
      </c>
      <c r="J72">
        <f t="shared" si="2"/>
        <v>892.20736510927463</v>
      </c>
      <c r="K72">
        <f>(I72-AVERAGE($I$12:I$51))^2</f>
        <v>1.3505625000071527E-3</v>
      </c>
      <c r="L72">
        <f t="shared" si="3"/>
        <v>29.869840393100105</v>
      </c>
      <c r="M72">
        <f>LOOKUP(F72,'[1]LM 37,8'!$A$2:$A$538,'[1]LM 37,8'!$B$2:$B$538)</f>
        <v>-99.158157348629999</v>
      </c>
      <c r="N72">
        <f t="shared" si="4"/>
        <v>779.42350974286899</v>
      </c>
      <c r="O72">
        <f t="shared" si="5"/>
        <v>27.918157348630103</v>
      </c>
    </row>
    <row r="73" spans="1:15" x14ac:dyDescent="0.3">
      <c r="A73" s="2">
        <v>32582</v>
      </c>
      <c r="B73">
        <v>105.7</v>
      </c>
      <c r="C73">
        <v>-60.7</v>
      </c>
      <c r="D73">
        <v>-61.4</v>
      </c>
      <c r="F73">
        <v>55518</v>
      </c>
      <c r="G73">
        <v>-101.05265808110001</v>
      </c>
      <c r="H73" s="2">
        <f t="shared" si="6"/>
        <v>52232</v>
      </c>
      <c r="I73">
        <f t="shared" si="7"/>
        <v>-71.239999999999895</v>
      </c>
      <c r="J73">
        <f t="shared" si="2"/>
        <v>888.79458186058378</v>
      </c>
      <c r="K73">
        <f>(I73-AVERAGE($I$12:I$51))^2</f>
        <v>1.3505625000071527E-3</v>
      </c>
      <c r="L73">
        <f t="shared" si="3"/>
        <v>29.812658081100111</v>
      </c>
      <c r="M73">
        <f>LOOKUP(F73,'[1]LM 37,8'!$A$2:$A$538,'[1]LM 37,8'!$B$2:$B$538)</f>
        <v>-99.090911865229998</v>
      </c>
      <c r="N73">
        <f t="shared" si="4"/>
        <v>775.67329172481493</v>
      </c>
      <c r="O73">
        <f t="shared" si="5"/>
        <v>27.850911865230103</v>
      </c>
    </row>
    <row r="74" spans="1:15" x14ac:dyDescent="0.3">
      <c r="A74" s="2">
        <v>32622</v>
      </c>
      <c r="B74">
        <v>106.5</v>
      </c>
      <c r="C74">
        <v>-61.5</v>
      </c>
      <c r="D74">
        <v>-62.2</v>
      </c>
      <c r="F74">
        <v>55883</v>
      </c>
      <c r="G74">
        <v>-101.02875518800001</v>
      </c>
      <c r="H74" s="2">
        <f t="shared" si="6"/>
        <v>52597</v>
      </c>
      <c r="I74">
        <f t="shared" si="7"/>
        <v>-71.239999999999895</v>
      </c>
      <c r="J74">
        <f t="shared" si="2"/>
        <v>887.36993565060345</v>
      </c>
      <c r="K74">
        <f>(I74-AVERAGE($I$12:I$51))^2</f>
        <v>1.3505625000071527E-3</v>
      </c>
      <c r="L74">
        <f t="shared" si="3"/>
        <v>29.78875518800011</v>
      </c>
      <c r="M74">
        <f>LOOKUP(F74,'[1]LM 37,8'!$A$2:$A$538,'[1]LM 37,8'!$B$2:$B$538)</f>
        <v>-99.05899810791</v>
      </c>
      <c r="N74">
        <f t="shared" si="4"/>
        <v>773.89665572790602</v>
      </c>
      <c r="O74">
        <f t="shared" si="5"/>
        <v>27.818998107910105</v>
      </c>
    </row>
    <row r="75" spans="1:15" x14ac:dyDescent="0.3">
      <c r="A75" s="2">
        <v>32671</v>
      </c>
      <c r="B75">
        <v>107.25</v>
      </c>
      <c r="C75">
        <v>-62.25</v>
      </c>
      <c r="D75">
        <v>-62.95</v>
      </c>
      <c r="F75">
        <v>56249</v>
      </c>
      <c r="G75">
        <v>-101.0326766968</v>
      </c>
      <c r="H75" s="2">
        <f t="shared" si="6"/>
        <v>52963</v>
      </c>
      <c r="I75">
        <f t="shared" si="7"/>
        <v>-71.239999999999895</v>
      </c>
      <c r="J75">
        <f t="shared" si="2"/>
        <v>887.6035847600557</v>
      </c>
      <c r="K75">
        <f>(I75-AVERAGE($I$12:I$51))^2</f>
        <v>1.3505625000071527E-3</v>
      </c>
      <c r="L75">
        <f t="shared" si="3"/>
        <v>29.7926766968001</v>
      </c>
      <c r="M75">
        <f>LOOKUP(F75,'[1]LM 37,8'!$A$2:$A$538,'[1]LM 37,8'!$B$2:$B$538)</f>
        <v>-99.056182861330001</v>
      </c>
      <c r="N75">
        <f t="shared" si="4"/>
        <v>773.74002897495473</v>
      </c>
      <c r="O75">
        <f t="shared" si="5"/>
        <v>27.816182861330105</v>
      </c>
    </row>
    <row r="76" spans="1:15" x14ac:dyDescent="0.3">
      <c r="A76" s="2">
        <v>32729</v>
      </c>
      <c r="B76">
        <v>108.9</v>
      </c>
      <c r="C76">
        <v>-63.9</v>
      </c>
      <c r="D76">
        <v>-64.599999999999895</v>
      </c>
      <c r="F76">
        <v>56614</v>
      </c>
      <c r="G76">
        <v>-101.0589752197</v>
      </c>
      <c r="H76" s="2">
        <f t="shared" si="6"/>
        <v>53328</v>
      </c>
      <c r="I76">
        <f t="shared" si="7"/>
        <v>-71.239999999999895</v>
      </c>
      <c r="J76">
        <f t="shared" si="2"/>
        <v>889.17128315308901</v>
      </c>
      <c r="K76">
        <f>(I76-AVERAGE($I$12:I$51))^2</f>
        <v>1.3505625000071527E-3</v>
      </c>
      <c r="L76">
        <f t="shared" si="3"/>
        <v>29.818975219700107</v>
      </c>
      <c r="M76">
        <f>LOOKUP(F76,'[1]LM 37,8'!$A$2:$A$538,'[1]LM 37,8'!$B$2:$B$538)</f>
        <v>-99.077156066889998</v>
      </c>
      <c r="N76">
        <f t="shared" si="4"/>
        <v>774.9072578923965</v>
      </c>
      <c r="O76">
        <f t="shared" si="5"/>
        <v>27.837156066890103</v>
      </c>
    </row>
    <row r="77" spans="1:15" x14ac:dyDescent="0.3">
      <c r="A77" s="2">
        <v>32783</v>
      </c>
      <c r="B77">
        <v>108.9</v>
      </c>
      <c r="C77">
        <v>-63.9</v>
      </c>
      <c r="D77">
        <v>-64.599999999999895</v>
      </c>
      <c r="F77">
        <v>56979</v>
      </c>
      <c r="G77">
        <v>-101.1039657593</v>
      </c>
      <c r="H77" s="2">
        <f t="shared" si="6"/>
        <v>53693</v>
      </c>
      <c r="I77">
        <f t="shared" si="7"/>
        <v>-71.239999999999895</v>
      </c>
      <c r="J77">
        <f t="shared" ref="J77:J82" si="8">(I77-G77)^2</f>
        <v>891.85645087264879</v>
      </c>
      <c r="K77">
        <f>(I77-AVERAGE($I$12:I$51))^2</f>
        <v>1.3505625000071527E-3</v>
      </c>
      <c r="L77">
        <f t="shared" ref="L77:L82" si="9">(I77-G77)</f>
        <v>29.8639657593001</v>
      </c>
      <c r="M77">
        <f>LOOKUP(F77,'[1]LM 37,8'!$A$2:$A$538,'[1]LM 37,8'!$B$2:$B$538)</f>
        <v>-99.117713928219999</v>
      </c>
      <c r="N77">
        <f t="shared" ref="N77:N82" si="10">(I77-M77)^2</f>
        <v>777.16693386367717</v>
      </c>
      <c r="O77">
        <f t="shared" ref="O77:O82" si="11">(I77-M77)</f>
        <v>27.877713928220103</v>
      </c>
    </row>
    <row r="78" spans="1:15" x14ac:dyDescent="0.3">
      <c r="A78" s="2">
        <v>32827</v>
      </c>
      <c r="B78">
        <v>108.19</v>
      </c>
      <c r="C78">
        <v>-63.19</v>
      </c>
      <c r="D78">
        <v>-63.89</v>
      </c>
      <c r="F78">
        <v>57344</v>
      </c>
      <c r="G78">
        <v>-101.16440582280001</v>
      </c>
      <c r="H78" s="2">
        <f t="shared" si="6"/>
        <v>54058</v>
      </c>
      <c r="I78">
        <f t="shared" si="7"/>
        <v>-71.239999999999895</v>
      </c>
      <c r="J78">
        <f t="shared" si="8"/>
        <v>895.47006384763313</v>
      </c>
      <c r="K78">
        <f>(I78-AVERAGE($I$12:I$51))^2</f>
        <v>1.3505625000071527E-3</v>
      </c>
      <c r="L78">
        <f t="shared" si="9"/>
        <v>29.924405822800111</v>
      </c>
      <c r="M78">
        <f>LOOKUP(F78,'[1]LM 37,8'!$A$2:$A$538,'[1]LM 37,8'!$B$2:$B$538)</f>
        <v>-99.174514770510001</v>
      </c>
      <c r="N78">
        <f t="shared" si="10"/>
        <v>780.33711546384723</v>
      </c>
      <c r="O78">
        <f t="shared" si="11"/>
        <v>27.934514770510106</v>
      </c>
    </row>
    <row r="79" spans="1:15" x14ac:dyDescent="0.3">
      <c r="A79" s="2">
        <v>32883</v>
      </c>
      <c r="B79">
        <v>106.9</v>
      </c>
      <c r="C79">
        <v>-61.9</v>
      </c>
      <c r="D79">
        <v>-62.6</v>
      </c>
      <c r="F79">
        <v>57710</v>
      </c>
      <c r="G79">
        <v>-101.23793029789999</v>
      </c>
      <c r="H79" s="2">
        <f t="shared" si="6"/>
        <v>54424</v>
      </c>
      <c r="I79">
        <f t="shared" si="7"/>
        <v>-71.239999999999895</v>
      </c>
      <c r="J79">
        <f t="shared" si="8"/>
        <v>899.87582215767259</v>
      </c>
      <c r="K79">
        <f>(I79-AVERAGE($I$12:I$51))^2</f>
        <v>1.3505625000071527E-3</v>
      </c>
      <c r="L79">
        <f t="shared" si="9"/>
        <v>29.997930297900098</v>
      </c>
      <c r="M79">
        <f>LOOKUP(F79,'[1]LM 37,8'!$A$2:$A$538,'[1]LM 37,8'!$B$2:$B$538)</f>
        <v>-99.244956970209998</v>
      </c>
      <c r="N79">
        <f t="shared" si="10"/>
        <v>784.27761490331943</v>
      </c>
      <c r="O79">
        <f t="shared" si="11"/>
        <v>28.004956970210102</v>
      </c>
    </row>
    <row r="80" spans="1:15" x14ac:dyDescent="0.3">
      <c r="A80" s="2">
        <v>32939</v>
      </c>
      <c r="B80">
        <v>106.47</v>
      </c>
      <c r="C80">
        <v>-61.47</v>
      </c>
      <c r="D80">
        <v>-62.17</v>
      </c>
      <c r="F80">
        <v>58075</v>
      </c>
      <c r="G80">
        <v>-101.3218460083</v>
      </c>
      <c r="H80" s="2">
        <f t="shared" si="6"/>
        <v>54789</v>
      </c>
      <c r="I80">
        <f t="shared" si="7"/>
        <v>-71.239999999999895</v>
      </c>
      <c r="J80">
        <f t="shared" si="8"/>
        <v>904.91745926708097</v>
      </c>
      <c r="K80">
        <f>(I80-AVERAGE($I$12:I$51))^2</f>
        <v>1.3505625000071527E-3</v>
      </c>
      <c r="L80">
        <f t="shared" si="9"/>
        <v>30.081846008300104</v>
      </c>
      <c r="M80">
        <f>LOOKUP(F80,'[1]LM 37,8'!$A$2:$A$538,'[1]LM 37,8'!$B$2:$B$538)</f>
        <v>-99.32650756836</v>
      </c>
      <c r="N80">
        <f t="shared" si="10"/>
        <v>788.85190738754943</v>
      </c>
      <c r="O80">
        <f t="shared" si="11"/>
        <v>28.086507568360105</v>
      </c>
    </row>
    <row r="81" spans="1:15" x14ac:dyDescent="0.3">
      <c r="A81" s="2">
        <v>32995</v>
      </c>
      <c r="B81">
        <v>106.6</v>
      </c>
      <c r="C81">
        <v>-61.6</v>
      </c>
      <c r="D81">
        <v>-62.3</v>
      </c>
      <c r="F81">
        <v>61727</v>
      </c>
      <c r="G81">
        <v>-102.46588897709999</v>
      </c>
      <c r="H81" s="2">
        <f t="shared" si="6"/>
        <v>58441</v>
      </c>
      <c r="I81">
        <f t="shared" si="7"/>
        <v>-71.239999999999895</v>
      </c>
      <c r="J81">
        <f t="shared" si="8"/>
        <v>975.05614241018145</v>
      </c>
      <c r="K81">
        <f>(I81-AVERAGE($I$12:I$51))^2</f>
        <v>1.3505625000071527E-3</v>
      </c>
      <c r="L81">
        <f t="shared" si="9"/>
        <v>31.225888977100098</v>
      </c>
      <c r="M81">
        <f>LOOKUP(F81,'[1]LM 37,8'!$A$2:$A$538,'[1]LM 37,8'!$B$2:$B$538)</f>
        <v>-100.1025085449</v>
      </c>
      <c r="N81">
        <f t="shared" si="10"/>
        <v>833.04439950443179</v>
      </c>
      <c r="O81">
        <f t="shared" si="11"/>
        <v>28.862508544900109</v>
      </c>
    </row>
    <row r="82" spans="1:15" x14ac:dyDescent="0.3">
      <c r="A82" s="2">
        <v>33049</v>
      </c>
      <c r="B82">
        <v>106.9</v>
      </c>
      <c r="C82">
        <v>-61.9</v>
      </c>
      <c r="D82">
        <v>-62.6</v>
      </c>
      <c r="F82">
        <v>65380</v>
      </c>
      <c r="G82">
        <v>-103.7567062378</v>
      </c>
      <c r="H82" s="2">
        <f t="shared" si="6"/>
        <v>62094</v>
      </c>
      <c r="I82">
        <f t="shared" si="7"/>
        <v>-71.239999999999895</v>
      </c>
      <c r="J82">
        <f t="shared" si="8"/>
        <v>1057.3361845553884</v>
      </c>
      <c r="K82">
        <f>(I82-AVERAGE($I$12:I$51))^2</f>
        <v>1.3505625000071527E-3</v>
      </c>
      <c r="L82">
        <f t="shared" si="9"/>
        <v>32.516706237800108</v>
      </c>
      <c r="M82">
        <f>LOOKUP(F82,'[1]LM 37,8'!$A$2:$A$538,'[1]LM 37,8'!$B$2:$B$538)</f>
        <v>-101.3446884155</v>
      </c>
      <c r="N82">
        <f t="shared" si="10"/>
        <v>906.29226459434631</v>
      </c>
      <c r="O82">
        <f t="shared" si="11"/>
        <v>30.104688415500107</v>
      </c>
    </row>
    <row r="83" spans="1:15" x14ac:dyDescent="0.3">
      <c r="A83" s="2">
        <v>33100</v>
      </c>
      <c r="B83">
        <v>108.43</v>
      </c>
      <c r="C83">
        <v>-63.43</v>
      </c>
      <c r="D83">
        <v>-64.13</v>
      </c>
    </row>
    <row r="84" spans="1:15" x14ac:dyDescent="0.3">
      <c r="A84" s="2">
        <v>33157</v>
      </c>
      <c r="B84">
        <v>108.5</v>
      </c>
      <c r="C84">
        <v>-63.5</v>
      </c>
      <c r="D84">
        <v>-64.2</v>
      </c>
    </row>
    <row r="85" spans="1:15" x14ac:dyDescent="0.3">
      <c r="A85" s="2">
        <v>33204</v>
      </c>
      <c r="B85">
        <v>108.8</v>
      </c>
      <c r="C85">
        <v>-63.8</v>
      </c>
      <c r="D85">
        <v>-64.5</v>
      </c>
    </row>
    <row r="86" spans="1:15" x14ac:dyDescent="0.3">
      <c r="A86" s="2">
        <v>33269</v>
      </c>
      <c r="B86">
        <v>107.8</v>
      </c>
      <c r="C86">
        <v>-62.8</v>
      </c>
      <c r="D86">
        <v>-63.5</v>
      </c>
    </row>
    <row r="87" spans="1:15" x14ac:dyDescent="0.3">
      <c r="A87" s="2">
        <v>33318</v>
      </c>
      <c r="B87">
        <v>107.55</v>
      </c>
      <c r="C87">
        <v>-62.55</v>
      </c>
      <c r="D87">
        <v>-63.25</v>
      </c>
    </row>
    <row r="88" spans="1:15" x14ac:dyDescent="0.3">
      <c r="A88" s="2">
        <v>33388</v>
      </c>
      <c r="B88">
        <v>108.34</v>
      </c>
      <c r="C88">
        <v>-63.34</v>
      </c>
      <c r="D88">
        <v>-64.040000000000006</v>
      </c>
    </row>
    <row r="89" spans="1:15" x14ac:dyDescent="0.3">
      <c r="A89" s="2">
        <v>33427</v>
      </c>
      <c r="B89">
        <v>109.78</v>
      </c>
      <c r="C89">
        <v>-64.78</v>
      </c>
      <c r="D89">
        <v>-65.48</v>
      </c>
    </row>
    <row r="90" spans="1:15" x14ac:dyDescent="0.3">
      <c r="A90" s="2">
        <v>33478</v>
      </c>
      <c r="B90">
        <v>110.86</v>
      </c>
      <c r="C90">
        <v>-65.86</v>
      </c>
      <c r="D90">
        <v>-66.56</v>
      </c>
    </row>
    <row r="91" spans="1:15" x14ac:dyDescent="0.3">
      <c r="A91" s="2">
        <v>33549</v>
      </c>
      <c r="B91">
        <v>110.74</v>
      </c>
      <c r="C91">
        <v>-65.739999999999895</v>
      </c>
      <c r="D91">
        <v>-66.44</v>
      </c>
    </row>
    <row r="92" spans="1:15" x14ac:dyDescent="0.3">
      <c r="A92" s="2">
        <v>33613</v>
      </c>
      <c r="B92">
        <v>110.25</v>
      </c>
      <c r="C92">
        <v>-65.25</v>
      </c>
      <c r="D92">
        <v>-65.95</v>
      </c>
    </row>
    <row r="93" spans="1:15" x14ac:dyDescent="0.3">
      <c r="A93" s="2">
        <v>33667</v>
      </c>
      <c r="B93">
        <v>110.37</v>
      </c>
      <c r="C93">
        <v>-65.37</v>
      </c>
      <c r="D93">
        <v>-66.069999999999894</v>
      </c>
    </row>
    <row r="94" spans="1:15" x14ac:dyDescent="0.3">
      <c r="A94" s="2">
        <v>33718</v>
      </c>
      <c r="B94">
        <v>110.5</v>
      </c>
      <c r="C94">
        <v>-65.5</v>
      </c>
      <c r="D94">
        <v>-66.2</v>
      </c>
    </row>
    <row r="95" spans="1:15" x14ac:dyDescent="0.3">
      <c r="A95" s="2">
        <v>33781</v>
      </c>
      <c r="B95">
        <v>111.32</v>
      </c>
      <c r="C95">
        <v>-66.319999999999894</v>
      </c>
      <c r="D95">
        <v>-67.02</v>
      </c>
    </row>
    <row r="96" spans="1:15" x14ac:dyDescent="0.3">
      <c r="A96" s="2">
        <v>33843</v>
      </c>
      <c r="B96">
        <v>112.39</v>
      </c>
      <c r="C96">
        <v>-67.39</v>
      </c>
      <c r="D96">
        <v>-68.09</v>
      </c>
    </row>
    <row r="97" spans="1:4" x14ac:dyDescent="0.3">
      <c r="A97" s="2">
        <v>33898</v>
      </c>
      <c r="B97">
        <v>112.22</v>
      </c>
      <c r="C97">
        <v>-67.22</v>
      </c>
      <c r="D97">
        <v>-67.92</v>
      </c>
    </row>
    <row r="98" spans="1:4" x14ac:dyDescent="0.3">
      <c r="A98" s="2">
        <v>33947</v>
      </c>
      <c r="B98">
        <v>112.12</v>
      </c>
      <c r="C98">
        <v>-67.12</v>
      </c>
      <c r="D98">
        <v>-67.819999999999894</v>
      </c>
    </row>
    <row r="99" spans="1:4" x14ac:dyDescent="0.3">
      <c r="A99" s="2">
        <v>34016</v>
      </c>
      <c r="B99">
        <v>111.25</v>
      </c>
      <c r="C99">
        <v>-66.25</v>
      </c>
      <c r="D99">
        <v>-66.95</v>
      </c>
    </row>
    <row r="100" spans="1:4" x14ac:dyDescent="0.3">
      <c r="A100" s="2">
        <v>34078</v>
      </c>
      <c r="B100">
        <v>110.95</v>
      </c>
      <c r="C100">
        <v>-65.95</v>
      </c>
      <c r="D100">
        <v>-66.650000000000006</v>
      </c>
    </row>
    <row r="101" spans="1:4" x14ac:dyDescent="0.3">
      <c r="A101" s="2">
        <v>34145</v>
      </c>
      <c r="B101">
        <v>111.73</v>
      </c>
      <c r="C101">
        <v>-66.73</v>
      </c>
      <c r="D101">
        <v>-67.430000000000007</v>
      </c>
    </row>
    <row r="102" spans="1:4" x14ac:dyDescent="0.3">
      <c r="A102" s="2">
        <v>34200</v>
      </c>
      <c r="B102">
        <v>113.03</v>
      </c>
      <c r="C102">
        <v>-68.03</v>
      </c>
      <c r="D102">
        <v>-68.73</v>
      </c>
    </row>
    <row r="103" spans="1:4" x14ac:dyDescent="0.3">
      <c r="A103" s="2">
        <v>34276</v>
      </c>
      <c r="B103">
        <v>113.21</v>
      </c>
      <c r="C103">
        <v>-68.209999999999894</v>
      </c>
      <c r="D103">
        <v>-68.91</v>
      </c>
    </row>
    <row r="104" spans="1:4" x14ac:dyDescent="0.3">
      <c r="A104" s="2">
        <v>34338</v>
      </c>
      <c r="B104">
        <v>111.72</v>
      </c>
      <c r="C104">
        <v>-66.72</v>
      </c>
      <c r="D104">
        <v>-67.42</v>
      </c>
    </row>
    <row r="105" spans="1:4" x14ac:dyDescent="0.3">
      <c r="A105" s="2">
        <v>34382</v>
      </c>
      <c r="B105">
        <v>111.79</v>
      </c>
      <c r="C105">
        <v>-66.790000000000006</v>
      </c>
      <c r="D105">
        <v>-67.489999999999895</v>
      </c>
    </row>
    <row r="106" spans="1:4" x14ac:dyDescent="0.3">
      <c r="A106" s="2">
        <v>34435</v>
      </c>
      <c r="B106">
        <v>111.53</v>
      </c>
      <c r="C106">
        <v>-66.53</v>
      </c>
      <c r="D106">
        <v>-67.23</v>
      </c>
    </row>
    <row r="107" spans="1:4" x14ac:dyDescent="0.3">
      <c r="A107" s="2">
        <v>34505</v>
      </c>
      <c r="B107">
        <v>111.38</v>
      </c>
      <c r="C107">
        <v>-66.38</v>
      </c>
      <c r="D107">
        <v>-67.08</v>
      </c>
    </row>
    <row r="108" spans="1:4" x14ac:dyDescent="0.3">
      <c r="A108" s="2">
        <v>34561</v>
      </c>
      <c r="B108">
        <v>112.2</v>
      </c>
      <c r="C108">
        <v>-67.2</v>
      </c>
      <c r="D108">
        <v>-67.900000000000006</v>
      </c>
    </row>
    <row r="109" spans="1:4" x14ac:dyDescent="0.3">
      <c r="A109" s="2">
        <v>34610</v>
      </c>
      <c r="B109">
        <v>112.2</v>
      </c>
      <c r="C109">
        <v>-67.2</v>
      </c>
      <c r="D109">
        <v>-67.900000000000006</v>
      </c>
    </row>
    <row r="110" spans="1:4" x14ac:dyDescent="0.3">
      <c r="A110" s="2">
        <v>34705</v>
      </c>
      <c r="B110">
        <v>111.75</v>
      </c>
      <c r="C110">
        <v>-66.75</v>
      </c>
      <c r="D110">
        <v>-67.45</v>
      </c>
    </row>
    <row r="111" spans="1:4" x14ac:dyDescent="0.3">
      <c r="A111" s="2">
        <v>34768</v>
      </c>
      <c r="B111">
        <v>110.84</v>
      </c>
      <c r="C111">
        <v>-65.84</v>
      </c>
      <c r="D111">
        <v>-66.540000000000006</v>
      </c>
    </row>
    <row r="112" spans="1:4" x14ac:dyDescent="0.3">
      <c r="A112" s="2">
        <v>34822</v>
      </c>
      <c r="B112">
        <v>110.26</v>
      </c>
      <c r="C112">
        <v>-65.260000000000005</v>
      </c>
      <c r="D112">
        <v>-65.959999999999894</v>
      </c>
    </row>
    <row r="113" spans="1:4" x14ac:dyDescent="0.3">
      <c r="A113" s="2">
        <v>34890</v>
      </c>
      <c r="B113">
        <v>110.95</v>
      </c>
      <c r="C113">
        <v>-65.95</v>
      </c>
      <c r="D113">
        <v>-66.650000000000006</v>
      </c>
    </row>
    <row r="114" spans="1:4" x14ac:dyDescent="0.3">
      <c r="A114" s="2">
        <v>34990</v>
      </c>
      <c r="B114">
        <v>112.68</v>
      </c>
      <c r="C114">
        <v>-67.680000000000007</v>
      </c>
      <c r="D114">
        <v>-68.38</v>
      </c>
    </row>
    <row r="115" spans="1:4" x14ac:dyDescent="0.3">
      <c r="A115" s="2">
        <v>35080</v>
      </c>
      <c r="B115">
        <v>111.65</v>
      </c>
      <c r="C115">
        <v>-66.650000000000006</v>
      </c>
      <c r="D115">
        <v>-67.349999999999895</v>
      </c>
    </row>
    <row r="116" spans="1:4" x14ac:dyDescent="0.3">
      <c r="A116" s="2">
        <v>35159</v>
      </c>
      <c r="B116">
        <v>110.97</v>
      </c>
      <c r="C116">
        <v>-65.97</v>
      </c>
      <c r="D116">
        <v>-66.67</v>
      </c>
    </row>
    <row r="117" spans="1:4" x14ac:dyDescent="0.3">
      <c r="A117" s="2">
        <v>35269</v>
      </c>
      <c r="B117">
        <v>111.73</v>
      </c>
      <c r="C117">
        <v>-66.73</v>
      </c>
      <c r="D117">
        <v>-67.430000000000007</v>
      </c>
    </row>
    <row r="118" spans="1:4" x14ac:dyDescent="0.3">
      <c r="A118" s="2">
        <v>35354</v>
      </c>
      <c r="B118">
        <v>111.19</v>
      </c>
      <c r="C118">
        <v>-66.19</v>
      </c>
      <c r="D118">
        <v>-66.89</v>
      </c>
    </row>
    <row r="119" spans="1:4" x14ac:dyDescent="0.3">
      <c r="A119" s="2">
        <v>35440</v>
      </c>
      <c r="B119">
        <v>111.08</v>
      </c>
      <c r="C119">
        <v>-66.08</v>
      </c>
      <c r="D119">
        <v>-66.78</v>
      </c>
    </row>
    <row r="120" spans="1:4" x14ac:dyDescent="0.3">
      <c r="A120" s="2">
        <v>35544</v>
      </c>
      <c r="B120">
        <v>110.14</v>
      </c>
      <c r="C120">
        <v>-65.14</v>
      </c>
      <c r="D120">
        <v>-65.84</v>
      </c>
    </row>
    <row r="121" spans="1:4" x14ac:dyDescent="0.3">
      <c r="A121" s="2">
        <v>35628</v>
      </c>
      <c r="B121">
        <v>111.66</v>
      </c>
      <c r="C121">
        <v>-66.66</v>
      </c>
      <c r="D121">
        <v>-67.36</v>
      </c>
    </row>
    <row r="122" spans="1:4" x14ac:dyDescent="0.3">
      <c r="A122" s="2">
        <v>35739</v>
      </c>
      <c r="B122">
        <v>112.5</v>
      </c>
      <c r="C122">
        <v>-67.5</v>
      </c>
      <c r="D122">
        <v>-68.2</v>
      </c>
    </row>
    <row r="123" spans="1:4" x14ac:dyDescent="0.3">
      <c r="A123" s="2">
        <v>35804</v>
      </c>
      <c r="B123">
        <v>111.76</v>
      </c>
      <c r="C123">
        <v>-66.760000000000005</v>
      </c>
      <c r="D123">
        <v>-67.459999999999894</v>
      </c>
    </row>
    <row r="124" spans="1:4" x14ac:dyDescent="0.3">
      <c r="A124" s="2">
        <v>35908</v>
      </c>
      <c r="B124">
        <v>111.06</v>
      </c>
      <c r="C124">
        <v>-66.06</v>
      </c>
      <c r="D124">
        <v>-66.760000000000005</v>
      </c>
    </row>
    <row r="125" spans="1:4" x14ac:dyDescent="0.3">
      <c r="A125" s="2">
        <v>35977</v>
      </c>
      <c r="B125">
        <v>111.96</v>
      </c>
      <c r="C125">
        <v>-66.959999999999894</v>
      </c>
      <c r="D125">
        <v>-67.66</v>
      </c>
    </row>
    <row r="126" spans="1:4" x14ac:dyDescent="0.3">
      <c r="A126" s="2">
        <v>36097</v>
      </c>
      <c r="B126">
        <v>113.65</v>
      </c>
      <c r="C126">
        <v>-68.650000000000006</v>
      </c>
      <c r="D126">
        <v>-69.349999999999895</v>
      </c>
    </row>
    <row r="127" spans="1:4" x14ac:dyDescent="0.3">
      <c r="A127" s="2">
        <v>36166</v>
      </c>
      <c r="B127">
        <v>114.59</v>
      </c>
      <c r="C127">
        <v>-69.59</v>
      </c>
      <c r="D127">
        <v>-70.290000000000006</v>
      </c>
    </row>
    <row r="128" spans="1:4" x14ac:dyDescent="0.3">
      <c r="A128" s="2">
        <v>36271</v>
      </c>
      <c r="B128">
        <v>115.19</v>
      </c>
      <c r="C128">
        <v>-70.19</v>
      </c>
      <c r="D128">
        <v>-70.89</v>
      </c>
    </row>
    <row r="129" spans="1:4" x14ac:dyDescent="0.3">
      <c r="A129" s="2">
        <v>36356</v>
      </c>
      <c r="B129">
        <v>116.28</v>
      </c>
      <c r="C129">
        <v>-71.28</v>
      </c>
      <c r="D129">
        <v>-71.98</v>
      </c>
    </row>
    <row r="130" spans="1:4" x14ac:dyDescent="0.3">
      <c r="A130" s="2">
        <v>36474</v>
      </c>
      <c r="B130">
        <v>116.23</v>
      </c>
      <c r="C130">
        <v>-71.23</v>
      </c>
      <c r="D130">
        <v>-71.930000000000007</v>
      </c>
    </row>
    <row r="131" spans="1:4" x14ac:dyDescent="0.3">
      <c r="A131" s="2">
        <v>36537</v>
      </c>
      <c r="B131">
        <v>115.78</v>
      </c>
      <c r="C131">
        <v>-70.78</v>
      </c>
      <c r="D131">
        <v>-71.48</v>
      </c>
    </row>
    <row r="132" spans="1:4" x14ac:dyDescent="0.3">
      <c r="A132" s="2">
        <v>36650</v>
      </c>
      <c r="B132">
        <v>115.38</v>
      </c>
      <c r="C132">
        <v>-70.38</v>
      </c>
      <c r="D132">
        <v>-71.08</v>
      </c>
    </row>
    <row r="133" spans="1:4" x14ac:dyDescent="0.3">
      <c r="A133" s="2">
        <v>36719</v>
      </c>
      <c r="B133">
        <v>116.2</v>
      </c>
      <c r="C133">
        <v>-71.2</v>
      </c>
      <c r="D133">
        <v>-71.900000000000006</v>
      </c>
    </row>
    <row r="134" spans="1:4" x14ac:dyDescent="0.3">
      <c r="A134" s="2">
        <v>36829</v>
      </c>
      <c r="B134">
        <v>116.33</v>
      </c>
      <c r="C134">
        <v>-71.33</v>
      </c>
      <c r="D134">
        <v>-72.03</v>
      </c>
    </row>
    <row r="135" spans="1:4" x14ac:dyDescent="0.3">
      <c r="A135" s="2">
        <v>36942</v>
      </c>
      <c r="B135">
        <v>115.7</v>
      </c>
      <c r="C135">
        <v>-70.7</v>
      </c>
      <c r="D135">
        <v>-71.400000000000006</v>
      </c>
    </row>
    <row r="136" spans="1:4" x14ac:dyDescent="0.3">
      <c r="A136" s="2">
        <v>37005</v>
      </c>
      <c r="B136">
        <v>115.52</v>
      </c>
      <c r="C136">
        <v>-70.52</v>
      </c>
      <c r="D136">
        <v>-71.22</v>
      </c>
    </row>
    <row r="137" spans="1:4" x14ac:dyDescent="0.3">
      <c r="A137" s="2">
        <v>37075</v>
      </c>
      <c r="B137">
        <v>116.06</v>
      </c>
      <c r="C137">
        <v>-71.06</v>
      </c>
      <c r="D137">
        <v>-71.760000000000005</v>
      </c>
    </row>
    <row r="138" spans="1:4" x14ac:dyDescent="0.3">
      <c r="A138" s="2">
        <v>37180</v>
      </c>
      <c r="B138">
        <v>117.68</v>
      </c>
      <c r="C138">
        <v>-72.680000000000007</v>
      </c>
      <c r="D138">
        <v>-73.38</v>
      </c>
    </row>
    <row r="139" spans="1:4" x14ac:dyDescent="0.3">
      <c r="A139" s="2">
        <v>37281</v>
      </c>
      <c r="B139">
        <v>117.87</v>
      </c>
      <c r="C139">
        <v>-72.87</v>
      </c>
      <c r="D139">
        <v>-73.569999999999894</v>
      </c>
    </row>
    <row r="140" spans="1:4" x14ac:dyDescent="0.3">
      <c r="A140" s="2">
        <v>37363</v>
      </c>
      <c r="B140">
        <v>118.06</v>
      </c>
      <c r="C140">
        <v>-73.06</v>
      </c>
      <c r="D140">
        <v>-73.760000000000005</v>
      </c>
    </row>
    <row r="141" spans="1:4" x14ac:dyDescent="0.3">
      <c r="A141" s="2">
        <v>37447</v>
      </c>
      <c r="B141">
        <v>119.07</v>
      </c>
      <c r="C141">
        <v>-74.069999999999894</v>
      </c>
      <c r="D141">
        <v>-74.77</v>
      </c>
    </row>
    <row r="142" spans="1:4" x14ac:dyDescent="0.3">
      <c r="A142" s="2">
        <v>37553</v>
      </c>
      <c r="B142">
        <v>120.62</v>
      </c>
      <c r="C142">
        <v>-75.62</v>
      </c>
      <c r="D142">
        <v>-76.319999999999894</v>
      </c>
    </row>
    <row r="143" spans="1:4" x14ac:dyDescent="0.3">
      <c r="A143" s="2">
        <v>37630</v>
      </c>
      <c r="B143">
        <v>120.6</v>
      </c>
      <c r="C143">
        <v>-75.599999999999895</v>
      </c>
      <c r="D143">
        <v>-76.3</v>
      </c>
    </row>
    <row r="144" spans="1:4" x14ac:dyDescent="0.3">
      <c r="A144" s="2">
        <v>37735</v>
      </c>
      <c r="B144">
        <v>120.37</v>
      </c>
      <c r="C144">
        <v>-75.37</v>
      </c>
      <c r="D144">
        <v>-76.069999999999894</v>
      </c>
    </row>
    <row r="145" spans="1:4" x14ac:dyDescent="0.3">
      <c r="A145" s="2">
        <v>37812</v>
      </c>
      <c r="B145">
        <v>120.42</v>
      </c>
      <c r="C145">
        <v>-75.42</v>
      </c>
      <c r="D145">
        <v>-76.12</v>
      </c>
    </row>
    <row r="146" spans="1:4" x14ac:dyDescent="0.3">
      <c r="A146" s="2">
        <v>37908</v>
      </c>
      <c r="B146">
        <v>120.1</v>
      </c>
      <c r="C146">
        <v>-75.099999999999895</v>
      </c>
      <c r="D146">
        <v>-75.8</v>
      </c>
    </row>
    <row r="147" spans="1:4" x14ac:dyDescent="0.3">
      <c r="A147" s="2">
        <v>38000</v>
      </c>
      <c r="B147">
        <v>119.9</v>
      </c>
      <c r="C147">
        <v>-74.900000000000006</v>
      </c>
      <c r="D147">
        <v>-75.599999999999895</v>
      </c>
    </row>
    <row r="148" spans="1:4" x14ac:dyDescent="0.3">
      <c r="A148" s="2">
        <v>38099</v>
      </c>
      <c r="B148">
        <v>119.41</v>
      </c>
      <c r="C148">
        <v>-74.41</v>
      </c>
      <c r="D148">
        <v>-75.11</v>
      </c>
    </row>
    <row r="149" spans="1:4" x14ac:dyDescent="0.3">
      <c r="A149" s="2">
        <v>38182</v>
      </c>
      <c r="B149">
        <v>119.46</v>
      </c>
      <c r="C149">
        <v>-74.459999999999894</v>
      </c>
      <c r="D149">
        <v>-75.16</v>
      </c>
    </row>
    <row r="150" spans="1:4" x14ac:dyDescent="0.3">
      <c r="A150" s="2">
        <v>38288</v>
      </c>
      <c r="B150">
        <v>119.52</v>
      </c>
      <c r="C150">
        <v>-74.52</v>
      </c>
      <c r="D150">
        <v>-75.22</v>
      </c>
    </row>
    <row r="151" spans="1:4" x14ac:dyDescent="0.3">
      <c r="A151" s="2">
        <v>38378</v>
      </c>
      <c r="B151">
        <v>119.28</v>
      </c>
      <c r="C151">
        <v>-74.28</v>
      </c>
      <c r="D151">
        <v>-74.98</v>
      </c>
    </row>
    <row r="152" spans="1:4" x14ac:dyDescent="0.3">
      <c r="A152" s="2">
        <v>38460</v>
      </c>
      <c r="B152">
        <v>119.13</v>
      </c>
      <c r="C152">
        <v>-74.13</v>
      </c>
      <c r="D152">
        <v>-74.83</v>
      </c>
    </row>
    <row r="153" spans="1:4" x14ac:dyDescent="0.3">
      <c r="A153" s="2">
        <v>38547</v>
      </c>
      <c r="B153">
        <v>119.75</v>
      </c>
      <c r="C153">
        <v>-74.75</v>
      </c>
      <c r="D153">
        <v>-75.45</v>
      </c>
    </row>
    <row r="154" spans="1:4" x14ac:dyDescent="0.3">
      <c r="A154" s="2">
        <v>38643</v>
      </c>
      <c r="B154">
        <v>121.74</v>
      </c>
      <c r="C154">
        <v>-76.739999999999895</v>
      </c>
      <c r="D154">
        <v>-77.44</v>
      </c>
    </row>
    <row r="155" spans="1:4" x14ac:dyDescent="0.3">
      <c r="A155" s="2">
        <v>38726</v>
      </c>
      <c r="B155">
        <v>121.78</v>
      </c>
      <c r="C155">
        <v>-76.78</v>
      </c>
      <c r="D155">
        <v>-77.48</v>
      </c>
    </row>
    <row r="156" spans="1:4" x14ac:dyDescent="0.3">
      <c r="A156" s="2">
        <v>38826</v>
      </c>
      <c r="B156">
        <v>121.69</v>
      </c>
      <c r="C156">
        <v>-76.69</v>
      </c>
      <c r="D156">
        <v>-77.39</v>
      </c>
    </row>
    <row r="157" spans="1:4" x14ac:dyDescent="0.3">
      <c r="A157" s="2">
        <v>38909</v>
      </c>
      <c r="B157">
        <v>122.28</v>
      </c>
      <c r="C157">
        <v>-77.28</v>
      </c>
      <c r="D157">
        <v>-77.98</v>
      </c>
    </row>
    <row r="158" spans="1:4" x14ac:dyDescent="0.3">
      <c r="A158" s="2">
        <v>39013</v>
      </c>
      <c r="B158">
        <v>122.67</v>
      </c>
      <c r="C158">
        <v>-77.67</v>
      </c>
      <c r="D158">
        <v>-78.37</v>
      </c>
    </row>
    <row r="159" spans="1:4" x14ac:dyDescent="0.3">
      <c r="A159" s="2">
        <v>39106</v>
      </c>
      <c r="B159">
        <v>122.25</v>
      </c>
      <c r="C159">
        <v>-77.25</v>
      </c>
      <c r="D159">
        <v>-77.95</v>
      </c>
    </row>
    <row r="160" spans="1:4" x14ac:dyDescent="0.3">
      <c r="A160" s="2">
        <v>39211</v>
      </c>
      <c r="B160">
        <v>122.29</v>
      </c>
      <c r="C160">
        <v>-77.290000000000006</v>
      </c>
      <c r="D160">
        <v>-77.989999999999895</v>
      </c>
    </row>
    <row r="161" spans="1:4" x14ac:dyDescent="0.3">
      <c r="A161" s="2">
        <v>39282</v>
      </c>
      <c r="B161">
        <v>124.21</v>
      </c>
      <c r="C161">
        <v>-79.209999999999894</v>
      </c>
      <c r="D161">
        <v>-79.91</v>
      </c>
    </row>
    <row r="162" spans="1:4" x14ac:dyDescent="0.3">
      <c r="A162" s="2">
        <v>39378</v>
      </c>
      <c r="B162">
        <v>125.85</v>
      </c>
      <c r="C162">
        <v>-80.849999999999895</v>
      </c>
      <c r="D162">
        <v>-81.55</v>
      </c>
    </row>
    <row r="163" spans="1:4" x14ac:dyDescent="0.3">
      <c r="A163" s="2">
        <v>39485</v>
      </c>
      <c r="B163">
        <v>126.26</v>
      </c>
      <c r="C163">
        <v>-81.260000000000005</v>
      </c>
      <c r="D163">
        <v>-81.96</v>
      </c>
    </row>
    <row r="164" spans="1:4" x14ac:dyDescent="0.3">
      <c r="A164" s="2">
        <v>39553</v>
      </c>
      <c r="B164">
        <v>126.27</v>
      </c>
      <c r="C164">
        <v>-81.27</v>
      </c>
      <c r="D164">
        <v>-81.97</v>
      </c>
    </row>
    <row r="165" spans="1:4" x14ac:dyDescent="0.3">
      <c r="A165" s="2">
        <v>39653</v>
      </c>
      <c r="B165">
        <v>127.5</v>
      </c>
      <c r="C165">
        <v>-82.5</v>
      </c>
      <c r="D165">
        <v>-83.2</v>
      </c>
    </row>
    <row r="166" spans="1:4" x14ac:dyDescent="0.3">
      <c r="A166" s="2">
        <v>39728</v>
      </c>
      <c r="B166">
        <v>128.81</v>
      </c>
      <c r="C166">
        <v>-83.81</v>
      </c>
      <c r="D166">
        <v>-84.51</v>
      </c>
    </row>
    <row r="167" spans="1:4" x14ac:dyDescent="0.3">
      <c r="A167" s="2">
        <v>39843</v>
      </c>
      <c r="B167">
        <v>128.28</v>
      </c>
      <c r="C167">
        <v>-83.28</v>
      </c>
      <c r="D167">
        <v>-83.98</v>
      </c>
    </row>
    <row r="168" spans="1:4" x14ac:dyDescent="0.3">
      <c r="A168" s="2">
        <v>39912</v>
      </c>
      <c r="B168">
        <v>128.16</v>
      </c>
      <c r="C168">
        <v>-83.16</v>
      </c>
      <c r="D168">
        <v>-83.86</v>
      </c>
    </row>
    <row r="169" spans="1:4" x14ac:dyDescent="0.3">
      <c r="A169" s="2">
        <v>40049</v>
      </c>
      <c r="B169">
        <v>128.51</v>
      </c>
      <c r="C169">
        <v>-83.51</v>
      </c>
      <c r="D169">
        <v>-84.21</v>
      </c>
    </row>
    <row r="170" spans="1:4" x14ac:dyDescent="0.3">
      <c r="A170" s="2">
        <v>40108</v>
      </c>
      <c r="B170">
        <v>128.86000000000001</v>
      </c>
      <c r="C170">
        <v>-83.86</v>
      </c>
      <c r="D170">
        <v>-84.56</v>
      </c>
    </row>
    <row r="171" spans="1:4" x14ac:dyDescent="0.3">
      <c r="A171" s="2">
        <v>40206</v>
      </c>
      <c r="B171">
        <v>128.01</v>
      </c>
      <c r="C171">
        <v>-83.01</v>
      </c>
      <c r="D171">
        <v>-83.71</v>
      </c>
    </row>
    <row r="172" spans="1:4" x14ac:dyDescent="0.3">
      <c r="A172" s="2">
        <v>40287</v>
      </c>
      <c r="B172">
        <v>127.52</v>
      </c>
      <c r="C172">
        <v>-82.52</v>
      </c>
      <c r="D172">
        <v>-83.22</v>
      </c>
    </row>
    <row r="173" spans="1:4" x14ac:dyDescent="0.3">
      <c r="A173" s="2">
        <v>40381</v>
      </c>
      <c r="B173">
        <v>128.51</v>
      </c>
      <c r="C173">
        <v>-83.51</v>
      </c>
      <c r="D173">
        <v>-84.21</v>
      </c>
    </row>
    <row r="174" spans="1:4" x14ac:dyDescent="0.3">
      <c r="A174" s="2">
        <v>40469</v>
      </c>
      <c r="B174">
        <v>128.80000000000001</v>
      </c>
      <c r="C174">
        <v>-83.8</v>
      </c>
      <c r="D174">
        <v>-84.5</v>
      </c>
    </row>
    <row r="175" spans="1:4" x14ac:dyDescent="0.3">
      <c r="A175" s="2">
        <v>40591</v>
      </c>
      <c r="B175">
        <v>127.38</v>
      </c>
      <c r="C175">
        <v>-82.38</v>
      </c>
      <c r="D175">
        <v>-83.08</v>
      </c>
    </row>
    <row r="176" spans="1:4" x14ac:dyDescent="0.3">
      <c r="A176" s="2">
        <v>40653</v>
      </c>
      <c r="B176">
        <v>126.1</v>
      </c>
      <c r="C176">
        <v>-81.099999999999895</v>
      </c>
      <c r="D176">
        <v>-81.8</v>
      </c>
    </row>
    <row r="177" spans="1:4" x14ac:dyDescent="0.3">
      <c r="A177" s="2">
        <v>40738</v>
      </c>
      <c r="B177">
        <v>125.73</v>
      </c>
      <c r="C177">
        <v>-80.73</v>
      </c>
      <c r="D177">
        <v>-81.430000000000007</v>
      </c>
    </row>
    <row r="178" spans="1:4" x14ac:dyDescent="0.3">
      <c r="A178" s="2">
        <v>40821</v>
      </c>
      <c r="B178">
        <v>126.11</v>
      </c>
      <c r="C178">
        <v>-81.11</v>
      </c>
      <c r="D178">
        <v>-81.81</v>
      </c>
    </row>
    <row r="179" spans="1:4" x14ac:dyDescent="0.3">
      <c r="A179" s="2">
        <v>40934</v>
      </c>
      <c r="B179">
        <v>125.17</v>
      </c>
      <c r="C179">
        <v>-80.17</v>
      </c>
      <c r="D179">
        <v>-80.87</v>
      </c>
    </row>
    <row r="180" spans="1:4" x14ac:dyDescent="0.3">
      <c r="A180" s="2">
        <v>41029</v>
      </c>
      <c r="B180">
        <v>124</v>
      </c>
      <c r="C180">
        <v>-79</v>
      </c>
      <c r="D180">
        <v>-79.7</v>
      </c>
    </row>
    <row r="181" spans="1:4" x14ac:dyDescent="0.3">
      <c r="A181" s="2">
        <v>41114</v>
      </c>
      <c r="B181">
        <v>124.05</v>
      </c>
      <c r="C181">
        <v>-79.05</v>
      </c>
      <c r="D181">
        <v>-79.75</v>
      </c>
    </row>
    <row r="182" spans="1:4" x14ac:dyDescent="0.3">
      <c r="A182" s="2">
        <v>41197</v>
      </c>
      <c r="B182">
        <v>124.47</v>
      </c>
      <c r="C182">
        <v>-79.47</v>
      </c>
      <c r="D182">
        <v>-80.17</v>
      </c>
    </row>
    <row r="183" spans="1:4" x14ac:dyDescent="0.3">
      <c r="A183" s="2">
        <v>41332</v>
      </c>
      <c r="B183">
        <v>122.85</v>
      </c>
      <c r="C183">
        <v>-77.849999999999895</v>
      </c>
      <c r="D183">
        <v>-78.55</v>
      </c>
    </row>
    <row r="184" spans="1:4" x14ac:dyDescent="0.3">
      <c r="A184" s="2">
        <v>41390</v>
      </c>
      <c r="B184">
        <v>122.89</v>
      </c>
      <c r="C184">
        <v>-77.89</v>
      </c>
      <c r="D184">
        <v>-78.59</v>
      </c>
    </row>
    <row r="185" spans="1:4" x14ac:dyDescent="0.3">
      <c r="A185" s="2">
        <v>41465</v>
      </c>
      <c r="B185">
        <v>122.56</v>
      </c>
      <c r="C185">
        <v>-77.56</v>
      </c>
      <c r="D185">
        <v>-78.260000000000005</v>
      </c>
    </row>
    <row r="186" spans="1:4" x14ac:dyDescent="0.3">
      <c r="A186" s="2">
        <v>41562</v>
      </c>
      <c r="B186">
        <v>121.97</v>
      </c>
      <c r="C186">
        <v>-76.97</v>
      </c>
      <c r="D186">
        <v>-77.67</v>
      </c>
    </row>
    <row r="187" spans="1:4" x14ac:dyDescent="0.3">
      <c r="A187" s="2">
        <v>41654</v>
      </c>
      <c r="B187">
        <v>122.17</v>
      </c>
      <c r="C187">
        <v>-77.17</v>
      </c>
      <c r="D187">
        <v>-77.87</v>
      </c>
    </row>
    <row r="188" spans="1:4" x14ac:dyDescent="0.3">
      <c r="A188" s="2">
        <v>41750</v>
      </c>
      <c r="B188">
        <v>119.31</v>
      </c>
      <c r="C188">
        <v>-74.31</v>
      </c>
      <c r="D188">
        <v>-75.010000000000005</v>
      </c>
    </row>
    <row r="189" spans="1:4" x14ac:dyDescent="0.3">
      <c r="A189" s="2">
        <v>41837</v>
      </c>
      <c r="B189">
        <v>121.99</v>
      </c>
      <c r="C189">
        <v>-76.989999999999895</v>
      </c>
      <c r="D189">
        <v>-77.69</v>
      </c>
    </row>
    <row r="190" spans="1:4" x14ac:dyDescent="0.3">
      <c r="A190" s="2">
        <v>41915</v>
      </c>
      <c r="B190">
        <v>121.44</v>
      </c>
      <c r="C190">
        <v>-76.44</v>
      </c>
      <c r="D190">
        <v>-77.14</v>
      </c>
    </row>
    <row r="191" spans="1:4" x14ac:dyDescent="0.3">
      <c r="A191" s="2">
        <v>42018</v>
      </c>
      <c r="B191">
        <v>121.4</v>
      </c>
      <c r="C191">
        <v>-76.400000000000006</v>
      </c>
      <c r="D191">
        <v>-77.099999999999895</v>
      </c>
    </row>
    <row r="192" spans="1:4" x14ac:dyDescent="0.3">
      <c r="A192" s="2">
        <v>42150</v>
      </c>
      <c r="B192">
        <v>121.58</v>
      </c>
      <c r="C192">
        <v>-76.58</v>
      </c>
      <c r="D192">
        <v>-77.28</v>
      </c>
    </row>
    <row r="193" spans="1:4" x14ac:dyDescent="0.3">
      <c r="A193" s="2">
        <v>42185</v>
      </c>
      <c r="B193">
        <v>121.55</v>
      </c>
      <c r="C193">
        <v>-76.55</v>
      </c>
      <c r="D193">
        <v>-77.25</v>
      </c>
    </row>
    <row r="194" spans="1:4" x14ac:dyDescent="0.3">
      <c r="A194" s="2">
        <v>42215</v>
      </c>
      <c r="B194">
        <v>122.14</v>
      </c>
      <c r="C194">
        <v>-77.14</v>
      </c>
      <c r="D194">
        <v>-77.84</v>
      </c>
    </row>
    <row r="195" spans="1:4" x14ac:dyDescent="0.3">
      <c r="A195" s="2">
        <v>42296</v>
      </c>
      <c r="B195">
        <v>122.78</v>
      </c>
      <c r="C195">
        <v>-77.78</v>
      </c>
      <c r="D195">
        <v>-78.48</v>
      </c>
    </row>
    <row r="196" spans="1:4" x14ac:dyDescent="0.3">
      <c r="A196" s="2">
        <v>42388</v>
      </c>
      <c r="B196">
        <v>121.65</v>
      </c>
      <c r="C196">
        <v>-76.650000000000006</v>
      </c>
      <c r="D196">
        <v>-77.349999999999895</v>
      </c>
    </row>
    <row r="197" spans="1:4" x14ac:dyDescent="0.3">
      <c r="A197" s="2">
        <v>42486</v>
      </c>
      <c r="B197">
        <v>120.49</v>
      </c>
      <c r="C197">
        <v>-75.489999999999895</v>
      </c>
      <c r="D197">
        <v>-76.19</v>
      </c>
    </row>
    <row r="198" spans="1:4" x14ac:dyDescent="0.3">
      <c r="A198" s="2">
        <v>42576</v>
      </c>
      <c r="B198">
        <v>121.16</v>
      </c>
      <c r="C198">
        <v>-76.16</v>
      </c>
      <c r="D198">
        <v>-76.86</v>
      </c>
    </row>
    <row r="199" spans="1:4" x14ac:dyDescent="0.3">
      <c r="A199" s="2">
        <v>42654</v>
      </c>
      <c r="B199">
        <v>121.08</v>
      </c>
      <c r="C199">
        <v>-76.08</v>
      </c>
      <c r="D199">
        <v>-76.78</v>
      </c>
    </row>
    <row r="200" spans="1:4" x14ac:dyDescent="0.3">
      <c r="A200" s="2">
        <v>42773</v>
      </c>
      <c r="B200">
        <v>120.25</v>
      </c>
      <c r="C200">
        <v>-75.25</v>
      </c>
      <c r="D200">
        <v>-75.95</v>
      </c>
    </row>
    <row r="201" spans="1:4" x14ac:dyDescent="0.3">
      <c r="A201" s="2">
        <v>42852</v>
      </c>
      <c r="B201">
        <v>119.1</v>
      </c>
      <c r="C201">
        <v>-74.099999999999895</v>
      </c>
      <c r="D201">
        <v>-74.8</v>
      </c>
    </row>
    <row r="202" spans="1:4" x14ac:dyDescent="0.3">
      <c r="A202" s="2">
        <v>42947</v>
      </c>
      <c r="B202">
        <v>119.78</v>
      </c>
      <c r="C202">
        <v>-74.78</v>
      </c>
      <c r="D202">
        <v>-75.48</v>
      </c>
    </row>
    <row r="203" spans="1:4" x14ac:dyDescent="0.3">
      <c r="A203" s="2">
        <v>43031</v>
      </c>
      <c r="B203">
        <v>120.54</v>
      </c>
      <c r="C203">
        <v>-75.540000000000006</v>
      </c>
      <c r="D203">
        <v>-76.239999999999895</v>
      </c>
    </row>
    <row r="204" spans="1:4" x14ac:dyDescent="0.3">
      <c r="A204" s="2">
        <v>43165</v>
      </c>
      <c r="B204">
        <v>118.53</v>
      </c>
      <c r="C204">
        <v>-73.53</v>
      </c>
      <c r="D204">
        <v>-74.23</v>
      </c>
    </row>
    <row r="205" spans="1:4" x14ac:dyDescent="0.3">
      <c r="A205" s="2">
        <v>43319</v>
      </c>
      <c r="B205">
        <v>118.35</v>
      </c>
      <c r="C205">
        <v>-73.349999999999895</v>
      </c>
      <c r="D205">
        <v>-74.05</v>
      </c>
    </row>
    <row r="206" spans="1:4" x14ac:dyDescent="0.3">
      <c r="A206" s="2">
        <v>43389</v>
      </c>
      <c r="B206">
        <v>118.5</v>
      </c>
      <c r="C206">
        <v>-73.5</v>
      </c>
      <c r="D206">
        <v>-74.2</v>
      </c>
    </row>
    <row r="207" spans="1:4" x14ac:dyDescent="0.3">
      <c r="A207" s="2">
        <v>43495</v>
      </c>
      <c r="B207">
        <v>117.27</v>
      </c>
      <c r="C207">
        <v>-72.27</v>
      </c>
      <c r="D207">
        <v>-72.97</v>
      </c>
    </row>
    <row r="208" spans="1:4" x14ac:dyDescent="0.3">
      <c r="A208" s="2">
        <v>43600</v>
      </c>
      <c r="B208">
        <v>116.33</v>
      </c>
      <c r="C208">
        <v>-71.33</v>
      </c>
      <c r="D208">
        <v>-72.03</v>
      </c>
    </row>
    <row r="209" spans="1:4" x14ac:dyDescent="0.3">
      <c r="A209" s="2">
        <v>43684</v>
      </c>
      <c r="B209">
        <v>117.28</v>
      </c>
      <c r="C209">
        <v>-72.28</v>
      </c>
      <c r="D209">
        <v>-72.98</v>
      </c>
    </row>
    <row r="210" spans="1:4" x14ac:dyDescent="0.3">
      <c r="A210" s="2">
        <v>43766</v>
      </c>
      <c r="B210">
        <v>117.63</v>
      </c>
      <c r="C210">
        <v>-72.63</v>
      </c>
      <c r="D210">
        <v>-73.33</v>
      </c>
    </row>
    <row r="211" spans="1:4" x14ac:dyDescent="0.3">
      <c r="A211" s="2">
        <v>43937</v>
      </c>
      <c r="B211">
        <v>116.57</v>
      </c>
      <c r="C211">
        <v>-71.569999999999894</v>
      </c>
      <c r="D211">
        <v>-72.27</v>
      </c>
    </row>
    <row r="212" spans="1:4" x14ac:dyDescent="0.3">
      <c r="A212" s="2">
        <v>44028</v>
      </c>
      <c r="B212">
        <v>116.33</v>
      </c>
      <c r="C212">
        <v>-71.33</v>
      </c>
      <c r="D212">
        <v>-72.03</v>
      </c>
    </row>
    <row r="213" spans="1:4" x14ac:dyDescent="0.3">
      <c r="A213" s="2">
        <v>44267</v>
      </c>
      <c r="B213">
        <v>115.8</v>
      </c>
      <c r="C213">
        <v>-70.8</v>
      </c>
      <c r="D213">
        <v>-71.5</v>
      </c>
    </row>
    <row r="214" spans="1:4" x14ac:dyDescent="0.3">
      <c r="A214" s="2">
        <v>44391</v>
      </c>
      <c r="B214">
        <v>115.84</v>
      </c>
      <c r="C214">
        <v>-70.84</v>
      </c>
      <c r="D214">
        <v>-71.540000000000006</v>
      </c>
    </row>
    <row r="215" spans="1:4" x14ac:dyDescent="0.3">
      <c r="A215" s="2">
        <v>44588</v>
      </c>
      <c r="B215">
        <v>115.54</v>
      </c>
      <c r="C215">
        <v>-70.540000000000006</v>
      </c>
      <c r="D215">
        <v>-71.239999999999895</v>
      </c>
    </row>
  </sheetData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9C6D7E-3CBD-4A1E-AE4D-39626CDFC857}">
  <dimension ref="A1:O141"/>
  <sheetViews>
    <sheetView topLeftCell="C1" workbookViewId="0">
      <selection activeCell="K7" sqref="K7:M7"/>
    </sheetView>
  </sheetViews>
  <sheetFormatPr defaultRowHeight="14.4" x14ac:dyDescent="0.3"/>
  <cols>
    <col min="1" max="1" width="10.5546875" bestFit="1" customWidth="1"/>
  </cols>
  <sheetData>
    <row r="1" spans="1:15" s="1" customFormat="1" x14ac:dyDescent="0.3">
      <c r="A1" s="1" t="s">
        <v>0</v>
      </c>
      <c r="B1" s="1" t="s">
        <v>1</v>
      </c>
      <c r="C1" s="1" t="s">
        <v>2</v>
      </c>
      <c r="D1" s="1" t="s">
        <v>3</v>
      </c>
    </row>
    <row r="2" spans="1:15" x14ac:dyDescent="0.3">
      <c r="A2" s="2">
        <v>28682</v>
      </c>
      <c r="B2">
        <v>94.22</v>
      </c>
      <c r="C2">
        <v>-49.22</v>
      </c>
      <c r="D2">
        <v>-49.92</v>
      </c>
      <c r="F2">
        <v>3288</v>
      </c>
      <c r="G2">
        <v>37.671298980712997</v>
      </c>
      <c r="H2" s="2">
        <v>1</v>
      </c>
      <c r="I2">
        <f>IFERROR(VLOOKUP(H2,$A$2:$D$542,4,FALSE),IFERROR(VLOOKUP(H2,$A$2:$D$542,4),0))</f>
        <v>0</v>
      </c>
      <c r="K2">
        <f>MAX(D:D)</f>
        <v>-48.6</v>
      </c>
    </row>
    <row r="3" spans="1:15" x14ac:dyDescent="0.3">
      <c r="A3" s="2">
        <v>28768</v>
      </c>
      <c r="B3">
        <v>95.35</v>
      </c>
      <c r="C3">
        <v>-50.35</v>
      </c>
      <c r="D3">
        <v>-51.05</v>
      </c>
      <c r="F3">
        <v>10958</v>
      </c>
      <c r="G3">
        <v>35.665435791016002</v>
      </c>
      <c r="H3" s="2">
        <f>$H$2+F3-$F$2+1</f>
        <v>7672</v>
      </c>
      <c r="I3">
        <f>IFERROR(VLOOKUP(H3,A:D,4,FALSE),IFERROR(VLOOKUP(H3,A:D,4),0))</f>
        <v>0</v>
      </c>
      <c r="K3">
        <f>MIN(D:D)</f>
        <v>-84.57</v>
      </c>
    </row>
    <row r="4" spans="1:15" x14ac:dyDescent="0.3">
      <c r="A4" s="2">
        <v>28804</v>
      </c>
      <c r="B4">
        <v>94.91</v>
      </c>
      <c r="C4">
        <v>-49.91</v>
      </c>
      <c r="D4">
        <v>-50.61</v>
      </c>
      <c r="F4">
        <v>17897</v>
      </c>
      <c r="G4">
        <v>31.97113609314</v>
      </c>
      <c r="H4" s="2">
        <f t="shared" ref="H4:H67" si="0">$H$2+F4-$F$2+1</f>
        <v>14611</v>
      </c>
      <c r="I4">
        <f t="shared" ref="I4:I67" si="1">IFERROR(VLOOKUP(H4,A:D,4,FALSE),IFERROR(VLOOKUP(H4,A:D,4),0))</f>
        <v>0</v>
      </c>
      <c r="L4" t="s">
        <v>9</v>
      </c>
      <c r="M4" t="s">
        <v>10</v>
      </c>
      <c r="N4" t="s">
        <v>11</v>
      </c>
      <c r="O4" t="s">
        <v>12</v>
      </c>
    </row>
    <row r="5" spans="1:15" x14ac:dyDescent="0.3">
      <c r="A5" s="2">
        <v>28831</v>
      </c>
      <c r="B5">
        <v>94.53</v>
      </c>
      <c r="C5">
        <v>-49.53</v>
      </c>
      <c r="D5">
        <v>-50.23</v>
      </c>
      <c r="F5">
        <v>20089</v>
      </c>
      <c r="G5">
        <v>17.996065139771002</v>
      </c>
      <c r="H5" s="2">
        <f t="shared" si="0"/>
        <v>16803</v>
      </c>
      <c r="I5">
        <f t="shared" si="1"/>
        <v>0</v>
      </c>
      <c r="K5">
        <f>CORREL(G12:G51,I12:I51)^2</f>
        <v>0.91852801691847219</v>
      </c>
      <c r="L5">
        <f>1-(SUM(J10:J51)/SUM(K10:K51))</f>
        <v>0.21985762600234493</v>
      </c>
      <c r="M5">
        <f>SUM(L10:L51)*100/SUM(I10:I51)</f>
        <v>-9.0615862036537056</v>
      </c>
      <c r="N5">
        <f>SQRT(SUM(J10:J51))/COUNT(J10:J51)</f>
        <v>1.0853899619613863</v>
      </c>
      <c r="O5">
        <f>N5/_xlfn.STDEV.S(I12:I51)</f>
        <v>0.13789840595958133</v>
      </c>
    </row>
    <row r="6" spans="1:15" x14ac:dyDescent="0.3">
      <c r="A6" s="2">
        <v>28865</v>
      </c>
      <c r="B6">
        <v>94.39</v>
      </c>
      <c r="C6">
        <v>-49.39</v>
      </c>
      <c r="D6">
        <v>-50.09</v>
      </c>
      <c r="F6">
        <v>22646</v>
      </c>
      <c r="G6">
        <v>12.999603271484</v>
      </c>
      <c r="H6" s="2">
        <f t="shared" si="0"/>
        <v>19360</v>
      </c>
      <c r="I6">
        <f t="shared" si="1"/>
        <v>0</v>
      </c>
    </row>
    <row r="7" spans="1:15" x14ac:dyDescent="0.3">
      <c r="A7" s="2">
        <v>28891</v>
      </c>
      <c r="B7">
        <v>94.23</v>
      </c>
      <c r="C7">
        <v>-49.23</v>
      </c>
      <c r="D7">
        <v>-49.93</v>
      </c>
      <c r="F7">
        <v>24472</v>
      </c>
      <c r="G7">
        <v>6.4618926048279004</v>
      </c>
      <c r="H7" s="2">
        <f t="shared" si="0"/>
        <v>21186</v>
      </c>
      <c r="I7">
        <f t="shared" si="1"/>
        <v>0</v>
      </c>
      <c r="K7">
        <f>CORREL(M12:M51,I12:I51)^2</f>
        <v>0.93408281205764621</v>
      </c>
      <c r="L7">
        <f>1-(SUM(N10:N51)/SUM(K10:K51))</f>
        <v>0.45403421549335365</v>
      </c>
      <c r="M7">
        <f>SUM(L10:L51)*100/SUM(O10:O51)</f>
        <v>19.668019666724422</v>
      </c>
    </row>
    <row r="8" spans="1:15" x14ac:dyDescent="0.3">
      <c r="A8" s="2">
        <v>28919</v>
      </c>
      <c r="B8">
        <v>93.95</v>
      </c>
      <c r="C8">
        <v>-48.95</v>
      </c>
      <c r="D8">
        <v>-49.65</v>
      </c>
      <c r="F8">
        <v>27029</v>
      </c>
      <c r="G8">
        <v>-11.52042675018</v>
      </c>
      <c r="H8" s="2">
        <f t="shared" si="0"/>
        <v>23743</v>
      </c>
      <c r="I8">
        <f t="shared" si="1"/>
        <v>0</v>
      </c>
    </row>
    <row r="9" spans="1:15" x14ac:dyDescent="0.3">
      <c r="A9" s="2">
        <v>28947</v>
      </c>
      <c r="B9">
        <v>93.82</v>
      </c>
      <c r="C9">
        <v>-48.82</v>
      </c>
      <c r="D9">
        <v>-49.52</v>
      </c>
      <c r="F9">
        <v>28124</v>
      </c>
      <c r="G9">
        <v>-22.82685470581</v>
      </c>
      <c r="H9" s="2">
        <f t="shared" si="0"/>
        <v>24838</v>
      </c>
      <c r="I9">
        <f t="shared" si="1"/>
        <v>0</v>
      </c>
    </row>
    <row r="10" spans="1:15" x14ac:dyDescent="0.3">
      <c r="A10" s="2">
        <v>28977</v>
      </c>
      <c r="B10">
        <v>93.72</v>
      </c>
      <c r="C10">
        <v>-48.72</v>
      </c>
      <c r="D10">
        <v>-49.42</v>
      </c>
      <c r="F10">
        <v>29951</v>
      </c>
      <c r="G10">
        <v>-46.74115371704</v>
      </c>
      <c r="H10" s="2">
        <f t="shared" si="0"/>
        <v>26665</v>
      </c>
      <c r="I10">
        <f t="shared" si="1"/>
        <v>0</v>
      </c>
    </row>
    <row r="11" spans="1:15" x14ac:dyDescent="0.3">
      <c r="A11" s="2">
        <v>29005</v>
      </c>
      <c r="B11">
        <v>93.95</v>
      </c>
      <c r="C11">
        <v>-48.95</v>
      </c>
      <c r="D11">
        <v>-49.65</v>
      </c>
      <c r="F11">
        <v>31777</v>
      </c>
      <c r="G11">
        <v>-58.910736083979998</v>
      </c>
      <c r="H11" s="2">
        <f t="shared" si="0"/>
        <v>28491</v>
      </c>
      <c r="I11">
        <f t="shared" si="1"/>
        <v>0</v>
      </c>
    </row>
    <row r="12" spans="1:15" x14ac:dyDescent="0.3">
      <c r="A12" s="2">
        <v>29096</v>
      </c>
      <c r="B12">
        <v>97.24</v>
      </c>
      <c r="C12">
        <v>-52.24</v>
      </c>
      <c r="D12">
        <v>-52.94</v>
      </c>
      <c r="F12">
        <v>33238</v>
      </c>
      <c r="G12">
        <v>-64.821937561040002</v>
      </c>
      <c r="H12" s="2">
        <f t="shared" si="0"/>
        <v>29952</v>
      </c>
      <c r="I12">
        <f t="shared" si="1"/>
        <v>-56.22</v>
      </c>
      <c r="J12">
        <f>(I12-G12)^2</f>
        <v>73.993329804030836</v>
      </c>
      <c r="K12">
        <f>(I12-AVERAGE($I$12:I$51))^2</f>
        <v>235.86816400000058</v>
      </c>
      <c r="L12">
        <f>(I12-G12)</f>
        <v>8.6019375610400033</v>
      </c>
      <c r="M12">
        <f>LOOKUP(F12,'[1]LM 37,8'!$A$2:$A$538,'[1]LM 37,8'!$D$2:$D$538)</f>
        <v>-62.16051864624</v>
      </c>
      <c r="N12">
        <f>(I12-M12)^2</f>
        <v>35.289761786325137</v>
      </c>
      <c r="O12">
        <f>(I12-M12)^2</f>
        <v>35.289761786325137</v>
      </c>
    </row>
    <row r="13" spans="1:15" x14ac:dyDescent="0.3">
      <c r="A13" s="2">
        <v>29255</v>
      </c>
      <c r="B13">
        <v>94.3</v>
      </c>
      <c r="C13">
        <v>-49.3</v>
      </c>
      <c r="D13">
        <v>-50</v>
      </c>
      <c r="F13">
        <v>33603</v>
      </c>
      <c r="G13">
        <v>-66.475372314449999</v>
      </c>
      <c r="H13" s="2">
        <f t="shared" si="0"/>
        <v>30317</v>
      </c>
      <c r="I13">
        <f t="shared" si="1"/>
        <v>-57.27</v>
      </c>
      <c r="J13">
        <f t="shared" ref="J13:J76" si="2">(I13-G13)^2</f>
        <v>84.738879447642461</v>
      </c>
      <c r="K13">
        <f>(I13-AVERAGE($I$12:I$51))^2</f>
        <v>204.71886400000039</v>
      </c>
      <c r="L13">
        <f t="shared" ref="L13:L76" si="3">(I13-G13)</f>
        <v>9.2053723144499955</v>
      </c>
      <c r="M13">
        <f>LOOKUP(F13,'[1]LM 37,8'!$A$2:$A$538,'[1]LM 37,8'!$D$2:$D$538)</f>
        <v>-65.180809021000002</v>
      </c>
      <c r="N13">
        <f t="shared" ref="N13:N76" si="4">(I13-M13)^2</f>
        <v>62.580899366734954</v>
      </c>
      <c r="O13">
        <f t="shared" ref="O13:O76" si="5">(I13-M13)^2</f>
        <v>62.580899366734954</v>
      </c>
    </row>
    <row r="14" spans="1:15" x14ac:dyDescent="0.3">
      <c r="A14" s="2">
        <v>29335</v>
      </c>
      <c r="B14">
        <v>93.77</v>
      </c>
      <c r="C14">
        <v>-48.77</v>
      </c>
      <c r="D14">
        <v>-49.47</v>
      </c>
      <c r="F14">
        <v>33968</v>
      </c>
      <c r="G14">
        <v>-68.036430358890001</v>
      </c>
      <c r="H14" s="2">
        <f t="shared" si="0"/>
        <v>30682</v>
      </c>
      <c r="I14">
        <f t="shared" si="1"/>
        <v>-58.2</v>
      </c>
      <c r="J14">
        <f t="shared" si="2"/>
        <v>96.755362205292826</v>
      </c>
      <c r="K14">
        <f>(I14-AVERAGE($I$12:I$51))^2</f>
        <v>178.97088400000038</v>
      </c>
      <c r="L14">
        <f t="shared" si="3"/>
        <v>9.8364303588899986</v>
      </c>
      <c r="M14">
        <f>LOOKUP(F14,'[1]LM 37,8'!$A$2:$A$538,'[1]LM 37,8'!$D$2:$D$538)</f>
        <v>-66.705520629879999</v>
      </c>
      <c r="N14">
        <f t="shared" si="4"/>
        <v>72.343881185314203</v>
      </c>
      <c r="O14">
        <f t="shared" si="5"/>
        <v>72.343881185314203</v>
      </c>
    </row>
    <row r="15" spans="1:15" x14ac:dyDescent="0.3">
      <c r="A15" s="2">
        <v>29370</v>
      </c>
      <c r="B15">
        <v>92.9</v>
      </c>
      <c r="C15">
        <v>-47.9</v>
      </c>
      <c r="D15">
        <v>-48.6</v>
      </c>
      <c r="F15">
        <v>34334</v>
      </c>
      <c r="G15">
        <v>-65.882705688480002</v>
      </c>
      <c r="H15" s="2">
        <f t="shared" si="0"/>
        <v>31048</v>
      </c>
      <c r="I15">
        <f t="shared" si="1"/>
        <v>-57.64</v>
      </c>
      <c r="J15">
        <f t="shared" si="2"/>
        <v>67.942197066900562</v>
      </c>
      <c r="K15">
        <f>(I15-AVERAGE($I$12:I$51))^2</f>
        <v>194.26784400000045</v>
      </c>
      <c r="L15">
        <f t="shared" si="3"/>
        <v>8.242705688480001</v>
      </c>
      <c r="M15">
        <f>LOOKUP(F15,'[1]LM 37,8'!$A$2:$A$538,'[1]LM 37,8'!$D$2:$D$538)</f>
        <v>-65.812614440920001</v>
      </c>
      <c r="N15">
        <f t="shared" si="4"/>
        <v>66.791626799934136</v>
      </c>
      <c r="O15">
        <f t="shared" si="5"/>
        <v>66.791626799934136</v>
      </c>
    </row>
    <row r="16" spans="1:15" x14ac:dyDescent="0.3">
      <c r="A16" s="2">
        <v>29402</v>
      </c>
      <c r="B16">
        <v>95.8</v>
      </c>
      <c r="C16">
        <v>-50.8</v>
      </c>
      <c r="D16">
        <v>-51.5</v>
      </c>
      <c r="F16">
        <v>34699</v>
      </c>
      <c r="G16">
        <v>-67.755393981929998</v>
      </c>
      <c r="H16" s="2">
        <f t="shared" si="0"/>
        <v>31413</v>
      </c>
      <c r="I16">
        <f t="shared" si="1"/>
        <v>-61.07</v>
      </c>
      <c r="J16">
        <f t="shared" si="2"/>
        <v>44.694492693625833</v>
      </c>
      <c r="K16">
        <f>(I16-AVERAGE($I$12:I$51))^2</f>
        <v>110.41806400000036</v>
      </c>
      <c r="L16">
        <f t="shared" si="3"/>
        <v>6.6853939819299981</v>
      </c>
      <c r="M16">
        <f>LOOKUP(F16,'[1]LM 37,8'!$A$2:$A$538,'[1]LM 37,8'!$D$2:$D$538)</f>
        <v>-66.389053344730002</v>
      </c>
      <c r="N16">
        <f t="shared" si="4"/>
        <v>28.292328484083413</v>
      </c>
      <c r="O16">
        <f t="shared" si="5"/>
        <v>28.292328484083413</v>
      </c>
    </row>
    <row r="17" spans="1:15" x14ac:dyDescent="0.3">
      <c r="A17" s="2">
        <v>29426</v>
      </c>
      <c r="B17">
        <v>96.32</v>
      </c>
      <c r="C17">
        <v>-51.32</v>
      </c>
      <c r="D17">
        <v>-52.02</v>
      </c>
      <c r="F17">
        <v>35064</v>
      </c>
      <c r="G17">
        <v>-69.64175415039</v>
      </c>
      <c r="H17" s="2">
        <f t="shared" si="0"/>
        <v>31778</v>
      </c>
      <c r="I17">
        <f t="shared" si="1"/>
        <v>-62.45</v>
      </c>
      <c r="J17">
        <f t="shared" si="2"/>
        <v>51.721327759651743</v>
      </c>
      <c r="K17">
        <f>(I17-AVERAGE($I$12:I$51))^2</f>
        <v>83.32038400000026</v>
      </c>
      <c r="L17">
        <f t="shared" si="3"/>
        <v>7.1917541503899969</v>
      </c>
      <c r="M17">
        <f>LOOKUP(F17,'[1]LM 37,8'!$A$2:$A$538,'[1]LM 37,8'!$D$2:$D$538)</f>
        <v>-68.203407287600001</v>
      </c>
      <c r="N17">
        <f t="shared" si="4"/>
        <v>33.10169541700877</v>
      </c>
      <c r="O17">
        <f t="shared" si="5"/>
        <v>33.10169541700877</v>
      </c>
    </row>
    <row r="18" spans="1:15" x14ac:dyDescent="0.3">
      <c r="A18" s="2">
        <v>29459</v>
      </c>
      <c r="B18">
        <v>97.3</v>
      </c>
      <c r="C18">
        <v>-52.3</v>
      </c>
      <c r="D18">
        <v>-53</v>
      </c>
      <c r="F18">
        <v>35429</v>
      </c>
      <c r="G18">
        <v>-71.079452514650001</v>
      </c>
      <c r="H18" s="2">
        <f t="shared" si="0"/>
        <v>32143</v>
      </c>
      <c r="I18">
        <f t="shared" si="1"/>
        <v>-63.48</v>
      </c>
      <c r="J18">
        <f t="shared" si="2"/>
        <v>57.751678522420264</v>
      </c>
      <c r="K18">
        <f>(I18-AVERAGE($I$12:I$51))^2</f>
        <v>65.577604000000335</v>
      </c>
      <c r="L18">
        <f t="shared" si="3"/>
        <v>7.5994525146500038</v>
      </c>
      <c r="M18">
        <f>LOOKUP(F18,'[1]LM 37,8'!$A$2:$A$538,'[1]LM 37,8'!$D$2:$D$538)</f>
        <v>-69.939498901370001</v>
      </c>
      <c r="N18">
        <f t="shared" si="4"/>
        <v>41.725126056800292</v>
      </c>
      <c r="O18">
        <f t="shared" si="5"/>
        <v>41.725126056800292</v>
      </c>
    </row>
    <row r="19" spans="1:15" x14ac:dyDescent="0.3">
      <c r="A19" s="2">
        <v>29479</v>
      </c>
      <c r="B19">
        <v>98.65</v>
      </c>
      <c r="C19">
        <v>-53.65</v>
      </c>
      <c r="D19">
        <v>-54.35</v>
      </c>
      <c r="F19">
        <v>35795</v>
      </c>
      <c r="G19">
        <v>-70.920585632319998</v>
      </c>
      <c r="H19" s="2">
        <f t="shared" si="0"/>
        <v>32509</v>
      </c>
      <c r="I19">
        <f t="shared" si="1"/>
        <v>-64.3</v>
      </c>
      <c r="J19">
        <f t="shared" si="2"/>
        <v>43.83215411488203</v>
      </c>
      <c r="K19">
        <f>(I19-AVERAGE($I$12:I$51))^2</f>
        <v>52.969284000000293</v>
      </c>
      <c r="L19">
        <f t="shared" si="3"/>
        <v>6.620585632320001</v>
      </c>
      <c r="M19">
        <f>LOOKUP(F19,'[1]LM 37,8'!$A$2:$A$538,'[1]LM 37,8'!$D$2:$D$538)</f>
        <v>-69.978897094730002</v>
      </c>
      <c r="N19">
        <f t="shared" si="4"/>
        <v>32.249872212532885</v>
      </c>
      <c r="O19">
        <f t="shared" si="5"/>
        <v>32.249872212532885</v>
      </c>
    </row>
    <row r="20" spans="1:15" x14ac:dyDescent="0.3">
      <c r="A20" s="2">
        <v>29524</v>
      </c>
      <c r="B20">
        <v>97.75</v>
      </c>
      <c r="C20">
        <v>-52.75</v>
      </c>
      <c r="D20">
        <v>-53.45</v>
      </c>
      <c r="F20">
        <v>36160</v>
      </c>
      <c r="G20">
        <v>-73.06632232666</v>
      </c>
      <c r="H20" s="2">
        <f t="shared" si="0"/>
        <v>32874</v>
      </c>
      <c r="I20">
        <f t="shared" si="1"/>
        <v>-64.290000000000006</v>
      </c>
      <c r="J20">
        <f t="shared" si="2"/>
        <v>77.023833581430679</v>
      </c>
      <c r="K20">
        <f>(I20-AVERAGE($I$12:I$51))^2</f>
        <v>53.114944000000158</v>
      </c>
      <c r="L20">
        <f t="shared" si="3"/>
        <v>8.7763223266599937</v>
      </c>
      <c r="M20">
        <f>LOOKUP(F20,'[1]LM 37,8'!$A$2:$A$538,'[1]LM 37,8'!$D$2:$D$538)</f>
        <v>-71.59440612793</v>
      </c>
      <c r="N20">
        <f t="shared" si="4"/>
        <v>53.354348881741245</v>
      </c>
      <c r="O20">
        <f t="shared" si="5"/>
        <v>53.354348881741245</v>
      </c>
    </row>
    <row r="21" spans="1:15" x14ac:dyDescent="0.3">
      <c r="A21" s="2">
        <v>29551</v>
      </c>
      <c r="B21">
        <v>97.9</v>
      </c>
      <c r="C21">
        <v>-52.9</v>
      </c>
      <c r="D21">
        <v>-53.6</v>
      </c>
      <c r="F21">
        <v>36525</v>
      </c>
      <c r="G21">
        <v>-72.142768859859999</v>
      </c>
      <c r="H21" s="2">
        <f t="shared" si="0"/>
        <v>33239</v>
      </c>
      <c r="I21">
        <f t="shared" si="1"/>
        <v>-64.900000000000006</v>
      </c>
      <c r="J21">
        <f t="shared" si="2"/>
        <v>52.457700757357621</v>
      </c>
      <c r="K21">
        <f>(I21-AVERAGE($I$12:I$51))^2</f>
        <v>44.595684000000155</v>
      </c>
      <c r="L21">
        <f t="shared" si="3"/>
        <v>7.2427688598599929</v>
      </c>
      <c r="M21">
        <f>LOOKUP(F21,'[1]LM 37,8'!$A$2:$A$538,'[1]LM 37,8'!$D$2:$D$538)</f>
        <v>-71.56549835205</v>
      </c>
      <c r="N21">
        <f t="shared" si="4"/>
        <v>44.428868281181188</v>
      </c>
      <c r="O21">
        <f t="shared" si="5"/>
        <v>44.428868281181188</v>
      </c>
    </row>
    <row r="22" spans="1:15" x14ac:dyDescent="0.3">
      <c r="A22" s="2">
        <v>29558</v>
      </c>
      <c r="B22">
        <v>96.3</v>
      </c>
      <c r="C22">
        <v>-51.3</v>
      </c>
      <c r="D22">
        <v>-52</v>
      </c>
      <c r="F22">
        <v>36890</v>
      </c>
      <c r="G22">
        <v>-74.585258483890001</v>
      </c>
      <c r="H22" s="2">
        <f t="shared" si="0"/>
        <v>33604</v>
      </c>
      <c r="I22">
        <f t="shared" si="1"/>
        <v>-67.040000000000006</v>
      </c>
      <c r="J22">
        <f t="shared" si="2"/>
        <v>56.930925588713947</v>
      </c>
      <c r="K22">
        <f>(I22-AVERAGE($I$12:I$51))^2</f>
        <v>20.593444000000098</v>
      </c>
      <c r="L22">
        <f t="shared" si="3"/>
        <v>7.5452584838899952</v>
      </c>
      <c r="M22">
        <f>LOOKUP(F22,'[1]LM 37,8'!$A$2:$A$538,'[1]LM 37,8'!$D$2:$D$538)</f>
        <v>-72.980445861820002</v>
      </c>
      <c r="N22">
        <f t="shared" si="4"/>
        <v>35.288897037214305</v>
      </c>
      <c r="O22">
        <f t="shared" si="5"/>
        <v>35.288897037214305</v>
      </c>
    </row>
    <row r="23" spans="1:15" x14ac:dyDescent="0.3">
      <c r="A23" s="2">
        <v>29707</v>
      </c>
      <c r="B23">
        <v>96.83</v>
      </c>
      <c r="C23">
        <v>-51.83</v>
      </c>
      <c r="D23">
        <v>-52.53</v>
      </c>
      <c r="F23">
        <v>37256</v>
      </c>
      <c r="G23">
        <v>-76.17967224121</v>
      </c>
      <c r="H23" s="2">
        <f t="shared" si="0"/>
        <v>33970</v>
      </c>
      <c r="I23">
        <f t="shared" si="1"/>
        <v>-68.28</v>
      </c>
      <c r="J23">
        <f t="shared" si="2"/>
        <v>62.404821518543798</v>
      </c>
      <c r="K23">
        <f>(I23-AVERAGE($I$12:I$51))^2</f>
        <v>10.876804000000106</v>
      </c>
      <c r="L23">
        <f t="shared" si="3"/>
        <v>7.8996722412099984</v>
      </c>
      <c r="M23">
        <f>LOOKUP(F23,'[1]LM 37,8'!$A$2:$A$538,'[1]LM 37,8'!$D$2:$D$538)</f>
        <v>-74.87678527832</v>
      </c>
      <c r="N23">
        <f t="shared" si="4"/>
        <v>43.517576008259461</v>
      </c>
      <c r="O23">
        <f t="shared" si="5"/>
        <v>43.517576008259461</v>
      </c>
    </row>
    <row r="24" spans="1:15" x14ac:dyDescent="0.3">
      <c r="A24" s="2">
        <v>29727</v>
      </c>
      <c r="B24">
        <v>96.99</v>
      </c>
      <c r="C24">
        <v>-51.99</v>
      </c>
      <c r="D24">
        <v>-52.69</v>
      </c>
      <c r="F24">
        <v>37621</v>
      </c>
      <c r="G24">
        <v>-76.69255065918</v>
      </c>
      <c r="H24" s="2">
        <f t="shared" si="0"/>
        <v>34335</v>
      </c>
      <c r="I24">
        <f t="shared" si="1"/>
        <v>-69.55</v>
      </c>
      <c r="J24">
        <f t="shared" si="2"/>
        <v>51.016029918952697</v>
      </c>
      <c r="K24">
        <f>(I24-AVERAGE($I$12:I$51))^2</f>
        <v>4.1127840000000813</v>
      </c>
      <c r="L24">
        <f t="shared" si="3"/>
        <v>7.142550659180003</v>
      </c>
      <c r="M24">
        <f>LOOKUP(F24,'[1]LM 37,8'!$A$2:$A$538,'[1]LM 37,8'!$D$2:$D$538)</f>
        <v>-75.67251586914</v>
      </c>
      <c r="N24">
        <f t="shared" si="4"/>
        <v>37.485200567871161</v>
      </c>
      <c r="O24">
        <f t="shared" si="5"/>
        <v>37.485200567871161</v>
      </c>
    </row>
    <row r="25" spans="1:15" x14ac:dyDescent="0.3">
      <c r="A25" s="2">
        <v>29742</v>
      </c>
      <c r="B25">
        <v>98.31</v>
      </c>
      <c r="C25">
        <v>-53.31</v>
      </c>
      <c r="D25">
        <v>-54.01</v>
      </c>
      <c r="F25">
        <v>37986</v>
      </c>
      <c r="G25">
        <v>-75.228141784670001</v>
      </c>
      <c r="H25" s="2">
        <f t="shared" si="0"/>
        <v>34700</v>
      </c>
      <c r="I25">
        <f t="shared" si="1"/>
        <v>-68.11</v>
      </c>
      <c r="J25">
        <f t="shared" si="2"/>
        <v>50.667942466665032</v>
      </c>
      <c r="K25">
        <f>(I25-AVERAGE($I$12:I$51))^2</f>
        <v>12.027024000000123</v>
      </c>
      <c r="L25">
        <f t="shared" si="3"/>
        <v>7.1181417846700015</v>
      </c>
      <c r="M25">
        <f>LOOKUP(F25,'[1]LM 37,8'!$A$2:$A$538,'[1]LM 37,8'!$D$2:$D$538)</f>
        <v>-74.921279907230002</v>
      </c>
      <c r="N25">
        <f t="shared" si="4"/>
        <v>46.393533974635147</v>
      </c>
      <c r="O25">
        <f t="shared" si="5"/>
        <v>46.393533974635147</v>
      </c>
    </row>
    <row r="26" spans="1:15" x14ac:dyDescent="0.3">
      <c r="A26" s="2">
        <v>29816</v>
      </c>
      <c r="B26">
        <v>101.1</v>
      </c>
      <c r="C26">
        <v>-56.1</v>
      </c>
      <c r="D26">
        <v>-56.8</v>
      </c>
      <c r="F26">
        <v>38351</v>
      </c>
      <c r="G26">
        <v>-75.482566833500002</v>
      </c>
      <c r="H26" s="2">
        <f t="shared" si="0"/>
        <v>35065</v>
      </c>
      <c r="I26">
        <f t="shared" si="1"/>
        <v>-68.66</v>
      </c>
      <c r="J26">
        <f t="shared" si="2"/>
        <v>46.547418197574288</v>
      </c>
      <c r="K26">
        <f>(I26-AVERAGE($I$12:I$51))^2</f>
        <v>8.5147240000001201</v>
      </c>
      <c r="L26">
        <f t="shared" si="3"/>
        <v>6.8225668335000051</v>
      </c>
      <c r="M26">
        <f>LOOKUP(F26,'[1]LM 37,8'!$A$2:$A$538,'[1]LM 37,8'!$D$2:$D$538)</f>
        <v>-74.764938354489999</v>
      </c>
      <c r="N26">
        <f t="shared" si="4"/>
        <v>37.270272312123097</v>
      </c>
      <c r="O26">
        <f t="shared" si="5"/>
        <v>37.270272312123097</v>
      </c>
    </row>
    <row r="27" spans="1:15" x14ac:dyDescent="0.3">
      <c r="A27" s="2">
        <v>29852</v>
      </c>
      <c r="B27">
        <v>101.8</v>
      </c>
      <c r="C27">
        <v>-56.8</v>
      </c>
      <c r="D27">
        <v>-57.5</v>
      </c>
      <c r="F27">
        <v>38717</v>
      </c>
      <c r="G27">
        <v>-75.329681396479998</v>
      </c>
      <c r="H27" s="2">
        <f t="shared" si="0"/>
        <v>35431</v>
      </c>
      <c r="I27">
        <f t="shared" si="1"/>
        <v>-67.75</v>
      </c>
      <c r="J27">
        <f t="shared" si="2"/>
        <v>57.451570072144975</v>
      </c>
      <c r="K27">
        <f>(I27-AVERAGE($I$12:I$51))^2</f>
        <v>14.653584000000132</v>
      </c>
      <c r="L27">
        <f t="shared" si="3"/>
        <v>7.5796813964799981</v>
      </c>
      <c r="M27">
        <f>LOOKUP(F27,'[1]LM 37,8'!$A$2:$A$538,'[1]LM 37,8'!$D$2:$D$538)</f>
        <v>-74.76816558838</v>
      </c>
      <c r="N27">
        <f t="shared" si="4"/>
        <v>49.254648225921201</v>
      </c>
      <c r="O27">
        <f t="shared" si="5"/>
        <v>49.254648225921201</v>
      </c>
    </row>
    <row r="28" spans="1:15" x14ac:dyDescent="0.3">
      <c r="A28" s="2">
        <v>29889</v>
      </c>
      <c r="B28">
        <v>101.78</v>
      </c>
      <c r="C28">
        <v>-56.78</v>
      </c>
      <c r="D28">
        <v>-57.48</v>
      </c>
      <c r="F28">
        <v>39082</v>
      </c>
      <c r="G28">
        <v>-75.902046203609999</v>
      </c>
      <c r="H28" s="2">
        <f t="shared" si="0"/>
        <v>35796</v>
      </c>
      <c r="I28">
        <f t="shared" si="1"/>
        <v>-68.42</v>
      </c>
      <c r="J28">
        <f t="shared" si="2"/>
        <v>55.981015392954767</v>
      </c>
      <c r="K28">
        <f>(I28-AVERAGE($I$12:I$51))^2</f>
        <v>9.972964000000097</v>
      </c>
      <c r="L28">
        <f t="shared" si="3"/>
        <v>7.4820462036099968</v>
      </c>
      <c r="M28">
        <f>LOOKUP(F28,'[1]LM 37,8'!$A$2:$A$538,'[1]LM 37,8'!$D$2:$D$538)</f>
        <v>-75.077377319340002</v>
      </c>
      <c r="N28">
        <f t="shared" si="4"/>
        <v>44.320672772062643</v>
      </c>
      <c r="O28">
        <f t="shared" si="5"/>
        <v>44.320672772062643</v>
      </c>
    </row>
    <row r="29" spans="1:15" x14ac:dyDescent="0.3">
      <c r="A29" s="2">
        <v>29933</v>
      </c>
      <c r="B29">
        <v>100.52</v>
      </c>
      <c r="C29">
        <v>-55.52</v>
      </c>
      <c r="D29">
        <v>-56.22</v>
      </c>
      <c r="F29">
        <v>39447</v>
      </c>
      <c r="G29">
        <v>-74.879669189449999</v>
      </c>
      <c r="H29" s="2">
        <f t="shared" si="0"/>
        <v>36161</v>
      </c>
      <c r="I29">
        <f t="shared" si="1"/>
        <v>-69.5</v>
      </c>
      <c r="J29">
        <f t="shared" si="2"/>
        <v>28.940840587917606</v>
      </c>
      <c r="K29">
        <f>(I29-AVERAGE($I$12:I$51))^2</f>
        <v>4.3180840000000718</v>
      </c>
      <c r="L29">
        <f t="shared" si="3"/>
        <v>5.3796691894499986</v>
      </c>
      <c r="M29">
        <f>LOOKUP(F29,'[1]LM 37,8'!$A$2:$A$538,'[1]LM 37,8'!$D$2:$D$538)</f>
        <v>-74.491622924799998</v>
      </c>
      <c r="N29">
        <f t="shared" si="4"/>
        <v>24.916299423388885</v>
      </c>
      <c r="O29">
        <f t="shared" si="5"/>
        <v>24.916299423388885</v>
      </c>
    </row>
    <row r="30" spans="1:15" x14ac:dyDescent="0.3">
      <c r="A30" s="2">
        <v>30008</v>
      </c>
      <c r="B30">
        <v>99.7</v>
      </c>
      <c r="C30">
        <v>-54.7</v>
      </c>
      <c r="D30">
        <v>-55.4</v>
      </c>
      <c r="F30">
        <v>39812</v>
      </c>
      <c r="G30">
        <v>-78.562858581539999</v>
      </c>
      <c r="H30" s="2">
        <f t="shared" si="0"/>
        <v>36526</v>
      </c>
      <c r="I30">
        <f t="shared" si="1"/>
        <v>-71.91</v>
      </c>
      <c r="J30">
        <f t="shared" si="2"/>
        <v>44.260527305970449</v>
      </c>
      <c r="K30">
        <f>(I30-AVERAGE($I$12:I$51))^2</f>
        <v>0.11022399999998633</v>
      </c>
      <c r="L30">
        <f t="shared" si="3"/>
        <v>6.6528585815400021</v>
      </c>
      <c r="M30">
        <f>LOOKUP(F30,'[1]LM 37,8'!$A$2:$A$538,'[1]LM 37,8'!$D$2:$D$538)</f>
        <v>-76.620880126949999</v>
      </c>
      <c r="N30">
        <f t="shared" si="4"/>
        <v>22.192391570492468</v>
      </c>
      <c r="O30">
        <f t="shared" si="5"/>
        <v>22.192391570492468</v>
      </c>
    </row>
    <row r="31" spans="1:15" x14ac:dyDescent="0.3">
      <c r="A31" s="2">
        <v>30070</v>
      </c>
      <c r="B31">
        <v>99.57</v>
      </c>
      <c r="C31">
        <v>-54.57</v>
      </c>
      <c r="D31">
        <v>-55.27</v>
      </c>
      <c r="F31">
        <v>40178</v>
      </c>
      <c r="G31">
        <v>-79.045555114750002</v>
      </c>
      <c r="H31" s="2">
        <f t="shared" si="0"/>
        <v>36892</v>
      </c>
      <c r="I31">
        <f t="shared" si="1"/>
        <v>-72.16</v>
      </c>
      <c r="J31">
        <f t="shared" si="2"/>
        <v>47.410869238259956</v>
      </c>
      <c r="K31">
        <f>(I31-AVERAGE($I$12:I$51))^2</f>
        <v>0.33872399999997604</v>
      </c>
      <c r="L31">
        <f t="shared" si="3"/>
        <v>6.8855551147500051</v>
      </c>
      <c r="M31">
        <f>LOOKUP(F31,'[1]LM 37,8'!$A$2:$A$538,'[1]LM 37,8'!$D$2:$D$538)</f>
        <v>-78.08780670166</v>
      </c>
      <c r="N31">
        <f t="shared" si="4"/>
        <v>35.138892292245245</v>
      </c>
      <c r="O31">
        <f t="shared" si="5"/>
        <v>35.138892292245245</v>
      </c>
    </row>
    <row r="32" spans="1:15" x14ac:dyDescent="0.3">
      <c r="A32" s="2">
        <v>30096</v>
      </c>
      <c r="B32">
        <v>99.02</v>
      </c>
      <c r="C32">
        <v>-54.02</v>
      </c>
      <c r="D32">
        <v>-54.72</v>
      </c>
      <c r="F32">
        <v>40543</v>
      </c>
      <c r="G32">
        <v>-79.441329956049998</v>
      </c>
      <c r="H32" s="2">
        <f t="shared" si="0"/>
        <v>37257</v>
      </c>
      <c r="I32">
        <f t="shared" si="1"/>
        <v>-73.5</v>
      </c>
      <c r="J32">
        <f t="shared" si="2"/>
        <v>35.299401646657067</v>
      </c>
      <c r="K32">
        <f>(I32-AVERAGE($I$12:I$51))^2</f>
        <v>3.694083999999934</v>
      </c>
      <c r="L32">
        <f t="shared" si="3"/>
        <v>5.9413299560499979</v>
      </c>
      <c r="M32">
        <f>LOOKUP(F32,'[1]LM 37,8'!$A$2:$A$538,'[1]LM 37,8'!$D$2:$D$538)</f>
        <v>-78.588500976559999</v>
      </c>
      <c r="N32">
        <f t="shared" si="4"/>
        <v>25.892842188452061</v>
      </c>
      <c r="O32">
        <f t="shared" si="5"/>
        <v>25.892842188452061</v>
      </c>
    </row>
    <row r="33" spans="1:15" x14ac:dyDescent="0.3">
      <c r="A33" s="2">
        <v>30110</v>
      </c>
      <c r="B33">
        <v>99.87</v>
      </c>
      <c r="C33">
        <v>-54.87</v>
      </c>
      <c r="D33">
        <v>-55.57</v>
      </c>
      <c r="F33">
        <v>40908</v>
      </c>
      <c r="G33">
        <v>-83.955383300779999</v>
      </c>
      <c r="H33" s="2">
        <f t="shared" si="0"/>
        <v>37622</v>
      </c>
      <c r="I33">
        <f t="shared" si="1"/>
        <v>-76.41</v>
      </c>
      <c r="J33">
        <f t="shared" si="2"/>
        <v>56.932809155689732</v>
      </c>
      <c r="K33">
        <f>(I33-AVERAGE($I$12:I$51))^2</f>
        <v>23.348223999999803</v>
      </c>
      <c r="L33">
        <f t="shared" si="3"/>
        <v>7.5453833007800029</v>
      </c>
      <c r="M33">
        <f>LOOKUP(F33,'[1]LM 37,8'!$A$2:$A$538,'[1]LM 37,8'!$D$2:$D$538)</f>
        <v>-81.679412841800001</v>
      </c>
      <c r="N33">
        <f t="shared" si="4"/>
        <v>27.766711697326802</v>
      </c>
      <c r="O33">
        <f t="shared" si="5"/>
        <v>27.766711697326802</v>
      </c>
    </row>
    <row r="34" spans="1:15" x14ac:dyDescent="0.3">
      <c r="A34" s="2">
        <v>30180</v>
      </c>
      <c r="B34">
        <v>102.2</v>
      </c>
      <c r="C34">
        <v>-57.2</v>
      </c>
      <c r="D34">
        <v>-57.9</v>
      </c>
      <c r="F34">
        <v>41273</v>
      </c>
      <c r="G34">
        <v>-83.58814239502</v>
      </c>
      <c r="H34" s="2">
        <f t="shared" si="0"/>
        <v>37987</v>
      </c>
      <c r="I34">
        <f t="shared" si="1"/>
        <v>-75.78</v>
      </c>
      <c r="J34">
        <f t="shared" si="2"/>
        <v>60.967087660908646</v>
      </c>
      <c r="K34">
        <f>(I34-AVERAGE($I$12:I$51))^2</f>
        <v>17.656803999999866</v>
      </c>
      <c r="L34">
        <f t="shared" si="3"/>
        <v>7.8081423950199991</v>
      </c>
      <c r="M34">
        <f>LOOKUP(F34,'[1]LM 37,8'!$A$2:$A$538,'[1]LM 37,8'!$D$2:$D$538)</f>
        <v>-82.87940979004</v>
      </c>
      <c r="N34">
        <f t="shared" si="4"/>
        <v>50.401619366915789</v>
      </c>
      <c r="O34">
        <f t="shared" si="5"/>
        <v>50.401619366915789</v>
      </c>
    </row>
    <row r="35" spans="1:15" x14ac:dyDescent="0.3">
      <c r="A35" s="2">
        <v>30236</v>
      </c>
      <c r="B35">
        <v>101.75</v>
      </c>
      <c r="C35">
        <v>-56.75</v>
      </c>
      <c r="D35">
        <v>-57.45</v>
      </c>
      <c r="F35">
        <v>41639</v>
      </c>
      <c r="G35">
        <v>-83.946517944340002</v>
      </c>
      <c r="H35" s="2">
        <f t="shared" si="0"/>
        <v>38353</v>
      </c>
      <c r="I35">
        <f t="shared" si="1"/>
        <v>-75.22</v>
      </c>
      <c r="J35">
        <f t="shared" si="2"/>
        <v>76.152115432888067</v>
      </c>
      <c r="K35">
        <f>(I35-AVERAGE($I$12:I$51))^2</f>
        <v>13.264163999999866</v>
      </c>
      <c r="L35">
        <f t="shared" si="3"/>
        <v>8.7265179443400029</v>
      </c>
      <c r="M35">
        <f>LOOKUP(F35,'[1]LM 37,8'!$A$2:$A$538,'[1]LM 37,8'!$D$2:$D$538)</f>
        <v>-83.032356262210001</v>
      </c>
      <c r="N35">
        <f t="shared" si="4"/>
        <v>61.032910367691841</v>
      </c>
      <c r="O35">
        <f t="shared" si="5"/>
        <v>61.032910367691841</v>
      </c>
    </row>
    <row r="36" spans="1:15" x14ac:dyDescent="0.3">
      <c r="A36" s="2">
        <v>30273</v>
      </c>
      <c r="B36">
        <v>101.57</v>
      </c>
      <c r="C36">
        <v>-56.57</v>
      </c>
      <c r="D36">
        <v>-57.27</v>
      </c>
      <c r="F36">
        <v>42004</v>
      </c>
      <c r="G36">
        <v>-85.607620239260001</v>
      </c>
      <c r="H36" s="2">
        <f t="shared" si="0"/>
        <v>38718</v>
      </c>
      <c r="I36">
        <f t="shared" si="1"/>
        <v>-77.58</v>
      </c>
      <c r="J36">
        <f t="shared" si="2"/>
        <v>64.442686705776822</v>
      </c>
      <c r="K36">
        <f>(I36-AVERAGE($I$12:I$51))^2</f>
        <v>36.024003999999771</v>
      </c>
      <c r="L36">
        <f t="shared" si="3"/>
        <v>8.0276202392600027</v>
      </c>
      <c r="M36">
        <f>LOOKUP(F36,'[1]LM 37,8'!$A$2:$A$538,'[1]LM 37,8'!$D$2:$D$538)</f>
        <v>-84.253646850590002</v>
      </c>
      <c r="N36">
        <f t="shared" si="4"/>
        <v>44.537562286389871</v>
      </c>
      <c r="O36">
        <f t="shared" si="5"/>
        <v>44.537562286389871</v>
      </c>
    </row>
    <row r="37" spans="1:15" x14ac:dyDescent="0.3">
      <c r="A37" s="2">
        <v>30305</v>
      </c>
      <c r="B37">
        <v>101.57</v>
      </c>
      <c r="C37">
        <v>-56.57</v>
      </c>
      <c r="D37">
        <v>-57.27</v>
      </c>
      <c r="F37">
        <v>42369</v>
      </c>
      <c r="G37">
        <v>-86.710975646969999</v>
      </c>
      <c r="H37" s="2">
        <f t="shared" si="0"/>
        <v>39083</v>
      </c>
      <c r="I37">
        <f t="shared" si="1"/>
        <v>-78.42</v>
      </c>
      <c r="J37">
        <f t="shared" si="2"/>
        <v>68.740277178649563</v>
      </c>
      <c r="K37">
        <f>(I37-AVERAGE($I$12:I$51))^2</f>
        <v>46.812963999999788</v>
      </c>
      <c r="L37">
        <f t="shared" si="3"/>
        <v>8.2909756469699971</v>
      </c>
      <c r="M37">
        <f>LOOKUP(F37,'[1]LM 37,8'!$A$2:$A$538,'[1]LM 37,8'!$D$2:$D$538)</f>
        <v>-85.515167236330001</v>
      </c>
      <c r="N37">
        <f t="shared" si="4"/>
        <v>50.341398111490676</v>
      </c>
      <c r="O37">
        <f t="shared" si="5"/>
        <v>50.341398111490676</v>
      </c>
    </row>
    <row r="38" spans="1:15" x14ac:dyDescent="0.3">
      <c r="A38" s="2">
        <v>30523</v>
      </c>
      <c r="B38">
        <v>101.5</v>
      </c>
      <c r="C38">
        <v>-56.5</v>
      </c>
      <c r="D38">
        <v>-57.2</v>
      </c>
      <c r="F38">
        <v>42734</v>
      </c>
      <c r="G38">
        <v>-89.653038024899999</v>
      </c>
      <c r="H38" s="2">
        <f t="shared" si="0"/>
        <v>39448</v>
      </c>
      <c r="I38">
        <f t="shared" si="1"/>
        <v>-81.58</v>
      </c>
      <c r="J38">
        <f t="shared" si="2"/>
        <v>65.173942951481308</v>
      </c>
      <c r="K38">
        <f>(I38-AVERAGE($I$12:I$51))^2</f>
        <v>100.04000399999963</v>
      </c>
      <c r="L38">
        <f t="shared" si="3"/>
        <v>8.0730380249000007</v>
      </c>
      <c r="M38">
        <f>LOOKUP(F38,'[1]LM 37,8'!$A$2:$A$538,'[1]LM 37,8'!$D$2:$D$538)</f>
        <v>-87.817092895510001</v>
      </c>
      <c r="N38">
        <f t="shared" si="4"/>
        <v>38.901327787221348</v>
      </c>
      <c r="O38">
        <f t="shared" si="5"/>
        <v>38.901327787221348</v>
      </c>
    </row>
    <row r="39" spans="1:15" x14ac:dyDescent="0.3">
      <c r="A39" s="2">
        <v>30558</v>
      </c>
      <c r="B39">
        <v>102.63</v>
      </c>
      <c r="C39">
        <v>-57.63</v>
      </c>
      <c r="D39">
        <v>-58.33</v>
      </c>
      <c r="F39">
        <v>43100</v>
      </c>
      <c r="G39">
        <v>-91.759246826169999</v>
      </c>
      <c r="H39" s="2">
        <f t="shared" si="0"/>
        <v>39814</v>
      </c>
      <c r="I39">
        <f t="shared" si="1"/>
        <v>-84.5</v>
      </c>
      <c r="J39">
        <f t="shared" si="2"/>
        <v>52.696664483259205</v>
      </c>
      <c r="K39">
        <f>(I39-AVERAGE($I$12:I$51))^2</f>
        <v>166.97808399999957</v>
      </c>
      <c r="L39">
        <f t="shared" si="3"/>
        <v>7.2592468261699992</v>
      </c>
      <c r="M39">
        <f>LOOKUP(F39,'[1]LM 37,8'!$A$2:$A$538,'[1]LM 37,8'!$D$2:$D$538)</f>
        <v>-89.85627746582</v>
      </c>
      <c r="N39">
        <f t="shared" si="4"/>
        <v>28.689708290851119</v>
      </c>
      <c r="O39">
        <f t="shared" si="5"/>
        <v>28.689708290851119</v>
      </c>
    </row>
    <row r="40" spans="1:15" x14ac:dyDescent="0.3">
      <c r="A40" s="2">
        <v>30616</v>
      </c>
      <c r="B40">
        <v>102.5</v>
      </c>
      <c r="C40">
        <v>-57.5</v>
      </c>
      <c r="D40">
        <v>-58.2</v>
      </c>
      <c r="F40">
        <v>43465</v>
      </c>
      <c r="G40">
        <v>-91.918685913090002</v>
      </c>
      <c r="H40" s="2">
        <f t="shared" si="0"/>
        <v>40179</v>
      </c>
      <c r="I40">
        <f t="shared" si="1"/>
        <v>-84.57</v>
      </c>
      <c r="J40">
        <f t="shared" si="2"/>
        <v>54.003184649247537</v>
      </c>
      <c r="K40">
        <f>(I40-AVERAGE($I$12:I$51))^2</f>
        <v>168.79206399999939</v>
      </c>
      <c r="L40">
        <f t="shared" si="3"/>
        <v>7.3486859130900086</v>
      </c>
      <c r="M40">
        <f>LOOKUP(F40,'[1]LM 37,8'!$A$2:$A$538,'[1]LM 37,8'!$D$2:$D$538)</f>
        <v>-90.52970123291</v>
      </c>
      <c r="N40">
        <f t="shared" si="4"/>
        <v>35.518038785549052</v>
      </c>
      <c r="O40">
        <f t="shared" si="5"/>
        <v>35.518038785549052</v>
      </c>
    </row>
    <row r="41" spans="1:15" x14ac:dyDescent="0.3">
      <c r="A41" s="2">
        <v>30710</v>
      </c>
      <c r="B41">
        <v>101.2</v>
      </c>
      <c r="C41">
        <v>-56.2</v>
      </c>
      <c r="D41">
        <v>-56.9</v>
      </c>
      <c r="F41">
        <v>43830</v>
      </c>
      <c r="G41">
        <v>-89.683959960940001</v>
      </c>
      <c r="H41" s="2">
        <f t="shared" si="0"/>
        <v>40544</v>
      </c>
      <c r="I41">
        <f t="shared" si="1"/>
        <v>-84.55</v>
      </c>
      <c r="J41">
        <f t="shared" si="2"/>
        <v>26.357544880535087</v>
      </c>
      <c r="K41">
        <f>(I41-AVERAGE($I$12:I$51))^2</f>
        <v>168.27278399999949</v>
      </c>
      <c r="L41">
        <f t="shared" si="3"/>
        <v>5.133959960940004</v>
      </c>
      <c r="M41">
        <f>LOOKUP(F41,'[1]LM 37,8'!$A$2:$A$538,'[1]LM 37,8'!$D$2:$D$538)</f>
        <v>-89.237686157230002</v>
      </c>
      <c r="N41">
        <f t="shared" si="4"/>
        <v>21.974401508685805</v>
      </c>
      <c r="O41">
        <f t="shared" si="5"/>
        <v>21.974401508685805</v>
      </c>
    </row>
    <row r="42" spans="1:15" x14ac:dyDescent="0.3">
      <c r="A42" s="2">
        <v>30791</v>
      </c>
      <c r="B42">
        <v>100.34</v>
      </c>
      <c r="C42">
        <v>-55.34</v>
      </c>
      <c r="D42">
        <v>-56.04</v>
      </c>
      <c r="F42">
        <v>44195</v>
      </c>
      <c r="G42">
        <v>-85.649909973139998</v>
      </c>
      <c r="H42" s="2">
        <f t="shared" si="0"/>
        <v>40909</v>
      </c>
      <c r="I42">
        <f t="shared" si="1"/>
        <v>-81.75</v>
      </c>
      <c r="J42">
        <f t="shared" si="2"/>
        <v>15.20929779859682</v>
      </c>
      <c r="K42">
        <f>(I42-AVERAGE($I$12:I$51))^2</f>
        <v>103.46958399999966</v>
      </c>
      <c r="L42">
        <f t="shared" si="3"/>
        <v>3.899909973139998</v>
      </c>
      <c r="M42">
        <f>LOOKUP(F42,'[1]LM 37,8'!$A$2:$A$538,'[1]LM 37,8'!$D$2:$D$538)</f>
        <v>-85.81884765625</v>
      </c>
      <c r="N42">
        <f t="shared" si="4"/>
        <v>16.555521249771118</v>
      </c>
      <c r="O42">
        <f t="shared" si="5"/>
        <v>16.555521249771118</v>
      </c>
    </row>
    <row r="43" spans="1:15" x14ac:dyDescent="0.3">
      <c r="A43" s="2">
        <v>30846</v>
      </c>
      <c r="B43">
        <v>101.94</v>
      </c>
      <c r="C43">
        <v>-56.94</v>
      </c>
      <c r="D43">
        <v>-57.64</v>
      </c>
      <c r="F43">
        <v>44561</v>
      </c>
      <c r="G43">
        <v>-84.311531066889998</v>
      </c>
      <c r="H43" s="2">
        <f t="shared" si="0"/>
        <v>41275</v>
      </c>
      <c r="I43">
        <f t="shared" si="1"/>
        <v>-80.260000000000005</v>
      </c>
      <c r="J43">
        <f t="shared" si="2"/>
        <v>16.414903985974764</v>
      </c>
      <c r="K43">
        <f>(I43-AVERAGE($I$12:I$51))^2</f>
        <v>75.377123999999796</v>
      </c>
      <c r="L43">
        <f t="shared" si="3"/>
        <v>4.0515310668899929</v>
      </c>
      <c r="M43">
        <f>LOOKUP(F43,'[1]LM 37,8'!$A$2:$A$538,'[1]LM 37,8'!$D$2:$D$538)</f>
        <v>-83.47703552246</v>
      </c>
      <c r="N43">
        <f t="shared" si="4"/>
        <v>10.349317552769449</v>
      </c>
      <c r="O43">
        <f t="shared" si="5"/>
        <v>10.349317552769449</v>
      </c>
    </row>
    <row r="44" spans="1:15" x14ac:dyDescent="0.3">
      <c r="A44" s="2">
        <v>31056</v>
      </c>
      <c r="B44">
        <v>104.58</v>
      </c>
      <c r="C44">
        <v>-59.58</v>
      </c>
      <c r="D44">
        <v>-60.28</v>
      </c>
      <c r="F44">
        <v>44926</v>
      </c>
      <c r="G44">
        <v>-83.18839263916</v>
      </c>
      <c r="H44" s="2">
        <f t="shared" si="0"/>
        <v>41640</v>
      </c>
      <c r="I44">
        <f t="shared" si="1"/>
        <v>-77.61</v>
      </c>
      <c r="J44">
        <f t="shared" si="2"/>
        <v>31.118464436634476</v>
      </c>
      <c r="K44">
        <f>(I44-AVERAGE($I$12:I$51))^2</f>
        <v>36.385023999999788</v>
      </c>
      <c r="L44">
        <f t="shared" si="3"/>
        <v>5.5783926391600005</v>
      </c>
      <c r="M44">
        <f>LOOKUP(F44,'[1]LM 37,8'!$A$2:$A$538,'[1]LM 37,8'!$D$2:$D$538)</f>
        <v>-82.19972229004</v>
      </c>
      <c r="N44">
        <f t="shared" si="4"/>
        <v>21.065550699690032</v>
      </c>
      <c r="O44">
        <f t="shared" si="5"/>
        <v>21.065550699690032</v>
      </c>
    </row>
    <row r="45" spans="1:15" x14ac:dyDescent="0.3">
      <c r="A45" s="2">
        <v>31132</v>
      </c>
      <c r="B45">
        <v>101.68</v>
      </c>
      <c r="C45">
        <v>-56.68</v>
      </c>
      <c r="D45">
        <v>-57.38</v>
      </c>
      <c r="F45">
        <v>45291</v>
      </c>
      <c r="G45">
        <v>-81.598754882809999</v>
      </c>
      <c r="H45" s="2">
        <f t="shared" si="0"/>
        <v>42005</v>
      </c>
      <c r="I45">
        <f t="shared" si="1"/>
        <v>-77.150000000000006</v>
      </c>
      <c r="J45">
        <f t="shared" si="2"/>
        <v>19.791420007325755</v>
      </c>
      <c r="K45">
        <f>(I45-AVERAGE($I$12:I$51))^2</f>
        <v>31.047183999999874</v>
      </c>
      <c r="L45">
        <f t="shared" si="3"/>
        <v>4.4487548828099932</v>
      </c>
      <c r="M45">
        <f>LOOKUP(F45,'[1]LM 37,8'!$A$2:$A$538,'[1]LM 37,8'!$D$2:$D$538)</f>
        <v>-80.882904052729998</v>
      </c>
      <c r="N45">
        <f t="shared" si="4"/>
        <v>13.934572666888002</v>
      </c>
      <c r="O45">
        <f t="shared" si="5"/>
        <v>13.934572666888002</v>
      </c>
    </row>
    <row r="46" spans="1:15" x14ac:dyDescent="0.3">
      <c r="A46" s="2">
        <v>31211</v>
      </c>
      <c r="B46">
        <v>103.48</v>
      </c>
      <c r="C46">
        <v>-58.48</v>
      </c>
      <c r="D46">
        <v>-59.18</v>
      </c>
      <c r="F46">
        <v>45656</v>
      </c>
      <c r="G46">
        <v>-79.837478637700002</v>
      </c>
      <c r="H46" s="2">
        <f t="shared" si="0"/>
        <v>42370</v>
      </c>
      <c r="I46">
        <f t="shared" si="1"/>
        <v>-78.48</v>
      </c>
      <c r="J46">
        <f t="shared" si="2"/>
        <v>1.8427482518118428</v>
      </c>
      <c r="K46">
        <f>(I46-AVERAGE($I$12:I$51))^2</f>
        <v>47.637603999999818</v>
      </c>
      <c r="L46">
        <f t="shared" si="3"/>
        <v>1.3574786376999981</v>
      </c>
      <c r="M46">
        <f>LOOKUP(F46,'[1]LM 37,8'!$A$2:$A$538,'[1]LM 37,8'!$D$2:$D$538)</f>
        <v>-79.252296447749998</v>
      </c>
      <c r="N46">
        <f t="shared" si="4"/>
        <v>0.5964418032072597</v>
      </c>
      <c r="O46">
        <f t="shared" si="5"/>
        <v>0.5964418032072597</v>
      </c>
    </row>
    <row r="47" spans="1:15" x14ac:dyDescent="0.3">
      <c r="A47" s="2">
        <v>31245</v>
      </c>
      <c r="B47">
        <v>104.9</v>
      </c>
      <c r="C47">
        <v>-59.9</v>
      </c>
      <c r="D47">
        <v>-60.6</v>
      </c>
      <c r="F47">
        <v>46022</v>
      </c>
      <c r="G47">
        <v>-79.676849365229998</v>
      </c>
      <c r="H47" s="2">
        <f t="shared" si="0"/>
        <v>42736</v>
      </c>
      <c r="I47">
        <f t="shared" si="1"/>
        <v>-76.8</v>
      </c>
      <c r="J47">
        <f t="shared" si="2"/>
        <v>8.2762622702242599</v>
      </c>
      <c r="K47">
        <f>(I47-AVERAGE($I$12:I$51))^2</f>
        <v>27.269283999999789</v>
      </c>
      <c r="L47">
        <f t="shared" si="3"/>
        <v>2.8768493652300009</v>
      </c>
      <c r="M47">
        <f>LOOKUP(F47,'[1]LM 37,8'!$A$2:$A$538,'[1]LM 37,8'!$D$2:$D$538)</f>
        <v>-78.457824707029999</v>
      </c>
      <c r="N47">
        <f t="shared" si="4"/>
        <v>2.7483827592391128</v>
      </c>
      <c r="O47">
        <f t="shared" si="5"/>
        <v>2.7483827592391128</v>
      </c>
    </row>
    <row r="48" spans="1:15" x14ac:dyDescent="0.3">
      <c r="A48" s="2">
        <v>31278</v>
      </c>
      <c r="B48">
        <v>105.74</v>
      </c>
      <c r="C48">
        <v>-60.74</v>
      </c>
      <c r="D48">
        <v>-61.44</v>
      </c>
      <c r="F48">
        <v>46387</v>
      </c>
      <c r="G48">
        <v>-78.31216430664</v>
      </c>
      <c r="H48" s="2">
        <f t="shared" si="0"/>
        <v>43101</v>
      </c>
      <c r="I48">
        <f t="shared" si="1"/>
        <v>-76.8</v>
      </c>
      <c r="J48">
        <f t="shared" si="2"/>
        <v>2.2866408902760398</v>
      </c>
      <c r="K48">
        <f>(I48-AVERAGE($I$12:I$51))^2</f>
        <v>27.269283999999789</v>
      </c>
      <c r="L48">
        <f t="shared" si="3"/>
        <v>1.5121643066400026</v>
      </c>
      <c r="M48">
        <f>LOOKUP(F48,'[1]LM 37,8'!$A$2:$A$538,'[1]LM 37,8'!$D$2:$D$538)</f>
        <v>-77.515533447270002</v>
      </c>
      <c r="N48">
        <f t="shared" si="4"/>
        <v>0.51198811416209666</v>
      </c>
      <c r="O48">
        <f t="shared" si="5"/>
        <v>0.51198811416209666</v>
      </c>
    </row>
    <row r="49" spans="1:15" x14ac:dyDescent="0.3">
      <c r="A49" s="2">
        <v>31327</v>
      </c>
      <c r="B49">
        <v>106.08</v>
      </c>
      <c r="C49">
        <v>-61.08</v>
      </c>
      <c r="D49">
        <v>-61.78</v>
      </c>
      <c r="F49">
        <v>46752</v>
      </c>
      <c r="G49">
        <v>-75.13185119629</v>
      </c>
      <c r="H49" s="2">
        <f t="shared" si="0"/>
        <v>43466</v>
      </c>
      <c r="I49">
        <f t="shared" si="1"/>
        <v>-74.239999999999895</v>
      </c>
      <c r="J49">
        <f t="shared" si="2"/>
        <v>0.7953985563240914</v>
      </c>
      <c r="K49">
        <f>(I49-AVERAGE($I$12:I$51))^2</f>
        <v>7.0862439999993514</v>
      </c>
      <c r="L49">
        <f t="shared" si="3"/>
        <v>0.89185119629010501</v>
      </c>
      <c r="M49">
        <f>LOOKUP(F49,'[1]LM 37,8'!$A$2:$A$538,'[1]LM 37,8'!$D$2:$D$538)</f>
        <v>-75.099159240719999</v>
      </c>
      <c r="N49">
        <f t="shared" si="4"/>
        <v>0.73815460091474461</v>
      </c>
      <c r="O49">
        <f t="shared" si="5"/>
        <v>0.73815460091474461</v>
      </c>
    </row>
    <row r="50" spans="1:15" x14ac:dyDescent="0.3">
      <c r="A50" s="2">
        <v>31370</v>
      </c>
      <c r="B50">
        <v>105.37</v>
      </c>
      <c r="C50">
        <v>-60.37</v>
      </c>
      <c r="D50">
        <v>-61.07</v>
      </c>
      <c r="F50">
        <v>47117</v>
      </c>
      <c r="G50">
        <v>-74.957801818850001</v>
      </c>
      <c r="H50" s="2">
        <f t="shared" si="0"/>
        <v>43831</v>
      </c>
      <c r="I50">
        <f t="shared" si="1"/>
        <v>-73.36</v>
      </c>
      <c r="J50">
        <f t="shared" si="2"/>
        <v>2.5529706523203735</v>
      </c>
      <c r="K50">
        <f>(I50-AVERAGE($I$12:I$51))^2</f>
        <v>3.1755239999999367</v>
      </c>
      <c r="L50">
        <f t="shared" si="3"/>
        <v>1.5978018188500016</v>
      </c>
      <c r="M50">
        <f>LOOKUP(F50,'[1]LM 37,8'!$A$2:$A$538,'[1]LM 37,8'!$D$2:$D$538)</f>
        <v>-73.968269348139998</v>
      </c>
      <c r="N50">
        <f t="shared" si="4"/>
        <v>0.36999159988665875</v>
      </c>
      <c r="O50">
        <f t="shared" si="5"/>
        <v>0.36999159988665875</v>
      </c>
    </row>
    <row r="51" spans="1:15" x14ac:dyDescent="0.3">
      <c r="A51" s="2">
        <v>31421</v>
      </c>
      <c r="B51">
        <v>104.58</v>
      </c>
      <c r="C51">
        <v>-59.58</v>
      </c>
      <c r="D51">
        <v>-60.28</v>
      </c>
      <c r="F51">
        <v>47483</v>
      </c>
      <c r="G51">
        <v>-81.92372894287</v>
      </c>
      <c r="H51" s="2">
        <f t="shared" si="0"/>
        <v>44197</v>
      </c>
      <c r="I51">
        <f t="shared" si="1"/>
        <v>-73.36</v>
      </c>
      <c r="J51">
        <f t="shared" si="2"/>
        <v>73.337453406949322</v>
      </c>
      <c r="K51">
        <f>(I51-AVERAGE($I$12:I$51))^2</f>
        <v>3.1755239999999367</v>
      </c>
      <c r="L51">
        <f t="shared" si="3"/>
        <v>8.5637289428700001</v>
      </c>
      <c r="M51">
        <f>LOOKUP(F51,'[1]LM 37,8'!$A$2:$A$538,'[1]LM 37,8'!$D$2:$D$538)</f>
        <v>-77.970123291020002</v>
      </c>
      <c r="N51">
        <f t="shared" si="4"/>
        <v>21.253236758405098</v>
      </c>
      <c r="O51">
        <f t="shared" si="5"/>
        <v>21.253236758405098</v>
      </c>
    </row>
    <row r="52" spans="1:15" x14ac:dyDescent="0.3">
      <c r="A52" s="2">
        <v>31467</v>
      </c>
      <c r="B52">
        <v>103.27</v>
      </c>
      <c r="C52">
        <v>-58.27</v>
      </c>
      <c r="D52">
        <v>-58.97</v>
      </c>
      <c r="F52">
        <v>47848</v>
      </c>
      <c r="G52">
        <v>-86.853698730470001</v>
      </c>
      <c r="H52" s="2">
        <f t="shared" si="0"/>
        <v>44562</v>
      </c>
      <c r="I52">
        <f t="shared" si="1"/>
        <v>-71.66</v>
      </c>
      <c r="J52">
        <f t="shared" si="2"/>
        <v>230.84848111228581</v>
      </c>
      <c r="K52">
        <f>(I52-AVERAGE($I$12:I$51))^2</f>
        <v>6.723999999996625E-3</v>
      </c>
      <c r="L52">
        <f t="shared" si="3"/>
        <v>15.193698730470004</v>
      </c>
      <c r="M52">
        <f>LOOKUP(F52,'[1]LM 37,8'!$A$2:$A$538,'[1]LM 37,8'!$D$2:$D$538)</f>
        <v>-83.336860656740001</v>
      </c>
      <c r="N52">
        <f t="shared" si="4"/>
        <v>136.34907479692259</v>
      </c>
      <c r="O52">
        <f t="shared" si="5"/>
        <v>136.34907479692259</v>
      </c>
    </row>
    <row r="53" spans="1:15" x14ac:dyDescent="0.3">
      <c r="A53" s="2">
        <v>31615</v>
      </c>
      <c r="B53">
        <v>105.04</v>
      </c>
      <c r="C53">
        <v>-60.04</v>
      </c>
      <c r="D53">
        <v>-60.74</v>
      </c>
      <c r="F53">
        <v>48213</v>
      </c>
      <c r="G53">
        <v>-90.830543518070002</v>
      </c>
      <c r="H53" s="2">
        <f t="shared" si="0"/>
        <v>44927</v>
      </c>
      <c r="I53">
        <f t="shared" si="1"/>
        <v>-71.260000000000005</v>
      </c>
      <c r="J53">
        <f t="shared" si="2"/>
        <v>383.00617359267153</v>
      </c>
      <c r="K53">
        <f>(I53-AVERAGE($I$12:I$51))^2</f>
        <v>0.10112400000000767</v>
      </c>
      <c r="L53">
        <f t="shared" si="3"/>
        <v>19.570543518069996</v>
      </c>
      <c r="M53">
        <f>LOOKUP(F53,'[1]LM 37,8'!$A$2:$A$538,'[1]LM 37,8'!$D$2:$D$538)</f>
        <v>-87.608764648440001</v>
      </c>
      <c r="N53">
        <f t="shared" si="4"/>
        <v>267.28210553008137</v>
      </c>
      <c r="O53">
        <f t="shared" si="5"/>
        <v>267.28210553008137</v>
      </c>
    </row>
    <row r="54" spans="1:15" x14ac:dyDescent="0.3">
      <c r="A54" s="2">
        <v>31635</v>
      </c>
      <c r="B54">
        <v>106.68</v>
      </c>
      <c r="C54">
        <v>-61.68</v>
      </c>
      <c r="D54">
        <v>-62.38</v>
      </c>
      <c r="F54">
        <v>48578</v>
      </c>
      <c r="G54">
        <v>-94.00717163086</v>
      </c>
      <c r="H54" s="2">
        <f t="shared" si="0"/>
        <v>45292</v>
      </c>
      <c r="I54">
        <f t="shared" si="1"/>
        <v>-71.260000000000005</v>
      </c>
      <c r="J54">
        <f t="shared" si="2"/>
        <v>517.43381720380182</v>
      </c>
      <c r="K54">
        <f>(I54-AVERAGE($I$12:I$51))^2</f>
        <v>0.10112400000000767</v>
      </c>
      <c r="L54">
        <f t="shared" si="3"/>
        <v>22.747171630859995</v>
      </c>
      <c r="M54">
        <f>LOOKUP(F54,'[1]LM 37,8'!$A$2:$A$538,'[1]LM 37,8'!$D$2:$D$538)</f>
        <v>-91.034271240229998</v>
      </c>
      <c r="N54">
        <f t="shared" si="4"/>
        <v>391.02180308218703</v>
      </c>
      <c r="O54">
        <f t="shared" si="5"/>
        <v>391.02180308218703</v>
      </c>
    </row>
    <row r="55" spans="1:15" x14ac:dyDescent="0.3">
      <c r="A55" s="2">
        <v>31684</v>
      </c>
      <c r="B55">
        <v>106.8</v>
      </c>
      <c r="C55">
        <v>-61.8</v>
      </c>
      <c r="D55">
        <v>-62.5</v>
      </c>
      <c r="F55">
        <v>48944</v>
      </c>
      <c r="G55">
        <v>-96.644050598139998</v>
      </c>
      <c r="H55" s="2">
        <f t="shared" si="0"/>
        <v>45658</v>
      </c>
      <c r="I55">
        <f t="shared" si="1"/>
        <v>-71.260000000000005</v>
      </c>
      <c r="J55">
        <f t="shared" si="2"/>
        <v>644.35002476893135</v>
      </c>
      <c r="K55">
        <f>(I55-AVERAGE($I$12:I$51))^2</f>
        <v>0.10112400000000767</v>
      </c>
      <c r="L55">
        <f t="shared" si="3"/>
        <v>25.384050598139993</v>
      </c>
      <c r="M55">
        <f>LOOKUP(F55,'[1]LM 37,8'!$A$2:$A$538,'[1]LM 37,8'!$D$2:$D$538)</f>
        <v>-93.836791992190001</v>
      </c>
      <c r="N55">
        <f t="shared" si="4"/>
        <v>509.71153665861431</v>
      </c>
      <c r="O55">
        <f t="shared" si="5"/>
        <v>509.71153665861431</v>
      </c>
    </row>
    <row r="56" spans="1:15" x14ac:dyDescent="0.3">
      <c r="A56" s="2">
        <v>31733</v>
      </c>
      <c r="B56">
        <v>106.75</v>
      </c>
      <c r="C56">
        <v>-61.75</v>
      </c>
      <c r="D56">
        <v>-62.45</v>
      </c>
      <c r="F56">
        <v>49309</v>
      </c>
      <c r="G56">
        <v>-99.547271728520002</v>
      </c>
      <c r="H56" s="2">
        <f t="shared" si="0"/>
        <v>46023</v>
      </c>
      <c r="I56">
        <f t="shared" si="1"/>
        <v>-71.260000000000005</v>
      </c>
      <c r="J56">
        <f t="shared" si="2"/>
        <v>800.16974184312664</v>
      </c>
      <c r="K56">
        <f>(I56-AVERAGE($I$12:I$51))^2</f>
        <v>0.10112400000000767</v>
      </c>
      <c r="L56">
        <f t="shared" si="3"/>
        <v>28.287271728519997</v>
      </c>
      <c r="M56">
        <f>LOOKUP(F56,'[1]LM 37,8'!$A$2:$A$538,'[1]LM 37,8'!$D$2:$D$538)</f>
        <v>-96.628341674799998</v>
      </c>
      <c r="N56">
        <f t="shared" si="4"/>
        <v>643.55275932939412</v>
      </c>
      <c r="O56">
        <f t="shared" si="5"/>
        <v>643.55275932939412</v>
      </c>
    </row>
    <row r="57" spans="1:15" x14ac:dyDescent="0.3">
      <c r="A57" s="2">
        <v>31789</v>
      </c>
      <c r="B57">
        <v>106.14</v>
      </c>
      <c r="C57">
        <v>-61.14</v>
      </c>
      <c r="D57">
        <v>-61.84</v>
      </c>
      <c r="F57">
        <v>49674</v>
      </c>
      <c r="G57">
        <v>-101.7361297607</v>
      </c>
      <c r="H57" s="2">
        <f t="shared" si="0"/>
        <v>46388</v>
      </c>
      <c r="I57">
        <f t="shared" si="1"/>
        <v>-71.260000000000005</v>
      </c>
      <c r="J57">
        <f t="shared" si="2"/>
        <v>928.79448519102368</v>
      </c>
      <c r="K57">
        <f>(I57-AVERAGE($I$12:I$51))^2</f>
        <v>0.10112400000000767</v>
      </c>
      <c r="L57">
        <f t="shared" si="3"/>
        <v>30.47612976069999</v>
      </c>
      <c r="M57">
        <f>LOOKUP(F57,'[1]LM 37,8'!$A$2:$A$538,'[1]LM 37,8'!$D$2:$D$538)</f>
        <v>-99.044189453130002</v>
      </c>
      <c r="N57">
        <f t="shared" si="4"/>
        <v>771.96118356742022</v>
      </c>
      <c r="O57">
        <f t="shared" si="5"/>
        <v>771.96118356742022</v>
      </c>
    </row>
    <row r="58" spans="1:15" x14ac:dyDescent="0.3">
      <c r="A58" s="2">
        <v>31831</v>
      </c>
      <c r="B58">
        <v>105.8</v>
      </c>
      <c r="C58">
        <v>-60.8</v>
      </c>
      <c r="D58">
        <v>-61.5</v>
      </c>
      <c r="F58">
        <v>50039</v>
      </c>
      <c r="G58">
        <v>-103.42891693120001</v>
      </c>
      <c r="H58" s="2">
        <f t="shared" si="0"/>
        <v>46753</v>
      </c>
      <c r="I58">
        <f t="shared" si="1"/>
        <v>-71.260000000000005</v>
      </c>
      <c r="J58">
        <f t="shared" si="2"/>
        <v>1034.8392165264461</v>
      </c>
      <c r="K58">
        <f>(I58-AVERAGE($I$12:I$51))^2</f>
        <v>0.10112400000000767</v>
      </c>
      <c r="L58">
        <f t="shared" si="3"/>
        <v>32.168916931200002</v>
      </c>
      <c r="M58">
        <f>LOOKUP(F58,'[1]LM 37,8'!$A$2:$A$538,'[1]LM 37,8'!$D$2:$D$538)</f>
        <v>-100.89167022709999</v>
      </c>
      <c r="N58">
        <f t="shared" si="4"/>
        <v>878.03588044760386</v>
      </c>
      <c r="O58">
        <f t="shared" si="5"/>
        <v>878.03588044760386</v>
      </c>
    </row>
    <row r="59" spans="1:15" x14ac:dyDescent="0.3">
      <c r="A59" s="2">
        <v>31904</v>
      </c>
      <c r="B59">
        <v>105.97</v>
      </c>
      <c r="C59">
        <v>-60.97</v>
      </c>
      <c r="D59">
        <v>-61.67</v>
      </c>
      <c r="F59">
        <v>50405</v>
      </c>
      <c r="G59">
        <v>-104.80015563960001</v>
      </c>
      <c r="H59" s="2">
        <f t="shared" si="0"/>
        <v>47119</v>
      </c>
      <c r="I59">
        <f t="shared" si="1"/>
        <v>-71.260000000000005</v>
      </c>
      <c r="J59">
        <f t="shared" si="2"/>
        <v>1124.9420403285917</v>
      </c>
      <c r="K59">
        <f>(I59-AVERAGE($I$12:I$51))^2</f>
        <v>0.10112400000000767</v>
      </c>
      <c r="L59">
        <f t="shared" si="3"/>
        <v>33.540155639600002</v>
      </c>
      <c r="M59">
        <f>LOOKUP(F59,'[1]LM 37,8'!$A$2:$A$538,'[1]LM 37,8'!$D$2:$D$538)</f>
        <v>-102.36344909669999</v>
      </c>
      <c r="N59">
        <f t="shared" si="4"/>
        <v>967.42454571100745</v>
      </c>
      <c r="O59">
        <f t="shared" si="5"/>
        <v>967.42454571100745</v>
      </c>
    </row>
    <row r="60" spans="1:15" x14ac:dyDescent="0.3">
      <c r="A60" s="2">
        <v>31950</v>
      </c>
      <c r="B60">
        <v>107.04</v>
      </c>
      <c r="C60">
        <v>-62.04</v>
      </c>
      <c r="D60">
        <v>-62.74</v>
      </c>
      <c r="F60">
        <v>50770</v>
      </c>
      <c r="G60">
        <v>-105.9896316528</v>
      </c>
      <c r="H60" s="2">
        <f t="shared" si="0"/>
        <v>47484</v>
      </c>
      <c r="I60">
        <f t="shared" si="1"/>
        <v>-71.260000000000005</v>
      </c>
      <c r="J60">
        <f t="shared" si="2"/>
        <v>1206.1473147391673</v>
      </c>
      <c r="K60">
        <f>(I60-AVERAGE($I$12:I$51))^2</f>
        <v>0.10112400000000767</v>
      </c>
      <c r="L60">
        <f t="shared" si="3"/>
        <v>34.729631652799995</v>
      </c>
      <c r="M60">
        <f>LOOKUP(F60,'[1]LM 37,8'!$A$2:$A$538,'[1]LM 37,8'!$D$2:$D$538)</f>
        <v>-103.60874176030001</v>
      </c>
      <c r="N60">
        <f t="shared" si="4"/>
        <v>1046.4410934745772</v>
      </c>
      <c r="O60">
        <f t="shared" si="5"/>
        <v>1046.4410934745772</v>
      </c>
    </row>
    <row r="61" spans="1:15" x14ac:dyDescent="0.3">
      <c r="A61" s="2">
        <v>31993</v>
      </c>
      <c r="B61">
        <v>107.9</v>
      </c>
      <c r="C61">
        <v>-62.9</v>
      </c>
      <c r="D61">
        <v>-63.6</v>
      </c>
      <c r="F61">
        <v>51135</v>
      </c>
      <c r="G61">
        <v>-107.06744384770001</v>
      </c>
      <c r="H61" s="2">
        <f t="shared" si="0"/>
        <v>47849</v>
      </c>
      <c r="I61">
        <f t="shared" si="1"/>
        <v>-71.260000000000005</v>
      </c>
      <c r="J61">
        <f t="shared" si="2"/>
        <v>1282.1730349061886</v>
      </c>
      <c r="K61">
        <f>(I61-AVERAGE($I$12:I$51))^2</f>
        <v>0.10112400000000767</v>
      </c>
      <c r="L61">
        <f t="shared" si="3"/>
        <v>35.8074438477</v>
      </c>
      <c r="M61">
        <f>LOOKUP(F61,'[1]LM 37,8'!$A$2:$A$538,'[1]LM 37,8'!$D$2:$D$538)</f>
        <v>-104.7199935913</v>
      </c>
      <c r="N61">
        <f t="shared" si="4"/>
        <v>1119.5711711298366</v>
      </c>
      <c r="O61">
        <f t="shared" si="5"/>
        <v>1119.5711711298366</v>
      </c>
    </row>
    <row r="62" spans="1:15" x14ac:dyDescent="0.3">
      <c r="A62" s="2">
        <v>32041</v>
      </c>
      <c r="B62">
        <v>107.68</v>
      </c>
      <c r="C62">
        <v>-62.68</v>
      </c>
      <c r="D62">
        <v>-63.38</v>
      </c>
      <c r="F62">
        <v>51500</v>
      </c>
      <c r="G62">
        <v>-108.0564575195</v>
      </c>
      <c r="H62" s="2">
        <f t="shared" si="0"/>
        <v>48214</v>
      </c>
      <c r="I62">
        <f t="shared" si="1"/>
        <v>-71.260000000000005</v>
      </c>
      <c r="J62">
        <f t="shared" si="2"/>
        <v>1353.9792859843678</v>
      </c>
      <c r="K62">
        <f>(I62-AVERAGE($I$12:I$51))^2</f>
        <v>0.10112400000000767</v>
      </c>
      <c r="L62">
        <f t="shared" si="3"/>
        <v>36.796457519499995</v>
      </c>
      <c r="M62">
        <f>LOOKUP(F62,'[1]LM 37,8'!$A$2:$A$538,'[1]LM 37,8'!$D$2:$D$538)</f>
        <v>-105.7352981567</v>
      </c>
      <c r="N62">
        <f t="shared" si="4"/>
        <v>1188.546182993362</v>
      </c>
      <c r="O62">
        <f t="shared" si="5"/>
        <v>1188.546182993362</v>
      </c>
    </row>
    <row r="63" spans="1:15" x14ac:dyDescent="0.3">
      <c r="A63" s="2">
        <v>32097</v>
      </c>
      <c r="B63">
        <v>107.78</v>
      </c>
      <c r="C63">
        <v>-62.78</v>
      </c>
      <c r="D63">
        <v>-63.48</v>
      </c>
      <c r="F63">
        <v>51866</v>
      </c>
      <c r="G63">
        <v>-105.9227676392</v>
      </c>
      <c r="H63" s="2">
        <f t="shared" si="0"/>
        <v>48580</v>
      </c>
      <c r="I63">
        <f t="shared" si="1"/>
        <v>-71.260000000000005</v>
      </c>
      <c r="J63">
        <f t="shared" si="2"/>
        <v>1201.5074604091706</v>
      </c>
      <c r="K63">
        <f>(I63-AVERAGE($I$12:I$51))^2</f>
        <v>0.10112400000000767</v>
      </c>
      <c r="L63">
        <f t="shared" si="3"/>
        <v>34.662767639199998</v>
      </c>
      <c r="M63">
        <f>LOOKUP(F63,'[1]LM 37,8'!$A$2:$A$538,'[1]LM 37,8'!$D$2:$D$538)</f>
        <v>-104.69593811039999</v>
      </c>
      <c r="N63">
        <f t="shared" si="4"/>
        <v>1117.9619573224984</v>
      </c>
      <c r="O63">
        <f t="shared" si="5"/>
        <v>1117.9619573224984</v>
      </c>
    </row>
    <row r="64" spans="1:15" x14ac:dyDescent="0.3">
      <c r="A64" s="2">
        <v>32153</v>
      </c>
      <c r="B64">
        <v>107</v>
      </c>
      <c r="C64">
        <v>-62</v>
      </c>
      <c r="D64">
        <v>-62.7</v>
      </c>
      <c r="F64">
        <v>52231</v>
      </c>
      <c r="G64">
        <v>-104.4554519653</v>
      </c>
      <c r="H64" s="2">
        <f t="shared" si="0"/>
        <v>48945</v>
      </c>
      <c r="I64">
        <f t="shared" si="1"/>
        <v>-71.260000000000005</v>
      </c>
      <c r="J64">
        <f t="shared" si="2"/>
        <v>1101.9380311805394</v>
      </c>
      <c r="K64">
        <f>(I64-AVERAGE($I$12:I$51))^2</f>
        <v>0.10112400000000767</v>
      </c>
      <c r="L64">
        <f t="shared" si="3"/>
        <v>33.195451965299995</v>
      </c>
      <c r="M64">
        <f>LOOKUP(F64,'[1]LM 37,8'!$A$2:$A$538,'[1]LM 37,8'!$D$2:$D$538)</f>
        <v>-103.02141571040001</v>
      </c>
      <c r="N64">
        <f t="shared" si="4"/>
        <v>1008.787527928844</v>
      </c>
      <c r="O64">
        <f t="shared" si="5"/>
        <v>1008.787527928844</v>
      </c>
    </row>
    <row r="65" spans="1:15" x14ac:dyDescent="0.3">
      <c r="A65" s="2">
        <v>32218</v>
      </c>
      <c r="B65">
        <v>106.05</v>
      </c>
      <c r="C65">
        <v>-61.05</v>
      </c>
      <c r="D65">
        <v>-61.75</v>
      </c>
      <c r="F65">
        <v>52596</v>
      </c>
      <c r="G65">
        <v>-103.4493942261</v>
      </c>
      <c r="H65" s="2">
        <f t="shared" si="0"/>
        <v>49310</v>
      </c>
      <c r="I65">
        <f t="shared" si="1"/>
        <v>-71.260000000000005</v>
      </c>
      <c r="J65">
        <f t="shared" si="2"/>
        <v>1036.1571006432796</v>
      </c>
      <c r="K65">
        <f>(I65-AVERAGE($I$12:I$51))^2</f>
        <v>0.10112400000000767</v>
      </c>
      <c r="L65">
        <f t="shared" si="3"/>
        <v>32.189394226099992</v>
      </c>
      <c r="M65">
        <f>LOOKUP(F65,'[1]LM 37,8'!$A$2:$A$538,'[1]LM 37,8'!$D$2:$D$538)</f>
        <v>-101.88381195069999</v>
      </c>
      <c r="N65">
        <f t="shared" si="4"/>
        <v>937.81785839183544</v>
      </c>
      <c r="O65">
        <f t="shared" si="5"/>
        <v>937.81785839183544</v>
      </c>
    </row>
    <row r="66" spans="1:15" x14ac:dyDescent="0.3">
      <c r="A66" s="2">
        <v>32265</v>
      </c>
      <c r="B66">
        <v>106.06</v>
      </c>
      <c r="C66">
        <v>-61.06</v>
      </c>
      <c r="D66">
        <v>-61.76</v>
      </c>
      <c r="F66">
        <v>52961</v>
      </c>
      <c r="G66">
        <v>-102.7216644287</v>
      </c>
      <c r="H66" s="2">
        <f t="shared" si="0"/>
        <v>49675</v>
      </c>
      <c r="I66">
        <f t="shared" si="1"/>
        <v>-71.260000000000005</v>
      </c>
      <c r="J66">
        <f t="shared" si="2"/>
        <v>989.83632862412628</v>
      </c>
      <c r="K66">
        <f>(I66-AVERAGE($I$12:I$51))^2</f>
        <v>0.10112400000000767</v>
      </c>
      <c r="L66">
        <f t="shared" si="3"/>
        <v>31.46166442869999</v>
      </c>
      <c r="M66">
        <f>LOOKUP(F66,'[1]LM 37,8'!$A$2:$A$538,'[1]LM 37,8'!$D$2:$D$538)</f>
        <v>-101.07754516599999</v>
      </c>
      <c r="N66">
        <f t="shared" si="4"/>
        <v>889.08599972644924</v>
      </c>
      <c r="O66">
        <f t="shared" si="5"/>
        <v>889.08599972644924</v>
      </c>
    </row>
    <row r="67" spans="1:15" x14ac:dyDescent="0.3">
      <c r="A67" s="2">
        <v>32322</v>
      </c>
      <c r="B67">
        <v>108.2</v>
      </c>
      <c r="C67">
        <v>-63.2</v>
      </c>
      <c r="D67">
        <v>-63.9</v>
      </c>
      <c r="F67">
        <v>53327</v>
      </c>
      <c r="G67">
        <v>-102.18120574949999</v>
      </c>
      <c r="H67" s="2">
        <f t="shared" si="0"/>
        <v>50041</v>
      </c>
      <c r="I67">
        <f t="shared" si="1"/>
        <v>-71.260000000000005</v>
      </c>
      <c r="J67">
        <f t="shared" si="2"/>
        <v>956.12096500291125</v>
      </c>
      <c r="K67">
        <f>(I67-AVERAGE($I$12:I$51))^2</f>
        <v>0.10112400000000767</v>
      </c>
      <c r="L67">
        <f t="shared" si="3"/>
        <v>30.92120574949999</v>
      </c>
      <c r="M67">
        <f>LOOKUP(F67,'[1]LM 37,8'!$A$2:$A$538,'[1]LM 37,8'!$D$2:$D$538)</f>
        <v>-100.4847106934</v>
      </c>
      <c r="N67">
        <f t="shared" si="4"/>
        <v>854.08371511292819</v>
      </c>
      <c r="O67">
        <f t="shared" si="5"/>
        <v>854.08371511292819</v>
      </c>
    </row>
    <row r="68" spans="1:15" x14ac:dyDescent="0.3">
      <c r="A68" s="2">
        <v>32364</v>
      </c>
      <c r="B68">
        <v>109.65</v>
      </c>
      <c r="C68">
        <v>-64.650000000000006</v>
      </c>
      <c r="D68">
        <v>-65.349999999999895</v>
      </c>
      <c r="F68">
        <v>53692</v>
      </c>
      <c r="G68">
        <v>-101.779335022</v>
      </c>
      <c r="H68" s="2">
        <f t="shared" ref="H68:H82" si="6">$H$2+F68-$F$2+1</f>
        <v>50406</v>
      </c>
      <c r="I68">
        <f t="shared" ref="I68:I82" si="7">IFERROR(VLOOKUP(H68,A:D,4,FALSE),IFERROR(VLOOKUP(H68,A:D,4),0))</f>
        <v>-71.260000000000005</v>
      </c>
      <c r="J68">
        <f t="shared" si="2"/>
        <v>931.42981018507533</v>
      </c>
      <c r="K68">
        <f>(I68-AVERAGE($I$12:I$51))^2</f>
        <v>0.10112400000000767</v>
      </c>
      <c r="L68">
        <f t="shared" si="3"/>
        <v>30.519335021999993</v>
      </c>
      <c r="M68">
        <f>LOOKUP(F68,'[1]LM 37,8'!$A$2:$A$538,'[1]LM 37,8'!$D$2:$D$538)</f>
        <v>-100.044128418</v>
      </c>
      <c r="N68">
        <f t="shared" si="4"/>
        <v>828.52604878391492</v>
      </c>
      <c r="O68">
        <f t="shared" si="5"/>
        <v>828.52604878391492</v>
      </c>
    </row>
    <row r="69" spans="1:15" x14ac:dyDescent="0.3">
      <c r="A69" s="2">
        <v>32427</v>
      </c>
      <c r="B69">
        <v>109.5</v>
      </c>
      <c r="C69">
        <v>-64.5</v>
      </c>
      <c r="D69">
        <v>-65.2</v>
      </c>
      <c r="F69">
        <v>54057</v>
      </c>
      <c r="G69">
        <v>-101.4818954468</v>
      </c>
      <c r="H69" s="2">
        <f t="shared" si="6"/>
        <v>50771</v>
      </c>
      <c r="I69">
        <f t="shared" si="7"/>
        <v>-71.260000000000005</v>
      </c>
      <c r="J69">
        <f t="shared" si="2"/>
        <v>913.36296439731007</v>
      </c>
      <c r="K69">
        <f>(I69-AVERAGE($I$12:I$51))^2</f>
        <v>0.10112400000000767</v>
      </c>
      <c r="L69">
        <f t="shared" si="3"/>
        <v>30.221895446799991</v>
      </c>
      <c r="M69">
        <f>LOOKUP(F69,'[1]LM 37,8'!$A$2:$A$538,'[1]LM 37,8'!$D$2:$D$538)</f>
        <v>-99.717735290530001</v>
      </c>
      <c r="N69">
        <f t="shared" si="4"/>
        <v>809.8426978658764</v>
      </c>
      <c r="O69">
        <f t="shared" si="5"/>
        <v>809.8426978658764</v>
      </c>
    </row>
    <row r="70" spans="1:15" x14ac:dyDescent="0.3">
      <c r="A70" s="2">
        <v>32468</v>
      </c>
      <c r="B70">
        <v>108.6</v>
      </c>
      <c r="C70">
        <v>-63.6</v>
      </c>
      <c r="D70">
        <v>-64.3</v>
      </c>
      <c r="F70">
        <v>54422</v>
      </c>
      <c r="G70">
        <v>-101.26555633540001</v>
      </c>
      <c r="H70" s="2">
        <f t="shared" si="6"/>
        <v>51136</v>
      </c>
      <c r="I70">
        <f t="shared" si="7"/>
        <v>-71.260000000000005</v>
      </c>
      <c r="J70">
        <f t="shared" si="2"/>
        <v>900.33341099686311</v>
      </c>
      <c r="K70">
        <f>(I70-AVERAGE($I$12:I$51))^2</f>
        <v>0.10112400000000767</v>
      </c>
      <c r="L70">
        <f t="shared" si="3"/>
        <v>30.005556335400001</v>
      </c>
      <c r="M70">
        <f>LOOKUP(F70,'[1]LM 37,8'!$A$2:$A$538,'[1]LM 37,8'!$D$2:$D$538)</f>
        <v>-99.479034423830001</v>
      </c>
      <c r="N70">
        <f t="shared" si="4"/>
        <v>796.31390381330232</v>
      </c>
      <c r="O70">
        <f t="shared" si="5"/>
        <v>796.31390381330232</v>
      </c>
    </row>
    <row r="71" spans="1:15" x14ac:dyDescent="0.3">
      <c r="A71" s="2">
        <v>32525</v>
      </c>
      <c r="B71">
        <v>107.85</v>
      </c>
      <c r="C71">
        <v>-62.85</v>
      </c>
      <c r="D71">
        <v>-63.55</v>
      </c>
      <c r="F71">
        <v>54788</v>
      </c>
      <c r="G71">
        <v>-101.1129608154</v>
      </c>
      <c r="H71" s="2">
        <f t="shared" si="6"/>
        <v>51502</v>
      </c>
      <c r="I71">
        <f t="shared" si="7"/>
        <v>-71.260000000000005</v>
      </c>
      <c r="J71">
        <f t="shared" si="2"/>
        <v>891.19926944580754</v>
      </c>
      <c r="K71">
        <f>(I71-AVERAGE($I$12:I$51))^2</f>
        <v>0.10112400000000767</v>
      </c>
      <c r="L71">
        <f t="shared" si="3"/>
        <v>29.852960815399996</v>
      </c>
      <c r="M71">
        <f>LOOKUP(F71,'[1]LM 37,8'!$A$2:$A$538,'[1]LM 37,8'!$D$2:$D$538)</f>
        <v>-99.309036254879999</v>
      </c>
      <c r="N71">
        <f t="shared" si="4"/>
        <v>786.74843482757228</v>
      </c>
      <c r="O71">
        <f t="shared" si="5"/>
        <v>786.74843482757228</v>
      </c>
    </row>
    <row r="72" spans="1:15" x14ac:dyDescent="0.3">
      <c r="A72" s="2">
        <v>32582</v>
      </c>
      <c r="B72">
        <v>107.1</v>
      </c>
      <c r="C72">
        <v>-62.1</v>
      </c>
      <c r="D72">
        <v>-62.8</v>
      </c>
      <c r="F72">
        <v>55153</v>
      </c>
      <c r="G72">
        <v>-101.01226043699999</v>
      </c>
      <c r="H72" s="2">
        <f t="shared" si="6"/>
        <v>51867</v>
      </c>
      <c r="I72">
        <f t="shared" si="7"/>
        <v>-71.260000000000005</v>
      </c>
      <c r="J72">
        <f t="shared" si="2"/>
        <v>885.19700111107477</v>
      </c>
      <c r="K72">
        <f>(I72-AVERAGE($I$12:I$51))^2</f>
        <v>0.10112400000000767</v>
      </c>
      <c r="L72">
        <f t="shared" si="3"/>
        <v>29.75226043699999</v>
      </c>
      <c r="M72">
        <f>LOOKUP(F72,'[1]LM 37,8'!$A$2:$A$538,'[1]LM 37,8'!$D$2:$D$538)</f>
        <v>-99.194206237789999</v>
      </c>
      <c r="N72">
        <f t="shared" si="4"/>
        <v>780.31987813538535</v>
      </c>
      <c r="O72">
        <f t="shared" si="5"/>
        <v>780.31987813538535</v>
      </c>
    </row>
    <row r="73" spans="1:15" x14ac:dyDescent="0.3">
      <c r="A73" s="2">
        <v>32622</v>
      </c>
      <c r="B73">
        <v>106.85</v>
      </c>
      <c r="C73">
        <v>-61.85</v>
      </c>
      <c r="D73">
        <v>-62.55</v>
      </c>
      <c r="F73">
        <v>55518</v>
      </c>
      <c r="G73">
        <v>-100.9529037476</v>
      </c>
      <c r="H73" s="2">
        <f t="shared" si="6"/>
        <v>52232</v>
      </c>
      <c r="I73">
        <f t="shared" si="7"/>
        <v>-71.260000000000005</v>
      </c>
      <c r="J73">
        <f t="shared" si="2"/>
        <v>881.66853296423812</v>
      </c>
      <c r="K73">
        <f>(I73-AVERAGE($I$12:I$51))^2</f>
        <v>0.10112400000000767</v>
      </c>
      <c r="L73">
        <f t="shared" si="3"/>
        <v>29.692903747599999</v>
      </c>
      <c r="M73">
        <f>LOOKUP(F73,'[1]LM 37,8'!$A$2:$A$538,'[1]LM 37,8'!$D$2:$D$538)</f>
        <v>-99.123725891109999</v>
      </c>
      <c r="N73">
        <f t="shared" si="4"/>
        <v>776.38722053491335</v>
      </c>
      <c r="O73">
        <f t="shared" si="5"/>
        <v>776.38722053491335</v>
      </c>
    </row>
    <row r="74" spans="1:15" x14ac:dyDescent="0.3">
      <c r="A74" s="2">
        <v>32671</v>
      </c>
      <c r="B74">
        <v>107.8</v>
      </c>
      <c r="C74">
        <v>-62.8</v>
      </c>
      <c r="D74">
        <v>-63.5</v>
      </c>
      <c r="F74">
        <v>55883</v>
      </c>
      <c r="G74">
        <v>-100.9271240234</v>
      </c>
      <c r="H74" s="2">
        <f t="shared" si="6"/>
        <v>52597</v>
      </c>
      <c r="I74">
        <f t="shared" si="7"/>
        <v>-71.260000000000005</v>
      </c>
      <c r="J74">
        <f t="shared" si="2"/>
        <v>880.1382478197969</v>
      </c>
      <c r="K74">
        <f>(I74-AVERAGE($I$12:I$51))^2</f>
        <v>0.10112400000000767</v>
      </c>
      <c r="L74">
        <f t="shared" si="3"/>
        <v>29.667124023399992</v>
      </c>
      <c r="M74">
        <f>LOOKUP(F74,'[1]LM 37,8'!$A$2:$A$538,'[1]LM 37,8'!$D$2:$D$538)</f>
        <v>-99.088981628420001</v>
      </c>
      <c r="N74">
        <f t="shared" si="4"/>
        <v>774.45221847493769</v>
      </c>
      <c r="O74">
        <f t="shared" si="5"/>
        <v>774.45221847493769</v>
      </c>
    </row>
    <row r="75" spans="1:15" x14ac:dyDescent="0.3">
      <c r="A75" s="2">
        <v>32729</v>
      </c>
      <c r="B75">
        <v>109.5</v>
      </c>
      <c r="C75">
        <v>-64.5</v>
      </c>
      <c r="D75">
        <v>-65.2</v>
      </c>
      <c r="F75">
        <v>56249</v>
      </c>
      <c r="G75">
        <v>-100.9291152954</v>
      </c>
      <c r="H75" s="2">
        <f t="shared" si="6"/>
        <v>52963</v>
      </c>
      <c r="I75">
        <f t="shared" si="7"/>
        <v>-71.260000000000005</v>
      </c>
      <c r="J75">
        <f t="shared" si="2"/>
        <v>880.25640241173767</v>
      </c>
      <c r="K75">
        <f>(I75-AVERAGE($I$12:I$51))^2</f>
        <v>0.10112400000000767</v>
      </c>
      <c r="L75">
        <f t="shared" si="3"/>
        <v>29.66911529539999</v>
      </c>
      <c r="M75">
        <f>LOOKUP(F75,'[1]LM 37,8'!$A$2:$A$538,'[1]LM 37,8'!$D$2:$D$538)</f>
        <v>-99.08358001709</v>
      </c>
      <c r="N75">
        <f t="shared" si="4"/>
        <v>774.15160496740964</v>
      </c>
      <c r="O75">
        <f t="shared" si="5"/>
        <v>774.15160496740964</v>
      </c>
    </row>
    <row r="76" spans="1:15" x14ac:dyDescent="0.3">
      <c r="A76" s="2">
        <v>32783</v>
      </c>
      <c r="B76">
        <v>109.4</v>
      </c>
      <c r="C76">
        <v>-64.400000000000006</v>
      </c>
      <c r="D76">
        <v>-65.099999999999895</v>
      </c>
      <c r="F76">
        <v>56614</v>
      </c>
      <c r="G76">
        <v>-100.95366668699999</v>
      </c>
      <c r="H76" s="2">
        <f t="shared" si="6"/>
        <v>53328</v>
      </c>
      <c r="I76">
        <f t="shared" si="7"/>
        <v>-71.260000000000005</v>
      </c>
      <c r="J76">
        <f t="shared" si="2"/>
        <v>881.71384131865295</v>
      </c>
      <c r="K76">
        <f>(I76-AVERAGE($I$12:I$51))^2</f>
        <v>0.10112400000000767</v>
      </c>
      <c r="L76">
        <f t="shared" si="3"/>
        <v>29.69366668699999</v>
      </c>
      <c r="M76">
        <f>LOOKUP(F76,'[1]LM 37,8'!$A$2:$A$538,'[1]LM 37,8'!$D$2:$D$538)</f>
        <v>-99.102195739750002</v>
      </c>
      <c r="N76">
        <f t="shared" si="4"/>
        <v>775.18786361055288</v>
      </c>
      <c r="O76">
        <f t="shared" si="5"/>
        <v>775.18786361055288</v>
      </c>
    </row>
    <row r="77" spans="1:15" x14ac:dyDescent="0.3">
      <c r="A77" s="2">
        <v>32827</v>
      </c>
      <c r="B77">
        <v>108.59</v>
      </c>
      <c r="C77">
        <v>-63.59</v>
      </c>
      <c r="D77">
        <v>-64.290000000000006</v>
      </c>
      <c r="F77">
        <v>56979</v>
      </c>
      <c r="G77">
        <v>-100.996963501</v>
      </c>
      <c r="H77" s="2">
        <f t="shared" si="6"/>
        <v>53693</v>
      </c>
      <c r="I77">
        <f t="shared" si="7"/>
        <v>-71.260000000000005</v>
      </c>
      <c r="J77">
        <f t="shared" ref="J77:J82" si="8">(I77-G77)^2</f>
        <v>884.28699825980561</v>
      </c>
      <c r="K77">
        <f>(I77-AVERAGE($I$12:I$51))^2</f>
        <v>0.10112400000000767</v>
      </c>
      <c r="L77">
        <f t="shared" ref="L77:L82" si="9">(I77-G77)</f>
        <v>29.736963500999991</v>
      </c>
      <c r="M77">
        <f>LOOKUP(F77,'[1]LM 37,8'!$A$2:$A$538,'[1]LM 37,8'!$D$2:$D$538)</f>
        <v>-99.140586853030001</v>
      </c>
      <c r="N77">
        <f t="shared" ref="N77:N82" si="10">(I77-M77)^2</f>
        <v>777.32712326934904</v>
      </c>
      <c r="O77">
        <f t="shared" ref="O77:O82" si="11">(I77-M77)^2</f>
        <v>777.32712326934904</v>
      </c>
    </row>
    <row r="78" spans="1:15" x14ac:dyDescent="0.3">
      <c r="A78" s="2">
        <v>32883</v>
      </c>
      <c r="B78">
        <v>107.23</v>
      </c>
      <c r="C78">
        <v>-62.23</v>
      </c>
      <c r="D78">
        <v>-62.93</v>
      </c>
      <c r="F78">
        <v>57344</v>
      </c>
      <c r="G78">
        <v>-101.05574035639999</v>
      </c>
      <c r="H78" s="2">
        <f t="shared" si="6"/>
        <v>54058</v>
      </c>
      <c r="I78">
        <f t="shared" si="7"/>
        <v>-71.260000000000005</v>
      </c>
      <c r="J78">
        <f t="shared" si="8"/>
        <v>887.78614338600289</v>
      </c>
      <c r="K78">
        <f>(I78-AVERAGE($I$12:I$51))^2</f>
        <v>0.10112400000000767</v>
      </c>
      <c r="L78">
        <f t="shared" si="9"/>
        <v>29.795740356399989</v>
      </c>
      <c r="M78">
        <f>LOOKUP(F78,'[1]LM 37,8'!$A$2:$A$538,'[1]LM 37,8'!$D$2:$D$538)</f>
        <v>-99.195350646969999</v>
      </c>
      <c r="N78">
        <f t="shared" si="10"/>
        <v>780.38381576916686</v>
      </c>
      <c r="O78">
        <f t="shared" si="11"/>
        <v>780.38381576916686</v>
      </c>
    </row>
    <row r="79" spans="1:15" x14ac:dyDescent="0.3">
      <c r="A79" s="2">
        <v>32939</v>
      </c>
      <c r="B79">
        <v>106.74</v>
      </c>
      <c r="C79">
        <v>-61.74</v>
      </c>
      <c r="D79">
        <v>-62.44</v>
      </c>
      <c r="F79">
        <v>57710</v>
      </c>
      <c r="G79">
        <v>-101.12763214109999</v>
      </c>
      <c r="H79" s="2">
        <f t="shared" si="6"/>
        <v>54424</v>
      </c>
      <c r="I79">
        <f t="shared" si="7"/>
        <v>-71.260000000000005</v>
      </c>
      <c r="J79">
        <f t="shared" si="8"/>
        <v>892.0754497160691</v>
      </c>
      <c r="K79">
        <f>(I79-AVERAGE($I$12:I$51))^2</f>
        <v>0.10112400000000767</v>
      </c>
      <c r="L79">
        <f t="shared" si="9"/>
        <v>29.867632141099989</v>
      </c>
      <c r="M79">
        <f>LOOKUP(F79,'[1]LM 37,8'!$A$2:$A$538,'[1]LM 37,8'!$D$2:$D$538)</f>
        <v>-99.263847351069998</v>
      </c>
      <c r="N79">
        <f t="shared" si="10"/>
        <v>784.21546646202989</v>
      </c>
      <c r="O79">
        <f t="shared" si="11"/>
        <v>784.21546646202989</v>
      </c>
    </row>
    <row r="80" spans="1:15" x14ac:dyDescent="0.3">
      <c r="A80" s="2">
        <v>32995</v>
      </c>
      <c r="B80">
        <v>106.5</v>
      </c>
      <c r="C80">
        <v>-61.5</v>
      </c>
      <c r="D80">
        <v>-62.2</v>
      </c>
      <c r="F80">
        <v>58075</v>
      </c>
      <c r="G80">
        <v>-101.2099533081</v>
      </c>
      <c r="H80" s="2">
        <f t="shared" si="6"/>
        <v>54789</v>
      </c>
      <c r="I80">
        <f t="shared" si="7"/>
        <v>-71.260000000000005</v>
      </c>
      <c r="J80">
        <f t="shared" si="8"/>
        <v>896.99970315736971</v>
      </c>
      <c r="K80">
        <f>(I80-AVERAGE($I$12:I$51))^2</f>
        <v>0.10112400000000767</v>
      </c>
      <c r="L80">
        <f t="shared" si="9"/>
        <v>29.949953308099992</v>
      </c>
      <c r="M80">
        <f>LOOKUP(F80,'[1]LM 37,8'!$A$2:$A$538,'[1]LM 37,8'!$D$2:$D$538)</f>
        <v>-99.343559265140001</v>
      </c>
      <c r="N80">
        <f t="shared" si="10"/>
        <v>788.68630099863049</v>
      </c>
      <c r="O80">
        <f t="shared" si="11"/>
        <v>788.68630099863049</v>
      </c>
    </row>
    <row r="81" spans="1:15" x14ac:dyDescent="0.3">
      <c r="A81" s="2">
        <v>33049</v>
      </c>
      <c r="B81">
        <v>107.3</v>
      </c>
      <c r="C81">
        <v>-62.3</v>
      </c>
      <c r="D81">
        <v>-63</v>
      </c>
      <c r="F81">
        <v>61727</v>
      </c>
      <c r="G81">
        <v>-102.3387832642</v>
      </c>
      <c r="H81" s="2">
        <f t="shared" si="6"/>
        <v>58441</v>
      </c>
      <c r="I81">
        <f t="shared" si="7"/>
        <v>-71.260000000000005</v>
      </c>
      <c r="J81">
        <f t="shared" si="8"/>
        <v>965.89076918311787</v>
      </c>
      <c r="K81">
        <f>(I81-AVERAGE($I$12:I$51))^2</f>
        <v>0.10112400000000767</v>
      </c>
      <c r="L81">
        <f t="shared" si="9"/>
        <v>31.078783264199998</v>
      </c>
      <c r="M81">
        <f>LOOKUP(F81,'[1]LM 37,8'!$A$2:$A$538,'[1]LM 37,8'!$D$2:$D$538)</f>
        <v>-100.10874176030001</v>
      </c>
      <c r="N81">
        <f t="shared" si="10"/>
        <v>832.24990115247726</v>
      </c>
      <c r="O81">
        <f t="shared" si="11"/>
        <v>832.24990115247726</v>
      </c>
    </row>
    <row r="82" spans="1:15" x14ac:dyDescent="0.3">
      <c r="A82" s="2">
        <v>33100</v>
      </c>
      <c r="B82">
        <v>109</v>
      </c>
      <c r="C82">
        <v>-64</v>
      </c>
      <c r="D82">
        <v>-64.7</v>
      </c>
      <c r="F82">
        <v>65380</v>
      </c>
      <c r="G82">
        <v>-103.6152877808</v>
      </c>
      <c r="H82" s="2">
        <f t="shared" si="6"/>
        <v>62094</v>
      </c>
      <c r="I82">
        <f t="shared" si="7"/>
        <v>-71.260000000000005</v>
      </c>
      <c r="J82">
        <f t="shared" si="8"/>
        <v>1046.8646473783856</v>
      </c>
      <c r="K82">
        <f>(I82-AVERAGE($I$12:I$51))^2</f>
        <v>0.10112400000000767</v>
      </c>
      <c r="L82">
        <f t="shared" si="9"/>
        <v>32.355287780799998</v>
      </c>
      <c r="M82">
        <f>LOOKUP(F82,'[1]LM 37,8'!$A$2:$A$538,'[1]LM 37,8'!$D$2:$D$538)</f>
        <v>-101.3364944458</v>
      </c>
      <c r="N82">
        <f t="shared" si="10"/>
        <v>904.59551814823794</v>
      </c>
      <c r="O82">
        <f t="shared" si="11"/>
        <v>904.59551814823794</v>
      </c>
    </row>
    <row r="83" spans="1:15" x14ac:dyDescent="0.3">
      <c r="A83" s="2">
        <v>33157</v>
      </c>
      <c r="B83">
        <v>109.2</v>
      </c>
      <c r="C83">
        <v>-64.2</v>
      </c>
      <c r="D83">
        <v>-64.900000000000006</v>
      </c>
    </row>
    <row r="84" spans="1:15" x14ac:dyDescent="0.3">
      <c r="A84" s="2">
        <v>33204</v>
      </c>
      <c r="B84">
        <v>109.2</v>
      </c>
      <c r="C84">
        <v>-64.2</v>
      </c>
      <c r="D84">
        <v>-64.900000000000006</v>
      </c>
    </row>
    <row r="85" spans="1:15" x14ac:dyDescent="0.3">
      <c r="A85" s="2">
        <v>33269</v>
      </c>
      <c r="B85">
        <v>108</v>
      </c>
      <c r="C85">
        <v>-63</v>
      </c>
      <c r="D85">
        <v>-63.7</v>
      </c>
    </row>
    <row r="86" spans="1:15" x14ac:dyDescent="0.3">
      <c r="A86" s="2">
        <v>33318</v>
      </c>
      <c r="B86">
        <v>107.91</v>
      </c>
      <c r="C86">
        <v>-62.91</v>
      </c>
      <c r="D86">
        <v>-63.61</v>
      </c>
    </row>
    <row r="87" spans="1:15" x14ac:dyDescent="0.3">
      <c r="A87" s="2">
        <v>33388</v>
      </c>
      <c r="B87">
        <v>108.05</v>
      </c>
      <c r="C87">
        <v>-63.05</v>
      </c>
      <c r="D87">
        <v>-63.75</v>
      </c>
    </row>
    <row r="88" spans="1:15" x14ac:dyDescent="0.3">
      <c r="A88" s="2">
        <v>33427</v>
      </c>
      <c r="B88">
        <v>110.54</v>
      </c>
      <c r="C88">
        <v>-65.540000000000006</v>
      </c>
      <c r="D88">
        <v>-66.239999999999895</v>
      </c>
    </row>
    <row r="89" spans="1:15" x14ac:dyDescent="0.3">
      <c r="A89" s="2">
        <v>33478</v>
      </c>
      <c r="B89">
        <v>111.58</v>
      </c>
      <c r="C89">
        <v>-66.58</v>
      </c>
      <c r="D89">
        <v>-67.28</v>
      </c>
    </row>
    <row r="90" spans="1:15" x14ac:dyDescent="0.3">
      <c r="A90" s="2">
        <v>33549</v>
      </c>
      <c r="B90">
        <v>111.34</v>
      </c>
      <c r="C90">
        <v>-66.34</v>
      </c>
      <c r="D90">
        <v>-67.040000000000006</v>
      </c>
    </row>
    <row r="91" spans="1:15" x14ac:dyDescent="0.3">
      <c r="A91" s="2">
        <v>33613</v>
      </c>
      <c r="B91">
        <v>110.64</v>
      </c>
      <c r="C91">
        <v>-65.64</v>
      </c>
      <c r="D91">
        <v>-66.34</v>
      </c>
    </row>
    <row r="92" spans="1:15" x14ac:dyDescent="0.3">
      <c r="A92" s="2">
        <v>33667</v>
      </c>
      <c r="B92">
        <v>110.8</v>
      </c>
      <c r="C92">
        <v>-65.8</v>
      </c>
      <c r="D92">
        <v>-66.5</v>
      </c>
    </row>
    <row r="93" spans="1:15" x14ac:dyDescent="0.3">
      <c r="A93" s="2">
        <v>33718</v>
      </c>
      <c r="B93">
        <v>110.86</v>
      </c>
      <c r="C93">
        <v>-65.86</v>
      </c>
      <c r="D93">
        <v>-66.56</v>
      </c>
    </row>
    <row r="94" spans="1:15" x14ac:dyDescent="0.3">
      <c r="A94" s="2">
        <v>33781</v>
      </c>
      <c r="B94">
        <v>111.89</v>
      </c>
      <c r="C94">
        <v>-66.89</v>
      </c>
      <c r="D94">
        <v>-67.59</v>
      </c>
    </row>
    <row r="95" spans="1:15" x14ac:dyDescent="0.3">
      <c r="A95" s="2">
        <v>33843</v>
      </c>
      <c r="B95">
        <v>112.95</v>
      </c>
      <c r="C95">
        <v>-67.95</v>
      </c>
      <c r="D95">
        <v>-68.650000000000006</v>
      </c>
    </row>
    <row r="96" spans="1:15" x14ac:dyDescent="0.3">
      <c r="A96" s="2">
        <v>33898</v>
      </c>
      <c r="B96">
        <v>112.69</v>
      </c>
      <c r="C96">
        <v>-67.69</v>
      </c>
      <c r="D96">
        <v>-68.39</v>
      </c>
    </row>
    <row r="97" spans="1:4" x14ac:dyDescent="0.3">
      <c r="A97" s="2">
        <v>33947</v>
      </c>
      <c r="B97">
        <v>112.58</v>
      </c>
      <c r="C97">
        <v>-67.58</v>
      </c>
      <c r="D97">
        <v>-68.28</v>
      </c>
    </row>
    <row r="98" spans="1:4" x14ac:dyDescent="0.3">
      <c r="A98" s="2">
        <v>34016</v>
      </c>
      <c r="B98">
        <v>111.79</v>
      </c>
      <c r="C98">
        <v>-66.790000000000006</v>
      </c>
      <c r="D98">
        <v>-67.489999999999895</v>
      </c>
    </row>
    <row r="99" spans="1:4" x14ac:dyDescent="0.3">
      <c r="A99" s="2">
        <v>34078</v>
      </c>
      <c r="B99">
        <v>111.5</v>
      </c>
      <c r="C99">
        <v>-66.5</v>
      </c>
      <c r="D99">
        <v>-67.2</v>
      </c>
    </row>
    <row r="100" spans="1:4" x14ac:dyDescent="0.3">
      <c r="A100" s="2">
        <v>34145</v>
      </c>
      <c r="B100">
        <v>112.26</v>
      </c>
      <c r="C100">
        <v>-67.260000000000005</v>
      </c>
      <c r="D100">
        <v>-67.959999999999894</v>
      </c>
    </row>
    <row r="101" spans="1:4" x14ac:dyDescent="0.3">
      <c r="A101" s="2">
        <v>34200</v>
      </c>
      <c r="B101">
        <v>113.77</v>
      </c>
      <c r="C101">
        <v>-68.77</v>
      </c>
      <c r="D101">
        <v>-69.47</v>
      </c>
    </row>
    <row r="102" spans="1:4" x14ac:dyDescent="0.3">
      <c r="A102" s="2">
        <v>34276</v>
      </c>
      <c r="B102">
        <v>113.85</v>
      </c>
      <c r="C102">
        <v>-68.849999999999895</v>
      </c>
      <c r="D102">
        <v>-69.55</v>
      </c>
    </row>
    <row r="103" spans="1:4" x14ac:dyDescent="0.3">
      <c r="A103" s="2">
        <v>34338</v>
      </c>
      <c r="B103">
        <v>111.98</v>
      </c>
      <c r="C103">
        <v>-66.98</v>
      </c>
      <c r="D103">
        <v>-67.680000000000007</v>
      </c>
    </row>
    <row r="104" spans="1:4" x14ac:dyDescent="0.3">
      <c r="A104" s="2">
        <v>34382</v>
      </c>
      <c r="B104">
        <v>112.04</v>
      </c>
      <c r="C104">
        <v>-67.040000000000006</v>
      </c>
      <c r="D104">
        <v>-67.739999999999895</v>
      </c>
    </row>
    <row r="105" spans="1:4" x14ac:dyDescent="0.3">
      <c r="A105" s="2">
        <v>34435</v>
      </c>
      <c r="B105">
        <v>111.68</v>
      </c>
      <c r="C105">
        <v>-66.680000000000007</v>
      </c>
      <c r="D105">
        <v>-67.38</v>
      </c>
    </row>
    <row r="106" spans="1:4" x14ac:dyDescent="0.3">
      <c r="A106" s="2">
        <v>34505</v>
      </c>
      <c r="B106">
        <v>111.66</v>
      </c>
      <c r="C106">
        <v>-66.66</v>
      </c>
      <c r="D106">
        <v>-67.36</v>
      </c>
    </row>
    <row r="107" spans="1:4" x14ac:dyDescent="0.3">
      <c r="A107" s="2">
        <v>34561</v>
      </c>
      <c r="B107">
        <v>112.44</v>
      </c>
      <c r="C107">
        <v>-67.44</v>
      </c>
      <c r="D107">
        <v>-68.14</v>
      </c>
    </row>
    <row r="108" spans="1:4" x14ac:dyDescent="0.3">
      <c r="A108" s="2">
        <v>34610</v>
      </c>
      <c r="B108">
        <v>112.41</v>
      </c>
      <c r="C108">
        <v>-67.41</v>
      </c>
      <c r="D108">
        <v>-68.11</v>
      </c>
    </row>
    <row r="109" spans="1:4" x14ac:dyDescent="0.3">
      <c r="A109" s="2">
        <v>34705</v>
      </c>
      <c r="B109">
        <v>111.87</v>
      </c>
      <c r="C109">
        <v>-66.87</v>
      </c>
      <c r="D109">
        <v>-67.569999999999894</v>
      </c>
    </row>
    <row r="110" spans="1:4" x14ac:dyDescent="0.3">
      <c r="A110" s="2">
        <v>34768</v>
      </c>
      <c r="B110">
        <v>110.94</v>
      </c>
      <c r="C110">
        <v>-65.94</v>
      </c>
      <c r="D110">
        <v>-66.64</v>
      </c>
    </row>
    <row r="111" spans="1:4" x14ac:dyDescent="0.3">
      <c r="A111" s="2">
        <v>34822</v>
      </c>
      <c r="B111">
        <v>110.39</v>
      </c>
      <c r="C111">
        <v>-65.39</v>
      </c>
      <c r="D111">
        <v>-66.09</v>
      </c>
    </row>
    <row r="112" spans="1:4" x14ac:dyDescent="0.3">
      <c r="A112" s="2">
        <v>34890</v>
      </c>
      <c r="B112">
        <v>111.14</v>
      </c>
      <c r="C112">
        <v>-66.14</v>
      </c>
      <c r="D112">
        <v>-66.84</v>
      </c>
    </row>
    <row r="113" spans="1:4" x14ac:dyDescent="0.3">
      <c r="A113" s="2">
        <v>34990</v>
      </c>
      <c r="B113">
        <v>112.96</v>
      </c>
      <c r="C113">
        <v>-67.959999999999894</v>
      </c>
      <c r="D113">
        <v>-68.66</v>
      </c>
    </row>
    <row r="114" spans="1:4" x14ac:dyDescent="0.3">
      <c r="A114" s="2">
        <v>35354</v>
      </c>
      <c r="B114">
        <v>112.05</v>
      </c>
      <c r="C114">
        <v>-67.05</v>
      </c>
      <c r="D114">
        <v>-67.75</v>
      </c>
    </row>
    <row r="115" spans="1:4" x14ac:dyDescent="0.3">
      <c r="A115" s="2">
        <v>35739</v>
      </c>
      <c r="B115">
        <v>112.72</v>
      </c>
      <c r="C115">
        <v>-67.72</v>
      </c>
      <c r="D115">
        <v>-68.42</v>
      </c>
    </row>
    <row r="116" spans="1:4" x14ac:dyDescent="0.3">
      <c r="A116" s="2">
        <v>36097</v>
      </c>
      <c r="B116">
        <v>113.8</v>
      </c>
      <c r="C116">
        <v>-68.8</v>
      </c>
      <c r="D116">
        <v>-69.5</v>
      </c>
    </row>
    <row r="117" spans="1:4" x14ac:dyDescent="0.3">
      <c r="A117" s="2">
        <v>36474</v>
      </c>
      <c r="B117">
        <v>116.21</v>
      </c>
      <c r="C117">
        <v>-71.209999999999894</v>
      </c>
      <c r="D117">
        <v>-71.91</v>
      </c>
    </row>
    <row r="118" spans="1:4" x14ac:dyDescent="0.3">
      <c r="A118" s="2">
        <v>36829</v>
      </c>
      <c r="B118">
        <v>116.46</v>
      </c>
      <c r="C118">
        <v>-71.459999999999894</v>
      </c>
      <c r="D118">
        <v>-72.16</v>
      </c>
    </row>
    <row r="119" spans="1:4" x14ac:dyDescent="0.3">
      <c r="A119" s="2">
        <v>37180</v>
      </c>
      <c r="B119">
        <v>117.8</v>
      </c>
      <c r="C119">
        <v>-72.8</v>
      </c>
      <c r="D119">
        <v>-73.5</v>
      </c>
    </row>
    <row r="120" spans="1:4" x14ac:dyDescent="0.3">
      <c r="A120" s="2">
        <v>37553</v>
      </c>
      <c r="B120">
        <v>120.71</v>
      </c>
      <c r="C120">
        <v>-75.709999999999894</v>
      </c>
      <c r="D120">
        <v>-76.41</v>
      </c>
    </row>
    <row r="121" spans="1:4" x14ac:dyDescent="0.3">
      <c r="A121" s="2">
        <v>37908</v>
      </c>
      <c r="B121">
        <v>120.08</v>
      </c>
      <c r="C121">
        <v>-75.08</v>
      </c>
      <c r="D121">
        <v>-75.78</v>
      </c>
    </row>
    <row r="122" spans="1:4" x14ac:dyDescent="0.3">
      <c r="A122" s="2">
        <v>38288</v>
      </c>
      <c r="B122">
        <v>119.52</v>
      </c>
      <c r="C122">
        <v>-74.52</v>
      </c>
      <c r="D122">
        <v>-75.22</v>
      </c>
    </row>
    <row r="123" spans="1:4" x14ac:dyDescent="0.3">
      <c r="A123" s="2">
        <v>38643</v>
      </c>
      <c r="B123">
        <v>121.88</v>
      </c>
      <c r="C123">
        <v>-76.88</v>
      </c>
      <c r="D123">
        <v>-77.58</v>
      </c>
    </row>
    <row r="124" spans="1:4" x14ac:dyDescent="0.3">
      <c r="A124" s="2">
        <v>39013</v>
      </c>
      <c r="B124">
        <v>122.72</v>
      </c>
      <c r="C124">
        <v>-77.72</v>
      </c>
      <c r="D124">
        <v>-78.42</v>
      </c>
    </row>
    <row r="125" spans="1:4" x14ac:dyDescent="0.3">
      <c r="A125" s="2">
        <v>39378</v>
      </c>
      <c r="B125">
        <v>125.88</v>
      </c>
      <c r="C125">
        <v>-80.88</v>
      </c>
      <c r="D125">
        <v>-81.58</v>
      </c>
    </row>
    <row r="126" spans="1:4" x14ac:dyDescent="0.3">
      <c r="A126" s="2">
        <v>39728</v>
      </c>
      <c r="B126">
        <v>128.80000000000001</v>
      </c>
      <c r="C126">
        <v>-83.8</v>
      </c>
      <c r="D126">
        <v>-84.5</v>
      </c>
    </row>
    <row r="127" spans="1:4" x14ac:dyDescent="0.3">
      <c r="A127" s="2">
        <v>40108</v>
      </c>
      <c r="B127">
        <v>128.87</v>
      </c>
      <c r="C127">
        <v>-83.87</v>
      </c>
      <c r="D127">
        <v>-84.57</v>
      </c>
    </row>
    <row r="128" spans="1:4" x14ac:dyDescent="0.3">
      <c r="A128" s="2">
        <v>40469</v>
      </c>
      <c r="B128">
        <v>128.85</v>
      </c>
      <c r="C128">
        <v>-83.85</v>
      </c>
      <c r="D128">
        <v>-84.55</v>
      </c>
    </row>
    <row r="129" spans="1:4" x14ac:dyDescent="0.3">
      <c r="A129" s="2">
        <v>40821</v>
      </c>
      <c r="B129">
        <v>126.05</v>
      </c>
      <c r="C129">
        <v>-81.05</v>
      </c>
      <c r="D129">
        <v>-81.75</v>
      </c>
    </row>
    <row r="130" spans="1:4" x14ac:dyDescent="0.3">
      <c r="A130" s="2">
        <v>41197</v>
      </c>
      <c r="B130">
        <v>124.56</v>
      </c>
      <c r="C130">
        <v>-79.56</v>
      </c>
      <c r="D130">
        <v>-80.260000000000005</v>
      </c>
    </row>
    <row r="131" spans="1:4" x14ac:dyDescent="0.3">
      <c r="A131" s="2">
        <v>41562</v>
      </c>
      <c r="B131">
        <v>121.91</v>
      </c>
      <c r="C131">
        <v>-76.91</v>
      </c>
      <c r="D131">
        <v>-77.61</v>
      </c>
    </row>
    <row r="132" spans="1:4" x14ac:dyDescent="0.3">
      <c r="A132" s="2">
        <v>41915</v>
      </c>
      <c r="B132">
        <v>121.45</v>
      </c>
      <c r="C132">
        <v>-76.45</v>
      </c>
      <c r="D132">
        <v>-77.150000000000006</v>
      </c>
    </row>
    <row r="133" spans="1:4" x14ac:dyDescent="0.3">
      <c r="A133" s="2">
        <v>42296</v>
      </c>
      <c r="B133">
        <v>122.78</v>
      </c>
      <c r="C133">
        <v>-77.78</v>
      </c>
      <c r="D133">
        <v>-78.48</v>
      </c>
    </row>
    <row r="134" spans="1:4" x14ac:dyDescent="0.3">
      <c r="A134" s="2">
        <v>42388</v>
      </c>
      <c r="B134">
        <v>121.61</v>
      </c>
      <c r="C134">
        <v>-76.61</v>
      </c>
      <c r="D134">
        <v>-77.31</v>
      </c>
    </row>
    <row r="135" spans="1:4" x14ac:dyDescent="0.3">
      <c r="A135" s="2">
        <v>42654</v>
      </c>
      <c r="B135">
        <v>121.1</v>
      </c>
      <c r="C135">
        <v>-76.099999999999895</v>
      </c>
      <c r="D135">
        <v>-76.8</v>
      </c>
    </row>
    <row r="136" spans="1:4" x14ac:dyDescent="0.3">
      <c r="A136" s="2">
        <v>43165</v>
      </c>
      <c r="B136">
        <v>118.55</v>
      </c>
      <c r="C136">
        <v>-73.55</v>
      </c>
      <c r="D136">
        <v>-74.25</v>
      </c>
    </row>
    <row r="137" spans="1:4" x14ac:dyDescent="0.3">
      <c r="A137" s="2">
        <v>43389</v>
      </c>
      <c r="B137">
        <v>118.54</v>
      </c>
      <c r="C137">
        <v>-73.540000000000006</v>
      </c>
      <c r="D137">
        <v>-74.239999999999895</v>
      </c>
    </row>
    <row r="138" spans="1:4" x14ac:dyDescent="0.3">
      <c r="A138" s="2">
        <v>43766</v>
      </c>
      <c r="B138">
        <v>117.66</v>
      </c>
      <c r="C138">
        <v>-72.66</v>
      </c>
      <c r="D138">
        <v>-73.36</v>
      </c>
    </row>
    <row r="139" spans="1:4" x14ac:dyDescent="0.3">
      <c r="A139" s="2">
        <v>44267</v>
      </c>
      <c r="B139">
        <v>115.8</v>
      </c>
      <c r="C139">
        <v>-70.8</v>
      </c>
      <c r="D139">
        <v>-71.5</v>
      </c>
    </row>
    <row r="140" spans="1:4" x14ac:dyDescent="0.3">
      <c r="A140" s="2">
        <v>44391</v>
      </c>
      <c r="B140">
        <v>115.96</v>
      </c>
      <c r="C140">
        <v>-70.959999999999894</v>
      </c>
      <c r="D140">
        <v>-71.66</v>
      </c>
    </row>
    <row r="141" spans="1:4" x14ac:dyDescent="0.3">
      <c r="A141" s="2">
        <v>44588</v>
      </c>
      <c r="B141">
        <v>115.56</v>
      </c>
      <c r="C141">
        <v>-70.56</v>
      </c>
      <c r="D141">
        <v>-71.260000000000005</v>
      </c>
    </row>
  </sheetData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7209A0-744E-4A77-8380-C1BACBFEA7B0}">
  <dimension ref="A1:O523"/>
  <sheetViews>
    <sheetView topLeftCell="J1" workbookViewId="0">
      <selection activeCell="M6" sqref="M6"/>
    </sheetView>
  </sheetViews>
  <sheetFormatPr defaultRowHeight="14.4" x14ac:dyDescent="0.3"/>
  <cols>
    <col min="1" max="1" width="10.5546875" bestFit="1" customWidth="1"/>
  </cols>
  <sheetData>
    <row r="1" spans="1:15" s="1" customFormat="1" x14ac:dyDescent="0.3">
      <c r="A1" s="1" t="s">
        <v>0</v>
      </c>
      <c r="B1" s="1" t="s">
        <v>1</v>
      </c>
      <c r="C1" s="1" t="s">
        <v>2</v>
      </c>
      <c r="D1" s="1" t="s">
        <v>3</v>
      </c>
    </row>
    <row r="2" spans="1:15" x14ac:dyDescent="0.3">
      <c r="A2" s="2">
        <v>25913</v>
      </c>
      <c r="B2">
        <v>148</v>
      </c>
      <c r="C2">
        <v>-26</v>
      </c>
      <c r="D2">
        <v>-26.92</v>
      </c>
      <c r="F2">
        <v>3288</v>
      </c>
      <c r="G2">
        <v>39.725639343262003</v>
      </c>
      <c r="H2" s="2">
        <v>1</v>
      </c>
      <c r="I2">
        <f>IFERROR(VLOOKUP(H2,$A$2:$D$542,4,FALSE),IFERROR(VLOOKUP(H2,$A$2:$D$542,4),0))</f>
        <v>0</v>
      </c>
      <c r="K2">
        <f>MAX(D:D)</f>
        <v>-25.35</v>
      </c>
    </row>
    <row r="3" spans="1:15" x14ac:dyDescent="0.3">
      <c r="A3" s="2">
        <v>25916</v>
      </c>
      <c r="B3">
        <v>149</v>
      </c>
      <c r="C3">
        <v>-27</v>
      </c>
      <c r="D3">
        <v>-27.92</v>
      </c>
      <c r="F3">
        <v>10958</v>
      </c>
      <c r="G3">
        <v>37.840129852295</v>
      </c>
      <c r="H3" s="2">
        <f>$H$2+F3-$F$2+1</f>
        <v>7672</v>
      </c>
      <c r="I3">
        <f>IFERROR(VLOOKUP(H3,A:D,4,FALSE),IFERROR(VLOOKUP(H3,A:D,4),0))</f>
        <v>0</v>
      </c>
      <c r="K3">
        <f>MIN(D:D)</f>
        <v>-78.27</v>
      </c>
    </row>
    <row r="4" spans="1:15" x14ac:dyDescent="0.3">
      <c r="A4" s="2">
        <v>25934</v>
      </c>
      <c r="B4">
        <v>147.9</v>
      </c>
      <c r="C4">
        <v>-25.9</v>
      </c>
      <c r="D4">
        <v>-26.82</v>
      </c>
      <c r="F4">
        <v>17897</v>
      </c>
      <c r="G4">
        <v>34.405460357666001</v>
      </c>
      <c r="H4" s="2">
        <f t="shared" ref="H4:H67" si="0">$H$2+F4-$F$2+1</f>
        <v>14611</v>
      </c>
      <c r="I4">
        <f t="shared" ref="I4:I67" si="1">IFERROR(VLOOKUP(H4,A:D,4,FALSE),IFERROR(VLOOKUP(H4,A:D,4),0))</f>
        <v>0</v>
      </c>
      <c r="L4" t="s">
        <v>9</v>
      </c>
      <c r="M4" t="s">
        <v>10</v>
      </c>
      <c r="N4" t="s">
        <v>11</v>
      </c>
      <c r="O4" t="s">
        <v>12</v>
      </c>
    </row>
    <row r="5" spans="1:15" x14ac:dyDescent="0.3">
      <c r="A5" s="2">
        <v>25965</v>
      </c>
      <c r="B5">
        <v>147.4</v>
      </c>
      <c r="C5">
        <v>-25.4</v>
      </c>
      <c r="D5">
        <v>-26.32</v>
      </c>
      <c r="F5">
        <v>20089</v>
      </c>
      <c r="G5">
        <v>23.600378036498999</v>
      </c>
      <c r="H5" s="2">
        <f t="shared" si="0"/>
        <v>16803</v>
      </c>
      <c r="I5">
        <f t="shared" si="1"/>
        <v>0</v>
      </c>
      <c r="K5">
        <f>CORREL(G10:G51,I10:I51)^2</f>
        <v>0.96937757786529266</v>
      </c>
      <c r="L5">
        <f>1-(SUM(J10:J51)/SUM(K10:K51))</f>
        <v>0.854984489828572</v>
      </c>
      <c r="M5">
        <f>SUM(L10:L51)*100/SUM(I10:I51)</f>
        <v>-5.2728446262204969</v>
      </c>
      <c r="N5">
        <f>SQRT(SUM(J10:J51))/COUNT(J10:J51)</f>
        <v>0.59544098870712481</v>
      </c>
      <c r="O5">
        <f>N5/_xlfn.STDEV.S(I10:I51)</f>
        <v>5.8056368324908098E-2</v>
      </c>
    </row>
    <row r="6" spans="1:15" x14ac:dyDescent="0.3">
      <c r="A6" s="2">
        <v>25993</v>
      </c>
      <c r="B6">
        <v>146.53</v>
      </c>
      <c r="C6">
        <v>-24.53</v>
      </c>
      <c r="D6">
        <v>-25.45</v>
      </c>
      <c r="F6">
        <v>22646</v>
      </c>
      <c r="G6">
        <v>18.100109100341999</v>
      </c>
      <c r="H6" s="2">
        <f t="shared" si="0"/>
        <v>19360</v>
      </c>
      <c r="I6">
        <f t="shared" si="1"/>
        <v>0</v>
      </c>
    </row>
    <row r="7" spans="1:15" x14ac:dyDescent="0.3">
      <c r="A7" s="2">
        <v>26007</v>
      </c>
      <c r="B7">
        <v>146.53</v>
      </c>
      <c r="C7">
        <v>-24.53</v>
      </c>
      <c r="D7">
        <v>-25.45</v>
      </c>
      <c r="F7">
        <v>24472</v>
      </c>
      <c r="G7">
        <v>10.686469078064</v>
      </c>
      <c r="H7" s="2">
        <f t="shared" si="0"/>
        <v>21186</v>
      </c>
      <c r="I7">
        <f t="shared" si="1"/>
        <v>0</v>
      </c>
    </row>
    <row r="8" spans="1:15" x14ac:dyDescent="0.3">
      <c r="A8" s="2">
        <v>26012</v>
      </c>
      <c r="B8">
        <v>146.52000000000001</v>
      </c>
      <c r="C8">
        <v>-24.52</v>
      </c>
      <c r="D8">
        <v>-25.44</v>
      </c>
      <c r="F8">
        <v>27029</v>
      </c>
      <c r="G8">
        <v>-4.5448317527770001</v>
      </c>
      <c r="H8" s="2">
        <f t="shared" si="0"/>
        <v>23743</v>
      </c>
      <c r="I8">
        <f t="shared" si="1"/>
        <v>0</v>
      </c>
    </row>
    <row r="9" spans="1:15" x14ac:dyDescent="0.3">
      <c r="A9" s="2">
        <v>26017</v>
      </c>
      <c r="B9">
        <v>146.43</v>
      </c>
      <c r="C9">
        <v>-24.43</v>
      </c>
      <c r="D9">
        <v>-25.35</v>
      </c>
      <c r="F9">
        <v>28124</v>
      </c>
      <c r="G9">
        <v>-13.89924240112</v>
      </c>
      <c r="H9" s="2">
        <f t="shared" si="0"/>
        <v>24838</v>
      </c>
      <c r="I9">
        <f t="shared" si="1"/>
        <v>0</v>
      </c>
    </row>
    <row r="10" spans="1:15" x14ac:dyDescent="0.3">
      <c r="A10" s="2">
        <v>26023</v>
      </c>
      <c r="B10">
        <v>146.5</v>
      </c>
      <c r="C10">
        <v>-24.5</v>
      </c>
      <c r="D10">
        <v>-25.42</v>
      </c>
      <c r="F10">
        <v>29951</v>
      </c>
      <c r="G10">
        <v>-35.435180664059999</v>
      </c>
      <c r="H10" s="2">
        <f t="shared" si="0"/>
        <v>26665</v>
      </c>
      <c r="I10">
        <f t="shared" si="1"/>
        <v>-29.78</v>
      </c>
      <c r="J10">
        <f>(I10-G10)^2</f>
        <v>31.981068343158078</v>
      </c>
      <c r="K10">
        <f>(I10-AVERAGE($I$10:I$51))^2</f>
        <v>1144.2755938775504</v>
      </c>
      <c r="L10">
        <f>(I10-G10)</f>
        <v>5.6551806640599978</v>
      </c>
    </row>
    <row r="11" spans="1:15" x14ac:dyDescent="0.3">
      <c r="A11" s="2">
        <v>26028</v>
      </c>
      <c r="B11">
        <v>146.44999999999899</v>
      </c>
      <c r="C11">
        <v>-24.45</v>
      </c>
      <c r="D11">
        <v>-25.37</v>
      </c>
      <c r="F11">
        <v>31777</v>
      </c>
      <c r="G11">
        <v>-47.789310455319999</v>
      </c>
      <c r="H11" s="2">
        <f t="shared" si="0"/>
        <v>28491</v>
      </c>
      <c r="I11">
        <f t="shared" si="1"/>
        <v>-40.93</v>
      </c>
      <c r="J11">
        <f t="shared" ref="J11:J74" si="2">(I11-G11)^2</f>
        <v>47.050139922462257</v>
      </c>
      <c r="K11">
        <f>(I11-AVERAGE($I$10:I$51))^2</f>
        <v>514.25280816326483</v>
      </c>
      <c r="L11">
        <f t="shared" ref="L11:L74" si="3">(I11-G11)</f>
        <v>6.8593104553199993</v>
      </c>
    </row>
    <row r="12" spans="1:15" x14ac:dyDescent="0.3">
      <c r="A12" s="2">
        <v>26033</v>
      </c>
      <c r="B12">
        <v>148.51</v>
      </c>
      <c r="C12">
        <v>-26.51</v>
      </c>
      <c r="D12">
        <v>-27.43</v>
      </c>
      <c r="F12">
        <v>33238</v>
      </c>
      <c r="G12">
        <v>-53.918674468989998</v>
      </c>
      <c r="H12" s="2">
        <f t="shared" si="0"/>
        <v>29952</v>
      </c>
      <c r="I12">
        <f t="shared" si="1"/>
        <v>-50.02</v>
      </c>
      <c r="J12">
        <f t="shared" si="2"/>
        <v>15.19966261515442</v>
      </c>
      <c r="K12">
        <f>(I12-AVERAGE($I$10:I$51))^2</f>
        <v>184.61045102040779</v>
      </c>
      <c r="L12">
        <f t="shared" si="3"/>
        <v>3.898674468989995</v>
      </c>
    </row>
    <row r="13" spans="1:15" x14ac:dyDescent="0.3">
      <c r="A13" s="2">
        <v>26038</v>
      </c>
      <c r="B13">
        <v>150.47</v>
      </c>
      <c r="C13">
        <v>-28.47</v>
      </c>
      <c r="D13">
        <v>-29.39</v>
      </c>
      <c r="F13">
        <v>33603</v>
      </c>
      <c r="G13">
        <v>-54.914585113530002</v>
      </c>
      <c r="H13" s="2">
        <f t="shared" si="0"/>
        <v>30317</v>
      </c>
      <c r="I13">
        <f t="shared" si="1"/>
        <v>-49.04</v>
      </c>
      <c r="J13">
        <f t="shared" si="2"/>
        <v>34.510750256108317</v>
      </c>
      <c r="K13">
        <f>(I13-AVERAGE($I$10:I$51))^2</f>
        <v>212.20165102040789</v>
      </c>
      <c r="L13">
        <f t="shared" si="3"/>
        <v>5.8745851135300029</v>
      </c>
    </row>
    <row r="14" spans="1:15" x14ac:dyDescent="0.3">
      <c r="A14" s="2">
        <v>26043</v>
      </c>
      <c r="B14">
        <v>150.41999999999899</v>
      </c>
      <c r="C14">
        <v>-28.42</v>
      </c>
      <c r="D14">
        <v>-29.34</v>
      </c>
      <c r="F14">
        <v>33968</v>
      </c>
      <c r="G14">
        <v>-56.20417022705</v>
      </c>
      <c r="H14" s="2">
        <f t="shared" si="0"/>
        <v>30682</v>
      </c>
      <c r="I14">
        <f t="shared" si="1"/>
        <v>-50.79</v>
      </c>
      <c r="J14">
        <f t="shared" si="2"/>
        <v>29.313239247474655</v>
      </c>
      <c r="K14">
        <f>(I14-AVERAGE($I$10:I$51))^2</f>
        <v>164.27915102040794</v>
      </c>
      <c r="L14">
        <f t="shared" si="3"/>
        <v>5.4141702270500005</v>
      </c>
    </row>
    <row r="15" spans="1:15" x14ac:dyDescent="0.3">
      <c r="A15" s="2">
        <v>26054</v>
      </c>
      <c r="B15">
        <v>150.76</v>
      </c>
      <c r="C15">
        <v>-28.76</v>
      </c>
      <c r="D15">
        <v>-29.68</v>
      </c>
      <c r="F15">
        <v>34334</v>
      </c>
      <c r="G15">
        <v>-55.675979614260001</v>
      </c>
      <c r="H15" s="2">
        <f t="shared" si="0"/>
        <v>31048</v>
      </c>
      <c r="I15">
        <f t="shared" si="1"/>
        <v>-50.35</v>
      </c>
      <c r="J15">
        <f t="shared" si="2"/>
        <v>28.366058851513095</v>
      </c>
      <c r="K15">
        <f>(I15-AVERAGE($I$10:I$51))^2</f>
        <v>175.75183673469357</v>
      </c>
      <c r="L15">
        <f t="shared" si="3"/>
        <v>5.3259796142599996</v>
      </c>
    </row>
    <row r="16" spans="1:15" x14ac:dyDescent="0.3">
      <c r="A16" s="2">
        <v>26089</v>
      </c>
      <c r="B16">
        <v>150.56</v>
      </c>
      <c r="C16">
        <v>-28.56</v>
      </c>
      <c r="D16">
        <v>-29.48</v>
      </c>
      <c r="F16">
        <v>34699</v>
      </c>
      <c r="G16">
        <v>-57.065963745120001</v>
      </c>
      <c r="H16" s="2">
        <f t="shared" si="0"/>
        <v>31413</v>
      </c>
      <c r="I16">
        <f t="shared" si="1"/>
        <v>-53.36</v>
      </c>
      <c r="J16">
        <f t="shared" si="2"/>
        <v>13.73416728014387</v>
      </c>
      <c r="K16">
        <f>(I16-AVERAGE($I$10:I$51))^2</f>
        <v>105.00393673469368</v>
      </c>
      <c r="L16">
        <f t="shared" si="3"/>
        <v>3.7059637451200018</v>
      </c>
    </row>
    <row r="17" spans="1:12" x14ac:dyDescent="0.3">
      <c r="A17" s="2">
        <v>26094</v>
      </c>
      <c r="B17">
        <v>150.5</v>
      </c>
      <c r="C17">
        <v>-28.5</v>
      </c>
      <c r="D17">
        <v>-29.42</v>
      </c>
      <c r="F17">
        <v>35064</v>
      </c>
      <c r="G17">
        <v>-58.38221359253</v>
      </c>
      <c r="H17" s="2">
        <f t="shared" si="0"/>
        <v>31778</v>
      </c>
      <c r="I17">
        <f t="shared" si="1"/>
        <v>-54.83</v>
      </c>
      <c r="J17">
        <f t="shared" si="2"/>
        <v>12.618221406954904</v>
      </c>
      <c r="K17">
        <f>(I17-AVERAGE($I$10:I$51))^2</f>
        <v>77.038236734693726</v>
      </c>
      <c r="L17">
        <f t="shared" si="3"/>
        <v>3.552213592530002</v>
      </c>
    </row>
    <row r="18" spans="1:12" x14ac:dyDescent="0.3">
      <c r="A18" s="2">
        <v>26099</v>
      </c>
      <c r="B18">
        <v>150.38999999999899</v>
      </c>
      <c r="C18">
        <v>-28.39</v>
      </c>
      <c r="D18">
        <v>-29.31</v>
      </c>
      <c r="F18">
        <v>35429</v>
      </c>
      <c r="G18">
        <v>-60.021686553960002</v>
      </c>
      <c r="H18" s="2">
        <f t="shared" si="0"/>
        <v>32143</v>
      </c>
      <c r="I18">
        <f t="shared" si="1"/>
        <v>-55.5</v>
      </c>
      <c r="J18">
        <f t="shared" si="2"/>
        <v>20.445649292262679</v>
      </c>
      <c r="K18">
        <f>(I18-AVERAGE($I$10:I$51))^2</f>
        <v>65.725765306122284</v>
      </c>
      <c r="L18">
        <f t="shared" si="3"/>
        <v>4.5216865539600022</v>
      </c>
    </row>
    <row r="19" spans="1:12" x14ac:dyDescent="0.3">
      <c r="A19" s="2">
        <v>26104</v>
      </c>
      <c r="B19">
        <v>150.31</v>
      </c>
      <c r="C19">
        <v>-28.31</v>
      </c>
      <c r="D19">
        <v>-29.23</v>
      </c>
      <c r="F19">
        <v>35795</v>
      </c>
      <c r="G19">
        <v>-60.941608428960002</v>
      </c>
      <c r="H19" s="2">
        <f t="shared" si="0"/>
        <v>32509</v>
      </c>
      <c r="I19">
        <f t="shared" si="1"/>
        <v>-57.32</v>
      </c>
      <c r="J19">
        <f t="shared" si="2"/>
        <v>13.116047612714134</v>
      </c>
      <c r="K19">
        <f>(I19-AVERAGE($I$10:I$51))^2</f>
        <v>39.528165306122318</v>
      </c>
      <c r="L19">
        <f t="shared" si="3"/>
        <v>3.6216084289600019</v>
      </c>
    </row>
    <row r="20" spans="1:12" x14ac:dyDescent="0.3">
      <c r="A20" s="2">
        <v>26109</v>
      </c>
      <c r="B20">
        <v>150.26</v>
      </c>
      <c r="C20">
        <v>-28.26</v>
      </c>
      <c r="D20">
        <v>-29.18</v>
      </c>
      <c r="F20">
        <v>36160</v>
      </c>
      <c r="G20">
        <v>-62.259258270259998</v>
      </c>
      <c r="H20" s="2">
        <f t="shared" si="0"/>
        <v>32874</v>
      </c>
      <c r="I20">
        <f t="shared" si="1"/>
        <v>-57.59</v>
      </c>
      <c r="J20">
        <f t="shared" si="2"/>
        <v>21.801972794391361</v>
      </c>
      <c r="K20">
        <f>(I20-AVERAGE($I$10:I$51))^2</f>
        <v>36.206008163265146</v>
      </c>
      <c r="L20">
        <f t="shared" si="3"/>
        <v>4.669258270259995</v>
      </c>
    </row>
    <row r="21" spans="1:12" x14ac:dyDescent="0.3">
      <c r="A21" s="2">
        <v>26114</v>
      </c>
      <c r="B21">
        <v>150.11000000000001</v>
      </c>
      <c r="C21">
        <v>-28.11</v>
      </c>
      <c r="D21">
        <v>-29.03</v>
      </c>
      <c r="F21">
        <v>36525</v>
      </c>
      <c r="G21">
        <v>-62.164936065669998</v>
      </c>
      <c r="H21" s="2">
        <f t="shared" si="0"/>
        <v>33239</v>
      </c>
      <c r="I21">
        <f t="shared" si="1"/>
        <v>-58.35</v>
      </c>
      <c r="J21">
        <f t="shared" si="2"/>
        <v>14.553737185149675</v>
      </c>
      <c r="K21">
        <f>(I21-AVERAGE($I$10:I$51))^2</f>
        <v>27.63755102040804</v>
      </c>
      <c r="L21">
        <f t="shared" si="3"/>
        <v>3.8149360656699969</v>
      </c>
    </row>
    <row r="22" spans="1:12" x14ac:dyDescent="0.3">
      <c r="A22" s="2">
        <v>26119</v>
      </c>
      <c r="B22">
        <v>149.93</v>
      </c>
      <c r="C22">
        <v>-27.93</v>
      </c>
      <c r="D22">
        <v>-28.85</v>
      </c>
      <c r="F22">
        <v>36890</v>
      </c>
      <c r="G22">
        <v>-63.796752929690001</v>
      </c>
      <c r="H22" s="2">
        <f t="shared" si="0"/>
        <v>33604</v>
      </c>
      <c r="I22">
        <f t="shared" si="1"/>
        <v>-59.66</v>
      </c>
      <c r="J22">
        <f t="shared" si="2"/>
        <v>17.112724801298835</v>
      </c>
      <c r="K22">
        <f>(I22-AVERAGE($I$10:I$51))^2</f>
        <v>15.579936734693824</v>
      </c>
      <c r="L22">
        <f t="shared" si="3"/>
        <v>4.1367529296900045</v>
      </c>
    </row>
    <row r="23" spans="1:12" x14ac:dyDescent="0.3">
      <c r="A23" s="2">
        <v>26124</v>
      </c>
      <c r="B23">
        <v>152.52000000000001</v>
      </c>
      <c r="C23">
        <v>-30.52</v>
      </c>
      <c r="D23">
        <v>-31.44</v>
      </c>
      <c r="F23">
        <v>37256</v>
      </c>
      <c r="G23">
        <v>-65.18349456787</v>
      </c>
      <c r="H23" s="2">
        <f t="shared" si="0"/>
        <v>33970</v>
      </c>
      <c r="I23">
        <f t="shared" si="1"/>
        <v>-61</v>
      </c>
      <c r="J23">
        <f t="shared" si="2"/>
        <v>17.501626799397794</v>
      </c>
      <c r="K23">
        <f>(I23-AVERAGE($I$10:I$51))^2</f>
        <v>6.797193877550967</v>
      </c>
      <c r="L23">
        <f t="shared" si="3"/>
        <v>4.1834945678699995</v>
      </c>
    </row>
    <row r="24" spans="1:12" x14ac:dyDescent="0.3">
      <c r="A24" s="2">
        <v>26129</v>
      </c>
      <c r="B24">
        <v>152.52000000000001</v>
      </c>
      <c r="C24">
        <v>-30.52</v>
      </c>
      <c r="D24">
        <v>-31.44</v>
      </c>
      <c r="F24">
        <v>37621</v>
      </c>
      <c r="G24">
        <v>-66.000869750980002</v>
      </c>
      <c r="H24" s="2">
        <f t="shared" si="0"/>
        <v>34335</v>
      </c>
      <c r="I24">
        <f t="shared" si="1"/>
        <v>-62.33</v>
      </c>
      <c r="J24">
        <f t="shared" si="2"/>
        <v>13.475284728659991</v>
      </c>
      <c r="K24">
        <f>(I24-AVERAGE($I$10:I$51))^2</f>
        <v>1.6310938775509989</v>
      </c>
      <c r="L24">
        <f t="shared" si="3"/>
        <v>3.6708697509800032</v>
      </c>
    </row>
    <row r="25" spans="1:12" x14ac:dyDescent="0.3">
      <c r="A25" s="2">
        <v>26134</v>
      </c>
      <c r="B25">
        <v>152.44</v>
      </c>
      <c r="C25">
        <v>-30.44</v>
      </c>
      <c r="D25">
        <v>-31.36</v>
      </c>
      <c r="F25">
        <v>37986</v>
      </c>
      <c r="G25">
        <v>-66.195976257319998</v>
      </c>
      <c r="H25" s="2">
        <f t="shared" si="0"/>
        <v>34700</v>
      </c>
      <c r="I25">
        <f t="shared" si="1"/>
        <v>-63.56</v>
      </c>
      <c r="J25">
        <f t="shared" si="2"/>
        <v>6.948370829154733</v>
      </c>
      <c r="K25">
        <f>(I25-AVERAGE($I$10:I$51))^2</f>
        <v>2.2224489795906652E-3</v>
      </c>
      <c r="L25">
        <f t="shared" si="3"/>
        <v>2.6359762573199959</v>
      </c>
    </row>
    <row r="26" spans="1:12" x14ac:dyDescent="0.3">
      <c r="A26" s="2">
        <v>26139</v>
      </c>
      <c r="B26">
        <v>152.229999999999</v>
      </c>
      <c r="C26">
        <v>-30.23</v>
      </c>
      <c r="D26">
        <v>-31.15</v>
      </c>
      <c r="F26">
        <v>38351</v>
      </c>
      <c r="G26">
        <v>-66.76732635498</v>
      </c>
      <c r="H26" s="2">
        <f t="shared" si="0"/>
        <v>35065</v>
      </c>
      <c r="I26">
        <f t="shared" si="1"/>
        <v>-62.68</v>
      </c>
      <c r="J26">
        <f t="shared" si="2"/>
        <v>16.706236732114093</v>
      </c>
      <c r="K26">
        <f>(I26-AVERAGE($I$10:I$51))^2</f>
        <v>0.85959387755100214</v>
      </c>
      <c r="L26">
        <f t="shared" si="3"/>
        <v>4.0873263549800001</v>
      </c>
    </row>
    <row r="27" spans="1:12" x14ac:dyDescent="0.3">
      <c r="A27" s="2">
        <v>26145</v>
      </c>
      <c r="B27">
        <v>152.09</v>
      </c>
      <c r="C27">
        <v>-30.09</v>
      </c>
      <c r="D27">
        <v>-31.01</v>
      </c>
      <c r="F27">
        <v>38717</v>
      </c>
      <c r="G27">
        <v>-67.038009643549998</v>
      </c>
      <c r="H27" s="2">
        <f t="shared" si="0"/>
        <v>35431</v>
      </c>
      <c r="I27">
        <f t="shared" si="1"/>
        <v>-62.26</v>
      </c>
      <c r="J27">
        <f t="shared" si="2"/>
        <v>22.829376153856796</v>
      </c>
      <c r="K27">
        <f>(I27-AVERAGE($I$10:I$51))^2</f>
        <v>1.8147938775509984</v>
      </c>
      <c r="L27">
        <f t="shared" si="3"/>
        <v>4.7780096435499999</v>
      </c>
    </row>
    <row r="28" spans="1:12" x14ac:dyDescent="0.3">
      <c r="A28" s="2">
        <v>26150</v>
      </c>
      <c r="B28">
        <v>151.91999999999899</v>
      </c>
      <c r="C28">
        <v>-29.92</v>
      </c>
      <c r="D28">
        <v>-30.84</v>
      </c>
      <c r="F28">
        <v>39082</v>
      </c>
      <c r="G28">
        <v>-67.315643310550001</v>
      </c>
      <c r="H28" s="2">
        <f t="shared" si="0"/>
        <v>35796</v>
      </c>
      <c r="I28">
        <f t="shared" si="1"/>
        <v>-63.34</v>
      </c>
      <c r="J28">
        <f t="shared" si="2"/>
        <v>15.805739732720948</v>
      </c>
      <c r="K28">
        <f>(I28-AVERAGE($I$10:I$51))^2</f>
        <v>7.1365306122441741E-2</v>
      </c>
      <c r="L28">
        <f t="shared" si="3"/>
        <v>3.975643310549998</v>
      </c>
    </row>
    <row r="29" spans="1:12" x14ac:dyDescent="0.3">
      <c r="A29" s="2">
        <v>26155</v>
      </c>
      <c r="B29">
        <v>151.88</v>
      </c>
      <c r="C29">
        <v>-29.88</v>
      </c>
      <c r="D29">
        <v>-30.8</v>
      </c>
      <c r="F29">
        <v>39447</v>
      </c>
      <c r="G29">
        <v>-67.072402954099999</v>
      </c>
      <c r="H29" s="2">
        <f t="shared" si="0"/>
        <v>36161</v>
      </c>
      <c r="I29">
        <f t="shared" si="1"/>
        <v>-64.09</v>
      </c>
      <c r="J29">
        <f t="shared" si="2"/>
        <v>8.8947273806243814</v>
      </c>
      <c r="K29">
        <f>(I29-AVERAGE($I$10:I$51))^2</f>
        <v>0.23315102040817637</v>
      </c>
      <c r="L29">
        <f t="shared" si="3"/>
        <v>2.9824029540999959</v>
      </c>
    </row>
    <row r="30" spans="1:12" x14ac:dyDescent="0.3">
      <c r="A30" s="2">
        <v>26160</v>
      </c>
      <c r="B30">
        <v>149.30000000000001</v>
      </c>
      <c r="C30">
        <v>-27.3</v>
      </c>
      <c r="D30">
        <v>-28.22</v>
      </c>
      <c r="F30">
        <v>39812</v>
      </c>
      <c r="G30">
        <v>-68.691123962399999</v>
      </c>
      <c r="H30" s="2">
        <f t="shared" si="0"/>
        <v>36526</v>
      </c>
      <c r="I30">
        <f t="shared" si="1"/>
        <v>-65.64</v>
      </c>
      <c r="J30">
        <f t="shared" si="2"/>
        <v>9.3093574339314671</v>
      </c>
      <c r="K30">
        <f>(I30-AVERAGE($I$10:I$51))^2</f>
        <v>4.1325081632653493</v>
      </c>
      <c r="L30">
        <f t="shared" si="3"/>
        <v>3.0511239623999984</v>
      </c>
    </row>
    <row r="31" spans="1:12" x14ac:dyDescent="0.3">
      <c r="A31" s="2">
        <v>26165</v>
      </c>
      <c r="B31">
        <v>149.30000000000001</v>
      </c>
      <c r="C31">
        <v>-27.3</v>
      </c>
      <c r="D31">
        <v>-28.22</v>
      </c>
      <c r="F31">
        <v>40178</v>
      </c>
      <c r="G31">
        <v>-69.466522216800001</v>
      </c>
      <c r="H31" s="2">
        <f t="shared" si="0"/>
        <v>36892</v>
      </c>
      <c r="I31">
        <f t="shared" si="1"/>
        <v>-66.010000000000005</v>
      </c>
      <c r="J31">
        <f t="shared" si="2"/>
        <v>11.94754583523196</v>
      </c>
      <c r="K31">
        <f>(I31-AVERAGE($I$10:I$51))^2</f>
        <v>5.7737224489796652</v>
      </c>
      <c r="L31">
        <f t="shared" si="3"/>
        <v>3.4565222167999963</v>
      </c>
    </row>
    <row r="32" spans="1:12" x14ac:dyDescent="0.3">
      <c r="A32" s="2">
        <v>26170</v>
      </c>
      <c r="B32">
        <v>149.30000000000001</v>
      </c>
      <c r="C32">
        <v>-27.3</v>
      </c>
      <c r="D32">
        <v>-28.22</v>
      </c>
      <c r="F32">
        <v>40543</v>
      </c>
      <c r="G32">
        <v>-70.256340026860002</v>
      </c>
      <c r="H32" s="2">
        <f t="shared" si="0"/>
        <v>37257</v>
      </c>
      <c r="I32">
        <f t="shared" si="1"/>
        <v>-67.02</v>
      </c>
      <c r="J32">
        <f t="shared" si="2"/>
        <v>10.473896769456225</v>
      </c>
      <c r="K32">
        <f>(I32-AVERAGE($I$10:I$51))^2</f>
        <v>11.647593877551062</v>
      </c>
      <c r="L32">
        <f t="shared" si="3"/>
        <v>3.236340026860006</v>
      </c>
    </row>
    <row r="33" spans="1:12" x14ac:dyDescent="0.3">
      <c r="A33" s="2">
        <v>26176</v>
      </c>
      <c r="B33">
        <v>149.30000000000001</v>
      </c>
      <c r="C33">
        <v>-27.3</v>
      </c>
      <c r="D33">
        <v>-28.22</v>
      </c>
      <c r="F33">
        <v>40908</v>
      </c>
      <c r="G33">
        <v>-73.019081115719999</v>
      </c>
      <c r="H33" s="2">
        <f t="shared" si="0"/>
        <v>37622</v>
      </c>
      <c r="I33">
        <f t="shared" si="1"/>
        <v>-69.069999999999894</v>
      </c>
      <c r="J33">
        <f t="shared" si="2"/>
        <v>15.59524165853715</v>
      </c>
      <c r="K33">
        <f>(I33-AVERAGE($I$10:I$51))^2</f>
        <v>29.842808163264255</v>
      </c>
      <c r="L33">
        <f t="shared" si="3"/>
        <v>3.9490811157201051</v>
      </c>
    </row>
    <row r="34" spans="1:12" x14ac:dyDescent="0.3">
      <c r="A34" s="2">
        <v>26181</v>
      </c>
      <c r="B34">
        <v>149.19999999999899</v>
      </c>
      <c r="C34">
        <v>-27.2</v>
      </c>
      <c r="D34">
        <v>-28.12</v>
      </c>
      <c r="F34">
        <v>41273</v>
      </c>
      <c r="G34">
        <v>-73.515678405759999</v>
      </c>
      <c r="H34" s="2">
        <f t="shared" si="0"/>
        <v>37987</v>
      </c>
      <c r="I34">
        <f t="shared" si="1"/>
        <v>-69.239999999999895</v>
      </c>
      <c r="J34">
        <f t="shared" si="2"/>
        <v>18.281425829483265</v>
      </c>
      <c r="K34">
        <f>(I34-AVERAGE($I$10:I$51))^2</f>
        <v>31.729079591835671</v>
      </c>
      <c r="L34">
        <f t="shared" si="3"/>
        <v>4.2756784057601038</v>
      </c>
    </row>
    <row r="35" spans="1:12" x14ac:dyDescent="0.3">
      <c r="A35" s="2">
        <v>26242</v>
      </c>
      <c r="B35">
        <v>149.99</v>
      </c>
      <c r="C35">
        <v>-27.99</v>
      </c>
      <c r="D35">
        <v>-28.91</v>
      </c>
      <c r="F35">
        <v>41639</v>
      </c>
      <c r="G35">
        <v>-74.07202911377</v>
      </c>
      <c r="H35" s="2">
        <f t="shared" si="0"/>
        <v>38353</v>
      </c>
      <c r="I35">
        <f t="shared" si="1"/>
        <v>-69.02</v>
      </c>
      <c r="J35">
        <f t="shared" si="2"/>
        <v>25.522998166379733</v>
      </c>
      <c r="K35">
        <f>(I35-AVERAGE($I$10:I$51))^2</f>
        <v>29.29902244897966</v>
      </c>
      <c r="L35">
        <f t="shared" si="3"/>
        <v>5.0520291137700042</v>
      </c>
    </row>
    <row r="36" spans="1:12" x14ac:dyDescent="0.3">
      <c r="A36" s="2">
        <v>26247</v>
      </c>
      <c r="B36">
        <v>149.94999999999899</v>
      </c>
      <c r="C36">
        <v>-27.95</v>
      </c>
      <c r="D36">
        <v>-28.87</v>
      </c>
      <c r="F36">
        <v>42004</v>
      </c>
      <c r="G36">
        <v>-75.591575622560001</v>
      </c>
      <c r="H36" s="2">
        <f t="shared" si="0"/>
        <v>38718</v>
      </c>
      <c r="I36">
        <f t="shared" si="1"/>
        <v>-70.459999999999894</v>
      </c>
      <c r="J36">
        <f t="shared" si="2"/>
        <v>26.333068370053144</v>
      </c>
      <c r="K36">
        <f>(I36-AVERAGE($I$10:I$51))^2</f>
        <v>46.961651020406855</v>
      </c>
      <c r="L36">
        <f t="shared" si="3"/>
        <v>5.1315756225601064</v>
      </c>
    </row>
    <row r="37" spans="1:12" x14ac:dyDescent="0.3">
      <c r="A37" s="2">
        <v>26252</v>
      </c>
      <c r="B37">
        <v>149.94</v>
      </c>
      <c r="C37">
        <v>-27.94</v>
      </c>
      <c r="D37">
        <v>-28.86</v>
      </c>
      <c r="F37">
        <v>42369</v>
      </c>
      <c r="G37">
        <v>-77.008247375490001</v>
      </c>
      <c r="H37" s="2">
        <f t="shared" si="0"/>
        <v>39083</v>
      </c>
      <c r="I37">
        <f t="shared" si="1"/>
        <v>-72.11</v>
      </c>
      <c r="J37">
        <f t="shared" si="2"/>
        <v>23.992827351494686</v>
      </c>
      <c r="K37">
        <f>(I37-AVERAGE($I$10:I$51))^2</f>
        <v>72.298579591836898</v>
      </c>
      <c r="L37">
        <f t="shared" si="3"/>
        <v>4.8982473754900013</v>
      </c>
    </row>
    <row r="38" spans="1:12" x14ac:dyDescent="0.3">
      <c r="A38" s="2">
        <v>26257</v>
      </c>
      <c r="B38">
        <v>149.9</v>
      </c>
      <c r="C38">
        <v>-27.9</v>
      </c>
      <c r="D38">
        <v>-28.82</v>
      </c>
      <c r="F38">
        <v>42734</v>
      </c>
      <c r="G38">
        <v>-79.2193069458</v>
      </c>
      <c r="H38" s="2">
        <f t="shared" si="0"/>
        <v>39448</v>
      </c>
      <c r="I38">
        <f t="shared" si="1"/>
        <v>-74.75</v>
      </c>
      <c r="J38">
        <f t="shared" si="2"/>
        <v>19.974704575776123</v>
      </c>
      <c r="K38">
        <f>(I38-AVERAGE($I$10:I$51))^2</f>
        <v>124.16326530612268</v>
      </c>
      <c r="L38">
        <f t="shared" si="3"/>
        <v>4.4693069457999997</v>
      </c>
    </row>
    <row r="39" spans="1:12" x14ac:dyDescent="0.3">
      <c r="A39" s="2">
        <v>26277</v>
      </c>
      <c r="B39">
        <v>150.30000000000001</v>
      </c>
      <c r="C39">
        <v>-28.3</v>
      </c>
      <c r="D39">
        <v>-29.22</v>
      </c>
      <c r="F39">
        <v>43100</v>
      </c>
      <c r="G39">
        <v>-81.180122375490001</v>
      </c>
      <c r="H39" s="2">
        <f t="shared" si="0"/>
        <v>39814</v>
      </c>
      <c r="I39">
        <f t="shared" si="1"/>
        <v>-77.47</v>
      </c>
      <c r="J39">
        <f t="shared" si="2"/>
        <v>13.765008041111574</v>
      </c>
      <c r="K39">
        <f>(I39-AVERAGE($I$10:I$51))^2</f>
        <v>192.17880816326556</v>
      </c>
      <c r="L39">
        <f t="shared" si="3"/>
        <v>3.7101223754900019</v>
      </c>
    </row>
    <row r="40" spans="1:12" x14ac:dyDescent="0.3">
      <c r="A40" s="2">
        <v>26282</v>
      </c>
      <c r="B40">
        <v>150.27000000000001</v>
      </c>
      <c r="C40">
        <v>-28.27</v>
      </c>
      <c r="D40">
        <v>-29.19</v>
      </c>
      <c r="F40">
        <v>43465</v>
      </c>
      <c r="G40">
        <v>-81.791664123540002</v>
      </c>
      <c r="H40" s="2">
        <f t="shared" si="0"/>
        <v>40179</v>
      </c>
      <c r="I40">
        <f t="shared" si="1"/>
        <v>-77.900000000000006</v>
      </c>
      <c r="J40">
        <f t="shared" si="2"/>
        <v>15.145049650448328</v>
      </c>
      <c r="K40">
        <f>(I40-AVERAGE($I$10:I$51))^2</f>
        <v>204.2857653061229</v>
      </c>
      <c r="L40">
        <f t="shared" si="3"/>
        <v>3.8916641235399965</v>
      </c>
    </row>
    <row r="41" spans="1:12" x14ac:dyDescent="0.3">
      <c r="A41" s="2">
        <v>26287</v>
      </c>
      <c r="B41">
        <v>150.25</v>
      </c>
      <c r="C41">
        <v>-28.25</v>
      </c>
      <c r="D41">
        <v>-29.17</v>
      </c>
      <c r="F41">
        <v>43830</v>
      </c>
      <c r="G41">
        <v>-80.562461853030001</v>
      </c>
      <c r="H41" s="2">
        <f t="shared" si="0"/>
        <v>40544</v>
      </c>
      <c r="I41">
        <f t="shared" si="1"/>
        <v>-78.27</v>
      </c>
      <c r="J41">
        <f t="shared" si="2"/>
        <v>5.2553813475977647</v>
      </c>
      <c r="K41">
        <f>(I41-AVERAGE($I$10:I$51))^2</f>
        <v>214.99937959183691</v>
      </c>
      <c r="L41">
        <f t="shared" si="3"/>
        <v>2.2924618530300052</v>
      </c>
    </row>
    <row r="42" spans="1:12" x14ac:dyDescent="0.3">
      <c r="A42" s="2">
        <v>26292</v>
      </c>
      <c r="B42">
        <v>150.09</v>
      </c>
      <c r="C42">
        <v>-28.09</v>
      </c>
      <c r="D42">
        <v>-29.01</v>
      </c>
      <c r="F42">
        <v>44195</v>
      </c>
      <c r="G42">
        <v>-77.09910583496</v>
      </c>
      <c r="H42" s="2">
        <f t="shared" si="0"/>
        <v>40909</v>
      </c>
      <c r="I42">
        <f t="shared" si="1"/>
        <v>-75.41</v>
      </c>
      <c r="J42">
        <f t="shared" si="2"/>
        <v>2.8530785216959287</v>
      </c>
      <c r="K42">
        <f>(I42-AVERAGE($I$10:I$51))^2</f>
        <v>139.30743673469405</v>
      </c>
      <c r="L42">
        <f t="shared" si="3"/>
        <v>1.689105834960003</v>
      </c>
    </row>
    <row r="43" spans="1:12" x14ac:dyDescent="0.3">
      <c r="A43" s="2">
        <v>26298</v>
      </c>
      <c r="B43">
        <v>150.09</v>
      </c>
      <c r="C43">
        <v>-28.09</v>
      </c>
      <c r="D43">
        <v>-29.01</v>
      </c>
      <c r="F43">
        <v>44561</v>
      </c>
      <c r="G43">
        <v>-74.965141296390001</v>
      </c>
      <c r="H43" s="2">
        <f t="shared" si="0"/>
        <v>41275</v>
      </c>
      <c r="I43">
        <f t="shared" si="1"/>
        <v>-73.430000000000007</v>
      </c>
      <c r="J43">
        <f t="shared" si="2"/>
        <v>2.3566587998819535</v>
      </c>
      <c r="K43">
        <f>(I43-AVERAGE($I$10:I$51))^2</f>
        <v>96.488522448979921</v>
      </c>
      <c r="L43">
        <f t="shared" si="3"/>
        <v>1.5351412963899946</v>
      </c>
    </row>
    <row r="44" spans="1:12" x14ac:dyDescent="0.3">
      <c r="A44" s="2">
        <v>26303</v>
      </c>
      <c r="B44">
        <v>150.08000000000001</v>
      </c>
      <c r="C44">
        <v>-28.08</v>
      </c>
      <c r="D44">
        <v>-29</v>
      </c>
      <c r="F44">
        <v>44926</v>
      </c>
      <c r="G44">
        <v>-73.705528259280001</v>
      </c>
      <c r="H44" s="2">
        <f t="shared" si="0"/>
        <v>41640</v>
      </c>
      <c r="I44">
        <f t="shared" si="1"/>
        <v>-72</v>
      </c>
      <c r="J44">
        <f t="shared" si="2"/>
        <v>2.908826643202671</v>
      </c>
      <c r="K44">
        <f>(I44-AVERAGE($I$10:I$51))^2</f>
        <v>70.440051020408333</v>
      </c>
      <c r="L44">
        <f t="shared" si="3"/>
        <v>1.7055282592800012</v>
      </c>
    </row>
    <row r="45" spans="1:12" x14ac:dyDescent="0.3">
      <c r="A45" s="2">
        <v>26308</v>
      </c>
      <c r="B45">
        <v>150.30000000000001</v>
      </c>
      <c r="C45">
        <v>-28.3</v>
      </c>
      <c r="D45">
        <v>-29.22</v>
      </c>
      <c r="F45">
        <v>45291</v>
      </c>
      <c r="G45">
        <v>-72.584442138669999</v>
      </c>
      <c r="H45" s="2">
        <f t="shared" si="0"/>
        <v>42005</v>
      </c>
      <c r="I45">
        <f t="shared" si="1"/>
        <v>-71.63</v>
      </c>
      <c r="J45">
        <f t="shared" si="2"/>
        <v>0.9109597960689706</v>
      </c>
      <c r="K45">
        <f>(I45-AVERAGE($I$10:I$51))^2</f>
        <v>64.36623673469397</v>
      </c>
      <c r="L45">
        <f t="shared" si="3"/>
        <v>0.95444213867000371</v>
      </c>
    </row>
    <row r="46" spans="1:12" x14ac:dyDescent="0.3">
      <c r="A46" s="2">
        <v>26313</v>
      </c>
      <c r="B46">
        <v>150.30000000000001</v>
      </c>
      <c r="C46">
        <v>-28.3</v>
      </c>
      <c r="D46">
        <v>-29.22</v>
      </c>
      <c r="F46">
        <v>45656</v>
      </c>
      <c r="G46">
        <v>-70.850967407230002</v>
      </c>
      <c r="H46" s="2">
        <f t="shared" si="0"/>
        <v>42370</v>
      </c>
      <c r="I46">
        <f t="shared" si="1"/>
        <v>-70.959999999999894</v>
      </c>
      <c r="J46">
        <f t="shared" si="2"/>
        <v>1.1888106286125268E-2</v>
      </c>
      <c r="K46">
        <f>(I46-AVERAGE($I$10:I$51))^2</f>
        <v>54.064508163263902</v>
      </c>
      <c r="L46">
        <f t="shared" si="3"/>
        <v>-0.10903259276989274</v>
      </c>
    </row>
    <row r="47" spans="1:12" x14ac:dyDescent="0.3">
      <c r="A47" s="2">
        <v>26318</v>
      </c>
      <c r="B47">
        <v>150.29</v>
      </c>
      <c r="C47">
        <v>-28.29</v>
      </c>
      <c r="D47">
        <v>-29.21</v>
      </c>
      <c r="F47">
        <v>46022</v>
      </c>
      <c r="G47">
        <v>-70.364501953130002</v>
      </c>
      <c r="H47" s="2">
        <f t="shared" si="0"/>
        <v>42736</v>
      </c>
      <c r="I47">
        <f t="shared" si="1"/>
        <v>-70.709999999999894</v>
      </c>
      <c r="J47">
        <f t="shared" si="2"/>
        <v>0.11936890039091012</v>
      </c>
      <c r="K47">
        <f>(I47-AVERAGE($I$10:I$51))^2</f>
        <v>50.450579591835378</v>
      </c>
      <c r="L47">
        <f t="shared" si="3"/>
        <v>-0.34549804686989205</v>
      </c>
    </row>
    <row r="48" spans="1:12" x14ac:dyDescent="0.3">
      <c r="A48" s="2">
        <v>26323</v>
      </c>
      <c r="B48">
        <v>150.29</v>
      </c>
      <c r="C48">
        <v>-28.29</v>
      </c>
      <c r="D48">
        <v>-29.21</v>
      </c>
      <c r="F48">
        <v>46387</v>
      </c>
      <c r="G48">
        <v>-69.301048278810001</v>
      </c>
      <c r="H48" s="2">
        <f t="shared" si="0"/>
        <v>43101</v>
      </c>
      <c r="I48">
        <f t="shared" si="1"/>
        <v>-69.97</v>
      </c>
      <c r="J48">
        <f t="shared" si="2"/>
        <v>0.44749640528306112</v>
      </c>
      <c r="K48">
        <f>(I48-AVERAGE($I$10:I$51))^2</f>
        <v>40.48595102040828</v>
      </c>
      <c r="L48">
        <f t="shared" si="3"/>
        <v>-0.66895172118999824</v>
      </c>
    </row>
    <row r="49" spans="1:12" x14ac:dyDescent="0.3">
      <c r="A49" s="2">
        <v>26329</v>
      </c>
      <c r="B49">
        <v>150.26</v>
      </c>
      <c r="C49">
        <v>-28.26</v>
      </c>
      <c r="D49">
        <v>-29.18</v>
      </c>
      <c r="F49">
        <v>46752</v>
      </c>
      <c r="G49">
        <v>-67.243850708010001</v>
      </c>
      <c r="H49" s="2">
        <f t="shared" si="0"/>
        <v>43466</v>
      </c>
      <c r="I49">
        <f t="shared" si="1"/>
        <v>-68.77</v>
      </c>
      <c r="J49">
        <f t="shared" si="2"/>
        <v>2.3291316614415631</v>
      </c>
      <c r="K49">
        <f>(I49-AVERAGE($I$10:I$51))^2</f>
        <v>26.655093877551085</v>
      </c>
      <c r="L49">
        <f t="shared" si="3"/>
        <v>-1.526149291989995</v>
      </c>
    </row>
    <row r="50" spans="1:12" x14ac:dyDescent="0.3">
      <c r="A50" s="2">
        <v>26334</v>
      </c>
      <c r="B50">
        <v>150.72</v>
      </c>
      <c r="C50">
        <v>-28.72</v>
      </c>
      <c r="D50">
        <v>-29.64</v>
      </c>
      <c r="F50">
        <v>47117</v>
      </c>
      <c r="G50">
        <v>-66.860206603999998</v>
      </c>
      <c r="H50" s="2">
        <f t="shared" si="0"/>
        <v>43831</v>
      </c>
      <c r="I50">
        <f t="shared" si="1"/>
        <v>-67.87</v>
      </c>
      <c r="J50">
        <f t="shared" si="2"/>
        <v>1.0196827026052255</v>
      </c>
      <c r="K50">
        <f>(I50-AVERAGE($I$10:I$51))^2</f>
        <v>18.17195102040829</v>
      </c>
      <c r="L50">
        <f t="shared" si="3"/>
        <v>-1.0097933960000063</v>
      </c>
    </row>
    <row r="51" spans="1:12" x14ac:dyDescent="0.3">
      <c r="A51" s="2">
        <v>26339</v>
      </c>
      <c r="B51">
        <v>150.6</v>
      </c>
      <c r="C51">
        <v>-28.6</v>
      </c>
      <c r="D51">
        <v>-29.52</v>
      </c>
      <c r="F51">
        <v>47483</v>
      </c>
      <c r="G51">
        <v>-70.871055603030001</v>
      </c>
      <c r="H51" s="2">
        <f t="shared" si="0"/>
        <v>44197</v>
      </c>
      <c r="I51">
        <f t="shared" si="1"/>
        <v>-67.010000000000005</v>
      </c>
      <c r="J51">
        <f t="shared" si="2"/>
        <v>14.907750369689326</v>
      </c>
      <c r="K51">
        <f>(I51-AVERAGE($I$10:I$51))^2</f>
        <v>11.579436734693981</v>
      </c>
      <c r="L51">
        <f t="shared" si="3"/>
        <v>3.8610556030299961</v>
      </c>
    </row>
    <row r="52" spans="1:12" x14ac:dyDescent="0.3">
      <c r="A52" s="2">
        <v>26344</v>
      </c>
      <c r="B52">
        <v>150.57</v>
      </c>
      <c r="C52">
        <v>-28.57</v>
      </c>
      <c r="D52">
        <v>-29.49</v>
      </c>
      <c r="F52">
        <v>47848</v>
      </c>
      <c r="G52">
        <v>-75.29249572754</v>
      </c>
      <c r="H52" s="2">
        <f t="shared" si="0"/>
        <v>44562</v>
      </c>
      <c r="I52">
        <f t="shared" si="1"/>
        <v>-66.25</v>
      </c>
      <c r="J52">
        <f t="shared" si="2"/>
        <v>81.766728982579167</v>
      </c>
      <c r="K52">
        <f>(I52-AVERAGE($I$10:I$51))^2</f>
        <v>6.9846938775510736</v>
      </c>
      <c r="L52">
        <f t="shared" si="3"/>
        <v>9.0424957275400004</v>
      </c>
    </row>
    <row r="53" spans="1:12" x14ac:dyDescent="0.3">
      <c r="A53" s="2">
        <v>26349</v>
      </c>
      <c r="B53">
        <v>150.57</v>
      </c>
      <c r="C53">
        <v>-28.57</v>
      </c>
      <c r="D53">
        <v>-29.49</v>
      </c>
      <c r="F53">
        <v>48213</v>
      </c>
      <c r="G53">
        <v>-79.006324768070002</v>
      </c>
      <c r="H53" s="2">
        <f t="shared" si="0"/>
        <v>44927</v>
      </c>
      <c r="I53">
        <f t="shared" si="1"/>
        <v>-66.209999999999894</v>
      </c>
      <c r="J53">
        <f t="shared" si="2"/>
        <v>163.74592756992448</v>
      </c>
      <c r="K53">
        <f>(I53-AVERAGE($I$10:I$51))^2</f>
        <v>6.774865306121951</v>
      </c>
      <c r="L53">
        <f t="shared" si="3"/>
        <v>12.796324768070107</v>
      </c>
    </row>
    <row r="54" spans="1:12" x14ac:dyDescent="0.3">
      <c r="A54" s="2">
        <v>26363</v>
      </c>
      <c r="B54">
        <v>150.57</v>
      </c>
      <c r="C54">
        <v>-28.57</v>
      </c>
      <c r="D54">
        <v>-29.49</v>
      </c>
      <c r="F54">
        <v>48578</v>
      </c>
      <c r="G54">
        <v>-82.07411956787</v>
      </c>
      <c r="H54" s="2">
        <f t="shared" si="0"/>
        <v>45292</v>
      </c>
      <c r="I54">
        <f t="shared" si="1"/>
        <v>-66.209999999999894</v>
      </c>
      <c r="J54">
        <f t="shared" si="2"/>
        <v>251.67028966367917</v>
      </c>
      <c r="K54">
        <f>(I54-AVERAGE($I$10:I$51))^2</f>
        <v>6.774865306121951</v>
      </c>
      <c r="L54">
        <f t="shared" si="3"/>
        <v>15.864119567870105</v>
      </c>
    </row>
    <row r="55" spans="1:12" x14ac:dyDescent="0.3">
      <c r="A55" s="2">
        <v>26429</v>
      </c>
      <c r="B55">
        <v>150.69999999999899</v>
      </c>
      <c r="C55">
        <v>-28.7</v>
      </c>
      <c r="D55">
        <v>-29.62</v>
      </c>
      <c r="F55">
        <v>48944</v>
      </c>
      <c r="G55">
        <v>-84.637886047359999</v>
      </c>
      <c r="H55" s="2">
        <f t="shared" si="0"/>
        <v>45658</v>
      </c>
      <c r="I55">
        <f t="shared" si="1"/>
        <v>-66.209999999999894</v>
      </c>
      <c r="J55">
        <f t="shared" si="2"/>
        <v>339.5869841744892</v>
      </c>
      <c r="K55">
        <f>(I55-AVERAGE($I$10:I$51))^2</f>
        <v>6.774865306121951</v>
      </c>
      <c r="L55">
        <f t="shared" si="3"/>
        <v>18.427886047360104</v>
      </c>
    </row>
    <row r="56" spans="1:12" x14ac:dyDescent="0.3">
      <c r="A56" s="2">
        <v>26434</v>
      </c>
      <c r="B56">
        <v>150.78</v>
      </c>
      <c r="C56">
        <v>-28.78</v>
      </c>
      <c r="D56">
        <v>-29.7</v>
      </c>
      <c r="F56">
        <v>49309</v>
      </c>
      <c r="G56">
        <v>-87.408645629879999</v>
      </c>
      <c r="H56" s="2">
        <f t="shared" si="0"/>
        <v>46023</v>
      </c>
      <c r="I56">
        <f t="shared" si="1"/>
        <v>-66.209999999999894</v>
      </c>
      <c r="J56">
        <f t="shared" si="2"/>
        <v>449.38257654123487</v>
      </c>
      <c r="K56">
        <f>(I56-AVERAGE($I$10:I$51))^2</f>
        <v>6.774865306121951</v>
      </c>
      <c r="L56">
        <f t="shared" si="3"/>
        <v>21.198645629880104</v>
      </c>
    </row>
    <row r="57" spans="1:12" x14ac:dyDescent="0.3">
      <c r="A57" s="2">
        <v>26439</v>
      </c>
      <c r="B57">
        <v>150.84</v>
      </c>
      <c r="C57">
        <v>-28.84</v>
      </c>
      <c r="D57">
        <v>-29.76</v>
      </c>
      <c r="F57">
        <v>49674</v>
      </c>
      <c r="G57">
        <v>-89.524978637700002</v>
      </c>
      <c r="H57" s="2">
        <f t="shared" si="0"/>
        <v>46388</v>
      </c>
      <c r="I57">
        <f t="shared" si="1"/>
        <v>-66.209999999999894</v>
      </c>
      <c r="J57">
        <f t="shared" si="2"/>
        <v>543.58822887641236</v>
      </c>
      <c r="K57">
        <f>(I57-AVERAGE($I$10:I$51))^2</f>
        <v>6.774865306121951</v>
      </c>
      <c r="L57">
        <f t="shared" si="3"/>
        <v>23.314978637700108</v>
      </c>
    </row>
    <row r="58" spans="1:12" x14ac:dyDescent="0.3">
      <c r="A58" s="2">
        <v>26444</v>
      </c>
      <c r="B58">
        <v>150.78</v>
      </c>
      <c r="C58">
        <v>-28.78</v>
      </c>
      <c r="D58">
        <v>-29.7</v>
      </c>
      <c r="F58">
        <v>50039</v>
      </c>
      <c r="G58">
        <v>-91.166847228999998</v>
      </c>
      <c r="H58" s="2">
        <f t="shared" si="0"/>
        <v>46753</v>
      </c>
      <c r="I58">
        <f t="shared" si="1"/>
        <v>-66.209999999999894</v>
      </c>
      <c r="J58">
        <f t="shared" si="2"/>
        <v>622.84422361165014</v>
      </c>
      <c r="K58">
        <f>(I58-AVERAGE($I$10:I$51))^2</f>
        <v>6.774865306121951</v>
      </c>
      <c r="L58">
        <f t="shared" si="3"/>
        <v>24.956847229000104</v>
      </c>
    </row>
    <row r="59" spans="1:12" x14ac:dyDescent="0.3">
      <c r="A59" s="2">
        <v>26450</v>
      </c>
      <c r="B59">
        <v>150.76</v>
      </c>
      <c r="C59">
        <v>-28.76</v>
      </c>
      <c r="D59">
        <v>-29.68</v>
      </c>
      <c r="F59">
        <v>50405</v>
      </c>
      <c r="G59">
        <v>-92.514892578130002</v>
      </c>
      <c r="H59" s="2">
        <f t="shared" si="0"/>
        <v>47119</v>
      </c>
      <c r="I59">
        <f t="shared" si="1"/>
        <v>-66.209999999999894</v>
      </c>
      <c r="J59">
        <f t="shared" si="2"/>
        <v>691.9473735469644</v>
      </c>
      <c r="K59">
        <f>(I59-AVERAGE($I$10:I$51))^2</f>
        <v>6.774865306121951</v>
      </c>
      <c r="L59">
        <f t="shared" si="3"/>
        <v>26.304892578130108</v>
      </c>
    </row>
    <row r="60" spans="1:12" x14ac:dyDescent="0.3">
      <c r="A60" s="2">
        <v>26455</v>
      </c>
      <c r="B60">
        <v>150.76</v>
      </c>
      <c r="C60">
        <v>-28.76</v>
      </c>
      <c r="D60">
        <v>-29.68</v>
      </c>
      <c r="F60">
        <v>50770</v>
      </c>
      <c r="G60">
        <v>-93.666877746579999</v>
      </c>
      <c r="H60" s="2">
        <f t="shared" si="0"/>
        <v>47484</v>
      </c>
      <c r="I60">
        <f t="shared" si="1"/>
        <v>-66.209999999999894</v>
      </c>
      <c r="J60">
        <f t="shared" si="2"/>
        <v>753.88013559064575</v>
      </c>
      <c r="K60">
        <f>(I60-AVERAGE($I$10:I$51))^2</f>
        <v>6.774865306121951</v>
      </c>
      <c r="L60">
        <f t="shared" si="3"/>
        <v>27.456877746580105</v>
      </c>
    </row>
    <row r="61" spans="1:12" x14ac:dyDescent="0.3">
      <c r="A61" s="2">
        <v>26460</v>
      </c>
      <c r="B61">
        <v>150.729999999999</v>
      </c>
      <c r="C61">
        <v>-28.73</v>
      </c>
      <c r="D61">
        <v>-29.65</v>
      </c>
      <c r="F61">
        <v>51135</v>
      </c>
      <c r="G61">
        <v>-94.698020935060001</v>
      </c>
      <c r="H61" s="2">
        <f t="shared" si="0"/>
        <v>47849</v>
      </c>
      <c r="I61">
        <f t="shared" si="1"/>
        <v>-66.209999999999894</v>
      </c>
      <c r="J61">
        <f t="shared" si="2"/>
        <v>811.56733679642286</v>
      </c>
      <c r="K61">
        <f>(I61-AVERAGE($I$10:I$51))^2</f>
        <v>6.774865306121951</v>
      </c>
      <c r="L61">
        <f t="shared" si="3"/>
        <v>28.488020935060106</v>
      </c>
    </row>
    <row r="62" spans="1:12" x14ac:dyDescent="0.3">
      <c r="A62" s="2">
        <v>26465</v>
      </c>
      <c r="B62">
        <v>150.56</v>
      </c>
      <c r="C62">
        <v>-28.56</v>
      </c>
      <c r="D62">
        <v>-29.48</v>
      </c>
      <c r="F62">
        <v>51500</v>
      </c>
      <c r="G62">
        <v>-95.637130737299998</v>
      </c>
      <c r="H62" s="2">
        <f t="shared" si="0"/>
        <v>48214</v>
      </c>
      <c r="I62">
        <f t="shared" si="1"/>
        <v>-66.209999999999894</v>
      </c>
      <c r="J62">
        <f t="shared" si="2"/>
        <v>865.95602343015253</v>
      </c>
      <c r="K62">
        <f>(I62-AVERAGE($I$10:I$51))^2</f>
        <v>6.774865306121951</v>
      </c>
      <c r="L62">
        <f t="shared" si="3"/>
        <v>29.427130737300104</v>
      </c>
    </row>
    <row r="63" spans="1:12" x14ac:dyDescent="0.3">
      <c r="A63" s="2">
        <v>26470</v>
      </c>
      <c r="B63">
        <v>150.56</v>
      </c>
      <c r="C63">
        <v>-28.56</v>
      </c>
      <c r="D63">
        <v>-29.48</v>
      </c>
      <c r="F63">
        <v>51866</v>
      </c>
      <c r="G63">
        <v>-93.729415893549998</v>
      </c>
      <c r="H63" s="2">
        <f t="shared" si="0"/>
        <v>48580</v>
      </c>
      <c r="I63">
        <f t="shared" si="1"/>
        <v>-66.209999999999894</v>
      </c>
      <c r="J63">
        <f t="shared" si="2"/>
        <v>757.31825112217803</v>
      </c>
      <c r="K63">
        <f>(I63-AVERAGE($I$10:I$51))^2</f>
        <v>6.774865306121951</v>
      </c>
      <c r="L63">
        <f t="shared" si="3"/>
        <v>27.519415893550104</v>
      </c>
    </row>
    <row r="64" spans="1:12" x14ac:dyDescent="0.3">
      <c r="A64" s="2">
        <v>26475</v>
      </c>
      <c r="B64">
        <v>150.79</v>
      </c>
      <c r="C64">
        <v>-28.79</v>
      </c>
      <c r="D64">
        <v>-29.71</v>
      </c>
      <c r="F64">
        <v>52231</v>
      </c>
      <c r="G64">
        <v>-92.356033325200002</v>
      </c>
      <c r="H64" s="2">
        <f t="shared" si="0"/>
        <v>48945</v>
      </c>
      <c r="I64">
        <f t="shared" si="1"/>
        <v>-66.209999999999894</v>
      </c>
      <c r="J64">
        <f t="shared" si="2"/>
        <v>683.61505864247465</v>
      </c>
      <c r="K64">
        <f>(I64-AVERAGE($I$10:I$51))^2</f>
        <v>6.774865306121951</v>
      </c>
      <c r="L64">
        <f t="shared" si="3"/>
        <v>26.146033325200108</v>
      </c>
    </row>
    <row r="65" spans="1:12" x14ac:dyDescent="0.3">
      <c r="A65" s="2">
        <v>26480</v>
      </c>
      <c r="B65">
        <v>150.56</v>
      </c>
      <c r="C65">
        <v>-28.56</v>
      </c>
      <c r="D65">
        <v>-29.48</v>
      </c>
      <c r="F65">
        <v>52596</v>
      </c>
      <c r="G65">
        <v>-91.360595703130002</v>
      </c>
      <c r="H65" s="2">
        <f t="shared" si="0"/>
        <v>49310</v>
      </c>
      <c r="I65">
        <f t="shared" si="1"/>
        <v>-66.209999999999894</v>
      </c>
      <c r="J65">
        <f t="shared" si="2"/>
        <v>632.55246422230664</v>
      </c>
      <c r="K65">
        <f>(I65-AVERAGE($I$10:I$51))^2</f>
        <v>6.774865306121951</v>
      </c>
      <c r="L65">
        <f t="shared" si="3"/>
        <v>25.150595703130108</v>
      </c>
    </row>
    <row r="66" spans="1:12" x14ac:dyDescent="0.3">
      <c r="A66" s="2">
        <v>26485</v>
      </c>
      <c r="B66">
        <v>150.34</v>
      </c>
      <c r="C66">
        <v>-28.34</v>
      </c>
      <c r="D66">
        <v>-29.26</v>
      </c>
      <c r="F66">
        <v>52961</v>
      </c>
      <c r="G66">
        <v>-90.615989685060001</v>
      </c>
      <c r="H66" s="2">
        <f t="shared" si="0"/>
        <v>49675</v>
      </c>
      <c r="I66">
        <f t="shared" si="1"/>
        <v>-66.209999999999894</v>
      </c>
      <c r="J66">
        <f t="shared" si="2"/>
        <v>595.65233250726033</v>
      </c>
      <c r="K66">
        <f>(I66-AVERAGE($I$10:I$51))^2</f>
        <v>6.774865306121951</v>
      </c>
      <c r="L66">
        <f t="shared" si="3"/>
        <v>24.405989685060106</v>
      </c>
    </row>
    <row r="67" spans="1:12" x14ac:dyDescent="0.3">
      <c r="A67" s="2">
        <v>26490</v>
      </c>
      <c r="B67">
        <v>150.19999999999899</v>
      </c>
      <c r="C67">
        <v>-28.2</v>
      </c>
      <c r="D67">
        <v>-29.12</v>
      </c>
      <c r="F67">
        <v>53327</v>
      </c>
      <c r="G67">
        <v>-90.051261901860002</v>
      </c>
      <c r="H67" s="2">
        <f t="shared" si="0"/>
        <v>50041</v>
      </c>
      <c r="I67">
        <f t="shared" si="1"/>
        <v>-66.209999999999894</v>
      </c>
      <c r="J67">
        <f t="shared" si="2"/>
        <v>568.40576907308628</v>
      </c>
      <c r="K67">
        <f>(I67-AVERAGE($I$10:I$51))^2</f>
        <v>6.774865306121951</v>
      </c>
      <c r="L67">
        <f t="shared" si="3"/>
        <v>23.841261901860108</v>
      </c>
    </row>
    <row r="68" spans="1:12" x14ac:dyDescent="0.3">
      <c r="A68" s="2">
        <v>26495</v>
      </c>
      <c r="B68">
        <v>151.51</v>
      </c>
      <c r="C68">
        <v>-29.51</v>
      </c>
      <c r="D68">
        <v>-30.43</v>
      </c>
      <c r="F68">
        <v>53692</v>
      </c>
      <c r="G68">
        <v>-89.625030517580001</v>
      </c>
      <c r="H68" s="2">
        <f t="shared" ref="H68:H82" si="4">$H$2+F68-$F$2+1</f>
        <v>50406</v>
      </c>
      <c r="I68">
        <f t="shared" ref="I68:I82" si="5">IFERROR(VLOOKUP(H68,A:D,4,FALSE),IFERROR(VLOOKUP(H68,A:D,4),0))</f>
        <v>-66.209999999999894</v>
      </c>
      <c r="J68">
        <f t="shared" si="2"/>
        <v>548.26365413920769</v>
      </c>
      <c r="K68">
        <f>(I68-AVERAGE($I$10:I$51))^2</f>
        <v>6.774865306121951</v>
      </c>
      <c r="L68">
        <f t="shared" si="3"/>
        <v>23.415030517580107</v>
      </c>
    </row>
    <row r="69" spans="1:12" x14ac:dyDescent="0.3">
      <c r="A69" s="2">
        <v>26500</v>
      </c>
      <c r="B69">
        <v>151.29</v>
      </c>
      <c r="C69">
        <v>-29.29</v>
      </c>
      <c r="D69">
        <v>-30.21</v>
      </c>
      <c r="F69">
        <v>54057</v>
      </c>
      <c r="G69">
        <v>-89.304557800289999</v>
      </c>
      <c r="H69" s="2">
        <f t="shared" si="4"/>
        <v>50771</v>
      </c>
      <c r="I69">
        <f t="shared" si="5"/>
        <v>-66.209999999999894</v>
      </c>
      <c r="J69">
        <f t="shared" si="2"/>
        <v>533.35859999094055</v>
      </c>
      <c r="K69">
        <f>(I69-AVERAGE($I$10:I$51))^2</f>
        <v>6.774865306121951</v>
      </c>
      <c r="L69">
        <f t="shared" si="3"/>
        <v>23.094557800290104</v>
      </c>
    </row>
    <row r="70" spans="1:12" x14ac:dyDescent="0.3">
      <c r="A70" s="2">
        <v>26505</v>
      </c>
      <c r="B70">
        <v>151.19</v>
      </c>
      <c r="C70">
        <v>-29.19</v>
      </c>
      <c r="D70">
        <v>-30.11</v>
      </c>
      <c r="F70">
        <v>54422</v>
      </c>
      <c r="G70">
        <v>-89.06723022461</v>
      </c>
      <c r="H70" s="2">
        <f t="shared" si="4"/>
        <v>51136</v>
      </c>
      <c r="I70">
        <f t="shared" si="5"/>
        <v>-66.209999999999894</v>
      </c>
      <c r="J70">
        <f t="shared" si="2"/>
        <v>522.4529735408297</v>
      </c>
      <c r="K70">
        <f>(I70-AVERAGE($I$10:I$51))^2</f>
        <v>6.774865306121951</v>
      </c>
      <c r="L70">
        <f t="shared" si="3"/>
        <v>22.857230224610106</v>
      </c>
    </row>
    <row r="71" spans="1:12" x14ac:dyDescent="0.3">
      <c r="A71" s="2">
        <v>26511</v>
      </c>
      <c r="B71">
        <v>151.03</v>
      </c>
      <c r="C71">
        <v>-29.03</v>
      </c>
      <c r="D71">
        <v>-29.95</v>
      </c>
      <c r="F71">
        <v>54788</v>
      </c>
      <c r="G71">
        <v>-88.895561218259999</v>
      </c>
      <c r="H71" s="2">
        <f t="shared" si="4"/>
        <v>51502</v>
      </c>
      <c r="I71">
        <f t="shared" si="5"/>
        <v>-66.209999999999894</v>
      </c>
      <c r="J71">
        <f t="shared" si="2"/>
        <v>514.63468778742686</v>
      </c>
      <c r="K71">
        <f>(I71-AVERAGE($I$10:I$51))^2</f>
        <v>6.774865306121951</v>
      </c>
      <c r="L71">
        <f t="shared" si="3"/>
        <v>22.685561218260105</v>
      </c>
    </row>
    <row r="72" spans="1:12" x14ac:dyDescent="0.3">
      <c r="A72" s="2">
        <v>26516</v>
      </c>
      <c r="B72">
        <v>152.07</v>
      </c>
      <c r="C72">
        <v>-30.07</v>
      </c>
      <c r="D72">
        <v>-30.99</v>
      </c>
      <c r="F72">
        <v>55153</v>
      </c>
      <c r="G72">
        <v>-88.77727508545</v>
      </c>
      <c r="H72" s="2">
        <f t="shared" si="4"/>
        <v>51867</v>
      </c>
      <c r="I72">
        <f t="shared" si="5"/>
        <v>-66.209999999999894</v>
      </c>
      <c r="J72">
        <f t="shared" si="2"/>
        <v>509.28190478237707</v>
      </c>
      <c r="K72">
        <f>(I72-AVERAGE($I$10:I$51))^2</f>
        <v>6.774865306121951</v>
      </c>
      <c r="L72">
        <f t="shared" si="3"/>
        <v>22.567275085450106</v>
      </c>
    </row>
    <row r="73" spans="1:12" x14ac:dyDescent="0.3">
      <c r="A73" s="2">
        <v>26521</v>
      </c>
      <c r="B73">
        <v>151.96</v>
      </c>
      <c r="C73">
        <v>-29.96</v>
      </c>
      <c r="D73">
        <v>-30.88</v>
      </c>
      <c r="F73">
        <v>55518</v>
      </c>
      <c r="G73">
        <v>-88.701545715329999</v>
      </c>
      <c r="H73" s="2">
        <f t="shared" si="4"/>
        <v>52232</v>
      </c>
      <c r="I73">
        <f t="shared" si="5"/>
        <v>-66.209999999999894</v>
      </c>
      <c r="J73">
        <f t="shared" si="2"/>
        <v>505.86962866478399</v>
      </c>
      <c r="K73">
        <f>(I73-AVERAGE($I$10:I$51))^2</f>
        <v>6.774865306121951</v>
      </c>
      <c r="L73">
        <f t="shared" si="3"/>
        <v>22.491545715330105</v>
      </c>
    </row>
    <row r="74" spans="1:12" x14ac:dyDescent="0.3">
      <c r="A74" s="2">
        <v>26526</v>
      </c>
      <c r="B74">
        <v>151.88999999999899</v>
      </c>
      <c r="C74">
        <v>-29.89</v>
      </c>
      <c r="D74">
        <v>-30.81</v>
      </c>
      <c r="F74">
        <v>55883</v>
      </c>
      <c r="G74">
        <v>-88.660369873050001</v>
      </c>
      <c r="H74" s="2">
        <f t="shared" si="4"/>
        <v>52597</v>
      </c>
      <c r="I74">
        <f t="shared" si="5"/>
        <v>-66.209999999999894</v>
      </c>
      <c r="J74">
        <f t="shared" si="2"/>
        <v>504.01910743675586</v>
      </c>
      <c r="K74">
        <f>(I74-AVERAGE($I$10:I$51))^2</f>
        <v>6.774865306121951</v>
      </c>
      <c r="L74">
        <f t="shared" si="3"/>
        <v>22.450369873050107</v>
      </c>
    </row>
    <row r="75" spans="1:12" x14ac:dyDescent="0.3">
      <c r="A75" s="2">
        <v>26531</v>
      </c>
      <c r="B75">
        <v>151.78</v>
      </c>
      <c r="C75">
        <v>-29.78</v>
      </c>
      <c r="D75">
        <v>-30.7</v>
      </c>
      <c r="F75">
        <v>56249</v>
      </c>
      <c r="G75">
        <v>-88.647338867190001</v>
      </c>
      <c r="H75" s="2">
        <f t="shared" si="4"/>
        <v>52963</v>
      </c>
      <c r="I75">
        <f t="shared" si="5"/>
        <v>-66.209999999999894</v>
      </c>
      <c r="J75">
        <f t="shared" ref="J75:J82" si="6">(I75-G75)^2</f>
        <v>503.43417544111981</v>
      </c>
      <c r="K75">
        <f>(I75-AVERAGE($I$10:I$51))^2</f>
        <v>6.774865306121951</v>
      </c>
      <c r="L75">
        <f t="shared" ref="L75:L82" si="7">(I75-G75)</f>
        <v>22.437338867190107</v>
      </c>
    </row>
    <row r="76" spans="1:12" x14ac:dyDescent="0.3">
      <c r="A76" s="2">
        <v>26536</v>
      </c>
      <c r="B76">
        <v>151.65</v>
      </c>
      <c r="C76">
        <v>-29.65</v>
      </c>
      <c r="D76">
        <v>-30.57</v>
      </c>
      <c r="F76">
        <v>56614</v>
      </c>
      <c r="G76">
        <v>-88.657524108890001</v>
      </c>
      <c r="H76" s="2">
        <f t="shared" si="4"/>
        <v>53328</v>
      </c>
      <c r="I76">
        <f t="shared" si="5"/>
        <v>-66.209999999999894</v>
      </c>
      <c r="J76">
        <f t="shared" si="6"/>
        <v>503.8913386192026</v>
      </c>
      <c r="K76">
        <f>(I76-AVERAGE($I$10:I$51))^2</f>
        <v>6.774865306121951</v>
      </c>
      <c r="L76">
        <f t="shared" si="7"/>
        <v>22.447524108890107</v>
      </c>
    </row>
    <row r="77" spans="1:12" x14ac:dyDescent="0.3">
      <c r="A77" s="2">
        <v>26542</v>
      </c>
      <c r="B77">
        <v>151.49</v>
      </c>
      <c r="C77">
        <v>-29.49</v>
      </c>
      <c r="D77">
        <v>-30.41</v>
      </c>
      <c r="F77">
        <v>56979</v>
      </c>
      <c r="G77">
        <v>-88.686721801760001</v>
      </c>
      <c r="H77" s="2">
        <f t="shared" si="4"/>
        <v>53693</v>
      </c>
      <c r="I77">
        <f t="shared" si="5"/>
        <v>-66.209999999999894</v>
      </c>
      <c r="J77">
        <f t="shared" si="6"/>
        <v>505.20302295371812</v>
      </c>
      <c r="K77">
        <f>(I77-AVERAGE($I$10:I$51))^2</f>
        <v>6.774865306121951</v>
      </c>
      <c r="L77">
        <f t="shared" si="7"/>
        <v>22.476721801760107</v>
      </c>
    </row>
    <row r="78" spans="1:12" x14ac:dyDescent="0.3">
      <c r="A78" s="2">
        <v>26547</v>
      </c>
      <c r="B78">
        <v>151.47</v>
      </c>
      <c r="C78">
        <v>-29.47</v>
      </c>
      <c r="D78">
        <v>-30.39</v>
      </c>
      <c r="F78">
        <v>57344</v>
      </c>
      <c r="G78">
        <v>-88.731643676760001</v>
      </c>
      <c r="H78" s="2">
        <f t="shared" si="4"/>
        <v>54058</v>
      </c>
      <c r="I78">
        <f t="shared" si="5"/>
        <v>-66.209999999999894</v>
      </c>
      <c r="J78">
        <f t="shared" si="6"/>
        <v>507.22443390294848</v>
      </c>
      <c r="K78">
        <f>(I78-AVERAGE($I$10:I$51))^2</f>
        <v>6.774865306121951</v>
      </c>
      <c r="L78">
        <f t="shared" si="7"/>
        <v>22.521643676760107</v>
      </c>
    </row>
    <row r="79" spans="1:12" x14ac:dyDescent="0.3">
      <c r="A79" s="2">
        <v>26552</v>
      </c>
      <c r="B79">
        <v>151.37</v>
      </c>
      <c r="C79">
        <v>-29.37</v>
      </c>
      <c r="D79">
        <v>-30.29</v>
      </c>
      <c r="F79">
        <v>57710</v>
      </c>
      <c r="G79">
        <v>-88.789779663090002</v>
      </c>
      <c r="H79" s="2">
        <f t="shared" si="4"/>
        <v>54424</v>
      </c>
      <c r="I79">
        <f t="shared" si="5"/>
        <v>-66.209999999999894</v>
      </c>
      <c r="J79">
        <f t="shared" si="6"/>
        <v>509.8464496336976</v>
      </c>
      <c r="K79">
        <f>(I79-AVERAGE($I$10:I$51))^2</f>
        <v>6.774865306121951</v>
      </c>
      <c r="L79">
        <f t="shared" si="7"/>
        <v>22.579779663090108</v>
      </c>
    </row>
    <row r="80" spans="1:12" x14ac:dyDescent="0.3">
      <c r="A80" s="2">
        <v>26557</v>
      </c>
      <c r="B80">
        <v>151.29</v>
      </c>
      <c r="C80">
        <v>-29.29</v>
      </c>
      <c r="D80">
        <v>-30.21</v>
      </c>
      <c r="F80">
        <v>58075</v>
      </c>
      <c r="G80">
        <v>-88.858558654790002</v>
      </c>
      <c r="H80" s="2">
        <f t="shared" si="4"/>
        <v>54789</v>
      </c>
      <c r="I80">
        <f t="shared" si="5"/>
        <v>-66.209999999999894</v>
      </c>
      <c r="J80">
        <f t="shared" si="6"/>
        <v>512.95720913946786</v>
      </c>
      <c r="K80">
        <f>(I80-AVERAGE($I$10:I$51))^2</f>
        <v>6.774865306121951</v>
      </c>
      <c r="L80">
        <f t="shared" si="7"/>
        <v>22.648558654790108</v>
      </c>
    </row>
    <row r="81" spans="1:12" x14ac:dyDescent="0.3">
      <c r="A81" s="2">
        <v>26562</v>
      </c>
      <c r="B81">
        <v>151.1</v>
      </c>
      <c r="C81">
        <v>-29.1</v>
      </c>
      <c r="D81">
        <v>-30.02</v>
      </c>
      <c r="F81">
        <v>61727</v>
      </c>
      <c r="G81">
        <v>-89.855529785160002</v>
      </c>
      <c r="H81" s="2">
        <f t="shared" si="4"/>
        <v>58441</v>
      </c>
      <c r="I81">
        <f t="shared" si="5"/>
        <v>-66.209999999999894</v>
      </c>
      <c r="J81">
        <f t="shared" si="6"/>
        <v>559.11107882089379</v>
      </c>
      <c r="K81">
        <f>(I81-AVERAGE($I$10:I$51))^2</f>
        <v>6.774865306121951</v>
      </c>
      <c r="L81">
        <f t="shared" si="7"/>
        <v>23.645529785160107</v>
      </c>
    </row>
    <row r="82" spans="1:12" x14ac:dyDescent="0.3">
      <c r="A82" s="2">
        <v>26567</v>
      </c>
      <c r="B82">
        <v>151.229999999999</v>
      </c>
      <c r="C82">
        <v>-29.23</v>
      </c>
      <c r="D82">
        <v>-30.15</v>
      </c>
      <c r="F82">
        <v>65380</v>
      </c>
      <c r="G82">
        <v>-91.006645202640001</v>
      </c>
      <c r="H82" s="2">
        <f t="shared" si="4"/>
        <v>62094</v>
      </c>
      <c r="I82">
        <f t="shared" si="5"/>
        <v>-66.209999999999894</v>
      </c>
      <c r="J82">
        <f t="shared" si="6"/>
        <v>614.87361330561464</v>
      </c>
      <c r="K82">
        <f>(I82-AVERAGE($I$10:I$51))^2</f>
        <v>6.774865306121951</v>
      </c>
      <c r="L82">
        <f t="shared" si="7"/>
        <v>24.796645202640107</v>
      </c>
    </row>
    <row r="83" spans="1:12" x14ac:dyDescent="0.3">
      <c r="A83" s="2">
        <v>26572</v>
      </c>
      <c r="B83">
        <v>151.38</v>
      </c>
      <c r="C83">
        <v>-29.38</v>
      </c>
      <c r="D83">
        <v>-30.3</v>
      </c>
    </row>
    <row r="84" spans="1:12" x14ac:dyDescent="0.3">
      <c r="A84" s="2">
        <v>26577</v>
      </c>
      <c r="B84">
        <v>151.24</v>
      </c>
      <c r="C84">
        <v>-29.24</v>
      </c>
      <c r="D84">
        <v>-30.16</v>
      </c>
    </row>
    <row r="85" spans="1:12" x14ac:dyDescent="0.3">
      <c r="A85" s="2">
        <v>26582</v>
      </c>
      <c r="B85">
        <v>151.28</v>
      </c>
      <c r="C85">
        <v>-29.28</v>
      </c>
      <c r="D85">
        <v>-30.2</v>
      </c>
    </row>
    <row r="86" spans="1:12" x14ac:dyDescent="0.3">
      <c r="A86" s="2">
        <v>26587</v>
      </c>
      <c r="B86">
        <v>151.18</v>
      </c>
      <c r="C86">
        <v>-29.18</v>
      </c>
      <c r="D86">
        <v>-30.1</v>
      </c>
    </row>
    <row r="87" spans="1:12" x14ac:dyDescent="0.3">
      <c r="A87" s="2">
        <v>26592</v>
      </c>
      <c r="B87">
        <v>151.07</v>
      </c>
      <c r="C87">
        <v>-29.07</v>
      </c>
      <c r="D87">
        <v>-29.99</v>
      </c>
    </row>
    <row r="88" spans="1:12" x14ac:dyDescent="0.3">
      <c r="A88" s="2">
        <v>26597</v>
      </c>
      <c r="B88">
        <v>151.07</v>
      </c>
      <c r="C88">
        <v>-29.07</v>
      </c>
      <c r="D88">
        <v>-29.99</v>
      </c>
    </row>
    <row r="89" spans="1:12" x14ac:dyDescent="0.3">
      <c r="A89" s="2">
        <v>26603</v>
      </c>
      <c r="B89">
        <v>151.01</v>
      </c>
      <c r="C89">
        <v>-29.01</v>
      </c>
      <c r="D89">
        <v>-29.93</v>
      </c>
    </row>
    <row r="90" spans="1:12" x14ac:dyDescent="0.3">
      <c r="A90" s="2">
        <v>26608</v>
      </c>
      <c r="B90">
        <v>151</v>
      </c>
      <c r="C90">
        <v>-29</v>
      </c>
      <c r="D90">
        <v>-29.92</v>
      </c>
    </row>
    <row r="91" spans="1:12" x14ac:dyDescent="0.3">
      <c r="A91" s="2">
        <v>26613</v>
      </c>
      <c r="B91">
        <v>151.02000000000001</v>
      </c>
      <c r="C91">
        <v>-29.02</v>
      </c>
      <c r="D91">
        <v>-29.94</v>
      </c>
    </row>
    <row r="92" spans="1:12" x14ac:dyDescent="0.3">
      <c r="A92" s="2">
        <v>26618</v>
      </c>
      <c r="B92">
        <v>151.09</v>
      </c>
      <c r="C92">
        <v>-29.09</v>
      </c>
      <c r="D92">
        <v>-30.01</v>
      </c>
    </row>
    <row r="93" spans="1:12" x14ac:dyDescent="0.3">
      <c r="A93" s="2">
        <v>26623</v>
      </c>
      <c r="B93">
        <v>151.08000000000001</v>
      </c>
      <c r="C93">
        <v>-29.08</v>
      </c>
      <c r="D93">
        <v>-30</v>
      </c>
    </row>
    <row r="94" spans="1:12" x14ac:dyDescent="0.3">
      <c r="A94" s="2">
        <v>26628</v>
      </c>
      <c r="B94">
        <v>151.09</v>
      </c>
      <c r="C94">
        <v>-29.09</v>
      </c>
      <c r="D94">
        <v>-30.01</v>
      </c>
    </row>
    <row r="95" spans="1:12" x14ac:dyDescent="0.3">
      <c r="A95" s="2">
        <v>26633</v>
      </c>
      <c r="B95">
        <v>150.96</v>
      </c>
      <c r="C95">
        <v>-28.96</v>
      </c>
      <c r="D95">
        <v>-29.88</v>
      </c>
    </row>
    <row r="96" spans="1:12" x14ac:dyDescent="0.3">
      <c r="A96" s="2">
        <v>26638</v>
      </c>
      <c r="B96">
        <v>150.87</v>
      </c>
      <c r="C96">
        <v>-28.87</v>
      </c>
      <c r="D96">
        <v>-29.79</v>
      </c>
    </row>
    <row r="97" spans="1:4" x14ac:dyDescent="0.3">
      <c r="A97" s="2">
        <v>26643</v>
      </c>
      <c r="B97">
        <v>150.83000000000001</v>
      </c>
      <c r="C97">
        <v>-28.83</v>
      </c>
      <c r="D97">
        <v>-29.75</v>
      </c>
    </row>
    <row r="98" spans="1:4" x14ac:dyDescent="0.3">
      <c r="A98" s="2">
        <v>26648</v>
      </c>
      <c r="B98">
        <v>150.97</v>
      </c>
      <c r="C98">
        <v>-28.97</v>
      </c>
      <c r="D98">
        <v>-29.89</v>
      </c>
    </row>
    <row r="99" spans="1:4" x14ac:dyDescent="0.3">
      <c r="A99" s="2">
        <v>26653</v>
      </c>
      <c r="B99">
        <v>150.83000000000001</v>
      </c>
      <c r="C99">
        <v>-28.83</v>
      </c>
      <c r="D99">
        <v>-29.75</v>
      </c>
    </row>
    <row r="100" spans="1:4" x14ac:dyDescent="0.3">
      <c r="A100" s="2">
        <v>26658</v>
      </c>
      <c r="B100">
        <v>150.88999999999899</v>
      </c>
      <c r="C100">
        <v>-28.89</v>
      </c>
      <c r="D100">
        <v>-29.81</v>
      </c>
    </row>
    <row r="101" spans="1:4" x14ac:dyDescent="0.3">
      <c r="A101" s="2">
        <v>26664</v>
      </c>
      <c r="B101">
        <v>150.86000000000001</v>
      </c>
      <c r="C101">
        <v>-28.86</v>
      </c>
      <c r="D101">
        <v>-29.78</v>
      </c>
    </row>
    <row r="102" spans="1:4" x14ac:dyDescent="0.3">
      <c r="A102" s="2">
        <v>26669</v>
      </c>
      <c r="B102">
        <v>150.87</v>
      </c>
      <c r="C102">
        <v>-28.87</v>
      </c>
      <c r="D102">
        <v>-29.79</v>
      </c>
    </row>
    <row r="103" spans="1:4" x14ac:dyDescent="0.3">
      <c r="A103" s="2">
        <v>26674</v>
      </c>
      <c r="B103">
        <v>150.83000000000001</v>
      </c>
      <c r="C103">
        <v>-28.83</v>
      </c>
      <c r="D103">
        <v>-29.75</v>
      </c>
    </row>
    <row r="104" spans="1:4" x14ac:dyDescent="0.3">
      <c r="A104" s="2">
        <v>26679</v>
      </c>
      <c r="B104">
        <v>150.83000000000001</v>
      </c>
      <c r="C104">
        <v>-28.83</v>
      </c>
      <c r="D104">
        <v>-29.75</v>
      </c>
    </row>
    <row r="105" spans="1:4" x14ac:dyDescent="0.3">
      <c r="A105" s="2">
        <v>26710</v>
      </c>
      <c r="B105">
        <v>153.38999999999899</v>
      </c>
      <c r="C105">
        <v>-31.39</v>
      </c>
      <c r="D105">
        <v>-32.31</v>
      </c>
    </row>
    <row r="106" spans="1:4" x14ac:dyDescent="0.3">
      <c r="A106" s="2">
        <v>26715</v>
      </c>
      <c r="B106">
        <v>153.229999999999</v>
      </c>
      <c r="C106">
        <v>-31.23</v>
      </c>
      <c r="D106">
        <v>-32.15</v>
      </c>
    </row>
    <row r="107" spans="1:4" x14ac:dyDescent="0.3">
      <c r="A107" s="2">
        <v>26720</v>
      </c>
      <c r="B107">
        <v>153.16999999999899</v>
      </c>
      <c r="C107">
        <v>-31.17</v>
      </c>
      <c r="D107">
        <v>-32.090000000000003</v>
      </c>
    </row>
    <row r="108" spans="1:4" x14ac:dyDescent="0.3">
      <c r="A108" s="2">
        <v>26723</v>
      </c>
      <c r="B108">
        <v>153.16999999999899</v>
      </c>
      <c r="C108">
        <v>-31.17</v>
      </c>
      <c r="D108">
        <v>-32.090000000000003</v>
      </c>
    </row>
    <row r="109" spans="1:4" x14ac:dyDescent="0.3">
      <c r="A109" s="2">
        <v>26728</v>
      </c>
      <c r="B109">
        <v>153.19999999999899</v>
      </c>
      <c r="C109">
        <v>-31.2</v>
      </c>
      <c r="D109">
        <v>-32.119999999999898</v>
      </c>
    </row>
    <row r="110" spans="1:4" x14ac:dyDescent="0.3">
      <c r="A110" s="2">
        <v>26733</v>
      </c>
      <c r="B110">
        <v>153.16999999999899</v>
      </c>
      <c r="C110">
        <v>-31.17</v>
      </c>
      <c r="D110">
        <v>-32.090000000000003</v>
      </c>
    </row>
    <row r="111" spans="1:4" x14ac:dyDescent="0.3">
      <c r="A111" s="2">
        <v>26738</v>
      </c>
      <c r="B111">
        <v>153.19999999999899</v>
      </c>
      <c r="C111">
        <v>-31.2</v>
      </c>
      <c r="D111">
        <v>-32.119999999999898</v>
      </c>
    </row>
    <row r="112" spans="1:4" x14ac:dyDescent="0.3">
      <c r="A112" s="2">
        <v>26743</v>
      </c>
      <c r="B112">
        <v>153.16</v>
      </c>
      <c r="C112">
        <v>-31.16</v>
      </c>
      <c r="D112">
        <v>-32.08</v>
      </c>
    </row>
    <row r="113" spans="1:4" x14ac:dyDescent="0.3">
      <c r="A113" s="2">
        <v>26748</v>
      </c>
      <c r="B113">
        <v>153.18</v>
      </c>
      <c r="C113">
        <v>-31.18</v>
      </c>
      <c r="D113">
        <v>-32.1</v>
      </c>
    </row>
    <row r="114" spans="1:4" x14ac:dyDescent="0.3">
      <c r="A114" s="2">
        <v>26754</v>
      </c>
      <c r="B114">
        <v>153.21</v>
      </c>
      <c r="C114">
        <v>-31.21</v>
      </c>
      <c r="D114">
        <v>-32.130000000000003</v>
      </c>
    </row>
    <row r="115" spans="1:4" x14ac:dyDescent="0.3">
      <c r="A115" s="2">
        <v>26759</v>
      </c>
      <c r="B115">
        <v>153.13999999999899</v>
      </c>
      <c r="C115">
        <v>-31.14</v>
      </c>
      <c r="D115">
        <v>-32.06</v>
      </c>
    </row>
    <row r="116" spans="1:4" x14ac:dyDescent="0.3">
      <c r="A116" s="2">
        <v>26764</v>
      </c>
      <c r="B116">
        <v>153.18</v>
      </c>
      <c r="C116">
        <v>-31.18</v>
      </c>
      <c r="D116">
        <v>-32.1</v>
      </c>
    </row>
    <row r="117" spans="1:4" x14ac:dyDescent="0.3">
      <c r="A117" s="2">
        <v>26769</v>
      </c>
      <c r="B117">
        <v>153.5</v>
      </c>
      <c r="C117">
        <v>-31.5</v>
      </c>
      <c r="D117">
        <v>-32.42</v>
      </c>
    </row>
    <row r="118" spans="1:4" x14ac:dyDescent="0.3">
      <c r="A118" s="2">
        <v>26774</v>
      </c>
      <c r="B118">
        <v>153.58000000000001</v>
      </c>
      <c r="C118">
        <v>-31.58</v>
      </c>
      <c r="D118">
        <v>-32.5</v>
      </c>
    </row>
    <row r="119" spans="1:4" x14ac:dyDescent="0.3">
      <c r="A119" s="2">
        <v>26779</v>
      </c>
      <c r="B119">
        <v>153.59</v>
      </c>
      <c r="C119">
        <v>-31.59</v>
      </c>
      <c r="D119">
        <v>-32.51</v>
      </c>
    </row>
    <row r="120" spans="1:4" x14ac:dyDescent="0.3">
      <c r="A120" s="2">
        <v>26784</v>
      </c>
      <c r="B120">
        <v>153.56</v>
      </c>
      <c r="C120">
        <v>-31.56</v>
      </c>
      <c r="D120">
        <v>-32.479999999999897</v>
      </c>
    </row>
    <row r="121" spans="1:4" x14ac:dyDescent="0.3">
      <c r="A121" s="2">
        <v>26789</v>
      </c>
      <c r="B121">
        <v>153.58000000000001</v>
      </c>
      <c r="C121">
        <v>-31.58</v>
      </c>
      <c r="D121">
        <v>-32.5</v>
      </c>
    </row>
    <row r="122" spans="1:4" x14ac:dyDescent="0.3">
      <c r="A122" s="2">
        <v>26794</v>
      </c>
      <c r="B122">
        <v>153.5</v>
      </c>
      <c r="C122">
        <v>-31.5</v>
      </c>
      <c r="D122">
        <v>-32.42</v>
      </c>
    </row>
    <row r="123" spans="1:4" x14ac:dyDescent="0.3">
      <c r="A123" s="2">
        <v>26799</v>
      </c>
      <c r="B123">
        <v>153.59</v>
      </c>
      <c r="C123">
        <v>-31.59</v>
      </c>
      <c r="D123">
        <v>-32.51</v>
      </c>
    </row>
    <row r="124" spans="1:4" x14ac:dyDescent="0.3">
      <c r="A124" s="2">
        <v>26804</v>
      </c>
      <c r="B124">
        <v>153.62</v>
      </c>
      <c r="C124">
        <v>-31.62</v>
      </c>
      <c r="D124">
        <v>-32.54</v>
      </c>
    </row>
    <row r="125" spans="1:4" x14ac:dyDescent="0.3">
      <c r="A125" s="2">
        <v>26809</v>
      </c>
      <c r="B125">
        <v>153.62</v>
      </c>
      <c r="C125">
        <v>-31.62</v>
      </c>
      <c r="D125">
        <v>-32.54</v>
      </c>
    </row>
    <row r="126" spans="1:4" x14ac:dyDescent="0.3">
      <c r="A126" s="2">
        <v>26815</v>
      </c>
      <c r="B126">
        <v>153.66</v>
      </c>
      <c r="C126">
        <v>-31.66</v>
      </c>
      <c r="D126">
        <v>-32.58</v>
      </c>
    </row>
    <row r="127" spans="1:4" x14ac:dyDescent="0.3">
      <c r="A127" s="2">
        <v>26820</v>
      </c>
      <c r="B127">
        <v>153.76</v>
      </c>
      <c r="C127">
        <v>-31.76</v>
      </c>
      <c r="D127">
        <v>-32.68</v>
      </c>
    </row>
    <row r="128" spans="1:4" x14ac:dyDescent="0.3">
      <c r="A128" s="2">
        <v>26825</v>
      </c>
      <c r="B128">
        <v>153.88999999999899</v>
      </c>
      <c r="C128">
        <v>-31.89</v>
      </c>
      <c r="D128">
        <v>-32.81</v>
      </c>
    </row>
    <row r="129" spans="1:4" x14ac:dyDescent="0.3">
      <c r="A129" s="2">
        <v>26830</v>
      </c>
      <c r="B129">
        <v>153.04</v>
      </c>
      <c r="C129">
        <v>-31.04</v>
      </c>
      <c r="D129">
        <v>-31.96</v>
      </c>
    </row>
    <row r="130" spans="1:4" x14ac:dyDescent="0.3">
      <c r="A130" s="2">
        <v>26835</v>
      </c>
      <c r="B130">
        <v>153.12</v>
      </c>
      <c r="C130">
        <v>-31.12</v>
      </c>
      <c r="D130">
        <v>-32.04</v>
      </c>
    </row>
    <row r="131" spans="1:4" x14ac:dyDescent="0.3">
      <c r="A131" s="2">
        <v>26840</v>
      </c>
      <c r="B131">
        <v>153.13999999999899</v>
      </c>
      <c r="C131">
        <v>-31.14</v>
      </c>
      <c r="D131">
        <v>-32.06</v>
      </c>
    </row>
    <row r="132" spans="1:4" x14ac:dyDescent="0.3">
      <c r="A132" s="2">
        <v>26845</v>
      </c>
      <c r="B132">
        <v>153.16</v>
      </c>
      <c r="C132">
        <v>-31.16</v>
      </c>
      <c r="D132">
        <v>-32.08</v>
      </c>
    </row>
    <row r="133" spans="1:4" x14ac:dyDescent="0.3">
      <c r="A133" s="2">
        <v>26850</v>
      </c>
      <c r="B133">
        <v>153.13999999999899</v>
      </c>
      <c r="C133">
        <v>-31.14</v>
      </c>
      <c r="D133">
        <v>-32.06</v>
      </c>
    </row>
    <row r="134" spans="1:4" x14ac:dyDescent="0.3">
      <c r="A134" s="2">
        <v>26855</v>
      </c>
      <c r="B134">
        <v>153.80000000000001</v>
      </c>
      <c r="C134">
        <v>-31.8</v>
      </c>
      <c r="D134">
        <v>-32.72</v>
      </c>
    </row>
    <row r="135" spans="1:4" x14ac:dyDescent="0.3">
      <c r="A135" s="2">
        <v>26860</v>
      </c>
      <c r="B135">
        <v>154</v>
      </c>
      <c r="C135">
        <v>-32</v>
      </c>
      <c r="D135">
        <v>-32.92</v>
      </c>
    </row>
    <row r="136" spans="1:4" x14ac:dyDescent="0.3">
      <c r="A136" s="2">
        <v>26865</v>
      </c>
      <c r="B136">
        <v>155.88</v>
      </c>
      <c r="C136">
        <v>-33.880000000000003</v>
      </c>
      <c r="D136">
        <v>-34.799999999999898</v>
      </c>
    </row>
    <row r="137" spans="1:4" x14ac:dyDescent="0.3">
      <c r="A137" s="2">
        <v>26870</v>
      </c>
      <c r="B137">
        <v>156.44</v>
      </c>
      <c r="C137">
        <v>-34.44</v>
      </c>
      <c r="D137">
        <v>-35.36</v>
      </c>
    </row>
    <row r="138" spans="1:4" x14ac:dyDescent="0.3">
      <c r="A138" s="2">
        <v>26876</v>
      </c>
      <c r="B138">
        <v>157.25</v>
      </c>
      <c r="C138">
        <v>-35.25</v>
      </c>
      <c r="D138">
        <v>-36.17</v>
      </c>
    </row>
    <row r="139" spans="1:4" x14ac:dyDescent="0.3">
      <c r="A139" s="2">
        <v>26881</v>
      </c>
      <c r="B139">
        <v>156.16</v>
      </c>
      <c r="C139">
        <v>-34.159999999999897</v>
      </c>
      <c r="D139">
        <v>-35.08</v>
      </c>
    </row>
    <row r="140" spans="1:4" x14ac:dyDescent="0.3">
      <c r="A140" s="2">
        <v>26886</v>
      </c>
      <c r="B140">
        <v>156.06</v>
      </c>
      <c r="C140">
        <v>-34.06</v>
      </c>
      <c r="D140">
        <v>-34.979999999999897</v>
      </c>
    </row>
    <row r="141" spans="1:4" x14ac:dyDescent="0.3">
      <c r="A141" s="2">
        <v>26988</v>
      </c>
      <c r="B141">
        <v>156.53</v>
      </c>
      <c r="C141">
        <v>-34.53</v>
      </c>
      <c r="D141">
        <v>-35.450000000000003</v>
      </c>
    </row>
    <row r="142" spans="1:4" x14ac:dyDescent="0.3">
      <c r="A142" s="2">
        <v>26993</v>
      </c>
      <c r="B142">
        <v>156.5</v>
      </c>
      <c r="C142">
        <v>-34.5</v>
      </c>
      <c r="D142">
        <v>-35.42</v>
      </c>
    </row>
    <row r="143" spans="1:4" x14ac:dyDescent="0.3">
      <c r="A143" s="2">
        <v>26998</v>
      </c>
      <c r="B143">
        <v>156.5</v>
      </c>
      <c r="C143">
        <v>-34.5</v>
      </c>
      <c r="D143">
        <v>-35.42</v>
      </c>
    </row>
    <row r="144" spans="1:4" x14ac:dyDescent="0.3">
      <c r="A144" s="2">
        <v>27003</v>
      </c>
      <c r="B144">
        <v>156.479999999999</v>
      </c>
      <c r="C144">
        <v>-34.479999999999897</v>
      </c>
      <c r="D144">
        <v>-35.4</v>
      </c>
    </row>
    <row r="145" spans="1:4" x14ac:dyDescent="0.3">
      <c r="A145" s="2">
        <v>27008</v>
      </c>
      <c r="B145">
        <v>156.43</v>
      </c>
      <c r="C145">
        <v>-34.43</v>
      </c>
      <c r="D145">
        <v>-35.35</v>
      </c>
    </row>
    <row r="146" spans="1:4" x14ac:dyDescent="0.3">
      <c r="A146" s="2">
        <v>27013</v>
      </c>
      <c r="B146">
        <v>156.44</v>
      </c>
      <c r="C146">
        <v>-34.44</v>
      </c>
      <c r="D146">
        <v>-35.36</v>
      </c>
    </row>
    <row r="147" spans="1:4" x14ac:dyDescent="0.3">
      <c r="A147" s="2">
        <v>27018</v>
      </c>
      <c r="B147">
        <v>156.47</v>
      </c>
      <c r="C147">
        <v>-34.47</v>
      </c>
      <c r="D147">
        <v>-35.39</v>
      </c>
    </row>
    <row r="148" spans="1:4" x14ac:dyDescent="0.3">
      <c r="A148" s="2">
        <v>27023</v>
      </c>
      <c r="B148">
        <v>156.47</v>
      </c>
      <c r="C148">
        <v>-34.47</v>
      </c>
      <c r="D148">
        <v>-35.39</v>
      </c>
    </row>
    <row r="149" spans="1:4" x14ac:dyDescent="0.3">
      <c r="A149" s="2">
        <v>27029</v>
      </c>
      <c r="B149">
        <v>156.44</v>
      </c>
      <c r="C149">
        <v>-34.44</v>
      </c>
      <c r="D149">
        <v>-35.36</v>
      </c>
    </row>
    <row r="150" spans="1:4" x14ac:dyDescent="0.3">
      <c r="A150" s="2">
        <v>27034</v>
      </c>
      <c r="B150">
        <v>156.44</v>
      </c>
      <c r="C150">
        <v>-34.44</v>
      </c>
      <c r="D150">
        <v>-35.36</v>
      </c>
    </row>
    <row r="151" spans="1:4" x14ac:dyDescent="0.3">
      <c r="A151" s="2">
        <v>27060</v>
      </c>
      <c r="B151">
        <v>157.44999999999899</v>
      </c>
      <c r="C151">
        <v>-35.450000000000003</v>
      </c>
      <c r="D151">
        <v>-36.369999999999898</v>
      </c>
    </row>
    <row r="152" spans="1:4" x14ac:dyDescent="0.3">
      <c r="A152" s="2">
        <v>27065</v>
      </c>
      <c r="B152">
        <v>157.1</v>
      </c>
      <c r="C152">
        <v>-35.1</v>
      </c>
      <c r="D152">
        <v>-36.020000000000003</v>
      </c>
    </row>
    <row r="153" spans="1:4" x14ac:dyDescent="0.3">
      <c r="A153" s="2">
        <v>27070</v>
      </c>
      <c r="B153">
        <v>156.9</v>
      </c>
      <c r="C153">
        <v>-34.9</v>
      </c>
      <c r="D153">
        <v>-35.82</v>
      </c>
    </row>
    <row r="154" spans="1:4" x14ac:dyDescent="0.3">
      <c r="A154" s="2">
        <v>27075</v>
      </c>
      <c r="B154">
        <v>156.82</v>
      </c>
      <c r="C154">
        <v>-34.82</v>
      </c>
      <c r="D154">
        <v>-35.74</v>
      </c>
    </row>
    <row r="155" spans="1:4" x14ac:dyDescent="0.3">
      <c r="A155" s="2">
        <v>27080</v>
      </c>
      <c r="B155">
        <v>156.68</v>
      </c>
      <c r="C155">
        <v>-34.68</v>
      </c>
      <c r="D155">
        <v>-35.6</v>
      </c>
    </row>
    <row r="156" spans="1:4" x14ac:dyDescent="0.3">
      <c r="A156" s="2">
        <v>27085</v>
      </c>
      <c r="B156">
        <v>156.59</v>
      </c>
      <c r="C156">
        <v>-34.590000000000003</v>
      </c>
      <c r="D156">
        <v>-35.51</v>
      </c>
    </row>
    <row r="157" spans="1:4" x14ac:dyDescent="0.3">
      <c r="A157" s="2">
        <v>27088</v>
      </c>
      <c r="B157">
        <v>156.51</v>
      </c>
      <c r="C157">
        <v>-34.51</v>
      </c>
      <c r="D157">
        <v>-35.43</v>
      </c>
    </row>
    <row r="158" spans="1:4" x14ac:dyDescent="0.3">
      <c r="A158" s="2">
        <v>27093</v>
      </c>
      <c r="B158">
        <v>156.4</v>
      </c>
      <c r="C158">
        <v>-34.4</v>
      </c>
      <c r="D158">
        <v>-35.32</v>
      </c>
    </row>
    <row r="159" spans="1:4" x14ac:dyDescent="0.3">
      <c r="A159" s="2">
        <v>27098</v>
      </c>
      <c r="B159">
        <v>156.63</v>
      </c>
      <c r="C159">
        <v>-34.630000000000003</v>
      </c>
      <c r="D159">
        <v>-35.549999999999898</v>
      </c>
    </row>
    <row r="160" spans="1:4" x14ac:dyDescent="0.3">
      <c r="A160" s="2">
        <v>27103</v>
      </c>
      <c r="B160">
        <v>156.72</v>
      </c>
      <c r="C160">
        <v>-34.72</v>
      </c>
      <c r="D160">
        <v>-35.64</v>
      </c>
    </row>
    <row r="161" spans="1:4" x14ac:dyDescent="0.3">
      <c r="A161" s="2">
        <v>27108</v>
      </c>
      <c r="B161">
        <v>156.9</v>
      </c>
      <c r="C161">
        <v>-34.9</v>
      </c>
      <c r="D161">
        <v>-35.82</v>
      </c>
    </row>
    <row r="162" spans="1:4" x14ac:dyDescent="0.3">
      <c r="A162" s="2">
        <v>27113</v>
      </c>
      <c r="B162">
        <v>156.979999999999</v>
      </c>
      <c r="C162">
        <v>-34.979999999999897</v>
      </c>
      <c r="D162">
        <v>-35.9</v>
      </c>
    </row>
    <row r="163" spans="1:4" x14ac:dyDescent="0.3">
      <c r="A163" s="2">
        <v>27119</v>
      </c>
      <c r="B163">
        <v>157.1</v>
      </c>
      <c r="C163">
        <v>-35.1</v>
      </c>
      <c r="D163">
        <v>-36.020000000000003</v>
      </c>
    </row>
    <row r="164" spans="1:4" x14ac:dyDescent="0.3">
      <c r="A164" s="2">
        <v>27120</v>
      </c>
      <c r="B164">
        <v>157.68</v>
      </c>
      <c r="C164">
        <v>-35.68</v>
      </c>
      <c r="D164">
        <v>-36.6</v>
      </c>
    </row>
    <row r="165" spans="1:4" x14ac:dyDescent="0.3">
      <c r="A165" s="2">
        <v>27124</v>
      </c>
      <c r="B165">
        <v>157.35</v>
      </c>
      <c r="C165">
        <v>-35.35</v>
      </c>
      <c r="D165">
        <v>-36.270000000000003</v>
      </c>
    </row>
    <row r="166" spans="1:4" x14ac:dyDescent="0.3">
      <c r="A166" s="2">
        <v>27129</v>
      </c>
      <c r="B166">
        <v>157.5</v>
      </c>
      <c r="C166">
        <v>-35.5</v>
      </c>
      <c r="D166">
        <v>-36.42</v>
      </c>
    </row>
    <row r="167" spans="1:4" x14ac:dyDescent="0.3">
      <c r="A167" s="2">
        <v>27134</v>
      </c>
      <c r="B167">
        <v>157.63999999999899</v>
      </c>
      <c r="C167">
        <v>-35.64</v>
      </c>
      <c r="D167">
        <v>-36.56</v>
      </c>
    </row>
    <row r="168" spans="1:4" x14ac:dyDescent="0.3">
      <c r="A168" s="2">
        <v>27139</v>
      </c>
      <c r="B168">
        <v>157.69999999999899</v>
      </c>
      <c r="C168">
        <v>-35.700000000000003</v>
      </c>
      <c r="D168">
        <v>-36.619999999999898</v>
      </c>
    </row>
    <row r="169" spans="1:4" x14ac:dyDescent="0.3">
      <c r="A169" s="2">
        <v>27144</v>
      </c>
      <c r="B169">
        <v>157.65</v>
      </c>
      <c r="C169">
        <v>-35.65</v>
      </c>
      <c r="D169">
        <v>-36.57</v>
      </c>
    </row>
    <row r="170" spans="1:4" x14ac:dyDescent="0.3">
      <c r="A170" s="2">
        <v>27149</v>
      </c>
      <c r="B170">
        <v>157.4</v>
      </c>
      <c r="C170">
        <v>-35.4</v>
      </c>
      <c r="D170">
        <v>-36.32</v>
      </c>
    </row>
    <row r="171" spans="1:4" x14ac:dyDescent="0.3">
      <c r="A171" s="2">
        <v>27154</v>
      </c>
      <c r="B171">
        <v>157.33000000000001</v>
      </c>
      <c r="C171">
        <v>-35.33</v>
      </c>
      <c r="D171">
        <v>-36.25</v>
      </c>
    </row>
    <row r="172" spans="1:4" x14ac:dyDescent="0.3">
      <c r="A172" s="2">
        <v>27159</v>
      </c>
      <c r="B172">
        <v>157.44</v>
      </c>
      <c r="C172">
        <v>-35.44</v>
      </c>
      <c r="D172">
        <v>-36.36</v>
      </c>
    </row>
    <row r="173" spans="1:4" x14ac:dyDescent="0.3">
      <c r="A173" s="2">
        <v>27164</v>
      </c>
      <c r="B173">
        <v>157.5</v>
      </c>
      <c r="C173">
        <v>-35.5</v>
      </c>
      <c r="D173">
        <v>-36.42</v>
      </c>
    </row>
    <row r="174" spans="1:4" x14ac:dyDescent="0.3">
      <c r="A174" s="2">
        <v>27169</v>
      </c>
      <c r="B174">
        <v>157.58000000000001</v>
      </c>
      <c r="C174">
        <v>-35.58</v>
      </c>
      <c r="D174">
        <v>-36.5</v>
      </c>
    </row>
    <row r="175" spans="1:4" x14ac:dyDescent="0.3">
      <c r="A175" s="2">
        <v>27174</v>
      </c>
      <c r="B175">
        <v>157.63999999999899</v>
      </c>
      <c r="C175">
        <v>-35.64</v>
      </c>
      <c r="D175">
        <v>-36.56</v>
      </c>
    </row>
    <row r="176" spans="1:4" x14ac:dyDescent="0.3">
      <c r="A176" s="2">
        <v>27180</v>
      </c>
      <c r="B176">
        <v>157.69999999999899</v>
      </c>
      <c r="C176">
        <v>-35.700000000000003</v>
      </c>
      <c r="D176">
        <v>-36.619999999999898</v>
      </c>
    </row>
    <row r="177" spans="1:4" x14ac:dyDescent="0.3">
      <c r="A177" s="2">
        <v>27185</v>
      </c>
      <c r="B177">
        <v>157.75</v>
      </c>
      <c r="C177">
        <v>-35.75</v>
      </c>
      <c r="D177">
        <v>-36.67</v>
      </c>
    </row>
    <row r="178" spans="1:4" x14ac:dyDescent="0.3">
      <c r="A178" s="2">
        <v>27190</v>
      </c>
      <c r="B178">
        <v>157.68</v>
      </c>
      <c r="C178">
        <v>-35.68</v>
      </c>
      <c r="D178">
        <v>-36.6</v>
      </c>
    </row>
    <row r="179" spans="1:4" x14ac:dyDescent="0.3">
      <c r="A179" s="2">
        <v>27195</v>
      </c>
      <c r="B179">
        <v>157.65</v>
      </c>
      <c r="C179">
        <v>-35.65</v>
      </c>
      <c r="D179">
        <v>-36.57</v>
      </c>
    </row>
    <row r="180" spans="1:4" x14ac:dyDescent="0.3">
      <c r="A180" s="2">
        <v>27200</v>
      </c>
      <c r="B180">
        <v>157.6</v>
      </c>
      <c r="C180">
        <v>-35.6</v>
      </c>
      <c r="D180">
        <v>-36.520000000000003</v>
      </c>
    </row>
    <row r="181" spans="1:4" x14ac:dyDescent="0.3">
      <c r="A181" s="2">
        <v>27205</v>
      </c>
      <c r="B181">
        <v>157.6</v>
      </c>
      <c r="C181">
        <v>-35.6</v>
      </c>
      <c r="D181">
        <v>-36.520000000000003</v>
      </c>
    </row>
    <row r="182" spans="1:4" x14ac:dyDescent="0.3">
      <c r="A182" s="2">
        <v>27210</v>
      </c>
      <c r="B182">
        <v>157.59</v>
      </c>
      <c r="C182">
        <v>-35.590000000000003</v>
      </c>
      <c r="D182">
        <v>-36.51</v>
      </c>
    </row>
    <row r="183" spans="1:4" x14ac:dyDescent="0.3">
      <c r="A183" s="2">
        <v>27215</v>
      </c>
      <c r="B183">
        <v>157.58000000000001</v>
      </c>
      <c r="C183">
        <v>-35.58</v>
      </c>
      <c r="D183">
        <v>-36.5</v>
      </c>
    </row>
    <row r="184" spans="1:4" x14ac:dyDescent="0.3">
      <c r="A184" s="2">
        <v>27220</v>
      </c>
      <c r="B184">
        <v>157.57</v>
      </c>
      <c r="C184">
        <v>-35.57</v>
      </c>
      <c r="D184">
        <v>-36.49</v>
      </c>
    </row>
    <row r="185" spans="1:4" x14ac:dyDescent="0.3">
      <c r="A185" s="2">
        <v>27225</v>
      </c>
      <c r="B185">
        <v>157.58000000000001</v>
      </c>
      <c r="C185">
        <v>-35.58</v>
      </c>
      <c r="D185">
        <v>-36.5</v>
      </c>
    </row>
    <row r="186" spans="1:4" x14ac:dyDescent="0.3">
      <c r="A186" s="2">
        <v>27230</v>
      </c>
      <c r="B186">
        <v>157.5</v>
      </c>
      <c r="C186">
        <v>-35.5</v>
      </c>
      <c r="D186">
        <v>-36.42</v>
      </c>
    </row>
    <row r="187" spans="1:4" x14ac:dyDescent="0.3">
      <c r="A187" s="2">
        <v>27235</v>
      </c>
      <c r="B187">
        <v>157.56</v>
      </c>
      <c r="C187">
        <v>-35.56</v>
      </c>
      <c r="D187">
        <v>-36.479999999999897</v>
      </c>
    </row>
    <row r="188" spans="1:4" x14ac:dyDescent="0.3">
      <c r="A188" s="2">
        <v>27241</v>
      </c>
      <c r="B188">
        <v>157.69999999999899</v>
      </c>
      <c r="C188">
        <v>-35.700000000000003</v>
      </c>
      <c r="D188">
        <v>-36.619999999999898</v>
      </c>
    </row>
    <row r="189" spans="1:4" x14ac:dyDescent="0.3">
      <c r="A189" s="2">
        <v>27246</v>
      </c>
      <c r="B189">
        <v>158.08000000000001</v>
      </c>
      <c r="C189">
        <v>-36.08</v>
      </c>
      <c r="D189">
        <v>-37</v>
      </c>
    </row>
    <row r="190" spans="1:4" x14ac:dyDescent="0.3">
      <c r="A190" s="2">
        <v>27251</v>
      </c>
      <c r="B190">
        <v>158.28</v>
      </c>
      <c r="C190">
        <v>-36.28</v>
      </c>
      <c r="D190">
        <v>-37.200000000000003</v>
      </c>
    </row>
    <row r="191" spans="1:4" x14ac:dyDescent="0.3">
      <c r="A191" s="2">
        <v>27256</v>
      </c>
      <c r="B191">
        <v>158.38999999999899</v>
      </c>
      <c r="C191">
        <v>-36.39</v>
      </c>
      <c r="D191">
        <v>-37.31</v>
      </c>
    </row>
    <row r="192" spans="1:4" x14ac:dyDescent="0.3">
      <c r="A192" s="2">
        <v>27261</v>
      </c>
      <c r="B192">
        <v>158.66999999999899</v>
      </c>
      <c r="C192">
        <v>-36.67</v>
      </c>
      <c r="D192">
        <v>-37.590000000000003</v>
      </c>
    </row>
    <row r="193" spans="1:4" x14ac:dyDescent="0.3">
      <c r="A193" s="2">
        <v>27266</v>
      </c>
      <c r="B193">
        <v>158.80000000000001</v>
      </c>
      <c r="C193">
        <v>-36.799999999999898</v>
      </c>
      <c r="D193">
        <v>-37.72</v>
      </c>
    </row>
    <row r="194" spans="1:4" x14ac:dyDescent="0.3">
      <c r="A194" s="2">
        <v>27272</v>
      </c>
      <c r="B194">
        <v>158.9</v>
      </c>
      <c r="C194">
        <v>-36.9</v>
      </c>
      <c r="D194">
        <v>-37.82</v>
      </c>
    </row>
    <row r="195" spans="1:4" x14ac:dyDescent="0.3">
      <c r="A195" s="2">
        <v>27277</v>
      </c>
      <c r="B195">
        <v>159.30000000000001</v>
      </c>
      <c r="C195">
        <v>-37.299999999999898</v>
      </c>
      <c r="D195">
        <v>-38.22</v>
      </c>
    </row>
    <row r="196" spans="1:4" x14ac:dyDescent="0.3">
      <c r="A196" s="2">
        <v>27282</v>
      </c>
      <c r="B196">
        <v>159.72</v>
      </c>
      <c r="C196">
        <v>-37.72</v>
      </c>
      <c r="D196">
        <v>-38.64</v>
      </c>
    </row>
    <row r="197" spans="1:4" x14ac:dyDescent="0.3">
      <c r="A197" s="2">
        <v>27287</v>
      </c>
      <c r="B197">
        <v>159.6</v>
      </c>
      <c r="C197">
        <v>-37.6</v>
      </c>
      <c r="D197">
        <v>-38.520000000000003</v>
      </c>
    </row>
    <row r="198" spans="1:4" x14ac:dyDescent="0.3">
      <c r="A198" s="2">
        <v>27292</v>
      </c>
      <c r="B198">
        <v>159.56</v>
      </c>
      <c r="C198">
        <v>-37.56</v>
      </c>
      <c r="D198">
        <v>-38.479999999999897</v>
      </c>
    </row>
    <row r="199" spans="1:4" x14ac:dyDescent="0.3">
      <c r="A199" s="2">
        <v>27297</v>
      </c>
      <c r="B199">
        <v>159.55000000000001</v>
      </c>
      <c r="C199">
        <v>-37.549999999999898</v>
      </c>
      <c r="D199">
        <v>-38.47</v>
      </c>
    </row>
    <row r="200" spans="1:4" x14ac:dyDescent="0.3">
      <c r="A200" s="2">
        <v>27302</v>
      </c>
      <c r="B200">
        <v>159.55000000000001</v>
      </c>
      <c r="C200">
        <v>-37.549999999999898</v>
      </c>
      <c r="D200">
        <v>-38.47</v>
      </c>
    </row>
    <row r="201" spans="1:4" x14ac:dyDescent="0.3">
      <c r="A201" s="2">
        <v>27307</v>
      </c>
      <c r="B201">
        <v>159.54</v>
      </c>
      <c r="C201">
        <v>-37.54</v>
      </c>
      <c r="D201">
        <v>-38.46</v>
      </c>
    </row>
    <row r="202" spans="1:4" x14ac:dyDescent="0.3">
      <c r="A202" s="2">
        <v>27312</v>
      </c>
      <c r="B202">
        <v>159.52000000000001</v>
      </c>
      <c r="C202">
        <v>-37.520000000000003</v>
      </c>
      <c r="D202">
        <v>-38.44</v>
      </c>
    </row>
    <row r="203" spans="1:4" x14ac:dyDescent="0.3">
      <c r="A203" s="2">
        <v>27317</v>
      </c>
      <c r="B203">
        <v>159.5</v>
      </c>
      <c r="C203">
        <v>-37.5</v>
      </c>
      <c r="D203">
        <v>-38.42</v>
      </c>
    </row>
    <row r="204" spans="1:4" x14ac:dyDescent="0.3">
      <c r="A204" s="2">
        <v>27322</v>
      </c>
      <c r="B204">
        <v>159.5</v>
      </c>
      <c r="C204">
        <v>-37.5</v>
      </c>
      <c r="D204">
        <v>-38.42</v>
      </c>
    </row>
    <row r="205" spans="1:4" x14ac:dyDescent="0.3">
      <c r="A205" s="2">
        <v>27327</v>
      </c>
      <c r="B205">
        <v>159.52000000000001</v>
      </c>
      <c r="C205">
        <v>-37.520000000000003</v>
      </c>
      <c r="D205">
        <v>-38.44</v>
      </c>
    </row>
    <row r="206" spans="1:4" x14ac:dyDescent="0.3">
      <c r="A206" s="2">
        <v>27333</v>
      </c>
      <c r="B206">
        <v>159.51</v>
      </c>
      <c r="C206">
        <v>-37.51</v>
      </c>
      <c r="D206">
        <v>-38.43</v>
      </c>
    </row>
    <row r="207" spans="1:4" x14ac:dyDescent="0.3">
      <c r="A207" s="2">
        <v>27338</v>
      </c>
      <c r="B207">
        <v>159.52000000000001</v>
      </c>
      <c r="C207">
        <v>-37.520000000000003</v>
      </c>
      <c r="D207">
        <v>-38.44</v>
      </c>
    </row>
    <row r="208" spans="1:4" x14ac:dyDescent="0.3">
      <c r="A208" s="2">
        <v>27343</v>
      </c>
      <c r="B208">
        <v>159.51</v>
      </c>
      <c r="C208">
        <v>-37.51</v>
      </c>
      <c r="D208">
        <v>-38.43</v>
      </c>
    </row>
    <row r="209" spans="1:4" x14ac:dyDescent="0.3">
      <c r="A209" s="2">
        <v>27348</v>
      </c>
      <c r="B209">
        <v>159.54</v>
      </c>
      <c r="C209">
        <v>-37.54</v>
      </c>
      <c r="D209">
        <v>-38.46</v>
      </c>
    </row>
    <row r="210" spans="1:4" x14ac:dyDescent="0.3">
      <c r="A210" s="2">
        <v>27353</v>
      </c>
      <c r="B210">
        <v>159.5</v>
      </c>
      <c r="C210">
        <v>-37.5</v>
      </c>
      <c r="D210">
        <v>-38.42</v>
      </c>
    </row>
    <row r="211" spans="1:4" x14ac:dyDescent="0.3">
      <c r="A211" s="2">
        <v>27358</v>
      </c>
      <c r="B211">
        <v>159.63999999999899</v>
      </c>
      <c r="C211">
        <v>-37.64</v>
      </c>
      <c r="D211">
        <v>-38.56</v>
      </c>
    </row>
    <row r="212" spans="1:4" x14ac:dyDescent="0.3">
      <c r="A212" s="2">
        <v>27363</v>
      </c>
      <c r="B212">
        <v>159.72</v>
      </c>
      <c r="C212">
        <v>-37.72</v>
      </c>
      <c r="D212">
        <v>-38.64</v>
      </c>
    </row>
    <row r="213" spans="1:4" x14ac:dyDescent="0.3">
      <c r="A213" s="2">
        <v>27368</v>
      </c>
      <c r="B213">
        <v>159.78</v>
      </c>
      <c r="C213">
        <v>-37.78</v>
      </c>
      <c r="D213">
        <v>-38.700000000000003</v>
      </c>
    </row>
    <row r="214" spans="1:4" x14ac:dyDescent="0.3">
      <c r="A214" s="2">
        <v>27373</v>
      </c>
      <c r="B214">
        <v>160.9</v>
      </c>
      <c r="C214">
        <v>-38.9</v>
      </c>
      <c r="D214">
        <v>-39.82</v>
      </c>
    </row>
    <row r="215" spans="1:4" x14ac:dyDescent="0.3">
      <c r="A215" s="2">
        <v>27378</v>
      </c>
      <c r="B215">
        <v>159.86000000000001</v>
      </c>
      <c r="C215">
        <v>-37.86</v>
      </c>
      <c r="D215">
        <v>-38.78</v>
      </c>
    </row>
    <row r="216" spans="1:4" x14ac:dyDescent="0.3">
      <c r="A216" s="2">
        <v>27383</v>
      </c>
      <c r="B216">
        <v>159.97</v>
      </c>
      <c r="C216">
        <v>-37.97</v>
      </c>
      <c r="D216">
        <v>-38.89</v>
      </c>
    </row>
    <row r="217" spans="1:4" x14ac:dyDescent="0.3">
      <c r="A217" s="2">
        <v>27388</v>
      </c>
      <c r="B217">
        <v>160.02000000000001</v>
      </c>
      <c r="C217">
        <v>-38.020000000000003</v>
      </c>
      <c r="D217">
        <v>-38.94</v>
      </c>
    </row>
    <row r="218" spans="1:4" x14ac:dyDescent="0.3">
      <c r="A218" s="2">
        <v>27394</v>
      </c>
      <c r="B218">
        <v>159.94</v>
      </c>
      <c r="C218">
        <v>-37.94</v>
      </c>
      <c r="D218">
        <v>-38.86</v>
      </c>
    </row>
    <row r="219" spans="1:4" x14ac:dyDescent="0.3">
      <c r="A219" s="2">
        <v>27399</v>
      </c>
      <c r="B219">
        <v>159.979999999999</v>
      </c>
      <c r="C219">
        <v>-37.979999999999897</v>
      </c>
      <c r="D219">
        <v>-38.9</v>
      </c>
    </row>
    <row r="220" spans="1:4" x14ac:dyDescent="0.3">
      <c r="A220" s="2">
        <v>27404</v>
      </c>
      <c r="B220">
        <v>160.09</v>
      </c>
      <c r="C220">
        <v>-38.090000000000003</v>
      </c>
      <c r="D220">
        <v>-39.01</v>
      </c>
    </row>
    <row r="221" spans="1:4" x14ac:dyDescent="0.3">
      <c r="A221" s="2">
        <v>27409</v>
      </c>
      <c r="B221">
        <v>160.21</v>
      </c>
      <c r="C221">
        <v>-38.21</v>
      </c>
      <c r="D221">
        <v>-39.130000000000003</v>
      </c>
    </row>
    <row r="222" spans="1:4" x14ac:dyDescent="0.3">
      <c r="A222" s="2">
        <v>27414</v>
      </c>
      <c r="B222">
        <v>160.26</v>
      </c>
      <c r="C222">
        <v>-38.26</v>
      </c>
      <c r="D222">
        <v>-39.18</v>
      </c>
    </row>
    <row r="223" spans="1:4" x14ac:dyDescent="0.3">
      <c r="A223" s="2">
        <v>27419</v>
      </c>
      <c r="B223">
        <v>160.44999999999899</v>
      </c>
      <c r="C223">
        <v>-38.450000000000003</v>
      </c>
      <c r="D223">
        <v>-39.369999999999898</v>
      </c>
    </row>
    <row r="224" spans="1:4" x14ac:dyDescent="0.3">
      <c r="A224" s="2">
        <v>27425</v>
      </c>
      <c r="B224">
        <v>160.229999999999</v>
      </c>
      <c r="C224">
        <v>-38.229999999999897</v>
      </c>
      <c r="D224">
        <v>-39.15</v>
      </c>
    </row>
    <row r="225" spans="1:4" x14ac:dyDescent="0.3">
      <c r="A225" s="2">
        <v>27430</v>
      </c>
      <c r="B225">
        <v>160.4</v>
      </c>
      <c r="C225">
        <v>-38.4</v>
      </c>
      <c r="D225">
        <v>-39.32</v>
      </c>
    </row>
    <row r="226" spans="1:4" x14ac:dyDescent="0.3">
      <c r="A226" s="2">
        <v>27435</v>
      </c>
      <c r="B226">
        <v>160.36000000000001</v>
      </c>
      <c r="C226">
        <v>-38.36</v>
      </c>
      <c r="D226">
        <v>-39.28</v>
      </c>
    </row>
    <row r="227" spans="1:4" x14ac:dyDescent="0.3">
      <c r="A227" s="2">
        <v>27440</v>
      </c>
      <c r="B227">
        <v>160.38999999999899</v>
      </c>
      <c r="C227">
        <v>-38.39</v>
      </c>
      <c r="D227">
        <v>-39.31</v>
      </c>
    </row>
    <row r="228" spans="1:4" x14ac:dyDescent="0.3">
      <c r="A228" s="2">
        <v>27445</v>
      </c>
      <c r="B228">
        <v>160.479999999999</v>
      </c>
      <c r="C228">
        <v>-38.479999999999897</v>
      </c>
      <c r="D228">
        <v>-39.4</v>
      </c>
    </row>
    <row r="229" spans="1:4" x14ac:dyDescent="0.3">
      <c r="A229" s="2">
        <v>27450</v>
      </c>
      <c r="B229">
        <v>160.56</v>
      </c>
      <c r="C229">
        <v>-38.56</v>
      </c>
      <c r="D229">
        <v>-39.479999999999897</v>
      </c>
    </row>
    <row r="230" spans="1:4" x14ac:dyDescent="0.3">
      <c r="A230" s="2">
        <v>27453</v>
      </c>
      <c r="B230">
        <v>160.44999999999899</v>
      </c>
      <c r="C230">
        <v>-38.450000000000003</v>
      </c>
      <c r="D230">
        <v>-39.369999999999898</v>
      </c>
    </row>
    <row r="231" spans="1:4" x14ac:dyDescent="0.3">
      <c r="A231" s="2">
        <v>27458</v>
      </c>
      <c r="B231">
        <v>160.44</v>
      </c>
      <c r="C231">
        <v>-38.44</v>
      </c>
      <c r="D231">
        <v>-39.36</v>
      </c>
    </row>
    <row r="232" spans="1:4" x14ac:dyDescent="0.3">
      <c r="A232" s="2">
        <v>27463</v>
      </c>
      <c r="B232">
        <v>160.36000000000001</v>
      </c>
      <c r="C232">
        <v>-38.36</v>
      </c>
      <c r="D232">
        <v>-39.28</v>
      </c>
    </row>
    <row r="233" spans="1:4" x14ac:dyDescent="0.3">
      <c r="A233" s="2">
        <v>27468</v>
      </c>
      <c r="B233">
        <v>160.53</v>
      </c>
      <c r="C233">
        <v>-38.53</v>
      </c>
      <c r="D233">
        <v>-39.450000000000003</v>
      </c>
    </row>
    <row r="234" spans="1:4" x14ac:dyDescent="0.3">
      <c r="A234" s="2">
        <v>27473</v>
      </c>
      <c r="B234">
        <v>160.76</v>
      </c>
      <c r="C234">
        <v>-38.76</v>
      </c>
      <c r="D234">
        <v>-39.68</v>
      </c>
    </row>
    <row r="235" spans="1:4" x14ac:dyDescent="0.3">
      <c r="A235" s="2">
        <v>27478</v>
      </c>
      <c r="B235">
        <v>160.68</v>
      </c>
      <c r="C235">
        <v>-38.68</v>
      </c>
      <c r="D235">
        <v>-39.6</v>
      </c>
    </row>
    <row r="236" spans="1:4" x14ac:dyDescent="0.3">
      <c r="A236" s="2">
        <v>27484</v>
      </c>
      <c r="B236">
        <v>160.61000000000001</v>
      </c>
      <c r="C236">
        <v>-38.61</v>
      </c>
      <c r="D236">
        <v>-39.53</v>
      </c>
    </row>
    <row r="237" spans="1:4" x14ac:dyDescent="0.3">
      <c r="A237" s="2">
        <v>27489</v>
      </c>
      <c r="B237">
        <v>160.56</v>
      </c>
      <c r="C237">
        <v>-38.56</v>
      </c>
      <c r="D237">
        <v>-39.479999999999897</v>
      </c>
    </row>
    <row r="238" spans="1:4" x14ac:dyDescent="0.3">
      <c r="A238" s="2">
        <v>27494</v>
      </c>
      <c r="B238">
        <v>160.44999999999899</v>
      </c>
      <c r="C238">
        <v>-38.450000000000003</v>
      </c>
      <c r="D238">
        <v>-39.369999999999898</v>
      </c>
    </row>
    <row r="239" spans="1:4" x14ac:dyDescent="0.3">
      <c r="A239" s="2">
        <v>27499</v>
      </c>
      <c r="B239">
        <v>160.58000000000001</v>
      </c>
      <c r="C239">
        <v>-38.58</v>
      </c>
      <c r="D239">
        <v>-39.5</v>
      </c>
    </row>
    <row r="240" spans="1:4" x14ac:dyDescent="0.3">
      <c r="A240" s="2">
        <v>27504</v>
      </c>
      <c r="B240">
        <v>160.54</v>
      </c>
      <c r="C240">
        <v>-38.54</v>
      </c>
      <c r="D240">
        <v>-39.46</v>
      </c>
    </row>
    <row r="241" spans="1:4" x14ac:dyDescent="0.3">
      <c r="A241" s="2">
        <v>27509</v>
      </c>
      <c r="B241">
        <v>160.46</v>
      </c>
      <c r="C241">
        <v>-38.46</v>
      </c>
      <c r="D241">
        <v>-39.380000000000003</v>
      </c>
    </row>
    <row r="242" spans="1:4" x14ac:dyDescent="0.3">
      <c r="A242" s="2">
        <v>27514</v>
      </c>
      <c r="B242">
        <v>160.41</v>
      </c>
      <c r="C242">
        <v>-38.409999999999897</v>
      </c>
      <c r="D242">
        <v>-39.33</v>
      </c>
    </row>
    <row r="243" spans="1:4" x14ac:dyDescent="0.3">
      <c r="A243" s="2">
        <v>27519</v>
      </c>
      <c r="B243">
        <v>160.1</v>
      </c>
      <c r="C243">
        <v>-38.1</v>
      </c>
      <c r="D243">
        <v>-39.020000000000003</v>
      </c>
    </row>
    <row r="244" spans="1:4" x14ac:dyDescent="0.3">
      <c r="A244" s="2">
        <v>27524</v>
      </c>
      <c r="B244">
        <v>159.21</v>
      </c>
      <c r="C244">
        <v>-37.21</v>
      </c>
      <c r="D244">
        <v>-38.130000000000003</v>
      </c>
    </row>
    <row r="245" spans="1:4" x14ac:dyDescent="0.3">
      <c r="A245" s="2">
        <v>27529</v>
      </c>
      <c r="B245">
        <v>159.229999999999</v>
      </c>
      <c r="C245">
        <v>-37.229999999999897</v>
      </c>
      <c r="D245">
        <v>-38.15</v>
      </c>
    </row>
    <row r="246" spans="1:4" x14ac:dyDescent="0.3">
      <c r="A246" s="2">
        <v>27534</v>
      </c>
      <c r="B246">
        <v>159.35</v>
      </c>
      <c r="C246">
        <v>-37.35</v>
      </c>
      <c r="D246">
        <v>-38.270000000000003</v>
      </c>
    </row>
    <row r="247" spans="1:4" x14ac:dyDescent="0.3">
      <c r="A247" s="2">
        <v>27539</v>
      </c>
      <c r="B247">
        <v>159.38999999999899</v>
      </c>
      <c r="C247">
        <v>-37.39</v>
      </c>
      <c r="D247">
        <v>-38.31</v>
      </c>
    </row>
    <row r="248" spans="1:4" x14ac:dyDescent="0.3">
      <c r="A248" s="2">
        <v>27545</v>
      </c>
      <c r="B248">
        <v>159.44</v>
      </c>
      <c r="C248">
        <v>-37.44</v>
      </c>
      <c r="D248">
        <v>-38.36</v>
      </c>
    </row>
    <row r="249" spans="1:4" x14ac:dyDescent="0.3">
      <c r="A249" s="2">
        <v>27550</v>
      </c>
      <c r="B249">
        <v>159.35</v>
      </c>
      <c r="C249">
        <v>-37.35</v>
      </c>
      <c r="D249">
        <v>-38.270000000000003</v>
      </c>
    </row>
    <row r="250" spans="1:4" x14ac:dyDescent="0.3">
      <c r="A250" s="2">
        <v>27555</v>
      </c>
      <c r="B250">
        <v>159.19999999999899</v>
      </c>
      <c r="C250">
        <v>-37.200000000000003</v>
      </c>
      <c r="D250">
        <v>-38.119999999999898</v>
      </c>
    </row>
    <row r="251" spans="1:4" x14ac:dyDescent="0.3">
      <c r="A251" s="2">
        <v>27560</v>
      </c>
      <c r="B251">
        <v>159.22</v>
      </c>
      <c r="C251">
        <v>-37.22</v>
      </c>
      <c r="D251">
        <v>-38.14</v>
      </c>
    </row>
    <row r="252" spans="1:4" x14ac:dyDescent="0.3">
      <c r="A252" s="2">
        <v>27565</v>
      </c>
      <c r="B252">
        <v>159.11000000000001</v>
      </c>
      <c r="C252">
        <v>-37.11</v>
      </c>
      <c r="D252">
        <v>-38.03</v>
      </c>
    </row>
    <row r="253" spans="1:4" x14ac:dyDescent="0.3">
      <c r="A253" s="2">
        <v>27570</v>
      </c>
      <c r="B253">
        <v>158.97</v>
      </c>
      <c r="C253">
        <v>-36.97</v>
      </c>
      <c r="D253">
        <v>-37.89</v>
      </c>
    </row>
    <row r="254" spans="1:4" x14ac:dyDescent="0.3">
      <c r="A254" s="2">
        <v>27575</v>
      </c>
      <c r="B254">
        <v>158.91999999999899</v>
      </c>
      <c r="C254">
        <v>-36.92</v>
      </c>
      <c r="D254">
        <v>-37.840000000000003</v>
      </c>
    </row>
    <row r="255" spans="1:4" x14ac:dyDescent="0.3">
      <c r="A255" s="2">
        <v>27580</v>
      </c>
      <c r="B255">
        <v>158.9</v>
      </c>
      <c r="C255">
        <v>-36.9</v>
      </c>
      <c r="D255">
        <v>-37.82</v>
      </c>
    </row>
    <row r="256" spans="1:4" x14ac:dyDescent="0.3">
      <c r="A256" s="2">
        <v>27585</v>
      </c>
      <c r="B256">
        <v>158.93</v>
      </c>
      <c r="C256">
        <v>-36.93</v>
      </c>
      <c r="D256">
        <v>-37.85</v>
      </c>
    </row>
    <row r="257" spans="1:4" x14ac:dyDescent="0.3">
      <c r="A257" s="2">
        <v>27621</v>
      </c>
      <c r="B257">
        <v>160.69999999999899</v>
      </c>
      <c r="C257">
        <v>-38.700000000000003</v>
      </c>
      <c r="D257">
        <v>-39.619999999999898</v>
      </c>
    </row>
    <row r="258" spans="1:4" x14ac:dyDescent="0.3">
      <c r="A258" s="2">
        <v>27626</v>
      </c>
      <c r="B258">
        <v>160.66999999999899</v>
      </c>
      <c r="C258">
        <v>-38.67</v>
      </c>
      <c r="D258">
        <v>-39.590000000000003</v>
      </c>
    </row>
    <row r="259" spans="1:4" x14ac:dyDescent="0.3">
      <c r="A259" s="2">
        <v>27631</v>
      </c>
      <c r="B259">
        <v>160.59</v>
      </c>
      <c r="C259">
        <v>-38.590000000000003</v>
      </c>
      <c r="D259">
        <v>-39.51</v>
      </c>
    </row>
    <row r="260" spans="1:4" x14ac:dyDescent="0.3">
      <c r="A260" s="2">
        <v>27637</v>
      </c>
      <c r="B260">
        <v>160.46</v>
      </c>
      <c r="C260">
        <v>-38.46</v>
      </c>
      <c r="D260">
        <v>-39.380000000000003</v>
      </c>
    </row>
    <row r="261" spans="1:4" x14ac:dyDescent="0.3">
      <c r="A261" s="2">
        <v>27642</v>
      </c>
      <c r="B261">
        <v>160.68</v>
      </c>
      <c r="C261">
        <v>-38.68</v>
      </c>
      <c r="D261">
        <v>-39.6</v>
      </c>
    </row>
    <row r="262" spans="1:4" x14ac:dyDescent="0.3">
      <c r="A262" s="2">
        <v>27647</v>
      </c>
      <c r="B262">
        <v>160.63999999999899</v>
      </c>
      <c r="C262">
        <v>-38.64</v>
      </c>
      <c r="D262">
        <v>-39.56</v>
      </c>
    </row>
    <row r="263" spans="1:4" x14ac:dyDescent="0.3">
      <c r="A263" s="2">
        <v>27652</v>
      </c>
      <c r="B263">
        <v>160.49</v>
      </c>
      <c r="C263">
        <v>-38.49</v>
      </c>
      <c r="D263">
        <v>-39.409999999999897</v>
      </c>
    </row>
    <row r="264" spans="1:4" x14ac:dyDescent="0.3">
      <c r="A264" s="2">
        <v>27657</v>
      </c>
      <c r="B264">
        <v>160.56</v>
      </c>
      <c r="C264">
        <v>-38.56</v>
      </c>
      <c r="D264">
        <v>-39.479999999999897</v>
      </c>
    </row>
    <row r="265" spans="1:4" x14ac:dyDescent="0.3">
      <c r="A265" s="2">
        <v>27662</v>
      </c>
      <c r="B265">
        <v>160.59</v>
      </c>
      <c r="C265">
        <v>-38.590000000000003</v>
      </c>
      <c r="D265">
        <v>-39.51</v>
      </c>
    </row>
    <row r="266" spans="1:4" x14ac:dyDescent="0.3">
      <c r="A266" s="2">
        <v>27667</v>
      </c>
      <c r="B266">
        <v>160.55000000000001</v>
      </c>
      <c r="C266">
        <v>-38.549999999999898</v>
      </c>
      <c r="D266">
        <v>-39.47</v>
      </c>
    </row>
    <row r="267" spans="1:4" x14ac:dyDescent="0.3">
      <c r="A267" s="2">
        <v>27672</v>
      </c>
      <c r="B267">
        <v>160.36000000000001</v>
      </c>
      <c r="C267">
        <v>-38.36</v>
      </c>
      <c r="D267">
        <v>-39.28</v>
      </c>
    </row>
    <row r="268" spans="1:4" x14ac:dyDescent="0.3">
      <c r="A268" s="2">
        <v>27677</v>
      </c>
      <c r="B268">
        <v>160.37</v>
      </c>
      <c r="C268">
        <v>-38.369999999999898</v>
      </c>
      <c r="D268">
        <v>-39.29</v>
      </c>
    </row>
    <row r="269" spans="1:4" x14ac:dyDescent="0.3">
      <c r="A269" s="2">
        <v>27713</v>
      </c>
      <c r="B269">
        <v>159.94</v>
      </c>
      <c r="C269">
        <v>-37.94</v>
      </c>
      <c r="D269">
        <v>-38.86</v>
      </c>
    </row>
    <row r="270" spans="1:4" x14ac:dyDescent="0.3">
      <c r="A270" s="2">
        <v>27718</v>
      </c>
      <c r="B270">
        <v>159.83000000000001</v>
      </c>
      <c r="C270">
        <v>-37.83</v>
      </c>
      <c r="D270">
        <v>-38.75</v>
      </c>
    </row>
    <row r="271" spans="1:4" x14ac:dyDescent="0.3">
      <c r="A271" s="2">
        <v>27723</v>
      </c>
      <c r="B271">
        <v>159.86000000000001</v>
      </c>
      <c r="C271">
        <v>-37.86</v>
      </c>
      <c r="D271">
        <v>-38.78</v>
      </c>
    </row>
    <row r="272" spans="1:4" x14ac:dyDescent="0.3">
      <c r="A272" s="2">
        <v>27728</v>
      </c>
      <c r="B272">
        <v>159.84</v>
      </c>
      <c r="C272">
        <v>-37.840000000000003</v>
      </c>
      <c r="D272">
        <v>-38.76</v>
      </c>
    </row>
    <row r="273" spans="1:4" x14ac:dyDescent="0.3">
      <c r="A273" s="2">
        <v>27733</v>
      </c>
      <c r="B273">
        <v>159.84</v>
      </c>
      <c r="C273">
        <v>-37.840000000000003</v>
      </c>
      <c r="D273">
        <v>-38.76</v>
      </c>
    </row>
    <row r="274" spans="1:4" x14ac:dyDescent="0.3">
      <c r="A274" s="2">
        <v>27738</v>
      </c>
      <c r="B274">
        <v>160.01</v>
      </c>
      <c r="C274">
        <v>-38.01</v>
      </c>
      <c r="D274">
        <v>-38.93</v>
      </c>
    </row>
    <row r="275" spans="1:4" x14ac:dyDescent="0.3">
      <c r="A275" s="2">
        <v>27743</v>
      </c>
      <c r="B275">
        <v>159.96</v>
      </c>
      <c r="C275">
        <v>-37.96</v>
      </c>
      <c r="D275">
        <v>-38.880000000000003</v>
      </c>
    </row>
    <row r="276" spans="1:4" x14ac:dyDescent="0.3">
      <c r="A276" s="2">
        <v>27748</v>
      </c>
      <c r="B276">
        <v>159.91</v>
      </c>
      <c r="C276">
        <v>-37.909999999999897</v>
      </c>
      <c r="D276">
        <v>-38.83</v>
      </c>
    </row>
    <row r="277" spans="1:4" x14ac:dyDescent="0.3">
      <c r="A277" s="2">
        <v>27753</v>
      </c>
      <c r="B277">
        <v>159.88999999999899</v>
      </c>
      <c r="C277">
        <v>-37.89</v>
      </c>
      <c r="D277">
        <v>-38.81</v>
      </c>
    </row>
    <row r="278" spans="1:4" x14ac:dyDescent="0.3">
      <c r="A278" s="2">
        <v>27759</v>
      </c>
      <c r="B278">
        <v>160.13999999999899</v>
      </c>
      <c r="C278">
        <v>-38.14</v>
      </c>
      <c r="D278">
        <v>-39.06</v>
      </c>
    </row>
    <row r="279" spans="1:4" x14ac:dyDescent="0.3">
      <c r="A279" s="2">
        <v>27764</v>
      </c>
      <c r="B279">
        <v>160.01</v>
      </c>
      <c r="C279">
        <v>-38.01</v>
      </c>
      <c r="D279">
        <v>-38.93</v>
      </c>
    </row>
    <row r="280" spans="1:4" x14ac:dyDescent="0.3">
      <c r="A280" s="2">
        <v>27769</v>
      </c>
      <c r="B280">
        <v>160</v>
      </c>
      <c r="C280">
        <v>-38</v>
      </c>
      <c r="D280">
        <v>-38.92</v>
      </c>
    </row>
    <row r="281" spans="1:4" x14ac:dyDescent="0.3">
      <c r="A281" s="2">
        <v>28034</v>
      </c>
      <c r="B281">
        <v>160.85</v>
      </c>
      <c r="C281">
        <v>-38.85</v>
      </c>
      <c r="D281">
        <v>-39.770000000000003</v>
      </c>
    </row>
    <row r="282" spans="1:4" x14ac:dyDescent="0.3">
      <c r="A282" s="2">
        <v>28065</v>
      </c>
      <c r="B282">
        <v>160.83000000000001</v>
      </c>
      <c r="C282">
        <v>-38.83</v>
      </c>
      <c r="D282">
        <v>-39.75</v>
      </c>
    </row>
    <row r="283" spans="1:4" x14ac:dyDescent="0.3">
      <c r="A283" s="2">
        <v>28095</v>
      </c>
      <c r="B283">
        <v>160.86000000000001</v>
      </c>
      <c r="C283">
        <v>-38.86</v>
      </c>
      <c r="D283">
        <v>-39.78</v>
      </c>
    </row>
    <row r="284" spans="1:4" x14ac:dyDescent="0.3">
      <c r="A284" s="2">
        <v>28126</v>
      </c>
      <c r="B284">
        <v>160.88999999999899</v>
      </c>
      <c r="C284">
        <v>-38.89</v>
      </c>
      <c r="D284">
        <v>-39.81</v>
      </c>
    </row>
    <row r="285" spans="1:4" x14ac:dyDescent="0.3">
      <c r="A285" s="2">
        <v>28157</v>
      </c>
      <c r="B285">
        <v>160.91999999999899</v>
      </c>
      <c r="C285">
        <v>-38.92</v>
      </c>
      <c r="D285">
        <v>-39.840000000000003</v>
      </c>
    </row>
    <row r="286" spans="1:4" x14ac:dyDescent="0.3">
      <c r="A286" s="2">
        <v>28185</v>
      </c>
      <c r="B286">
        <v>160.79</v>
      </c>
      <c r="C286">
        <v>-38.79</v>
      </c>
      <c r="D286">
        <v>-39.71</v>
      </c>
    </row>
    <row r="287" spans="1:4" x14ac:dyDescent="0.3">
      <c r="A287" s="2">
        <v>28389</v>
      </c>
      <c r="B287">
        <v>163.83000000000001</v>
      </c>
      <c r="C287">
        <v>-41.83</v>
      </c>
      <c r="D287">
        <v>-42.75</v>
      </c>
    </row>
    <row r="288" spans="1:4" x14ac:dyDescent="0.3">
      <c r="A288" s="2">
        <v>28437</v>
      </c>
      <c r="B288">
        <v>162.01</v>
      </c>
      <c r="C288">
        <v>-40.01</v>
      </c>
      <c r="D288">
        <v>-40.93</v>
      </c>
    </row>
    <row r="289" spans="1:4" x14ac:dyDescent="0.3">
      <c r="A289" s="2">
        <v>28529</v>
      </c>
      <c r="B289">
        <v>168.4</v>
      </c>
      <c r="C289">
        <v>-46.4</v>
      </c>
      <c r="D289">
        <v>-47.32</v>
      </c>
    </row>
    <row r="290" spans="1:4" x14ac:dyDescent="0.3">
      <c r="A290" s="2">
        <v>28573</v>
      </c>
      <c r="B290">
        <v>162.9</v>
      </c>
      <c r="C290">
        <v>-40.9</v>
      </c>
      <c r="D290">
        <v>-41.82</v>
      </c>
    </row>
    <row r="291" spans="1:4" x14ac:dyDescent="0.3">
      <c r="A291" s="2">
        <v>28591</v>
      </c>
      <c r="B291">
        <v>162.72</v>
      </c>
      <c r="C291">
        <v>-40.72</v>
      </c>
      <c r="D291">
        <v>-41.64</v>
      </c>
    </row>
    <row r="292" spans="1:4" x14ac:dyDescent="0.3">
      <c r="A292" s="2">
        <v>28628</v>
      </c>
      <c r="B292">
        <v>163.19</v>
      </c>
      <c r="C292">
        <v>-41.19</v>
      </c>
      <c r="D292">
        <v>-42.11</v>
      </c>
    </row>
    <row r="293" spans="1:4" x14ac:dyDescent="0.3">
      <c r="A293" s="2">
        <v>28660</v>
      </c>
      <c r="B293">
        <v>166.97</v>
      </c>
      <c r="C293">
        <v>-44.97</v>
      </c>
      <c r="D293">
        <v>-45.89</v>
      </c>
    </row>
    <row r="294" spans="1:4" x14ac:dyDescent="0.3">
      <c r="A294" s="2">
        <v>28691</v>
      </c>
      <c r="B294">
        <v>163.03</v>
      </c>
      <c r="C294">
        <v>-41.03</v>
      </c>
      <c r="D294">
        <v>-41.95</v>
      </c>
    </row>
    <row r="295" spans="1:4" x14ac:dyDescent="0.3">
      <c r="A295" s="2">
        <v>28768</v>
      </c>
      <c r="B295">
        <v>165.02</v>
      </c>
      <c r="C295">
        <v>-43.02</v>
      </c>
      <c r="D295">
        <v>-43.94</v>
      </c>
    </row>
    <row r="296" spans="1:4" x14ac:dyDescent="0.3">
      <c r="A296" s="2">
        <v>28804</v>
      </c>
      <c r="B296">
        <v>165.12</v>
      </c>
      <c r="C296">
        <v>-43.12</v>
      </c>
      <c r="D296">
        <v>-44.04</v>
      </c>
    </row>
    <row r="297" spans="1:4" x14ac:dyDescent="0.3">
      <c r="A297" s="2">
        <v>28831</v>
      </c>
      <c r="B297">
        <v>164.85</v>
      </c>
      <c r="C297">
        <v>-42.85</v>
      </c>
      <c r="D297">
        <v>-43.77</v>
      </c>
    </row>
    <row r="298" spans="1:4" x14ac:dyDescent="0.3">
      <c r="A298" s="2">
        <v>28865</v>
      </c>
      <c r="B298">
        <v>163.19999999999899</v>
      </c>
      <c r="C298">
        <v>-41.2</v>
      </c>
      <c r="D298">
        <v>-42.12</v>
      </c>
    </row>
    <row r="299" spans="1:4" x14ac:dyDescent="0.3">
      <c r="A299" s="2">
        <v>28891</v>
      </c>
      <c r="B299">
        <v>164.9</v>
      </c>
      <c r="C299">
        <v>-42.9</v>
      </c>
      <c r="D299">
        <v>-43.82</v>
      </c>
    </row>
    <row r="300" spans="1:4" x14ac:dyDescent="0.3">
      <c r="A300" s="2">
        <v>28919</v>
      </c>
      <c r="B300">
        <v>164.64</v>
      </c>
      <c r="C300">
        <v>-42.64</v>
      </c>
      <c r="D300">
        <v>-43.56</v>
      </c>
    </row>
    <row r="301" spans="1:4" x14ac:dyDescent="0.3">
      <c r="A301" s="2">
        <v>28947</v>
      </c>
      <c r="B301">
        <v>164.44</v>
      </c>
      <c r="C301">
        <v>-42.44</v>
      </c>
      <c r="D301">
        <v>-43.36</v>
      </c>
    </row>
    <row r="302" spans="1:4" x14ac:dyDescent="0.3">
      <c r="A302" s="2">
        <v>29005</v>
      </c>
      <c r="B302">
        <v>164.92</v>
      </c>
      <c r="C302">
        <v>-42.92</v>
      </c>
      <c r="D302">
        <v>-43.84</v>
      </c>
    </row>
    <row r="303" spans="1:4" x14ac:dyDescent="0.3">
      <c r="A303" s="2">
        <v>29096</v>
      </c>
      <c r="B303">
        <v>166.25</v>
      </c>
      <c r="C303">
        <v>-44.25</v>
      </c>
      <c r="D303">
        <v>-45.17</v>
      </c>
    </row>
    <row r="304" spans="1:4" x14ac:dyDescent="0.3">
      <c r="A304" s="2">
        <v>29255</v>
      </c>
      <c r="B304">
        <v>165.04</v>
      </c>
      <c r="C304">
        <v>-43.04</v>
      </c>
      <c r="D304">
        <v>-43.96</v>
      </c>
    </row>
    <row r="305" spans="1:4" x14ac:dyDescent="0.3">
      <c r="A305" s="2">
        <v>29335</v>
      </c>
      <c r="B305">
        <v>165.55</v>
      </c>
      <c r="C305">
        <v>-43.55</v>
      </c>
      <c r="D305">
        <v>-44.47</v>
      </c>
    </row>
    <row r="306" spans="1:4" x14ac:dyDescent="0.3">
      <c r="A306" s="2">
        <v>29370</v>
      </c>
      <c r="B306">
        <v>166.4</v>
      </c>
      <c r="C306">
        <v>-44.4</v>
      </c>
      <c r="D306">
        <v>-45.32</v>
      </c>
    </row>
    <row r="307" spans="1:4" x14ac:dyDescent="0.3">
      <c r="A307" s="2">
        <v>29402</v>
      </c>
      <c r="B307">
        <v>165.55</v>
      </c>
      <c r="C307">
        <v>-43.55</v>
      </c>
      <c r="D307">
        <v>-44.47</v>
      </c>
    </row>
    <row r="308" spans="1:4" x14ac:dyDescent="0.3">
      <c r="A308" s="2">
        <v>29426</v>
      </c>
      <c r="B308">
        <v>166.7</v>
      </c>
      <c r="C308">
        <v>-44.7</v>
      </c>
      <c r="D308">
        <v>-45.62</v>
      </c>
    </row>
    <row r="309" spans="1:4" x14ac:dyDescent="0.3">
      <c r="A309" s="2">
        <v>29460</v>
      </c>
      <c r="B309">
        <v>167.25</v>
      </c>
      <c r="C309">
        <v>-45.25</v>
      </c>
      <c r="D309">
        <v>-46.17</v>
      </c>
    </row>
    <row r="310" spans="1:4" x14ac:dyDescent="0.3">
      <c r="A310" s="2">
        <v>29479</v>
      </c>
      <c r="B310">
        <v>167.5</v>
      </c>
      <c r="C310">
        <v>-45.5</v>
      </c>
      <c r="D310">
        <v>-46.42</v>
      </c>
    </row>
    <row r="311" spans="1:4" x14ac:dyDescent="0.3">
      <c r="A311" s="2">
        <v>29524</v>
      </c>
      <c r="B311">
        <v>167.85</v>
      </c>
      <c r="C311">
        <v>-45.85</v>
      </c>
      <c r="D311">
        <v>-46.77</v>
      </c>
    </row>
    <row r="312" spans="1:4" x14ac:dyDescent="0.3">
      <c r="A312" s="2">
        <v>29551</v>
      </c>
      <c r="B312">
        <v>167.9</v>
      </c>
      <c r="C312">
        <v>-45.9</v>
      </c>
      <c r="D312">
        <v>-46.82</v>
      </c>
    </row>
    <row r="313" spans="1:4" x14ac:dyDescent="0.3">
      <c r="A313" s="2">
        <v>29558</v>
      </c>
      <c r="B313">
        <v>167.2</v>
      </c>
      <c r="C313">
        <v>-45.2</v>
      </c>
      <c r="D313">
        <v>-46.12</v>
      </c>
    </row>
    <row r="314" spans="1:4" x14ac:dyDescent="0.3">
      <c r="A314" s="2">
        <v>29619</v>
      </c>
      <c r="B314">
        <v>168.58</v>
      </c>
      <c r="C314">
        <v>-46.58</v>
      </c>
      <c r="D314">
        <v>-47.5</v>
      </c>
    </row>
    <row r="315" spans="1:4" x14ac:dyDescent="0.3">
      <c r="A315" s="2">
        <v>29707</v>
      </c>
      <c r="B315">
        <v>167.98</v>
      </c>
      <c r="C315">
        <v>-45.98</v>
      </c>
      <c r="D315">
        <v>-46.9</v>
      </c>
    </row>
    <row r="316" spans="1:4" x14ac:dyDescent="0.3">
      <c r="A316" s="2">
        <v>29720</v>
      </c>
      <c r="B316">
        <v>168.08</v>
      </c>
      <c r="C316">
        <v>-46.08</v>
      </c>
      <c r="D316">
        <v>-47</v>
      </c>
    </row>
    <row r="317" spans="1:4" x14ac:dyDescent="0.3">
      <c r="A317" s="2">
        <v>29742</v>
      </c>
      <c r="B317">
        <v>168.18</v>
      </c>
      <c r="C317">
        <v>-46.18</v>
      </c>
      <c r="D317">
        <v>-47.1</v>
      </c>
    </row>
    <row r="318" spans="1:4" x14ac:dyDescent="0.3">
      <c r="A318" s="2">
        <v>29774</v>
      </c>
      <c r="B318">
        <v>168.81</v>
      </c>
      <c r="C318">
        <v>-46.81</v>
      </c>
      <c r="D318">
        <v>-47.73</v>
      </c>
    </row>
    <row r="319" spans="1:4" x14ac:dyDescent="0.3">
      <c r="A319" s="2">
        <v>29816</v>
      </c>
      <c r="B319">
        <v>169.95</v>
      </c>
      <c r="C319">
        <v>-47.95</v>
      </c>
      <c r="D319">
        <v>-48.87</v>
      </c>
    </row>
    <row r="320" spans="1:4" x14ac:dyDescent="0.3">
      <c r="A320" s="2">
        <v>29852</v>
      </c>
      <c r="B320">
        <v>170.52</v>
      </c>
      <c r="C320">
        <v>-48.52</v>
      </c>
      <c r="D320">
        <v>-49.44</v>
      </c>
    </row>
    <row r="321" spans="1:4" x14ac:dyDescent="0.3">
      <c r="A321" s="2">
        <v>29889</v>
      </c>
      <c r="B321">
        <v>171.02</v>
      </c>
      <c r="C321">
        <v>-49.02</v>
      </c>
      <c r="D321">
        <v>-49.94</v>
      </c>
    </row>
    <row r="322" spans="1:4" x14ac:dyDescent="0.3">
      <c r="A322" s="2">
        <v>29909</v>
      </c>
      <c r="B322">
        <v>170.9</v>
      </c>
      <c r="C322">
        <v>-48.9</v>
      </c>
      <c r="D322">
        <v>-49.82</v>
      </c>
    </row>
    <row r="323" spans="1:4" x14ac:dyDescent="0.3">
      <c r="A323" s="2">
        <v>29933</v>
      </c>
      <c r="B323">
        <v>171.1</v>
      </c>
      <c r="C323">
        <v>-49.1</v>
      </c>
      <c r="D323">
        <v>-50.02</v>
      </c>
    </row>
    <row r="324" spans="1:4" x14ac:dyDescent="0.3">
      <c r="A324" s="2">
        <v>29984</v>
      </c>
      <c r="B324">
        <v>170.65</v>
      </c>
      <c r="C324">
        <v>-48.65</v>
      </c>
      <c r="D324">
        <v>-49.57</v>
      </c>
    </row>
    <row r="325" spans="1:4" x14ac:dyDescent="0.3">
      <c r="A325" s="2">
        <v>30008</v>
      </c>
      <c r="B325">
        <v>170.52</v>
      </c>
      <c r="C325">
        <v>-48.52</v>
      </c>
      <c r="D325">
        <v>-49.44</v>
      </c>
    </row>
    <row r="326" spans="1:4" x14ac:dyDescent="0.3">
      <c r="A326" s="2">
        <v>30070</v>
      </c>
      <c r="B326">
        <v>170.35</v>
      </c>
      <c r="C326">
        <v>-48.35</v>
      </c>
      <c r="D326">
        <v>-49.27</v>
      </c>
    </row>
    <row r="327" spans="1:4" x14ac:dyDescent="0.3">
      <c r="A327" s="2">
        <v>30090</v>
      </c>
      <c r="B327">
        <v>170.59</v>
      </c>
      <c r="C327">
        <v>-48.59</v>
      </c>
      <c r="D327">
        <v>-49.51</v>
      </c>
    </row>
    <row r="328" spans="1:4" x14ac:dyDescent="0.3">
      <c r="A328" s="2">
        <v>30110</v>
      </c>
      <c r="B328">
        <v>170.35</v>
      </c>
      <c r="C328">
        <v>-48.35</v>
      </c>
      <c r="D328">
        <v>-49.27</v>
      </c>
    </row>
    <row r="329" spans="1:4" x14ac:dyDescent="0.3">
      <c r="A329" s="2">
        <v>30147</v>
      </c>
      <c r="B329">
        <v>170.15</v>
      </c>
      <c r="C329">
        <v>-48.15</v>
      </c>
      <c r="D329">
        <v>-49.07</v>
      </c>
    </row>
    <row r="330" spans="1:4" x14ac:dyDescent="0.3">
      <c r="A330" s="2">
        <v>30180</v>
      </c>
      <c r="B330">
        <v>170.48</v>
      </c>
      <c r="C330">
        <v>-48.48</v>
      </c>
      <c r="D330">
        <v>-49.4</v>
      </c>
    </row>
    <row r="331" spans="1:4" x14ac:dyDescent="0.3">
      <c r="A331" s="2">
        <v>30236</v>
      </c>
      <c r="B331">
        <v>171.56</v>
      </c>
      <c r="C331">
        <v>-49.56</v>
      </c>
      <c r="D331">
        <v>-50.48</v>
      </c>
    </row>
    <row r="332" spans="1:4" x14ac:dyDescent="0.3">
      <c r="A332" s="2">
        <v>30273</v>
      </c>
      <c r="B332">
        <v>172.08</v>
      </c>
      <c r="C332">
        <v>-50.08</v>
      </c>
      <c r="D332">
        <v>-51</v>
      </c>
    </row>
    <row r="333" spans="1:4" x14ac:dyDescent="0.3">
      <c r="A333" s="2">
        <v>30305</v>
      </c>
      <c r="B333">
        <v>170.12</v>
      </c>
      <c r="C333">
        <v>-48.12</v>
      </c>
      <c r="D333">
        <v>-49.04</v>
      </c>
    </row>
    <row r="334" spans="1:4" x14ac:dyDescent="0.3">
      <c r="A334" s="2">
        <v>30354</v>
      </c>
      <c r="B334">
        <v>170.64</v>
      </c>
      <c r="C334">
        <v>-48.64</v>
      </c>
      <c r="D334">
        <v>-49.56</v>
      </c>
    </row>
    <row r="335" spans="1:4" x14ac:dyDescent="0.3">
      <c r="A335" s="2">
        <v>30390</v>
      </c>
      <c r="B335">
        <v>170.31</v>
      </c>
      <c r="C335">
        <v>-48.31</v>
      </c>
      <c r="D335">
        <v>-49.23</v>
      </c>
    </row>
    <row r="336" spans="1:4" x14ac:dyDescent="0.3">
      <c r="A336" s="2">
        <v>30523</v>
      </c>
      <c r="B336">
        <v>170.68</v>
      </c>
      <c r="C336">
        <v>-48.68</v>
      </c>
      <c r="D336">
        <v>-49.6</v>
      </c>
    </row>
    <row r="337" spans="1:4" x14ac:dyDescent="0.3">
      <c r="A337" s="2">
        <v>30558</v>
      </c>
      <c r="B337">
        <v>170.95</v>
      </c>
      <c r="C337">
        <v>-48.95</v>
      </c>
      <c r="D337">
        <v>-49.87</v>
      </c>
    </row>
    <row r="338" spans="1:4" x14ac:dyDescent="0.3">
      <c r="A338" s="2">
        <v>30616</v>
      </c>
      <c r="B338">
        <v>171.87</v>
      </c>
      <c r="C338">
        <v>-49.87</v>
      </c>
      <c r="D338">
        <v>-50.79</v>
      </c>
    </row>
    <row r="339" spans="1:4" x14ac:dyDescent="0.3">
      <c r="A339" s="2">
        <v>30710</v>
      </c>
      <c r="B339">
        <v>171.61</v>
      </c>
      <c r="C339">
        <v>-49.61</v>
      </c>
      <c r="D339">
        <v>-50.53</v>
      </c>
    </row>
    <row r="340" spans="1:4" x14ac:dyDescent="0.3">
      <c r="A340" s="2">
        <v>30711</v>
      </c>
      <c r="B340">
        <v>171.64</v>
      </c>
      <c r="C340">
        <v>-49.64</v>
      </c>
      <c r="D340">
        <v>-50.56</v>
      </c>
    </row>
    <row r="341" spans="1:4" x14ac:dyDescent="0.3">
      <c r="A341" s="2">
        <v>30791</v>
      </c>
      <c r="B341">
        <v>171.11</v>
      </c>
      <c r="C341">
        <v>-49.11</v>
      </c>
      <c r="D341">
        <v>-50.03</v>
      </c>
    </row>
    <row r="342" spans="1:4" x14ac:dyDescent="0.3">
      <c r="A342" s="2">
        <v>30846</v>
      </c>
      <c r="B342">
        <v>171.43</v>
      </c>
      <c r="C342">
        <v>-49.43</v>
      </c>
      <c r="D342">
        <v>-50.35</v>
      </c>
    </row>
    <row r="343" spans="1:4" x14ac:dyDescent="0.3">
      <c r="A343" s="2">
        <v>31126</v>
      </c>
      <c r="B343">
        <v>172.73</v>
      </c>
      <c r="C343">
        <v>-50.73</v>
      </c>
      <c r="D343">
        <v>-51.65</v>
      </c>
    </row>
    <row r="344" spans="1:4" x14ac:dyDescent="0.3">
      <c r="A344" s="2">
        <v>31132</v>
      </c>
      <c r="B344">
        <v>171.65</v>
      </c>
      <c r="C344">
        <v>-49.65</v>
      </c>
      <c r="D344">
        <v>-50.57</v>
      </c>
    </row>
    <row r="345" spans="1:4" x14ac:dyDescent="0.3">
      <c r="A345" s="2">
        <v>31211</v>
      </c>
      <c r="B345">
        <v>172.78</v>
      </c>
      <c r="C345">
        <v>-50.78</v>
      </c>
      <c r="D345">
        <v>-51.7</v>
      </c>
    </row>
    <row r="346" spans="1:4" x14ac:dyDescent="0.3">
      <c r="A346" s="2">
        <v>31217</v>
      </c>
      <c r="B346">
        <v>173.35</v>
      </c>
      <c r="C346">
        <v>-51.35</v>
      </c>
      <c r="D346">
        <v>-52.27</v>
      </c>
    </row>
    <row r="347" spans="1:4" x14ac:dyDescent="0.3">
      <c r="A347" s="2">
        <v>31245</v>
      </c>
      <c r="B347">
        <v>173.66</v>
      </c>
      <c r="C347">
        <v>-51.66</v>
      </c>
      <c r="D347">
        <v>-52.58</v>
      </c>
    </row>
    <row r="348" spans="1:4" x14ac:dyDescent="0.3">
      <c r="A348" s="2">
        <v>31278</v>
      </c>
      <c r="B348">
        <v>173.95</v>
      </c>
      <c r="C348">
        <v>-51.95</v>
      </c>
      <c r="D348">
        <v>-52.87</v>
      </c>
    </row>
    <row r="349" spans="1:4" x14ac:dyDescent="0.3">
      <c r="A349" s="2">
        <v>31306</v>
      </c>
      <c r="B349">
        <v>174.67</v>
      </c>
      <c r="C349">
        <v>-52.67</v>
      </c>
      <c r="D349">
        <v>-53.59</v>
      </c>
    </row>
    <row r="350" spans="1:4" x14ac:dyDescent="0.3">
      <c r="A350" s="2">
        <v>31327</v>
      </c>
      <c r="B350">
        <v>174.53</v>
      </c>
      <c r="C350">
        <v>-52.53</v>
      </c>
      <c r="D350">
        <v>-53.45</v>
      </c>
    </row>
    <row r="351" spans="1:4" x14ac:dyDescent="0.3">
      <c r="A351" s="2">
        <v>31370</v>
      </c>
      <c r="B351">
        <v>174.54</v>
      </c>
      <c r="C351">
        <v>-52.54</v>
      </c>
      <c r="D351">
        <v>-53.46</v>
      </c>
    </row>
    <row r="352" spans="1:4" x14ac:dyDescent="0.3">
      <c r="A352" s="2">
        <v>31397</v>
      </c>
      <c r="B352">
        <v>174.44</v>
      </c>
      <c r="C352">
        <v>-52.44</v>
      </c>
      <c r="D352">
        <v>-53.36</v>
      </c>
    </row>
    <row r="353" spans="1:4" x14ac:dyDescent="0.3">
      <c r="A353" s="2">
        <v>31421</v>
      </c>
      <c r="B353">
        <v>174.4</v>
      </c>
      <c r="C353">
        <v>-52.4</v>
      </c>
      <c r="D353">
        <v>-53.32</v>
      </c>
    </row>
    <row r="354" spans="1:4" x14ac:dyDescent="0.3">
      <c r="A354" s="2">
        <v>31467</v>
      </c>
      <c r="B354">
        <v>173.89</v>
      </c>
      <c r="C354">
        <v>-51.89</v>
      </c>
      <c r="D354">
        <v>-52.81</v>
      </c>
    </row>
    <row r="355" spans="1:4" x14ac:dyDescent="0.3">
      <c r="A355" s="2">
        <v>31490</v>
      </c>
      <c r="B355">
        <v>174.82</v>
      </c>
      <c r="C355">
        <v>-52.82</v>
      </c>
      <c r="D355">
        <v>-53.74</v>
      </c>
    </row>
    <row r="356" spans="1:4" x14ac:dyDescent="0.3">
      <c r="A356" s="2">
        <v>31583</v>
      </c>
      <c r="B356">
        <v>174.31</v>
      </c>
      <c r="C356">
        <v>-52.31</v>
      </c>
      <c r="D356">
        <v>-53.23</v>
      </c>
    </row>
    <row r="357" spans="1:4" x14ac:dyDescent="0.3">
      <c r="A357" s="2">
        <v>31615</v>
      </c>
      <c r="B357">
        <v>174.84</v>
      </c>
      <c r="C357">
        <v>-52.84</v>
      </c>
      <c r="D357">
        <v>-53.76</v>
      </c>
    </row>
    <row r="358" spans="1:4" x14ac:dyDescent="0.3">
      <c r="A358" s="2">
        <v>31635</v>
      </c>
      <c r="B358">
        <v>175.1</v>
      </c>
      <c r="C358">
        <v>-53.1</v>
      </c>
      <c r="D358">
        <v>-54.02</v>
      </c>
    </row>
    <row r="359" spans="1:4" x14ac:dyDescent="0.3">
      <c r="A359" s="2">
        <v>31684</v>
      </c>
      <c r="B359">
        <v>175.57</v>
      </c>
      <c r="C359">
        <v>-53.57</v>
      </c>
      <c r="D359">
        <v>-54.49</v>
      </c>
    </row>
    <row r="360" spans="1:4" x14ac:dyDescent="0.3">
      <c r="A360" s="2">
        <v>31733</v>
      </c>
      <c r="B360">
        <v>175.78</v>
      </c>
      <c r="C360">
        <v>-53.78</v>
      </c>
      <c r="D360">
        <v>-54.7</v>
      </c>
    </row>
    <row r="361" spans="1:4" x14ac:dyDescent="0.3">
      <c r="A361" s="2">
        <v>31762</v>
      </c>
      <c r="B361">
        <v>175.91</v>
      </c>
      <c r="C361">
        <v>-53.91</v>
      </c>
      <c r="D361">
        <v>-54.83</v>
      </c>
    </row>
    <row r="362" spans="1:4" x14ac:dyDescent="0.3">
      <c r="A362" s="2">
        <v>31789</v>
      </c>
      <c r="B362">
        <v>175.57</v>
      </c>
      <c r="C362">
        <v>-53.57</v>
      </c>
      <c r="D362">
        <v>-54.49</v>
      </c>
    </row>
    <row r="363" spans="1:4" x14ac:dyDescent="0.3">
      <c r="A363" s="2">
        <v>31831</v>
      </c>
      <c r="B363">
        <v>175.62</v>
      </c>
      <c r="C363">
        <v>-53.62</v>
      </c>
      <c r="D363">
        <v>-54.54</v>
      </c>
    </row>
    <row r="364" spans="1:4" x14ac:dyDescent="0.3">
      <c r="A364" s="2">
        <v>31854</v>
      </c>
      <c r="B364">
        <v>175.77</v>
      </c>
      <c r="C364">
        <v>-53.77</v>
      </c>
      <c r="D364">
        <v>-54.69</v>
      </c>
    </row>
    <row r="365" spans="1:4" x14ac:dyDescent="0.3">
      <c r="A365" s="2">
        <v>31904</v>
      </c>
      <c r="B365">
        <v>175.55</v>
      </c>
      <c r="C365">
        <v>-53.55</v>
      </c>
      <c r="D365">
        <v>-54.47</v>
      </c>
    </row>
    <row r="366" spans="1:4" x14ac:dyDescent="0.3">
      <c r="A366" s="2">
        <v>31946</v>
      </c>
      <c r="B366">
        <v>176.22</v>
      </c>
      <c r="C366">
        <v>-54.22</v>
      </c>
      <c r="D366">
        <v>-55.14</v>
      </c>
    </row>
    <row r="367" spans="1:4" x14ac:dyDescent="0.3">
      <c r="A367" s="2">
        <v>31950</v>
      </c>
      <c r="B367">
        <v>176.02</v>
      </c>
      <c r="C367">
        <v>-54.02</v>
      </c>
      <c r="D367">
        <v>-54.94</v>
      </c>
    </row>
    <row r="368" spans="1:4" x14ac:dyDescent="0.3">
      <c r="A368" s="2">
        <v>31993</v>
      </c>
      <c r="B368">
        <v>176.83</v>
      </c>
      <c r="C368">
        <v>-54.83</v>
      </c>
      <c r="D368">
        <v>-55.75</v>
      </c>
    </row>
    <row r="369" spans="1:4" x14ac:dyDescent="0.3">
      <c r="A369" s="2">
        <v>32022</v>
      </c>
      <c r="B369">
        <v>177.15</v>
      </c>
      <c r="C369">
        <v>-55.15</v>
      </c>
      <c r="D369">
        <v>-56.07</v>
      </c>
    </row>
    <row r="370" spans="1:4" x14ac:dyDescent="0.3">
      <c r="A370" s="2">
        <v>32041</v>
      </c>
      <c r="B370">
        <v>177</v>
      </c>
      <c r="C370">
        <v>-55</v>
      </c>
      <c r="D370">
        <v>-55.92</v>
      </c>
    </row>
    <row r="371" spans="1:4" x14ac:dyDescent="0.3">
      <c r="A371" s="2">
        <v>32085</v>
      </c>
      <c r="B371">
        <v>177.35</v>
      </c>
      <c r="C371">
        <v>-55.35</v>
      </c>
      <c r="D371">
        <v>-56.27</v>
      </c>
    </row>
    <row r="372" spans="1:4" x14ac:dyDescent="0.3">
      <c r="A372" s="2">
        <v>32097</v>
      </c>
      <c r="B372">
        <v>176.58</v>
      </c>
      <c r="C372">
        <v>-54.58</v>
      </c>
      <c r="D372">
        <v>-55.5</v>
      </c>
    </row>
    <row r="373" spans="1:4" x14ac:dyDescent="0.3">
      <c r="A373" s="2">
        <v>32153</v>
      </c>
      <c r="B373">
        <v>177</v>
      </c>
      <c r="C373">
        <v>-55</v>
      </c>
      <c r="D373">
        <v>-55.92</v>
      </c>
    </row>
    <row r="374" spans="1:4" x14ac:dyDescent="0.3">
      <c r="A374" s="2">
        <v>32209</v>
      </c>
      <c r="B374">
        <v>176.81</v>
      </c>
      <c r="C374">
        <v>-54.81</v>
      </c>
      <c r="D374">
        <v>-55.73</v>
      </c>
    </row>
    <row r="375" spans="1:4" x14ac:dyDescent="0.3">
      <c r="A375" s="2">
        <v>32218</v>
      </c>
      <c r="B375">
        <v>176.88</v>
      </c>
      <c r="C375">
        <v>-54.88</v>
      </c>
      <c r="D375">
        <v>-55.8</v>
      </c>
    </row>
    <row r="376" spans="1:4" x14ac:dyDescent="0.3">
      <c r="A376" s="2">
        <v>32265</v>
      </c>
      <c r="B376">
        <v>176.67</v>
      </c>
      <c r="C376">
        <v>-54.67</v>
      </c>
      <c r="D376">
        <v>-55.59</v>
      </c>
    </row>
    <row r="377" spans="1:4" x14ac:dyDescent="0.3">
      <c r="A377" s="2">
        <v>32322</v>
      </c>
      <c r="B377">
        <v>177.12</v>
      </c>
      <c r="C377">
        <v>-55.12</v>
      </c>
      <c r="D377">
        <v>-56.04</v>
      </c>
    </row>
    <row r="378" spans="1:4" x14ac:dyDescent="0.3">
      <c r="A378" s="2">
        <v>32364</v>
      </c>
      <c r="B378">
        <v>177.96</v>
      </c>
      <c r="C378">
        <v>-55.96</v>
      </c>
      <c r="D378">
        <v>-56.88</v>
      </c>
    </row>
    <row r="379" spans="1:4" x14ac:dyDescent="0.3">
      <c r="A379" s="2">
        <v>32427</v>
      </c>
      <c r="B379">
        <v>178.5</v>
      </c>
      <c r="C379">
        <v>-56.5</v>
      </c>
      <c r="D379">
        <v>-57.42</v>
      </c>
    </row>
    <row r="380" spans="1:4" x14ac:dyDescent="0.3">
      <c r="A380" s="2">
        <v>32468</v>
      </c>
      <c r="B380">
        <v>178.45</v>
      </c>
      <c r="C380">
        <v>-56.45</v>
      </c>
      <c r="D380">
        <v>-57.37</v>
      </c>
    </row>
    <row r="381" spans="1:4" x14ac:dyDescent="0.3">
      <c r="A381" s="2">
        <v>32492</v>
      </c>
      <c r="B381">
        <v>178.4</v>
      </c>
      <c r="C381">
        <v>-56.4</v>
      </c>
      <c r="D381">
        <v>-57.32</v>
      </c>
    </row>
    <row r="382" spans="1:4" x14ac:dyDescent="0.3">
      <c r="A382" s="2">
        <v>32525</v>
      </c>
      <c r="B382">
        <v>178.15</v>
      </c>
      <c r="C382">
        <v>-56.15</v>
      </c>
      <c r="D382">
        <v>-57.07</v>
      </c>
    </row>
    <row r="383" spans="1:4" x14ac:dyDescent="0.3">
      <c r="A383" s="2">
        <v>32582</v>
      </c>
      <c r="B383">
        <v>177.6</v>
      </c>
      <c r="C383">
        <v>-55.6</v>
      </c>
      <c r="D383">
        <v>-56.52</v>
      </c>
    </row>
    <row r="384" spans="1:4" x14ac:dyDescent="0.3">
      <c r="A384" s="2">
        <v>32622</v>
      </c>
      <c r="B384">
        <v>177.5</v>
      </c>
      <c r="C384">
        <v>-55.5</v>
      </c>
      <c r="D384">
        <v>-56.42</v>
      </c>
    </row>
    <row r="385" spans="1:4" x14ac:dyDescent="0.3">
      <c r="A385" s="2">
        <v>32671</v>
      </c>
      <c r="B385">
        <v>177.7</v>
      </c>
      <c r="C385">
        <v>-55.7</v>
      </c>
      <c r="D385">
        <v>-56.62</v>
      </c>
    </row>
    <row r="386" spans="1:4" x14ac:dyDescent="0.3">
      <c r="A386" s="2">
        <v>32729</v>
      </c>
      <c r="B386">
        <v>178.5</v>
      </c>
      <c r="C386">
        <v>-56.5</v>
      </c>
      <c r="D386">
        <v>-57.42</v>
      </c>
    </row>
    <row r="387" spans="1:4" x14ac:dyDescent="0.3">
      <c r="A387" s="2">
        <v>32783</v>
      </c>
      <c r="B387">
        <v>178.6</v>
      </c>
      <c r="C387">
        <v>-56.6</v>
      </c>
      <c r="D387">
        <v>-57.52</v>
      </c>
    </row>
    <row r="388" spans="1:4" x14ac:dyDescent="0.3">
      <c r="A388" s="2">
        <v>32827</v>
      </c>
      <c r="B388">
        <v>178.67</v>
      </c>
      <c r="C388">
        <v>-56.67</v>
      </c>
      <c r="D388">
        <v>-57.59</v>
      </c>
    </row>
    <row r="389" spans="1:4" x14ac:dyDescent="0.3">
      <c r="A389" s="2">
        <v>32883</v>
      </c>
      <c r="B389">
        <v>178.25</v>
      </c>
      <c r="C389">
        <v>-56.25</v>
      </c>
      <c r="D389">
        <v>-57.17</v>
      </c>
    </row>
    <row r="390" spans="1:4" x14ac:dyDescent="0.3">
      <c r="A390" s="2">
        <v>32939</v>
      </c>
      <c r="B390">
        <v>178.25</v>
      </c>
      <c r="C390">
        <v>-56.25</v>
      </c>
      <c r="D390">
        <v>-57.17</v>
      </c>
    </row>
    <row r="391" spans="1:4" x14ac:dyDescent="0.3">
      <c r="A391" s="2">
        <v>32995</v>
      </c>
      <c r="B391">
        <v>177.9</v>
      </c>
      <c r="C391">
        <v>-55.9</v>
      </c>
      <c r="D391">
        <v>-56.82</v>
      </c>
    </row>
    <row r="392" spans="1:4" x14ac:dyDescent="0.3">
      <c r="A392" s="2">
        <v>33049</v>
      </c>
      <c r="B392">
        <v>178.08</v>
      </c>
      <c r="C392">
        <v>-56.08</v>
      </c>
      <c r="D392">
        <v>-57</v>
      </c>
    </row>
    <row r="393" spans="1:4" x14ac:dyDescent="0.3">
      <c r="A393" s="2">
        <v>33100</v>
      </c>
      <c r="B393">
        <v>178.5</v>
      </c>
      <c r="C393">
        <v>-56.5</v>
      </c>
      <c r="D393">
        <v>-57.42</v>
      </c>
    </row>
    <row r="394" spans="1:4" x14ac:dyDescent="0.3">
      <c r="A394" s="2">
        <v>33150</v>
      </c>
      <c r="B394">
        <v>179.33</v>
      </c>
      <c r="C394">
        <v>-57.33</v>
      </c>
      <c r="D394">
        <v>-58.25</v>
      </c>
    </row>
    <row r="395" spans="1:4" x14ac:dyDescent="0.3">
      <c r="A395" s="2">
        <v>33205</v>
      </c>
      <c r="B395">
        <v>179.43</v>
      </c>
      <c r="C395">
        <v>-57.43</v>
      </c>
      <c r="D395">
        <v>-58.35</v>
      </c>
    </row>
    <row r="396" spans="1:4" x14ac:dyDescent="0.3">
      <c r="A396" s="2">
        <v>33269</v>
      </c>
      <c r="B396">
        <v>178.3</v>
      </c>
      <c r="C396">
        <v>-56.3</v>
      </c>
      <c r="D396">
        <v>-57.22</v>
      </c>
    </row>
    <row r="397" spans="1:4" x14ac:dyDescent="0.3">
      <c r="A397" s="2">
        <v>33318</v>
      </c>
      <c r="B397">
        <v>178.7</v>
      </c>
      <c r="C397">
        <v>-56.7</v>
      </c>
      <c r="D397">
        <v>-57.62</v>
      </c>
    </row>
    <row r="398" spans="1:4" x14ac:dyDescent="0.3">
      <c r="A398" s="2">
        <v>33378</v>
      </c>
      <c r="B398">
        <v>181.01</v>
      </c>
      <c r="C398">
        <v>-59.01</v>
      </c>
      <c r="D398">
        <v>-59.93</v>
      </c>
    </row>
    <row r="399" spans="1:4" x14ac:dyDescent="0.3">
      <c r="A399" s="2">
        <v>33400</v>
      </c>
      <c r="B399">
        <v>179.36</v>
      </c>
      <c r="C399">
        <v>-57.36</v>
      </c>
      <c r="D399">
        <v>-58.28</v>
      </c>
    </row>
    <row r="400" spans="1:4" x14ac:dyDescent="0.3">
      <c r="A400" s="2">
        <v>33424</v>
      </c>
      <c r="B400">
        <v>179.59</v>
      </c>
      <c r="C400">
        <v>-57.59</v>
      </c>
      <c r="D400">
        <v>-58.51</v>
      </c>
    </row>
    <row r="401" spans="1:4" x14ac:dyDescent="0.3">
      <c r="A401" s="2">
        <v>33478</v>
      </c>
      <c r="B401">
        <v>180.4</v>
      </c>
      <c r="C401">
        <v>-58.4</v>
      </c>
      <c r="D401">
        <v>-59.32</v>
      </c>
    </row>
    <row r="402" spans="1:4" x14ac:dyDescent="0.3">
      <c r="A402" s="2">
        <v>33549</v>
      </c>
      <c r="B402">
        <v>180.74</v>
      </c>
      <c r="C402">
        <v>-58.74</v>
      </c>
      <c r="D402">
        <v>-59.66</v>
      </c>
    </row>
    <row r="403" spans="1:4" x14ac:dyDescent="0.3">
      <c r="A403" s="2">
        <v>33612</v>
      </c>
      <c r="B403">
        <v>180.55</v>
      </c>
      <c r="C403">
        <v>-58.55</v>
      </c>
      <c r="D403">
        <v>-59.47</v>
      </c>
    </row>
    <row r="404" spans="1:4" x14ac:dyDescent="0.3">
      <c r="A404" s="2">
        <v>33666</v>
      </c>
      <c r="B404">
        <v>180.76</v>
      </c>
      <c r="C404">
        <v>-58.76</v>
      </c>
      <c r="D404">
        <v>-59.68</v>
      </c>
    </row>
    <row r="405" spans="1:4" x14ac:dyDescent="0.3">
      <c r="A405" s="2">
        <v>33716</v>
      </c>
      <c r="B405">
        <v>180.71</v>
      </c>
      <c r="C405">
        <v>-58.71</v>
      </c>
      <c r="D405">
        <v>-59.63</v>
      </c>
    </row>
    <row r="406" spans="1:4" x14ac:dyDescent="0.3">
      <c r="A406" s="2">
        <v>33779</v>
      </c>
      <c r="B406">
        <v>180.98</v>
      </c>
      <c r="C406">
        <v>-58.98</v>
      </c>
      <c r="D406">
        <v>-59.9</v>
      </c>
    </row>
    <row r="407" spans="1:4" x14ac:dyDescent="0.3">
      <c r="A407" s="2">
        <v>33842</v>
      </c>
      <c r="B407">
        <v>181.63</v>
      </c>
      <c r="C407">
        <v>-59.63</v>
      </c>
      <c r="D407">
        <v>-60.55</v>
      </c>
    </row>
    <row r="408" spans="1:4" x14ac:dyDescent="0.3">
      <c r="A408" s="2">
        <v>33896</v>
      </c>
      <c r="B408">
        <v>182.03</v>
      </c>
      <c r="C408">
        <v>-60.03</v>
      </c>
      <c r="D408">
        <v>-60.95</v>
      </c>
    </row>
    <row r="409" spans="1:4" x14ac:dyDescent="0.3">
      <c r="A409" s="2">
        <v>33947</v>
      </c>
      <c r="B409">
        <v>182.08</v>
      </c>
      <c r="C409">
        <v>-60.08</v>
      </c>
      <c r="D409">
        <v>-61</v>
      </c>
    </row>
    <row r="410" spans="1:4" x14ac:dyDescent="0.3">
      <c r="A410" s="2">
        <v>34010</v>
      </c>
      <c r="B410">
        <v>181.7</v>
      </c>
      <c r="C410">
        <v>-59.7</v>
      </c>
      <c r="D410">
        <v>-60.62</v>
      </c>
    </row>
    <row r="411" spans="1:4" x14ac:dyDescent="0.3">
      <c r="A411" s="2">
        <v>34078</v>
      </c>
      <c r="B411">
        <v>181.35</v>
      </c>
      <c r="C411">
        <v>-59.35</v>
      </c>
      <c r="D411">
        <v>-60.27</v>
      </c>
    </row>
    <row r="412" spans="1:4" x14ac:dyDescent="0.3">
      <c r="A412" s="2">
        <v>34130</v>
      </c>
      <c r="B412">
        <v>181.43</v>
      </c>
      <c r="C412">
        <v>-59.43</v>
      </c>
      <c r="D412">
        <v>-60.35</v>
      </c>
    </row>
    <row r="413" spans="1:4" x14ac:dyDescent="0.3">
      <c r="A413" s="2">
        <v>34200</v>
      </c>
      <c r="B413">
        <v>182.81</v>
      </c>
      <c r="C413">
        <v>-60.81</v>
      </c>
      <c r="D413">
        <v>-61.73</v>
      </c>
    </row>
    <row r="414" spans="1:4" x14ac:dyDescent="0.3">
      <c r="A414" s="2">
        <v>34263</v>
      </c>
      <c r="B414">
        <v>183.41</v>
      </c>
      <c r="C414">
        <v>-61.41</v>
      </c>
      <c r="D414">
        <v>-62.33</v>
      </c>
    </row>
    <row r="415" spans="1:4" x14ac:dyDescent="0.3">
      <c r="A415" s="2">
        <v>34338</v>
      </c>
      <c r="B415">
        <v>182.79</v>
      </c>
      <c r="C415">
        <v>-60.79</v>
      </c>
      <c r="D415">
        <v>-61.71</v>
      </c>
    </row>
    <row r="416" spans="1:4" x14ac:dyDescent="0.3">
      <c r="A416" s="2">
        <v>34382</v>
      </c>
      <c r="B416">
        <v>182.79</v>
      </c>
      <c r="C416">
        <v>-60.79</v>
      </c>
      <c r="D416">
        <v>-61.71</v>
      </c>
    </row>
    <row r="417" spans="1:4" x14ac:dyDescent="0.3">
      <c r="A417" s="2">
        <v>34435</v>
      </c>
      <c r="B417">
        <v>182.7</v>
      </c>
      <c r="C417">
        <v>-60.7</v>
      </c>
      <c r="D417">
        <v>-61.62</v>
      </c>
    </row>
    <row r="418" spans="1:4" x14ac:dyDescent="0.3">
      <c r="A418" s="2">
        <v>34501</v>
      </c>
      <c r="B418">
        <v>182.92</v>
      </c>
      <c r="C418">
        <v>-60.92</v>
      </c>
      <c r="D418">
        <v>-61.84</v>
      </c>
    </row>
    <row r="419" spans="1:4" x14ac:dyDescent="0.3">
      <c r="A419" s="2">
        <v>34561</v>
      </c>
      <c r="B419">
        <v>183.47</v>
      </c>
      <c r="C419">
        <v>-61.47</v>
      </c>
      <c r="D419">
        <v>-62.39</v>
      </c>
    </row>
    <row r="420" spans="1:4" x14ac:dyDescent="0.3">
      <c r="A420" s="2">
        <v>34641</v>
      </c>
      <c r="B420">
        <v>184.64</v>
      </c>
      <c r="C420">
        <v>-62.64</v>
      </c>
      <c r="D420">
        <v>-63.56</v>
      </c>
    </row>
    <row r="421" spans="1:4" x14ac:dyDescent="0.3">
      <c r="A421" s="2">
        <v>34705</v>
      </c>
      <c r="B421">
        <v>183.28</v>
      </c>
      <c r="C421">
        <v>-61.28</v>
      </c>
      <c r="D421">
        <v>-62.2</v>
      </c>
    </row>
    <row r="422" spans="1:4" x14ac:dyDescent="0.3">
      <c r="A422" s="2">
        <v>34768</v>
      </c>
      <c r="B422">
        <v>182.76</v>
      </c>
      <c r="C422">
        <v>-60.76</v>
      </c>
      <c r="D422">
        <v>-61.68</v>
      </c>
    </row>
    <row r="423" spans="1:4" x14ac:dyDescent="0.3">
      <c r="A423" s="2">
        <v>34822</v>
      </c>
      <c r="B423">
        <v>182.56</v>
      </c>
      <c r="C423">
        <v>-60.56</v>
      </c>
      <c r="D423">
        <v>-61.48</v>
      </c>
    </row>
    <row r="424" spans="1:4" x14ac:dyDescent="0.3">
      <c r="A424" s="2">
        <v>34890</v>
      </c>
      <c r="B424">
        <v>182.87</v>
      </c>
      <c r="C424">
        <v>-60.87</v>
      </c>
      <c r="D424">
        <v>-61.79</v>
      </c>
    </row>
    <row r="425" spans="1:4" x14ac:dyDescent="0.3">
      <c r="A425" s="2">
        <v>34990</v>
      </c>
      <c r="B425">
        <v>183.76</v>
      </c>
      <c r="C425">
        <v>-61.76</v>
      </c>
      <c r="D425">
        <v>-62.68</v>
      </c>
    </row>
    <row r="426" spans="1:4" x14ac:dyDescent="0.3">
      <c r="A426" s="2">
        <v>35074</v>
      </c>
      <c r="B426">
        <v>183.34</v>
      </c>
      <c r="C426">
        <v>-61.34</v>
      </c>
      <c r="D426">
        <v>-62.26</v>
      </c>
    </row>
    <row r="427" spans="1:4" x14ac:dyDescent="0.3">
      <c r="A427" s="2">
        <v>35159</v>
      </c>
      <c r="B427">
        <v>183.03</v>
      </c>
      <c r="C427">
        <v>-61.03</v>
      </c>
      <c r="D427">
        <v>-61.95</v>
      </c>
    </row>
    <row r="428" spans="1:4" x14ac:dyDescent="0.3">
      <c r="A428" s="2">
        <v>35255</v>
      </c>
      <c r="B428">
        <v>183.31</v>
      </c>
      <c r="C428">
        <v>-61.31</v>
      </c>
      <c r="D428">
        <v>-62.23</v>
      </c>
    </row>
    <row r="429" spans="1:4" x14ac:dyDescent="0.3">
      <c r="A429" s="2">
        <v>35347</v>
      </c>
      <c r="B429">
        <v>183.34</v>
      </c>
      <c r="C429">
        <v>-61.34</v>
      </c>
      <c r="D429">
        <v>-62.26</v>
      </c>
    </row>
    <row r="430" spans="1:4" x14ac:dyDescent="0.3">
      <c r="A430" s="2">
        <v>35457</v>
      </c>
      <c r="B430">
        <v>183.32</v>
      </c>
      <c r="C430">
        <v>-61.32</v>
      </c>
      <c r="D430">
        <v>-62.24</v>
      </c>
    </row>
    <row r="431" spans="1:4" x14ac:dyDescent="0.3">
      <c r="A431" s="2">
        <v>35544</v>
      </c>
      <c r="B431">
        <v>182.74</v>
      </c>
      <c r="C431">
        <v>-60.74</v>
      </c>
      <c r="D431">
        <v>-61.66</v>
      </c>
    </row>
    <row r="432" spans="1:4" x14ac:dyDescent="0.3">
      <c r="A432" s="2">
        <v>35628</v>
      </c>
      <c r="B432">
        <v>183.48</v>
      </c>
      <c r="C432">
        <v>-61.48</v>
      </c>
      <c r="D432">
        <v>-62.4</v>
      </c>
    </row>
    <row r="433" spans="1:4" x14ac:dyDescent="0.3">
      <c r="A433" s="2">
        <v>35738</v>
      </c>
      <c r="B433">
        <v>184.42</v>
      </c>
      <c r="C433">
        <v>-62.42</v>
      </c>
      <c r="D433">
        <v>-63.34</v>
      </c>
    </row>
    <row r="434" spans="1:4" x14ac:dyDescent="0.3">
      <c r="A434" s="2">
        <v>35804</v>
      </c>
      <c r="B434">
        <v>183.86</v>
      </c>
      <c r="C434">
        <v>-61.86</v>
      </c>
      <c r="D434">
        <v>-62.78</v>
      </c>
    </row>
    <row r="435" spans="1:4" x14ac:dyDescent="0.3">
      <c r="A435" s="2">
        <v>35914</v>
      </c>
      <c r="B435">
        <v>183.55</v>
      </c>
      <c r="C435">
        <v>-61.55</v>
      </c>
      <c r="D435">
        <v>-62.47</v>
      </c>
    </row>
    <row r="436" spans="1:4" x14ac:dyDescent="0.3">
      <c r="A436" s="2">
        <v>35977</v>
      </c>
      <c r="B436">
        <v>183.76</v>
      </c>
      <c r="C436">
        <v>-61.76</v>
      </c>
      <c r="D436">
        <v>-62.68</v>
      </c>
    </row>
    <row r="437" spans="1:4" x14ac:dyDescent="0.3">
      <c r="A437" s="2">
        <v>36094</v>
      </c>
      <c r="B437">
        <v>185.17</v>
      </c>
      <c r="C437">
        <v>-63.17</v>
      </c>
      <c r="D437">
        <v>-64.09</v>
      </c>
    </row>
    <row r="438" spans="1:4" x14ac:dyDescent="0.3">
      <c r="A438" s="2">
        <v>36164</v>
      </c>
      <c r="B438">
        <v>185.12</v>
      </c>
      <c r="C438">
        <v>-63.12</v>
      </c>
      <c r="D438">
        <v>-64.040000000000006</v>
      </c>
    </row>
    <row r="439" spans="1:4" x14ac:dyDescent="0.3">
      <c r="A439" s="2">
        <v>36266</v>
      </c>
      <c r="B439">
        <v>185.25</v>
      </c>
      <c r="C439">
        <v>-63.25</v>
      </c>
      <c r="D439">
        <v>-64.17</v>
      </c>
    </row>
    <row r="440" spans="1:4" x14ac:dyDescent="0.3">
      <c r="A440" s="2">
        <v>36356</v>
      </c>
      <c r="B440">
        <v>186.44</v>
      </c>
      <c r="C440">
        <v>-64.44</v>
      </c>
      <c r="D440">
        <v>-65.36</v>
      </c>
    </row>
    <row r="441" spans="1:4" x14ac:dyDescent="0.3">
      <c r="A441" s="2">
        <v>36474</v>
      </c>
      <c r="B441">
        <v>186.72</v>
      </c>
      <c r="C441">
        <v>-64.72</v>
      </c>
      <c r="D441">
        <v>-65.64</v>
      </c>
    </row>
    <row r="442" spans="1:4" x14ac:dyDescent="0.3">
      <c r="A442" s="2">
        <v>36537</v>
      </c>
      <c r="B442">
        <v>186.5</v>
      </c>
      <c r="C442">
        <v>-64.5</v>
      </c>
      <c r="D442">
        <v>-65.42</v>
      </c>
    </row>
    <row r="443" spans="1:4" x14ac:dyDescent="0.3">
      <c r="A443" s="2">
        <v>36650</v>
      </c>
      <c r="B443">
        <v>186.15</v>
      </c>
      <c r="C443">
        <v>-64.150000000000006</v>
      </c>
      <c r="D443">
        <v>-65.069999999999894</v>
      </c>
    </row>
    <row r="444" spans="1:4" x14ac:dyDescent="0.3">
      <c r="A444" s="2">
        <v>36719</v>
      </c>
      <c r="B444">
        <v>186.73</v>
      </c>
      <c r="C444">
        <v>-64.73</v>
      </c>
      <c r="D444">
        <v>-65.650000000000006</v>
      </c>
    </row>
    <row r="445" spans="1:4" x14ac:dyDescent="0.3">
      <c r="A445" s="2">
        <v>36829</v>
      </c>
      <c r="B445">
        <v>187.09</v>
      </c>
      <c r="C445">
        <v>-65.09</v>
      </c>
      <c r="D445">
        <v>-66.010000000000005</v>
      </c>
    </row>
    <row r="446" spans="1:4" x14ac:dyDescent="0.3">
      <c r="A446" s="2">
        <v>36942</v>
      </c>
      <c r="B446">
        <v>186.77</v>
      </c>
      <c r="C446">
        <v>-64.77</v>
      </c>
      <c r="D446">
        <v>-65.69</v>
      </c>
    </row>
    <row r="447" spans="1:4" x14ac:dyDescent="0.3">
      <c r="A447" s="2">
        <v>37005</v>
      </c>
      <c r="B447">
        <v>186.6</v>
      </c>
      <c r="C447">
        <v>-64.599999999999895</v>
      </c>
      <c r="D447">
        <v>-65.52</v>
      </c>
    </row>
    <row r="448" spans="1:4" x14ac:dyDescent="0.3">
      <c r="A448" s="2">
        <v>37074</v>
      </c>
      <c r="B448">
        <v>187.04</v>
      </c>
      <c r="C448">
        <v>-65.040000000000006</v>
      </c>
      <c r="D448">
        <v>-65.959999999999894</v>
      </c>
    </row>
    <row r="449" spans="1:4" x14ac:dyDescent="0.3">
      <c r="A449" s="2">
        <v>37180</v>
      </c>
      <c r="B449">
        <v>188.1</v>
      </c>
      <c r="C449">
        <v>-66.099999999999895</v>
      </c>
      <c r="D449">
        <v>-67.02</v>
      </c>
    </row>
    <row r="450" spans="1:4" x14ac:dyDescent="0.3">
      <c r="A450" s="2">
        <v>37271</v>
      </c>
      <c r="B450">
        <v>188.28</v>
      </c>
      <c r="C450">
        <v>-66.28</v>
      </c>
      <c r="D450">
        <v>-67.2</v>
      </c>
    </row>
    <row r="451" spans="1:4" x14ac:dyDescent="0.3">
      <c r="A451" s="2">
        <v>37355</v>
      </c>
      <c r="B451">
        <v>188.29</v>
      </c>
      <c r="C451">
        <v>-66.290000000000006</v>
      </c>
      <c r="D451">
        <v>-67.209999999999894</v>
      </c>
    </row>
    <row r="452" spans="1:4" x14ac:dyDescent="0.3">
      <c r="A452" s="2">
        <v>37447</v>
      </c>
      <c r="B452">
        <v>189.24</v>
      </c>
      <c r="C452">
        <v>-67.239999999999895</v>
      </c>
      <c r="D452">
        <v>-68.16</v>
      </c>
    </row>
    <row r="453" spans="1:4" x14ac:dyDescent="0.3">
      <c r="A453" s="2">
        <v>37553</v>
      </c>
      <c r="B453">
        <v>190.15</v>
      </c>
      <c r="C453">
        <v>-68.150000000000006</v>
      </c>
      <c r="D453">
        <v>-69.069999999999894</v>
      </c>
    </row>
    <row r="454" spans="1:4" x14ac:dyDescent="0.3">
      <c r="A454" s="2">
        <v>37630</v>
      </c>
      <c r="B454">
        <v>190.23</v>
      </c>
      <c r="C454">
        <v>-68.23</v>
      </c>
      <c r="D454">
        <v>-69.150000000000006</v>
      </c>
    </row>
    <row r="455" spans="1:4" x14ac:dyDescent="0.3">
      <c r="A455" s="2">
        <v>37735</v>
      </c>
      <c r="B455">
        <v>190.36</v>
      </c>
      <c r="C455">
        <v>-68.36</v>
      </c>
      <c r="D455">
        <v>-69.28</v>
      </c>
    </row>
    <row r="456" spans="1:4" x14ac:dyDescent="0.3">
      <c r="A456" s="2">
        <v>37811</v>
      </c>
      <c r="B456">
        <v>190.45</v>
      </c>
      <c r="C456">
        <v>-68.45</v>
      </c>
      <c r="D456">
        <v>-69.37</v>
      </c>
    </row>
    <row r="457" spans="1:4" x14ac:dyDescent="0.3">
      <c r="A457" s="2">
        <v>37929</v>
      </c>
      <c r="B457">
        <v>190.32</v>
      </c>
      <c r="C457">
        <v>-68.319999999999894</v>
      </c>
      <c r="D457">
        <v>-69.239999999999895</v>
      </c>
    </row>
    <row r="458" spans="1:4" x14ac:dyDescent="0.3">
      <c r="A458" s="2">
        <v>38000</v>
      </c>
      <c r="B458">
        <v>190.25</v>
      </c>
      <c r="C458">
        <v>-68.25</v>
      </c>
      <c r="D458">
        <v>-69.17</v>
      </c>
    </row>
    <row r="459" spans="1:4" x14ac:dyDescent="0.3">
      <c r="A459" s="2">
        <v>38097</v>
      </c>
      <c r="B459">
        <v>189.79</v>
      </c>
      <c r="C459">
        <v>-67.790000000000006</v>
      </c>
      <c r="D459">
        <v>-68.709999999999894</v>
      </c>
    </row>
    <row r="460" spans="1:4" x14ac:dyDescent="0.3">
      <c r="A460" s="2">
        <v>38182</v>
      </c>
      <c r="B460">
        <v>189.83</v>
      </c>
      <c r="C460">
        <v>-67.83</v>
      </c>
      <c r="D460">
        <v>-68.75</v>
      </c>
    </row>
    <row r="461" spans="1:4" x14ac:dyDescent="0.3">
      <c r="A461" s="2">
        <v>38308</v>
      </c>
      <c r="B461">
        <v>190.1</v>
      </c>
      <c r="C461">
        <v>-68.099999999999895</v>
      </c>
      <c r="D461">
        <v>-69.02</v>
      </c>
    </row>
    <row r="462" spans="1:4" x14ac:dyDescent="0.3">
      <c r="A462" s="2">
        <v>38412</v>
      </c>
      <c r="B462">
        <v>189.63</v>
      </c>
      <c r="C462">
        <v>-67.63</v>
      </c>
      <c r="D462">
        <v>-68.55</v>
      </c>
    </row>
    <row r="463" spans="1:4" x14ac:dyDescent="0.3">
      <c r="A463" s="2">
        <v>38454</v>
      </c>
      <c r="B463">
        <v>189.55</v>
      </c>
      <c r="C463">
        <v>-67.55</v>
      </c>
      <c r="D463">
        <v>-68.47</v>
      </c>
    </row>
    <row r="464" spans="1:4" x14ac:dyDescent="0.3">
      <c r="A464" s="2">
        <v>38547</v>
      </c>
      <c r="B464">
        <v>190.19</v>
      </c>
      <c r="C464">
        <v>-68.19</v>
      </c>
      <c r="D464">
        <v>-69.11</v>
      </c>
    </row>
    <row r="465" spans="1:4" x14ac:dyDescent="0.3">
      <c r="A465" s="2">
        <v>38643</v>
      </c>
      <c r="B465">
        <v>191.54</v>
      </c>
      <c r="C465">
        <v>-69.540000000000006</v>
      </c>
      <c r="D465">
        <v>-70.459999999999894</v>
      </c>
    </row>
    <row r="466" spans="1:4" x14ac:dyDescent="0.3">
      <c r="A466" s="2">
        <v>38726</v>
      </c>
      <c r="B466">
        <v>191.97</v>
      </c>
      <c r="C466">
        <v>-69.97</v>
      </c>
      <c r="D466">
        <v>-70.89</v>
      </c>
    </row>
    <row r="467" spans="1:4" x14ac:dyDescent="0.3">
      <c r="A467" s="2">
        <v>38826</v>
      </c>
      <c r="B467">
        <v>192.29</v>
      </c>
      <c r="C467">
        <v>-70.290000000000006</v>
      </c>
      <c r="D467">
        <v>-71.209999999999894</v>
      </c>
    </row>
    <row r="468" spans="1:4" x14ac:dyDescent="0.3">
      <c r="A468" s="2">
        <v>38909</v>
      </c>
      <c r="B468">
        <v>192.7</v>
      </c>
      <c r="C468">
        <v>-70.7</v>
      </c>
      <c r="D468">
        <v>-71.62</v>
      </c>
    </row>
    <row r="469" spans="1:4" x14ac:dyDescent="0.3">
      <c r="A469" s="2">
        <v>39021</v>
      </c>
      <c r="B469">
        <v>193.19</v>
      </c>
      <c r="C469">
        <v>-71.19</v>
      </c>
      <c r="D469">
        <v>-72.11</v>
      </c>
    </row>
    <row r="470" spans="1:4" x14ac:dyDescent="0.3">
      <c r="A470" s="2">
        <v>39093</v>
      </c>
      <c r="B470">
        <v>193.22</v>
      </c>
      <c r="C470">
        <v>-71.22</v>
      </c>
      <c r="D470">
        <v>-72.14</v>
      </c>
    </row>
    <row r="471" spans="1:4" x14ac:dyDescent="0.3">
      <c r="A471" s="2">
        <v>39211</v>
      </c>
      <c r="B471">
        <v>193.05</v>
      </c>
      <c r="C471">
        <v>-71.05</v>
      </c>
      <c r="D471">
        <v>-71.97</v>
      </c>
    </row>
    <row r="472" spans="1:4" x14ac:dyDescent="0.3">
      <c r="A472" s="2">
        <v>39282</v>
      </c>
      <c r="B472">
        <v>193.39</v>
      </c>
      <c r="C472">
        <v>-71.39</v>
      </c>
      <c r="D472">
        <v>-72.31</v>
      </c>
    </row>
    <row r="473" spans="1:4" x14ac:dyDescent="0.3">
      <c r="A473" s="2">
        <v>39387</v>
      </c>
      <c r="B473">
        <v>195.83</v>
      </c>
      <c r="C473">
        <v>-73.83</v>
      </c>
      <c r="D473">
        <v>-74.75</v>
      </c>
    </row>
    <row r="474" spans="1:4" x14ac:dyDescent="0.3">
      <c r="A474" s="2">
        <v>39485</v>
      </c>
      <c r="B474">
        <v>196.2</v>
      </c>
      <c r="C474">
        <v>-74.2</v>
      </c>
      <c r="D474">
        <v>-75.12</v>
      </c>
    </row>
    <row r="475" spans="1:4" x14ac:dyDescent="0.3">
      <c r="A475" s="2">
        <v>39568</v>
      </c>
      <c r="B475">
        <v>196.24</v>
      </c>
      <c r="C475">
        <v>-74.239999999999895</v>
      </c>
      <c r="D475">
        <v>-75.16</v>
      </c>
    </row>
    <row r="476" spans="1:4" x14ac:dyDescent="0.3">
      <c r="A476" s="2">
        <v>39653</v>
      </c>
      <c r="B476">
        <v>197.53</v>
      </c>
      <c r="C476">
        <v>-75.53</v>
      </c>
      <c r="D476">
        <v>-76.45</v>
      </c>
    </row>
    <row r="477" spans="1:4" x14ac:dyDescent="0.3">
      <c r="A477" s="2">
        <v>39741</v>
      </c>
      <c r="B477">
        <v>198.55</v>
      </c>
      <c r="C477">
        <v>-76.55</v>
      </c>
      <c r="D477">
        <v>-77.47</v>
      </c>
    </row>
    <row r="478" spans="1:4" x14ac:dyDescent="0.3">
      <c r="A478" s="2">
        <v>39841</v>
      </c>
      <c r="B478">
        <v>198.35</v>
      </c>
      <c r="C478">
        <v>-76.349999999999895</v>
      </c>
      <c r="D478">
        <v>-77.27</v>
      </c>
    </row>
    <row r="479" spans="1:4" x14ac:dyDescent="0.3">
      <c r="A479" s="2">
        <v>39912</v>
      </c>
      <c r="B479">
        <v>198.05</v>
      </c>
      <c r="C479">
        <v>-76.05</v>
      </c>
      <c r="D479">
        <v>-76.97</v>
      </c>
    </row>
    <row r="480" spans="1:4" x14ac:dyDescent="0.3">
      <c r="A480" s="2">
        <v>40050</v>
      </c>
      <c r="B480">
        <v>198.91</v>
      </c>
      <c r="C480">
        <v>-76.91</v>
      </c>
      <c r="D480">
        <v>-77.83</v>
      </c>
    </row>
    <row r="481" spans="1:4" x14ac:dyDescent="0.3">
      <c r="A481" s="2">
        <v>40108</v>
      </c>
      <c r="B481">
        <v>198.98</v>
      </c>
      <c r="C481">
        <v>-76.98</v>
      </c>
      <c r="D481">
        <v>-77.900000000000006</v>
      </c>
    </row>
    <row r="482" spans="1:4" x14ac:dyDescent="0.3">
      <c r="A482" s="2">
        <v>40206</v>
      </c>
      <c r="B482">
        <v>198.35</v>
      </c>
      <c r="C482">
        <v>-76.349999999999895</v>
      </c>
      <c r="D482">
        <v>-77.27</v>
      </c>
    </row>
    <row r="483" spans="1:4" x14ac:dyDescent="0.3">
      <c r="A483" s="2">
        <v>40281</v>
      </c>
      <c r="B483">
        <v>198.15</v>
      </c>
      <c r="C483">
        <v>-76.150000000000006</v>
      </c>
      <c r="D483">
        <v>-77.069999999999894</v>
      </c>
    </row>
    <row r="484" spans="1:4" x14ac:dyDescent="0.3">
      <c r="A484" s="2">
        <v>40380</v>
      </c>
      <c r="B484">
        <v>199.11</v>
      </c>
      <c r="C484">
        <v>-77.11</v>
      </c>
      <c r="D484">
        <v>-78.03</v>
      </c>
    </row>
    <row r="485" spans="1:4" x14ac:dyDescent="0.3">
      <c r="A485" s="2">
        <v>40469</v>
      </c>
      <c r="B485">
        <v>199.35</v>
      </c>
      <c r="C485">
        <v>-77.349999999999895</v>
      </c>
      <c r="D485">
        <v>-78.27</v>
      </c>
    </row>
    <row r="486" spans="1:4" x14ac:dyDescent="0.3">
      <c r="A486" s="2">
        <v>40591</v>
      </c>
      <c r="B486">
        <v>198.25</v>
      </c>
      <c r="C486">
        <v>-76.25</v>
      </c>
      <c r="D486">
        <v>-77.17</v>
      </c>
    </row>
    <row r="487" spans="1:4" x14ac:dyDescent="0.3">
      <c r="A487" s="2">
        <v>40652</v>
      </c>
      <c r="B487">
        <v>197.18</v>
      </c>
      <c r="C487">
        <v>-75.180000000000007</v>
      </c>
      <c r="D487">
        <v>-76.099999999999895</v>
      </c>
    </row>
    <row r="488" spans="1:4" x14ac:dyDescent="0.3">
      <c r="A488" s="2">
        <v>40738</v>
      </c>
      <c r="B488">
        <v>196.81</v>
      </c>
      <c r="C488">
        <v>-74.81</v>
      </c>
      <c r="D488">
        <v>-75.73</v>
      </c>
    </row>
    <row r="489" spans="1:4" x14ac:dyDescent="0.3">
      <c r="A489" s="2">
        <v>40856</v>
      </c>
      <c r="B489">
        <v>196.49</v>
      </c>
      <c r="C489">
        <v>-74.489999999999895</v>
      </c>
      <c r="D489">
        <v>-75.41</v>
      </c>
    </row>
    <row r="490" spans="1:4" x14ac:dyDescent="0.3">
      <c r="A490" s="2">
        <v>40933</v>
      </c>
      <c r="B490">
        <v>195.91</v>
      </c>
      <c r="C490">
        <v>-73.91</v>
      </c>
      <c r="D490">
        <v>-74.83</v>
      </c>
    </row>
    <row r="491" spans="1:4" x14ac:dyDescent="0.3">
      <c r="A491" s="2">
        <v>41029</v>
      </c>
      <c r="B491">
        <v>194.75</v>
      </c>
      <c r="C491">
        <v>-72.75</v>
      </c>
      <c r="D491">
        <v>-73.67</v>
      </c>
    </row>
    <row r="492" spans="1:4" x14ac:dyDescent="0.3">
      <c r="A492" s="2">
        <v>41114</v>
      </c>
      <c r="B492">
        <v>194.51</v>
      </c>
      <c r="C492">
        <v>-72.510000000000005</v>
      </c>
      <c r="D492">
        <v>-73.430000000000007</v>
      </c>
    </row>
    <row r="493" spans="1:4" x14ac:dyDescent="0.3">
      <c r="A493" s="2">
        <v>41197</v>
      </c>
      <c r="B493">
        <v>194.51</v>
      </c>
      <c r="C493">
        <v>-72.510000000000005</v>
      </c>
      <c r="D493">
        <v>-73.430000000000007</v>
      </c>
    </row>
    <row r="494" spans="1:4" x14ac:dyDescent="0.3">
      <c r="A494" s="2">
        <v>41332</v>
      </c>
      <c r="B494">
        <v>193.48</v>
      </c>
      <c r="C494">
        <v>-71.48</v>
      </c>
      <c r="D494">
        <v>-72.400000000000006</v>
      </c>
    </row>
    <row r="495" spans="1:4" x14ac:dyDescent="0.3">
      <c r="A495" s="2">
        <v>41389</v>
      </c>
      <c r="B495">
        <v>193.19</v>
      </c>
      <c r="C495">
        <v>-71.19</v>
      </c>
      <c r="D495">
        <v>-72.11</v>
      </c>
    </row>
    <row r="496" spans="1:4" x14ac:dyDescent="0.3">
      <c r="A496" s="2">
        <v>41472</v>
      </c>
      <c r="B496">
        <v>192.94</v>
      </c>
      <c r="C496">
        <v>-70.94</v>
      </c>
      <c r="D496">
        <v>-71.86</v>
      </c>
    </row>
    <row r="497" spans="1:4" x14ac:dyDescent="0.3">
      <c r="A497" s="2">
        <v>41591</v>
      </c>
      <c r="B497">
        <v>193.08</v>
      </c>
      <c r="C497">
        <v>-71.08</v>
      </c>
      <c r="D497">
        <v>-72</v>
      </c>
    </row>
    <row r="498" spans="1:4" x14ac:dyDescent="0.3">
      <c r="A498" s="2">
        <v>41694</v>
      </c>
      <c r="B498">
        <v>192.43</v>
      </c>
      <c r="C498">
        <v>-70.430000000000007</v>
      </c>
      <c r="D498">
        <v>-71.349999999999895</v>
      </c>
    </row>
    <row r="499" spans="1:4" x14ac:dyDescent="0.3">
      <c r="A499" s="2">
        <v>41750</v>
      </c>
      <c r="B499">
        <v>192.03</v>
      </c>
      <c r="C499">
        <v>-70.03</v>
      </c>
      <c r="D499">
        <v>-70.95</v>
      </c>
    </row>
    <row r="500" spans="1:4" x14ac:dyDescent="0.3">
      <c r="A500" s="2">
        <v>41848</v>
      </c>
      <c r="B500">
        <v>192.61</v>
      </c>
      <c r="C500">
        <v>-70.61</v>
      </c>
      <c r="D500">
        <v>-71.53</v>
      </c>
    </row>
    <row r="501" spans="1:4" x14ac:dyDescent="0.3">
      <c r="A501" s="2">
        <v>41933</v>
      </c>
      <c r="B501">
        <v>192.71</v>
      </c>
      <c r="C501">
        <v>-70.709999999999894</v>
      </c>
      <c r="D501">
        <v>-71.63</v>
      </c>
    </row>
    <row r="502" spans="1:4" x14ac:dyDescent="0.3">
      <c r="A502" s="2">
        <v>42065</v>
      </c>
      <c r="B502">
        <v>191.95</v>
      </c>
      <c r="C502">
        <v>-69.95</v>
      </c>
      <c r="D502">
        <v>-70.87</v>
      </c>
    </row>
    <row r="503" spans="1:4" x14ac:dyDescent="0.3">
      <c r="A503" s="2">
        <v>42150</v>
      </c>
      <c r="B503">
        <v>191.99</v>
      </c>
      <c r="C503">
        <v>-69.989999999999895</v>
      </c>
      <c r="D503">
        <v>-70.91</v>
      </c>
    </row>
    <row r="504" spans="1:4" x14ac:dyDescent="0.3">
      <c r="A504" s="2">
        <v>42185</v>
      </c>
      <c r="B504">
        <v>192.04</v>
      </c>
      <c r="C504">
        <v>-70.040000000000006</v>
      </c>
      <c r="D504">
        <v>-70.959999999999894</v>
      </c>
    </row>
    <row r="505" spans="1:4" x14ac:dyDescent="0.3">
      <c r="A505" s="2">
        <v>42388</v>
      </c>
      <c r="B505">
        <v>192.17</v>
      </c>
      <c r="C505">
        <v>-70.17</v>
      </c>
      <c r="D505">
        <v>-71.09</v>
      </c>
    </row>
    <row r="506" spans="1:4" x14ac:dyDescent="0.3">
      <c r="A506" s="2">
        <v>42503</v>
      </c>
      <c r="B506">
        <v>191.07</v>
      </c>
      <c r="C506">
        <v>-69.069999999999894</v>
      </c>
      <c r="D506">
        <v>-69.989999999999895</v>
      </c>
    </row>
    <row r="507" spans="1:4" x14ac:dyDescent="0.3">
      <c r="A507" s="2">
        <v>42611</v>
      </c>
      <c r="B507">
        <v>191.99</v>
      </c>
      <c r="C507">
        <v>-69.989999999999895</v>
      </c>
      <c r="D507">
        <v>-70.91</v>
      </c>
    </row>
    <row r="508" spans="1:4" x14ac:dyDescent="0.3">
      <c r="A508" s="2">
        <v>42689</v>
      </c>
      <c r="B508">
        <v>191.79</v>
      </c>
      <c r="C508">
        <v>-69.790000000000006</v>
      </c>
      <c r="D508">
        <v>-70.709999999999894</v>
      </c>
    </row>
    <row r="509" spans="1:4" x14ac:dyDescent="0.3">
      <c r="A509" s="2">
        <v>42787</v>
      </c>
      <c r="B509">
        <v>191.11</v>
      </c>
      <c r="C509">
        <v>-69.11</v>
      </c>
      <c r="D509">
        <v>-70.03</v>
      </c>
    </row>
    <row r="510" spans="1:4" x14ac:dyDescent="0.3">
      <c r="A510" s="2">
        <v>42852</v>
      </c>
      <c r="B510">
        <v>190.36</v>
      </c>
      <c r="C510">
        <v>-68.36</v>
      </c>
      <c r="D510">
        <v>-69.28</v>
      </c>
    </row>
    <row r="511" spans="1:4" x14ac:dyDescent="0.3">
      <c r="A511" s="2">
        <v>42947</v>
      </c>
      <c r="B511">
        <v>190.84</v>
      </c>
      <c r="C511">
        <v>-68.84</v>
      </c>
      <c r="D511">
        <v>-69.760000000000005</v>
      </c>
    </row>
    <row r="512" spans="1:4" x14ac:dyDescent="0.3">
      <c r="A512" s="2">
        <v>43054</v>
      </c>
      <c r="B512">
        <v>191.05</v>
      </c>
      <c r="C512">
        <v>-69.05</v>
      </c>
      <c r="D512">
        <v>-69.97</v>
      </c>
    </row>
    <row r="513" spans="1:4" x14ac:dyDescent="0.3">
      <c r="A513" s="2">
        <v>43192</v>
      </c>
      <c r="B513">
        <v>189.95</v>
      </c>
      <c r="C513">
        <v>-67.95</v>
      </c>
      <c r="D513">
        <v>-68.87</v>
      </c>
    </row>
    <row r="514" spans="1:4" x14ac:dyDescent="0.3">
      <c r="A514" s="2">
        <v>43319</v>
      </c>
      <c r="B514">
        <v>189.85</v>
      </c>
      <c r="C514">
        <v>-67.849999999999895</v>
      </c>
      <c r="D514">
        <v>-68.77</v>
      </c>
    </row>
    <row r="515" spans="1:4" x14ac:dyDescent="0.3">
      <c r="A515" s="2">
        <v>43389</v>
      </c>
      <c r="B515">
        <v>189.85</v>
      </c>
      <c r="C515">
        <v>-67.849999999999895</v>
      </c>
      <c r="D515">
        <v>-68.77</v>
      </c>
    </row>
    <row r="516" spans="1:4" x14ac:dyDescent="0.3">
      <c r="A516" s="2">
        <v>43503</v>
      </c>
      <c r="B516">
        <v>188.97</v>
      </c>
      <c r="C516">
        <v>-66.97</v>
      </c>
      <c r="D516">
        <v>-67.89</v>
      </c>
    </row>
    <row r="517" spans="1:4" x14ac:dyDescent="0.3">
      <c r="A517" s="2">
        <v>43600</v>
      </c>
      <c r="B517">
        <v>188.25</v>
      </c>
      <c r="C517">
        <v>-66.25</v>
      </c>
      <c r="D517">
        <v>-67.17</v>
      </c>
    </row>
    <row r="518" spans="1:4" x14ac:dyDescent="0.3">
      <c r="A518" s="2">
        <v>43684</v>
      </c>
      <c r="B518">
        <v>188.95</v>
      </c>
      <c r="C518">
        <v>-66.95</v>
      </c>
      <c r="D518">
        <v>-67.87</v>
      </c>
    </row>
    <row r="519" spans="1:4" x14ac:dyDescent="0.3">
      <c r="A519" s="2">
        <v>43857</v>
      </c>
      <c r="B519">
        <v>188.79</v>
      </c>
      <c r="C519">
        <v>-66.790000000000006</v>
      </c>
      <c r="D519">
        <v>-67.709999999999894</v>
      </c>
    </row>
    <row r="520" spans="1:4" x14ac:dyDescent="0.3">
      <c r="A520" s="2">
        <v>44026</v>
      </c>
      <c r="B520">
        <v>188.09</v>
      </c>
      <c r="C520">
        <v>-66.09</v>
      </c>
      <c r="D520">
        <v>-67.010000000000005</v>
      </c>
    </row>
    <row r="521" spans="1:4" x14ac:dyDescent="0.3">
      <c r="A521" s="2">
        <v>44230</v>
      </c>
      <c r="B521">
        <v>187.4</v>
      </c>
      <c r="C521">
        <v>-65.400000000000006</v>
      </c>
      <c r="D521">
        <v>-66.319999999999894</v>
      </c>
    </row>
    <row r="522" spans="1:4" x14ac:dyDescent="0.3">
      <c r="A522" s="2">
        <v>44389</v>
      </c>
      <c r="B522">
        <v>187.33</v>
      </c>
      <c r="C522">
        <v>-65.33</v>
      </c>
      <c r="D522">
        <v>-66.25</v>
      </c>
    </row>
    <row r="523" spans="1:4" x14ac:dyDescent="0.3">
      <c r="A523" s="2">
        <v>44580</v>
      </c>
      <c r="B523">
        <v>187.29</v>
      </c>
      <c r="C523">
        <v>-65.290000000000006</v>
      </c>
      <c r="D523">
        <v>-66.209999999999894</v>
      </c>
    </row>
  </sheetData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F4D58B-BDD3-4313-8975-CC80D31B9C47}">
  <dimension ref="A1:O315"/>
  <sheetViews>
    <sheetView topLeftCell="D1" workbookViewId="0">
      <selection activeCell="K7" sqref="K7:M7"/>
    </sheetView>
  </sheetViews>
  <sheetFormatPr defaultRowHeight="14.4" x14ac:dyDescent="0.3"/>
  <cols>
    <col min="1" max="1" width="10.5546875" bestFit="1" customWidth="1"/>
  </cols>
  <sheetData>
    <row r="1" spans="1:15" s="1" customFormat="1" x14ac:dyDescent="0.3">
      <c r="A1" s="1" t="s">
        <v>0</v>
      </c>
      <c r="B1" s="1" t="s">
        <v>1</v>
      </c>
      <c r="C1" s="1" t="s">
        <v>2</v>
      </c>
      <c r="D1" s="1" t="s">
        <v>3</v>
      </c>
    </row>
    <row r="2" spans="1:15" x14ac:dyDescent="0.3">
      <c r="A2" s="2">
        <v>24838</v>
      </c>
      <c r="B2">
        <v>56.61</v>
      </c>
      <c r="C2">
        <v>-36.61</v>
      </c>
      <c r="D2">
        <v>-37.409999999999897</v>
      </c>
      <c r="F2">
        <v>3288</v>
      </c>
      <c r="G2">
        <v>36.817066192627003</v>
      </c>
      <c r="H2" s="2">
        <v>1</v>
      </c>
      <c r="I2">
        <f>IFERROR(VLOOKUP(H2,$A$2:$D$542,4,FALSE),IFERROR(VLOOKUP(H2,$A$2:$D$542,4),0))</f>
        <v>0</v>
      </c>
      <c r="K2">
        <f>MAX(D:D)</f>
        <v>-35.56</v>
      </c>
    </row>
    <row r="3" spans="1:15" x14ac:dyDescent="0.3">
      <c r="A3" s="2">
        <v>25143</v>
      </c>
      <c r="B3">
        <v>56.27</v>
      </c>
      <c r="C3">
        <v>-36.270000000000003</v>
      </c>
      <c r="D3">
        <v>-37.07</v>
      </c>
      <c r="F3">
        <v>10958</v>
      </c>
      <c r="G3">
        <v>34.787754058837997</v>
      </c>
      <c r="H3" s="2">
        <f>$H$2+F3-$F$2+1</f>
        <v>7672</v>
      </c>
      <c r="I3">
        <f>IFERROR(VLOOKUP(H3,A:D,4,FALSE),IFERROR(VLOOKUP(H3,A:D,4),0))</f>
        <v>0</v>
      </c>
      <c r="K3">
        <f>MIN(D:D)</f>
        <v>-152.82</v>
      </c>
    </row>
    <row r="4" spans="1:15" x14ac:dyDescent="0.3">
      <c r="A4" s="2">
        <v>25173</v>
      </c>
      <c r="B4">
        <v>56.52</v>
      </c>
      <c r="C4">
        <v>-36.520000000000003</v>
      </c>
      <c r="D4">
        <v>-37.32</v>
      </c>
      <c r="F4">
        <v>17897</v>
      </c>
      <c r="G4">
        <v>30.916973114013999</v>
      </c>
      <c r="H4" s="2">
        <f t="shared" ref="H4:H67" si="0">$H$2+F4-$F$2+1</f>
        <v>14611</v>
      </c>
      <c r="I4">
        <f t="shared" ref="I4:I67" si="1">IFERROR(VLOOKUP(H4,A:D,4,FALSE),IFERROR(VLOOKUP(H4,A:D,4),0))</f>
        <v>0</v>
      </c>
      <c r="L4" t="s">
        <v>9</v>
      </c>
      <c r="M4" t="s">
        <v>10</v>
      </c>
      <c r="N4" t="s">
        <v>11</v>
      </c>
      <c r="O4" t="s">
        <v>12</v>
      </c>
    </row>
    <row r="5" spans="1:15" x14ac:dyDescent="0.3">
      <c r="A5" s="2">
        <v>25204</v>
      </c>
      <c r="B5">
        <v>56.61</v>
      </c>
      <c r="C5">
        <v>-36.61</v>
      </c>
      <c r="D5">
        <v>-37.409999999999897</v>
      </c>
      <c r="F5">
        <v>20089</v>
      </c>
      <c r="G5">
        <v>4.3193650245667001</v>
      </c>
      <c r="H5" s="2">
        <f t="shared" si="0"/>
        <v>16803</v>
      </c>
      <c r="I5">
        <f t="shared" si="1"/>
        <v>0</v>
      </c>
      <c r="K5">
        <f>CORREL(G9:G51,I9:I51)^2</f>
        <v>0.6205348147540044</v>
      </c>
      <c r="L5">
        <f>1-(SUM(J9:J51)/SUM(K9:K51))</f>
        <v>0.43453427760014129</v>
      </c>
      <c r="M5">
        <f>SUM(L9:L51)*100/SUM(I9:I51)</f>
        <v>6.4702143898084215</v>
      </c>
      <c r="N5">
        <f>SQRT(SUM(J9:J51))/COUNT(J9:J51)</f>
        <v>2.5268527927885955</v>
      </c>
      <c r="O5">
        <f>N5/_xlfn.STDEV.S(I9:I51)</f>
        <v>0.11333376893285974</v>
      </c>
    </row>
    <row r="6" spans="1:15" x14ac:dyDescent="0.3">
      <c r="A6" s="2">
        <v>25235</v>
      </c>
      <c r="B6">
        <v>56.07</v>
      </c>
      <c r="C6">
        <v>-36.07</v>
      </c>
      <c r="D6">
        <v>-36.869999999999898</v>
      </c>
      <c r="F6">
        <v>22646</v>
      </c>
      <c r="G6">
        <v>2.6675574779510001</v>
      </c>
      <c r="H6" s="2">
        <f t="shared" si="0"/>
        <v>19360</v>
      </c>
      <c r="I6">
        <f t="shared" si="1"/>
        <v>0</v>
      </c>
    </row>
    <row r="7" spans="1:15" x14ac:dyDescent="0.3">
      <c r="A7" s="2">
        <v>25263</v>
      </c>
      <c r="B7">
        <v>55.76</v>
      </c>
      <c r="C7">
        <v>-35.76</v>
      </c>
      <c r="D7">
        <v>-36.56</v>
      </c>
      <c r="F7">
        <v>24472</v>
      </c>
      <c r="G7">
        <v>-0.40378442406699999</v>
      </c>
      <c r="H7" s="2">
        <f t="shared" si="0"/>
        <v>21186</v>
      </c>
      <c r="I7">
        <f t="shared" si="1"/>
        <v>0</v>
      </c>
      <c r="K7">
        <f>CORREL(M9:M51,I9:I51)^2</f>
        <v>0.60651521088668536</v>
      </c>
      <c r="L7">
        <f>1-(SUM(N9:N51)/SUM(K9:K51))</f>
        <v>-0.16289727272653454</v>
      </c>
      <c r="M7">
        <f>SUM(O9:O51)*100/SUM(I9:I51)</f>
        <v>19.243529059862766</v>
      </c>
    </row>
    <row r="8" spans="1:15" x14ac:dyDescent="0.3">
      <c r="A8" s="2">
        <v>25294</v>
      </c>
      <c r="B8">
        <v>55.11</v>
      </c>
      <c r="C8">
        <v>-35.11</v>
      </c>
      <c r="D8">
        <v>-35.909999999999897</v>
      </c>
      <c r="F8">
        <v>27029</v>
      </c>
      <c r="G8">
        <v>-23.409774780269998</v>
      </c>
      <c r="H8" s="2">
        <f t="shared" si="0"/>
        <v>23743</v>
      </c>
      <c r="I8">
        <f t="shared" si="1"/>
        <v>0</v>
      </c>
    </row>
    <row r="9" spans="1:15" x14ac:dyDescent="0.3">
      <c r="A9" s="2">
        <v>25324</v>
      </c>
      <c r="B9">
        <v>56.9</v>
      </c>
      <c r="C9">
        <v>-36.9</v>
      </c>
      <c r="D9">
        <v>-37.700000000000003</v>
      </c>
      <c r="F9">
        <v>28124</v>
      </c>
      <c r="G9">
        <v>-38.666831970209998</v>
      </c>
      <c r="H9" s="2">
        <f t="shared" si="0"/>
        <v>24838</v>
      </c>
      <c r="I9">
        <f t="shared" si="1"/>
        <v>-37.409999999999897</v>
      </c>
      <c r="J9">
        <f>(I9-G9)^2</f>
        <v>1.5796266013422036</v>
      </c>
      <c r="K9">
        <f>(I9-AVERAGE($I$9:I$51))^2</f>
        <v>2641.290647052469</v>
      </c>
      <c r="L9">
        <f>(I9-G9)</f>
        <v>1.2568319702101007</v>
      </c>
      <c r="M9">
        <f>LOOKUP(F9,'[1]LM 18,43'!$A$2:$A$538,'[1]LM 18,43'!$B$2:$B$538)</f>
        <v>-31.507688522340001</v>
      </c>
      <c r="N9">
        <f>(I9-M9)^2</f>
        <v>34.837280779315755</v>
      </c>
      <c r="O9">
        <f>(I9-M9)</f>
        <v>-5.9023114776598966</v>
      </c>
    </row>
    <row r="10" spans="1:15" x14ac:dyDescent="0.3">
      <c r="A10" s="2">
        <v>25333</v>
      </c>
      <c r="B10">
        <v>54.76</v>
      </c>
      <c r="C10">
        <v>-34.76</v>
      </c>
      <c r="D10">
        <v>-35.56</v>
      </c>
      <c r="F10">
        <v>29951</v>
      </c>
      <c r="G10">
        <v>-64.906600952150001</v>
      </c>
      <c r="H10" s="2">
        <f t="shared" si="0"/>
        <v>26665</v>
      </c>
      <c r="I10">
        <f t="shared" si="1"/>
        <v>-49.64</v>
      </c>
      <c r="J10">
        <f t="shared" ref="J10:J73" si="2">(I10-G10)^2</f>
        <v>233.0691046321873</v>
      </c>
      <c r="K10">
        <f>(I10-AVERAGE($I$9:I$51))^2</f>
        <v>1533.7788214710636</v>
      </c>
      <c r="L10">
        <f t="shared" ref="L10:L73" si="3">(I10-G10)</f>
        <v>15.26660095215</v>
      </c>
      <c r="M10">
        <f>LOOKUP(F10,'[1]LM 18,43'!$A$2:$A$538,'[1]LM 18,43'!$B$2:$B$538)</f>
        <v>-57.882778167719998</v>
      </c>
      <c r="N10">
        <f t="shared" ref="N10:N73" si="4">(I10-M10)^2</f>
        <v>67.943391922241432</v>
      </c>
      <c r="O10">
        <f t="shared" ref="O10:O73" si="5">(I10-M10)</f>
        <v>8.2427781677199974</v>
      </c>
    </row>
    <row r="11" spans="1:15" x14ac:dyDescent="0.3">
      <c r="A11" s="2">
        <v>25355</v>
      </c>
      <c r="B11">
        <v>56.75</v>
      </c>
      <c r="C11">
        <v>-36.75</v>
      </c>
      <c r="D11">
        <v>-37.549999999999898</v>
      </c>
      <c r="F11">
        <v>31777</v>
      </c>
      <c r="G11">
        <v>-73.11220550537</v>
      </c>
      <c r="H11" s="2">
        <f t="shared" si="0"/>
        <v>28491</v>
      </c>
      <c r="I11">
        <f t="shared" si="1"/>
        <v>-58.58</v>
      </c>
      <c r="J11">
        <f t="shared" si="2"/>
        <v>211.18499685030616</v>
      </c>
      <c r="K11">
        <f>(I11-AVERAGE($I$9:I$51))^2</f>
        <v>913.45924937804091</v>
      </c>
      <c r="L11">
        <f t="shared" si="3"/>
        <v>14.532205505370001</v>
      </c>
      <c r="M11">
        <f>LOOKUP(F11,'[1]LM 18,43'!$A$2:$A$538,'[1]LM 18,43'!$B$2:$B$538)</f>
        <v>-66.08039855957</v>
      </c>
      <c r="N11">
        <f t="shared" si="4"/>
        <v>56.255978552399753</v>
      </c>
      <c r="O11">
        <f t="shared" si="5"/>
        <v>7.5003985595700016</v>
      </c>
    </row>
    <row r="12" spans="1:15" x14ac:dyDescent="0.3">
      <c r="A12" s="2">
        <v>25385</v>
      </c>
      <c r="B12">
        <v>58.21</v>
      </c>
      <c r="C12">
        <v>-38.21</v>
      </c>
      <c r="D12">
        <v>-39.01</v>
      </c>
      <c r="F12">
        <v>33238</v>
      </c>
      <c r="G12">
        <v>-77.997016906740001</v>
      </c>
      <c r="H12" s="2">
        <f t="shared" si="0"/>
        <v>29952</v>
      </c>
      <c r="I12">
        <f t="shared" si="1"/>
        <v>-68.08</v>
      </c>
      <c r="J12">
        <f t="shared" si="2"/>
        <v>98.347224328567052</v>
      </c>
      <c r="K12">
        <f>(I12-AVERAGE($I$9:I$51))^2</f>
        <v>429.46297030827384</v>
      </c>
      <c r="L12">
        <f t="shared" si="3"/>
        <v>9.9170169067400025</v>
      </c>
      <c r="M12">
        <f>LOOKUP(F12,'[1]LM 18,43'!$A$2:$A$538,'[1]LM 18,43'!$B$2:$B$538)</f>
        <v>-69.143013000490001</v>
      </c>
      <c r="N12">
        <f t="shared" si="4"/>
        <v>1.1299966392107579</v>
      </c>
      <c r="O12">
        <f t="shared" si="5"/>
        <v>1.0630130004900025</v>
      </c>
    </row>
    <row r="13" spans="1:15" x14ac:dyDescent="0.3">
      <c r="A13" s="2">
        <v>25416</v>
      </c>
      <c r="B13">
        <v>59.28</v>
      </c>
      <c r="C13">
        <v>-39.28</v>
      </c>
      <c r="D13">
        <v>-40.08</v>
      </c>
      <c r="F13">
        <v>33603</v>
      </c>
      <c r="G13">
        <v>-81.09309387207</v>
      </c>
      <c r="H13" s="2">
        <f t="shared" si="0"/>
        <v>30317</v>
      </c>
      <c r="I13">
        <f t="shared" si="1"/>
        <v>-69.28</v>
      </c>
      <c r="J13">
        <f t="shared" si="2"/>
        <v>139.54918683033776</v>
      </c>
      <c r="K13">
        <f>(I13-AVERAGE($I$9:I$51))^2</f>
        <v>381.16659821525053</v>
      </c>
      <c r="L13">
        <f t="shared" si="3"/>
        <v>11.813093872069999</v>
      </c>
      <c r="M13">
        <f>LOOKUP(F13,'[1]LM 18,43'!$A$2:$A$538,'[1]LM 18,43'!$B$2:$B$538)</f>
        <v>-69.722778320309999</v>
      </c>
      <c r="N13">
        <f t="shared" si="4"/>
        <v>0.19605264093654295</v>
      </c>
      <c r="O13">
        <f t="shared" si="5"/>
        <v>0.44277832030999775</v>
      </c>
    </row>
    <row r="14" spans="1:15" x14ac:dyDescent="0.3">
      <c r="A14" s="2">
        <v>25447</v>
      </c>
      <c r="B14">
        <v>60</v>
      </c>
      <c r="C14">
        <v>-40</v>
      </c>
      <c r="D14">
        <v>-40.799999999999898</v>
      </c>
      <c r="F14">
        <v>33968</v>
      </c>
      <c r="G14">
        <v>-78.956687927250002</v>
      </c>
      <c r="H14" s="2">
        <f t="shared" si="0"/>
        <v>30682</v>
      </c>
      <c r="I14">
        <f t="shared" si="1"/>
        <v>-70.2</v>
      </c>
      <c r="J14">
        <f t="shared" si="2"/>
        <v>76.679583455245876</v>
      </c>
      <c r="K14">
        <f>(I14-AVERAGE($I$9:I$51))^2</f>
        <v>346.08977961059935</v>
      </c>
      <c r="L14">
        <f t="shared" si="3"/>
        <v>8.7566879272499989</v>
      </c>
      <c r="M14">
        <f>LOOKUP(F14,'[1]LM 18,43'!$A$2:$A$538,'[1]LM 18,43'!$B$2:$B$538)</f>
        <v>-67.52359008789</v>
      </c>
      <c r="N14">
        <f t="shared" si="4"/>
        <v>7.1631700176406747</v>
      </c>
      <c r="O14">
        <f t="shared" si="5"/>
        <v>-2.6764099121100031</v>
      </c>
    </row>
    <row r="15" spans="1:15" x14ac:dyDescent="0.3">
      <c r="A15" s="2">
        <v>25477</v>
      </c>
      <c r="B15">
        <v>59.37</v>
      </c>
      <c r="C15">
        <v>-39.369999999999898</v>
      </c>
      <c r="D15">
        <v>-40.17</v>
      </c>
      <c r="F15">
        <v>34334</v>
      </c>
      <c r="G15">
        <v>-73.95516204834</v>
      </c>
      <c r="H15" s="2">
        <f t="shared" si="0"/>
        <v>31048</v>
      </c>
      <c r="I15">
        <f t="shared" si="1"/>
        <v>-72.02</v>
      </c>
      <c r="J15">
        <f t="shared" si="2"/>
        <v>3.7448521533354802</v>
      </c>
      <c r="K15">
        <f>(I15-AVERAGE($I$9:I$51))^2</f>
        <v>281.68548193618108</v>
      </c>
      <c r="L15">
        <f t="shared" si="3"/>
        <v>1.935162048340004</v>
      </c>
      <c r="M15">
        <f>LOOKUP(F15,'[1]LM 18,43'!$A$2:$A$538,'[1]LM 18,43'!$B$2:$B$538)</f>
        <v>-64.62727355957</v>
      </c>
      <c r="N15">
        <f t="shared" si="4"/>
        <v>54.652404223032761</v>
      </c>
      <c r="O15">
        <f t="shared" si="5"/>
        <v>-7.3927264404299962</v>
      </c>
    </row>
    <row r="16" spans="1:15" x14ac:dyDescent="0.3">
      <c r="A16" s="2">
        <v>25508</v>
      </c>
      <c r="B16">
        <v>58.7</v>
      </c>
      <c r="C16">
        <v>-38.700000000000003</v>
      </c>
      <c r="D16">
        <v>-39.5</v>
      </c>
      <c r="F16">
        <v>34699</v>
      </c>
      <c r="G16">
        <v>-78.930297851559999</v>
      </c>
      <c r="H16" s="2">
        <f t="shared" si="0"/>
        <v>31413</v>
      </c>
      <c r="I16">
        <f t="shared" si="1"/>
        <v>-73.599999999999895</v>
      </c>
      <c r="J16">
        <f t="shared" si="2"/>
        <v>28.412075186346261</v>
      </c>
      <c r="K16">
        <f>(I16-AVERAGE($I$9:I$51))^2</f>
        <v>231.14605868037026</v>
      </c>
      <c r="L16">
        <f t="shared" si="3"/>
        <v>5.330297851560104</v>
      </c>
      <c r="M16">
        <f>LOOKUP(F16,'[1]LM 18,43'!$A$2:$A$538,'[1]LM 18,43'!$B$2:$B$538)</f>
        <v>-66.670181274409998</v>
      </c>
      <c r="N16">
        <f t="shared" si="4"/>
        <v>48.022387569536377</v>
      </c>
      <c r="O16">
        <f t="shared" si="5"/>
        <v>-6.9298187255898966</v>
      </c>
    </row>
    <row r="17" spans="1:15" x14ac:dyDescent="0.3">
      <c r="A17" s="2">
        <v>25538</v>
      </c>
      <c r="B17">
        <v>58.55</v>
      </c>
      <c r="C17">
        <v>-38.549999999999898</v>
      </c>
      <c r="D17">
        <v>-39.35</v>
      </c>
      <c r="F17">
        <v>35064</v>
      </c>
      <c r="G17">
        <v>-80.85270690918</v>
      </c>
      <c r="H17" s="2">
        <f t="shared" si="0"/>
        <v>31778</v>
      </c>
      <c r="I17">
        <f t="shared" si="1"/>
        <v>-74.930000000000007</v>
      </c>
      <c r="J17">
        <f t="shared" si="2"/>
        <v>35.078457132048428</v>
      </c>
      <c r="K17">
        <f>(I17-AVERAGE($I$9:I$51))^2</f>
        <v>192.47367961059948</v>
      </c>
      <c r="L17">
        <f t="shared" si="3"/>
        <v>5.9227069091799933</v>
      </c>
      <c r="M17">
        <f>LOOKUP(F17,'[1]LM 18,43'!$A$2:$A$538,'[1]LM 18,43'!$B$2:$B$538)</f>
        <v>-69.230445861820002</v>
      </c>
      <c r="N17">
        <f t="shared" si="4"/>
        <v>32.484917374044819</v>
      </c>
      <c r="O17">
        <f t="shared" si="5"/>
        <v>-5.6995541381800052</v>
      </c>
    </row>
    <row r="18" spans="1:15" x14ac:dyDescent="0.3">
      <c r="A18" s="2">
        <v>25569</v>
      </c>
      <c r="B18">
        <v>58.32</v>
      </c>
      <c r="C18">
        <v>-38.32</v>
      </c>
      <c r="D18">
        <v>-39.119999999999898</v>
      </c>
      <c r="F18">
        <v>35429</v>
      </c>
      <c r="G18">
        <v>-80.606491088870001</v>
      </c>
      <c r="H18" s="2">
        <f t="shared" si="0"/>
        <v>32143</v>
      </c>
      <c r="I18">
        <f t="shared" si="1"/>
        <v>-75.290000000000006</v>
      </c>
      <c r="J18">
        <f t="shared" si="2"/>
        <v>28.265077498034064</v>
      </c>
      <c r="K18">
        <f>(I18-AVERAGE($I$9:I$51))^2</f>
        <v>182.61436798269256</v>
      </c>
      <c r="L18">
        <f t="shared" si="3"/>
        <v>5.316491088869995</v>
      </c>
      <c r="M18">
        <f>LOOKUP(F18,'[1]LM 18,43'!$A$2:$A$538,'[1]LM 18,43'!$B$2:$B$538)</f>
        <v>-69.483268737789999</v>
      </c>
      <c r="N18">
        <f t="shared" si="4"/>
        <v>33.71812795152703</v>
      </c>
      <c r="O18">
        <f t="shared" si="5"/>
        <v>-5.8067312622100076</v>
      </c>
    </row>
    <row r="19" spans="1:15" x14ac:dyDescent="0.3">
      <c r="A19" s="2">
        <v>25600</v>
      </c>
      <c r="B19">
        <v>58.2</v>
      </c>
      <c r="C19">
        <v>-38.200000000000003</v>
      </c>
      <c r="D19">
        <v>-39</v>
      </c>
      <c r="F19">
        <v>35795</v>
      </c>
      <c r="G19">
        <v>-77.341415405269998</v>
      </c>
      <c r="H19" s="2">
        <f t="shared" si="0"/>
        <v>32509</v>
      </c>
      <c r="I19">
        <f t="shared" si="1"/>
        <v>-76.3</v>
      </c>
      <c r="J19">
        <f t="shared" si="2"/>
        <v>1.0845460463336811</v>
      </c>
      <c r="K19">
        <f>(I19-AVERAGE($I$9:I$51))^2</f>
        <v>156.33722147106494</v>
      </c>
      <c r="L19">
        <f t="shared" si="3"/>
        <v>1.0414154052700013</v>
      </c>
      <c r="M19">
        <f>LOOKUP(F19,'[1]LM 18,43'!$A$2:$A$538,'[1]LM 18,43'!$B$2:$B$538)</f>
        <v>-66.576614379879999</v>
      </c>
      <c r="N19">
        <f t="shared" si="4"/>
        <v>94.54422791755637</v>
      </c>
      <c r="O19">
        <f t="shared" si="5"/>
        <v>-9.7233856201199984</v>
      </c>
    </row>
    <row r="20" spans="1:15" x14ac:dyDescent="0.3">
      <c r="A20" s="2">
        <v>25628</v>
      </c>
      <c r="B20">
        <v>58.33</v>
      </c>
      <c r="C20">
        <v>-38.33</v>
      </c>
      <c r="D20">
        <v>-39.130000000000003</v>
      </c>
      <c r="F20">
        <v>36160</v>
      </c>
      <c r="G20">
        <v>-83.671798706049998</v>
      </c>
      <c r="H20" s="2">
        <f t="shared" si="0"/>
        <v>32874</v>
      </c>
      <c r="I20">
        <f t="shared" si="1"/>
        <v>-75.75</v>
      </c>
      <c r="J20">
        <f t="shared" si="2"/>
        <v>62.75489473917542</v>
      </c>
      <c r="K20">
        <f>(I20-AVERAGE($I$9:I$51))^2</f>
        <v>170.39355868036716</v>
      </c>
      <c r="L20">
        <f t="shared" si="3"/>
        <v>7.9217987060499979</v>
      </c>
      <c r="M20">
        <f>LOOKUP(F20,'[1]LM 18,43'!$A$2:$A$538,'[1]LM 18,43'!$B$2:$B$538)</f>
        <v>-72.005073547359999</v>
      </c>
      <c r="N20">
        <f t="shared" si="4"/>
        <v>14.024474135682825</v>
      </c>
      <c r="O20">
        <f t="shared" si="5"/>
        <v>-3.7449264526400015</v>
      </c>
    </row>
    <row r="21" spans="1:15" x14ac:dyDescent="0.3">
      <c r="A21" s="2">
        <v>25659</v>
      </c>
      <c r="B21">
        <v>58.63</v>
      </c>
      <c r="C21">
        <v>-38.630000000000003</v>
      </c>
      <c r="D21">
        <v>-39.43</v>
      </c>
      <c r="F21">
        <v>36525</v>
      </c>
      <c r="G21">
        <v>-80.65756225586</v>
      </c>
      <c r="H21" s="2">
        <f t="shared" si="0"/>
        <v>33239</v>
      </c>
      <c r="I21">
        <f t="shared" si="1"/>
        <v>-76</v>
      </c>
      <c r="J21">
        <f t="shared" si="2"/>
        <v>21.692886167211693</v>
      </c>
      <c r="K21">
        <f>(I21-AVERAGE($I$9:I$51))^2</f>
        <v>163.92931449432066</v>
      </c>
      <c r="L21">
        <f t="shared" si="3"/>
        <v>4.6575622558600003</v>
      </c>
      <c r="M21">
        <f>LOOKUP(F21,'[1]LM 18,43'!$A$2:$A$538,'[1]LM 18,43'!$B$2:$B$538)</f>
        <v>-70.510200500490001</v>
      </c>
      <c r="N21">
        <f t="shared" si="4"/>
        <v>30.137898544820239</v>
      </c>
      <c r="O21">
        <f t="shared" si="5"/>
        <v>-5.4897994995099992</v>
      </c>
    </row>
    <row r="22" spans="1:15" x14ac:dyDescent="0.3">
      <c r="A22" s="2">
        <v>25689</v>
      </c>
      <c r="B22">
        <v>58.99</v>
      </c>
      <c r="C22">
        <v>-38.99</v>
      </c>
      <c r="D22">
        <v>-39.79</v>
      </c>
      <c r="F22">
        <v>36890</v>
      </c>
      <c r="G22">
        <v>-83.44548034668</v>
      </c>
      <c r="H22" s="2">
        <f t="shared" si="0"/>
        <v>33604</v>
      </c>
      <c r="I22">
        <f t="shared" si="1"/>
        <v>-78.599999999999895</v>
      </c>
      <c r="J22">
        <f t="shared" si="2"/>
        <v>23.478679790063154</v>
      </c>
      <c r="K22">
        <f>(I22-AVERAGE($I$9:I$51))^2</f>
        <v>104.1111749594392</v>
      </c>
      <c r="L22">
        <f t="shared" si="3"/>
        <v>4.8454803466801053</v>
      </c>
      <c r="M22">
        <f>LOOKUP(F22,'[1]LM 18,43'!$A$2:$A$538,'[1]LM 18,43'!$B$2:$B$538)</f>
        <v>-71.98828125</v>
      </c>
      <c r="N22">
        <f t="shared" si="4"/>
        <v>43.714824829100174</v>
      </c>
      <c r="O22">
        <f t="shared" si="5"/>
        <v>-6.6117187499998948</v>
      </c>
    </row>
    <row r="23" spans="1:15" x14ac:dyDescent="0.3">
      <c r="A23" s="2">
        <v>25720</v>
      </c>
      <c r="B23">
        <v>59.71</v>
      </c>
      <c r="C23">
        <v>-39.71</v>
      </c>
      <c r="D23">
        <v>-40.51</v>
      </c>
      <c r="F23">
        <v>37256</v>
      </c>
      <c r="G23">
        <v>-86.089500427250002</v>
      </c>
      <c r="H23" s="2">
        <f t="shared" si="0"/>
        <v>33970</v>
      </c>
      <c r="I23">
        <f t="shared" si="1"/>
        <v>-78.87</v>
      </c>
      <c r="J23">
        <f t="shared" si="2"/>
        <v>52.121186419062894</v>
      </c>
      <c r="K23">
        <f>(I23-AVERAGE($I$9:I$51))^2</f>
        <v>98.674191238506737</v>
      </c>
      <c r="L23">
        <f t="shared" si="3"/>
        <v>7.2195004272499972</v>
      </c>
      <c r="M23">
        <f>LOOKUP(F23,'[1]LM 18,43'!$A$2:$A$538,'[1]LM 18,43'!$B$2:$B$538)</f>
        <v>-74.24887084961</v>
      </c>
      <c r="N23">
        <f t="shared" si="4"/>
        <v>21.354834624584242</v>
      </c>
      <c r="O23">
        <f t="shared" si="5"/>
        <v>-4.6211291503900043</v>
      </c>
    </row>
    <row r="24" spans="1:15" x14ac:dyDescent="0.3">
      <c r="A24" s="2">
        <v>25750</v>
      </c>
      <c r="B24">
        <v>62.42</v>
      </c>
      <c r="C24">
        <v>-42.42</v>
      </c>
      <c r="D24">
        <v>-43.22</v>
      </c>
      <c r="F24">
        <v>37621</v>
      </c>
      <c r="G24">
        <v>-85.398010253910002</v>
      </c>
      <c r="H24" s="2">
        <f t="shared" si="0"/>
        <v>34335</v>
      </c>
      <c r="I24">
        <f t="shared" si="1"/>
        <v>-78.69</v>
      </c>
      <c r="J24">
        <f t="shared" si="2"/>
        <v>44.997401566561756</v>
      </c>
      <c r="K24">
        <f>(I24-AVERAGE($I$9:I$51))^2</f>
        <v>102.28264705246036</v>
      </c>
      <c r="L24">
        <f t="shared" si="3"/>
        <v>6.7080102539100039</v>
      </c>
      <c r="M24">
        <f>LOOKUP(F24,'[1]LM 18,43'!$A$2:$A$538,'[1]LM 18,43'!$B$2:$B$538)</f>
        <v>-73.941139221189999</v>
      </c>
      <c r="N24">
        <f t="shared" si="4"/>
        <v>22.551678696519904</v>
      </c>
      <c r="O24">
        <f t="shared" si="5"/>
        <v>-4.7488607788099984</v>
      </c>
    </row>
    <row r="25" spans="1:15" x14ac:dyDescent="0.3">
      <c r="A25" s="2">
        <v>25781</v>
      </c>
      <c r="B25">
        <v>63.35</v>
      </c>
      <c r="C25">
        <v>-43.35</v>
      </c>
      <c r="D25">
        <v>-44.15</v>
      </c>
      <c r="F25">
        <v>37986</v>
      </c>
      <c r="G25">
        <v>-77.762573242190001</v>
      </c>
      <c r="H25" s="2">
        <f t="shared" si="0"/>
        <v>34700</v>
      </c>
      <c r="I25">
        <f t="shared" si="1"/>
        <v>-75.739999999999895</v>
      </c>
      <c r="J25">
        <f t="shared" si="2"/>
        <v>4.0908025200233959</v>
      </c>
      <c r="K25">
        <f>(I25-AVERAGE($I$9:I$51))^2</f>
        <v>170.65472844781175</v>
      </c>
      <c r="L25">
        <f t="shared" si="3"/>
        <v>2.0225732421901057</v>
      </c>
      <c r="M25">
        <f>LOOKUP(F25,'[1]LM 18,43'!$A$2:$A$538,'[1]LM 18,43'!$B$2:$B$538)</f>
        <v>-69.355712890630002</v>
      </c>
      <c r="N25">
        <f t="shared" si="4"/>
        <v>40.759121894866588</v>
      </c>
      <c r="O25">
        <f t="shared" si="5"/>
        <v>-6.3842871093698932</v>
      </c>
    </row>
    <row r="26" spans="1:15" x14ac:dyDescent="0.3">
      <c r="A26" s="2">
        <v>25812</v>
      </c>
      <c r="B26">
        <v>64.09</v>
      </c>
      <c r="C26">
        <v>-44.09</v>
      </c>
      <c r="D26">
        <v>-44.89</v>
      </c>
      <c r="F26">
        <v>38351</v>
      </c>
      <c r="G26">
        <v>-77.53426361084</v>
      </c>
      <c r="H26" s="2">
        <f t="shared" si="0"/>
        <v>35065</v>
      </c>
      <c r="I26">
        <f t="shared" si="1"/>
        <v>-76.78</v>
      </c>
      <c r="J26">
        <f t="shared" si="2"/>
        <v>0.56891359463739333</v>
      </c>
      <c r="K26">
        <f>(I26-AVERAGE($I$9:I$51))^2</f>
        <v>144.56427263385555</v>
      </c>
      <c r="L26">
        <f t="shared" si="3"/>
        <v>0.75426361083999893</v>
      </c>
      <c r="M26">
        <f>LOOKUP(F26,'[1]LM 18,43'!$A$2:$A$538,'[1]LM 18,43'!$B$2:$B$538)</f>
        <v>-68.53709411621</v>
      </c>
      <c r="N26">
        <f t="shared" si="4"/>
        <v>67.945497409019822</v>
      </c>
      <c r="O26">
        <f t="shared" si="5"/>
        <v>-8.2429058837900016</v>
      </c>
    </row>
    <row r="27" spans="1:15" x14ac:dyDescent="0.3">
      <c r="A27" s="2">
        <v>25842</v>
      </c>
      <c r="B27">
        <v>63.29</v>
      </c>
      <c r="C27">
        <v>-43.29</v>
      </c>
      <c r="D27">
        <v>-44.09</v>
      </c>
      <c r="F27">
        <v>38717</v>
      </c>
      <c r="G27">
        <v>-77.301513671880002</v>
      </c>
      <c r="H27" s="2">
        <f t="shared" si="0"/>
        <v>35431</v>
      </c>
      <c r="I27">
        <f t="shared" si="1"/>
        <v>-75.7</v>
      </c>
      <c r="J27">
        <f t="shared" si="2"/>
        <v>2.5648460412185585</v>
      </c>
      <c r="K27">
        <f>(I27-AVERAGE($I$9:I$51))^2</f>
        <v>171.70140751757637</v>
      </c>
      <c r="L27">
        <f t="shared" si="3"/>
        <v>1.6015136718799994</v>
      </c>
      <c r="M27">
        <f>LOOKUP(F27,'[1]LM 18,43'!$A$2:$A$538,'[1]LM 18,43'!$B$2:$B$538)</f>
        <v>-68.475257873540002</v>
      </c>
      <c r="N27">
        <f t="shared" si="4"/>
        <v>52.196898793845776</v>
      </c>
      <c r="O27">
        <f t="shared" si="5"/>
        <v>-7.2247421264600007</v>
      </c>
    </row>
    <row r="28" spans="1:15" x14ac:dyDescent="0.3">
      <c r="A28" s="2">
        <v>25873</v>
      </c>
      <c r="B28">
        <v>62.58</v>
      </c>
      <c r="C28">
        <v>-42.58</v>
      </c>
      <c r="D28">
        <v>-43.38</v>
      </c>
      <c r="F28">
        <v>39082</v>
      </c>
      <c r="G28">
        <v>-78.14779663086</v>
      </c>
      <c r="H28" s="2">
        <f t="shared" si="0"/>
        <v>35796</v>
      </c>
      <c r="I28">
        <f t="shared" si="1"/>
        <v>-76.319999999999894</v>
      </c>
      <c r="J28">
        <f t="shared" si="2"/>
        <v>3.3408405237835566</v>
      </c>
      <c r="K28">
        <f>(I28-AVERAGE($I$9:I$51))^2</f>
        <v>155.83748193618379</v>
      </c>
      <c r="L28">
        <f t="shared" si="3"/>
        <v>1.8277966308601066</v>
      </c>
      <c r="M28">
        <f>LOOKUP(F28,'[1]LM 18,43'!$A$2:$A$538,'[1]LM 18,43'!$B$2:$B$538)</f>
        <v>-68.549377441410002</v>
      </c>
      <c r="N28">
        <f t="shared" si="4"/>
        <v>60.382574948066122</v>
      </c>
      <c r="O28">
        <f t="shared" si="5"/>
        <v>-7.770622558589892</v>
      </c>
    </row>
    <row r="29" spans="1:15" x14ac:dyDescent="0.3">
      <c r="A29" s="2">
        <v>25903</v>
      </c>
      <c r="B29">
        <v>61.42</v>
      </c>
      <c r="C29">
        <v>-41.42</v>
      </c>
      <c r="D29">
        <v>-42.22</v>
      </c>
      <c r="F29">
        <v>39447</v>
      </c>
      <c r="G29">
        <v>-78.728607177729998</v>
      </c>
      <c r="H29" s="2">
        <f t="shared" si="0"/>
        <v>36161</v>
      </c>
      <c r="I29">
        <f t="shared" si="1"/>
        <v>-94.52</v>
      </c>
      <c r="J29">
        <f t="shared" si="2"/>
        <v>249.36808726724041</v>
      </c>
      <c r="K29">
        <f>(I29-AVERAGE($I$9:I$51))^2</f>
        <v>32.678505191995896</v>
      </c>
      <c r="L29">
        <f t="shared" si="3"/>
        <v>-15.791392822269998</v>
      </c>
      <c r="M29">
        <f>LOOKUP(F29,'[1]LM 18,43'!$A$2:$A$538,'[1]LM 18,43'!$B$2:$B$538)</f>
        <v>-69.547019958500002</v>
      </c>
      <c r="N29">
        <f t="shared" si="4"/>
        <v>623.64973215315706</v>
      </c>
      <c r="O29">
        <f t="shared" si="5"/>
        <v>-24.972980041499994</v>
      </c>
    </row>
    <row r="30" spans="1:15" x14ac:dyDescent="0.3">
      <c r="A30" s="2">
        <v>25934</v>
      </c>
      <c r="B30">
        <v>60.71</v>
      </c>
      <c r="C30">
        <v>-40.71</v>
      </c>
      <c r="D30">
        <v>-41.51</v>
      </c>
      <c r="F30">
        <v>39812</v>
      </c>
      <c r="G30">
        <v>-86.70053100586</v>
      </c>
      <c r="H30" s="2">
        <f t="shared" si="0"/>
        <v>36526</v>
      </c>
      <c r="I30">
        <f t="shared" si="1"/>
        <v>-106.35</v>
      </c>
      <c r="J30">
        <f t="shared" si="2"/>
        <v>386.101631751669</v>
      </c>
      <c r="K30">
        <f>(I30-AVERAGE($I$9:I$51))^2</f>
        <v>307.88007030827538</v>
      </c>
      <c r="L30">
        <f t="shared" si="3"/>
        <v>-19.649468994139994</v>
      </c>
      <c r="M30">
        <f>LOOKUP(F30,'[1]LM 18,43'!$A$2:$A$538,'[1]LM 18,43'!$B$2:$B$538)</f>
        <v>-74.905563354489999</v>
      </c>
      <c r="N30">
        <f t="shared" si="4"/>
        <v>988.75259595349189</v>
      </c>
      <c r="O30">
        <f t="shared" si="5"/>
        <v>-31.444436645509995</v>
      </c>
    </row>
    <row r="31" spans="1:15" x14ac:dyDescent="0.3">
      <c r="A31" s="2">
        <v>25965</v>
      </c>
      <c r="B31">
        <v>60.36</v>
      </c>
      <c r="C31">
        <v>-40.36</v>
      </c>
      <c r="D31">
        <v>-41.16</v>
      </c>
      <c r="F31">
        <v>40178</v>
      </c>
      <c r="G31">
        <v>-84.70841217041</v>
      </c>
      <c r="H31" s="2">
        <f t="shared" si="0"/>
        <v>36892</v>
      </c>
      <c r="I31">
        <f t="shared" si="1"/>
        <v>-85.71</v>
      </c>
      <c r="J31">
        <f t="shared" si="2"/>
        <v>1.0031781803827946</v>
      </c>
      <c r="K31">
        <f>(I31-AVERAGE($I$9:I$51))^2</f>
        <v>9.5696703082746364</v>
      </c>
      <c r="L31">
        <f t="shared" si="3"/>
        <v>-1.0015878295899938</v>
      </c>
      <c r="M31">
        <f>LOOKUP(F31,'[1]LM 18,43'!$A$2:$A$538,'[1]LM 18,43'!$B$2:$B$538)</f>
        <v>-74.1206741333</v>
      </c>
      <c r="N31">
        <f t="shared" si="4"/>
        <v>134.31247404456158</v>
      </c>
      <c r="O31">
        <f t="shared" si="5"/>
        <v>-11.589325866699994</v>
      </c>
    </row>
    <row r="32" spans="1:15" x14ac:dyDescent="0.3">
      <c r="A32" s="2">
        <v>25993</v>
      </c>
      <c r="B32">
        <v>60.06</v>
      </c>
      <c r="C32">
        <v>-40.06</v>
      </c>
      <c r="D32">
        <v>-40.86</v>
      </c>
      <c r="F32">
        <v>40543</v>
      </c>
      <c r="G32">
        <v>-81.414688110349999</v>
      </c>
      <c r="H32" s="2">
        <f t="shared" si="0"/>
        <v>37257</v>
      </c>
      <c r="I32">
        <f t="shared" si="1"/>
        <v>-85.6</v>
      </c>
      <c r="J32">
        <f t="shared" si="2"/>
        <v>17.516835613645611</v>
      </c>
      <c r="K32">
        <f>(I32-AVERAGE($I$9:I$51))^2</f>
        <v>10.262337750135094</v>
      </c>
      <c r="L32">
        <f t="shared" si="3"/>
        <v>-4.185311889649995</v>
      </c>
      <c r="M32">
        <f>LOOKUP(F32,'[1]LM 18,43'!$A$2:$A$538,'[1]LM 18,43'!$B$2:$B$538)</f>
        <v>-71.67797088623</v>
      </c>
      <c r="N32">
        <f t="shared" si="4"/>
        <v>193.82289464465933</v>
      </c>
      <c r="O32">
        <f t="shared" si="5"/>
        <v>-13.922029113769995</v>
      </c>
    </row>
    <row r="33" spans="1:15" x14ac:dyDescent="0.3">
      <c r="A33" s="2">
        <v>26024</v>
      </c>
      <c r="B33">
        <v>60.28</v>
      </c>
      <c r="C33">
        <v>-40.28</v>
      </c>
      <c r="D33">
        <v>-41.08</v>
      </c>
      <c r="F33">
        <v>40908</v>
      </c>
      <c r="G33">
        <v>-89.874450683589998</v>
      </c>
      <c r="H33" s="2">
        <f t="shared" si="0"/>
        <v>37622</v>
      </c>
      <c r="I33">
        <f t="shared" si="1"/>
        <v>-129.32</v>
      </c>
      <c r="J33">
        <f t="shared" si="2"/>
        <v>1555.951360873333</v>
      </c>
      <c r="K33">
        <f>(I33-AVERAGE($I$9:I$51))^2</f>
        <v>1641.5877144943227</v>
      </c>
      <c r="L33">
        <f t="shared" si="3"/>
        <v>-39.445549316409995</v>
      </c>
      <c r="M33">
        <f>LOOKUP(F33,'[1]LM 18,43'!$A$2:$A$538,'[1]LM 18,43'!$B$2:$B$538)</f>
        <v>-77.811470031740001</v>
      </c>
      <c r="N33">
        <f t="shared" si="4"/>
        <v>2653.1286594911376</v>
      </c>
      <c r="O33">
        <f t="shared" si="5"/>
        <v>-51.508529968259992</v>
      </c>
    </row>
    <row r="34" spans="1:15" x14ac:dyDescent="0.3">
      <c r="A34" s="2">
        <v>26054</v>
      </c>
      <c r="B34">
        <v>60.74</v>
      </c>
      <c r="C34">
        <v>-40.74</v>
      </c>
      <c r="D34">
        <v>-41.54</v>
      </c>
      <c r="F34">
        <v>41273</v>
      </c>
      <c r="G34">
        <v>-89.705795288090002</v>
      </c>
      <c r="H34" s="2">
        <f t="shared" si="0"/>
        <v>37987</v>
      </c>
      <c r="I34">
        <f t="shared" si="1"/>
        <v>-109.28</v>
      </c>
      <c r="J34">
        <f t="shared" si="2"/>
        <v>383.1494901037596</v>
      </c>
      <c r="K34">
        <f>(I34-AVERAGE($I$9:I$51))^2</f>
        <v>419.28752844781064</v>
      </c>
      <c r="L34">
        <f t="shared" si="3"/>
        <v>-19.574204711909999</v>
      </c>
      <c r="M34">
        <f>LOOKUP(F34,'[1]LM 18,43'!$A$2:$A$538,'[1]LM 18,43'!$B$2:$B$538)</f>
        <v>-78.35417175293</v>
      </c>
      <c r="N34">
        <f t="shared" si="4"/>
        <v>956.40685276727277</v>
      </c>
      <c r="O34">
        <f t="shared" si="5"/>
        <v>-30.925828247070001</v>
      </c>
    </row>
    <row r="35" spans="1:15" x14ac:dyDescent="0.3">
      <c r="A35" s="2">
        <v>26085</v>
      </c>
      <c r="B35">
        <v>62.02</v>
      </c>
      <c r="C35">
        <v>-42.02</v>
      </c>
      <c r="D35">
        <v>-42.82</v>
      </c>
      <c r="F35">
        <v>41639</v>
      </c>
      <c r="G35">
        <v>-89.475532531740001</v>
      </c>
      <c r="H35" s="2">
        <f t="shared" si="0"/>
        <v>38353</v>
      </c>
      <c r="I35">
        <f t="shared" si="1"/>
        <v>-152.82</v>
      </c>
      <c r="J35">
        <f t="shared" si="2"/>
        <v>4012.5215588374485</v>
      </c>
      <c r="K35">
        <f>(I35-AVERAGE($I$9:I$51))^2</f>
        <v>4098.1137610059513</v>
      </c>
      <c r="L35">
        <f t="shared" si="3"/>
        <v>-63.344467468259992</v>
      </c>
      <c r="M35">
        <f>LOOKUP(F35,'[1]LM 18,43'!$A$2:$A$538,'[1]LM 18,43'!$B$2:$B$538)</f>
        <v>-77.723007202150001</v>
      </c>
      <c r="N35">
        <f t="shared" si="4"/>
        <v>5639.5583272803333</v>
      </c>
      <c r="O35">
        <f t="shared" si="5"/>
        <v>-75.096992797849992</v>
      </c>
    </row>
    <row r="36" spans="1:15" x14ac:dyDescent="0.3">
      <c r="A36" s="2">
        <v>26115</v>
      </c>
      <c r="B36">
        <v>64</v>
      </c>
      <c r="C36">
        <v>-44</v>
      </c>
      <c r="D36">
        <v>-44.8</v>
      </c>
      <c r="F36">
        <v>42004</v>
      </c>
      <c r="G36">
        <v>-91.705543518070002</v>
      </c>
      <c r="H36" s="2">
        <f t="shared" si="0"/>
        <v>38718</v>
      </c>
      <c r="I36">
        <f t="shared" si="1"/>
        <v>-122.5</v>
      </c>
      <c r="J36">
        <f t="shared" si="2"/>
        <v>948.29855001748047</v>
      </c>
      <c r="K36">
        <f>(I36-AVERAGE($I$9:I$51))^2</f>
        <v>1135.4548958896717</v>
      </c>
      <c r="L36">
        <f t="shared" si="3"/>
        <v>-30.794456481929998</v>
      </c>
      <c r="M36">
        <f>LOOKUP(F36,'[1]LM 18,43'!$A$2:$A$538,'[1]LM 18,43'!$B$2:$B$538)</f>
        <v>-79.830917358400001</v>
      </c>
      <c r="N36">
        <f t="shared" si="4"/>
        <v>1820.6506134756903</v>
      </c>
      <c r="O36">
        <f t="shared" si="5"/>
        <v>-42.669082641599999</v>
      </c>
    </row>
    <row r="37" spans="1:15" x14ac:dyDescent="0.3">
      <c r="A37" s="2">
        <v>26146</v>
      </c>
      <c r="B37">
        <v>65.37</v>
      </c>
      <c r="C37">
        <v>-45.37</v>
      </c>
      <c r="D37">
        <v>-46.17</v>
      </c>
      <c r="F37">
        <v>42369</v>
      </c>
      <c r="G37">
        <v>-92.908508300779999</v>
      </c>
      <c r="H37" s="2">
        <f t="shared" si="0"/>
        <v>39083</v>
      </c>
      <c r="I37">
        <f t="shared" si="1"/>
        <v>-108.58</v>
      </c>
      <c r="J37">
        <f t="shared" si="2"/>
        <v>245.59565207872132</v>
      </c>
      <c r="K37">
        <f>(I37-AVERAGE($I$9:I$51))^2</f>
        <v>391.11041216874071</v>
      </c>
      <c r="L37">
        <f t="shared" si="3"/>
        <v>-15.671491699219999</v>
      </c>
      <c r="M37">
        <f>LOOKUP(F37,'[1]LM 18,43'!$A$2:$A$538,'[1]LM 18,43'!$B$2:$B$538)</f>
        <v>-81.483703613279999</v>
      </c>
      <c r="N37">
        <f t="shared" si="4"/>
        <v>734.20927787697531</v>
      </c>
      <c r="O37">
        <f t="shared" si="5"/>
        <v>-27.096296386719999</v>
      </c>
    </row>
    <row r="38" spans="1:15" x14ac:dyDescent="0.3">
      <c r="A38" s="2">
        <v>26177</v>
      </c>
      <c r="B38">
        <v>66.31</v>
      </c>
      <c r="C38">
        <v>-46.31</v>
      </c>
      <c r="D38">
        <v>-47.11</v>
      </c>
      <c r="F38">
        <v>42734</v>
      </c>
      <c r="G38">
        <v>-96.052375793460001</v>
      </c>
      <c r="H38" s="2">
        <f t="shared" si="0"/>
        <v>39448</v>
      </c>
      <c r="I38">
        <f t="shared" si="1"/>
        <v>-121.11</v>
      </c>
      <c r="J38">
        <f t="shared" si="2"/>
        <v>627.88453087617927</v>
      </c>
      <c r="K38">
        <f>(I38-AVERAGE($I$9:I$51))^2</f>
        <v>1043.7106935640902</v>
      </c>
      <c r="L38">
        <f t="shared" si="3"/>
        <v>-25.057624206539998</v>
      </c>
      <c r="M38">
        <f>LOOKUP(F38,'[1]LM 18,43'!$A$2:$A$538,'[1]LM 18,43'!$B$2:$B$538)</f>
        <v>-83.560279846189999</v>
      </c>
      <c r="N38">
        <f t="shared" si="4"/>
        <v>1409.9814836294449</v>
      </c>
      <c r="O38">
        <f t="shared" si="5"/>
        <v>-37.54972015381</v>
      </c>
    </row>
    <row r="39" spans="1:15" x14ac:dyDescent="0.3">
      <c r="A39" s="2">
        <v>26207</v>
      </c>
      <c r="B39">
        <v>65.87</v>
      </c>
      <c r="C39">
        <v>-45.87</v>
      </c>
      <c r="D39">
        <v>-46.67</v>
      </c>
      <c r="F39">
        <v>43100</v>
      </c>
      <c r="G39">
        <v>-98.096946716310001</v>
      </c>
      <c r="H39" s="2">
        <f t="shared" si="0"/>
        <v>39814</v>
      </c>
      <c r="I39">
        <f t="shared" si="1"/>
        <v>-111.4</v>
      </c>
      <c r="J39">
        <f t="shared" si="2"/>
        <v>176.97122666869544</v>
      </c>
      <c r="K39">
        <f>(I39-AVERAGE($I$9:I$51))^2</f>
        <v>510.60233775013654</v>
      </c>
      <c r="L39">
        <f t="shared" si="3"/>
        <v>-13.303053283690005</v>
      </c>
      <c r="M39">
        <f>LOOKUP(F39,'[1]LM 18,43'!$A$2:$A$538,'[1]LM 18,43'!$B$2:$B$538)</f>
        <v>-81.40316772461</v>
      </c>
      <c r="N39">
        <f t="shared" si="4"/>
        <v>899.80994655787958</v>
      </c>
      <c r="O39">
        <f t="shared" si="5"/>
        <v>-29.996832275390005</v>
      </c>
    </row>
    <row r="40" spans="1:15" x14ac:dyDescent="0.3">
      <c r="A40" s="2">
        <v>26238</v>
      </c>
      <c r="B40">
        <v>65.34</v>
      </c>
      <c r="C40">
        <v>-45.34</v>
      </c>
      <c r="D40">
        <v>-46.14</v>
      </c>
      <c r="F40">
        <v>43465</v>
      </c>
      <c r="G40">
        <v>-98.195587158199999</v>
      </c>
      <c r="H40" s="2">
        <f t="shared" si="0"/>
        <v>40179</v>
      </c>
      <c r="I40">
        <f t="shared" si="1"/>
        <v>-130.5</v>
      </c>
      <c r="J40">
        <f t="shared" si="2"/>
        <v>1043.5750890534528</v>
      </c>
      <c r="K40">
        <f>(I40-AVERAGE($I$9:I$51))^2</f>
        <v>1738.5990819361837</v>
      </c>
      <c r="L40">
        <f t="shared" si="3"/>
        <v>-32.304412841800001</v>
      </c>
      <c r="M40">
        <f>LOOKUP(F40,'[1]LM 18,43'!$A$2:$A$538,'[1]LM 18,43'!$B$2:$B$538)</f>
        <v>-81.936813354489999</v>
      </c>
      <c r="N40">
        <f t="shared" si="4"/>
        <v>2358.3830971666407</v>
      </c>
      <c r="O40">
        <f t="shared" si="5"/>
        <v>-48.563186645510001</v>
      </c>
    </row>
    <row r="41" spans="1:15" x14ac:dyDescent="0.3">
      <c r="A41" s="2">
        <v>26268</v>
      </c>
      <c r="B41">
        <v>64.78</v>
      </c>
      <c r="C41">
        <v>-44.78</v>
      </c>
      <c r="D41">
        <v>-45.58</v>
      </c>
      <c r="F41">
        <v>43830</v>
      </c>
      <c r="G41">
        <v>-92.64037322998</v>
      </c>
      <c r="H41" s="2">
        <f t="shared" si="0"/>
        <v>40544</v>
      </c>
      <c r="I41">
        <f t="shared" si="1"/>
        <v>-94.58</v>
      </c>
      <c r="J41">
        <f t="shared" si="2"/>
        <v>3.7621520069782122</v>
      </c>
      <c r="K41">
        <f>(I41-AVERAGE($I$9:I$51))^2</f>
        <v>33.368086587344763</v>
      </c>
      <c r="L41">
        <f t="shared" si="3"/>
        <v>-1.9396267700199985</v>
      </c>
      <c r="M41">
        <f>LOOKUP(F41,'[1]LM 18,43'!$A$2:$A$538,'[1]LM 18,43'!$B$2:$B$538)</f>
        <v>-80.91879272461</v>
      </c>
      <c r="N41">
        <f t="shared" si="4"/>
        <v>186.62858422116861</v>
      </c>
      <c r="O41">
        <f t="shared" si="5"/>
        <v>-13.661207275389998</v>
      </c>
    </row>
    <row r="42" spans="1:15" x14ac:dyDescent="0.3">
      <c r="A42" s="2">
        <v>26665</v>
      </c>
      <c r="B42">
        <v>68.84</v>
      </c>
      <c r="C42">
        <v>-48.84</v>
      </c>
      <c r="D42">
        <v>-49.64</v>
      </c>
      <c r="F42">
        <v>44195</v>
      </c>
      <c r="G42">
        <v>-88.478286743159998</v>
      </c>
      <c r="H42" s="2">
        <f t="shared" si="0"/>
        <v>40909</v>
      </c>
      <c r="I42">
        <f t="shared" si="1"/>
        <v>-96.07</v>
      </c>
      <c r="J42">
        <f t="shared" si="2"/>
        <v>57.634110174080121</v>
      </c>
      <c r="K42">
        <f>(I42-AVERAGE($I$9:I$51))^2</f>
        <v>52.802191238507547</v>
      </c>
      <c r="L42">
        <f t="shared" si="3"/>
        <v>-7.591713256839995</v>
      </c>
      <c r="M42">
        <f>LOOKUP(F42,'[1]LM 18,43'!$A$2:$A$538,'[1]LM 18,43'!$B$2:$B$538)</f>
        <v>-75.481086730960001</v>
      </c>
      <c r="N42">
        <f t="shared" si="4"/>
        <v>423.90334960005106</v>
      </c>
      <c r="O42">
        <f t="shared" si="5"/>
        <v>-20.588913269039992</v>
      </c>
    </row>
    <row r="43" spans="1:15" x14ac:dyDescent="0.3">
      <c r="A43" s="2">
        <v>26696</v>
      </c>
      <c r="B43">
        <v>68.75</v>
      </c>
      <c r="C43">
        <v>-48.75</v>
      </c>
      <c r="D43">
        <v>-49.55</v>
      </c>
      <c r="F43">
        <v>44561</v>
      </c>
      <c r="G43">
        <v>-91.977294921880002</v>
      </c>
      <c r="H43" s="2">
        <f t="shared" si="0"/>
        <v>41275</v>
      </c>
      <c r="I43">
        <f t="shared" si="1"/>
        <v>-108.44</v>
      </c>
      <c r="J43">
        <f t="shared" si="2"/>
        <v>271.02065848915788</v>
      </c>
      <c r="K43">
        <f>(I43-AVERAGE($I$9:I$51))^2</f>
        <v>385.59258891292671</v>
      </c>
      <c r="L43">
        <f t="shared" si="3"/>
        <v>-16.462705078119996</v>
      </c>
      <c r="M43">
        <f>LOOKUP(F43,'[1]LM 18,43'!$A$2:$A$538,'[1]LM 18,43'!$B$2:$B$538)</f>
        <v>-76.90129852295</v>
      </c>
      <c r="N43">
        <f t="shared" si="4"/>
        <v>994.68969085847573</v>
      </c>
      <c r="O43">
        <f t="shared" si="5"/>
        <v>-31.538701477049997</v>
      </c>
    </row>
    <row r="44" spans="1:15" x14ac:dyDescent="0.3">
      <c r="A44" s="2">
        <v>26724</v>
      </c>
      <c r="B44">
        <v>69.06</v>
      </c>
      <c r="C44">
        <v>-49.06</v>
      </c>
      <c r="D44">
        <v>-49.86</v>
      </c>
      <c r="F44">
        <v>44926</v>
      </c>
      <c r="G44">
        <v>-92.057083129879999</v>
      </c>
      <c r="H44" s="2">
        <f t="shared" si="0"/>
        <v>41640</v>
      </c>
      <c r="I44">
        <f t="shared" si="1"/>
        <v>-101.28</v>
      </c>
      <c r="J44">
        <f t="shared" si="2"/>
        <v>85.062195593144139</v>
      </c>
      <c r="K44">
        <f>(I44-AVERAGE($I$9:I$51))^2</f>
        <v>155.66334240129862</v>
      </c>
      <c r="L44">
        <f t="shared" si="3"/>
        <v>-9.2229168701200024</v>
      </c>
      <c r="M44">
        <f>LOOKUP(F44,'[1]LM 18,43'!$A$2:$A$538,'[1]LM 18,43'!$B$2:$B$538)</f>
        <v>-76.241004943850001</v>
      </c>
      <c r="N44">
        <f t="shared" si="4"/>
        <v>626.95127342190415</v>
      </c>
      <c r="O44">
        <f t="shared" si="5"/>
        <v>-25.03899505615</v>
      </c>
    </row>
    <row r="45" spans="1:15" x14ac:dyDescent="0.3">
      <c r="A45" s="2">
        <v>26755</v>
      </c>
      <c r="B45">
        <v>69.3</v>
      </c>
      <c r="C45">
        <v>-49.3</v>
      </c>
      <c r="D45">
        <v>-50.1</v>
      </c>
      <c r="F45">
        <v>45291</v>
      </c>
      <c r="G45">
        <v>-87.903747558589998</v>
      </c>
      <c r="H45" s="2">
        <f t="shared" si="0"/>
        <v>42005</v>
      </c>
      <c r="I45">
        <f t="shared" si="1"/>
        <v>-100.35</v>
      </c>
      <c r="J45">
        <f t="shared" si="2"/>
        <v>154.90919983530429</v>
      </c>
      <c r="K45">
        <f>(I45-AVERAGE($I$9:I$51))^2</f>
        <v>133.32193077339144</v>
      </c>
      <c r="L45">
        <f t="shared" si="3"/>
        <v>-12.446252441409996</v>
      </c>
      <c r="M45">
        <f>LOOKUP(F45,'[1]LM 18,43'!$A$2:$A$538,'[1]LM 18,43'!$B$2:$B$538)</f>
        <v>-75.139389038090002</v>
      </c>
      <c r="N45">
        <f t="shared" si="4"/>
        <v>635.57490507277623</v>
      </c>
      <c r="O45">
        <f t="shared" si="5"/>
        <v>-25.210610961909993</v>
      </c>
    </row>
    <row r="46" spans="1:15" x14ac:dyDescent="0.3">
      <c r="A46" s="2">
        <v>26785</v>
      </c>
      <c r="B46">
        <v>70.040000000000006</v>
      </c>
      <c r="C46">
        <v>-50.04</v>
      </c>
      <c r="D46">
        <v>-50.84</v>
      </c>
      <c r="F46">
        <v>45656</v>
      </c>
      <c r="G46">
        <v>-84.860069274899999</v>
      </c>
      <c r="H46" s="2">
        <f t="shared" si="0"/>
        <v>42370</v>
      </c>
      <c r="I46">
        <f t="shared" si="1"/>
        <v>-100.91</v>
      </c>
      <c r="J46">
        <f t="shared" si="2"/>
        <v>257.60027628050892</v>
      </c>
      <c r="K46">
        <f>(I46-AVERAGE($I$9:I$51))^2</f>
        <v>146.56762379664733</v>
      </c>
      <c r="L46">
        <f t="shared" si="3"/>
        <v>-16.049930725099998</v>
      </c>
      <c r="M46">
        <f>LOOKUP(F46,'[1]LM 18,43'!$A$2:$A$538,'[1]LM 18,43'!$B$2:$B$538)</f>
        <v>-73.629165649409998</v>
      </c>
      <c r="N46">
        <f t="shared" si="4"/>
        <v>744.24392286433124</v>
      </c>
      <c r="O46">
        <f t="shared" si="5"/>
        <v>-27.280834350589998</v>
      </c>
    </row>
    <row r="47" spans="1:15" x14ac:dyDescent="0.3">
      <c r="A47" s="2">
        <v>26816</v>
      </c>
      <c r="B47">
        <v>71.400000000000006</v>
      </c>
      <c r="C47">
        <v>-51.4</v>
      </c>
      <c r="D47">
        <v>-52.2</v>
      </c>
      <c r="F47">
        <v>46022</v>
      </c>
      <c r="G47">
        <v>-86.52540588379</v>
      </c>
      <c r="H47" s="2">
        <f t="shared" si="0"/>
        <v>42736</v>
      </c>
      <c r="I47">
        <f t="shared" si="1"/>
        <v>-91.84</v>
      </c>
      <c r="J47">
        <f t="shared" si="2"/>
        <v>28.244910620053982</v>
      </c>
      <c r="K47">
        <f>(I47-AVERAGE($I$9:I$51))^2</f>
        <v>9.2204028664144424</v>
      </c>
      <c r="L47">
        <f t="shared" si="3"/>
        <v>-5.314594116210003</v>
      </c>
      <c r="M47">
        <f>LOOKUP(F47,'[1]LM 18,43'!$A$2:$A$538,'[1]LM 18,43'!$B$2:$B$538)</f>
        <v>-72.987251281740001</v>
      </c>
      <c r="N47">
        <f t="shared" si="4"/>
        <v>355.42613423385416</v>
      </c>
      <c r="O47">
        <f t="shared" si="5"/>
        <v>-18.852748718260003</v>
      </c>
    </row>
    <row r="48" spans="1:15" x14ac:dyDescent="0.3">
      <c r="A48" s="2">
        <v>26846</v>
      </c>
      <c r="B48">
        <v>73.37</v>
      </c>
      <c r="C48">
        <v>-53.37</v>
      </c>
      <c r="D48">
        <v>-54.17</v>
      </c>
      <c r="F48">
        <v>46387</v>
      </c>
      <c r="G48">
        <v>-84.6708984375</v>
      </c>
      <c r="H48" s="2">
        <f t="shared" si="0"/>
        <v>43101</v>
      </c>
      <c r="I48">
        <f t="shared" si="1"/>
        <v>-92.93</v>
      </c>
      <c r="J48">
        <f t="shared" si="2"/>
        <v>68.212758619690049</v>
      </c>
      <c r="K48">
        <f>(I48-AVERAGE($I$9:I$51))^2</f>
        <v>17.028098215251738</v>
      </c>
      <c r="L48">
        <f t="shared" si="3"/>
        <v>-8.2591015625000068</v>
      </c>
      <c r="M48">
        <f>LOOKUP(F48,'[1]LM 18,43'!$A$2:$A$538,'[1]LM 18,43'!$B$2:$B$538)</f>
        <v>-72.217445373540002</v>
      </c>
      <c r="N48">
        <f t="shared" si="4"/>
        <v>429.00991915408974</v>
      </c>
      <c r="O48">
        <f t="shared" si="5"/>
        <v>-20.712554626460005</v>
      </c>
    </row>
    <row r="49" spans="1:15" x14ac:dyDescent="0.3">
      <c r="A49" s="2">
        <v>26877</v>
      </c>
      <c r="B49">
        <v>74.58</v>
      </c>
      <c r="C49">
        <v>-54.58</v>
      </c>
      <c r="D49">
        <v>-55.38</v>
      </c>
      <c r="F49">
        <v>46752</v>
      </c>
      <c r="G49">
        <v>-78.789474487299998</v>
      </c>
      <c r="H49" s="2">
        <f t="shared" si="0"/>
        <v>43466</v>
      </c>
      <c r="I49">
        <f t="shared" si="1"/>
        <v>-86.66</v>
      </c>
      <c r="J49">
        <f t="shared" si="2"/>
        <v>61.945171846061577</v>
      </c>
      <c r="K49">
        <f>(I49-AVERAGE($I$9:I$51))^2</f>
        <v>4.5945424012979128</v>
      </c>
      <c r="L49">
        <f t="shared" si="3"/>
        <v>-7.8705255126999987</v>
      </c>
      <c r="M49">
        <f>LOOKUP(F49,'[1]LM 18,43'!$A$2:$A$538,'[1]LM 18,43'!$B$2:$B$538)</f>
        <v>-70.272369384770002</v>
      </c>
      <c r="N49">
        <f t="shared" si="4"/>
        <v>268.55443718122342</v>
      </c>
      <c r="O49">
        <f t="shared" si="5"/>
        <v>-16.387630615229995</v>
      </c>
    </row>
    <row r="50" spans="1:15" x14ac:dyDescent="0.3">
      <c r="A50" s="2">
        <v>26908</v>
      </c>
      <c r="B50">
        <v>75.16</v>
      </c>
      <c r="C50">
        <v>-55.16</v>
      </c>
      <c r="D50">
        <v>-55.96</v>
      </c>
      <c r="F50">
        <v>47117</v>
      </c>
      <c r="G50">
        <v>-78.39517211914</v>
      </c>
      <c r="H50" s="2">
        <f t="shared" si="0"/>
        <v>43831</v>
      </c>
      <c r="I50">
        <f t="shared" si="1"/>
        <v>-85.57</v>
      </c>
      <c r="J50">
        <f t="shared" si="2"/>
        <v>51.478155119965905</v>
      </c>
      <c r="K50">
        <f>(I50-AVERAGE($I$9:I$51))^2</f>
        <v>10.455447052460682</v>
      </c>
      <c r="L50">
        <f t="shared" si="3"/>
        <v>-7.1748278808599935</v>
      </c>
      <c r="M50">
        <f>LOOKUP(F50,'[1]LM 18,43'!$A$2:$A$538,'[1]LM 18,43'!$B$2:$B$538)</f>
        <v>-68.93458557129</v>
      </c>
      <c r="N50">
        <f t="shared" si="4"/>
        <v>276.73701321493263</v>
      </c>
      <c r="O50">
        <f t="shared" si="5"/>
        <v>-16.635414428709993</v>
      </c>
    </row>
    <row r="51" spans="1:15" x14ac:dyDescent="0.3">
      <c r="A51" s="2">
        <v>26938</v>
      </c>
      <c r="B51">
        <v>74.77</v>
      </c>
      <c r="C51">
        <v>-54.77</v>
      </c>
      <c r="D51">
        <v>-55.57</v>
      </c>
      <c r="F51">
        <v>47483</v>
      </c>
      <c r="G51">
        <v>-91.189834594730002</v>
      </c>
      <c r="H51" s="2">
        <f t="shared" si="0"/>
        <v>44197</v>
      </c>
      <c r="I51">
        <f t="shared" si="1"/>
        <v>-84.45</v>
      </c>
      <c r="J51">
        <f t="shared" si="2"/>
        <v>45.425370364319285</v>
      </c>
      <c r="K51">
        <f>(I51-AVERAGE($I$9:I$51))^2</f>
        <v>18.952861005948932</v>
      </c>
      <c r="L51">
        <f t="shared" si="3"/>
        <v>6.7398345947299987</v>
      </c>
      <c r="M51">
        <f>LOOKUP(F51,'[1]LM 18,43'!$A$2:$A$538,'[1]LM 18,43'!$B$2:$B$538)</f>
        <v>-72.590034484859999</v>
      </c>
      <c r="N51">
        <f t="shared" si="4"/>
        <v>140.6587820203101</v>
      </c>
      <c r="O51">
        <f t="shared" si="5"/>
        <v>-11.859965515140004</v>
      </c>
    </row>
    <row r="52" spans="1:15" x14ac:dyDescent="0.3">
      <c r="A52" s="2">
        <v>26969</v>
      </c>
      <c r="B52">
        <v>74.650000000000006</v>
      </c>
      <c r="C52">
        <v>-54.65</v>
      </c>
      <c r="D52">
        <v>-55.45</v>
      </c>
      <c r="F52">
        <v>47848</v>
      </c>
      <c r="G52">
        <v>-96.045806884770002</v>
      </c>
      <c r="H52" s="2">
        <f t="shared" si="0"/>
        <v>44562</v>
      </c>
      <c r="I52">
        <f t="shared" si="1"/>
        <v>-84.82</v>
      </c>
      <c r="J52">
        <f t="shared" si="2"/>
        <v>126.01874021414973</v>
      </c>
      <c r="K52">
        <f>(I52-AVERAGE($I$9:I$51))^2</f>
        <v>15.868179610600192</v>
      </c>
      <c r="L52">
        <f t="shared" si="3"/>
        <v>11.225806884770009</v>
      </c>
      <c r="M52">
        <f>LOOKUP(F52,'[1]LM 18,43'!$A$2:$A$538,'[1]LM 18,43'!$B$2:$B$538)</f>
        <v>-77.255012512210001</v>
      </c>
      <c r="N52">
        <f t="shared" si="4"/>
        <v>57.229035690419131</v>
      </c>
      <c r="O52">
        <f t="shared" si="5"/>
        <v>-7.5649874877899919</v>
      </c>
    </row>
    <row r="53" spans="1:15" x14ac:dyDescent="0.3">
      <c r="A53" s="2">
        <v>26999</v>
      </c>
      <c r="B53">
        <v>74.13</v>
      </c>
      <c r="C53">
        <v>-54.13</v>
      </c>
      <c r="D53">
        <v>-54.93</v>
      </c>
      <c r="F53">
        <v>48213</v>
      </c>
      <c r="G53">
        <v>-99.988456726069998</v>
      </c>
      <c r="H53" s="2">
        <f t="shared" si="0"/>
        <v>44927</v>
      </c>
      <c r="I53">
        <f t="shared" si="1"/>
        <v>-84.82</v>
      </c>
      <c r="J53">
        <f t="shared" si="2"/>
        <v>230.08207945065837</v>
      </c>
      <c r="K53">
        <f>(I53-AVERAGE($I$9:I$51))^2</f>
        <v>15.868179610600192</v>
      </c>
      <c r="L53">
        <f t="shared" si="3"/>
        <v>15.168456726070005</v>
      </c>
      <c r="M53">
        <f>LOOKUP(F53,'[1]LM 18,43'!$A$2:$A$538,'[1]LM 18,43'!$B$2:$B$538)</f>
        <v>-80.880142211909998</v>
      </c>
      <c r="N53">
        <f t="shared" si="4"/>
        <v>15.522479390373388</v>
      </c>
      <c r="O53">
        <f t="shared" si="5"/>
        <v>-3.939857788089995</v>
      </c>
    </row>
    <row r="54" spans="1:15" x14ac:dyDescent="0.3">
      <c r="A54" s="2">
        <v>27030</v>
      </c>
      <c r="B54">
        <v>73.569999999999894</v>
      </c>
      <c r="C54">
        <v>-53.57</v>
      </c>
      <c r="D54">
        <v>-54.37</v>
      </c>
      <c r="F54">
        <v>48578</v>
      </c>
      <c r="G54">
        <v>-103.1583328247</v>
      </c>
      <c r="H54" s="2">
        <f t="shared" si="0"/>
        <v>45292</v>
      </c>
      <c r="I54">
        <f t="shared" si="1"/>
        <v>-84.82</v>
      </c>
      <c r="J54">
        <f t="shared" si="2"/>
        <v>336.29445078946964</v>
      </c>
      <c r="K54">
        <f>(I54-AVERAGE($I$9:I$51))^2</f>
        <v>15.868179610600192</v>
      </c>
      <c r="L54">
        <f t="shared" si="3"/>
        <v>18.338332824700004</v>
      </c>
      <c r="M54">
        <f>LOOKUP(F54,'[1]LM 18,43'!$A$2:$A$538,'[1]LM 18,43'!$B$2:$B$538)</f>
        <v>-83.8138961792</v>
      </c>
      <c r="N54">
        <f t="shared" si="4"/>
        <v>1.0122448982283441</v>
      </c>
      <c r="O54">
        <f t="shared" si="5"/>
        <v>-1.0061038207999928</v>
      </c>
    </row>
    <row r="55" spans="1:15" x14ac:dyDescent="0.3">
      <c r="A55" s="2">
        <v>27061</v>
      </c>
      <c r="B55">
        <v>72.92</v>
      </c>
      <c r="C55">
        <v>-52.92</v>
      </c>
      <c r="D55">
        <v>-53.72</v>
      </c>
      <c r="F55">
        <v>48944</v>
      </c>
      <c r="G55">
        <v>-105.8013305664</v>
      </c>
      <c r="H55" s="2">
        <f t="shared" si="0"/>
        <v>45658</v>
      </c>
      <c r="I55">
        <f t="shared" si="1"/>
        <v>-84.82</v>
      </c>
      <c r="J55">
        <f t="shared" si="2"/>
        <v>440.21623233655112</v>
      </c>
      <c r="K55">
        <f>(I55-AVERAGE($I$9:I$51))^2</f>
        <v>15.868179610600192</v>
      </c>
      <c r="L55">
        <f t="shared" si="3"/>
        <v>20.981330566400004</v>
      </c>
      <c r="M55">
        <f>LOOKUP(F55,'[1]LM 18,43'!$A$2:$A$538,'[1]LM 18,43'!$B$2:$B$538)</f>
        <v>-86.248039245610002</v>
      </c>
      <c r="N55">
        <f t="shared" si="4"/>
        <v>2.0392960870024033</v>
      </c>
      <c r="O55">
        <f t="shared" si="5"/>
        <v>1.4280392456100088</v>
      </c>
    </row>
    <row r="56" spans="1:15" x14ac:dyDescent="0.3">
      <c r="A56" s="2">
        <v>27089</v>
      </c>
      <c r="B56">
        <v>72.78</v>
      </c>
      <c r="C56">
        <v>-52.78</v>
      </c>
      <c r="D56">
        <v>-53.58</v>
      </c>
      <c r="F56">
        <v>49309</v>
      </c>
      <c r="G56">
        <v>-108.7311630249</v>
      </c>
      <c r="H56" s="2">
        <f t="shared" si="0"/>
        <v>46023</v>
      </c>
      <c r="I56">
        <f t="shared" si="1"/>
        <v>-84.82</v>
      </c>
      <c r="J56">
        <f t="shared" si="2"/>
        <v>571.74371720334523</v>
      </c>
      <c r="K56">
        <f>(I56-AVERAGE($I$9:I$51))^2</f>
        <v>15.868179610600192</v>
      </c>
      <c r="L56">
        <f t="shared" si="3"/>
        <v>23.911163024900006</v>
      </c>
      <c r="M56">
        <f>LOOKUP(F56,'[1]LM 18,43'!$A$2:$A$538,'[1]LM 18,43'!$B$2:$B$538)</f>
        <v>-88.714279174799998</v>
      </c>
      <c r="N56">
        <f t="shared" si="4"/>
        <v>15.165410291281006</v>
      </c>
      <c r="O56">
        <f t="shared" si="5"/>
        <v>3.8942791748000047</v>
      </c>
    </row>
    <row r="57" spans="1:15" x14ac:dyDescent="0.3">
      <c r="A57" s="2">
        <v>27120</v>
      </c>
      <c r="B57">
        <v>72.849999999999895</v>
      </c>
      <c r="C57">
        <v>-52.85</v>
      </c>
      <c r="D57">
        <v>-53.65</v>
      </c>
      <c r="F57">
        <v>49674</v>
      </c>
      <c r="G57">
        <v>-110.9664077759</v>
      </c>
      <c r="H57" s="2">
        <f t="shared" si="0"/>
        <v>46388</v>
      </c>
      <c r="I57">
        <f t="shared" si="1"/>
        <v>-84.82</v>
      </c>
      <c r="J57">
        <f t="shared" si="2"/>
        <v>683.63463958364412</v>
      </c>
      <c r="K57">
        <f>(I57-AVERAGE($I$9:I$51))^2</f>
        <v>15.868179610600192</v>
      </c>
      <c r="L57">
        <f t="shared" si="3"/>
        <v>26.146407775900002</v>
      </c>
      <c r="M57">
        <f>LOOKUP(F57,'[1]LM 18,43'!$A$2:$A$538,'[1]LM 18,43'!$B$2:$B$538)</f>
        <v>-90.873542785639998</v>
      </c>
      <c r="N57">
        <f t="shared" si="4"/>
        <v>36.645380257574146</v>
      </c>
      <c r="O57">
        <f t="shared" si="5"/>
        <v>6.0535427856400048</v>
      </c>
    </row>
    <row r="58" spans="1:15" x14ac:dyDescent="0.3">
      <c r="A58" s="2">
        <v>27150</v>
      </c>
      <c r="B58">
        <v>73.53</v>
      </c>
      <c r="C58">
        <v>-53.53</v>
      </c>
      <c r="D58">
        <v>-54.33</v>
      </c>
      <c r="F58">
        <v>50039</v>
      </c>
      <c r="G58">
        <v>-112.6875</v>
      </c>
      <c r="H58" s="2">
        <f t="shared" si="0"/>
        <v>46753</v>
      </c>
      <c r="I58">
        <f t="shared" si="1"/>
        <v>-84.82</v>
      </c>
      <c r="J58">
        <f t="shared" si="2"/>
        <v>776.59755625000037</v>
      </c>
      <c r="K58">
        <f>(I58-AVERAGE($I$9:I$51))^2</f>
        <v>15.868179610600192</v>
      </c>
      <c r="L58">
        <f t="shared" si="3"/>
        <v>27.867500000000007</v>
      </c>
      <c r="M58">
        <f>LOOKUP(F58,'[1]LM 18,43'!$A$2:$A$538,'[1]LM 18,43'!$B$2:$B$538)</f>
        <v>-92.549682617190001</v>
      </c>
      <c r="N58">
        <f t="shared" si="4"/>
        <v>59.747993362489368</v>
      </c>
      <c r="O58">
        <f t="shared" si="5"/>
        <v>7.7296826171900079</v>
      </c>
    </row>
    <row r="59" spans="1:15" x14ac:dyDescent="0.3">
      <c r="A59" s="2">
        <v>27181</v>
      </c>
      <c r="B59">
        <v>74.86</v>
      </c>
      <c r="C59">
        <v>-54.86</v>
      </c>
      <c r="D59">
        <v>-55.66</v>
      </c>
      <c r="F59">
        <v>50405</v>
      </c>
      <c r="G59">
        <v>-114.083114624</v>
      </c>
      <c r="H59" s="2">
        <f t="shared" si="0"/>
        <v>47119</v>
      </c>
      <c r="I59">
        <f t="shared" si="1"/>
        <v>-84.82</v>
      </c>
      <c r="J59">
        <f t="shared" si="2"/>
        <v>856.32987749736333</v>
      </c>
      <c r="K59">
        <f>(I59-AVERAGE($I$9:I$51))^2</f>
        <v>15.868179610600192</v>
      </c>
      <c r="L59">
        <f t="shared" si="3"/>
        <v>29.263114624000011</v>
      </c>
      <c r="M59">
        <f>LOOKUP(F59,'[1]LM 18,43'!$A$2:$A$538,'[1]LM 18,43'!$B$2:$B$538)</f>
        <v>-93.905044555659998</v>
      </c>
      <c r="N59">
        <f t="shared" si="4"/>
        <v>82.538034578327498</v>
      </c>
      <c r="O59">
        <f t="shared" si="5"/>
        <v>9.085044555660005</v>
      </c>
    </row>
    <row r="60" spans="1:15" x14ac:dyDescent="0.3">
      <c r="A60" s="2">
        <v>27211</v>
      </c>
      <c r="B60">
        <v>76.459999999999894</v>
      </c>
      <c r="C60">
        <v>-56.46</v>
      </c>
      <c r="D60">
        <v>-57.26</v>
      </c>
      <c r="F60">
        <v>50770</v>
      </c>
      <c r="G60">
        <v>-115.2933425903</v>
      </c>
      <c r="H60" s="2">
        <f t="shared" si="0"/>
        <v>47484</v>
      </c>
      <c r="I60">
        <f t="shared" si="1"/>
        <v>-84.82</v>
      </c>
      <c r="J60">
        <f t="shared" si="2"/>
        <v>928.62460862579235</v>
      </c>
      <c r="K60">
        <f>(I60-AVERAGE($I$9:I$51))^2</f>
        <v>15.868179610600192</v>
      </c>
      <c r="L60">
        <f t="shared" si="3"/>
        <v>30.473342590300007</v>
      </c>
      <c r="M60">
        <f>LOOKUP(F60,'[1]LM 18,43'!$A$2:$A$538,'[1]LM 18,43'!$B$2:$B$538)</f>
        <v>-95.070823669429998</v>
      </c>
      <c r="N60">
        <f t="shared" si="4"/>
        <v>105.07938590174643</v>
      </c>
      <c r="O60">
        <f t="shared" si="5"/>
        <v>10.250823669430005</v>
      </c>
    </row>
    <row r="61" spans="1:15" x14ac:dyDescent="0.3">
      <c r="A61" s="2">
        <v>27242</v>
      </c>
      <c r="B61">
        <v>77.34</v>
      </c>
      <c r="C61">
        <v>-57.34</v>
      </c>
      <c r="D61">
        <v>-58.14</v>
      </c>
      <c r="F61">
        <v>51135</v>
      </c>
      <c r="G61">
        <v>-116.3903045654</v>
      </c>
      <c r="H61" s="2">
        <f t="shared" si="0"/>
        <v>47849</v>
      </c>
      <c r="I61">
        <f t="shared" si="1"/>
        <v>-84.82</v>
      </c>
      <c r="J61">
        <f t="shared" si="2"/>
        <v>996.68413035211654</v>
      </c>
      <c r="K61">
        <f>(I61-AVERAGE($I$9:I$51))^2</f>
        <v>15.868179610600192</v>
      </c>
      <c r="L61">
        <f t="shared" si="3"/>
        <v>31.570304565400008</v>
      </c>
      <c r="M61">
        <f>LOOKUP(F61,'[1]LM 18,43'!$A$2:$A$538,'[1]LM 18,43'!$B$2:$B$538)</f>
        <v>-96.124946594240001</v>
      </c>
      <c r="N61">
        <f t="shared" si="4"/>
        <v>127.80181749861875</v>
      </c>
      <c r="O61">
        <f t="shared" si="5"/>
        <v>11.304946594240008</v>
      </c>
    </row>
    <row r="62" spans="1:15" x14ac:dyDescent="0.3">
      <c r="A62" s="2">
        <v>27273</v>
      </c>
      <c r="B62">
        <v>77.459999999999894</v>
      </c>
      <c r="C62">
        <v>-57.46</v>
      </c>
      <c r="D62">
        <v>-58.26</v>
      </c>
      <c r="F62">
        <v>51500</v>
      </c>
      <c r="G62">
        <v>-117.39753723139999</v>
      </c>
      <c r="H62" s="2">
        <f t="shared" si="0"/>
        <v>48214</v>
      </c>
      <c r="I62">
        <f t="shared" si="1"/>
        <v>-84.82</v>
      </c>
      <c r="J62">
        <f t="shared" si="2"/>
        <v>1061.2959320632533</v>
      </c>
      <c r="K62">
        <f>(I62-AVERAGE($I$9:I$51))^2</f>
        <v>15.868179610600192</v>
      </c>
      <c r="L62">
        <f t="shared" si="3"/>
        <v>32.577537231400001</v>
      </c>
      <c r="M62">
        <f>LOOKUP(F62,'[1]LM 18,43'!$A$2:$A$538,'[1]LM 18,43'!$B$2:$B$538)</f>
        <v>-97.096588134770002</v>
      </c>
      <c r="N62">
        <f t="shared" si="4"/>
        <v>150.71461623077576</v>
      </c>
      <c r="O62">
        <f t="shared" si="5"/>
        <v>12.276588134770009</v>
      </c>
    </row>
    <row r="63" spans="1:15" x14ac:dyDescent="0.3">
      <c r="A63" s="2">
        <v>27303</v>
      </c>
      <c r="B63">
        <v>76.209999999999894</v>
      </c>
      <c r="C63">
        <v>-56.21</v>
      </c>
      <c r="D63">
        <v>-57.01</v>
      </c>
      <c r="F63">
        <v>51866</v>
      </c>
      <c r="G63">
        <v>-115.11804199220001</v>
      </c>
      <c r="H63" s="2">
        <f t="shared" si="0"/>
        <v>48580</v>
      </c>
      <c r="I63">
        <f t="shared" si="1"/>
        <v>-84.82</v>
      </c>
      <c r="J63">
        <f t="shared" si="2"/>
        <v>917.97134856111529</v>
      </c>
      <c r="K63">
        <f>(I63-AVERAGE($I$9:I$51))^2</f>
        <v>15.868179610600192</v>
      </c>
      <c r="L63">
        <f t="shared" si="3"/>
        <v>30.298041992200012</v>
      </c>
      <c r="M63">
        <f>LOOKUP(F63,'[1]LM 18,43'!$A$2:$A$538,'[1]LM 18,43'!$B$2:$B$538)</f>
        <v>-96.187797546390001</v>
      </c>
      <c r="N63">
        <f t="shared" si="4"/>
        <v>129.2268210557107</v>
      </c>
      <c r="O63">
        <f t="shared" si="5"/>
        <v>11.367797546390008</v>
      </c>
    </row>
    <row r="64" spans="1:15" x14ac:dyDescent="0.3">
      <c r="A64" s="2">
        <v>27334</v>
      </c>
      <c r="B64">
        <v>74.760000000000005</v>
      </c>
      <c r="C64">
        <v>-54.76</v>
      </c>
      <c r="D64">
        <v>-55.56</v>
      </c>
      <c r="F64">
        <v>52231</v>
      </c>
      <c r="G64">
        <v>-113.51141357420001</v>
      </c>
      <c r="H64" s="2">
        <f t="shared" si="0"/>
        <v>48945</v>
      </c>
      <c r="I64">
        <f t="shared" si="1"/>
        <v>-84.82</v>
      </c>
      <c r="J64">
        <f t="shared" si="2"/>
        <v>823.19721288578876</v>
      </c>
      <c r="K64">
        <f>(I64-AVERAGE($I$9:I$51))^2</f>
        <v>15.868179610600192</v>
      </c>
      <c r="L64">
        <f t="shared" si="3"/>
        <v>28.691413574200013</v>
      </c>
      <c r="M64">
        <f>LOOKUP(F64,'[1]LM 18,43'!$A$2:$A$538,'[1]LM 18,43'!$B$2:$B$538)</f>
        <v>-94.73599243164</v>
      </c>
      <c r="N64">
        <f t="shared" si="4"/>
        <v>98.326905904341885</v>
      </c>
      <c r="O64">
        <f t="shared" si="5"/>
        <v>9.9159924316400065</v>
      </c>
    </row>
    <row r="65" spans="1:15" x14ac:dyDescent="0.3">
      <c r="A65" s="2">
        <v>27364</v>
      </c>
      <c r="B65">
        <v>73.48</v>
      </c>
      <c r="C65">
        <v>-53.48</v>
      </c>
      <c r="D65">
        <v>-54.28</v>
      </c>
      <c r="F65">
        <v>52596</v>
      </c>
      <c r="G65">
        <v>-112.4211807251</v>
      </c>
      <c r="H65" s="2">
        <f t="shared" si="0"/>
        <v>49310</v>
      </c>
      <c r="I65">
        <f t="shared" si="1"/>
        <v>-84.82</v>
      </c>
      <c r="J65">
        <f t="shared" si="2"/>
        <v>761.82517741963215</v>
      </c>
      <c r="K65">
        <f>(I65-AVERAGE($I$9:I$51))^2</f>
        <v>15.868179610600192</v>
      </c>
      <c r="L65">
        <f t="shared" si="3"/>
        <v>27.601180725100008</v>
      </c>
      <c r="M65">
        <f>LOOKUP(F65,'[1]LM 18,43'!$A$2:$A$538,'[1]LM 18,43'!$B$2:$B$538)</f>
        <v>-93.79076385498</v>
      </c>
      <c r="N65">
        <f t="shared" si="4"/>
        <v>80.474604141815746</v>
      </c>
      <c r="O65">
        <f t="shared" si="5"/>
        <v>8.9707638549800066</v>
      </c>
    </row>
    <row r="66" spans="1:15" x14ac:dyDescent="0.3">
      <c r="A66" s="2">
        <v>27372</v>
      </c>
      <c r="B66">
        <v>73.650000000000006</v>
      </c>
      <c r="C66">
        <v>-53.65</v>
      </c>
      <c r="D66">
        <v>-54.45</v>
      </c>
      <c r="F66">
        <v>52961</v>
      </c>
      <c r="G66">
        <v>-111.6388473511</v>
      </c>
      <c r="H66" s="2">
        <f t="shared" si="0"/>
        <v>49675</v>
      </c>
      <c r="I66">
        <f t="shared" si="1"/>
        <v>-84.82</v>
      </c>
      <c r="J66">
        <f t="shared" si="2"/>
        <v>719.25057324160366</v>
      </c>
      <c r="K66">
        <f>(I66-AVERAGE($I$9:I$51))^2</f>
        <v>15.868179610600192</v>
      </c>
      <c r="L66">
        <f t="shared" si="3"/>
        <v>26.818847351100004</v>
      </c>
      <c r="M66">
        <f>LOOKUP(F66,'[1]LM 18,43'!$A$2:$A$538,'[1]LM 18,43'!$B$2:$B$538)</f>
        <v>-93.138290405269998</v>
      </c>
      <c r="N66">
        <f t="shared" si="4"/>
        <v>69.193955266407031</v>
      </c>
      <c r="O66">
        <f t="shared" si="5"/>
        <v>8.3182904052700053</v>
      </c>
    </row>
    <row r="67" spans="1:15" x14ac:dyDescent="0.3">
      <c r="A67" s="2">
        <v>27395</v>
      </c>
      <c r="B67">
        <v>72.5</v>
      </c>
      <c r="C67">
        <v>-52.5</v>
      </c>
      <c r="D67">
        <v>-53.3</v>
      </c>
      <c r="F67">
        <v>53327</v>
      </c>
      <c r="G67">
        <v>-111.0604400635</v>
      </c>
      <c r="H67" s="2">
        <f t="shared" si="0"/>
        <v>50041</v>
      </c>
      <c r="I67">
        <f t="shared" si="1"/>
        <v>-84.82</v>
      </c>
      <c r="J67">
        <f t="shared" si="2"/>
        <v>688.56069472613603</v>
      </c>
      <c r="K67">
        <f>(I67-AVERAGE($I$9:I$51))^2</f>
        <v>15.868179610600192</v>
      </c>
      <c r="L67">
        <f t="shared" si="3"/>
        <v>26.240440063500003</v>
      </c>
      <c r="M67">
        <f>LOOKUP(F67,'[1]LM 18,43'!$A$2:$A$538,'[1]LM 18,43'!$B$2:$B$538)</f>
        <v>-92.670448303219999</v>
      </c>
      <c r="N67">
        <f t="shared" si="4"/>
        <v>61.629538561529863</v>
      </c>
      <c r="O67">
        <f t="shared" si="5"/>
        <v>7.8504483032200056</v>
      </c>
    </row>
    <row r="68" spans="1:15" x14ac:dyDescent="0.3">
      <c r="A68" s="2">
        <v>27426</v>
      </c>
      <c r="B68">
        <v>71.75</v>
      </c>
      <c r="C68">
        <v>-51.75</v>
      </c>
      <c r="D68">
        <v>-52.55</v>
      </c>
      <c r="F68">
        <v>53692</v>
      </c>
      <c r="G68">
        <v>-110.6307220459</v>
      </c>
      <c r="H68" s="2">
        <f t="shared" ref="H68:H82" si="6">$H$2+F68-$F$2+1</f>
        <v>50406</v>
      </c>
      <c r="I68">
        <f t="shared" ref="I68:I82" si="7">IFERROR(VLOOKUP(H68,A:D,4,FALSE),IFERROR(VLOOKUP(H68,A:D,4),0))</f>
        <v>-84.82</v>
      </c>
      <c r="J68">
        <f t="shared" si="2"/>
        <v>666.19337253070864</v>
      </c>
      <c r="K68">
        <f>(I68-AVERAGE($I$9:I$51))^2</f>
        <v>15.868179610600192</v>
      </c>
      <c r="L68">
        <f t="shared" si="3"/>
        <v>25.810722045900008</v>
      </c>
      <c r="M68">
        <f>LOOKUP(F68,'[1]LM 18,43'!$A$2:$A$538,'[1]LM 18,43'!$B$2:$B$538)</f>
        <v>-92.33162689209</v>
      </c>
      <c r="N68">
        <f t="shared" si="4"/>
        <v>56.424538565969776</v>
      </c>
      <c r="O68">
        <f t="shared" si="5"/>
        <v>7.5116268920900069</v>
      </c>
    </row>
    <row r="69" spans="1:15" x14ac:dyDescent="0.3">
      <c r="A69" s="2">
        <v>27454</v>
      </c>
      <c r="B69">
        <v>71.680000000000007</v>
      </c>
      <c r="C69">
        <v>-51.68</v>
      </c>
      <c r="D69">
        <v>-52.48</v>
      </c>
      <c r="F69">
        <v>54057</v>
      </c>
      <c r="G69">
        <v>-110.31214904789999</v>
      </c>
      <c r="H69" s="2">
        <f t="shared" si="6"/>
        <v>50771</v>
      </c>
      <c r="I69">
        <f t="shared" si="7"/>
        <v>-84.82</v>
      </c>
      <c r="J69">
        <f t="shared" si="2"/>
        <v>649.84966308034882</v>
      </c>
      <c r="K69">
        <f>(I69-AVERAGE($I$9:I$51))^2</f>
        <v>15.868179610600192</v>
      </c>
      <c r="L69">
        <f t="shared" si="3"/>
        <v>25.4921490479</v>
      </c>
      <c r="M69">
        <f>LOOKUP(F69,'[1]LM 18,43'!$A$2:$A$538,'[1]LM 18,43'!$B$2:$B$538)</f>
        <v>-92.088775634770002</v>
      </c>
      <c r="N69">
        <f t="shared" si="4"/>
        <v>52.835099228626142</v>
      </c>
      <c r="O69">
        <f t="shared" si="5"/>
        <v>7.2687756347700088</v>
      </c>
    </row>
    <row r="70" spans="1:15" x14ac:dyDescent="0.3">
      <c r="A70" s="2">
        <v>27485</v>
      </c>
      <c r="B70">
        <v>72.25</v>
      </c>
      <c r="C70">
        <v>-52.25</v>
      </c>
      <c r="D70">
        <v>-53.05</v>
      </c>
      <c r="F70">
        <v>54422</v>
      </c>
      <c r="G70">
        <v>-110.0792541504</v>
      </c>
      <c r="H70" s="2">
        <f t="shared" si="6"/>
        <v>51136</v>
      </c>
      <c r="I70">
        <f t="shared" si="7"/>
        <v>-84.82</v>
      </c>
      <c r="J70">
        <f t="shared" si="2"/>
        <v>638.0299202345002</v>
      </c>
      <c r="K70">
        <f>(I70-AVERAGE($I$9:I$51))^2</f>
        <v>15.868179610600192</v>
      </c>
      <c r="L70">
        <f t="shared" si="3"/>
        <v>25.259254150400011</v>
      </c>
      <c r="M70">
        <f>LOOKUP(F70,'[1]LM 18,43'!$A$2:$A$538,'[1]LM 18,43'!$B$2:$B$538)</f>
        <v>-91.918975830080001</v>
      </c>
      <c r="N70">
        <f t="shared" si="4"/>
        <v>50.395457836060132</v>
      </c>
      <c r="O70">
        <f t="shared" si="5"/>
        <v>7.0989758300800077</v>
      </c>
    </row>
    <row r="71" spans="1:15" x14ac:dyDescent="0.3">
      <c r="A71" s="2">
        <v>27515</v>
      </c>
      <c r="B71">
        <v>72.44</v>
      </c>
      <c r="C71">
        <v>-52.44</v>
      </c>
      <c r="D71">
        <v>-53.24</v>
      </c>
      <c r="F71">
        <v>54788</v>
      </c>
      <c r="G71">
        <v>-109.9135360718</v>
      </c>
      <c r="H71" s="2">
        <f t="shared" si="6"/>
        <v>51502</v>
      </c>
      <c r="I71">
        <f t="shared" si="7"/>
        <v>-84.82</v>
      </c>
      <c r="J71">
        <f t="shared" si="2"/>
        <v>629.68555258672791</v>
      </c>
      <c r="K71">
        <f>(I71-AVERAGE($I$9:I$51))^2</f>
        <v>15.868179610600192</v>
      </c>
      <c r="L71">
        <f t="shared" si="3"/>
        <v>25.093536071800003</v>
      </c>
      <c r="M71">
        <f>LOOKUP(F71,'[1]LM 18,43'!$A$2:$A$538,'[1]LM 18,43'!$B$2:$B$538)</f>
        <v>-91.806533813480002</v>
      </c>
      <c r="N71">
        <f t="shared" si="4"/>
        <v>48.811654726899505</v>
      </c>
      <c r="O71">
        <f t="shared" si="5"/>
        <v>6.9865338134800083</v>
      </c>
    </row>
    <row r="72" spans="1:15" x14ac:dyDescent="0.3">
      <c r="A72" s="2">
        <v>27546</v>
      </c>
      <c r="B72">
        <v>73.489999999999895</v>
      </c>
      <c r="C72">
        <v>-53.49</v>
      </c>
      <c r="D72">
        <v>-54.29</v>
      </c>
      <c r="F72">
        <v>55153</v>
      </c>
      <c r="G72">
        <v>-109.8023529053</v>
      </c>
      <c r="H72" s="2">
        <f t="shared" si="6"/>
        <v>51867</v>
      </c>
      <c r="I72">
        <f t="shared" si="7"/>
        <v>-84.82</v>
      </c>
      <c r="J72">
        <f t="shared" si="2"/>
        <v>624.11795668495154</v>
      </c>
      <c r="K72">
        <f>(I72-AVERAGE($I$9:I$51))^2</f>
        <v>15.868179610600192</v>
      </c>
      <c r="L72">
        <f t="shared" si="3"/>
        <v>24.982352905300004</v>
      </c>
      <c r="M72">
        <f>LOOKUP(F72,'[1]LM 18,43'!$A$2:$A$538,'[1]LM 18,43'!$B$2:$B$538)</f>
        <v>-91.739807128910002</v>
      </c>
      <c r="N72">
        <f t="shared" si="4"/>
        <v>47.883730701313773</v>
      </c>
      <c r="O72">
        <f t="shared" si="5"/>
        <v>6.9198071289100085</v>
      </c>
    </row>
    <row r="73" spans="1:15" x14ac:dyDescent="0.3">
      <c r="A73" s="2">
        <v>27576</v>
      </c>
      <c r="B73">
        <v>74.680000000000007</v>
      </c>
      <c r="C73">
        <v>-54.68</v>
      </c>
      <c r="D73">
        <v>-55.48</v>
      </c>
      <c r="F73">
        <v>55518</v>
      </c>
      <c r="G73">
        <v>-109.7344055176</v>
      </c>
      <c r="H73" s="2">
        <f t="shared" si="6"/>
        <v>52232</v>
      </c>
      <c r="I73">
        <f t="shared" si="7"/>
        <v>-84.82</v>
      </c>
      <c r="J73">
        <f t="shared" si="2"/>
        <v>620.72760229541746</v>
      </c>
      <c r="K73">
        <f>(I73-AVERAGE($I$9:I$51))^2</f>
        <v>15.868179610600192</v>
      </c>
      <c r="L73">
        <f t="shared" si="3"/>
        <v>24.914405517600002</v>
      </c>
      <c r="M73">
        <f>LOOKUP(F73,'[1]LM 18,43'!$A$2:$A$538,'[1]LM 18,43'!$B$2:$B$538)</f>
        <v>-91.709907531740001</v>
      </c>
      <c r="N73">
        <f t="shared" si="4"/>
        <v>47.470825795927681</v>
      </c>
      <c r="O73">
        <f t="shared" si="5"/>
        <v>6.8899075317400076</v>
      </c>
    </row>
    <row r="74" spans="1:15" x14ac:dyDescent="0.3">
      <c r="A74" s="2">
        <v>27607</v>
      </c>
      <c r="B74">
        <v>75.14</v>
      </c>
      <c r="C74">
        <v>-55.14</v>
      </c>
      <c r="D74">
        <v>-55.94</v>
      </c>
      <c r="F74">
        <v>55883</v>
      </c>
      <c r="G74">
        <v>-109.70179748539999</v>
      </c>
      <c r="H74" s="2">
        <f t="shared" si="6"/>
        <v>52597</v>
      </c>
      <c r="I74">
        <f t="shared" si="7"/>
        <v>-84.82</v>
      </c>
      <c r="J74">
        <f t="shared" ref="J74:J82" si="8">(I74-G74)^2</f>
        <v>619.10384610445772</v>
      </c>
      <c r="K74">
        <f>(I74-AVERAGE($I$9:I$51))^2</f>
        <v>15.868179610600192</v>
      </c>
      <c r="L74">
        <f t="shared" ref="L74:L82" si="9">(I74-G74)</f>
        <v>24.8817974854</v>
      </c>
      <c r="M74">
        <f>LOOKUP(F74,'[1]LM 18,43'!$A$2:$A$538,'[1]LM 18,43'!$B$2:$B$538)</f>
        <v>-91.709548950200002</v>
      </c>
      <c r="N74">
        <f t="shared" ref="N74:N82" si="10">(I74-M74)^2</f>
        <v>47.465884737202046</v>
      </c>
      <c r="O74">
        <f t="shared" ref="O74:O82" si="11">(I74-M74)</f>
        <v>6.8895489502000089</v>
      </c>
    </row>
    <row r="75" spans="1:15" x14ac:dyDescent="0.3">
      <c r="A75" s="2">
        <v>27638</v>
      </c>
      <c r="B75">
        <v>75.42</v>
      </c>
      <c r="C75">
        <v>-55.42</v>
      </c>
      <c r="D75">
        <v>-56.22</v>
      </c>
      <c r="F75">
        <v>56249</v>
      </c>
      <c r="G75">
        <v>-109.698348999</v>
      </c>
      <c r="H75" s="2">
        <f t="shared" si="6"/>
        <v>52963</v>
      </c>
      <c r="I75">
        <f t="shared" si="7"/>
        <v>-84.82</v>
      </c>
      <c r="J75">
        <f t="shared" si="8"/>
        <v>618.93224891604484</v>
      </c>
      <c r="K75">
        <f>(I75-AVERAGE($I$9:I$51))^2</f>
        <v>15.868179610600192</v>
      </c>
      <c r="L75">
        <f t="shared" si="9"/>
        <v>24.878348999000011</v>
      </c>
      <c r="M75">
        <f>LOOKUP(F75,'[1]LM 18,43'!$A$2:$A$538,'[1]LM 18,43'!$B$2:$B$538)</f>
        <v>-91.7339553833</v>
      </c>
      <c r="N75">
        <f t="shared" si="10"/>
        <v>47.80277904226314</v>
      </c>
      <c r="O75">
        <f t="shared" si="11"/>
        <v>6.9139553833000065</v>
      </c>
    </row>
    <row r="76" spans="1:15" x14ac:dyDescent="0.3">
      <c r="A76" s="2">
        <v>27729</v>
      </c>
      <c r="B76">
        <v>73.099999999999895</v>
      </c>
      <c r="C76">
        <v>-53.1</v>
      </c>
      <c r="D76">
        <v>-53.9</v>
      </c>
      <c r="F76">
        <v>56614</v>
      </c>
      <c r="G76">
        <v>-109.7184371948</v>
      </c>
      <c r="H76" s="2">
        <f t="shared" si="6"/>
        <v>53328</v>
      </c>
      <c r="I76">
        <f t="shared" si="7"/>
        <v>-84.82</v>
      </c>
      <c r="J76">
        <f t="shared" si="8"/>
        <v>619.93217474340065</v>
      </c>
      <c r="K76">
        <f>(I76-AVERAGE($I$9:I$51))^2</f>
        <v>15.868179610600192</v>
      </c>
      <c r="L76">
        <f t="shared" si="9"/>
        <v>24.89843719480001</v>
      </c>
      <c r="M76">
        <f>LOOKUP(F76,'[1]LM 18,43'!$A$2:$A$538,'[1]LM 18,43'!$B$2:$B$538)</f>
        <v>-91.77838897705</v>
      </c>
      <c r="N76">
        <f t="shared" si="10"/>
        <v>48.419177155931038</v>
      </c>
      <c r="O76">
        <f t="shared" si="11"/>
        <v>6.9583889770500065</v>
      </c>
    </row>
    <row r="77" spans="1:15" x14ac:dyDescent="0.3">
      <c r="A77" s="2">
        <v>27750</v>
      </c>
      <c r="B77">
        <v>73.11</v>
      </c>
      <c r="C77">
        <v>-53.11</v>
      </c>
      <c r="D77">
        <v>-53.91</v>
      </c>
      <c r="F77">
        <v>56979</v>
      </c>
      <c r="G77">
        <v>-109.75825500489999</v>
      </c>
      <c r="H77" s="2">
        <f t="shared" si="6"/>
        <v>53693</v>
      </c>
      <c r="I77">
        <f t="shared" si="7"/>
        <v>-84.82</v>
      </c>
      <c r="J77">
        <f t="shared" si="8"/>
        <v>621.91656268941995</v>
      </c>
      <c r="K77">
        <f>(I77-AVERAGE($I$9:I$51))^2</f>
        <v>15.868179610600192</v>
      </c>
      <c r="L77">
        <f t="shared" si="9"/>
        <v>24.9382550049</v>
      </c>
      <c r="M77">
        <f>LOOKUP(F77,'[1]LM 18,43'!$A$2:$A$538,'[1]LM 18,43'!$B$2:$B$538)</f>
        <v>-91.83937072754</v>
      </c>
      <c r="N77">
        <f t="shared" si="10"/>
        <v>49.271565410645529</v>
      </c>
      <c r="O77">
        <f t="shared" si="11"/>
        <v>7.0193707275400072</v>
      </c>
    </row>
    <row r="78" spans="1:15" x14ac:dyDescent="0.3">
      <c r="A78" s="2">
        <v>27760</v>
      </c>
      <c r="B78">
        <v>72.680000000000007</v>
      </c>
      <c r="C78">
        <v>-52.68</v>
      </c>
      <c r="D78">
        <v>-53.48</v>
      </c>
      <c r="F78">
        <v>57344</v>
      </c>
      <c r="G78">
        <v>-109.8143539429</v>
      </c>
      <c r="H78" s="2">
        <f t="shared" si="6"/>
        <v>54058</v>
      </c>
      <c r="I78">
        <f t="shared" si="7"/>
        <v>-84.82</v>
      </c>
      <c r="J78">
        <f t="shared" si="8"/>
        <v>624.71772902296107</v>
      </c>
      <c r="K78">
        <f>(I78-AVERAGE($I$9:I$51))^2</f>
        <v>15.868179610600192</v>
      </c>
      <c r="L78">
        <f t="shared" si="9"/>
        <v>24.994353942900005</v>
      </c>
      <c r="M78">
        <f>LOOKUP(F78,'[1]LM 18,43'!$A$2:$A$538,'[1]LM 18,43'!$B$2:$B$538)</f>
        <v>-91.914169311519998</v>
      </c>
      <c r="N78">
        <f t="shared" si="10"/>
        <v>50.327238220512228</v>
      </c>
      <c r="O78">
        <f t="shared" si="11"/>
        <v>7.0941693115200053</v>
      </c>
    </row>
    <row r="79" spans="1:15" x14ac:dyDescent="0.3">
      <c r="A79" s="2">
        <v>27791</v>
      </c>
      <c r="B79">
        <v>72.47</v>
      </c>
      <c r="C79">
        <v>-52.47</v>
      </c>
      <c r="D79">
        <v>-53.27</v>
      </c>
      <c r="F79">
        <v>57710</v>
      </c>
      <c r="G79">
        <v>-109.884262085</v>
      </c>
      <c r="H79" s="2">
        <f t="shared" si="6"/>
        <v>54424</v>
      </c>
      <c r="I79">
        <f t="shared" si="7"/>
        <v>-84.82</v>
      </c>
      <c r="J79">
        <f t="shared" si="8"/>
        <v>628.21723386556903</v>
      </c>
      <c r="K79">
        <f>(I79-AVERAGE($I$9:I$51))^2</f>
        <v>15.868179610600192</v>
      </c>
      <c r="L79">
        <f t="shared" si="9"/>
        <v>25.06426208500001</v>
      </c>
      <c r="M79">
        <f>LOOKUP(F79,'[1]LM 18,43'!$A$2:$A$538,'[1]LM 18,43'!$B$2:$B$538)</f>
        <v>-92.000549316410002</v>
      </c>
      <c r="N79">
        <f t="shared" si="10"/>
        <v>51.560288485396242</v>
      </c>
      <c r="O79">
        <f t="shared" si="11"/>
        <v>7.1805493164100085</v>
      </c>
    </row>
    <row r="80" spans="1:15" x14ac:dyDescent="0.3">
      <c r="A80" s="2">
        <v>27820</v>
      </c>
      <c r="B80">
        <v>72.23</v>
      </c>
      <c r="C80">
        <v>-52.23</v>
      </c>
      <c r="D80">
        <v>-53.03</v>
      </c>
      <c r="F80">
        <v>58075</v>
      </c>
      <c r="G80">
        <v>-109.96504974370001</v>
      </c>
      <c r="H80" s="2">
        <f t="shared" si="6"/>
        <v>54789</v>
      </c>
      <c r="I80">
        <f t="shared" si="7"/>
        <v>-84.82</v>
      </c>
      <c r="J80">
        <f t="shared" si="8"/>
        <v>632.27352661314808</v>
      </c>
      <c r="K80">
        <f>(I80-AVERAGE($I$9:I$51))^2</f>
        <v>15.868179610600192</v>
      </c>
      <c r="L80">
        <f t="shared" si="9"/>
        <v>25.145049743700014</v>
      </c>
      <c r="M80">
        <f>LOOKUP(F80,'[1]LM 18,43'!$A$2:$A$538,'[1]LM 18,43'!$B$2:$B$538)</f>
        <v>-92.096397399899999</v>
      </c>
      <c r="N80">
        <f t="shared" si="10"/>
        <v>52.945959121271564</v>
      </c>
      <c r="O80">
        <f t="shared" si="11"/>
        <v>7.2763973999000058</v>
      </c>
    </row>
    <row r="81" spans="1:15" x14ac:dyDescent="0.3">
      <c r="A81" s="2">
        <v>27851</v>
      </c>
      <c r="B81">
        <v>72.17</v>
      </c>
      <c r="C81">
        <v>-52.17</v>
      </c>
      <c r="D81">
        <v>-52.97</v>
      </c>
      <c r="F81">
        <v>61727</v>
      </c>
      <c r="G81">
        <v>-111.09576416020001</v>
      </c>
      <c r="H81" s="2">
        <f t="shared" si="6"/>
        <v>58441</v>
      </c>
      <c r="I81">
        <f t="shared" si="7"/>
        <v>-84.82</v>
      </c>
      <c r="J81">
        <f t="shared" si="8"/>
        <v>690.4157822024514</v>
      </c>
      <c r="K81">
        <f>(I81-AVERAGE($I$9:I$51))^2</f>
        <v>15.868179610600192</v>
      </c>
      <c r="L81">
        <f t="shared" si="9"/>
        <v>26.275764160200012</v>
      </c>
      <c r="M81">
        <f>LOOKUP(F81,'[1]LM 18,43'!$A$2:$A$538,'[1]LM 18,43'!$B$2:$B$538)</f>
        <v>-92.936920166020002</v>
      </c>
      <c r="N81">
        <f t="shared" si="10"/>
        <v>65.884392981542291</v>
      </c>
      <c r="O81">
        <f t="shared" si="11"/>
        <v>8.1169201660200088</v>
      </c>
    </row>
    <row r="82" spans="1:15" x14ac:dyDescent="0.3">
      <c r="A82" s="2">
        <v>27881</v>
      </c>
      <c r="B82">
        <v>72.52</v>
      </c>
      <c r="C82">
        <v>-52.52</v>
      </c>
      <c r="D82">
        <v>-53.32</v>
      </c>
      <c r="F82">
        <v>65380</v>
      </c>
      <c r="G82">
        <v>-112.38526153559999</v>
      </c>
      <c r="H82" s="2">
        <f t="shared" si="6"/>
        <v>62094</v>
      </c>
      <c r="I82">
        <f t="shared" si="7"/>
        <v>-84.82</v>
      </c>
      <c r="J82">
        <f t="shared" si="8"/>
        <v>759.84364352602893</v>
      </c>
      <c r="K82">
        <f>(I82-AVERAGE($I$9:I$51))^2</f>
        <v>15.868179610600192</v>
      </c>
      <c r="L82">
        <f t="shared" si="9"/>
        <v>27.565261535600001</v>
      </c>
      <c r="M82">
        <f>LOOKUP(F82,'[1]LM 18,43'!$A$2:$A$538,'[1]LM 18,43'!$B$2:$B$538)</f>
        <v>-94.251014709469999</v>
      </c>
      <c r="N82">
        <f t="shared" si="10"/>
        <v>88.944038450239617</v>
      </c>
      <c r="O82">
        <f t="shared" si="11"/>
        <v>9.4310147094700056</v>
      </c>
    </row>
    <row r="83" spans="1:15" x14ac:dyDescent="0.3">
      <c r="A83" s="2">
        <v>27912</v>
      </c>
      <c r="B83">
        <v>73.75</v>
      </c>
      <c r="C83">
        <v>-53.75</v>
      </c>
      <c r="D83">
        <v>-54.55</v>
      </c>
    </row>
    <row r="84" spans="1:15" x14ac:dyDescent="0.3">
      <c r="A84" s="2">
        <v>27942</v>
      </c>
      <c r="B84">
        <v>76.069999999999894</v>
      </c>
      <c r="C84">
        <v>-56.07</v>
      </c>
      <c r="D84">
        <v>-56.87</v>
      </c>
    </row>
    <row r="85" spans="1:15" x14ac:dyDescent="0.3">
      <c r="A85" s="2">
        <v>27973</v>
      </c>
      <c r="B85">
        <v>77.73</v>
      </c>
      <c r="C85">
        <v>-57.73</v>
      </c>
      <c r="D85">
        <v>-58.53</v>
      </c>
    </row>
    <row r="86" spans="1:15" x14ac:dyDescent="0.3">
      <c r="A86" s="2">
        <v>28004</v>
      </c>
      <c r="B86">
        <v>76.97</v>
      </c>
      <c r="C86">
        <v>-56.97</v>
      </c>
      <c r="D86">
        <v>-57.77</v>
      </c>
    </row>
    <row r="87" spans="1:15" x14ac:dyDescent="0.3">
      <c r="A87" s="2">
        <v>28034</v>
      </c>
      <c r="B87">
        <v>76.38</v>
      </c>
      <c r="C87">
        <v>-56.38</v>
      </c>
      <c r="D87">
        <v>-57.18</v>
      </c>
    </row>
    <row r="88" spans="1:15" x14ac:dyDescent="0.3">
      <c r="A88" s="2">
        <v>28065</v>
      </c>
      <c r="B88">
        <v>75.77</v>
      </c>
      <c r="C88">
        <v>-55.77</v>
      </c>
      <c r="D88">
        <v>-56.57</v>
      </c>
    </row>
    <row r="89" spans="1:15" x14ac:dyDescent="0.3">
      <c r="A89" s="2">
        <v>28095</v>
      </c>
      <c r="B89">
        <v>75.680000000000007</v>
      </c>
      <c r="C89">
        <v>-55.68</v>
      </c>
      <c r="D89">
        <v>-56.48</v>
      </c>
    </row>
    <row r="90" spans="1:15" x14ac:dyDescent="0.3">
      <c r="A90" s="2">
        <v>28126</v>
      </c>
      <c r="B90">
        <v>75.05</v>
      </c>
      <c r="C90">
        <v>-55.05</v>
      </c>
      <c r="D90">
        <v>-55.85</v>
      </c>
    </row>
    <row r="91" spans="1:15" x14ac:dyDescent="0.3">
      <c r="A91" s="2">
        <v>28157</v>
      </c>
      <c r="B91">
        <v>74.430000000000007</v>
      </c>
      <c r="C91">
        <v>-54.43</v>
      </c>
      <c r="D91">
        <v>-55.23</v>
      </c>
    </row>
    <row r="92" spans="1:15" x14ac:dyDescent="0.3">
      <c r="A92" s="2">
        <v>28185</v>
      </c>
      <c r="B92">
        <v>73.83</v>
      </c>
      <c r="C92">
        <v>-53.83</v>
      </c>
      <c r="D92">
        <v>-54.63</v>
      </c>
    </row>
    <row r="93" spans="1:15" x14ac:dyDescent="0.3">
      <c r="A93" s="2">
        <v>28438</v>
      </c>
      <c r="B93">
        <v>77.78</v>
      </c>
      <c r="C93">
        <v>-57.78</v>
      </c>
      <c r="D93">
        <v>-58.58</v>
      </c>
    </row>
    <row r="94" spans="1:15" x14ac:dyDescent="0.3">
      <c r="A94" s="2">
        <v>28522</v>
      </c>
      <c r="B94">
        <v>71.8</v>
      </c>
      <c r="C94">
        <v>-51.8</v>
      </c>
      <c r="D94">
        <v>-52.6</v>
      </c>
    </row>
    <row r="95" spans="1:15" x14ac:dyDescent="0.3">
      <c r="A95" s="2">
        <v>28565</v>
      </c>
      <c r="B95">
        <v>75.63</v>
      </c>
      <c r="C95">
        <v>-55.63</v>
      </c>
      <c r="D95">
        <v>-56.43</v>
      </c>
    </row>
    <row r="96" spans="1:15" x14ac:dyDescent="0.3">
      <c r="A96" s="2">
        <v>28613</v>
      </c>
      <c r="B96">
        <v>76.28</v>
      </c>
      <c r="C96">
        <v>-56.28</v>
      </c>
      <c r="D96">
        <v>-57.08</v>
      </c>
    </row>
    <row r="97" spans="1:4" x14ac:dyDescent="0.3">
      <c r="A97" s="2">
        <v>28675</v>
      </c>
      <c r="B97">
        <v>79.599999999999895</v>
      </c>
      <c r="C97">
        <v>-59.6</v>
      </c>
      <c r="D97">
        <v>-60.4</v>
      </c>
    </row>
    <row r="98" spans="1:4" x14ac:dyDescent="0.3">
      <c r="A98" s="2">
        <v>28767</v>
      </c>
      <c r="B98">
        <v>81.87</v>
      </c>
      <c r="C98">
        <v>-61.87</v>
      </c>
      <c r="D98">
        <v>-62.67</v>
      </c>
    </row>
    <row r="99" spans="1:4" x14ac:dyDescent="0.3">
      <c r="A99" s="2">
        <v>28795</v>
      </c>
      <c r="B99">
        <v>81.239999999999895</v>
      </c>
      <c r="C99">
        <v>-61.24</v>
      </c>
      <c r="D99">
        <v>-62.04</v>
      </c>
    </row>
    <row r="100" spans="1:4" x14ac:dyDescent="0.3">
      <c r="A100" s="2">
        <v>28832</v>
      </c>
      <c r="B100">
        <v>86.1</v>
      </c>
      <c r="C100">
        <v>-66.099999999999895</v>
      </c>
      <c r="D100">
        <v>-66.900000000000006</v>
      </c>
    </row>
    <row r="101" spans="1:4" x14ac:dyDescent="0.3">
      <c r="A101" s="2">
        <v>28864</v>
      </c>
      <c r="B101">
        <v>80.05</v>
      </c>
      <c r="C101">
        <v>-60.05</v>
      </c>
      <c r="D101">
        <v>-60.85</v>
      </c>
    </row>
    <row r="102" spans="1:4" x14ac:dyDescent="0.3">
      <c r="A102" s="2">
        <v>28892</v>
      </c>
      <c r="B102">
        <v>85.21</v>
      </c>
      <c r="C102">
        <v>-65.209999999999894</v>
      </c>
      <c r="D102">
        <v>-66.010000000000005</v>
      </c>
    </row>
    <row r="103" spans="1:4" x14ac:dyDescent="0.3">
      <c r="A103" s="2">
        <v>28920</v>
      </c>
      <c r="B103">
        <v>79.45</v>
      </c>
      <c r="C103">
        <v>-59.45</v>
      </c>
      <c r="D103">
        <v>-60.25</v>
      </c>
    </row>
    <row r="104" spans="1:4" x14ac:dyDescent="0.3">
      <c r="A104" s="2">
        <v>29010</v>
      </c>
      <c r="B104">
        <v>80.819999999999894</v>
      </c>
      <c r="C104">
        <v>-60.82</v>
      </c>
      <c r="D104">
        <v>-61.62</v>
      </c>
    </row>
    <row r="105" spans="1:4" x14ac:dyDescent="0.3">
      <c r="A105" s="2">
        <v>29053</v>
      </c>
      <c r="B105">
        <v>82.98</v>
      </c>
      <c r="C105">
        <v>-62.98</v>
      </c>
      <c r="D105">
        <v>-63.78</v>
      </c>
    </row>
    <row r="106" spans="1:4" x14ac:dyDescent="0.3">
      <c r="A106" s="2">
        <v>29084</v>
      </c>
      <c r="B106">
        <v>83.64</v>
      </c>
      <c r="C106">
        <v>-63.64</v>
      </c>
      <c r="D106">
        <v>-64.44</v>
      </c>
    </row>
    <row r="107" spans="1:4" x14ac:dyDescent="0.3">
      <c r="A107" s="2">
        <v>29292</v>
      </c>
      <c r="B107">
        <v>79.069999999999894</v>
      </c>
      <c r="C107">
        <v>-59.07</v>
      </c>
      <c r="D107">
        <v>-59.87</v>
      </c>
    </row>
    <row r="108" spans="1:4" x14ac:dyDescent="0.3">
      <c r="A108" s="2">
        <v>29336</v>
      </c>
      <c r="B108">
        <v>79.58</v>
      </c>
      <c r="C108">
        <v>-59.58</v>
      </c>
      <c r="D108">
        <v>-60.38</v>
      </c>
    </row>
    <row r="109" spans="1:4" x14ac:dyDescent="0.3">
      <c r="A109" s="2">
        <v>29370</v>
      </c>
      <c r="B109">
        <v>80.599999999999895</v>
      </c>
      <c r="C109">
        <v>-60.6</v>
      </c>
      <c r="D109">
        <v>-61.4</v>
      </c>
    </row>
    <row r="110" spans="1:4" x14ac:dyDescent="0.3">
      <c r="A110" s="2">
        <v>29385</v>
      </c>
      <c r="B110">
        <v>81.52</v>
      </c>
      <c r="C110">
        <v>-61.52</v>
      </c>
      <c r="D110">
        <v>-62.32</v>
      </c>
    </row>
    <row r="111" spans="1:4" x14ac:dyDescent="0.3">
      <c r="A111" s="2">
        <v>29462</v>
      </c>
      <c r="B111">
        <v>84.93</v>
      </c>
      <c r="C111">
        <v>-64.930000000000007</v>
      </c>
      <c r="D111">
        <v>-65.73</v>
      </c>
    </row>
    <row r="112" spans="1:4" x14ac:dyDescent="0.3">
      <c r="A112" s="2">
        <v>29476</v>
      </c>
      <c r="B112">
        <v>85.32</v>
      </c>
      <c r="C112">
        <v>-65.319999999999894</v>
      </c>
      <c r="D112">
        <v>-66.12</v>
      </c>
    </row>
    <row r="113" spans="1:4" x14ac:dyDescent="0.3">
      <c r="A113" s="2">
        <v>29510</v>
      </c>
      <c r="B113">
        <v>85.45</v>
      </c>
      <c r="C113">
        <v>-65.45</v>
      </c>
      <c r="D113">
        <v>-66.25</v>
      </c>
    </row>
    <row r="114" spans="1:4" x14ac:dyDescent="0.3">
      <c r="A114" s="2">
        <v>29547</v>
      </c>
      <c r="B114">
        <v>83.65</v>
      </c>
      <c r="C114">
        <v>-63.65</v>
      </c>
      <c r="D114">
        <v>-64.45</v>
      </c>
    </row>
    <row r="115" spans="1:4" x14ac:dyDescent="0.3">
      <c r="A115" s="2">
        <v>29559</v>
      </c>
      <c r="B115">
        <v>83.1</v>
      </c>
      <c r="C115">
        <v>-63.1</v>
      </c>
      <c r="D115">
        <v>-63.9</v>
      </c>
    </row>
    <row r="116" spans="1:4" x14ac:dyDescent="0.3">
      <c r="A116" s="2">
        <v>29622</v>
      </c>
      <c r="B116">
        <v>80.88</v>
      </c>
      <c r="C116">
        <v>-60.88</v>
      </c>
      <c r="D116">
        <v>-61.68</v>
      </c>
    </row>
    <row r="117" spans="1:4" x14ac:dyDescent="0.3">
      <c r="A117" s="2">
        <v>29703</v>
      </c>
      <c r="B117">
        <v>82.39</v>
      </c>
      <c r="C117">
        <v>-62.39</v>
      </c>
      <c r="D117">
        <v>-63.19</v>
      </c>
    </row>
    <row r="118" spans="1:4" x14ac:dyDescent="0.3">
      <c r="A118" s="2">
        <v>29725</v>
      </c>
      <c r="B118">
        <v>82.31</v>
      </c>
      <c r="C118">
        <v>-62.31</v>
      </c>
      <c r="D118">
        <v>-63.11</v>
      </c>
    </row>
    <row r="119" spans="1:4" x14ac:dyDescent="0.3">
      <c r="A119" s="2">
        <v>29746</v>
      </c>
      <c r="B119">
        <v>83</v>
      </c>
      <c r="C119">
        <v>-63</v>
      </c>
      <c r="D119">
        <v>-63.8</v>
      </c>
    </row>
    <row r="120" spans="1:4" x14ac:dyDescent="0.3">
      <c r="A120" s="2">
        <v>29784</v>
      </c>
      <c r="B120">
        <v>86.08</v>
      </c>
      <c r="C120">
        <v>-66.08</v>
      </c>
      <c r="D120">
        <v>-66.88</v>
      </c>
    </row>
    <row r="121" spans="1:4" x14ac:dyDescent="0.3">
      <c r="A121" s="2">
        <v>29817</v>
      </c>
      <c r="B121">
        <v>87.4</v>
      </c>
      <c r="C121">
        <v>-67.400000000000006</v>
      </c>
      <c r="D121">
        <v>-68.2</v>
      </c>
    </row>
    <row r="122" spans="1:4" x14ac:dyDescent="0.3">
      <c r="A122" s="2">
        <v>29847</v>
      </c>
      <c r="B122">
        <v>87.95</v>
      </c>
      <c r="C122">
        <v>-67.95</v>
      </c>
      <c r="D122">
        <v>-68.75</v>
      </c>
    </row>
    <row r="123" spans="1:4" x14ac:dyDescent="0.3">
      <c r="A123" s="2">
        <v>29864</v>
      </c>
      <c r="B123">
        <v>88.48</v>
      </c>
      <c r="C123">
        <v>-68.48</v>
      </c>
      <c r="D123">
        <v>-69.28</v>
      </c>
    </row>
    <row r="124" spans="1:4" x14ac:dyDescent="0.3">
      <c r="A124" s="2">
        <v>29910</v>
      </c>
      <c r="B124">
        <v>86.4</v>
      </c>
      <c r="C124">
        <v>-66.400000000000006</v>
      </c>
      <c r="D124">
        <v>-67.2</v>
      </c>
    </row>
    <row r="125" spans="1:4" x14ac:dyDescent="0.3">
      <c r="A125" s="2">
        <v>29934</v>
      </c>
      <c r="B125">
        <v>87.28</v>
      </c>
      <c r="C125">
        <v>-67.28</v>
      </c>
      <c r="D125">
        <v>-68.08</v>
      </c>
    </row>
    <row r="126" spans="1:4" x14ac:dyDescent="0.3">
      <c r="A126" s="2">
        <v>29987</v>
      </c>
      <c r="B126">
        <v>84</v>
      </c>
      <c r="C126">
        <v>-64</v>
      </c>
      <c r="D126">
        <v>-64.8</v>
      </c>
    </row>
    <row r="127" spans="1:4" x14ac:dyDescent="0.3">
      <c r="A127" s="2">
        <v>30069</v>
      </c>
      <c r="B127">
        <v>84.99</v>
      </c>
      <c r="C127">
        <v>-64.989999999999895</v>
      </c>
      <c r="D127">
        <v>-65.790000000000006</v>
      </c>
    </row>
    <row r="128" spans="1:4" x14ac:dyDescent="0.3">
      <c r="A128" s="2">
        <v>30091</v>
      </c>
      <c r="B128">
        <v>85.1</v>
      </c>
      <c r="C128">
        <v>-65.099999999999895</v>
      </c>
      <c r="D128">
        <v>-65.900000000000006</v>
      </c>
    </row>
    <row r="129" spans="1:4" x14ac:dyDescent="0.3">
      <c r="A129" s="2">
        <v>30105</v>
      </c>
      <c r="B129">
        <v>85.69</v>
      </c>
      <c r="C129">
        <v>-65.69</v>
      </c>
      <c r="D129">
        <v>-66.489999999999895</v>
      </c>
    </row>
    <row r="130" spans="1:4" x14ac:dyDescent="0.3">
      <c r="A130" s="2">
        <v>30161</v>
      </c>
      <c r="B130">
        <v>90.16</v>
      </c>
      <c r="C130">
        <v>-70.16</v>
      </c>
      <c r="D130">
        <v>-70.959999999999894</v>
      </c>
    </row>
    <row r="131" spans="1:4" x14ac:dyDescent="0.3">
      <c r="A131" s="2">
        <v>30191</v>
      </c>
      <c r="B131">
        <v>91.72</v>
      </c>
      <c r="C131">
        <v>-71.72</v>
      </c>
      <c r="D131">
        <v>-72.52</v>
      </c>
    </row>
    <row r="132" spans="1:4" x14ac:dyDescent="0.3">
      <c r="A132" s="2">
        <v>30238</v>
      </c>
      <c r="B132">
        <v>88.48</v>
      </c>
      <c r="C132">
        <v>-68.48</v>
      </c>
      <c r="D132">
        <v>-69.28</v>
      </c>
    </row>
    <row r="133" spans="1:4" x14ac:dyDescent="0.3">
      <c r="A133" s="2">
        <v>30339</v>
      </c>
      <c r="B133">
        <v>83.4</v>
      </c>
      <c r="C133">
        <v>-63.4</v>
      </c>
      <c r="D133">
        <v>-64.2</v>
      </c>
    </row>
    <row r="134" spans="1:4" x14ac:dyDescent="0.3">
      <c r="A134" s="2">
        <v>30366</v>
      </c>
      <c r="B134">
        <v>84.79</v>
      </c>
      <c r="C134">
        <v>-64.790000000000006</v>
      </c>
      <c r="D134">
        <v>-65.59</v>
      </c>
    </row>
    <row r="135" spans="1:4" x14ac:dyDescent="0.3">
      <c r="A135" s="2">
        <v>30518</v>
      </c>
      <c r="B135">
        <v>86.32</v>
      </c>
      <c r="C135">
        <v>-66.319999999999894</v>
      </c>
      <c r="D135">
        <v>-67.12</v>
      </c>
    </row>
    <row r="136" spans="1:4" x14ac:dyDescent="0.3">
      <c r="A136" s="2">
        <v>30552</v>
      </c>
      <c r="B136">
        <v>90</v>
      </c>
      <c r="C136">
        <v>-70</v>
      </c>
      <c r="D136">
        <v>-70.8</v>
      </c>
    </row>
    <row r="137" spans="1:4" x14ac:dyDescent="0.3">
      <c r="A137" s="2">
        <v>30634</v>
      </c>
      <c r="B137">
        <v>89.4</v>
      </c>
      <c r="C137">
        <v>-69.400000000000006</v>
      </c>
      <c r="D137">
        <v>-70.2</v>
      </c>
    </row>
    <row r="138" spans="1:4" x14ac:dyDescent="0.3">
      <c r="A138" s="2">
        <v>30712</v>
      </c>
      <c r="B138">
        <v>86.52</v>
      </c>
      <c r="C138">
        <v>-66.52</v>
      </c>
      <c r="D138">
        <v>-67.319999999999894</v>
      </c>
    </row>
    <row r="139" spans="1:4" x14ac:dyDescent="0.3">
      <c r="A139" s="2">
        <v>30771</v>
      </c>
      <c r="B139">
        <v>85.35</v>
      </c>
      <c r="C139">
        <v>-65.349999999999895</v>
      </c>
      <c r="D139">
        <v>-66.150000000000006</v>
      </c>
    </row>
    <row r="140" spans="1:4" x14ac:dyDescent="0.3">
      <c r="A140" s="2">
        <v>30796</v>
      </c>
      <c r="B140">
        <v>85.52</v>
      </c>
      <c r="C140">
        <v>-65.52</v>
      </c>
      <c r="D140">
        <v>-66.319999999999894</v>
      </c>
    </row>
    <row r="141" spans="1:4" x14ac:dyDescent="0.3">
      <c r="A141" s="2">
        <v>30840</v>
      </c>
      <c r="B141">
        <v>87.7</v>
      </c>
      <c r="C141">
        <v>-67.7</v>
      </c>
      <c r="D141">
        <v>-68.5</v>
      </c>
    </row>
    <row r="142" spans="1:4" x14ac:dyDescent="0.3">
      <c r="A142" s="2">
        <v>30841</v>
      </c>
      <c r="B142">
        <v>86.9</v>
      </c>
      <c r="C142">
        <v>-66.900000000000006</v>
      </c>
      <c r="D142">
        <v>-67.7</v>
      </c>
    </row>
    <row r="143" spans="1:4" x14ac:dyDescent="0.3">
      <c r="A143" s="2">
        <v>30986</v>
      </c>
      <c r="B143">
        <v>91.22</v>
      </c>
      <c r="C143">
        <v>-71.22</v>
      </c>
      <c r="D143">
        <v>-72.02</v>
      </c>
    </row>
    <row r="144" spans="1:4" x14ac:dyDescent="0.3">
      <c r="A144" s="2">
        <v>31133</v>
      </c>
      <c r="B144">
        <v>87.53</v>
      </c>
      <c r="C144">
        <v>-67.53</v>
      </c>
      <c r="D144">
        <v>-68.33</v>
      </c>
    </row>
    <row r="145" spans="1:4" x14ac:dyDescent="0.3">
      <c r="A145" s="2">
        <v>31209</v>
      </c>
      <c r="B145">
        <v>89.84</v>
      </c>
      <c r="C145">
        <v>-69.84</v>
      </c>
      <c r="D145">
        <v>-70.64</v>
      </c>
    </row>
    <row r="146" spans="1:4" x14ac:dyDescent="0.3">
      <c r="A146" s="2">
        <v>31237</v>
      </c>
      <c r="B146">
        <v>91.43</v>
      </c>
      <c r="C146">
        <v>-71.430000000000007</v>
      </c>
      <c r="D146">
        <v>-72.23</v>
      </c>
    </row>
    <row r="147" spans="1:4" x14ac:dyDescent="0.3">
      <c r="A147" s="2">
        <v>31279</v>
      </c>
      <c r="B147">
        <v>93.6</v>
      </c>
      <c r="C147">
        <v>-73.599999999999895</v>
      </c>
      <c r="D147">
        <v>-74.400000000000006</v>
      </c>
    </row>
    <row r="148" spans="1:4" x14ac:dyDescent="0.3">
      <c r="A148" s="2">
        <v>31321</v>
      </c>
      <c r="B148">
        <v>94.03</v>
      </c>
      <c r="C148">
        <v>-74.03</v>
      </c>
      <c r="D148">
        <v>-74.83</v>
      </c>
    </row>
    <row r="149" spans="1:4" x14ac:dyDescent="0.3">
      <c r="A149" s="2">
        <v>31370</v>
      </c>
      <c r="B149">
        <v>92.8</v>
      </c>
      <c r="C149">
        <v>-72.8</v>
      </c>
      <c r="D149">
        <v>-73.599999999999895</v>
      </c>
    </row>
    <row r="150" spans="1:4" x14ac:dyDescent="0.3">
      <c r="A150" s="2">
        <v>31419</v>
      </c>
      <c r="B150">
        <v>90.8</v>
      </c>
      <c r="C150">
        <v>-70.8</v>
      </c>
      <c r="D150">
        <v>-71.599999999999895</v>
      </c>
    </row>
    <row r="151" spans="1:4" x14ac:dyDescent="0.3">
      <c r="A151" s="2">
        <v>31467</v>
      </c>
      <c r="B151">
        <v>90.14</v>
      </c>
      <c r="C151">
        <v>-70.14</v>
      </c>
      <c r="D151">
        <v>-70.94</v>
      </c>
    </row>
    <row r="152" spans="1:4" x14ac:dyDescent="0.3">
      <c r="A152" s="2">
        <v>31491</v>
      </c>
      <c r="B152">
        <v>88.75</v>
      </c>
      <c r="C152">
        <v>-68.75</v>
      </c>
      <c r="D152">
        <v>-69.55</v>
      </c>
    </row>
    <row r="153" spans="1:4" x14ac:dyDescent="0.3">
      <c r="A153" s="2">
        <v>31609</v>
      </c>
      <c r="B153">
        <v>93.33</v>
      </c>
      <c r="C153">
        <v>-73.33</v>
      </c>
      <c r="D153">
        <v>-74.13</v>
      </c>
    </row>
    <row r="154" spans="1:4" x14ac:dyDescent="0.3">
      <c r="A154" s="2">
        <v>31636</v>
      </c>
      <c r="B154">
        <v>94.26</v>
      </c>
      <c r="C154">
        <v>-74.260000000000005</v>
      </c>
      <c r="D154">
        <v>-75.06</v>
      </c>
    </row>
    <row r="155" spans="1:4" x14ac:dyDescent="0.3">
      <c r="A155" s="2">
        <v>31685</v>
      </c>
      <c r="B155">
        <v>94.86</v>
      </c>
      <c r="C155">
        <v>-74.86</v>
      </c>
      <c r="D155">
        <v>-75.66</v>
      </c>
    </row>
    <row r="156" spans="1:4" x14ac:dyDescent="0.3">
      <c r="A156" s="2">
        <v>31734</v>
      </c>
      <c r="B156">
        <v>94.13</v>
      </c>
      <c r="C156">
        <v>-74.13</v>
      </c>
      <c r="D156">
        <v>-74.930000000000007</v>
      </c>
    </row>
    <row r="157" spans="1:4" x14ac:dyDescent="0.3">
      <c r="A157" s="2">
        <v>31790</v>
      </c>
      <c r="B157">
        <v>92.68</v>
      </c>
      <c r="C157">
        <v>-72.680000000000007</v>
      </c>
      <c r="D157">
        <v>-73.48</v>
      </c>
    </row>
    <row r="158" spans="1:4" x14ac:dyDescent="0.3">
      <c r="A158" s="2">
        <v>31853</v>
      </c>
      <c r="B158">
        <v>91.8</v>
      </c>
      <c r="C158">
        <v>-71.8</v>
      </c>
      <c r="D158">
        <v>-72.599999999999895</v>
      </c>
    </row>
    <row r="159" spans="1:4" x14ac:dyDescent="0.3">
      <c r="A159" s="2">
        <v>31901</v>
      </c>
      <c r="B159">
        <v>91.8</v>
      </c>
      <c r="C159">
        <v>-71.8</v>
      </c>
      <c r="D159">
        <v>-72.599999999999895</v>
      </c>
    </row>
    <row r="160" spans="1:4" x14ac:dyDescent="0.3">
      <c r="A160" s="2">
        <v>31945</v>
      </c>
      <c r="B160">
        <v>93.52</v>
      </c>
      <c r="C160">
        <v>-73.52</v>
      </c>
      <c r="D160">
        <v>-74.319999999999894</v>
      </c>
    </row>
    <row r="161" spans="1:4" x14ac:dyDescent="0.3">
      <c r="A161" s="2">
        <v>31995</v>
      </c>
      <c r="B161">
        <v>94.92</v>
      </c>
      <c r="C161">
        <v>-74.92</v>
      </c>
      <c r="D161">
        <v>-75.72</v>
      </c>
    </row>
    <row r="162" spans="1:4" x14ac:dyDescent="0.3">
      <c r="A162" s="2">
        <v>32037</v>
      </c>
      <c r="B162">
        <v>94.98</v>
      </c>
      <c r="C162">
        <v>-74.98</v>
      </c>
      <c r="D162">
        <v>-75.78</v>
      </c>
    </row>
    <row r="163" spans="1:4" x14ac:dyDescent="0.3">
      <c r="A163" s="2">
        <v>32101</v>
      </c>
      <c r="B163">
        <v>94.49</v>
      </c>
      <c r="C163">
        <v>-74.489999999999895</v>
      </c>
      <c r="D163">
        <v>-75.290000000000006</v>
      </c>
    </row>
    <row r="164" spans="1:4" x14ac:dyDescent="0.3">
      <c r="A164" s="2">
        <v>32161</v>
      </c>
      <c r="B164">
        <v>92.59</v>
      </c>
      <c r="C164">
        <v>-72.59</v>
      </c>
      <c r="D164">
        <v>-73.39</v>
      </c>
    </row>
    <row r="165" spans="1:4" x14ac:dyDescent="0.3">
      <c r="A165" s="2">
        <v>32209</v>
      </c>
      <c r="B165">
        <v>90.85</v>
      </c>
      <c r="C165">
        <v>-70.849999999999895</v>
      </c>
      <c r="D165">
        <v>-71.650000000000006</v>
      </c>
    </row>
    <row r="166" spans="1:4" x14ac:dyDescent="0.3">
      <c r="A166" s="2">
        <v>32210</v>
      </c>
      <c r="B166">
        <v>90.82</v>
      </c>
      <c r="C166">
        <v>-70.819999999999894</v>
      </c>
      <c r="D166">
        <v>-71.62</v>
      </c>
    </row>
    <row r="167" spans="1:4" x14ac:dyDescent="0.3">
      <c r="A167" s="2">
        <v>32274</v>
      </c>
      <c r="B167">
        <v>91.15</v>
      </c>
      <c r="C167">
        <v>-71.150000000000006</v>
      </c>
      <c r="D167">
        <v>-71.95</v>
      </c>
    </row>
    <row r="168" spans="1:4" x14ac:dyDescent="0.3">
      <c r="A168" s="2">
        <v>32315</v>
      </c>
      <c r="B168">
        <v>94.22</v>
      </c>
      <c r="C168">
        <v>-74.22</v>
      </c>
      <c r="D168">
        <v>-75.02</v>
      </c>
    </row>
    <row r="169" spans="1:4" x14ac:dyDescent="0.3">
      <c r="A169" s="2">
        <v>32379</v>
      </c>
      <c r="B169">
        <v>97.1</v>
      </c>
      <c r="C169">
        <v>-77.099999999999895</v>
      </c>
      <c r="D169">
        <v>-77.900000000000006</v>
      </c>
    </row>
    <row r="170" spans="1:4" x14ac:dyDescent="0.3">
      <c r="A170" s="2">
        <v>32429</v>
      </c>
      <c r="B170">
        <v>97.1</v>
      </c>
      <c r="C170">
        <v>-77.099999999999895</v>
      </c>
      <c r="D170">
        <v>-77.900000000000006</v>
      </c>
    </row>
    <row r="171" spans="1:4" x14ac:dyDescent="0.3">
      <c r="A171" s="2">
        <v>32464</v>
      </c>
      <c r="B171">
        <v>95.5</v>
      </c>
      <c r="C171">
        <v>-75.5</v>
      </c>
      <c r="D171">
        <v>-76.3</v>
      </c>
    </row>
    <row r="172" spans="1:4" x14ac:dyDescent="0.3">
      <c r="A172" s="2">
        <v>32527</v>
      </c>
      <c r="B172">
        <v>95.8</v>
      </c>
      <c r="C172">
        <v>-75.8</v>
      </c>
      <c r="D172">
        <v>-76.599999999999895</v>
      </c>
    </row>
    <row r="173" spans="1:4" x14ac:dyDescent="0.3">
      <c r="A173" s="2">
        <v>32569</v>
      </c>
      <c r="B173">
        <v>93.6</v>
      </c>
      <c r="C173">
        <v>-73.599999999999895</v>
      </c>
      <c r="D173">
        <v>-74.400000000000006</v>
      </c>
    </row>
    <row r="174" spans="1:4" x14ac:dyDescent="0.3">
      <c r="A174" s="2">
        <v>32624</v>
      </c>
      <c r="B174">
        <v>92.8</v>
      </c>
      <c r="C174">
        <v>-72.8</v>
      </c>
      <c r="D174">
        <v>-73.599999999999895</v>
      </c>
    </row>
    <row r="175" spans="1:4" x14ac:dyDescent="0.3">
      <c r="A175" s="2">
        <v>32686</v>
      </c>
      <c r="B175">
        <v>88</v>
      </c>
      <c r="C175">
        <v>-68</v>
      </c>
      <c r="D175">
        <v>-68.8</v>
      </c>
    </row>
    <row r="176" spans="1:4" x14ac:dyDescent="0.3">
      <c r="A176" s="2">
        <v>32722</v>
      </c>
      <c r="B176">
        <v>97.1</v>
      </c>
      <c r="C176">
        <v>-77.099999999999895</v>
      </c>
      <c r="D176">
        <v>-77.900000000000006</v>
      </c>
    </row>
    <row r="177" spans="1:4" x14ac:dyDescent="0.3">
      <c r="A177" s="2">
        <v>32791</v>
      </c>
      <c r="B177">
        <v>97.5</v>
      </c>
      <c r="C177">
        <v>-77.5</v>
      </c>
      <c r="D177">
        <v>-78.3</v>
      </c>
    </row>
    <row r="178" spans="1:4" x14ac:dyDescent="0.3">
      <c r="A178" s="2">
        <v>32826</v>
      </c>
      <c r="B178">
        <v>94.95</v>
      </c>
      <c r="C178">
        <v>-74.95</v>
      </c>
      <c r="D178">
        <v>-75.75</v>
      </c>
    </row>
    <row r="179" spans="1:4" x14ac:dyDescent="0.3">
      <c r="A179" s="2">
        <v>32884</v>
      </c>
      <c r="B179">
        <v>92.7</v>
      </c>
      <c r="C179">
        <v>-72.7</v>
      </c>
      <c r="D179">
        <v>-73.5</v>
      </c>
    </row>
    <row r="180" spans="1:4" x14ac:dyDescent="0.3">
      <c r="A180" s="2">
        <v>32938</v>
      </c>
      <c r="B180">
        <v>91.98</v>
      </c>
      <c r="C180">
        <v>-71.98</v>
      </c>
      <c r="D180">
        <v>-72.78</v>
      </c>
    </row>
    <row r="181" spans="1:4" x14ac:dyDescent="0.3">
      <c r="A181" s="2">
        <v>32994</v>
      </c>
      <c r="B181">
        <v>89.53</v>
      </c>
      <c r="C181">
        <v>-69.53</v>
      </c>
      <c r="D181">
        <v>-70.33</v>
      </c>
    </row>
    <row r="182" spans="1:4" x14ac:dyDescent="0.3">
      <c r="A182" s="2">
        <v>33051</v>
      </c>
      <c r="B182">
        <v>93</v>
      </c>
      <c r="C182">
        <v>-73</v>
      </c>
      <c r="D182">
        <v>-73.8</v>
      </c>
    </row>
    <row r="183" spans="1:4" x14ac:dyDescent="0.3">
      <c r="A183" s="2">
        <v>33099</v>
      </c>
      <c r="B183">
        <v>92.3</v>
      </c>
      <c r="C183">
        <v>-72.3</v>
      </c>
      <c r="D183">
        <v>-73.099999999999895</v>
      </c>
    </row>
    <row r="184" spans="1:4" x14ac:dyDescent="0.3">
      <c r="A184" s="2">
        <v>33149</v>
      </c>
      <c r="B184">
        <v>96.4</v>
      </c>
      <c r="C184">
        <v>-76.400000000000006</v>
      </c>
      <c r="D184">
        <v>-77.2</v>
      </c>
    </row>
    <row r="185" spans="1:4" x14ac:dyDescent="0.3">
      <c r="A185" s="2">
        <v>33204</v>
      </c>
      <c r="B185">
        <v>95.2</v>
      </c>
      <c r="C185">
        <v>-75.2</v>
      </c>
      <c r="D185">
        <v>-76</v>
      </c>
    </row>
    <row r="186" spans="1:4" x14ac:dyDescent="0.3">
      <c r="A186" s="2">
        <v>33267</v>
      </c>
      <c r="B186">
        <v>93.48</v>
      </c>
      <c r="C186">
        <v>-73.48</v>
      </c>
      <c r="D186">
        <v>-74.28</v>
      </c>
    </row>
    <row r="187" spans="1:4" x14ac:dyDescent="0.3">
      <c r="A187" s="2">
        <v>33309</v>
      </c>
      <c r="B187">
        <v>93.45</v>
      </c>
      <c r="C187">
        <v>-73.45</v>
      </c>
      <c r="D187">
        <v>-74.25</v>
      </c>
    </row>
    <row r="188" spans="1:4" x14ac:dyDescent="0.3">
      <c r="A188" s="2">
        <v>33317</v>
      </c>
      <c r="B188">
        <v>93.4</v>
      </c>
      <c r="C188">
        <v>-73.400000000000006</v>
      </c>
      <c r="D188">
        <v>-74.2</v>
      </c>
    </row>
    <row r="189" spans="1:4" x14ac:dyDescent="0.3">
      <c r="A189" s="2">
        <v>33386</v>
      </c>
      <c r="B189">
        <v>94.77</v>
      </c>
      <c r="C189">
        <v>-74.77</v>
      </c>
      <c r="D189">
        <v>-75.569999999999894</v>
      </c>
    </row>
    <row r="190" spans="1:4" x14ac:dyDescent="0.3">
      <c r="A190" s="2">
        <v>33424</v>
      </c>
      <c r="B190">
        <v>97.27</v>
      </c>
      <c r="C190">
        <v>-77.27</v>
      </c>
      <c r="D190">
        <v>-78.069999999999894</v>
      </c>
    </row>
    <row r="191" spans="1:4" x14ac:dyDescent="0.3">
      <c r="A191" s="2">
        <v>33485</v>
      </c>
      <c r="B191">
        <v>98.8</v>
      </c>
      <c r="C191">
        <v>-78.8</v>
      </c>
      <c r="D191">
        <v>-79.599999999999895</v>
      </c>
    </row>
    <row r="192" spans="1:4" x14ac:dyDescent="0.3">
      <c r="A192" s="2">
        <v>33548</v>
      </c>
      <c r="B192">
        <v>97.8</v>
      </c>
      <c r="C192">
        <v>-77.8</v>
      </c>
      <c r="D192">
        <v>-78.599999999999895</v>
      </c>
    </row>
    <row r="193" spans="1:4" x14ac:dyDescent="0.3">
      <c r="A193" s="2">
        <v>33611</v>
      </c>
      <c r="B193">
        <v>96.12</v>
      </c>
      <c r="C193">
        <v>-76.12</v>
      </c>
      <c r="D193">
        <v>-76.92</v>
      </c>
    </row>
    <row r="194" spans="1:4" x14ac:dyDescent="0.3">
      <c r="A194" s="2">
        <v>33661</v>
      </c>
      <c r="B194">
        <v>95.86</v>
      </c>
      <c r="C194">
        <v>-75.86</v>
      </c>
      <c r="D194">
        <v>-76.66</v>
      </c>
    </row>
    <row r="195" spans="1:4" x14ac:dyDescent="0.3">
      <c r="A195" s="2">
        <v>33716</v>
      </c>
      <c r="B195">
        <v>96.17</v>
      </c>
      <c r="C195">
        <v>-76.17</v>
      </c>
      <c r="D195">
        <v>-76.97</v>
      </c>
    </row>
    <row r="196" spans="1:4" x14ac:dyDescent="0.3">
      <c r="A196" s="2">
        <v>33780</v>
      </c>
      <c r="B196">
        <v>97.76</v>
      </c>
      <c r="C196">
        <v>-77.760000000000005</v>
      </c>
      <c r="D196">
        <v>-78.56</v>
      </c>
    </row>
    <row r="197" spans="1:4" x14ac:dyDescent="0.3">
      <c r="A197" s="2">
        <v>33841</v>
      </c>
      <c r="B197">
        <v>99.13</v>
      </c>
      <c r="C197">
        <v>-79.13</v>
      </c>
      <c r="D197">
        <v>-79.930000000000007</v>
      </c>
    </row>
    <row r="198" spans="1:4" x14ac:dyDescent="0.3">
      <c r="A198" s="2">
        <v>33896</v>
      </c>
      <c r="B198">
        <v>98.64</v>
      </c>
      <c r="C198">
        <v>-78.64</v>
      </c>
      <c r="D198">
        <v>-79.44</v>
      </c>
    </row>
    <row r="199" spans="1:4" x14ac:dyDescent="0.3">
      <c r="A199" s="2">
        <v>33953</v>
      </c>
      <c r="B199">
        <v>98.07</v>
      </c>
      <c r="C199">
        <v>-78.069999999999894</v>
      </c>
      <c r="D199">
        <v>-78.87</v>
      </c>
    </row>
    <row r="200" spans="1:4" x14ac:dyDescent="0.3">
      <c r="A200" s="2">
        <v>34011</v>
      </c>
      <c r="B200">
        <v>97.07</v>
      </c>
      <c r="C200">
        <v>-77.069999999999894</v>
      </c>
      <c r="D200">
        <v>-77.87</v>
      </c>
    </row>
    <row r="201" spans="1:4" x14ac:dyDescent="0.3">
      <c r="A201" s="2">
        <v>34079</v>
      </c>
      <c r="B201">
        <v>96.54</v>
      </c>
      <c r="C201">
        <v>-76.540000000000006</v>
      </c>
      <c r="D201">
        <v>-77.34</v>
      </c>
    </row>
    <row r="202" spans="1:4" x14ac:dyDescent="0.3">
      <c r="A202" s="2">
        <v>34148</v>
      </c>
      <c r="B202">
        <v>98.1</v>
      </c>
      <c r="C202">
        <v>-78.099999999999895</v>
      </c>
      <c r="D202">
        <v>-78.900000000000006</v>
      </c>
    </row>
    <row r="203" spans="1:4" x14ac:dyDescent="0.3">
      <c r="A203" s="2">
        <v>34199</v>
      </c>
      <c r="B203">
        <v>100.37</v>
      </c>
      <c r="C203">
        <v>-80.37</v>
      </c>
      <c r="D203">
        <v>-81.17</v>
      </c>
    </row>
    <row r="204" spans="1:4" x14ac:dyDescent="0.3">
      <c r="A204" s="2">
        <v>34256</v>
      </c>
      <c r="B204">
        <v>97.56</v>
      </c>
      <c r="C204">
        <v>-77.56</v>
      </c>
      <c r="D204">
        <v>-78.36</v>
      </c>
    </row>
    <row r="205" spans="1:4" x14ac:dyDescent="0.3">
      <c r="A205" s="2">
        <v>34316</v>
      </c>
      <c r="B205">
        <v>97.89</v>
      </c>
      <c r="C205">
        <v>-77.89</v>
      </c>
      <c r="D205">
        <v>-78.69</v>
      </c>
    </row>
    <row r="206" spans="1:4" x14ac:dyDescent="0.3">
      <c r="A206" s="2">
        <v>34381</v>
      </c>
      <c r="B206">
        <v>95.63</v>
      </c>
      <c r="C206">
        <v>-75.63</v>
      </c>
      <c r="D206">
        <v>-76.430000000000007</v>
      </c>
    </row>
    <row r="207" spans="1:4" x14ac:dyDescent="0.3">
      <c r="A207" s="2">
        <v>34431</v>
      </c>
      <c r="B207">
        <v>94.6</v>
      </c>
      <c r="C207">
        <v>-74.599999999999895</v>
      </c>
      <c r="D207">
        <v>-75.400000000000006</v>
      </c>
    </row>
    <row r="208" spans="1:4" x14ac:dyDescent="0.3">
      <c r="A208" s="2">
        <v>34500</v>
      </c>
      <c r="B208">
        <v>94.06</v>
      </c>
      <c r="C208">
        <v>-74.06</v>
      </c>
      <c r="D208">
        <v>-74.86</v>
      </c>
    </row>
    <row r="209" spans="1:4" x14ac:dyDescent="0.3">
      <c r="A209" s="2">
        <v>34556</v>
      </c>
      <c r="B209">
        <v>94.89</v>
      </c>
      <c r="C209">
        <v>-74.89</v>
      </c>
      <c r="D209">
        <v>-75.69</v>
      </c>
    </row>
    <row r="210" spans="1:4" x14ac:dyDescent="0.3">
      <c r="A210" s="2">
        <v>34640</v>
      </c>
      <c r="B210">
        <v>94.94</v>
      </c>
      <c r="C210">
        <v>-74.94</v>
      </c>
      <c r="D210">
        <v>-75.739999999999895</v>
      </c>
    </row>
    <row r="211" spans="1:4" x14ac:dyDescent="0.3">
      <c r="A211" s="2">
        <v>34708</v>
      </c>
      <c r="B211">
        <v>93.92</v>
      </c>
      <c r="C211">
        <v>-73.92</v>
      </c>
      <c r="D211">
        <v>-74.72</v>
      </c>
    </row>
    <row r="212" spans="1:4" x14ac:dyDescent="0.3">
      <c r="A212" s="2">
        <v>34771</v>
      </c>
      <c r="B212">
        <v>93.22</v>
      </c>
      <c r="C212">
        <v>-73.22</v>
      </c>
      <c r="D212">
        <v>-74.02</v>
      </c>
    </row>
    <row r="213" spans="1:4" x14ac:dyDescent="0.3">
      <c r="A213" s="2">
        <v>34823</v>
      </c>
      <c r="B213">
        <v>93.19</v>
      </c>
      <c r="C213">
        <v>-73.19</v>
      </c>
      <c r="D213">
        <v>-73.989999999999895</v>
      </c>
    </row>
    <row r="214" spans="1:4" x14ac:dyDescent="0.3">
      <c r="A214" s="2">
        <v>34890</v>
      </c>
      <c r="B214">
        <v>93.98</v>
      </c>
      <c r="C214">
        <v>-73.98</v>
      </c>
      <c r="D214">
        <v>-74.78</v>
      </c>
    </row>
    <row r="215" spans="1:4" x14ac:dyDescent="0.3">
      <c r="A215" s="2">
        <v>34989</v>
      </c>
      <c r="B215">
        <v>95.98</v>
      </c>
      <c r="C215">
        <v>-75.98</v>
      </c>
      <c r="D215">
        <v>-76.78</v>
      </c>
    </row>
    <row r="216" spans="1:4" x14ac:dyDescent="0.3">
      <c r="A216" s="2">
        <v>35082</v>
      </c>
      <c r="B216">
        <v>94.9</v>
      </c>
      <c r="C216">
        <v>-74.900000000000006</v>
      </c>
      <c r="D216">
        <v>-75.7</v>
      </c>
    </row>
    <row r="217" spans="1:4" x14ac:dyDescent="0.3">
      <c r="A217" s="2">
        <v>35158</v>
      </c>
      <c r="B217">
        <v>94.13</v>
      </c>
      <c r="C217">
        <v>-74.13</v>
      </c>
      <c r="D217">
        <v>-74.930000000000007</v>
      </c>
    </row>
    <row r="218" spans="1:4" x14ac:dyDescent="0.3">
      <c r="A218" s="2">
        <v>35254</v>
      </c>
      <c r="B218">
        <v>94.62</v>
      </c>
      <c r="C218">
        <v>-74.62</v>
      </c>
      <c r="D218">
        <v>-75.42</v>
      </c>
    </row>
    <row r="219" spans="1:4" x14ac:dyDescent="0.3">
      <c r="A219" s="2">
        <v>35347</v>
      </c>
      <c r="B219">
        <v>94.9</v>
      </c>
      <c r="C219">
        <v>-74.900000000000006</v>
      </c>
      <c r="D219">
        <v>-75.7</v>
      </c>
    </row>
    <row r="220" spans="1:4" x14ac:dyDescent="0.3">
      <c r="A220" s="2">
        <v>35460</v>
      </c>
      <c r="B220">
        <v>94.58</v>
      </c>
      <c r="C220">
        <v>-74.58</v>
      </c>
      <c r="D220">
        <v>-75.38</v>
      </c>
    </row>
    <row r="221" spans="1:4" x14ac:dyDescent="0.3">
      <c r="A221" s="2">
        <v>35549</v>
      </c>
      <c r="B221">
        <v>94.87</v>
      </c>
      <c r="C221">
        <v>-74.87</v>
      </c>
      <c r="D221">
        <v>-75.67</v>
      </c>
    </row>
    <row r="222" spans="1:4" x14ac:dyDescent="0.3">
      <c r="A222" s="2">
        <v>35628</v>
      </c>
      <c r="B222">
        <v>94.48</v>
      </c>
      <c r="C222">
        <v>-74.48</v>
      </c>
      <c r="D222">
        <v>-75.28</v>
      </c>
    </row>
    <row r="223" spans="1:4" x14ac:dyDescent="0.3">
      <c r="A223" s="2">
        <v>35738</v>
      </c>
      <c r="B223">
        <v>95.52</v>
      </c>
      <c r="C223">
        <v>-75.52</v>
      </c>
      <c r="D223">
        <v>-76.319999999999894</v>
      </c>
    </row>
    <row r="224" spans="1:4" x14ac:dyDescent="0.3">
      <c r="A224" s="2">
        <v>35802</v>
      </c>
      <c r="B224">
        <v>94.65</v>
      </c>
      <c r="C224">
        <v>-74.650000000000006</v>
      </c>
      <c r="D224">
        <v>-75.45</v>
      </c>
    </row>
    <row r="225" spans="1:4" x14ac:dyDescent="0.3">
      <c r="A225" s="2">
        <v>35901</v>
      </c>
      <c r="B225">
        <v>93.76</v>
      </c>
      <c r="C225">
        <v>-73.760000000000005</v>
      </c>
      <c r="D225">
        <v>-74.56</v>
      </c>
    </row>
    <row r="226" spans="1:4" x14ac:dyDescent="0.3">
      <c r="A226" s="2">
        <v>35976</v>
      </c>
      <c r="B226">
        <v>94.43</v>
      </c>
      <c r="C226">
        <v>-74.430000000000007</v>
      </c>
      <c r="D226">
        <v>-75.23</v>
      </c>
    </row>
    <row r="227" spans="1:4" x14ac:dyDescent="0.3">
      <c r="A227" s="2">
        <v>36090</v>
      </c>
      <c r="B227">
        <v>113.72</v>
      </c>
      <c r="C227">
        <v>-93.72</v>
      </c>
      <c r="D227">
        <v>-94.52</v>
      </c>
    </row>
    <row r="228" spans="1:4" x14ac:dyDescent="0.3">
      <c r="A228" s="2">
        <v>36166</v>
      </c>
      <c r="B228">
        <v>140.75</v>
      </c>
      <c r="C228">
        <v>-120.75</v>
      </c>
      <c r="D228">
        <v>-121.55</v>
      </c>
    </row>
    <row r="229" spans="1:4" x14ac:dyDescent="0.3">
      <c r="A229" s="2">
        <v>36269</v>
      </c>
      <c r="B229">
        <v>130.35</v>
      </c>
      <c r="C229">
        <v>-110.35</v>
      </c>
      <c r="D229">
        <v>-111.15</v>
      </c>
    </row>
    <row r="230" spans="1:4" x14ac:dyDescent="0.3">
      <c r="A230" s="2">
        <v>36335</v>
      </c>
      <c r="B230">
        <v>109.54</v>
      </c>
      <c r="C230">
        <v>-89.54</v>
      </c>
      <c r="D230">
        <v>-90.34</v>
      </c>
    </row>
    <row r="231" spans="1:4" x14ac:dyDescent="0.3">
      <c r="A231" s="2">
        <v>36349</v>
      </c>
      <c r="B231">
        <v>107.88</v>
      </c>
      <c r="C231">
        <v>-87.88</v>
      </c>
      <c r="D231">
        <v>-88.68</v>
      </c>
    </row>
    <row r="232" spans="1:4" x14ac:dyDescent="0.3">
      <c r="A232" s="2">
        <v>36467</v>
      </c>
      <c r="B232">
        <v>125.55</v>
      </c>
      <c r="C232">
        <v>-105.55</v>
      </c>
      <c r="D232">
        <v>-106.35</v>
      </c>
    </row>
    <row r="233" spans="1:4" x14ac:dyDescent="0.3">
      <c r="A233" s="2">
        <v>36535</v>
      </c>
      <c r="B233">
        <v>108.5</v>
      </c>
      <c r="C233">
        <v>-88.5</v>
      </c>
      <c r="D233">
        <v>-89.3</v>
      </c>
    </row>
    <row r="234" spans="1:4" x14ac:dyDescent="0.3">
      <c r="A234" s="2">
        <v>36635</v>
      </c>
      <c r="B234">
        <v>103.11</v>
      </c>
      <c r="C234">
        <v>-83.11</v>
      </c>
      <c r="D234">
        <v>-83.91</v>
      </c>
    </row>
    <row r="235" spans="1:4" x14ac:dyDescent="0.3">
      <c r="A235" s="2">
        <v>36724</v>
      </c>
      <c r="B235">
        <v>104.71</v>
      </c>
      <c r="C235">
        <v>-84.71</v>
      </c>
      <c r="D235">
        <v>-85.51</v>
      </c>
    </row>
    <row r="236" spans="1:4" x14ac:dyDescent="0.3">
      <c r="A236" s="2">
        <v>36818</v>
      </c>
      <c r="B236">
        <v>104.91</v>
      </c>
      <c r="C236">
        <v>-84.91</v>
      </c>
      <c r="D236">
        <v>-85.71</v>
      </c>
    </row>
    <row r="237" spans="1:4" x14ac:dyDescent="0.3">
      <c r="A237" s="2">
        <v>36937</v>
      </c>
      <c r="B237">
        <v>115.64</v>
      </c>
      <c r="C237">
        <v>-95.64</v>
      </c>
      <c r="D237">
        <v>-96.44</v>
      </c>
    </row>
    <row r="238" spans="1:4" x14ac:dyDescent="0.3">
      <c r="A238" s="2">
        <v>36999</v>
      </c>
      <c r="B238">
        <v>105.2</v>
      </c>
      <c r="C238">
        <v>-85.2</v>
      </c>
      <c r="D238">
        <v>-86</v>
      </c>
    </row>
    <row r="239" spans="1:4" x14ac:dyDescent="0.3">
      <c r="A239" s="2">
        <v>37081</v>
      </c>
      <c r="B239">
        <v>103.07</v>
      </c>
      <c r="C239">
        <v>-83.07</v>
      </c>
      <c r="D239">
        <v>-83.87</v>
      </c>
    </row>
    <row r="240" spans="1:4" x14ac:dyDescent="0.3">
      <c r="A240" s="2">
        <v>37180</v>
      </c>
      <c r="B240">
        <v>104.8</v>
      </c>
      <c r="C240">
        <v>-84.8</v>
      </c>
      <c r="D240">
        <v>-85.6</v>
      </c>
    </row>
    <row r="241" spans="1:4" x14ac:dyDescent="0.3">
      <c r="A241" s="2">
        <v>37271</v>
      </c>
      <c r="B241">
        <v>105.66</v>
      </c>
      <c r="C241">
        <v>-85.66</v>
      </c>
      <c r="D241">
        <v>-86.46</v>
      </c>
    </row>
    <row r="242" spans="1:4" x14ac:dyDescent="0.3">
      <c r="A242" s="2">
        <v>37355</v>
      </c>
      <c r="B242">
        <v>105.55</v>
      </c>
      <c r="C242">
        <v>-85.55</v>
      </c>
      <c r="D242">
        <v>-86.35</v>
      </c>
    </row>
    <row r="243" spans="1:4" x14ac:dyDescent="0.3">
      <c r="A243" s="2">
        <v>37453</v>
      </c>
      <c r="B243">
        <v>117.61</v>
      </c>
      <c r="C243">
        <v>-97.61</v>
      </c>
      <c r="D243">
        <v>-98.41</v>
      </c>
    </row>
    <row r="244" spans="1:4" x14ac:dyDescent="0.3">
      <c r="A244" s="2">
        <v>37560</v>
      </c>
      <c r="B244">
        <v>148.52000000000001</v>
      </c>
      <c r="C244">
        <v>-128.52000000000001</v>
      </c>
      <c r="D244">
        <v>-129.32</v>
      </c>
    </row>
    <row r="245" spans="1:4" x14ac:dyDescent="0.3">
      <c r="A245" s="2">
        <v>37634</v>
      </c>
      <c r="B245">
        <v>161.88999999999899</v>
      </c>
      <c r="C245">
        <v>-141.88999999999899</v>
      </c>
      <c r="D245">
        <v>-142.69</v>
      </c>
    </row>
    <row r="246" spans="1:4" x14ac:dyDescent="0.3">
      <c r="A246" s="2">
        <v>37742</v>
      </c>
      <c r="B246">
        <v>165.91</v>
      </c>
      <c r="C246">
        <v>-145.91</v>
      </c>
      <c r="D246">
        <v>-146.71</v>
      </c>
    </row>
    <row r="247" spans="1:4" x14ac:dyDescent="0.3">
      <c r="A247" s="2">
        <v>37802</v>
      </c>
      <c r="B247">
        <v>130.22</v>
      </c>
      <c r="C247">
        <v>-110.22</v>
      </c>
      <c r="D247">
        <v>-111.02</v>
      </c>
    </row>
    <row r="248" spans="1:4" x14ac:dyDescent="0.3">
      <c r="A248" s="2">
        <v>37929</v>
      </c>
      <c r="B248">
        <v>128.479999999999</v>
      </c>
      <c r="C248">
        <v>-108.48</v>
      </c>
      <c r="D248">
        <v>-109.28</v>
      </c>
    </row>
    <row r="249" spans="1:4" x14ac:dyDescent="0.3">
      <c r="A249" s="2">
        <v>38008</v>
      </c>
      <c r="B249">
        <v>121.29</v>
      </c>
      <c r="C249">
        <v>-101.29</v>
      </c>
      <c r="D249">
        <v>-102.09</v>
      </c>
    </row>
    <row r="250" spans="1:4" x14ac:dyDescent="0.3">
      <c r="A250" s="2">
        <v>38099</v>
      </c>
      <c r="B250">
        <v>108.17</v>
      </c>
      <c r="C250">
        <v>-88.17</v>
      </c>
      <c r="D250">
        <v>-88.97</v>
      </c>
    </row>
    <row r="251" spans="1:4" x14ac:dyDescent="0.3">
      <c r="A251" s="2">
        <v>38182</v>
      </c>
      <c r="B251">
        <v>116.35</v>
      </c>
      <c r="C251">
        <v>-96.35</v>
      </c>
      <c r="D251">
        <v>-97.15</v>
      </c>
    </row>
    <row r="252" spans="1:4" x14ac:dyDescent="0.3">
      <c r="A252" s="2">
        <v>38321</v>
      </c>
      <c r="B252">
        <v>172.02</v>
      </c>
      <c r="C252">
        <v>-152.02000000000001</v>
      </c>
      <c r="D252">
        <v>-152.82</v>
      </c>
    </row>
    <row r="253" spans="1:4" x14ac:dyDescent="0.3">
      <c r="A253" s="2">
        <v>38412</v>
      </c>
      <c r="B253">
        <v>114.26</v>
      </c>
      <c r="C253">
        <v>-94.26</v>
      </c>
      <c r="D253">
        <v>-95.06</v>
      </c>
    </row>
    <row r="254" spans="1:4" x14ac:dyDescent="0.3">
      <c r="A254" s="2">
        <v>38467</v>
      </c>
      <c r="B254">
        <v>114.55</v>
      </c>
      <c r="C254">
        <v>-94.55</v>
      </c>
      <c r="D254">
        <v>-95.35</v>
      </c>
    </row>
    <row r="255" spans="1:4" x14ac:dyDescent="0.3">
      <c r="A255" s="2">
        <v>38552</v>
      </c>
      <c r="B255">
        <v>121.6</v>
      </c>
      <c r="C255">
        <v>-101.6</v>
      </c>
      <c r="D255">
        <v>-102.4</v>
      </c>
    </row>
    <row r="256" spans="1:4" x14ac:dyDescent="0.3">
      <c r="A256" s="2">
        <v>38643</v>
      </c>
      <c r="B256">
        <v>141.69999999999899</v>
      </c>
      <c r="C256">
        <v>-121.7</v>
      </c>
      <c r="D256">
        <v>-122.5</v>
      </c>
    </row>
    <row r="257" spans="1:4" x14ac:dyDescent="0.3">
      <c r="A257" s="2">
        <v>38770</v>
      </c>
      <c r="B257">
        <v>115.84</v>
      </c>
      <c r="C257">
        <v>-95.84</v>
      </c>
      <c r="D257">
        <v>-96.64</v>
      </c>
    </row>
    <row r="258" spans="1:4" x14ac:dyDescent="0.3">
      <c r="A258" s="2">
        <v>38820</v>
      </c>
      <c r="B258">
        <v>138.63999999999899</v>
      </c>
      <c r="C258">
        <v>-118.64</v>
      </c>
      <c r="D258">
        <v>-119.44</v>
      </c>
    </row>
    <row r="259" spans="1:4" x14ac:dyDescent="0.3">
      <c r="A259" s="2">
        <v>38915</v>
      </c>
      <c r="B259">
        <v>125.03</v>
      </c>
      <c r="C259">
        <v>-105.03</v>
      </c>
      <c r="D259">
        <v>-105.83</v>
      </c>
    </row>
    <row r="260" spans="1:4" x14ac:dyDescent="0.3">
      <c r="A260" s="2">
        <v>39028</v>
      </c>
      <c r="B260">
        <v>127.78</v>
      </c>
      <c r="C260">
        <v>-107.78</v>
      </c>
      <c r="D260">
        <v>-108.58</v>
      </c>
    </row>
    <row r="261" spans="1:4" x14ac:dyDescent="0.3">
      <c r="A261" s="2">
        <v>39114</v>
      </c>
      <c r="B261">
        <v>110.55</v>
      </c>
      <c r="C261">
        <v>-90.55</v>
      </c>
      <c r="D261">
        <v>-91.35</v>
      </c>
    </row>
    <row r="262" spans="1:4" x14ac:dyDescent="0.3">
      <c r="A262" s="2">
        <v>39223</v>
      </c>
      <c r="B262">
        <v>144.28</v>
      </c>
      <c r="C262">
        <v>-124.28</v>
      </c>
      <c r="D262">
        <v>-125.08</v>
      </c>
    </row>
    <row r="263" spans="1:4" x14ac:dyDescent="0.3">
      <c r="A263" s="2">
        <v>39238</v>
      </c>
      <c r="B263">
        <v>141.19999999999899</v>
      </c>
      <c r="C263">
        <v>-121.2</v>
      </c>
      <c r="D263">
        <v>-122</v>
      </c>
    </row>
    <row r="264" spans="1:4" x14ac:dyDescent="0.3">
      <c r="A264" s="2">
        <v>39296</v>
      </c>
      <c r="B264">
        <v>112.95</v>
      </c>
      <c r="C264">
        <v>-92.95</v>
      </c>
      <c r="D264">
        <v>-93.75</v>
      </c>
    </row>
    <row r="265" spans="1:4" x14ac:dyDescent="0.3">
      <c r="A265" s="2">
        <v>39384</v>
      </c>
      <c r="B265">
        <v>140.31</v>
      </c>
      <c r="C265">
        <v>-120.31</v>
      </c>
      <c r="D265">
        <v>-121.11</v>
      </c>
    </row>
    <row r="266" spans="1:4" x14ac:dyDescent="0.3">
      <c r="A266" s="2">
        <v>39476</v>
      </c>
      <c r="B266">
        <v>159.54</v>
      </c>
      <c r="C266">
        <v>-139.54</v>
      </c>
      <c r="D266">
        <v>-140.34</v>
      </c>
    </row>
    <row r="267" spans="1:4" x14ac:dyDescent="0.3">
      <c r="A267" s="2">
        <v>39589</v>
      </c>
      <c r="B267">
        <v>115.33</v>
      </c>
      <c r="C267">
        <v>-95.33</v>
      </c>
      <c r="D267">
        <v>-96.13</v>
      </c>
    </row>
    <row r="268" spans="1:4" x14ac:dyDescent="0.3">
      <c r="A268" s="2">
        <v>39657</v>
      </c>
      <c r="B268">
        <v>125.18</v>
      </c>
      <c r="C268">
        <v>-105.18</v>
      </c>
      <c r="D268">
        <v>-105.98</v>
      </c>
    </row>
    <row r="269" spans="1:4" x14ac:dyDescent="0.3">
      <c r="A269" s="2">
        <v>39787</v>
      </c>
      <c r="B269">
        <v>130.6</v>
      </c>
      <c r="C269">
        <v>-110.6</v>
      </c>
      <c r="D269">
        <v>-111.4</v>
      </c>
    </row>
    <row r="270" spans="1:4" x14ac:dyDescent="0.3">
      <c r="A270" s="2">
        <v>39875</v>
      </c>
      <c r="B270">
        <v>125.18</v>
      </c>
      <c r="C270">
        <v>-105.18</v>
      </c>
      <c r="D270">
        <v>-105.98</v>
      </c>
    </row>
    <row r="271" spans="1:4" x14ac:dyDescent="0.3">
      <c r="A271" s="2">
        <v>39954</v>
      </c>
      <c r="B271">
        <v>130.9</v>
      </c>
      <c r="C271">
        <v>-110.9</v>
      </c>
      <c r="D271">
        <v>-111.7</v>
      </c>
    </row>
    <row r="272" spans="1:4" x14ac:dyDescent="0.3">
      <c r="A272" s="2">
        <v>40044</v>
      </c>
      <c r="B272">
        <v>133.01</v>
      </c>
      <c r="C272">
        <v>-113.01</v>
      </c>
      <c r="D272">
        <v>-113.81</v>
      </c>
    </row>
    <row r="273" spans="1:4" x14ac:dyDescent="0.3">
      <c r="A273" s="2">
        <v>40150</v>
      </c>
      <c r="B273">
        <v>149.69999999999899</v>
      </c>
      <c r="C273">
        <v>-129.69999999999899</v>
      </c>
      <c r="D273">
        <v>-130.5</v>
      </c>
    </row>
    <row r="274" spans="1:4" x14ac:dyDescent="0.3">
      <c r="A274" s="2">
        <v>40233</v>
      </c>
      <c r="B274">
        <v>134.55000000000001</v>
      </c>
      <c r="C274">
        <v>-114.55</v>
      </c>
      <c r="D274">
        <v>-115.35</v>
      </c>
    </row>
    <row r="275" spans="1:4" x14ac:dyDescent="0.3">
      <c r="A275" s="2">
        <v>40346</v>
      </c>
      <c r="B275">
        <v>114.2</v>
      </c>
      <c r="C275">
        <v>-94.2</v>
      </c>
      <c r="D275">
        <v>-95</v>
      </c>
    </row>
    <row r="276" spans="1:4" x14ac:dyDescent="0.3">
      <c r="A276" s="2">
        <v>40420</v>
      </c>
      <c r="B276">
        <v>114.3</v>
      </c>
      <c r="C276">
        <v>-94.3</v>
      </c>
      <c r="D276">
        <v>-95.1</v>
      </c>
    </row>
    <row r="277" spans="1:4" x14ac:dyDescent="0.3">
      <c r="A277" s="2">
        <v>40491</v>
      </c>
      <c r="B277">
        <v>113.78</v>
      </c>
      <c r="C277">
        <v>-93.78</v>
      </c>
      <c r="D277">
        <v>-94.58</v>
      </c>
    </row>
    <row r="278" spans="1:4" x14ac:dyDescent="0.3">
      <c r="A278" s="2">
        <v>40589</v>
      </c>
      <c r="B278">
        <v>112.4</v>
      </c>
      <c r="C278">
        <v>-92.4</v>
      </c>
      <c r="D278">
        <v>-93.2</v>
      </c>
    </row>
    <row r="279" spans="1:4" x14ac:dyDescent="0.3">
      <c r="A279" s="2">
        <v>40682</v>
      </c>
      <c r="B279">
        <v>112.98</v>
      </c>
      <c r="C279">
        <v>-92.98</v>
      </c>
      <c r="D279">
        <v>-93.78</v>
      </c>
    </row>
    <row r="280" spans="1:4" x14ac:dyDescent="0.3">
      <c r="A280" s="2">
        <v>40688</v>
      </c>
      <c r="B280">
        <v>111.05</v>
      </c>
      <c r="C280">
        <v>-91.05</v>
      </c>
      <c r="D280">
        <v>-91.85</v>
      </c>
    </row>
    <row r="281" spans="1:4" x14ac:dyDescent="0.3">
      <c r="A281" s="2">
        <v>40771</v>
      </c>
      <c r="B281">
        <v>111.93</v>
      </c>
      <c r="C281">
        <v>-91.93</v>
      </c>
      <c r="D281">
        <v>-92.73</v>
      </c>
    </row>
    <row r="282" spans="1:4" x14ac:dyDescent="0.3">
      <c r="A282" s="2">
        <v>40885</v>
      </c>
      <c r="B282">
        <v>115.27</v>
      </c>
      <c r="C282">
        <v>-95.27</v>
      </c>
      <c r="D282">
        <v>-96.07</v>
      </c>
    </row>
    <row r="283" spans="1:4" x14ac:dyDescent="0.3">
      <c r="A283" s="2">
        <v>40962</v>
      </c>
      <c r="B283">
        <v>112.35</v>
      </c>
      <c r="C283">
        <v>-92.35</v>
      </c>
      <c r="D283">
        <v>-93.15</v>
      </c>
    </row>
    <row r="284" spans="1:4" x14ac:dyDescent="0.3">
      <c r="A284" s="2">
        <v>41053</v>
      </c>
      <c r="B284">
        <v>112.74</v>
      </c>
      <c r="C284">
        <v>-92.74</v>
      </c>
      <c r="D284">
        <v>-93.54</v>
      </c>
    </row>
    <row r="285" spans="1:4" x14ac:dyDescent="0.3">
      <c r="A285" s="2">
        <v>41134</v>
      </c>
      <c r="B285">
        <v>132.91</v>
      </c>
      <c r="C285">
        <v>-112.91</v>
      </c>
      <c r="D285">
        <v>-113.71</v>
      </c>
    </row>
    <row r="286" spans="1:4" x14ac:dyDescent="0.3">
      <c r="A286" s="2">
        <v>41218</v>
      </c>
      <c r="B286">
        <v>127.64</v>
      </c>
      <c r="C286">
        <v>-107.64</v>
      </c>
      <c r="D286">
        <v>-108.44</v>
      </c>
    </row>
    <row r="287" spans="1:4" x14ac:dyDescent="0.3">
      <c r="A287" s="2">
        <v>41338</v>
      </c>
      <c r="B287">
        <v>131.99</v>
      </c>
      <c r="C287">
        <v>-111.99</v>
      </c>
      <c r="D287">
        <v>-112.79</v>
      </c>
    </row>
    <row r="288" spans="1:4" x14ac:dyDescent="0.3">
      <c r="A288" s="2">
        <v>41442</v>
      </c>
      <c r="B288">
        <v>119.15</v>
      </c>
      <c r="C288">
        <v>-99.15</v>
      </c>
      <c r="D288">
        <v>-99.95</v>
      </c>
    </row>
    <row r="289" spans="1:4" x14ac:dyDescent="0.3">
      <c r="A289" s="2">
        <v>41529</v>
      </c>
      <c r="B289">
        <v>131.88</v>
      </c>
      <c r="C289">
        <v>-111.88</v>
      </c>
      <c r="D289">
        <v>-112.68</v>
      </c>
    </row>
    <row r="290" spans="1:4" x14ac:dyDescent="0.3">
      <c r="A290" s="2">
        <v>41624</v>
      </c>
      <c r="B290">
        <v>120.48</v>
      </c>
      <c r="C290">
        <v>-100.48</v>
      </c>
      <c r="D290">
        <v>-101.28</v>
      </c>
    </row>
    <row r="291" spans="1:4" x14ac:dyDescent="0.3">
      <c r="A291" s="2">
        <v>41723</v>
      </c>
      <c r="B291">
        <v>114.43</v>
      </c>
      <c r="C291">
        <v>-94.43</v>
      </c>
      <c r="D291">
        <v>-95.23</v>
      </c>
    </row>
    <row r="292" spans="1:4" x14ac:dyDescent="0.3">
      <c r="A292" s="2">
        <v>41793</v>
      </c>
      <c r="B292">
        <v>118.12</v>
      </c>
      <c r="C292">
        <v>-98.12</v>
      </c>
      <c r="D292">
        <v>-98.92</v>
      </c>
    </row>
    <row r="293" spans="1:4" x14ac:dyDescent="0.3">
      <c r="A293" s="2">
        <v>41893</v>
      </c>
      <c r="B293">
        <v>117.19</v>
      </c>
      <c r="C293">
        <v>-97.19</v>
      </c>
      <c r="D293">
        <v>-97.99</v>
      </c>
    </row>
    <row r="294" spans="1:4" x14ac:dyDescent="0.3">
      <c r="A294" s="2">
        <v>41955</v>
      </c>
      <c r="B294">
        <v>119.55</v>
      </c>
      <c r="C294">
        <v>-99.55</v>
      </c>
      <c r="D294">
        <v>-100.35</v>
      </c>
    </row>
    <row r="295" spans="1:4" x14ac:dyDescent="0.3">
      <c r="A295" s="2">
        <v>42072</v>
      </c>
      <c r="B295">
        <v>113.21</v>
      </c>
      <c r="C295">
        <v>-93.21</v>
      </c>
      <c r="D295">
        <v>-94.01</v>
      </c>
    </row>
    <row r="296" spans="1:4" x14ac:dyDescent="0.3">
      <c r="A296" s="2">
        <v>42178</v>
      </c>
      <c r="B296">
        <v>120.11</v>
      </c>
      <c r="C296">
        <v>-100.11</v>
      </c>
      <c r="D296">
        <v>-100.91</v>
      </c>
    </row>
    <row r="297" spans="1:4" x14ac:dyDescent="0.3">
      <c r="A297" s="2">
        <v>42402</v>
      </c>
      <c r="B297">
        <v>116.82</v>
      </c>
      <c r="C297">
        <v>-96.82</v>
      </c>
      <c r="D297">
        <v>-97.62</v>
      </c>
    </row>
    <row r="298" spans="1:4" x14ac:dyDescent="0.3">
      <c r="A298" s="2">
        <v>42515</v>
      </c>
      <c r="B298">
        <v>119.09</v>
      </c>
      <c r="C298">
        <v>-99.09</v>
      </c>
      <c r="D298">
        <v>-99.89</v>
      </c>
    </row>
    <row r="299" spans="1:4" x14ac:dyDescent="0.3">
      <c r="A299" s="2">
        <v>42625</v>
      </c>
      <c r="B299">
        <v>124.63</v>
      </c>
      <c r="C299">
        <v>-104.63</v>
      </c>
      <c r="D299">
        <v>-105.43</v>
      </c>
    </row>
    <row r="300" spans="1:4" x14ac:dyDescent="0.3">
      <c r="A300" s="2">
        <v>42705</v>
      </c>
      <c r="B300">
        <v>111.04</v>
      </c>
      <c r="C300">
        <v>-91.04</v>
      </c>
      <c r="D300">
        <v>-91.84</v>
      </c>
    </row>
    <row r="301" spans="1:4" x14ac:dyDescent="0.3">
      <c r="A301" s="2">
        <v>42809</v>
      </c>
      <c r="B301">
        <v>122.75</v>
      </c>
      <c r="C301">
        <v>-102.75</v>
      </c>
      <c r="D301">
        <v>-103.55</v>
      </c>
    </row>
    <row r="302" spans="1:4" x14ac:dyDescent="0.3">
      <c r="A302" s="2">
        <v>42888</v>
      </c>
      <c r="B302">
        <v>114.22</v>
      </c>
      <c r="C302">
        <v>-94.22</v>
      </c>
      <c r="D302">
        <v>-95.02</v>
      </c>
    </row>
    <row r="303" spans="1:4" x14ac:dyDescent="0.3">
      <c r="A303" s="2">
        <v>42948</v>
      </c>
      <c r="B303">
        <v>120.3</v>
      </c>
      <c r="C303">
        <v>-100.3</v>
      </c>
      <c r="D303">
        <v>-101.1</v>
      </c>
    </row>
    <row r="304" spans="1:4" x14ac:dyDescent="0.3">
      <c r="A304" s="2">
        <v>43041</v>
      </c>
      <c r="B304">
        <v>112.13</v>
      </c>
      <c r="C304">
        <v>-92.13</v>
      </c>
      <c r="D304">
        <v>-92.93</v>
      </c>
    </row>
    <row r="305" spans="1:4" x14ac:dyDescent="0.3">
      <c r="A305" s="2">
        <v>43126</v>
      </c>
      <c r="B305">
        <v>107.46</v>
      </c>
      <c r="C305">
        <v>-87.46</v>
      </c>
      <c r="D305">
        <v>-88.26</v>
      </c>
    </row>
    <row r="306" spans="1:4" x14ac:dyDescent="0.3">
      <c r="A306" s="2">
        <v>43234</v>
      </c>
      <c r="B306">
        <v>106.12</v>
      </c>
      <c r="C306">
        <v>-86.12</v>
      </c>
      <c r="D306">
        <v>-86.92</v>
      </c>
    </row>
    <row r="307" spans="1:4" x14ac:dyDescent="0.3">
      <c r="A307" s="2">
        <v>43292</v>
      </c>
      <c r="B307">
        <v>105.76</v>
      </c>
      <c r="C307">
        <v>-85.76</v>
      </c>
      <c r="D307">
        <v>-86.56</v>
      </c>
    </row>
    <row r="308" spans="1:4" x14ac:dyDescent="0.3">
      <c r="A308" s="2">
        <v>43398</v>
      </c>
      <c r="B308">
        <v>105.86</v>
      </c>
      <c r="C308">
        <v>-85.86</v>
      </c>
      <c r="D308">
        <v>-86.66</v>
      </c>
    </row>
    <row r="309" spans="1:4" x14ac:dyDescent="0.3">
      <c r="A309" s="2">
        <v>43510</v>
      </c>
      <c r="B309">
        <v>104.54</v>
      </c>
      <c r="C309">
        <v>-84.54</v>
      </c>
      <c r="D309">
        <v>-85.34</v>
      </c>
    </row>
    <row r="310" spans="1:4" x14ac:dyDescent="0.3">
      <c r="A310" s="2">
        <v>43593</v>
      </c>
      <c r="B310">
        <v>103.8</v>
      </c>
      <c r="C310">
        <v>-83.8</v>
      </c>
      <c r="D310">
        <v>-84.6</v>
      </c>
    </row>
    <row r="311" spans="1:4" x14ac:dyDescent="0.3">
      <c r="A311" s="2">
        <v>43712</v>
      </c>
      <c r="B311">
        <v>104.77</v>
      </c>
      <c r="C311">
        <v>-84.77</v>
      </c>
      <c r="D311">
        <v>-85.57</v>
      </c>
    </row>
    <row r="312" spans="1:4" x14ac:dyDescent="0.3">
      <c r="A312" s="2">
        <v>43892</v>
      </c>
      <c r="B312">
        <v>104.47</v>
      </c>
      <c r="C312">
        <v>-84.47</v>
      </c>
      <c r="D312">
        <v>-85.27</v>
      </c>
    </row>
    <row r="313" spans="1:4" x14ac:dyDescent="0.3">
      <c r="A313" s="2">
        <v>44041</v>
      </c>
      <c r="B313">
        <v>103.65</v>
      </c>
      <c r="C313">
        <v>-83.65</v>
      </c>
      <c r="D313">
        <v>-84.45</v>
      </c>
    </row>
    <row r="314" spans="1:4" x14ac:dyDescent="0.3">
      <c r="A314" s="2">
        <v>44237</v>
      </c>
      <c r="B314">
        <v>102.77</v>
      </c>
      <c r="C314">
        <v>-82.77</v>
      </c>
      <c r="D314">
        <v>-83.57</v>
      </c>
    </row>
    <row r="315" spans="1:4" x14ac:dyDescent="0.3">
      <c r="A315" s="2">
        <v>44544</v>
      </c>
      <c r="B315">
        <v>104.02</v>
      </c>
      <c r="C315">
        <v>-84.02</v>
      </c>
      <c r="D315">
        <v>-84.82</v>
      </c>
    </row>
  </sheetData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A4B503-F764-44AB-B1FA-0796D0FBE53B}">
  <dimension ref="A1:O226"/>
  <sheetViews>
    <sheetView topLeftCell="C1" workbookViewId="0">
      <selection activeCell="K7" sqref="K7:M7"/>
    </sheetView>
  </sheetViews>
  <sheetFormatPr defaultRowHeight="14.4" x14ac:dyDescent="0.3"/>
  <cols>
    <col min="1" max="1" width="10.5546875" bestFit="1" customWidth="1"/>
  </cols>
  <sheetData>
    <row r="1" spans="1:15" s="1" customFormat="1" x14ac:dyDescent="0.3">
      <c r="A1" s="1" t="s">
        <v>0</v>
      </c>
      <c r="B1" s="1" t="s">
        <v>1</v>
      </c>
      <c r="C1" s="1" t="s">
        <v>2</v>
      </c>
      <c r="D1" s="1" t="s">
        <v>3</v>
      </c>
    </row>
    <row r="2" spans="1:15" x14ac:dyDescent="0.3">
      <c r="A2" s="2">
        <v>28691</v>
      </c>
      <c r="B2">
        <v>65.569999999999894</v>
      </c>
      <c r="C2">
        <v>-60.57</v>
      </c>
      <c r="D2">
        <v>-61.43</v>
      </c>
      <c r="F2">
        <v>3288</v>
      </c>
      <c r="G2">
        <v>37.1037940979</v>
      </c>
      <c r="H2" s="2">
        <v>1</v>
      </c>
      <c r="I2">
        <f>IFERROR(VLOOKUP(H2,$A$2:$D$542,4,FALSE),IFERROR(VLOOKUP(H2,$A$2:$D$542,4),0))</f>
        <v>0</v>
      </c>
      <c r="K2">
        <f>MAX(D:D)</f>
        <v>-58.03</v>
      </c>
    </row>
    <row r="3" spans="1:15" x14ac:dyDescent="0.3">
      <c r="A3" s="2">
        <v>28768</v>
      </c>
      <c r="B3">
        <v>66.7</v>
      </c>
      <c r="C3">
        <v>-61.7</v>
      </c>
      <c r="D3">
        <v>-62.56</v>
      </c>
      <c r="F3">
        <v>10958</v>
      </c>
      <c r="G3">
        <v>35.112197875977003</v>
      </c>
      <c r="H3" s="2">
        <f>$H$2+F3-$F$2+1</f>
        <v>7672</v>
      </c>
      <c r="I3">
        <f>IFERROR(VLOOKUP(H3,A:D,4,FALSE),IFERROR(VLOOKUP(H3,A:D,4),0))</f>
        <v>0</v>
      </c>
      <c r="K3">
        <f>MIN(D:D)</f>
        <v>-92.43</v>
      </c>
    </row>
    <row r="4" spans="1:15" x14ac:dyDescent="0.3">
      <c r="A4" s="2">
        <v>28804</v>
      </c>
      <c r="B4">
        <v>66.900000000000006</v>
      </c>
      <c r="C4">
        <v>-61.9</v>
      </c>
      <c r="D4">
        <v>-62.76</v>
      </c>
      <c r="F4">
        <v>17897</v>
      </c>
      <c r="G4">
        <v>31.047054290771001</v>
      </c>
      <c r="H4" s="2">
        <f t="shared" ref="H4:H67" si="0">$H$2+F4-$F$2+1</f>
        <v>14611</v>
      </c>
      <c r="I4">
        <f t="shared" ref="I4:I67" si="1">IFERROR(VLOOKUP(H4,A:D,4,FALSE),IFERROR(VLOOKUP(H4,A:D,4),0))</f>
        <v>0</v>
      </c>
      <c r="L4" t="s">
        <v>9</v>
      </c>
      <c r="M4" t="s">
        <v>10</v>
      </c>
      <c r="N4" t="s">
        <v>11</v>
      </c>
      <c r="O4" t="s">
        <v>12</v>
      </c>
    </row>
    <row r="5" spans="1:15" x14ac:dyDescent="0.3">
      <c r="A5" s="2">
        <v>28830</v>
      </c>
      <c r="B5">
        <v>65.290000000000006</v>
      </c>
      <c r="C5">
        <v>-60.29</v>
      </c>
      <c r="D5">
        <v>-61.15</v>
      </c>
      <c r="F5">
        <v>20089</v>
      </c>
      <c r="G5">
        <v>16.016397476196001</v>
      </c>
      <c r="H5" s="2">
        <f t="shared" si="0"/>
        <v>16803</v>
      </c>
      <c r="I5">
        <f t="shared" si="1"/>
        <v>0</v>
      </c>
      <c r="K5">
        <f>CORREL(G12:G51,I12:I51)^2</f>
        <v>0.93706724123902019</v>
      </c>
      <c r="L5">
        <f>1-(SUM(J10:J51)/SUM(K10:K51))</f>
        <v>0.91602232841586384</v>
      </c>
      <c r="M5">
        <f>SUM(L12:L51)*100/SUM(I12:I51)</f>
        <v>-0.84564424741053923</v>
      </c>
      <c r="N5">
        <f>SQRT(SUM(J10:J51))/COUNT(J10:J51)</f>
        <v>0.31629763374018371</v>
      </c>
      <c r="O5">
        <f>N5/_xlfn.STDEV.S(I12:I51)</f>
        <v>4.5243295026592835E-2</v>
      </c>
    </row>
    <row r="6" spans="1:15" x14ac:dyDescent="0.3">
      <c r="A6" s="2">
        <v>28891</v>
      </c>
      <c r="B6">
        <v>64.34</v>
      </c>
      <c r="C6">
        <v>-59.34</v>
      </c>
      <c r="D6">
        <v>-60.2</v>
      </c>
      <c r="F6">
        <v>22646</v>
      </c>
      <c r="G6">
        <v>10.783801078795999</v>
      </c>
      <c r="H6" s="2">
        <f t="shared" si="0"/>
        <v>19360</v>
      </c>
      <c r="I6">
        <f t="shared" si="1"/>
        <v>0</v>
      </c>
    </row>
    <row r="7" spans="1:15" x14ac:dyDescent="0.3">
      <c r="A7" s="2">
        <v>28919</v>
      </c>
      <c r="B7">
        <v>64.069999999999894</v>
      </c>
      <c r="C7">
        <v>-59.07</v>
      </c>
      <c r="D7">
        <v>-59.93</v>
      </c>
      <c r="F7">
        <v>24472</v>
      </c>
      <c r="G7">
        <v>5.5497250556945996</v>
      </c>
      <c r="H7" s="2">
        <f t="shared" si="0"/>
        <v>21186</v>
      </c>
      <c r="I7">
        <f t="shared" si="1"/>
        <v>0</v>
      </c>
      <c r="K7">
        <f>CORREL(M12:M51,I12:I51)^2</f>
        <v>0.94632915986956245</v>
      </c>
      <c r="L7">
        <f>1-(SUM(N10:N51)/SUM(K10:K51))</f>
        <v>0.94033175939307723</v>
      </c>
      <c r="M7">
        <f>SUM(O12:O51)*100/SUM(I12:I51)</f>
        <v>5.5084108650733744E-2</v>
      </c>
    </row>
    <row r="8" spans="1:15" x14ac:dyDescent="0.3">
      <c r="A8" s="2">
        <v>28947</v>
      </c>
      <c r="B8">
        <v>63.29</v>
      </c>
      <c r="C8">
        <v>-58.29</v>
      </c>
      <c r="D8">
        <v>-59.15</v>
      </c>
      <c r="F8">
        <v>27029</v>
      </c>
      <c r="G8">
        <v>-13.40031433105</v>
      </c>
      <c r="H8" s="2">
        <f t="shared" si="0"/>
        <v>23743</v>
      </c>
      <c r="I8">
        <f t="shared" si="1"/>
        <v>0</v>
      </c>
    </row>
    <row r="9" spans="1:15" x14ac:dyDescent="0.3">
      <c r="A9" s="2">
        <v>28977</v>
      </c>
      <c r="B9">
        <v>63.8</v>
      </c>
      <c r="C9">
        <v>-58.8</v>
      </c>
      <c r="D9">
        <v>-59.66</v>
      </c>
      <c r="F9">
        <v>28124</v>
      </c>
      <c r="G9">
        <v>-25.53798675537</v>
      </c>
      <c r="H9" s="2">
        <f t="shared" si="0"/>
        <v>24838</v>
      </c>
      <c r="I9">
        <f t="shared" si="1"/>
        <v>0</v>
      </c>
    </row>
    <row r="10" spans="1:15" x14ac:dyDescent="0.3">
      <c r="A10" s="2">
        <v>29005</v>
      </c>
      <c r="B10">
        <v>65.7</v>
      </c>
      <c r="C10">
        <v>-60.7</v>
      </c>
      <c r="D10">
        <v>-61.56</v>
      </c>
      <c r="F10">
        <v>29951</v>
      </c>
      <c r="G10">
        <v>-50.086879730219998</v>
      </c>
      <c r="H10" s="2">
        <f t="shared" si="0"/>
        <v>26665</v>
      </c>
      <c r="I10">
        <f t="shared" si="1"/>
        <v>0</v>
      </c>
    </row>
    <row r="11" spans="1:15" x14ac:dyDescent="0.3">
      <c r="A11" s="2">
        <v>29335</v>
      </c>
      <c r="B11">
        <v>64</v>
      </c>
      <c r="C11">
        <v>-59</v>
      </c>
      <c r="D11">
        <v>-59.86</v>
      </c>
      <c r="F11">
        <v>31777</v>
      </c>
      <c r="G11">
        <v>-60.93511581421</v>
      </c>
      <c r="H11" s="2">
        <f t="shared" si="0"/>
        <v>28491</v>
      </c>
      <c r="I11">
        <f t="shared" si="1"/>
        <v>0</v>
      </c>
    </row>
    <row r="12" spans="1:15" x14ac:dyDescent="0.3">
      <c r="A12" s="2">
        <v>29370</v>
      </c>
      <c r="B12">
        <v>64.5</v>
      </c>
      <c r="C12">
        <v>-59.5</v>
      </c>
      <c r="D12">
        <v>-60.36</v>
      </c>
      <c r="F12">
        <v>33238</v>
      </c>
      <c r="G12">
        <v>-66.428756713870001</v>
      </c>
      <c r="H12" s="2">
        <f t="shared" si="0"/>
        <v>29952</v>
      </c>
      <c r="I12">
        <f t="shared" si="1"/>
        <v>-64.760000000000005</v>
      </c>
      <c r="J12">
        <f>(I12-G12)^2</f>
        <v>2.7847489700861883</v>
      </c>
      <c r="K12">
        <f>(I12-AVERAGE($I$12:I$51))^2</f>
        <v>219.11400624999899</v>
      </c>
      <c r="L12">
        <f>(I12-G12)</f>
        <v>1.6687567138699961</v>
      </c>
      <c r="M12">
        <f>LOOKUP(F12,'[1]LM 12,11'!$A$2:$A$538,'[1]LM 12,11'!$B$2:$B$538)</f>
        <v>-64.56300354004</v>
      </c>
      <c r="N12">
        <f>(I12-M12)^2</f>
        <v>3.8807605236773735E-2</v>
      </c>
      <c r="O12">
        <f>(I12-M12)</f>
        <v>-0.1969964599600047</v>
      </c>
    </row>
    <row r="13" spans="1:15" x14ac:dyDescent="0.3">
      <c r="A13" s="2">
        <v>29402</v>
      </c>
      <c r="B13">
        <v>66.900000000000006</v>
      </c>
      <c r="C13">
        <v>-61.9</v>
      </c>
      <c r="D13">
        <v>-62.76</v>
      </c>
      <c r="F13">
        <v>33603</v>
      </c>
      <c r="G13">
        <v>-67.025985717769998</v>
      </c>
      <c r="H13" s="2">
        <f t="shared" si="0"/>
        <v>30317</v>
      </c>
      <c r="I13">
        <f t="shared" si="1"/>
        <v>-67</v>
      </c>
      <c r="J13">
        <f t="shared" ref="J13:J76" si="2">(I13-G13)^2</f>
        <v>6.7525752802201442E-4</v>
      </c>
      <c r="K13">
        <f>(I13-AVERAGE($I$12:I$51))^2</f>
        <v>157.81640624999929</v>
      </c>
      <c r="L13">
        <f t="shared" ref="L13:L76" si="3">(I13-G13)</f>
        <v>2.5985717769998473E-2</v>
      </c>
      <c r="M13">
        <f>LOOKUP(F13,'[1]LM 12,11'!$A$2:$A$538,'[1]LM 12,11'!$B$2:$B$538)</f>
        <v>-66.989463806149999</v>
      </c>
      <c r="N13">
        <f t="shared" ref="N13:N76" si="4">(I13-M13)^2</f>
        <v>1.1101138084479976E-4</v>
      </c>
      <c r="O13">
        <f t="shared" ref="O13:O76" si="5">(I13-M13)</f>
        <v>-1.0536193850001041E-2</v>
      </c>
    </row>
    <row r="14" spans="1:15" x14ac:dyDescent="0.3">
      <c r="A14" s="2">
        <v>29426</v>
      </c>
      <c r="B14">
        <v>65.41</v>
      </c>
      <c r="C14">
        <v>-60.41</v>
      </c>
      <c r="D14">
        <v>-61.27</v>
      </c>
      <c r="F14">
        <v>33968</v>
      </c>
      <c r="G14">
        <v>-68.517715454099999</v>
      </c>
      <c r="H14" s="2">
        <f t="shared" si="0"/>
        <v>30682</v>
      </c>
      <c r="I14">
        <f t="shared" si="1"/>
        <v>-70.930000000000007</v>
      </c>
      <c r="J14">
        <f t="shared" si="2"/>
        <v>5.8191167303880054</v>
      </c>
      <c r="K14">
        <f>(I14-AVERAGE($I$12:I$51))^2</f>
        <v>74.520056249999385</v>
      </c>
      <c r="L14">
        <f t="shared" si="3"/>
        <v>-2.4122845459000075</v>
      </c>
      <c r="M14">
        <f>LOOKUP(F14,'[1]LM 12,11'!$A$2:$A$538,'[1]LM 12,11'!$B$2:$B$538)</f>
        <v>-67.960205078130002</v>
      </c>
      <c r="N14">
        <f t="shared" si="4"/>
        <v>8.8196818779648662</v>
      </c>
      <c r="O14">
        <f t="shared" si="5"/>
        <v>-2.9697949218700046</v>
      </c>
    </row>
    <row r="15" spans="1:15" x14ac:dyDescent="0.3">
      <c r="A15" s="2">
        <v>29460</v>
      </c>
      <c r="B15">
        <v>69.8</v>
      </c>
      <c r="C15">
        <v>-64.8</v>
      </c>
      <c r="D15">
        <v>-65.66</v>
      </c>
      <c r="F15">
        <v>34334</v>
      </c>
      <c r="G15">
        <v>-66.697784423830001</v>
      </c>
      <c r="H15" s="2">
        <f t="shared" si="0"/>
        <v>31048</v>
      </c>
      <c r="I15">
        <f t="shared" si="1"/>
        <v>-69.760000000000005</v>
      </c>
      <c r="J15">
        <f t="shared" si="2"/>
        <v>9.3771642349381921</v>
      </c>
      <c r="K15">
        <f>(I15-AVERAGE($I$12:I$51))^2</f>
        <v>96.089006249999343</v>
      </c>
      <c r="L15">
        <f t="shared" si="3"/>
        <v>-3.0622155761700043</v>
      </c>
      <c r="M15">
        <f>LOOKUP(F15,'[1]LM 12,11'!$A$2:$A$538,'[1]LM 12,11'!$B$2:$B$538)</f>
        <v>-67.1273727417</v>
      </c>
      <c r="N15">
        <f t="shared" si="4"/>
        <v>6.9307262811442003</v>
      </c>
      <c r="O15">
        <f t="shared" si="5"/>
        <v>-2.6326272583000048</v>
      </c>
    </row>
    <row r="16" spans="1:15" x14ac:dyDescent="0.3">
      <c r="A16" s="2">
        <v>29479</v>
      </c>
      <c r="B16">
        <v>71.099999999999895</v>
      </c>
      <c r="C16">
        <v>-66.099999999999895</v>
      </c>
      <c r="D16">
        <v>-66.959999999999894</v>
      </c>
      <c r="F16">
        <v>34699</v>
      </c>
      <c r="G16">
        <v>-69.567123413090002</v>
      </c>
      <c r="H16" s="2">
        <f t="shared" si="0"/>
        <v>31413</v>
      </c>
      <c r="I16">
        <f t="shared" si="1"/>
        <v>-71.34</v>
      </c>
      <c r="J16">
        <f t="shared" si="2"/>
        <v>3.1430913924136563</v>
      </c>
      <c r="K16">
        <f>(I16-AVERAGE($I$12:I$51))^2</f>
        <v>67.60950624999947</v>
      </c>
      <c r="L16">
        <f t="shared" si="3"/>
        <v>-1.7728765869100016</v>
      </c>
      <c r="M16">
        <f>LOOKUP(F16,'[1]LM 12,11'!$A$2:$A$538,'[1]LM 12,11'!$B$2:$B$538)</f>
        <v>-68.779899597170001</v>
      </c>
      <c r="N16">
        <f t="shared" si="4"/>
        <v>6.5541140725703411</v>
      </c>
      <c r="O16">
        <f t="shared" si="5"/>
        <v>-2.5601004028300025</v>
      </c>
    </row>
    <row r="17" spans="1:15" x14ac:dyDescent="0.3">
      <c r="A17" s="2">
        <v>29524</v>
      </c>
      <c r="B17">
        <v>67</v>
      </c>
      <c r="C17">
        <v>-62</v>
      </c>
      <c r="D17">
        <v>-62.86</v>
      </c>
      <c r="F17">
        <v>35064</v>
      </c>
      <c r="G17">
        <v>-71.18222808838</v>
      </c>
      <c r="H17" s="2">
        <f t="shared" si="0"/>
        <v>31778</v>
      </c>
      <c r="I17">
        <f t="shared" si="1"/>
        <v>-72.45</v>
      </c>
      <c r="J17">
        <f t="shared" si="2"/>
        <v>1.607245619892635</v>
      </c>
      <c r="K17">
        <f>(I17-AVERAGE($I$12:I$51))^2</f>
        <v>50.587656249999554</v>
      </c>
      <c r="L17">
        <f t="shared" si="3"/>
        <v>-1.2677719116200024</v>
      </c>
      <c r="M17">
        <f>LOOKUP(F17,'[1]LM 12,11'!$A$2:$A$538,'[1]LM 12,11'!$B$2:$B$538)</f>
        <v>-70.500091552729998</v>
      </c>
      <c r="N17">
        <f t="shared" si="4"/>
        <v>3.8021429527349211</v>
      </c>
      <c r="O17">
        <f t="shared" si="5"/>
        <v>-1.9499084472700048</v>
      </c>
    </row>
    <row r="18" spans="1:15" x14ac:dyDescent="0.3">
      <c r="A18" s="2">
        <v>29551</v>
      </c>
      <c r="B18">
        <v>66.5</v>
      </c>
      <c r="C18">
        <v>-61.5</v>
      </c>
      <c r="D18">
        <v>-62.36</v>
      </c>
      <c r="F18">
        <v>35429</v>
      </c>
      <c r="G18">
        <v>-72.601264953609999</v>
      </c>
      <c r="H18" s="2">
        <f t="shared" si="0"/>
        <v>32143</v>
      </c>
      <c r="I18">
        <f t="shared" si="1"/>
        <v>-73.7</v>
      </c>
      <c r="J18">
        <f t="shared" si="2"/>
        <v>1.2072187021656449</v>
      </c>
      <c r="K18">
        <f>(I18-AVERAGE($I$12:I$51))^2</f>
        <v>34.368906249999633</v>
      </c>
      <c r="L18">
        <f t="shared" si="3"/>
        <v>-1.0987350463900043</v>
      </c>
      <c r="M18">
        <f>LOOKUP(F18,'[1]LM 12,11'!$A$2:$A$538,'[1]LM 12,11'!$B$2:$B$538)</f>
        <v>-72.135635375980002</v>
      </c>
      <c r="N18">
        <f t="shared" si="4"/>
        <v>2.44723667688524</v>
      </c>
      <c r="O18">
        <f t="shared" si="5"/>
        <v>-1.5643646240200013</v>
      </c>
    </row>
    <row r="19" spans="1:15" x14ac:dyDescent="0.3">
      <c r="A19" s="2">
        <v>29558</v>
      </c>
      <c r="B19">
        <v>66</v>
      </c>
      <c r="C19">
        <v>-61</v>
      </c>
      <c r="D19">
        <v>-61.86</v>
      </c>
      <c r="F19">
        <v>35795</v>
      </c>
      <c r="G19">
        <v>-74.036827087399999</v>
      </c>
      <c r="H19" s="2">
        <f t="shared" si="0"/>
        <v>32509</v>
      </c>
      <c r="I19">
        <f t="shared" si="1"/>
        <v>-73.319999999999894</v>
      </c>
      <c r="J19">
        <f t="shared" si="2"/>
        <v>0.51384107323051809</v>
      </c>
      <c r="K19">
        <f>(I19-AVERAGE($I$12:I$51))^2</f>
        <v>38.968806250000974</v>
      </c>
      <c r="L19">
        <f t="shared" si="3"/>
        <v>0.71682708740010526</v>
      </c>
      <c r="M19">
        <f>LOOKUP(F19,'[1]LM 12,11'!$A$2:$A$538,'[1]LM 12,11'!$B$2:$B$538)</f>
        <v>-73.115272521969999</v>
      </c>
      <c r="N19">
        <f t="shared" si="4"/>
        <v>4.1913340260481088E-2</v>
      </c>
      <c r="O19">
        <f t="shared" si="5"/>
        <v>-0.20472747802989488</v>
      </c>
    </row>
    <row r="20" spans="1:15" x14ac:dyDescent="0.3">
      <c r="A20" s="2">
        <v>29619</v>
      </c>
      <c r="B20">
        <v>63.5</v>
      </c>
      <c r="C20">
        <v>-58.5</v>
      </c>
      <c r="D20">
        <v>-59.36</v>
      </c>
      <c r="F20">
        <v>36160</v>
      </c>
      <c r="G20">
        <v>-76.549453735349999</v>
      </c>
      <c r="H20" s="2">
        <f t="shared" si="0"/>
        <v>32874</v>
      </c>
      <c r="I20">
        <f t="shared" si="1"/>
        <v>-72.58</v>
      </c>
      <c r="J20">
        <f t="shared" si="2"/>
        <v>15.756562957084077</v>
      </c>
      <c r="K20">
        <f>(I20-AVERAGE($I$12:I$51))^2</f>
        <v>48.755306249999627</v>
      </c>
      <c r="L20">
        <f t="shared" si="3"/>
        <v>3.969453735350001</v>
      </c>
      <c r="M20">
        <f>LOOKUP(F20,'[1]LM 12,11'!$A$2:$A$538,'[1]LM 12,11'!$B$2:$B$538)</f>
        <v>-75.475227355960001</v>
      </c>
      <c r="N20">
        <f t="shared" si="4"/>
        <v>8.3823414426991505</v>
      </c>
      <c r="O20">
        <f t="shared" si="5"/>
        <v>2.895227355960003</v>
      </c>
    </row>
    <row r="21" spans="1:15" x14ac:dyDescent="0.3">
      <c r="A21" s="2">
        <v>29707</v>
      </c>
      <c r="B21">
        <v>66.14</v>
      </c>
      <c r="C21">
        <v>-61.14</v>
      </c>
      <c r="D21">
        <v>-62</v>
      </c>
      <c r="F21">
        <v>36525</v>
      </c>
      <c r="G21">
        <v>-75.101684570309999</v>
      </c>
      <c r="H21" s="2">
        <f t="shared" si="0"/>
        <v>33239</v>
      </c>
      <c r="I21">
        <f t="shared" si="1"/>
        <v>-74.08</v>
      </c>
      <c r="J21">
        <f t="shared" si="2"/>
        <v>1.0438393612095305</v>
      </c>
      <c r="K21">
        <f>(I21-AVERAGE($I$12:I$51))^2</f>
        <v>30.057806249999707</v>
      </c>
      <c r="L21">
        <f t="shared" si="3"/>
        <v>1.0216845703100006</v>
      </c>
      <c r="M21">
        <f>LOOKUP(F21,'[1]LM 12,11'!$A$2:$A$538,'[1]LM 12,11'!$B$2:$B$538)</f>
        <v>-75.319931030269998</v>
      </c>
      <c r="N21">
        <f t="shared" si="4"/>
        <v>1.5374289598264241</v>
      </c>
      <c r="O21">
        <f t="shared" si="5"/>
        <v>1.2399310302700002</v>
      </c>
    </row>
    <row r="22" spans="1:15" x14ac:dyDescent="0.3">
      <c r="A22" s="2">
        <v>29720</v>
      </c>
      <c r="B22">
        <v>65.88</v>
      </c>
      <c r="C22">
        <v>-60.88</v>
      </c>
      <c r="D22">
        <v>-61.74</v>
      </c>
      <c r="F22">
        <v>36890</v>
      </c>
      <c r="G22">
        <v>-77.048454284670001</v>
      </c>
      <c r="H22" s="2">
        <f t="shared" si="0"/>
        <v>33604</v>
      </c>
      <c r="I22">
        <f t="shared" si="1"/>
        <v>-76.64</v>
      </c>
      <c r="J22">
        <f t="shared" si="2"/>
        <v>0.16683490266528167</v>
      </c>
      <c r="K22">
        <f>(I22-AVERAGE($I$12:I$51))^2</f>
        <v>8.54100624999983</v>
      </c>
      <c r="L22">
        <f t="shared" si="3"/>
        <v>0.40845428467000033</v>
      </c>
      <c r="M22">
        <f>LOOKUP(F22,'[1]LM 12,11'!$A$2:$A$538,'[1]LM 12,11'!$B$2:$B$538)</f>
        <v>-76.244132995610002</v>
      </c>
      <c r="N22">
        <f t="shared" si="4"/>
        <v>0.15671068516471112</v>
      </c>
      <c r="O22">
        <f t="shared" si="5"/>
        <v>-0.39586700438999856</v>
      </c>
    </row>
    <row r="23" spans="1:15" x14ac:dyDescent="0.3">
      <c r="A23" s="2">
        <v>29754</v>
      </c>
      <c r="B23">
        <v>68.209999999999894</v>
      </c>
      <c r="C23">
        <v>-63.21</v>
      </c>
      <c r="D23">
        <v>-64.069999999999894</v>
      </c>
      <c r="F23">
        <v>37256</v>
      </c>
      <c r="G23">
        <v>-78.289695739750002</v>
      </c>
      <c r="H23" s="2">
        <f t="shared" si="0"/>
        <v>33970</v>
      </c>
      <c r="I23">
        <f t="shared" si="1"/>
        <v>-76.819999999999894</v>
      </c>
      <c r="J23">
        <f t="shared" si="2"/>
        <v>2.1600055674396175</v>
      </c>
      <c r="K23">
        <f>(I23-AVERAGE($I$12:I$51))^2</f>
        <v>7.5213062500004275</v>
      </c>
      <c r="L23">
        <f t="shared" si="3"/>
        <v>1.469695739750108</v>
      </c>
      <c r="M23">
        <f>LOOKUP(F23,'[1]LM 12,11'!$A$2:$A$538,'[1]LM 12,11'!$B$2:$B$538)</f>
        <v>-77.87702178955</v>
      </c>
      <c r="N23">
        <f t="shared" si="4"/>
        <v>1.1172950635837084</v>
      </c>
      <c r="O23">
        <f t="shared" si="5"/>
        <v>1.057021789550106</v>
      </c>
    </row>
    <row r="24" spans="1:15" x14ac:dyDescent="0.3">
      <c r="A24" s="2">
        <v>29816</v>
      </c>
      <c r="B24">
        <v>72</v>
      </c>
      <c r="C24">
        <v>-67</v>
      </c>
      <c r="D24">
        <v>-67.86</v>
      </c>
      <c r="F24">
        <v>37621</v>
      </c>
      <c r="G24">
        <v>-78.96361541748</v>
      </c>
      <c r="H24" s="2">
        <f t="shared" si="0"/>
        <v>34335</v>
      </c>
      <c r="I24">
        <f t="shared" si="1"/>
        <v>-80.459999999999894</v>
      </c>
      <c r="J24">
        <f t="shared" si="2"/>
        <v>2.239166818803239</v>
      </c>
      <c r="K24">
        <f>(I24-AVERAGE($I$12:I$51))^2</f>
        <v>0.8055062499998612</v>
      </c>
      <c r="L24">
        <f t="shared" si="3"/>
        <v>-1.4963845825198945</v>
      </c>
      <c r="M24">
        <f>LOOKUP(F24,'[1]LM 12,11'!$A$2:$A$538,'[1]LM 12,11'!$B$2:$B$538)</f>
        <v>-78.588088989260001</v>
      </c>
      <c r="N24">
        <f t="shared" si="4"/>
        <v>3.5040508321292489</v>
      </c>
      <c r="O24">
        <f t="shared" si="5"/>
        <v>-1.8719110107398933</v>
      </c>
    </row>
    <row r="25" spans="1:15" x14ac:dyDescent="0.3">
      <c r="A25" s="2">
        <v>29852</v>
      </c>
      <c r="B25">
        <v>75.58</v>
      </c>
      <c r="C25">
        <v>-70.58</v>
      </c>
      <c r="D25">
        <v>-71.44</v>
      </c>
      <c r="F25">
        <v>37986</v>
      </c>
      <c r="G25">
        <v>-76.190612792970001</v>
      </c>
      <c r="H25" s="2">
        <f t="shared" si="0"/>
        <v>34700</v>
      </c>
      <c r="I25">
        <f t="shared" si="1"/>
        <v>-74.7</v>
      </c>
      <c r="J25">
        <f t="shared" si="2"/>
        <v>2.2219264985658174</v>
      </c>
      <c r="K25">
        <f>(I25-AVERAGE($I$12:I$51))^2</f>
        <v>23.643906249999695</v>
      </c>
      <c r="L25">
        <f t="shared" si="3"/>
        <v>1.4906127929699977</v>
      </c>
      <c r="M25">
        <f>LOOKUP(F25,'[1]LM 12,11'!$A$2:$A$538,'[1]LM 12,11'!$B$2:$B$538)</f>
        <v>-76.574501037600001</v>
      </c>
      <c r="N25">
        <f t="shared" si="4"/>
        <v>3.5137541399634697</v>
      </c>
      <c r="O25">
        <f t="shared" si="5"/>
        <v>1.8745010375999982</v>
      </c>
    </row>
    <row r="26" spans="1:15" x14ac:dyDescent="0.3">
      <c r="A26" s="2">
        <v>29889</v>
      </c>
      <c r="B26">
        <v>71.55</v>
      </c>
      <c r="C26">
        <v>-66.55</v>
      </c>
      <c r="D26">
        <v>-67.41</v>
      </c>
      <c r="F26">
        <v>38351</v>
      </c>
      <c r="G26">
        <v>-76.572074890140001</v>
      </c>
      <c r="H26" s="2">
        <f t="shared" si="0"/>
        <v>35065</v>
      </c>
      <c r="I26">
        <f t="shared" si="1"/>
        <v>-76.489999999999895</v>
      </c>
      <c r="J26">
        <f t="shared" si="2"/>
        <v>6.7362875915104774E-3</v>
      </c>
      <c r="K26">
        <f>(I26-AVERAGE($I$12:I$51))^2</f>
        <v>9.4402562500004681</v>
      </c>
      <c r="L26">
        <f t="shared" si="3"/>
        <v>8.2074890140106049E-2</v>
      </c>
      <c r="M26">
        <f>LOOKUP(F26,'[1]LM 12,11'!$A$2:$A$538,'[1]LM 12,11'!$B$2:$B$538)</f>
        <v>-76.020050048830001</v>
      </c>
      <c r="N26">
        <f t="shared" si="4"/>
        <v>0.22085295660458629</v>
      </c>
      <c r="O26">
        <f t="shared" si="5"/>
        <v>-0.46994995116989458</v>
      </c>
    </row>
    <row r="27" spans="1:15" x14ac:dyDescent="0.3">
      <c r="A27" s="2">
        <v>29933</v>
      </c>
      <c r="B27">
        <v>68.900000000000006</v>
      </c>
      <c r="C27">
        <v>-63.9</v>
      </c>
      <c r="D27">
        <v>-64.760000000000005</v>
      </c>
      <c r="F27">
        <v>38717</v>
      </c>
      <c r="G27">
        <v>-75.860870361330001</v>
      </c>
      <c r="H27" s="2">
        <f t="shared" si="0"/>
        <v>35431</v>
      </c>
      <c r="I27">
        <f t="shared" si="1"/>
        <v>-73.62</v>
      </c>
      <c r="J27">
        <f t="shared" si="2"/>
        <v>5.0214999762872283</v>
      </c>
      <c r="K27">
        <f>(I27-AVERAGE($I$12:I$51))^2</f>
        <v>35.313306249999606</v>
      </c>
      <c r="L27">
        <f t="shared" si="3"/>
        <v>2.2408703613299963</v>
      </c>
      <c r="M27">
        <f>LOOKUP(F27,'[1]LM 12,11'!$A$2:$A$538,'[1]LM 12,11'!$B$2:$B$538)</f>
        <v>-75.601905822749998</v>
      </c>
      <c r="N27">
        <f t="shared" si="4"/>
        <v>3.9279506902503294</v>
      </c>
      <c r="O27">
        <f t="shared" si="5"/>
        <v>1.9819058227499937</v>
      </c>
    </row>
    <row r="28" spans="1:15" x14ac:dyDescent="0.3">
      <c r="A28" s="2">
        <v>29984</v>
      </c>
      <c r="B28">
        <v>68.89</v>
      </c>
      <c r="C28">
        <v>-63.89</v>
      </c>
      <c r="D28">
        <v>-64.75</v>
      </c>
      <c r="F28">
        <v>39082</v>
      </c>
      <c r="G28">
        <v>-76.417640686040002</v>
      </c>
      <c r="H28" s="2">
        <f t="shared" si="0"/>
        <v>35796</v>
      </c>
      <c r="I28">
        <f t="shared" si="1"/>
        <v>-73.83</v>
      </c>
      <c r="J28">
        <f t="shared" si="2"/>
        <v>6.6958843200495819</v>
      </c>
      <c r="K28">
        <f>(I28-AVERAGE($I$12:I$51))^2</f>
        <v>32.861556249999694</v>
      </c>
      <c r="L28">
        <f t="shared" si="3"/>
        <v>2.5876406860400039</v>
      </c>
      <c r="M28">
        <f>LOOKUP(F28,'[1]LM 12,11'!$A$2:$A$538,'[1]LM 12,11'!$B$2:$B$538)</f>
        <v>-75.792030334469999</v>
      </c>
      <c r="N28">
        <f t="shared" si="4"/>
        <v>3.8495630333804622</v>
      </c>
      <c r="O28">
        <f t="shared" si="5"/>
        <v>1.9620303344700005</v>
      </c>
    </row>
    <row r="29" spans="1:15" x14ac:dyDescent="0.3">
      <c r="A29" s="2">
        <v>30008</v>
      </c>
      <c r="B29">
        <v>65.3</v>
      </c>
      <c r="C29">
        <v>-60.3</v>
      </c>
      <c r="D29">
        <v>-61.16</v>
      </c>
      <c r="F29">
        <v>39447</v>
      </c>
      <c r="G29">
        <v>-75.80492401123</v>
      </c>
      <c r="H29" s="2">
        <f t="shared" si="0"/>
        <v>36161</v>
      </c>
      <c r="I29">
        <f t="shared" si="1"/>
        <v>-76.290000000000006</v>
      </c>
      <c r="J29">
        <f t="shared" si="2"/>
        <v>0.23529871488119944</v>
      </c>
      <c r="K29">
        <f>(I29-AVERAGE($I$12:I$51))^2</f>
        <v>10.709256249999774</v>
      </c>
      <c r="L29">
        <f t="shared" si="3"/>
        <v>-0.48507598877000646</v>
      </c>
      <c r="M29">
        <f>LOOKUP(F29,'[1]LM 12,11'!$A$2:$A$538,'[1]LM 12,11'!$B$2:$B$538)</f>
        <v>-75.571701049799998</v>
      </c>
      <c r="N29">
        <f t="shared" si="4"/>
        <v>0.51595338185843409</v>
      </c>
      <c r="O29">
        <f t="shared" si="5"/>
        <v>-0.71829895020000833</v>
      </c>
    </row>
    <row r="30" spans="1:15" x14ac:dyDescent="0.3">
      <c r="A30" s="2">
        <v>30070</v>
      </c>
      <c r="B30">
        <v>68.84</v>
      </c>
      <c r="C30">
        <v>-63.84</v>
      </c>
      <c r="D30">
        <v>-64.7</v>
      </c>
      <c r="F30">
        <v>39812</v>
      </c>
      <c r="G30">
        <v>-79.97615814209</v>
      </c>
      <c r="H30" s="2">
        <f t="shared" si="0"/>
        <v>36526</v>
      </c>
      <c r="I30">
        <f t="shared" si="1"/>
        <v>-78.53</v>
      </c>
      <c r="J30">
        <f t="shared" si="2"/>
        <v>2.0913733719331975</v>
      </c>
      <c r="K30">
        <f>(I30-AVERAGE($I$12:I$51))^2</f>
        <v>1.0660562499999389</v>
      </c>
      <c r="L30">
        <f t="shared" si="3"/>
        <v>1.4461581420899989</v>
      </c>
      <c r="M30">
        <f>LOOKUP(F30,'[1]LM 12,11'!$A$2:$A$538,'[1]LM 12,11'!$B$2:$B$538)</f>
        <v>-78.291175842290002</v>
      </c>
      <c r="N30">
        <f t="shared" si="4"/>
        <v>5.7036978305890468E-2</v>
      </c>
      <c r="O30">
        <f t="shared" si="5"/>
        <v>-0.23882415770999899</v>
      </c>
    </row>
    <row r="31" spans="1:15" x14ac:dyDescent="0.3">
      <c r="A31" s="2">
        <v>30096</v>
      </c>
      <c r="B31">
        <v>68.87</v>
      </c>
      <c r="C31">
        <v>-63.87</v>
      </c>
      <c r="D31">
        <v>-64.73</v>
      </c>
      <c r="F31">
        <v>40178</v>
      </c>
      <c r="G31">
        <v>-80.512809753420001</v>
      </c>
      <c r="H31" s="2">
        <f t="shared" si="0"/>
        <v>36892</v>
      </c>
      <c r="I31">
        <f t="shared" si="1"/>
        <v>-78.63</v>
      </c>
      <c r="J31">
        <f t="shared" si="2"/>
        <v>3.5449725675735015</v>
      </c>
      <c r="K31">
        <f>(I31-AVERAGE($I$12:I$51))^2</f>
        <v>0.86955624999995551</v>
      </c>
      <c r="L31">
        <f t="shared" si="3"/>
        <v>1.8828097534200054</v>
      </c>
      <c r="M31">
        <f>LOOKUP(F31,'[1]LM 12,11'!$A$2:$A$538,'[1]LM 12,11'!$B$2:$B$538)</f>
        <v>-79.91493988037</v>
      </c>
      <c r="N31">
        <f t="shared" si="4"/>
        <v>1.6510704961652805</v>
      </c>
      <c r="O31">
        <f t="shared" si="5"/>
        <v>1.2849398803700041</v>
      </c>
    </row>
    <row r="32" spans="1:15" x14ac:dyDescent="0.3">
      <c r="A32" s="2">
        <v>30110</v>
      </c>
      <c r="B32">
        <v>70.040000000000006</v>
      </c>
      <c r="C32">
        <v>-65.040000000000006</v>
      </c>
      <c r="D32">
        <v>-65.900000000000006</v>
      </c>
      <c r="F32">
        <v>40543</v>
      </c>
      <c r="G32">
        <v>-80.855285644529999</v>
      </c>
      <c r="H32" s="2">
        <f t="shared" si="0"/>
        <v>37257</v>
      </c>
      <c r="I32">
        <f t="shared" si="1"/>
        <v>-80.91</v>
      </c>
      <c r="J32">
        <f t="shared" si="2"/>
        <v>2.9936606944972063E-3</v>
      </c>
      <c r="K32">
        <f>(I32-AVERAGE($I$12:I$51))^2</f>
        <v>1.8157562500000675</v>
      </c>
      <c r="L32">
        <f t="shared" si="3"/>
        <v>-5.4714355469997145E-2</v>
      </c>
      <c r="M32">
        <f>LOOKUP(F32,'[1]LM 12,11'!$A$2:$A$538,'[1]LM 12,11'!$B$2:$B$538)</f>
        <v>-80.294624328609999</v>
      </c>
      <c r="N32">
        <f t="shared" si="4"/>
        <v>0.37868721693869084</v>
      </c>
      <c r="O32">
        <f t="shared" si="5"/>
        <v>-0.61537567138999805</v>
      </c>
    </row>
    <row r="33" spans="1:15" x14ac:dyDescent="0.3">
      <c r="A33" s="2">
        <v>30180</v>
      </c>
      <c r="B33">
        <v>62.17</v>
      </c>
      <c r="C33">
        <v>-57.17</v>
      </c>
      <c r="D33">
        <v>-58.03</v>
      </c>
      <c r="F33">
        <v>40908</v>
      </c>
      <c r="G33">
        <v>-85.568710327150001</v>
      </c>
      <c r="H33" s="2">
        <f t="shared" si="0"/>
        <v>37622</v>
      </c>
      <c r="I33">
        <f t="shared" si="1"/>
        <v>-83.6</v>
      </c>
      <c r="J33">
        <f t="shared" si="2"/>
        <v>3.8758203522270853</v>
      </c>
      <c r="K33">
        <f>(I33-AVERAGE($I$12:I$51))^2</f>
        <v>16.301406250000184</v>
      </c>
      <c r="L33">
        <f t="shared" si="3"/>
        <v>1.9687103271500064</v>
      </c>
      <c r="M33">
        <f>LOOKUP(F33,'[1]LM 12,11'!$A$2:$A$538,'[1]LM 12,11'!$B$2:$B$538)</f>
        <v>-83.540298461909998</v>
      </c>
      <c r="N33">
        <f t="shared" si="4"/>
        <v>3.5642736503112577E-3</v>
      </c>
      <c r="O33">
        <f t="shared" si="5"/>
        <v>-5.970153808999612E-2</v>
      </c>
    </row>
    <row r="34" spans="1:15" x14ac:dyDescent="0.3">
      <c r="A34" s="2">
        <v>30209</v>
      </c>
      <c r="B34">
        <v>73.48</v>
      </c>
      <c r="C34">
        <v>-68.48</v>
      </c>
      <c r="D34">
        <v>-69.34</v>
      </c>
      <c r="F34">
        <v>41273</v>
      </c>
      <c r="G34">
        <v>-84.263793945309999</v>
      </c>
      <c r="H34" s="2">
        <f t="shared" si="0"/>
        <v>37987</v>
      </c>
      <c r="I34">
        <f t="shared" si="1"/>
        <v>-81.62</v>
      </c>
      <c r="J34">
        <f t="shared" si="2"/>
        <v>6.989646425257785</v>
      </c>
      <c r="K34">
        <f>(I34-AVERAGE($I$12:I$51))^2</f>
        <v>4.2333062500001359</v>
      </c>
      <c r="L34">
        <f t="shared" si="3"/>
        <v>2.6437939453099943</v>
      </c>
      <c r="M34">
        <f>LOOKUP(F34,'[1]LM 12,11'!$A$2:$A$538,'[1]LM 12,11'!$B$2:$B$538)</f>
        <v>-84.28465270996</v>
      </c>
      <c r="N34">
        <f t="shared" si="4"/>
        <v>7.1003740646971458</v>
      </c>
      <c r="O34">
        <f t="shared" si="5"/>
        <v>2.664652709959995</v>
      </c>
    </row>
    <row r="35" spans="1:15" x14ac:dyDescent="0.3">
      <c r="A35" s="2">
        <v>30236</v>
      </c>
      <c r="B35">
        <v>73.319999999999894</v>
      </c>
      <c r="C35">
        <v>-68.319999999999894</v>
      </c>
      <c r="D35">
        <v>-69.180000000000007</v>
      </c>
      <c r="F35">
        <v>41639</v>
      </c>
      <c r="G35">
        <v>-84.836921691889998</v>
      </c>
      <c r="H35" s="2">
        <f t="shared" si="0"/>
        <v>38353</v>
      </c>
      <c r="I35">
        <f t="shared" si="1"/>
        <v>-81.02</v>
      </c>
      <c r="J35">
        <f t="shared" si="2"/>
        <v>14.568891202020435</v>
      </c>
      <c r="K35">
        <f>(I35-AVERAGE($I$12:I$51))^2</f>
        <v>2.1243062500000711</v>
      </c>
      <c r="L35">
        <f t="shared" si="3"/>
        <v>3.816921691890002</v>
      </c>
      <c r="M35">
        <f>LOOKUP(F35,'[1]LM 12,11'!$A$2:$A$538,'[1]LM 12,11'!$B$2:$B$538)</f>
        <v>-84.228240966800001</v>
      </c>
      <c r="N35">
        <f t="shared" si="4"/>
        <v>10.292810101053833</v>
      </c>
      <c r="O35">
        <f t="shared" si="5"/>
        <v>3.2082409668000054</v>
      </c>
    </row>
    <row r="36" spans="1:15" x14ac:dyDescent="0.3">
      <c r="A36" s="2">
        <v>30273</v>
      </c>
      <c r="B36">
        <v>71.14</v>
      </c>
      <c r="C36">
        <v>-66.14</v>
      </c>
      <c r="D36">
        <v>-67</v>
      </c>
      <c r="F36">
        <v>42004</v>
      </c>
      <c r="G36">
        <v>-86.734901428219999</v>
      </c>
      <c r="H36" s="2">
        <f t="shared" si="0"/>
        <v>38718</v>
      </c>
      <c r="I36">
        <f t="shared" si="1"/>
        <v>-84.59</v>
      </c>
      <c r="J36">
        <f t="shared" si="2"/>
        <v>4.6006021367801759</v>
      </c>
      <c r="K36">
        <f>(I36-AVERAGE($I$12:I$51))^2</f>
        <v>25.27575625000032</v>
      </c>
      <c r="L36">
        <f t="shared" si="3"/>
        <v>2.1449014282199954</v>
      </c>
      <c r="M36">
        <f>LOOKUP(F36,'[1]LM 12,11'!$A$2:$A$538,'[1]LM 12,11'!$B$2:$B$538)</f>
        <v>-85.683822631840002</v>
      </c>
      <c r="N36">
        <f t="shared" si="4"/>
        <v>1.1964479499253806</v>
      </c>
      <c r="O36">
        <f t="shared" si="5"/>
        <v>1.0938226318399984</v>
      </c>
    </row>
    <row r="37" spans="1:15" x14ac:dyDescent="0.3">
      <c r="A37" s="2">
        <v>30354</v>
      </c>
      <c r="B37">
        <v>67.290000000000006</v>
      </c>
      <c r="C37">
        <v>-62.29</v>
      </c>
      <c r="D37">
        <v>-63.15</v>
      </c>
      <c r="F37">
        <v>42369</v>
      </c>
      <c r="G37">
        <v>-88.14917755127</v>
      </c>
      <c r="H37" s="2">
        <f t="shared" si="0"/>
        <v>39083</v>
      </c>
      <c r="I37">
        <f t="shared" si="1"/>
        <v>-85.2</v>
      </c>
      <c r="J37">
        <f t="shared" si="2"/>
        <v>8.6976482289148986</v>
      </c>
      <c r="K37">
        <f>(I37-AVERAGE($I$12:I$51))^2</f>
        <v>31.781406250000352</v>
      </c>
      <c r="L37">
        <f t="shared" si="3"/>
        <v>2.9491775512699974</v>
      </c>
      <c r="M37">
        <f>LOOKUP(F37,'[1]LM 12,11'!$A$2:$A$538,'[1]LM 12,11'!$B$2:$B$538)</f>
        <v>-87.242813110349999</v>
      </c>
      <c r="N37">
        <f t="shared" si="4"/>
        <v>4.1730854038178267</v>
      </c>
      <c r="O37">
        <f t="shared" si="5"/>
        <v>2.0428131103499965</v>
      </c>
    </row>
    <row r="38" spans="1:15" x14ac:dyDescent="0.3">
      <c r="A38" s="2">
        <v>30523</v>
      </c>
      <c r="B38">
        <v>63.22</v>
      </c>
      <c r="C38">
        <v>-58.22</v>
      </c>
      <c r="D38">
        <v>-59.08</v>
      </c>
      <c r="F38">
        <v>42734</v>
      </c>
      <c r="G38">
        <v>-91.023597717290002</v>
      </c>
      <c r="H38" s="2">
        <f t="shared" si="0"/>
        <v>39448</v>
      </c>
      <c r="I38">
        <f t="shared" si="1"/>
        <v>-88.02</v>
      </c>
      <c r="J38">
        <f t="shared" si="2"/>
        <v>9.0215992473097355</v>
      </c>
      <c r="K38">
        <f>(I38-AVERAGE($I$12:I$51))^2</f>
        <v>71.529306250000417</v>
      </c>
      <c r="L38">
        <f t="shared" si="3"/>
        <v>3.0035977172900061</v>
      </c>
      <c r="M38">
        <f>LOOKUP(F38,'[1]LM 12,11'!$A$2:$A$538,'[1]LM 12,11'!$B$2:$B$538)</f>
        <v>-89.599662780759999</v>
      </c>
      <c r="N38">
        <f t="shared" si="4"/>
        <v>2.495334500918426</v>
      </c>
      <c r="O38">
        <f t="shared" si="5"/>
        <v>1.5796627807600032</v>
      </c>
    </row>
    <row r="39" spans="1:15" x14ac:dyDescent="0.3">
      <c r="A39" s="2">
        <v>30558</v>
      </c>
      <c r="B39">
        <v>75.400000000000006</v>
      </c>
      <c r="C39">
        <v>-70.400000000000006</v>
      </c>
      <c r="D39">
        <v>-71.260000000000005</v>
      </c>
      <c r="F39">
        <v>43100</v>
      </c>
      <c r="G39">
        <v>-93.459983825679998</v>
      </c>
      <c r="H39" s="2">
        <f t="shared" si="0"/>
        <v>39814</v>
      </c>
      <c r="I39">
        <f t="shared" si="1"/>
        <v>-91.74</v>
      </c>
      <c r="J39">
        <f t="shared" si="2"/>
        <v>2.9583443606008206</v>
      </c>
      <c r="K39">
        <f>(I39-AVERAGE($I$12:I$51))^2</f>
        <v>148.29150625000057</v>
      </c>
      <c r="L39">
        <f t="shared" si="3"/>
        <v>1.7199838256800035</v>
      </c>
      <c r="M39">
        <f>LOOKUP(F39,'[1]LM 12,11'!$A$2:$A$538,'[1]LM 12,11'!$B$2:$B$538)</f>
        <v>-91.637268066410002</v>
      </c>
      <c r="N39">
        <f t="shared" si="4"/>
        <v>1.0553850179138777E-2</v>
      </c>
      <c r="O39">
        <f t="shared" si="5"/>
        <v>-0.10273193358999322</v>
      </c>
    </row>
    <row r="40" spans="1:15" x14ac:dyDescent="0.3">
      <c r="A40" s="2">
        <v>30616</v>
      </c>
      <c r="B40">
        <v>75.069999999999894</v>
      </c>
      <c r="C40">
        <v>-70.069999999999894</v>
      </c>
      <c r="D40">
        <v>-70.930000000000007</v>
      </c>
      <c r="F40">
        <v>43465</v>
      </c>
      <c r="G40">
        <v>-93.817520141599999</v>
      </c>
      <c r="H40" s="2">
        <f t="shared" si="0"/>
        <v>40179</v>
      </c>
      <c r="I40">
        <f t="shared" si="1"/>
        <v>-92.43</v>
      </c>
      <c r="J40">
        <f t="shared" si="2"/>
        <v>1.9252121433456633</v>
      </c>
      <c r="K40">
        <f>(I40-AVERAGE($I$12:I$51))^2</f>
        <v>165.5725562500009</v>
      </c>
      <c r="L40">
        <f t="shared" si="3"/>
        <v>1.3875201415999925</v>
      </c>
      <c r="M40">
        <f>LOOKUP(F40,'[1]LM 12,11'!$A$2:$A$538,'[1]LM 12,11'!$B$2:$B$538)</f>
        <v>-92.65924835205</v>
      </c>
      <c r="N40">
        <f t="shared" si="4"/>
        <v>5.2554806917637455E-2</v>
      </c>
      <c r="O40">
        <f t="shared" si="5"/>
        <v>0.22924835204999283</v>
      </c>
    </row>
    <row r="41" spans="1:15" x14ac:dyDescent="0.3">
      <c r="A41" s="2">
        <v>30710</v>
      </c>
      <c r="B41">
        <v>70.14</v>
      </c>
      <c r="C41">
        <v>-65.14</v>
      </c>
      <c r="D41">
        <v>-66</v>
      </c>
      <c r="F41">
        <v>43830</v>
      </c>
      <c r="G41">
        <v>-92.311714172359999</v>
      </c>
      <c r="H41" s="2">
        <f t="shared" si="0"/>
        <v>40544</v>
      </c>
      <c r="I41">
        <f t="shared" si="1"/>
        <v>-91.01</v>
      </c>
      <c r="J41">
        <f t="shared" si="2"/>
        <v>1.6944597865228628</v>
      </c>
      <c r="K41">
        <f>(I41-AVERAGE($I$12:I$51))^2</f>
        <v>131.04525625000076</v>
      </c>
      <c r="L41">
        <f t="shared" si="3"/>
        <v>1.3017141723599934</v>
      </c>
      <c r="M41">
        <f>LOOKUP(F41,'[1]LM 12,11'!$A$2:$A$538,'[1]LM 12,11'!$B$2:$B$538)</f>
        <v>-91.859687805180002</v>
      </c>
      <c r="N41">
        <f t="shared" si="4"/>
        <v>0.72196936627160013</v>
      </c>
      <c r="O41">
        <f t="shared" si="5"/>
        <v>0.84968780517999676</v>
      </c>
    </row>
    <row r="42" spans="1:15" x14ac:dyDescent="0.3">
      <c r="A42" s="2">
        <v>30711</v>
      </c>
      <c r="B42">
        <v>75.62</v>
      </c>
      <c r="C42">
        <v>-70.62</v>
      </c>
      <c r="D42">
        <v>-71.48</v>
      </c>
      <c r="F42">
        <v>44195</v>
      </c>
      <c r="G42">
        <v>-89.110893249509999</v>
      </c>
      <c r="H42" s="2">
        <f t="shared" si="0"/>
        <v>40909</v>
      </c>
      <c r="I42">
        <f t="shared" si="1"/>
        <v>-88.49</v>
      </c>
      <c r="J42">
        <f t="shared" si="2"/>
        <v>0.3855084272870925</v>
      </c>
      <c r="K42">
        <f>(I42-AVERAGE($I$12:I$51))^2</f>
        <v>79.700256250000422</v>
      </c>
      <c r="L42">
        <f t="shared" si="3"/>
        <v>0.62089324951000435</v>
      </c>
      <c r="M42">
        <f>LOOKUP(F42,'[1]LM 12,11'!$A$2:$A$538,'[1]LM 12,11'!$B$2:$B$538)</f>
        <v>-89.193618774409998</v>
      </c>
      <c r="N42">
        <f t="shared" si="4"/>
        <v>0.49507937970223515</v>
      </c>
      <c r="O42">
        <f t="shared" si="5"/>
        <v>0.70361877441000331</v>
      </c>
    </row>
    <row r="43" spans="1:15" x14ac:dyDescent="0.3">
      <c r="A43" s="2">
        <v>30791</v>
      </c>
      <c r="B43">
        <v>69.63</v>
      </c>
      <c r="C43">
        <v>-64.63</v>
      </c>
      <c r="D43">
        <v>-65.489999999999895</v>
      </c>
      <c r="F43">
        <v>44561</v>
      </c>
      <c r="G43">
        <v>-88.64958190918</v>
      </c>
      <c r="H43" s="2">
        <f t="shared" si="0"/>
        <v>41275</v>
      </c>
      <c r="I43">
        <f t="shared" si="1"/>
        <v>-88.84</v>
      </c>
      <c r="J43">
        <f t="shared" si="2"/>
        <v>3.6259049311535015E-2</v>
      </c>
      <c r="K43">
        <f>(I43-AVERAGE($I$12:I$51))^2</f>
        <v>86.072006250000584</v>
      </c>
      <c r="L43">
        <f t="shared" si="3"/>
        <v>-0.19041809082000327</v>
      </c>
      <c r="M43">
        <f>LOOKUP(F43,'[1]LM 12,11'!$A$2:$A$538,'[1]LM 12,11'!$B$2:$B$538)</f>
        <v>-87.7592086792</v>
      </c>
      <c r="N43">
        <f t="shared" si="4"/>
        <v>1.1681098791166151</v>
      </c>
      <c r="O43">
        <f t="shared" si="5"/>
        <v>-1.0807913208000031</v>
      </c>
    </row>
    <row r="44" spans="1:15" x14ac:dyDescent="0.3">
      <c r="A44" s="2">
        <v>30846</v>
      </c>
      <c r="B44">
        <v>73.900000000000006</v>
      </c>
      <c r="C44">
        <v>-68.900000000000006</v>
      </c>
      <c r="D44">
        <v>-69.760000000000005</v>
      </c>
      <c r="F44">
        <v>44926</v>
      </c>
      <c r="G44">
        <v>-87.987838745120001</v>
      </c>
      <c r="H44" s="2">
        <f t="shared" si="0"/>
        <v>41640</v>
      </c>
      <c r="I44">
        <f t="shared" si="1"/>
        <v>-86.8</v>
      </c>
      <c r="J44">
        <f t="shared" si="2"/>
        <v>1.4109608844082659</v>
      </c>
      <c r="K44">
        <f>(I44-AVERAGE($I$12:I$51))^2</f>
        <v>52.381406250000367</v>
      </c>
      <c r="L44">
        <f t="shared" si="3"/>
        <v>1.1878387451200041</v>
      </c>
      <c r="M44">
        <f>LOOKUP(F44,'[1]LM 12,11'!$A$2:$A$538,'[1]LM 12,11'!$B$2:$B$538)</f>
        <v>-87.09700012207</v>
      </c>
      <c r="N44">
        <f t="shared" si="4"/>
        <v>8.8209072509596503E-2</v>
      </c>
      <c r="O44">
        <f t="shared" si="5"/>
        <v>0.2970001220700027</v>
      </c>
    </row>
    <row r="45" spans="1:15" x14ac:dyDescent="0.3">
      <c r="A45" s="2">
        <v>31126</v>
      </c>
      <c r="B45">
        <v>70.62</v>
      </c>
      <c r="C45">
        <v>-65.62</v>
      </c>
      <c r="D45">
        <v>-66.48</v>
      </c>
      <c r="F45">
        <v>45291</v>
      </c>
      <c r="G45">
        <v>-85.778030395510001</v>
      </c>
      <c r="H45" s="2">
        <f t="shared" si="0"/>
        <v>42005</v>
      </c>
      <c r="I45">
        <f t="shared" si="1"/>
        <v>-85.32</v>
      </c>
      <c r="J45">
        <f t="shared" si="2"/>
        <v>0.20979184321105418</v>
      </c>
      <c r="K45">
        <f>(I45-AVERAGE($I$12:I$51))^2</f>
        <v>33.148806250000248</v>
      </c>
      <c r="L45">
        <f t="shared" si="3"/>
        <v>0.45803039551000779</v>
      </c>
      <c r="M45">
        <f>LOOKUP(F45,'[1]LM 12,11'!$A$2:$A$538,'[1]LM 12,11'!$B$2:$B$538)</f>
        <v>-85.53369140625</v>
      </c>
      <c r="N45">
        <f t="shared" si="4"/>
        <v>4.5664017105105453E-2</v>
      </c>
      <c r="O45">
        <f t="shared" si="5"/>
        <v>0.21369140625000682</v>
      </c>
    </row>
    <row r="46" spans="1:15" x14ac:dyDescent="0.3">
      <c r="A46" s="2">
        <v>31132</v>
      </c>
      <c r="B46">
        <v>71.47</v>
      </c>
      <c r="C46">
        <v>-66.47</v>
      </c>
      <c r="D46">
        <v>-67.33</v>
      </c>
      <c r="F46">
        <v>45656</v>
      </c>
      <c r="G46">
        <v>-83.666816711430002</v>
      </c>
      <c r="H46" s="2">
        <f t="shared" si="0"/>
        <v>42370</v>
      </c>
      <c r="I46">
        <f t="shared" si="1"/>
        <v>-86.1</v>
      </c>
      <c r="J46">
        <f t="shared" si="2"/>
        <v>5.920380915776283</v>
      </c>
      <c r="K46">
        <f>(I46-AVERAGE($I$12:I$51))^2</f>
        <v>42.738906250000298</v>
      </c>
      <c r="L46">
        <f t="shared" si="3"/>
        <v>-2.4331832885699924</v>
      </c>
      <c r="M46">
        <f>LOOKUP(F46,'[1]LM 12,11'!$A$2:$A$538,'[1]LM 12,11'!$B$2:$B$538)</f>
        <v>-83.418151855470001</v>
      </c>
      <c r="N46">
        <f t="shared" si="4"/>
        <v>7.1923094703189703</v>
      </c>
      <c r="O46">
        <f t="shared" si="5"/>
        <v>-2.6818481445299938</v>
      </c>
    </row>
    <row r="47" spans="1:15" x14ac:dyDescent="0.3">
      <c r="A47" s="2">
        <v>31211</v>
      </c>
      <c r="B47">
        <v>75.040000000000006</v>
      </c>
      <c r="C47">
        <v>-70.040000000000006</v>
      </c>
      <c r="D47">
        <v>-70.900000000000006</v>
      </c>
      <c r="F47">
        <v>46022</v>
      </c>
      <c r="G47">
        <v>-83.654098510739999</v>
      </c>
      <c r="H47" s="2">
        <f t="shared" si="0"/>
        <v>42736</v>
      </c>
      <c r="I47">
        <f t="shared" si="1"/>
        <v>-85.42</v>
      </c>
      <c r="J47">
        <f t="shared" si="2"/>
        <v>3.1184080697706955</v>
      </c>
      <c r="K47">
        <f>(I47-AVERAGE($I$12:I$51))^2</f>
        <v>34.310306250000352</v>
      </c>
      <c r="L47">
        <f t="shared" si="3"/>
        <v>-1.7659014892600027</v>
      </c>
      <c r="M47">
        <f>LOOKUP(F47,'[1]LM 12,11'!$A$2:$A$538,'[1]LM 12,11'!$B$2:$B$538)</f>
        <v>-82.625625610349999</v>
      </c>
      <c r="N47">
        <f t="shared" si="4"/>
        <v>7.8085282295318237</v>
      </c>
      <c r="O47">
        <f t="shared" si="5"/>
        <v>-2.7943743896500024</v>
      </c>
    </row>
    <row r="48" spans="1:15" x14ac:dyDescent="0.3">
      <c r="A48" s="2">
        <v>31217</v>
      </c>
      <c r="B48">
        <v>75.010000000000005</v>
      </c>
      <c r="C48">
        <v>-70.010000000000005</v>
      </c>
      <c r="D48">
        <v>-70.87</v>
      </c>
      <c r="F48">
        <v>46387</v>
      </c>
      <c r="G48">
        <v>-82.404579162600001</v>
      </c>
      <c r="H48" s="2">
        <f t="shared" si="0"/>
        <v>43101</v>
      </c>
      <c r="I48">
        <f t="shared" si="1"/>
        <v>-84.74</v>
      </c>
      <c r="J48">
        <f t="shared" si="2"/>
        <v>5.4541904877620881</v>
      </c>
      <c r="K48">
        <f>(I48-AVERAGE($I$12:I$51))^2</f>
        <v>26.80650625000024</v>
      </c>
      <c r="L48">
        <f t="shared" si="3"/>
        <v>-2.3354208373999938</v>
      </c>
      <c r="M48">
        <f>LOOKUP(F48,'[1]LM 12,11'!$A$2:$A$538,'[1]LM 12,11'!$B$2:$B$538)</f>
        <v>-81.8236618042</v>
      </c>
      <c r="N48">
        <f t="shared" si="4"/>
        <v>8.5050284722819676</v>
      </c>
      <c r="O48">
        <f t="shared" si="5"/>
        <v>-2.9163381957999945</v>
      </c>
    </row>
    <row r="49" spans="1:15" x14ac:dyDescent="0.3">
      <c r="A49" s="2">
        <v>31245</v>
      </c>
      <c r="B49">
        <v>77.11</v>
      </c>
      <c r="C49">
        <v>-72.11</v>
      </c>
      <c r="D49">
        <v>-72.97</v>
      </c>
      <c r="F49">
        <v>46752</v>
      </c>
      <c r="G49">
        <v>-79.46410369873</v>
      </c>
      <c r="H49" s="2">
        <f t="shared" si="0"/>
        <v>43466</v>
      </c>
      <c r="I49">
        <f t="shared" si="1"/>
        <v>-81.180000000000007</v>
      </c>
      <c r="J49">
        <f t="shared" si="2"/>
        <v>2.9443001167120908</v>
      </c>
      <c r="K49">
        <f>(I49-AVERAGE($I$12:I$51))^2</f>
        <v>2.6163062500001142</v>
      </c>
      <c r="L49">
        <f t="shared" si="3"/>
        <v>-1.715896301270007</v>
      </c>
      <c r="M49">
        <f>LOOKUP(F49,'[1]LM 12,11'!$A$2:$A$538,'[1]LM 12,11'!$B$2:$B$538)</f>
        <v>-79.501571655269998</v>
      </c>
      <c r="N49">
        <f t="shared" si="4"/>
        <v>2.8171217083931159</v>
      </c>
      <c r="O49">
        <f t="shared" si="5"/>
        <v>-1.6784283447300083</v>
      </c>
    </row>
    <row r="50" spans="1:15" x14ac:dyDescent="0.3">
      <c r="A50" s="2">
        <v>31278</v>
      </c>
      <c r="B50">
        <v>78.349999999999895</v>
      </c>
      <c r="C50">
        <v>-73.349999999999895</v>
      </c>
      <c r="D50">
        <v>-74.209999999999894</v>
      </c>
      <c r="F50">
        <v>47117</v>
      </c>
      <c r="G50">
        <v>-79.125854492190001</v>
      </c>
      <c r="H50" s="2">
        <f t="shared" si="0"/>
        <v>43831</v>
      </c>
      <c r="I50">
        <f t="shared" si="1"/>
        <v>-78.87</v>
      </c>
      <c r="J50">
        <f t="shared" si="2"/>
        <v>6.546152117380101E-2</v>
      </c>
      <c r="K50">
        <f>(I50-AVERAGE($I$12:I$51))^2</f>
        <v>0.47955624999995433</v>
      </c>
      <c r="L50">
        <f t="shared" si="3"/>
        <v>0.25585449218999656</v>
      </c>
      <c r="M50">
        <f>LOOKUP(F50,'[1]LM 12,11'!$A$2:$A$538,'[1]LM 12,11'!$B$2:$B$538)</f>
        <v>-78.308868408199999</v>
      </c>
      <c r="N50">
        <f t="shared" si="4"/>
        <v>0.31486866331600849</v>
      </c>
      <c r="O50">
        <f t="shared" si="5"/>
        <v>-0.56113159180000594</v>
      </c>
    </row>
    <row r="51" spans="1:15" x14ac:dyDescent="0.3">
      <c r="A51" s="2">
        <v>31306</v>
      </c>
      <c r="B51">
        <v>79.19</v>
      </c>
      <c r="C51">
        <v>-74.19</v>
      </c>
      <c r="D51">
        <v>-75.05</v>
      </c>
      <c r="F51">
        <v>47483</v>
      </c>
      <c r="G51">
        <v>-85.2035446167</v>
      </c>
      <c r="H51" s="2">
        <f t="shared" si="0"/>
        <v>44197</v>
      </c>
      <c r="I51">
        <f t="shared" si="1"/>
        <v>-80.67</v>
      </c>
      <c r="J51">
        <f t="shared" si="2"/>
        <v>20.553026791609536</v>
      </c>
      <c r="K51">
        <f>(I51-AVERAGE($I$12:I$51))^2</f>
        <v>1.2265562500000666</v>
      </c>
      <c r="L51">
        <f t="shared" si="3"/>
        <v>4.5335446166999986</v>
      </c>
      <c r="M51">
        <f>LOOKUP(F51,'[1]LM 12,11'!$A$2:$A$538,'[1]LM 12,11'!$B$2:$B$538)</f>
        <v>-82.013580322270002</v>
      </c>
      <c r="N51">
        <f t="shared" si="4"/>
        <v>1.8052080823911576</v>
      </c>
      <c r="O51">
        <f t="shared" si="5"/>
        <v>1.3435803222700002</v>
      </c>
    </row>
    <row r="52" spans="1:15" x14ac:dyDescent="0.3">
      <c r="A52" s="2">
        <v>31327</v>
      </c>
      <c r="B52">
        <v>78.63</v>
      </c>
      <c r="C52">
        <v>-73.63</v>
      </c>
      <c r="D52">
        <v>-74.489999999999895</v>
      </c>
      <c r="F52">
        <v>47848</v>
      </c>
      <c r="G52">
        <v>-89.927947998050001</v>
      </c>
      <c r="H52" s="2">
        <f t="shared" si="0"/>
        <v>44562</v>
      </c>
      <c r="I52">
        <f t="shared" si="1"/>
        <v>-79.930000000000007</v>
      </c>
      <c r="J52">
        <f t="shared" si="2"/>
        <v>99.958964171711898</v>
      </c>
      <c r="K52">
        <f>(I52-AVERAGE($I$12:I$51))^2</f>
        <v>0.13505625000002591</v>
      </c>
      <c r="L52">
        <f t="shared" si="3"/>
        <v>9.9979479980499946</v>
      </c>
      <c r="M52">
        <f>LOOKUP(F52,'[1]LM 12,11'!$A$2:$A$538,'[1]LM 12,11'!$B$2:$B$538)</f>
        <v>-87.115776062009999</v>
      </c>
      <c r="N52">
        <f t="shared" si="4"/>
        <v>51.635377613355836</v>
      </c>
      <c r="O52">
        <f t="shared" si="5"/>
        <v>7.1857760620099924</v>
      </c>
    </row>
    <row r="53" spans="1:15" x14ac:dyDescent="0.3">
      <c r="A53" s="2">
        <v>31370</v>
      </c>
      <c r="B53">
        <v>76.650000000000006</v>
      </c>
      <c r="C53">
        <v>-71.650000000000006</v>
      </c>
      <c r="D53">
        <v>-72.510000000000005</v>
      </c>
      <c r="F53">
        <v>48213</v>
      </c>
      <c r="G53">
        <v>-93.775634765630002</v>
      </c>
      <c r="H53" s="2">
        <f t="shared" si="0"/>
        <v>44927</v>
      </c>
      <c r="I53">
        <f t="shared" si="1"/>
        <v>-79.930000000000007</v>
      </c>
      <c r="J53">
        <f t="shared" si="2"/>
        <v>191.70160206322197</v>
      </c>
      <c r="K53">
        <f>(I53-AVERAGE($I$12:I$51))^2</f>
        <v>0.13505625000002591</v>
      </c>
      <c r="L53">
        <f t="shared" si="3"/>
        <v>13.845634765629995</v>
      </c>
      <c r="M53">
        <f>LOOKUP(F53,'[1]LM 12,11'!$A$2:$A$538,'[1]LM 12,11'!$B$2:$B$538)</f>
        <v>-91.24486541748</v>
      </c>
      <c r="N53">
        <f t="shared" si="4"/>
        <v>128.02617941568471</v>
      </c>
      <c r="O53">
        <f t="shared" si="5"/>
        <v>11.314865417479993</v>
      </c>
    </row>
    <row r="54" spans="1:15" x14ac:dyDescent="0.3">
      <c r="A54" s="2">
        <v>31397</v>
      </c>
      <c r="B54">
        <v>75.48</v>
      </c>
      <c r="C54">
        <v>-70.48</v>
      </c>
      <c r="D54">
        <v>-71.34</v>
      </c>
      <c r="F54">
        <v>48578</v>
      </c>
      <c r="G54">
        <v>-96.933471679690001</v>
      </c>
      <c r="H54" s="2">
        <f t="shared" si="0"/>
        <v>45292</v>
      </c>
      <c r="I54">
        <f t="shared" si="1"/>
        <v>-79.930000000000007</v>
      </c>
      <c r="J54">
        <f t="shared" si="2"/>
        <v>289.1180491620197</v>
      </c>
      <c r="K54">
        <f>(I54-AVERAGE($I$12:I$51))^2</f>
        <v>0.13505625000002591</v>
      </c>
      <c r="L54">
        <f t="shared" si="3"/>
        <v>17.003471679689994</v>
      </c>
      <c r="M54">
        <f>LOOKUP(F54,'[1]LM 12,11'!$A$2:$A$538,'[1]LM 12,11'!$B$2:$B$538)</f>
        <v>-94.621307373050001</v>
      </c>
      <c r="N54">
        <f t="shared" si="4"/>
        <v>215.83451232943312</v>
      </c>
      <c r="O54">
        <f t="shared" si="5"/>
        <v>14.691307373049995</v>
      </c>
    </row>
    <row r="55" spans="1:15" x14ac:dyDescent="0.3">
      <c r="A55" s="2">
        <v>31421</v>
      </c>
      <c r="B55">
        <v>73.67</v>
      </c>
      <c r="C55">
        <v>-68.67</v>
      </c>
      <c r="D55">
        <v>-69.53</v>
      </c>
      <c r="F55">
        <v>48944</v>
      </c>
      <c r="G55">
        <v>-99.578147888179998</v>
      </c>
      <c r="H55" s="2">
        <f t="shared" si="0"/>
        <v>45658</v>
      </c>
      <c r="I55">
        <f t="shared" si="1"/>
        <v>-79.930000000000007</v>
      </c>
      <c r="J55">
        <f t="shared" si="2"/>
        <v>386.04971543579188</v>
      </c>
      <c r="K55">
        <f>(I55-AVERAGE($I$12:I$51))^2</f>
        <v>0.13505625000002591</v>
      </c>
      <c r="L55">
        <f t="shared" si="3"/>
        <v>19.648147888179992</v>
      </c>
      <c r="M55">
        <f>LOOKUP(F55,'[1]LM 12,11'!$A$2:$A$538,'[1]LM 12,11'!$B$2:$B$538)</f>
        <v>-97.42749786377</v>
      </c>
      <c r="N55">
        <f t="shared" si="4"/>
        <v>306.16243149263551</v>
      </c>
      <c r="O55">
        <f t="shared" si="5"/>
        <v>17.497497863769993</v>
      </c>
    </row>
    <row r="56" spans="1:15" x14ac:dyDescent="0.3">
      <c r="A56" s="2">
        <v>31467</v>
      </c>
      <c r="B56">
        <v>71.72</v>
      </c>
      <c r="C56">
        <v>-66.72</v>
      </c>
      <c r="D56">
        <v>-67.58</v>
      </c>
      <c r="F56">
        <v>49309</v>
      </c>
      <c r="G56">
        <v>-102.56038665769999</v>
      </c>
      <c r="H56" s="2">
        <f t="shared" si="0"/>
        <v>46023</v>
      </c>
      <c r="I56">
        <f t="shared" si="1"/>
        <v>-79.930000000000007</v>
      </c>
      <c r="J56">
        <f t="shared" si="2"/>
        <v>512.13440027700562</v>
      </c>
      <c r="K56">
        <f>(I56-AVERAGE($I$12:I$51))^2</f>
        <v>0.13505625000002591</v>
      </c>
      <c r="L56">
        <f t="shared" si="3"/>
        <v>22.630386657699987</v>
      </c>
      <c r="M56">
        <f>LOOKUP(F56,'[1]LM 12,11'!$A$2:$A$538,'[1]LM 12,11'!$B$2:$B$538)</f>
        <v>-100.27661895750001</v>
      </c>
      <c r="N56">
        <f t="shared" si="4"/>
        <v>413.98490300169834</v>
      </c>
      <c r="O56">
        <f t="shared" si="5"/>
        <v>20.346618957499999</v>
      </c>
    </row>
    <row r="57" spans="1:15" x14ac:dyDescent="0.3">
      <c r="A57" s="2">
        <v>31490</v>
      </c>
      <c r="B57">
        <v>72.650000000000006</v>
      </c>
      <c r="C57">
        <v>-67.650000000000006</v>
      </c>
      <c r="D57">
        <v>-68.510000000000005</v>
      </c>
      <c r="F57">
        <v>49674</v>
      </c>
      <c r="G57">
        <v>-104.809677124</v>
      </c>
      <c r="H57" s="2">
        <f t="shared" si="0"/>
        <v>46388</v>
      </c>
      <c r="I57">
        <f t="shared" si="1"/>
        <v>-79.930000000000007</v>
      </c>
      <c r="J57">
        <f t="shared" si="2"/>
        <v>618.99833379448876</v>
      </c>
      <c r="K57">
        <f>(I57-AVERAGE($I$12:I$51))^2</f>
        <v>0.13505625000002591</v>
      </c>
      <c r="L57">
        <f t="shared" si="3"/>
        <v>24.879677123999997</v>
      </c>
      <c r="M57">
        <f>LOOKUP(F57,'[1]LM 12,11'!$A$2:$A$538,'[1]LM 12,11'!$B$2:$B$538)</f>
        <v>-102.7668228149</v>
      </c>
      <c r="N57">
        <f t="shared" si="4"/>
        <v>521.52047627913669</v>
      </c>
      <c r="O57">
        <f t="shared" si="5"/>
        <v>22.836822814899989</v>
      </c>
    </row>
    <row r="58" spans="1:15" x14ac:dyDescent="0.3">
      <c r="A58" s="2">
        <v>31586</v>
      </c>
      <c r="B58">
        <v>78.489999999999895</v>
      </c>
      <c r="C58">
        <v>-73.489999999999895</v>
      </c>
      <c r="D58">
        <v>-74.349999999999895</v>
      </c>
      <c r="F58">
        <v>50039</v>
      </c>
      <c r="G58">
        <v>-106.5414733887</v>
      </c>
      <c r="H58" s="2">
        <f t="shared" si="0"/>
        <v>46753</v>
      </c>
      <c r="I58">
        <f t="shared" si="1"/>
        <v>-79.930000000000007</v>
      </c>
      <c r="J58">
        <f t="shared" si="2"/>
        <v>708.17051591748782</v>
      </c>
      <c r="K58">
        <f>(I58-AVERAGE($I$12:I$51))^2</f>
        <v>0.13505625000002591</v>
      </c>
      <c r="L58">
        <f t="shared" si="3"/>
        <v>26.611473388699991</v>
      </c>
      <c r="M58">
        <f>LOOKUP(F58,'[1]LM 12,11'!$A$2:$A$538,'[1]LM 12,11'!$B$2:$B$538)</f>
        <v>-104.66785430909999</v>
      </c>
      <c r="N58">
        <f t="shared" si="4"/>
        <v>611.96143581825675</v>
      </c>
      <c r="O58">
        <f t="shared" si="5"/>
        <v>24.737854309099987</v>
      </c>
    </row>
    <row r="59" spans="1:15" x14ac:dyDescent="0.3">
      <c r="A59" s="2">
        <v>31615</v>
      </c>
      <c r="B59">
        <v>78.27</v>
      </c>
      <c r="C59">
        <v>-73.27</v>
      </c>
      <c r="D59">
        <v>-74.13</v>
      </c>
      <c r="F59">
        <v>50405</v>
      </c>
      <c r="G59">
        <v>-107.9571304321</v>
      </c>
      <c r="H59" s="2">
        <f t="shared" si="0"/>
        <v>47119</v>
      </c>
      <c r="I59">
        <f t="shared" si="1"/>
        <v>-79.930000000000007</v>
      </c>
      <c r="J59">
        <f t="shared" si="2"/>
        <v>785.52004025794565</v>
      </c>
      <c r="K59">
        <f>(I59-AVERAGE($I$12:I$51))^2</f>
        <v>0.13505625000002591</v>
      </c>
      <c r="L59">
        <f t="shared" si="3"/>
        <v>28.027130432099995</v>
      </c>
      <c r="M59">
        <f>LOOKUP(F59,'[1]LM 12,11'!$A$2:$A$538,'[1]LM 12,11'!$B$2:$B$538)</f>
        <v>-106.18682098390001</v>
      </c>
      <c r="N59">
        <f t="shared" si="4"/>
        <v>689.42064818057133</v>
      </c>
      <c r="O59">
        <f t="shared" si="5"/>
        <v>26.256820983899999</v>
      </c>
    </row>
    <row r="60" spans="1:15" x14ac:dyDescent="0.3">
      <c r="A60" s="2">
        <v>31635</v>
      </c>
      <c r="B60">
        <v>79.62</v>
      </c>
      <c r="C60">
        <v>-74.62</v>
      </c>
      <c r="D60">
        <v>-75.48</v>
      </c>
      <c r="F60">
        <v>50770</v>
      </c>
      <c r="G60">
        <v>-109.1723327637</v>
      </c>
      <c r="H60" s="2">
        <f t="shared" si="0"/>
        <v>47484</v>
      </c>
      <c r="I60">
        <f t="shared" si="1"/>
        <v>-79.930000000000007</v>
      </c>
      <c r="J60">
        <f t="shared" si="2"/>
        <v>855.11402546296199</v>
      </c>
      <c r="K60">
        <f>(I60-AVERAGE($I$12:I$51))^2</f>
        <v>0.13505625000002591</v>
      </c>
      <c r="L60">
        <f t="shared" si="3"/>
        <v>29.242332763699991</v>
      </c>
      <c r="M60">
        <f>LOOKUP(F60,'[1]LM 12,11'!$A$2:$A$538,'[1]LM 12,11'!$B$2:$B$538)</f>
        <v>-107.4682006836</v>
      </c>
      <c r="N60">
        <f t="shared" si="4"/>
        <v>758.35249689022726</v>
      </c>
      <c r="O60">
        <f t="shared" si="5"/>
        <v>27.538200683599996</v>
      </c>
    </row>
    <row r="61" spans="1:15" x14ac:dyDescent="0.3">
      <c r="A61" s="2">
        <v>31684</v>
      </c>
      <c r="B61">
        <v>78.900000000000006</v>
      </c>
      <c r="C61">
        <v>-73.900000000000006</v>
      </c>
      <c r="D61">
        <v>-74.760000000000005</v>
      </c>
      <c r="F61">
        <v>51135</v>
      </c>
      <c r="G61">
        <v>-110.26471710209999</v>
      </c>
      <c r="H61" s="2">
        <f t="shared" si="0"/>
        <v>47849</v>
      </c>
      <c r="I61">
        <f t="shared" si="1"/>
        <v>-79.930000000000007</v>
      </c>
      <c r="J61">
        <f t="shared" si="2"/>
        <v>920.19506166443739</v>
      </c>
      <c r="K61">
        <f>(I61-AVERAGE($I$12:I$51))^2</f>
        <v>0.13505625000002591</v>
      </c>
      <c r="L61">
        <f t="shared" si="3"/>
        <v>30.334717102099987</v>
      </c>
      <c r="M61">
        <f>LOOKUP(F61,'[1]LM 12,11'!$A$2:$A$538,'[1]LM 12,11'!$B$2:$B$538)</f>
        <v>-108.6018753052</v>
      </c>
      <c r="N61">
        <f t="shared" si="4"/>
        <v>822.07643351693696</v>
      </c>
      <c r="O61">
        <f t="shared" si="5"/>
        <v>28.67187530519999</v>
      </c>
    </row>
    <row r="62" spans="1:15" x14ac:dyDescent="0.3">
      <c r="A62" s="2">
        <v>31733</v>
      </c>
      <c r="B62">
        <v>77.03</v>
      </c>
      <c r="C62">
        <v>-72.03</v>
      </c>
      <c r="D62">
        <v>-72.89</v>
      </c>
      <c r="F62">
        <v>51500</v>
      </c>
      <c r="G62">
        <v>-111.2629623413</v>
      </c>
      <c r="H62" s="2">
        <f t="shared" si="0"/>
        <v>48214</v>
      </c>
      <c r="I62">
        <f t="shared" si="1"/>
        <v>-79.930000000000007</v>
      </c>
      <c r="J62">
        <f t="shared" si="2"/>
        <v>981.75452908132331</v>
      </c>
      <c r="K62">
        <f>(I62-AVERAGE($I$12:I$51))^2</f>
        <v>0.13505625000002591</v>
      </c>
      <c r="L62">
        <f t="shared" si="3"/>
        <v>31.332962341299989</v>
      </c>
      <c r="M62">
        <f>LOOKUP(F62,'[1]LM 12,11'!$A$2:$A$538,'[1]LM 12,11'!$B$2:$B$538)</f>
        <v>-109.6324081421</v>
      </c>
      <c r="N62">
        <f t="shared" si="4"/>
        <v>882.23304943988819</v>
      </c>
      <c r="O62">
        <f t="shared" si="5"/>
        <v>29.702408142099998</v>
      </c>
    </row>
    <row r="63" spans="1:15" x14ac:dyDescent="0.3">
      <c r="A63" s="2">
        <v>31762</v>
      </c>
      <c r="B63">
        <v>76.59</v>
      </c>
      <c r="C63">
        <v>-71.59</v>
      </c>
      <c r="D63">
        <v>-72.45</v>
      </c>
      <c r="F63">
        <v>51866</v>
      </c>
      <c r="G63">
        <v>-108.6689910889</v>
      </c>
      <c r="H63" s="2">
        <f t="shared" si="0"/>
        <v>48580</v>
      </c>
      <c r="I63">
        <f t="shared" si="1"/>
        <v>-79.930000000000007</v>
      </c>
      <c r="J63">
        <f t="shared" si="2"/>
        <v>825.92960880787325</v>
      </c>
      <c r="K63">
        <f>(I63-AVERAGE($I$12:I$51))^2</f>
        <v>0.13505625000002591</v>
      </c>
      <c r="L63">
        <f t="shared" si="3"/>
        <v>28.738991088899994</v>
      </c>
      <c r="M63">
        <f>LOOKUP(F63,'[1]LM 12,11'!$A$2:$A$538,'[1]LM 12,11'!$B$2:$B$538)</f>
        <v>-108.30809021</v>
      </c>
      <c r="N63">
        <f t="shared" si="4"/>
        <v>805.3160039668976</v>
      </c>
      <c r="O63">
        <f t="shared" si="5"/>
        <v>28.378090209999996</v>
      </c>
    </row>
    <row r="64" spans="1:15" x14ac:dyDescent="0.3">
      <c r="A64" s="2">
        <v>31789</v>
      </c>
      <c r="B64">
        <v>76.02</v>
      </c>
      <c r="C64">
        <v>-71.02</v>
      </c>
      <c r="D64">
        <v>-71.88</v>
      </c>
      <c r="F64">
        <v>52231</v>
      </c>
      <c r="G64">
        <v>-106.97741699220001</v>
      </c>
      <c r="H64" s="2">
        <f t="shared" si="0"/>
        <v>48945</v>
      </c>
      <c r="I64">
        <f t="shared" si="1"/>
        <v>-79.930000000000007</v>
      </c>
      <c r="J64">
        <f t="shared" si="2"/>
        <v>731.56276594994927</v>
      </c>
      <c r="K64">
        <f>(I64-AVERAGE($I$12:I$51))^2</f>
        <v>0.13505625000002591</v>
      </c>
      <c r="L64">
        <f t="shared" si="3"/>
        <v>27.047416992199999</v>
      </c>
      <c r="M64">
        <f>LOOKUP(F64,'[1]LM 12,11'!$A$2:$A$538,'[1]LM 12,11'!$B$2:$B$538)</f>
        <v>-106.3304977417</v>
      </c>
      <c r="N64">
        <f t="shared" si="4"/>
        <v>696.98628100950646</v>
      </c>
      <c r="O64">
        <f t="shared" si="5"/>
        <v>26.400497741699994</v>
      </c>
    </row>
    <row r="65" spans="1:15" x14ac:dyDescent="0.3">
      <c r="A65" s="2">
        <v>31831</v>
      </c>
      <c r="B65">
        <v>74.290000000000006</v>
      </c>
      <c r="C65">
        <v>-69.290000000000006</v>
      </c>
      <c r="D65">
        <v>-70.150000000000006</v>
      </c>
      <c r="F65">
        <v>52596</v>
      </c>
      <c r="G65">
        <v>-105.8043212891</v>
      </c>
      <c r="H65" s="2">
        <f t="shared" si="0"/>
        <v>49310</v>
      </c>
      <c r="I65">
        <f t="shared" si="1"/>
        <v>-79.930000000000007</v>
      </c>
      <c r="J65">
        <f t="shared" si="2"/>
        <v>669.48050217157322</v>
      </c>
      <c r="K65">
        <f>(I65-AVERAGE($I$12:I$51))^2</f>
        <v>0.13505625000002591</v>
      </c>
      <c r="L65">
        <f t="shared" si="3"/>
        <v>25.874321289099996</v>
      </c>
      <c r="M65">
        <f>LOOKUP(F65,'[1]LM 12,11'!$A$2:$A$538,'[1]LM 12,11'!$B$2:$B$538)</f>
        <v>-105.00708770750001</v>
      </c>
      <c r="N65">
        <f t="shared" si="4"/>
        <v>628.86032788964758</v>
      </c>
      <c r="O65">
        <f t="shared" si="5"/>
        <v>25.077087707499999</v>
      </c>
    </row>
    <row r="66" spans="1:15" x14ac:dyDescent="0.3">
      <c r="A66" s="2">
        <v>31854</v>
      </c>
      <c r="B66">
        <v>75.36</v>
      </c>
      <c r="C66">
        <v>-70.36</v>
      </c>
      <c r="D66">
        <v>-71.22</v>
      </c>
      <c r="F66">
        <v>52961</v>
      </c>
      <c r="G66">
        <v>-104.9543838501</v>
      </c>
      <c r="H66" s="2">
        <f t="shared" si="0"/>
        <v>49675</v>
      </c>
      <c r="I66">
        <f t="shared" si="1"/>
        <v>-79.930000000000007</v>
      </c>
      <c r="J66">
        <f t="shared" si="2"/>
        <v>626.21978707714538</v>
      </c>
      <c r="K66">
        <f>(I66-AVERAGE($I$12:I$51))^2</f>
        <v>0.13505625000002591</v>
      </c>
      <c r="L66">
        <f t="shared" si="3"/>
        <v>25.024383850099994</v>
      </c>
      <c r="M66">
        <f>LOOKUP(F66,'[1]LM 12,11'!$A$2:$A$538,'[1]LM 12,11'!$B$2:$B$538)</f>
        <v>-104.0657501221</v>
      </c>
      <c r="N66">
        <f t="shared" si="4"/>
        <v>582.53443395644979</v>
      </c>
      <c r="O66">
        <f t="shared" si="5"/>
        <v>24.135750122099992</v>
      </c>
    </row>
    <row r="67" spans="1:15" x14ac:dyDescent="0.3">
      <c r="A67" s="2">
        <v>31904</v>
      </c>
      <c r="B67">
        <v>76.19</v>
      </c>
      <c r="C67">
        <v>-71.19</v>
      </c>
      <c r="D67">
        <v>-72.05</v>
      </c>
      <c r="F67">
        <v>53327</v>
      </c>
      <c r="G67">
        <v>-104.3218383789</v>
      </c>
      <c r="H67" s="2">
        <f t="shared" si="0"/>
        <v>50041</v>
      </c>
      <c r="I67">
        <f t="shared" si="1"/>
        <v>-79.930000000000007</v>
      </c>
      <c r="J67">
        <f t="shared" si="2"/>
        <v>594.96177950237848</v>
      </c>
      <c r="K67">
        <f>(I67-AVERAGE($I$12:I$51))^2</f>
        <v>0.13505625000002591</v>
      </c>
      <c r="L67">
        <f t="shared" si="3"/>
        <v>24.39183837889999</v>
      </c>
      <c r="M67">
        <f>LOOKUP(F67,'[1]LM 12,11'!$A$2:$A$538,'[1]LM 12,11'!$B$2:$B$538)</f>
        <v>-103.3728027344</v>
      </c>
      <c r="N67">
        <f t="shared" si="4"/>
        <v>549.56500004399163</v>
      </c>
      <c r="O67">
        <f t="shared" si="5"/>
        <v>23.44280273439999</v>
      </c>
    </row>
    <row r="68" spans="1:15" x14ac:dyDescent="0.3">
      <c r="A68" s="2">
        <v>31946</v>
      </c>
      <c r="B68">
        <v>78.22</v>
      </c>
      <c r="C68">
        <v>-73.22</v>
      </c>
      <c r="D68">
        <v>-74.08</v>
      </c>
      <c r="F68">
        <v>53692</v>
      </c>
      <c r="G68">
        <v>-103.8489608765</v>
      </c>
      <c r="H68" s="2">
        <f t="shared" ref="H68:H82" si="6">$H$2+F68-$F$2+1</f>
        <v>50406</v>
      </c>
      <c r="I68">
        <f t="shared" ref="I68:I82" si="7">IFERROR(VLOOKUP(H68,A:D,4,FALSE),IFERROR(VLOOKUP(H68,A:D,4),0))</f>
        <v>-79.930000000000007</v>
      </c>
      <c r="J68">
        <f t="shared" si="2"/>
        <v>572.11668941153744</v>
      </c>
      <c r="K68">
        <f>(I68-AVERAGE($I$12:I$51))^2</f>
        <v>0.13505625000002591</v>
      </c>
      <c r="L68">
        <f t="shared" si="3"/>
        <v>23.918960876499995</v>
      </c>
      <c r="M68">
        <f>LOOKUP(F68,'[1]LM 12,11'!$A$2:$A$538,'[1]LM 12,11'!$B$2:$B$538)</f>
        <v>-102.8557891846</v>
      </c>
      <c r="N68">
        <f t="shared" si="4"/>
        <v>525.59180973672198</v>
      </c>
      <c r="O68">
        <f t="shared" si="5"/>
        <v>22.925789184599992</v>
      </c>
    </row>
    <row r="69" spans="1:15" x14ac:dyDescent="0.3">
      <c r="A69" s="2">
        <v>31950</v>
      </c>
      <c r="B69">
        <v>77.77</v>
      </c>
      <c r="C69">
        <v>-72.77</v>
      </c>
      <c r="D69">
        <v>-73.63</v>
      </c>
      <c r="F69">
        <v>54057</v>
      </c>
      <c r="G69">
        <v>-103.495262146</v>
      </c>
      <c r="H69" s="2">
        <f t="shared" si="6"/>
        <v>50771</v>
      </c>
      <c r="I69">
        <f t="shared" si="7"/>
        <v>-79.930000000000007</v>
      </c>
      <c r="J69">
        <f t="shared" si="2"/>
        <v>555.32158000970026</v>
      </c>
      <c r="K69">
        <f>(I69-AVERAGE($I$12:I$51))^2</f>
        <v>0.13505625000002591</v>
      </c>
      <c r="L69">
        <f t="shared" si="3"/>
        <v>23.565262145999995</v>
      </c>
      <c r="M69">
        <f>LOOKUP(F69,'[1]LM 12,11'!$A$2:$A$538,'[1]LM 12,11'!$B$2:$B$538)</f>
        <v>-102.4694824219</v>
      </c>
      <c r="N69">
        <f t="shared" si="4"/>
        <v>508.02826784713864</v>
      </c>
      <c r="O69">
        <f t="shared" si="5"/>
        <v>22.53948242189999</v>
      </c>
    </row>
    <row r="70" spans="1:15" x14ac:dyDescent="0.3">
      <c r="A70" s="2">
        <v>31993</v>
      </c>
      <c r="B70">
        <v>79.7</v>
      </c>
      <c r="C70">
        <v>-74.7</v>
      </c>
      <c r="D70">
        <v>-75.56</v>
      </c>
      <c r="F70">
        <v>54422</v>
      </c>
      <c r="G70">
        <v>-103.2333831787</v>
      </c>
      <c r="H70" s="2">
        <f t="shared" si="6"/>
        <v>51136</v>
      </c>
      <c r="I70">
        <f t="shared" si="7"/>
        <v>-79.930000000000007</v>
      </c>
      <c r="J70">
        <f t="shared" si="2"/>
        <v>543.04766757331754</v>
      </c>
      <c r="K70">
        <f>(I70-AVERAGE($I$12:I$51))^2</f>
        <v>0.13505625000002591</v>
      </c>
      <c r="L70">
        <f t="shared" si="3"/>
        <v>23.303383178699988</v>
      </c>
      <c r="M70">
        <f>LOOKUP(F70,'[1]LM 12,11'!$A$2:$A$538,'[1]LM 12,11'!$B$2:$B$538)</f>
        <v>-102.182723999</v>
      </c>
      <c r="N70">
        <f t="shared" si="4"/>
        <v>495.18372537567041</v>
      </c>
      <c r="O70">
        <f t="shared" si="5"/>
        <v>22.252723998999997</v>
      </c>
    </row>
    <row r="71" spans="1:15" x14ac:dyDescent="0.3">
      <c r="A71" s="2">
        <v>32022</v>
      </c>
      <c r="B71">
        <v>79.61</v>
      </c>
      <c r="C71">
        <v>-74.61</v>
      </c>
      <c r="D71">
        <v>-75.47</v>
      </c>
      <c r="F71">
        <v>54788</v>
      </c>
      <c r="G71">
        <v>-103.0433425903</v>
      </c>
      <c r="H71" s="2">
        <f t="shared" si="6"/>
        <v>51502</v>
      </c>
      <c r="I71">
        <f t="shared" si="7"/>
        <v>-79.930000000000007</v>
      </c>
      <c r="J71">
        <f t="shared" si="2"/>
        <v>534.22660569657558</v>
      </c>
      <c r="K71">
        <f>(I71-AVERAGE($I$12:I$51))^2</f>
        <v>0.13505625000002591</v>
      </c>
      <c r="L71">
        <f t="shared" si="3"/>
        <v>23.113342590299993</v>
      </c>
      <c r="M71">
        <f>LOOKUP(F71,'[1]LM 12,11'!$A$2:$A$538,'[1]LM 12,11'!$B$2:$B$538)</f>
        <v>-101.97342681879999</v>
      </c>
      <c r="N71">
        <f t="shared" si="4"/>
        <v>485.91266591579046</v>
      </c>
      <c r="O71">
        <f t="shared" si="5"/>
        <v>22.043426818799986</v>
      </c>
    </row>
    <row r="72" spans="1:15" x14ac:dyDescent="0.3">
      <c r="A72" s="2">
        <v>32041</v>
      </c>
      <c r="B72">
        <v>78.08</v>
      </c>
      <c r="C72">
        <v>-73.08</v>
      </c>
      <c r="D72">
        <v>-73.94</v>
      </c>
      <c r="F72">
        <v>55153</v>
      </c>
      <c r="G72">
        <v>-102.9114990234</v>
      </c>
      <c r="H72" s="2">
        <f t="shared" si="6"/>
        <v>51867</v>
      </c>
      <c r="I72">
        <f t="shared" si="7"/>
        <v>-79.930000000000007</v>
      </c>
      <c r="J72">
        <f t="shared" si="2"/>
        <v>528.14929736253475</v>
      </c>
      <c r="K72">
        <f>(I72-AVERAGE($I$12:I$51))^2</f>
        <v>0.13505625000002591</v>
      </c>
      <c r="L72">
        <f t="shared" si="3"/>
        <v>22.981499023399991</v>
      </c>
      <c r="M72">
        <f>LOOKUP(F72,'[1]LM 12,11'!$A$2:$A$538,'[1]LM 12,11'!$B$2:$B$538)</f>
        <v>-101.8260726929</v>
      </c>
      <c r="N72">
        <f t="shared" si="4"/>
        <v>479.43799937276071</v>
      </c>
      <c r="O72">
        <f t="shared" si="5"/>
        <v>21.896072692899992</v>
      </c>
    </row>
    <row r="73" spans="1:15" x14ac:dyDescent="0.3">
      <c r="A73" s="2">
        <v>32085</v>
      </c>
      <c r="B73">
        <v>78.209999999999894</v>
      </c>
      <c r="C73">
        <v>-73.209999999999894</v>
      </c>
      <c r="D73">
        <v>-74.069999999999894</v>
      </c>
      <c r="F73">
        <v>55518</v>
      </c>
      <c r="G73">
        <v>-102.82577514650001</v>
      </c>
      <c r="H73" s="2">
        <f t="shared" si="6"/>
        <v>52232</v>
      </c>
      <c r="I73">
        <f t="shared" si="7"/>
        <v>-79.930000000000007</v>
      </c>
      <c r="J73">
        <f t="shared" si="2"/>
        <v>524.21651955908715</v>
      </c>
      <c r="K73">
        <f>(I73-AVERAGE($I$12:I$51))^2</f>
        <v>0.13505625000002591</v>
      </c>
      <c r="L73">
        <f t="shared" si="3"/>
        <v>22.8957751465</v>
      </c>
      <c r="M73">
        <f>LOOKUP(F73,'[1]LM 12,11'!$A$2:$A$538,'[1]LM 12,11'!$B$2:$B$538)</f>
        <v>-101.7283401489</v>
      </c>
      <c r="N73">
        <f t="shared" si="4"/>
        <v>475.16763324714549</v>
      </c>
      <c r="O73">
        <f t="shared" si="5"/>
        <v>21.798340148899996</v>
      </c>
    </row>
    <row r="74" spans="1:15" x14ac:dyDescent="0.3">
      <c r="A74" s="2">
        <v>32097</v>
      </c>
      <c r="B74">
        <v>77.84</v>
      </c>
      <c r="C74">
        <v>-72.84</v>
      </c>
      <c r="D74">
        <v>-73.7</v>
      </c>
      <c r="F74">
        <v>55883</v>
      </c>
      <c r="G74">
        <v>-102.77760314939999</v>
      </c>
      <c r="H74" s="2">
        <f t="shared" si="6"/>
        <v>52597</v>
      </c>
      <c r="I74">
        <f t="shared" si="7"/>
        <v>-79.930000000000007</v>
      </c>
      <c r="J74">
        <f t="shared" si="2"/>
        <v>522.0129696724722</v>
      </c>
      <c r="K74">
        <f>(I74-AVERAGE($I$12:I$51))^2</f>
        <v>0.13505625000002591</v>
      </c>
      <c r="L74">
        <f t="shared" si="3"/>
        <v>22.847603149399987</v>
      </c>
      <c r="M74">
        <f>LOOKUP(F74,'[1]LM 12,11'!$A$2:$A$538,'[1]LM 12,11'!$B$2:$B$538)</f>
        <v>-101.6704483032</v>
      </c>
      <c r="N74">
        <f t="shared" si="4"/>
        <v>472.64709242411163</v>
      </c>
      <c r="O74">
        <f t="shared" si="5"/>
        <v>21.740448303199997</v>
      </c>
    </row>
    <row r="75" spans="1:15" x14ac:dyDescent="0.3">
      <c r="A75" s="2">
        <v>32153</v>
      </c>
      <c r="B75">
        <v>75.650000000000006</v>
      </c>
      <c r="C75">
        <v>-70.650000000000006</v>
      </c>
      <c r="D75">
        <v>-71.510000000000005</v>
      </c>
      <c r="F75">
        <v>56249</v>
      </c>
      <c r="G75">
        <v>-102.7601547241</v>
      </c>
      <c r="H75" s="2">
        <f t="shared" si="6"/>
        <v>52963</v>
      </c>
      <c r="I75">
        <f t="shared" si="7"/>
        <v>-79.930000000000007</v>
      </c>
      <c r="J75">
        <f t="shared" si="2"/>
        <v>521.21596472634542</v>
      </c>
      <c r="K75">
        <f>(I75-AVERAGE($I$12:I$51))^2</f>
        <v>0.13505625000002591</v>
      </c>
      <c r="L75">
        <f t="shared" si="3"/>
        <v>22.830154724099998</v>
      </c>
      <c r="M75">
        <f>LOOKUP(F75,'[1]LM 12,11'!$A$2:$A$538,'[1]LM 12,11'!$B$2:$B$538)</f>
        <v>-101.6452407837</v>
      </c>
      <c r="N75">
        <f t="shared" si="4"/>
        <v>471.55168229406763</v>
      </c>
      <c r="O75">
        <f t="shared" si="5"/>
        <v>21.715240783699997</v>
      </c>
    </row>
    <row r="76" spans="1:15" x14ac:dyDescent="0.3">
      <c r="A76" s="2">
        <v>32210</v>
      </c>
      <c r="B76">
        <v>73.069999999999894</v>
      </c>
      <c r="C76">
        <v>-68.069999999999894</v>
      </c>
      <c r="D76">
        <v>-68.930000000000007</v>
      </c>
      <c r="F76">
        <v>56614</v>
      </c>
      <c r="G76">
        <v>-102.76783752439999</v>
      </c>
      <c r="H76" s="2">
        <f t="shared" si="6"/>
        <v>53328</v>
      </c>
      <c r="I76">
        <f t="shared" si="7"/>
        <v>-79.930000000000007</v>
      </c>
      <c r="J76">
        <f t="shared" si="2"/>
        <v>521.56682279089216</v>
      </c>
      <c r="K76">
        <f>(I76-AVERAGE($I$12:I$51))^2</f>
        <v>0.13505625000002591</v>
      </c>
      <c r="L76">
        <f t="shared" si="3"/>
        <v>22.837837524399987</v>
      </c>
      <c r="M76">
        <f>LOOKUP(F76,'[1]LM 12,11'!$A$2:$A$538,'[1]LM 12,11'!$B$2:$B$538)</f>
        <v>-101.64674377439999</v>
      </c>
      <c r="N76">
        <f t="shared" si="4"/>
        <v>471.61696016294059</v>
      </c>
      <c r="O76">
        <f t="shared" si="5"/>
        <v>21.716743774399987</v>
      </c>
    </row>
    <row r="77" spans="1:15" x14ac:dyDescent="0.3">
      <c r="A77" s="2">
        <v>32218</v>
      </c>
      <c r="B77">
        <v>74.2</v>
      </c>
      <c r="C77">
        <v>-69.2</v>
      </c>
      <c r="D77">
        <v>-70.06</v>
      </c>
      <c r="F77">
        <v>56979</v>
      </c>
      <c r="G77">
        <v>-102.7963104248</v>
      </c>
      <c r="H77" s="2">
        <f t="shared" si="6"/>
        <v>53693</v>
      </c>
      <c r="I77">
        <f t="shared" si="7"/>
        <v>-79.930000000000007</v>
      </c>
      <c r="J77">
        <f t="shared" ref="J77:J82" si="8">(I77-G77)^2</f>
        <v>522.86815244331672</v>
      </c>
      <c r="K77">
        <f>(I77-AVERAGE($I$12:I$51))^2</f>
        <v>0.13505625000002591</v>
      </c>
      <c r="L77">
        <f t="shared" ref="L77:L82" si="9">(I77-G77)</f>
        <v>22.866310424799991</v>
      </c>
      <c r="M77">
        <f>LOOKUP(F77,'[1]LM 12,11'!$A$2:$A$538,'[1]LM 12,11'!$B$2:$B$538)</f>
        <v>-101.670211792</v>
      </c>
      <c r="N77">
        <f t="shared" ref="N77:N82" si="10">(I77-M77)^2</f>
        <v>472.63680876101569</v>
      </c>
      <c r="O77">
        <f t="shared" ref="O77:O82" si="11">(I77-M77)</f>
        <v>21.740211791999997</v>
      </c>
    </row>
    <row r="78" spans="1:15" x14ac:dyDescent="0.3">
      <c r="A78" s="2">
        <v>32265</v>
      </c>
      <c r="B78">
        <v>74.16</v>
      </c>
      <c r="C78">
        <v>-69.16</v>
      </c>
      <c r="D78">
        <v>-70.02</v>
      </c>
      <c r="F78">
        <v>57344</v>
      </c>
      <c r="G78">
        <v>-102.8419494629</v>
      </c>
      <c r="H78" s="2">
        <f t="shared" si="6"/>
        <v>54058</v>
      </c>
      <c r="I78">
        <f t="shared" si="7"/>
        <v>-79.930000000000007</v>
      </c>
      <c r="J78">
        <f t="shared" si="8"/>
        <v>524.95742819048348</v>
      </c>
      <c r="K78">
        <f>(I78-AVERAGE($I$12:I$51))^2</f>
        <v>0.13505625000002591</v>
      </c>
      <c r="L78">
        <f t="shared" si="9"/>
        <v>22.911949462899997</v>
      </c>
      <c r="M78">
        <f>LOOKUP(F78,'[1]LM 12,11'!$A$2:$A$538,'[1]LM 12,11'!$B$2:$B$538)</f>
        <v>-101.7118606567</v>
      </c>
      <c r="N78">
        <f t="shared" si="10"/>
        <v>474.44945366789494</v>
      </c>
      <c r="O78">
        <f t="shared" si="11"/>
        <v>21.78186065669999</v>
      </c>
    </row>
    <row r="79" spans="1:15" x14ac:dyDescent="0.3">
      <c r="A79" s="2">
        <v>32322</v>
      </c>
      <c r="B79">
        <v>79.66</v>
      </c>
      <c r="C79">
        <v>-74.66</v>
      </c>
      <c r="D79">
        <v>-75.52</v>
      </c>
      <c r="F79">
        <v>57710</v>
      </c>
      <c r="G79">
        <v>-102.9020614624</v>
      </c>
      <c r="H79" s="2">
        <f t="shared" si="6"/>
        <v>54424</v>
      </c>
      <c r="I79">
        <f t="shared" si="7"/>
        <v>-79.930000000000007</v>
      </c>
      <c r="J79">
        <f t="shared" si="8"/>
        <v>527.7156078322829</v>
      </c>
      <c r="K79">
        <f>(I79-AVERAGE($I$12:I$51))^2</f>
        <v>0.13505625000002591</v>
      </c>
      <c r="L79">
        <f t="shared" si="9"/>
        <v>22.972061462399992</v>
      </c>
      <c r="M79">
        <f>LOOKUP(F79,'[1]LM 12,11'!$A$2:$A$538,'[1]LM 12,11'!$B$2:$B$538)</f>
        <v>-101.7687072754</v>
      </c>
      <c r="N79">
        <f t="shared" si="10"/>
        <v>476.92913546060879</v>
      </c>
      <c r="O79">
        <f t="shared" si="11"/>
        <v>21.838707275399997</v>
      </c>
    </row>
    <row r="80" spans="1:15" x14ac:dyDescent="0.3">
      <c r="A80" s="2">
        <v>32364</v>
      </c>
      <c r="B80">
        <v>81.3</v>
      </c>
      <c r="C80">
        <v>-76.3</v>
      </c>
      <c r="D80">
        <v>-77.16</v>
      </c>
      <c r="F80">
        <v>58075</v>
      </c>
      <c r="G80">
        <v>-102.9737701416</v>
      </c>
      <c r="H80" s="2">
        <f t="shared" si="6"/>
        <v>54789</v>
      </c>
      <c r="I80">
        <f t="shared" si="7"/>
        <v>-79.930000000000007</v>
      </c>
      <c r="J80">
        <f t="shared" si="8"/>
        <v>531.01534233889538</v>
      </c>
      <c r="K80">
        <f>(I80-AVERAGE($I$12:I$51))^2</f>
        <v>0.13505625000002591</v>
      </c>
      <c r="L80">
        <f t="shared" si="9"/>
        <v>23.043770141599992</v>
      </c>
      <c r="M80">
        <f>LOOKUP(F80,'[1]LM 12,11'!$A$2:$A$538,'[1]LM 12,11'!$B$2:$B$538)</f>
        <v>-101.8379974365</v>
      </c>
      <c r="N80">
        <f t="shared" si="10"/>
        <v>479.96035167769043</v>
      </c>
      <c r="O80">
        <f t="shared" si="11"/>
        <v>21.907997436499997</v>
      </c>
    </row>
    <row r="81" spans="1:15" x14ac:dyDescent="0.3">
      <c r="A81" s="2">
        <v>32427</v>
      </c>
      <c r="B81">
        <v>80.42</v>
      </c>
      <c r="C81">
        <v>-75.42</v>
      </c>
      <c r="D81">
        <v>-76.28</v>
      </c>
      <c r="F81">
        <v>61727</v>
      </c>
      <c r="G81">
        <v>-104.03104400629999</v>
      </c>
      <c r="H81" s="2">
        <f t="shared" si="6"/>
        <v>58441</v>
      </c>
      <c r="I81">
        <f t="shared" si="7"/>
        <v>-79.930000000000007</v>
      </c>
      <c r="J81">
        <f t="shared" si="8"/>
        <v>580.86032219360845</v>
      </c>
      <c r="K81">
        <f>(I81-AVERAGE($I$12:I$51))^2</f>
        <v>0.13505625000002591</v>
      </c>
      <c r="L81">
        <f t="shared" si="9"/>
        <v>24.101044006299986</v>
      </c>
      <c r="M81">
        <f>LOOKUP(F81,'[1]LM 12,11'!$A$2:$A$538,'[1]LM 12,11'!$B$2:$B$538)</f>
        <v>-102.5573272705</v>
      </c>
      <c r="N81">
        <f t="shared" si="10"/>
        <v>511.99593940631252</v>
      </c>
      <c r="O81">
        <f t="shared" si="11"/>
        <v>22.62732727049999</v>
      </c>
    </row>
    <row r="82" spans="1:15" x14ac:dyDescent="0.3">
      <c r="A82" s="2">
        <v>32468</v>
      </c>
      <c r="B82">
        <v>77.400000000000006</v>
      </c>
      <c r="C82">
        <v>-72.400000000000006</v>
      </c>
      <c r="D82">
        <v>-73.260000000000005</v>
      </c>
      <c r="F82">
        <v>65380</v>
      </c>
      <c r="G82">
        <v>-105.26043701170001</v>
      </c>
      <c r="H82" s="2">
        <f t="shared" si="6"/>
        <v>62094</v>
      </c>
      <c r="I82">
        <f t="shared" si="7"/>
        <v>-79.930000000000007</v>
      </c>
      <c r="J82">
        <f t="shared" si="8"/>
        <v>641.63103920370122</v>
      </c>
      <c r="K82">
        <f>(I82-AVERAGE($I$12:I$51))^2</f>
        <v>0.13505625000002591</v>
      </c>
      <c r="L82">
        <f t="shared" si="9"/>
        <v>25.330437011699999</v>
      </c>
      <c r="M82">
        <f>LOOKUP(F82,'[1]LM 12,11'!$A$2:$A$538,'[1]LM 12,11'!$B$2:$B$538)</f>
        <v>-103.7357177734</v>
      </c>
      <c r="N82">
        <f t="shared" si="10"/>
        <v>566.71219870677226</v>
      </c>
      <c r="O82">
        <f t="shared" si="11"/>
        <v>23.805717773399991</v>
      </c>
    </row>
    <row r="83" spans="1:15" x14ac:dyDescent="0.3">
      <c r="A83" s="2">
        <v>32492</v>
      </c>
      <c r="B83">
        <v>77.459999999999894</v>
      </c>
      <c r="C83">
        <v>-72.459999999999894</v>
      </c>
      <c r="D83">
        <v>-73.319999999999894</v>
      </c>
    </row>
    <row r="84" spans="1:15" x14ac:dyDescent="0.3">
      <c r="A84" s="2">
        <v>32525</v>
      </c>
      <c r="B84">
        <v>76.5</v>
      </c>
      <c r="C84">
        <v>-71.5</v>
      </c>
      <c r="D84">
        <v>-72.36</v>
      </c>
    </row>
    <row r="85" spans="1:15" x14ac:dyDescent="0.3">
      <c r="A85" s="2">
        <v>32582</v>
      </c>
      <c r="B85">
        <v>76.3</v>
      </c>
      <c r="C85">
        <v>-71.3</v>
      </c>
      <c r="D85">
        <v>-72.16</v>
      </c>
    </row>
    <row r="86" spans="1:15" x14ac:dyDescent="0.3">
      <c r="A86" s="2">
        <v>32622</v>
      </c>
      <c r="B86">
        <v>75.7</v>
      </c>
      <c r="C86">
        <v>-70.7</v>
      </c>
      <c r="D86">
        <v>-71.56</v>
      </c>
    </row>
    <row r="87" spans="1:15" x14ac:dyDescent="0.3">
      <c r="A87" s="2">
        <v>32671</v>
      </c>
      <c r="B87">
        <v>78.5</v>
      </c>
      <c r="C87">
        <v>-73.5</v>
      </c>
      <c r="D87">
        <v>-74.36</v>
      </c>
    </row>
    <row r="88" spans="1:15" x14ac:dyDescent="0.3">
      <c r="A88" s="2">
        <v>32729</v>
      </c>
      <c r="B88">
        <v>80.5</v>
      </c>
      <c r="C88">
        <v>-75.5</v>
      </c>
      <c r="D88">
        <v>-76.36</v>
      </c>
    </row>
    <row r="89" spans="1:15" x14ac:dyDescent="0.3">
      <c r="A89" s="2">
        <v>32783</v>
      </c>
      <c r="B89">
        <v>78.8</v>
      </c>
      <c r="C89">
        <v>-73.8</v>
      </c>
      <c r="D89">
        <v>-74.66</v>
      </c>
    </row>
    <row r="90" spans="1:15" x14ac:dyDescent="0.3">
      <c r="A90" s="2">
        <v>32827</v>
      </c>
      <c r="B90">
        <v>76.72</v>
      </c>
      <c r="C90">
        <v>-71.72</v>
      </c>
      <c r="D90">
        <v>-72.58</v>
      </c>
    </row>
    <row r="91" spans="1:15" x14ac:dyDescent="0.3">
      <c r="A91" s="2">
        <v>32883</v>
      </c>
      <c r="B91">
        <v>74.11</v>
      </c>
      <c r="C91">
        <v>-69.11</v>
      </c>
      <c r="D91">
        <v>-69.97</v>
      </c>
    </row>
    <row r="92" spans="1:15" x14ac:dyDescent="0.3">
      <c r="A92" s="2">
        <v>32939</v>
      </c>
      <c r="B92">
        <v>74</v>
      </c>
      <c r="C92">
        <v>-69</v>
      </c>
      <c r="D92">
        <v>-69.86</v>
      </c>
    </row>
    <row r="93" spans="1:15" x14ac:dyDescent="0.3">
      <c r="A93" s="2">
        <v>32995</v>
      </c>
      <c r="B93">
        <v>75.069999999999894</v>
      </c>
      <c r="C93">
        <v>-70.069999999999894</v>
      </c>
      <c r="D93">
        <v>-70.930000000000007</v>
      </c>
    </row>
    <row r="94" spans="1:15" x14ac:dyDescent="0.3">
      <c r="A94" s="2">
        <v>33049</v>
      </c>
      <c r="B94">
        <v>76.680000000000007</v>
      </c>
      <c r="C94">
        <v>-71.680000000000007</v>
      </c>
      <c r="D94">
        <v>-72.540000000000006</v>
      </c>
    </row>
    <row r="95" spans="1:15" x14ac:dyDescent="0.3">
      <c r="A95" s="2">
        <v>33100</v>
      </c>
      <c r="B95">
        <v>80</v>
      </c>
      <c r="C95">
        <v>-75</v>
      </c>
      <c r="D95">
        <v>-75.86</v>
      </c>
    </row>
    <row r="96" spans="1:15" x14ac:dyDescent="0.3">
      <c r="A96" s="2">
        <v>33157</v>
      </c>
      <c r="B96">
        <v>79.599999999999895</v>
      </c>
      <c r="C96">
        <v>-74.599999999999895</v>
      </c>
      <c r="D96">
        <v>-75.459999999999894</v>
      </c>
    </row>
    <row r="97" spans="1:4" x14ac:dyDescent="0.3">
      <c r="A97" s="2">
        <v>33204</v>
      </c>
      <c r="B97">
        <v>78.22</v>
      </c>
      <c r="C97">
        <v>-73.22</v>
      </c>
      <c r="D97">
        <v>-74.08</v>
      </c>
    </row>
    <row r="98" spans="1:4" x14ac:dyDescent="0.3">
      <c r="A98" s="2">
        <v>33269</v>
      </c>
      <c r="B98">
        <v>76.23</v>
      </c>
      <c r="C98">
        <v>-71.23</v>
      </c>
      <c r="D98">
        <v>-72.09</v>
      </c>
    </row>
    <row r="99" spans="1:4" x14ac:dyDescent="0.3">
      <c r="A99" s="2">
        <v>33318</v>
      </c>
      <c r="B99">
        <v>76.650000000000006</v>
      </c>
      <c r="C99">
        <v>-71.650000000000006</v>
      </c>
      <c r="D99">
        <v>-72.510000000000005</v>
      </c>
    </row>
    <row r="100" spans="1:4" x14ac:dyDescent="0.3">
      <c r="A100" s="2">
        <v>33332</v>
      </c>
      <c r="B100">
        <v>78.03</v>
      </c>
      <c r="C100">
        <v>-73.03</v>
      </c>
      <c r="D100">
        <v>-73.89</v>
      </c>
    </row>
    <row r="101" spans="1:4" x14ac:dyDescent="0.3">
      <c r="A101" s="2">
        <v>33388</v>
      </c>
      <c r="B101">
        <v>79.150000000000006</v>
      </c>
      <c r="C101">
        <v>-74.150000000000006</v>
      </c>
      <c r="D101">
        <v>-75.010000000000005</v>
      </c>
    </row>
    <row r="102" spans="1:4" x14ac:dyDescent="0.3">
      <c r="A102" s="2">
        <v>33427</v>
      </c>
      <c r="B102">
        <v>82.12</v>
      </c>
      <c r="C102">
        <v>-77.12</v>
      </c>
      <c r="D102">
        <v>-77.98</v>
      </c>
    </row>
    <row r="103" spans="1:4" x14ac:dyDescent="0.3">
      <c r="A103" s="2">
        <v>33478</v>
      </c>
      <c r="B103">
        <v>82.21</v>
      </c>
      <c r="C103">
        <v>-77.209999999999894</v>
      </c>
      <c r="D103">
        <v>-78.069999999999894</v>
      </c>
    </row>
    <row r="104" spans="1:4" x14ac:dyDescent="0.3">
      <c r="A104" s="2">
        <v>33549</v>
      </c>
      <c r="B104">
        <v>80.78</v>
      </c>
      <c r="C104">
        <v>-75.78</v>
      </c>
      <c r="D104">
        <v>-76.64</v>
      </c>
    </row>
    <row r="105" spans="1:4" x14ac:dyDescent="0.3">
      <c r="A105" s="2">
        <v>33613</v>
      </c>
      <c r="B105">
        <v>79.25</v>
      </c>
      <c r="C105">
        <v>-74.25</v>
      </c>
      <c r="D105">
        <v>-75.11</v>
      </c>
    </row>
    <row r="106" spans="1:4" x14ac:dyDescent="0.3">
      <c r="A106" s="2">
        <v>33667</v>
      </c>
      <c r="B106">
        <v>78.430000000000007</v>
      </c>
      <c r="C106">
        <v>-73.430000000000007</v>
      </c>
      <c r="D106">
        <v>-74.290000000000006</v>
      </c>
    </row>
    <row r="107" spans="1:4" x14ac:dyDescent="0.3">
      <c r="A107" s="2">
        <v>33718</v>
      </c>
      <c r="B107">
        <v>80.64</v>
      </c>
      <c r="C107">
        <v>-75.64</v>
      </c>
      <c r="D107">
        <v>-76.5</v>
      </c>
    </row>
    <row r="108" spans="1:4" x14ac:dyDescent="0.3">
      <c r="A108" s="2">
        <v>33781</v>
      </c>
      <c r="B108">
        <v>81.53</v>
      </c>
      <c r="C108">
        <v>-76.53</v>
      </c>
      <c r="D108">
        <v>-77.39</v>
      </c>
    </row>
    <row r="109" spans="1:4" x14ac:dyDescent="0.3">
      <c r="A109" s="2">
        <v>33843</v>
      </c>
      <c r="B109">
        <v>82.4</v>
      </c>
      <c r="C109">
        <v>-77.400000000000006</v>
      </c>
      <c r="D109">
        <v>-78.260000000000005</v>
      </c>
    </row>
    <row r="110" spans="1:4" x14ac:dyDescent="0.3">
      <c r="A110" s="2">
        <v>33898</v>
      </c>
      <c r="B110">
        <v>82.68</v>
      </c>
      <c r="C110">
        <v>-77.680000000000007</v>
      </c>
      <c r="D110">
        <v>-78.540000000000006</v>
      </c>
    </row>
    <row r="111" spans="1:4" x14ac:dyDescent="0.3">
      <c r="A111" s="2">
        <v>33947</v>
      </c>
      <c r="B111">
        <v>80.959999999999894</v>
      </c>
      <c r="C111">
        <v>-75.959999999999894</v>
      </c>
      <c r="D111">
        <v>-76.819999999999894</v>
      </c>
    </row>
    <row r="112" spans="1:4" x14ac:dyDescent="0.3">
      <c r="A112" s="2">
        <v>34016</v>
      </c>
      <c r="B112">
        <v>79.66</v>
      </c>
      <c r="C112">
        <v>-74.66</v>
      </c>
      <c r="D112">
        <v>-75.52</v>
      </c>
    </row>
    <row r="113" spans="1:4" x14ac:dyDescent="0.3">
      <c r="A113" s="2">
        <v>34078</v>
      </c>
      <c r="B113">
        <v>79.959999999999894</v>
      </c>
      <c r="C113">
        <v>-74.959999999999894</v>
      </c>
      <c r="D113">
        <v>-75.819999999999894</v>
      </c>
    </row>
    <row r="114" spans="1:4" x14ac:dyDescent="0.3">
      <c r="A114" s="2">
        <v>34145</v>
      </c>
      <c r="B114">
        <v>82.51</v>
      </c>
      <c r="C114">
        <v>-77.510000000000005</v>
      </c>
      <c r="D114">
        <v>-78.37</v>
      </c>
    </row>
    <row r="115" spans="1:4" x14ac:dyDescent="0.3">
      <c r="A115" s="2">
        <v>34200</v>
      </c>
      <c r="B115">
        <v>83.48</v>
      </c>
      <c r="C115">
        <v>-78.48</v>
      </c>
      <c r="D115">
        <v>-79.34</v>
      </c>
    </row>
    <row r="116" spans="1:4" x14ac:dyDescent="0.3">
      <c r="A116" s="2">
        <v>34276</v>
      </c>
      <c r="B116">
        <v>84.6</v>
      </c>
      <c r="C116">
        <v>-79.599999999999895</v>
      </c>
      <c r="D116">
        <v>-80.459999999999894</v>
      </c>
    </row>
    <row r="117" spans="1:4" x14ac:dyDescent="0.3">
      <c r="A117" s="2">
        <v>34338</v>
      </c>
      <c r="B117">
        <v>78.2</v>
      </c>
      <c r="C117">
        <v>-73.2</v>
      </c>
      <c r="D117">
        <v>-74.06</v>
      </c>
    </row>
    <row r="118" spans="1:4" x14ac:dyDescent="0.3">
      <c r="A118" s="2">
        <v>34382</v>
      </c>
      <c r="B118">
        <v>78.319999999999894</v>
      </c>
      <c r="C118">
        <v>-73.319999999999894</v>
      </c>
      <c r="D118">
        <v>-74.180000000000007</v>
      </c>
    </row>
    <row r="119" spans="1:4" x14ac:dyDescent="0.3">
      <c r="A119" s="2">
        <v>34435</v>
      </c>
      <c r="B119">
        <v>77.08</v>
      </c>
      <c r="C119">
        <v>-72.08</v>
      </c>
      <c r="D119">
        <v>-72.94</v>
      </c>
    </row>
    <row r="120" spans="1:4" x14ac:dyDescent="0.3">
      <c r="A120" s="2">
        <v>34505</v>
      </c>
      <c r="B120">
        <v>78.239999999999895</v>
      </c>
      <c r="C120">
        <v>-73.239999999999895</v>
      </c>
      <c r="D120">
        <v>-74.099999999999895</v>
      </c>
    </row>
    <row r="121" spans="1:4" x14ac:dyDescent="0.3">
      <c r="A121" s="2">
        <v>34561</v>
      </c>
      <c r="B121">
        <v>79.42</v>
      </c>
      <c r="C121">
        <v>-74.42</v>
      </c>
      <c r="D121">
        <v>-75.28</v>
      </c>
    </row>
    <row r="122" spans="1:4" x14ac:dyDescent="0.3">
      <c r="A122" s="2">
        <v>34641</v>
      </c>
      <c r="B122">
        <v>78.84</v>
      </c>
      <c r="C122">
        <v>-73.84</v>
      </c>
      <c r="D122">
        <v>-74.7</v>
      </c>
    </row>
    <row r="123" spans="1:4" x14ac:dyDescent="0.3">
      <c r="A123" s="2">
        <v>34705</v>
      </c>
      <c r="B123">
        <v>77.569999999999894</v>
      </c>
      <c r="C123">
        <v>-72.569999999999894</v>
      </c>
      <c r="D123">
        <v>-73.430000000000007</v>
      </c>
    </row>
    <row r="124" spans="1:4" x14ac:dyDescent="0.3">
      <c r="A124" s="2">
        <v>34768</v>
      </c>
      <c r="B124">
        <v>76.52</v>
      </c>
      <c r="C124">
        <v>-71.52</v>
      </c>
      <c r="D124">
        <v>-72.38</v>
      </c>
    </row>
    <row r="125" spans="1:4" x14ac:dyDescent="0.3">
      <c r="A125" s="2">
        <v>34822</v>
      </c>
      <c r="B125">
        <v>75.64</v>
      </c>
      <c r="C125">
        <v>-70.64</v>
      </c>
      <c r="D125">
        <v>-71.5</v>
      </c>
    </row>
    <row r="126" spans="1:4" x14ac:dyDescent="0.3">
      <c r="A126" s="2">
        <v>34890</v>
      </c>
      <c r="B126">
        <v>77.62</v>
      </c>
      <c r="C126">
        <v>-72.62</v>
      </c>
      <c r="D126">
        <v>-73.48</v>
      </c>
    </row>
    <row r="127" spans="1:4" x14ac:dyDescent="0.3">
      <c r="A127" s="2">
        <v>34990</v>
      </c>
      <c r="B127">
        <v>80.63</v>
      </c>
      <c r="C127">
        <v>-75.63</v>
      </c>
      <c r="D127">
        <v>-76.489999999999895</v>
      </c>
    </row>
    <row r="128" spans="1:4" x14ac:dyDescent="0.3">
      <c r="A128" s="2">
        <v>35086</v>
      </c>
      <c r="B128">
        <v>75.84</v>
      </c>
      <c r="C128">
        <v>-70.84</v>
      </c>
      <c r="D128">
        <v>-71.7</v>
      </c>
    </row>
    <row r="129" spans="1:4" x14ac:dyDescent="0.3">
      <c r="A129" s="2">
        <v>35159</v>
      </c>
      <c r="B129">
        <v>76.14</v>
      </c>
      <c r="C129">
        <v>-71.14</v>
      </c>
      <c r="D129">
        <v>-72</v>
      </c>
    </row>
    <row r="130" spans="1:4" x14ac:dyDescent="0.3">
      <c r="A130" s="2">
        <v>35255</v>
      </c>
      <c r="B130">
        <v>78.8</v>
      </c>
      <c r="C130">
        <v>-73.8</v>
      </c>
      <c r="D130">
        <v>-74.66</v>
      </c>
    </row>
    <row r="131" spans="1:4" x14ac:dyDescent="0.3">
      <c r="A131" s="2">
        <v>35354</v>
      </c>
      <c r="B131">
        <v>77.760000000000005</v>
      </c>
      <c r="C131">
        <v>-72.760000000000005</v>
      </c>
      <c r="D131">
        <v>-73.62</v>
      </c>
    </row>
    <row r="132" spans="1:4" x14ac:dyDescent="0.3">
      <c r="A132" s="2">
        <v>35440</v>
      </c>
      <c r="B132">
        <v>76.900000000000006</v>
      </c>
      <c r="C132">
        <v>-71.900000000000006</v>
      </c>
      <c r="D132">
        <v>-72.760000000000005</v>
      </c>
    </row>
    <row r="133" spans="1:4" x14ac:dyDescent="0.3">
      <c r="A133" s="2">
        <v>35544</v>
      </c>
      <c r="B133">
        <v>75.099999999999895</v>
      </c>
      <c r="C133">
        <v>-70.099999999999895</v>
      </c>
      <c r="D133">
        <v>-70.959999999999894</v>
      </c>
    </row>
    <row r="134" spans="1:4" x14ac:dyDescent="0.3">
      <c r="A134" s="2">
        <v>35628</v>
      </c>
      <c r="B134">
        <v>78.86</v>
      </c>
      <c r="C134">
        <v>-73.86</v>
      </c>
      <c r="D134">
        <v>-74.72</v>
      </c>
    </row>
    <row r="135" spans="1:4" x14ac:dyDescent="0.3">
      <c r="A135" s="2">
        <v>35747</v>
      </c>
      <c r="B135">
        <v>77.97</v>
      </c>
      <c r="C135">
        <v>-72.97</v>
      </c>
      <c r="D135">
        <v>-73.83</v>
      </c>
    </row>
    <row r="136" spans="1:4" x14ac:dyDescent="0.3">
      <c r="A136" s="2">
        <v>35804</v>
      </c>
      <c r="B136">
        <v>76.63</v>
      </c>
      <c r="C136">
        <v>-71.63</v>
      </c>
      <c r="D136">
        <v>-72.489999999999895</v>
      </c>
    </row>
    <row r="137" spans="1:4" x14ac:dyDescent="0.3">
      <c r="A137" s="2">
        <v>35908</v>
      </c>
      <c r="B137">
        <v>76.48</v>
      </c>
      <c r="C137">
        <v>-71.48</v>
      </c>
      <c r="D137">
        <v>-72.34</v>
      </c>
    </row>
    <row r="138" spans="1:4" x14ac:dyDescent="0.3">
      <c r="A138" s="2">
        <v>35977</v>
      </c>
      <c r="B138">
        <v>78.47</v>
      </c>
      <c r="C138">
        <v>-73.47</v>
      </c>
      <c r="D138">
        <v>-74.33</v>
      </c>
    </row>
    <row r="139" spans="1:4" x14ac:dyDescent="0.3">
      <c r="A139" s="2">
        <v>36097</v>
      </c>
      <c r="B139">
        <v>80.430000000000007</v>
      </c>
      <c r="C139">
        <v>-75.430000000000007</v>
      </c>
      <c r="D139">
        <v>-76.290000000000006</v>
      </c>
    </row>
    <row r="140" spans="1:4" x14ac:dyDescent="0.3">
      <c r="A140" s="2">
        <v>36166</v>
      </c>
      <c r="B140">
        <v>80.77</v>
      </c>
      <c r="C140">
        <v>-75.77</v>
      </c>
      <c r="D140">
        <v>-76.63</v>
      </c>
    </row>
    <row r="141" spans="1:4" x14ac:dyDescent="0.3">
      <c r="A141" s="2">
        <v>36271</v>
      </c>
      <c r="B141">
        <v>81.58</v>
      </c>
      <c r="C141">
        <v>-76.58</v>
      </c>
      <c r="D141">
        <v>-77.44</v>
      </c>
    </row>
    <row r="142" spans="1:4" x14ac:dyDescent="0.3">
      <c r="A142" s="2">
        <v>36356</v>
      </c>
      <c r="B142">
        <v>83.43</v>
      </c>
      <c r="C142">
        <v>-78.430000000000007</v>
      </c>
      <c r="D142">
        <v>-79.290000000000006</v>
      </c>
    </row>
    <row r="143" spans="1:4" x14ac:dyDescent="0.3">
      <c r="A143" s="2">
        <v>36474</v>
      </c>
      <c r="B143">
        <v>82.67</v>
      </c>
      <c r="C143">
        <v>-77.67</v>
      </c>
      <c r="D143">
        <v>-78.53</v>
      </c>
    </row>
    <row r="144" spans="1:4" x14ac:dyDescent="0.3">
      <c r="A144" s="2">
        <v>36549</v>
      </c>
      <c r="B144">
        <v>81.569999999999894</v>
      </c>
      <c r="C144">
        <v>-76.569999999999894</v>
      </c>
      <c r="D144">
        <v>-77.430000000000007</v>
      </c>
    </row>
    <row r="145" spans="1:4" x14ac:dyDescent="0.3">
      <c r="A145" s="2">
        <v>36606</v>
      </c>
      <c r="B145">
        <v>80.349999999999895</v>
      </c>
      <c r="C145">
        <v>-75.349999999999895</v>
      </c>
      <c r="D145">
        <v>-76.209999999999894</v>
      </c>
    </row>
    <row r="146" spans="1:4" x14ac:dyDescent="0.3">
      <c r="A146" s="2">
        <v>36650</v>
      </c>
      <c r="B146">
        <v>81.27</v>
      </c>
      <c r="C146">
        <v>-76.27</v>
      </c>
      <c r="D146">
        <v>-77.13</v>
      </c>
    </row>
    <row r="147" spans="1:4" x14ac:dyDescent="0.3">
      <c r="A147" s="2">
        <v>36719</v>
      </c>
      <c r="B147">
        <v>83.52</v>
      </c>
      <c r="C147">
        <v>-78.52</v>
      </c>
      <c r="D147">
        <v>-79.38</v>
      </c>
    </row>
    <row r="148" spans="1:4" x14ac:dyDescent="0.3">
      <c r="A148" s="2">
        <v>36829</v>
      </c>
      <c r="B148">
        <v>82.77</v>
      </c>
      <c r="C148">
        <v>-77.77</v>
      </c>
      <c r="D148">
        <v>-78.63</v>
      </c>
    </row>
    <row r="149" spans="1:4" x14ac:dyDescent="0.3">
      <c r="A149" s="2">
        <v>36942</v>
      </c>
      <c r="B149">
        <v>82.4</v>
      </c>
      <c r="C149">
        <v>-77.400000000000006</v>
      </c>
      <c r="D149">
        <v>-78.260000000000005</v>
      </c>
    </row>
    <row r="150" spans="1:4" x14ac:dyDescent="0.3">
      <c r="A150" s="2">
        <v>37005</v>
      </c>
      <c r="B150">
        <v>81.680000000000007</v>
      </c>
      <c r="C150">
        <v>-76.680000000000007</v>
      </c>
      <c r="D150">
        <v>-77.540000000000006</v>
      </c>
    </row>
    <row r="151" spans="1:4" x14ac:dyDescent="0.3">
      <c r="A151" s="2">
        <v>37075</v>
      </c>
      <c r="B151">
        <v>83.15</v>
      </c>
      <c r="C151">
        <v>-78.150000000000006</v>
      </c>
      <c r="D151">
        <v>-79.010000000000005</v>
      </c>
    </row>
    <row r="152" spans="1:4" x14ac:dyDescent="0.3">
      <c r="A152" s="2">
        <v>37180</v>
      </c>
      <c r="B152">
        <v>85.05</v>
      </c>
      <c r="C152">
        <v>-80.05</v>
      </c>
      <c r="D152">
        <v>-80.91</v>
      </c>
    </row>
    <row r="153" spans="1:4" x14ac:dyDescent="0.3">
      <c r="A153" s="2">
        <v>37281</v>
      </c>
      <c r="B153">
        <v>83.52</v>
      </c>
      <c r="C153">
        <v>-78.52</v>
      </c>
      <c r="D153">
        <v>-79.38</v>
      </c>
    </row>
    <row r="154" spans="1:4" x14ac:dyDescent="0.3">
      <c r="A154" s="2">
        <v>37363</v>
      </c>
      <c r="B154">
        <v>84.96</v>
      </c>
      <c r="C154">
        <v>-79.959999999999894</v>
      </c>
      <c r="D154">
        <v>-80.819999999999894</v>
      </c>
    </row>
    <row r="155" spans="1:4" x14ac:dyDescent="0.3">
      <c r="A155" s="2">
        <v>37447</v>
      </c>
      <c r="B155">
        <v>86.91</v>
      </c>
      <c r="C155">
        <v>-81.91</v>
      </c>
      <c r="D155">
        <v>-82.77</v>
      </c>
    </row>
    <row r="156" spans="1:4" x14ac:dyDescent="0.3">
      <c r="A156" s="2">
        <v>37553</v>
      </c>
      <c r="B156">
        <v>87.74</v>
      </c>
      <c r="C156">
        <v>-82.74</v>
      </c>
      <c r="D156">
        <v>-83.6</v>
      </c>
    </row>
    <row r="157" spans="1:4" x14ac:dyDescent="0.3">
      <c r="A157" s="2">
        <v>37630</v>
      </c>
      <c r="B157">
        <v>87.44</v>
      </c>
      <c r="C157">
        <v>-82.44</v>
      </c>
      <c r="D157">
        <v>-83.3</v>
      </c>
    </row>
    <row r="158" spans="1:4" x14ac:dyDescent="0.3">
      <c r="A158" s="2">
        <v>37735</v>
      </c>
      <c r="B158">
        <v>86.49</v>
      </c>
      <c r="C158">
        <v>-81.489999999999895</v>
      </c>
      <c r="D158">
        <v>-82.35</v>
      </c>
    </row>
    <row r="159" spans="1:4" x14ac:dyDescent="0.3">
      <c r="A159" s="2">
        <v>37812</v>
      </c>
      <c r="B159">
        <v>87.42</v>
      </c>
      <c r="C159">
        <v>-82.42</v>
      </c>
      <c r="D159">
        <v>-83.28</v>
      </c>
    </row>
    <row r="160" spans="1:4" x14ac:dyDescent="0.3">
      <c r="A160" s="2">
        <v>37930</v>
      </c>
      <c r="B160">
        <v>85.76</v>
      </c>
      <c r="C160">
        <v>-80.760000000000005</v>
      </c>
      <c r="D160">
        <v>-81.62</v>
      </c>
    </row>
    <row r="161" spans="1:4" x14ac:dyDescent="0.3">
      <c r="A161" s="2">
        <v>38000</v>
      </c>
      <c r="B161">
        <v>85.42</v>
      </c>
      <c r="C161">
        <v>-80.42</v>
      </c>
      <c r="D161">
        <v>-81.28</v>
      </c>
    </row>
    <row r="162" spans="1:4" x14ac:dyDescent="0.3">
      <c r="A162" s="2">
        <v>38111</v>
      </c>
      <c r="B162">
        <v>85.92</v>
      </c>
      <c r="C162">
        <v>-80.92</v>
      </c>
      <c r="D162">
        <v>-81.78</v>
      </c>
    </row>
    <row r="163" spans="1:4" x14ac:dyDescent="0.3">
      <c r="A163" s="2">
        <v>38182</v>
      </c>
      <c r="B163">
        <v>86.32</v>
      </c>
      <c r="C163">
        <v>-81.319999999999894</v>
      </c>
      <c r="D163">
        <v>-82.18</v>
      </c>
    </row>
    <row r="164" spans="1:4" x14ac:dyDescent="0.3">
      <c r="A164" s="2">
        <v>38288</v>
      </c>
      <c r="B164">
        <v>85.16</v>
      </c>
      <c r="C164">
        <v>-80.16</v>
      </c>
      <c r="D164">
        <v>-81.02</v>
      </c>
    </row>
    <row r="165" spans="1:4" x14ac:dyDescent="0.3">
      <c r="A165" s="2">
        <v>38378</v>
      </c>
      <c r="B165">
        <v>84.34</v>
      </c>
      <c r="C165">
        <v>-79.34</v>
      </c>
      <c r="D165">
        <v>-80.2</v>
      </c>
    </row>
    <row r="166" spans="1:4" x14ac:dyDescent="0.3">
      <c r="A166" s="2">
        <v>38460</v>
      </c>
      <c r="B166">
        <v>85.61</v>
      </c>
      <c r="C166">
        <v>-80.61</v>
      </c>
      <c r="D166">
        <v>-81.47</v>
      </c>
    </row>
    <row r="167" spans="1:4" x14ac:dyDescent="0.3">
      <c r="A167" s="2">
        <v>38547</v>
      </c>
      <c r="B167">
        <v>87.2</v>
      </c>
      <c r="C167">
        <v>-82.2</v>
      </c>
      <c r="D167">
        <v>-83.06</v>
      </c>
    </row>
    <row r="168" spans="1:4" x14ac:dyDescent="0.3">
      <c r="A168" s="2">
        <v>38643</v>
      </c>
      <c r="B168">
        <v>88.73</v>
      </c>
      <c r="C168">
        <v>-83.73</v>
      </c>
      <c r="D168">
        <v>-84.59</v>
      </c>
    </row>
    <row r="169" spans="1:4" x14ac:dyDescent="0.3">
      <c r="A169" s="2">
        <v>38726</v>
      </c>
      <c r="B169">
        <v>88.48</v>
      </c>
      <c r="C169">
        <v>-83.48</v>
      </c>
      <c r="D169">
        <v>-84.34</v>
      </c>
    </row>
    <row r="170" spans="1:4" x14ac:dyDescent="0.3">
      <c r="A170" s="2">
        <v>38826</v>
      </c>
      <c r="B170">
        <v>88.89</v>
      </c>
      <c r="C170">
        <v>-83.89</v>
      </c>
      <c r="D170">
        <v>-84.75</v>
      </c>
    </row>
    <row r="171" spans="1:4" x14ac:dyDescent="0.3">
      <c r="A171" s="2">
        <v>38909</v>
      </c>
      <c r="B171">
        <v>89.3</v>
      </c>
      <c r="C171">
        <v>-84.3</v>
      </c>
      <c r="D171">
        <v>-85.16</v>
      </c>
    </row>
    <row r="172" spans="1:4" x14ac:dyDescent="0.3">
      <c r="A172" s="2">
        <v>39034</v>
      </c>
      <c r="B172">
        <v>89.34</v>
      </c>
      <c r="C172">
        <v>-84.34</v>
      </c>
      <c r="D172">
        <v>-85.2</v>
      </c>
    </row>
    <row r="173" spans="1:4" x14ac:dyDescent="0.3">
      <c r="A173" s="2">
        <v>39106</v>
      </c>
      <c r="B173">
        <v>88</v>
      </c>
      <c r="C173">
        <v>-83</v>
      </c>
      <c r="D173">
        <v>-83.86</v>
      </c>
    </row>
    <row r="174" spans="1:4" x14ac:dyDescent="0.3">
      <c r="A174" s="2">
        <v>39211</v>
      </c>
      <c r="B174">
        <v>89.52</v>
      </c>
      <c r="C174">
        <v>-84.52</v>
      </c>
      <c r="D174">
        <v>-85.38</v>
      </c>
    </row>
    <row r="175" spans="1:4" x14ac:dyDescent="0.3">
      <c r="A175" s="2">
        <v>39282</v>
      </c>
      <c r="B175">
        <v>92.08</v>
      </c>
      <c r="C175">
        <v>-87.08</v>
      </c>
      <c r="D175">
        <v>-87.94</v>
      </c>
    </row>
    <row r="176" spans="1:4" x14ac:dyDescent="0.3">
      <c r="A176" s="2">
        <v>39378</v>
      </c>
      <c r="B176">
        <v>92.16</v>
      </c>
      <c r="C176">
        <v>-87.16</v>
      </c>
      <c r="D176">
        <v>-88.02</v>
      </c>
    </row>
    <row r="177" spans="1:4" x14ac:dyDescent="0.3">
      <c r="A177" s="2">
        <v>39485</v>
      </c>
      <c r="B177">
        <v>92.37</v>
      </c>
      <c r="C177">
        <v>-87.37</v>
      </c>
      <c r="D177">
        <v>-88.23</v>
      </c>
    </row>
    <row r="178" spans="1:4" x14ac:dyDescent="0.3">
      <c r="A178" s="2">
        <v>39553</v>
      </c>
      <c r="B178">
        <v>92.94</v>
      </c>
      <c r="C178">
        <v>-87.94</v>
      </c>
      <c r="D178">
        <v>-88.8</v>
      </c>
    </row>
    <row r="179" spans="1:4" x14ac:dyDescent="0.3">
      <c r="A179" s="2">
        <v>39653</v>
      </c>
      <c r="B179">
        <v>95.74</v>
      </c>
      <c r="C179">
        <v>-90.74</v>
      </c>
      <c r="D179">
        <v>-91.6</v>
      </c>
    </row>
    <row r="180" spans="1:4" x14ac:dyDescent="0.3">
      <c r="A180" s="2">
        <v>39776</v>
      </c>
      <c r="B180">
        <v>95.88</v>
      </c>
      <c r="C180">
        <v>-90.88</v>
      </c>
      <c r="D180">
        <v>-91.74</v>
      </c>
    </row>
    <row r="181" spans="1:4" x14ac:dyDescent="0.3">
      <c r="A181" s="2">
        <v>39843</v>
      </c>
      <c r="B181">
        <v>95.25</v>
      </c>
      <c r="C181">
        <v>-90.25</v>
      </c>
      <c r="D181">
        <v>-91.11</v>
      </c>
    </row>
    <row r="182" spans="1:4" x14ac:dyDescent="0.3">
      <c r="A182" s="2">
        <v>39912</v>
      </c>
      <c r="B182">
        <v>94.5</v>
      </c>
      <c r="C182">
        <v>-89.5</v>
      </c>
      <c r="D182">
        <v>-90.36</v>
      </c>
    </row>
    <row r="183" spans="1:4" x14ac:dyDescent="0.3">
      <c r="A183" s="2">
        <v>40049</v>
      </c>
      <c r="B183">
        <v>95.86</v>
      </c>
      <c r="C183">
        <v>-90.86</v>
      </c>
      <c r="D183">
        <v>-91.72</v>
      </c>
    </row>
    <row r="184" spans="1:4" x14ac:dyDescent="0.3">
      <c r="A184" s="2">
        <v>40108</v>
      </c>
      <c r="B184">
        <v>96.57</v>
      </c>
      <c r="C184">
        <v>-91.57</v>
      </c>
      <c r="D184">
        <v>-92.43</v>
      </c>
    </row>
    <row r="185" spans="1:4" x14ac:dyDescent="0.3">
      <c r="A185" s="2">
        <v>40206</v>
      </c>
      <c r="B185">
        <v>94.5</v>
      </c>
      <c r="C185">
        <v>-89.5</v>
      </c>
      <c r="D185">
        <v>-90.36</v>
      </c>
    </row>
    <row r="186" spans="1:4" x14ac:dyDescent="0.3">
      <c r="A186" s="2">
        <v>40287</v>
      </c>
      <c r="B186">
        <v>93.82</v>
      </c>
      <c r="C186">
        <v>-88.82</v>
      </c>
      <c r="D186">
        <v>-89.68</v>
      </c>
    </row>
    <row r="187" spans="1:4" x14ac:dyDescent="0.3">
      <c r="A187" s="2">
        <v>40368</v>
      </c>
      <c r="B187">
        <v>95.5</v>
      </c>
      <c r="C187">
        <v>-90.5</v>
      </c>
      <c r="D187">
        <v>-91.36</v>
      </c>
    </row>
    <row r="188" spans="1:4" x14ac:dyDescent="0.3">
      <c r="A188" s="2">
        <v>40469</v>
      </c>
      <c r="B188">
        <v>95.15</v>
      </c>
      <c r="C188">
        <v>-90.15</v>
      </c>
      <c r="D188">
        <v>-91.01</v>
      </c>
    </row>
    <row r="189" spans="1:4" x14ac:dyDescent="0.3">
      <c r="A189" s="2">
        <v>40591</v>
      </c>
      <c r="B189">
        <v>92.74</v>
      </c>
      <c r="C189">
        <v>-87.74</v>
      </c>
      <c r="D189">
        <v>-88.6</v>
      </c>
    </row>
    <row r="190" spans="1:4" x14ac:dyDescent="0.3">
      <c r="A190" s="2">
        <v>40653</v>
      </c>
      <c r="B190">
        <v>92.84</v>
      </c>
      <c r="C190">
        <v>-87.84</v>
      </c>
      <c r="D190">
        <v>-88.7</v>
      </c>
    </row>
    <row r="191" spans="1:4" x14ac:dyDescent="0.3">
      <c r="A191" s="2">
        <v>40738</v>
      </c>
      <c r="B191">
        <v>92.3</v>
      </c>
      <c r="C191">
        <v>-87.3</v>
      </c>
      <c r="D191">
        <v>-88.16</v>
      </c>
    </row>
    <row r="192" spans="1:4" x14ac:dyDescent="0.3">
      <c r="A192" s="2">
        <v>40856</v>
      </c>
      <c r="B192">
        <v>92.63</v>
      </c>
      <c r="C192">
        <v>-87.63</v>
      </c>
      <c r="D192">
        <v>-88.49</v>
      </c>
    </row>
    <row r="193" spans="1:4" x14ac:dyDescent="0.3">
      <c r="A193" s="2">
        <v>40938</v>
      </c>
      <c r="B193">
        <v>92.4</v>
      </c>
      <c r="C193">
        <v>-87.4</v>
      </c>
      <c r="D193">
        <v>-88.26</v>
      </c>
    </row>
    <row r="194" spans="1:4" x14ac:dyDescent="0.3">
      <c r="A194" s="2">
        <v>41029</v>
      </c>
      <c r="B194">
        <v>91.16</v>
      </c>
      <c r="C194">
        <v>-86.16</v>
      </c>
      <c r="D194">
        <v>-87.02</v>
      </c>
    </row>
    <row r="195" spans="1:4" x14ac:dyDescent="0.3">
      <c r="A195" s="2">
        <v>41114</v>
      </c>
      <c r="B195">
        <v>92.65</v>
      </c>
      <c r="C195">
        <v>-87.65</v>
      </c>
      <c r="D195">
        <v>-88.51</v>
      </c>
    </row>
    <row r="196" spans="1:4" x14ac:dyDescent="0.3">
      <c r="A196" s="2">
        <v>41197</v>
      </c>
      <c r="B196">
        <v>92.98</v>
      </c>
      <c r="C196">
        <v>-87.98</v>
      </c>
      <c r="D196">
        <v>-88.84</v>
      </c>
    </row>
    <row r="197" spans="1:4" x14ac:dyDescent="0.3">
      <c r="A197" s="2">
        <v>41362</v>
      </c>
      <c r="B197">
        <v>92.07</v>
      </c>
      <c r="C197">
        <v>-87.07</v>
      </c>
      <c r="D197">
        <v>-87.93</v>
      </c>
    </row>
    <row r="198" spans="1:4" x14ac:dyDescent="0.3">
      <c r="A198" s="2">
        <v>41424</v>
      </c>
      <c r="B198">
        <v>91.72</v>
      </c>
      <c r="C198">
        <v>-86.72</v>
      </c>
      <c r="D198">
        <v>-87.58</v>
      </c>
    </row>
    <row r="199" spans="1:4" x14ac:dyDescent="0.3">
      <c r="A199" s="2">
        <v>41472</v>
      </c>
      <c r="B199">
        <v>90.95</v>
      </c>
      <c r="C199">
        <v>-85.95</v>
      </c>
      <c r="D199">
        <v>-86.81</v>
      </c>
    </row>
    <row r="200" spans="1:4" x14ac:dyDescent="0.3">
      <c r="A200" s="2">
        <v>41591</v>
      </c>
      <c r="B200">
        <v>90.94</v>
      </c>
      <c r="C200">
        <v>-85.94</v>
      </c>
      <c r="D200">
        <v>-86.8</v>
      </c>
    </row>
    <row r="201" spans="1:4" x14ac:dyDescent="0.3">
      <c r="A201" s="2">
        <v>41694</v>
      </c>
      <c r="B201">
        <v>92.58</v>
      </c>
      <c r="C201">
        <v>-87.58</v>
      </c>
      <c r="D201">
        <v>-88.44</v>
      </c>
    </row>
    <row r="202" spans="1:4" x14ac:dyDescent="0.3">
      <c r="A202" s="2">
        <v>41750</v>
      </c>
      <c r="B202">
        <v>89.41</v>
      </c>
      <c r="C202">
        <v>-84.41</v>
      </c>
      <c r="D202">
        <v>-85.27</v>
      </c>
    </row>
    <row r="203" spans="1:4" x14ac:dyDescent="0.3">
      <c r="A203" s="2">
        <v>41848</v>
      </c>
      <c r="B203">
        <v>90.27</v>
      </c>
      <c r="C203">
        <v>-85.27</v>
      </c>
      <c r="D203">
        <v>-86.13</v>
      </c>
    </row>
    <row r="204" spans="1:4" x14ac:dyDescent="0.3">
      <c r="A204" s="2">
        <v>41978</v>
      </c>
      <c r="B204">
        <v>89.46</v>
      </c>
      <c r="C204">
        <v>-84.46</v>
      </c>
      <c r="D204">
        <v>-85.32</v>
      </c>
    </row>
    <row r="205" spans="1:4" x14ac:dyDescent="0.3">
      <c r="A205" s="2">
        <v>42065</v>
      </c>
      <c r="B205">
        <v>88.3</v>
      </c>
      <c r="C205">
        <v>-83.3</v>
      </c>
      <c r="D205">
        <v>-84.16</v>
      </c>
    </row>
    <row r="206" spans="1:4" x14ac:dyDescent="0.3">
      <c r="A206" s="2">
        <v>42150</v>
      </c>
      <c r="B206">
        <v>90.03</v>
      </c>
      <c r="C206">
        <v>-85.03</v>
      </c>
      <c r="D206">
        <v>-85.89</v>
      </c>
    </row>
    <row r="207" spans="1:4" x14ac:dyDescent="0.3">
      <c r="A207" s="2">
        <v>42185</v>
      </c>
      <c r="B207">
        <v>90.24</v>
      </c>
      <c r="C207">
        <v>-85.24</v>
      </c>
      <c r="D207">
        <v>-86.1</v>
      </c>
    </row>
    <row r="208" spans="1:4" x14ac:dyDescent="0.3">
      <c r="A208" s="2">
        <v>42388</v>
      </c>
      <c r="B208">
        <v>90.5</v>
      </c>
      <c r="C208">
        <v>-85.5</v>
      </c>
      <c r="D208">
        <v>-86.36</v>
      </c>
    </row>
    <row r="209" spans="1:4" x14ac:dyDescent="0.3">
      <c r="A209" s="2">
        <v>42516</v>
      </c>
      <c r="B209">
        <v>90.89</v>
      </c>
      <c r="C209">
        <v>-85.89</v>
      </c>
      <c r="D209">
        <v>-86.75</v>
      </c>
    </row>
    <row r="210" spans="1:4" x14ac:dyDescent="0.3">
      <c r="A210" s="2">
        <v>42576</v>
      </c>
      <c r="B210">
        <v>89.71</v>
      </c>
      <c r="C210">
        <v>-84.71</v>
      </c>
      <c r="D210">
        <v>-85.57</v>
      </c>
    </row>
    <row r="211" spans="1:4" x14ac:dyDescent="0.3">
      <c r="A211" s="2">
        <v>42720</v>
      </c>
      <c r="B211">
        <v>89.56</v>
      </c>
      <c r="C211">
        <v>-84.56</v>
      </c>
      <c r="D211">
        <v>-85.42</v>
      </c>
    </row>
    <row r="212" spans="1:4" x14ac:dyDescent="0.3">
      <c r="A212" s="2">
        <v>42787</v>
      </c>
      <c r="B212">
        <v>87.54</v>
      </c>
      <c r="C212">
        <v>-82.54</v>
      </c>
      <c r="D212">
        <v>-83.4</v>
      </c>
    </row>
    <row r="213" spans="1:4" x14ac:dyDescent="0.3">
      <c r="A213" s="2">
        <v>42852</v>
      </c>
      <c r="B213">
        <v>89.2</v>
      </c>
      <c r="C213">
        <v>-84.2</v>
      </c>
      <c r="D213">
        <v>-85.06</v>
      </c>
    </row>
    <row r="214" spans="1:4" x14ac:dyDescent="0.3">
      <c r="A214" s="2">
        <v>42947</v>
      </c>
      <c r="B214">
        <v>89.18</v>
      </c>
      <c r="C214">
        <v>-84.18</v>
      </c>
      <c r="D214">
        <v>-85.04</v>
      </c>
    </row>
    <row r="215" spans="1:4" x14ac:dyDescent="0.3">
      <c r="A215" s="2">
        <v>43039</v>
      </c>
      <c r="B215">
        <v>88.88</v>
      </c>
      <c r="C215">
        <v>-83.88</v>
      </c>
      <c r="D215">
        <v>-84.74</v>
      </c>
    </row>
    <row r="216" spans="1:4" x14ac:dyDescent="0.3">
      <c r="A216" s="2">
        <v>43192</v>
      </c>
      <c r="B216">
        <v>86.38</v>
      </c>
      <c r="C216">
        <v>-81.38</v>
      </c>
      <c r="D216">
        <v>-82.24</v>
      </c>
    </row>
    <row r="217" spans="1:4" x14ac:dyDescent="0.3">
      <c r="A217" s="2">
        <v>43242</v>
      </c>
      <c r="B217">
        <v>86.45</v>
      </c>
      <c r="C217">
        <v>-81.45</v>
      </c>
      <c r="D217">
        <v>-82.31</v>
      </c>
    </row>
    <row r="218" spans="1:4" x14ac:dyDescent="0.3">
      <c r="A218" s="2">
        <v>43319</v>
      </c>
      <c r="B218">
        <v>86.82</v>
      </c>
      <c r="C218">
        <v>-81.819999999999894</v>
      </c>
      <c r="D218">
        <v>-82.68</v>
      </c>
    </row>
    <row r="219" spans="1:4" x14ac:dyDescent="0.3">
      <c r="A219" s="2">
        <v>43412</v>
      </c>
      <c r="B219">
        <v>85.32</v>
      </c>
      <c r="C219">
        <v>-80.319999999999894</v>
      </c>
      <c r="D219">
        <v>-81.180000000000007</v>
      </c>
    </row>
    <row r="220" spans="1:4" x14ac:dyDescent="0.3">
      <c r="A220" s="2">
        <v>43503</v>
      </c>
      <c r="B220">
        <v>84.89</v>
      </c>
      <c r="C220">
        <v>-79.89</v>
      </c>
      <c r="D220">
        <v>-80.75</v>
      </c>
    </row>
    <row r="221" spans="1:4" x14ac:dyDescent="0.3">
      <c r="A221" s="2">
        <v>43600</v>
      </c>
      <c r="B221">
        <v>83.92</v>
      </c>
      <c r="C221">
        <v>-78.92</v>
      </c>
      <c r="D221">
        <v>-79.78</v>
      </c>
    </row>
    <row r="222" spans="1:4" x14ac:dyDescent="0.3">
      <c r="A222" s="2">
        <v>43684</v>
      </c>
      <c r="B222">
        <v>83.01</v>
      </c>
      <c r="C222">
        <v>-78.010000000000005</v>
      </c>
      <c r="D222">
        <v>-78.87</v>
      </c>
    </row>
    <row r="223" spans="1:4" x14ac:dyDescent="0.3">
      <c r="A223" s="2">
        <v>43857</v>
      </c>
      <c r="B223">
        <v>84.94</v>
      </c>
      <c r="C223">
        <v>-79.94</v>
      </c>
      <c r="D223">
        <v>-80.8</v>
      </c>
    </row>
    <row r="224" spans="1:4" x14ac:dyDescent="0.3">
      <c r="A224" s="2">
        <v>44026</v>
      </c>
      <c r="B224">
        <v>84.81</v>
      </c>
      <c r="C224">
        <v>-79.81</v>
      </c>
      <c r="D224">
        <v>-80.67</v>
      </c>
    </row>
    <row r="225" spans="1:4" x14ac:dyDescent="0.3">
      <c r="A225" s="2">
        <v>44230</v>
      </c>
      <c r="B225">
        <v>83.18</v>
      </c>
      <c r="C225">
        <v>-78.180000000000007</v>
      </c>
      <c r="D225">
        <v>-79.040000000000006</v>
      </c>
    </row>
    <row r="226" spans="1:4" x14ac:dyDescent="0.3">
      <c r="A226" s="2">
        <v>44530</v>
      </c>
      <c r="B226">
        <v>84.07</v>
      </c>
      <c r="C226">
        <v>-79.069999999999894</v>
      </c>
      <c r="D226">
        <v>-79.930000000000007</v>
      </c>
    </row>
  </sheetData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AC07B0-8822-440F-A14C-922BA8136958}">
  <dimension ref="A1:O376"/>
  <sheetViews>
    <sheetView topLeftCell="D1" workbookViewId="0">
      <selection activeCell="M15" sqref="M15"/>
    </sheetView>
  </sheetViews>
  <sheetFormatPr defaultRowHeight="14.4" x14ac:dyDescent="0.3"/>
  <cols>
    <col min="1" max="1" width="10.5546875" bestFit="1" customWidth="1"/>
  </cols>
  <sheetData>
    <row r="1" spans="1:15" s="1" customFormat="1" x14ac:dyDescent="0.3">
      <c r="A1" s="1" t="s">
        <v>0</v>
      </c>
      <c r="B1" s="1" t="s">
        <v>1</v>
      </c>
      <c r="C1" s="1" t="s">
        <v>2</v>
      </c>
      <c r="D1" s="1" t="s">
        <v>3</v>
      </c>
    </row>
    <row r="2" spans="1:15" x14ac:dyDescent="0.3">
      <c r="A2" s="2">
        <v>30853</v>
      </c>
      <c r="B2">
        <v>128.47</v>
      </c>
      <c r="C2">
        <v>-73.47</v>
      </c>
      <c r="D2">
        <v>-74.25</v>
      </c>
      <c r="F2">
        <v>3288</v>
      </c>
      <c r="G2">
        <v>36.782688140868999</v>
      </c>
      <c r="H2" s="2">
        <v>1</v>
      </c>
      <c r="I2">
        <f>IFERROR(VLOOKUP(H2,$A$2:$D$542,4,FALSE),IFERROR(VLOOKUP(H2,$A$2:$D$542,4),0))</f>
        <v>0</v>
      </c>
      <c r="K2">
        <f>MAX(D:D)</f>
        <v>-72.2</v>
      </c>
    </row>
    <row r="3" spans="1:15" x14ac:dyDescent="0.3">
      <c r="A3" s="2">
        <v>30853</v>
      </c>
      <c r="B3">
        <v>128.5</v>
      </c>
      <c r="C3">
        <v>-73.5</v>
      </c>
      <c r="D3">
        <v>-74.28</v>
      </c>
      <c r="F3">
        <v>10958</v>
      </c>
      <c r="G3">
        <v>34.735385894775</v>
      </c>
      <c r="H3" s="2">
        <f>$H$2+F3-$F$2+1</f>
        <v>7672</v>
      </c>
      <c r="I3">
        <f>IFERROR(VLOOKUP(H3,A:D,4,FALSE),IFERROR(VLOOKUP(H3,A:D,4),0))</f>
        <v>0</v>
      </c>
      <c r="K3">
        <f>MIN(D:D)</f>
        <v>-115.05</v>
      </c>
    </row>
    <row r="4" spans="1:15" x14ac:dyDescent="0.3">
      <c r="A4" s="2">
        <v>30872</v>
      </c>
      <c r="B4">
        <v>129.37</v>
      </c>
      <c r="C4">
        <v>-74.37</v>
      </c>
      <c r="D4">
        <v>-75.150000000000006</v>
      </c>
      <c r="F4">
        <v>17897</v>
      </c>
      <c r="G4">
        <v>30.882217407226999</v>
      </c>
      <c r="H4" s="2">
        <f t="shared" ref="H4:H67" si="0">$H$2+F4-$F$2+1</f>
        <v>14611</v>
      </c>
      <c r="I4">
        <f t="shared" ref="I4:I67" si="1">IFERROR(VLOOKUP(H4,A:D,4,FALSE),IFERROR(VLOOKUP(H4,A:D,4),0))</f>
        <v>0</v>
      </c>
      <c r="L4" t="s">
        <v>9</v>
      </c>
      <c r="M4" t="s">
        <v>10</v>
      </c>
      <c r="N4" t="s">
        <v>11</v>
      </c>
      <c r="O4" t="s">
        <v>12</v>
      </c>
    </row>
    <row r="5" spans="1:15" x14ac:dyDescent="0.3">
      <c r="A5" s="2">
        <v>30943</v>
      </c>
      <c r="B5">
        <v>131.61000000000001</v>
      </c>
      <c r="C5">
        <v>-76.61</v>
      </c>
      <c r="D5">
        <v>-77.39</v>
      </c>
      <c r="F5">
        <v>20089</v>
      </c>
      <c r="G5">
        <v>17.030458450316999</v>
      </c>
      <c r="H5" s="2">
        <f t="shared" si="0"/>
        <v>16803</v>
      </c>
      <c r="I5">
        <f t="shared" si="1"/>
        <v>0</v>
      </c>
      <c r="K5">
        <f>CORREL(G15:G51,I15:I51)^2</f>
        <v>0.75773796884719036</v>
      </c>
      <c r="L5">
        <f>1-(SUM(J10:J51)/SUM(K10:K51))</f>
        <v>-0.1458774727794343</v>
      </c>
      <c r="M5">
        <f>SUM(L10:L51)*100/SUM(I10:I51)</f>
        <v>9.2390963981207292</v>
      </c>
      <c r="N5">
        <f>SQRT(SUM(J10:J51))/COUNT(J10:J51)</f>
        <v>1.5379895757224715</v>
      </c>
      <c r="O5">
        <f>N5/_xlfn.STDEV.S(I15:I51)</f>
        <v>0.17358756738338171</v>
      </c>
    </row>
    <row r="6" spans="1:15" x14ac:dyDescent="0.3">
      <c r="A6" s="2">
        <v>30965</v>
      </c>
      <c r="B6">
        <v>130.76</v>
      </c>
      <c r="C6">
        <v>-75.760000000000005</v>
      </c>
      <c r="D6">
        <v>-76.540000000000006</v>
      </c>
      <c r="F6">
        <v>22646</v>
      </c>
      <c r="G6">
        <v>11.684391021729001</v>
      </c>
      <c r="H6" s="2">
        <f t="shared" si="0"/>
        <v>19360</v>
      </c>
      <c r="I6">
        <f t="shared" si="1"/>
        <v>0</v>
      </c>
    </row>
    <row r="7" spans="1:15" x14ac:dyDescent="0.3">
      <c r="A7" s="2">
        <v>30970</v>
      </c>
      <c r="B7">
        <v>130.63999999999899</v>
      </c>
      <c r="C7">
        <v>-75.64</v>
      </c>
      <c r="D7">
        <v>-76.42</v>
      </c>
      <c r="F7">
        <v>24472</v>
      </c>
      <c r="G7">
        <v>6.0901255607604998</v>
      </c>
      <c r="H7" s="2">
        <f t="shared" si="0"/>
        <v>21186</v>
      </c>
      <c r="I7">
        <f t="shared" si="1"/>
        <v>0</v>
      </c>
      <c r="K7">
        <f>CORREL(M15:M51,I15:I51)^2</f>
        <v>0.78991038648155376</v>
      </c>
      <c r="L7">
        <f>1-(SUM(N10:N51)/SUM(K10:K51))</f>
        <v>-8.2877421240768161</v>
      </c>
      <c r="M7">
        <f>SUM(O10:O51)*100/SUM(I10:I51)</f>
        <v>29.277340285482286</v>
      </c>
    </row>
    <row r="8" spans="1:15" x14ac:dyDescent="0.3">
      <c r="A8" s="2">
        <v>30975</v>
      </c>
      <c r="B8">
        <v>130.63999999999899</v>
      </c>
      <c r="C8">
        <v>-75.64</v>
      </c>
      <c r="D8">
        <v>-76.42</v>
      </c>
      <c r="F8">
        <v>27029</v>
      </c>
      <c r="G8">
        <v>-11.550640106199999</v>
      </c>
      <c r="H8" s="2">
        <f t="shared" si="0"/>
        <v>23743</v>
      </c>
      <c r="I8">
        <f t="shared" si="1"/>
        <v>0</v>
      </c>
    </row>
    <row r="9" spans="1:15" x14ac:dyDescent="0.3">
      <c r="A9" s="2">
        <v>30980</v>
      </c>
      <c r="B9">
        <v>130.66</v>
      </c>
      <c r="C9">
        <v>-75.66</v>
      </c>
      <c r="D9">
        <v>-76.44</v>
      </c>
      <c r="F9">
        <v>28124</v>
      </c>
      <c r="G9">
        <v>-22.474391937259998</v>
      </c>
      <c r="H9" s="2">
        <f t="shared" si="0"/>
        <v>24838</v>
      </c>
      <c r="I9">
        <f t="shared" si="1"/>
        <v>0</v>
      </c>
    </row>
    <row r="10" spans="1:15" x14ac:dyDescent="0.3">
      <c r="A10" s="2">
        <v>30986</v>
      </c>
      <c r="B10">
        <v>130.82</v>
      </c>
      <c r="C10">
        <v>-75.819999999999894</v>
      </c>
      <c r="D10">
        <v>-76.599999999999895</v>
      </c>
      <c r="F10">
        <v>29951</v>
      </c>
      <c r="G10">
        <v>-49.72650527954</v>
      </c>
      <c r="H10" s="2">
        <f t="shared" si="0"/>
        <v>26665</v>
      </c>
      <c r="I10">
        <f t="shared" si="1"/>
        <v>0</v>
      </c>
    </row>
    <row r="11" spans="1:15" x14ac:dyDescent="0.3">
      <c r="A11" s="2">
        <v>30991</v>
      </c>
      <c r="B11">
        <v>130.65</v>
      </c>
      <c r="C11">
        <v>-75.650000000000006</v>
      </c>
      <c r="D11">
        <v>-76.430000000000007</v>
      </c>
      <c r="F11">
        <v>31777</v>
      </c>
      <c r="G11">
        <v>-60.611946105960001</v>
      </c>
      <c r="H11" s="2">
        <f t="shared" si="0"/>
        <v>28491</v>
      </c>
      <c r="I11">
        <f t="shared" si="1"/>
        <v>0</v>
      </c>
    </row>
    <row r="12" spans="1:15" x14ac:dyDescent="0.3">
      <c r="A12" s="2">
        <v>30996</v>
      </c>
      <c r="B12">
        <v>130.63</v>
      </c>
      <c r="C12">
        <v>-75.63</v>
      </c>
      <c r="D12">
        <v>-76.41</v>
      </c>
      <c r="F12">
        <v>33238</v>
      </c>
      <c r="G12">
        <v>-66.54042816162</v>
      </c>
      <c r="H12" s="2">
        <f t="shared" si="0"/>
        <v>29952</v>
      </c>
      <c r="I12">
        <f t="shared" si="1"/>
        <v>0</v>
      </c>
    </row>
    <row r="13" spans="1:15" x14ac:dyDescent="0.3">
      <c r="A13" s="2">
        <v>31001</v>
      </c>
      <c r="B13">
        <v>130.44999999999899</v>
      </c>
      <c r="C13">
        <v>-75.45</v>
      </c>
      <c r="D13">
        <v>-76.23</v>
      </c>
      <c r="F13">
        <v>33603</v>
      </c>
      <c r="G13">
        <v>-65.769943237299998</v>
      </c>
      <c r="H13" s="2">
        <f t="shared" si="0"/>
        <v>30317</v>
      </c>
      <c r="I13">
        <f t="shared" si="1"/>
        <v>0</v>
      </c>
    </row>
    <row r="14" spans="1:15" x14ac:dyDescent="0.3">
      <c r="A14" s="2">
        <v>31006</v>
      </c>
      <c r="B14">
        <v>130.16999999999899</v>
      </c>
      <c r="C14">
        <v>-75.17</v>
      </c>
      <c r="D14">
        <v>-75.95</v>
      </c>
      <c r="F14">
        <v>33968</v>
      </c>
      <c r="G14">
        <v>-67.098854064939999</v>
      </c>
      <c r="H14" s="2">
        <f t="shared" si="0"/>
        <v>30682</v>
      </c>
      <c r="I14">
        <f t="shared" si="1"/>
        <v>0</v>
      </c>
    </row>
    <row r="15" spans="1:15" x14ac:dyDescent="0.3">
      <c r="A15" s="2">
        <v>31011</v>
      </c>
      <c r="B15">
        <v>129.94999999999899</v>
      </c>
      <c r="C15">
        <v>-74.95</v>
      </c>
      <c r="D15">
        <v>-75.73</v>
      </c>
      <c r="F15">
        <v>34334</v>
      </c>
      <c r="G15">
        <v>-65.686637878420001</v>
      </c>
      <c r="H15" s="2">
        <f t="shared" si="0"/>
        <v>31048</v>
      </c>
      <c r="I15">
        <f t="shared" si="1"/>
        <v>-75.13</v>
      </c>
      <c r="J15">
        <f>(I15-G15)^2</f>
        <v>89.177088159291813</v>
      </c>
      <c r="K15">
        <f>(I15-AVERAGE($I$15:I$51))^2</f>
        <v>217.3154080350624</v>
      </c>
      <c r="L15">
        <f>(I15-G15)</f>
        <v>-9.4433621215799946</v>
      </c>
      <c r="M15">
        <f>LOOKUP(F15,'[1]LM 8,42'!$A$2:$A$538,'[1]LM 8,42'!$B$2:$B$538)</f>
        <v>-49.807250976559999</v>
      </c>
      <c r="N15">
        <f>(I15-M15)^2</f>
        <v>641.24161810413125</v>
      </c>
      <c r="O15">
        <f>(I15-M15)</f>
        <v>-25.322749023439997</v>
      </c>
    </row>
    <row r="16" spans="1:15" x14ac:dyDescent="0.3">
      <c r="A16" s="2">
        <v>31016</v>
      </c>
      <c r="B16">
        <v>129.63999999999899</v>
      </c>
      <c r="C16">
        <v>-74.64</v>
      </c>
      <c r="D16">
        <v>-75.42</v>
      </c>
      <c r="F16">
        <v>34699</v>
      </c>
      <c r="G16">
        <v>-67.990562438959998</v>
      </c>
      <c r="H16" s="2">
        <f t="shared" si="0"/>
        <v>31413</v>
      </c>
      <c r="I16">
        <f t="shared" si="1"/>
        <v>-75.349999999999895</v>
      </c>
      <c r="J16">
        <f t="shared" ref="J16:J79" si="2">(I16-G16)^2</f>
        <v>54.161321214844868</v>
      </c>
      <c r="K16">
        <f>(I16-AVERAGE($I$15:I$51))^2</f>
        <v>210.87749452155182</v>
      </c>
      <c r="L16">
        <f t="shared" ref="L16:L79" si="3">(I16-G16)</f>
        <v>-7.359437561039897</v>
      </c>
      <c r="M16">
        <f>LOOKUP(F16,'[1]LM 8,42'!$A$2:$A$538,'[1]LM 8,42'!$B$2:$B$538)</f>
        <v>-50.836791992190001</v>
      </c>
      <c r="N16">
        <f t="shared" ref="N16:N79" si="4">(I16-M16)^2</f>
        <v>600.89736683415515</v>
      </c>
      <c r="O16">
        <f t="shared" ref="O16:O79" si="5">(I16-M16)</f>
        <v>-24.513208007809894</v>
      </c>
    </row>
    <row r="17" spans="1:15" x14ac:dyDescent="0.3">
      <c r="A17" s="2">
        <v>31021</v>
      </c>
      <c r="B17">
        <v>129.51</v>
      </c>
      <c r="C17">
        <v>-74.510000000000005</v>
      </c>
      <c r="D17">
        <v>-75.290000000000006</v>
      </c>
      <c r="F17">
        <v>35064</v>
      </c>
      <c r="G17">
        <v>-69.880081176760001</v>
      </c>
      <c r="H17" s="2">
        <f t="shared" si="0"/>
        <v>31778</v>
      </c>
      <c r="I17">
        <f t="shared" si="1"/>
        <v>-78.040000000000006</v>
      </c>
      <c r="J17">
        <f t="shared" si="2"/>
        <v>66.584275201866546</v>
      </c>
      <c r="K17">
        <f>(I17-AVERAGE($I$15:I$51))^2</f>
        <v>139.98727019722426</v>
      </c>
      <c r="L17">
        <f t="shared" si="3"/>
        <v>-8.1599188232400053</v>
      </c>
      <c r="M17">
        <f>LOOKUP(F17,'[1]LM 8,42'!$A$2:$A$538,'[1]LM 8,42'!$B$2:$B$538)</f>
        <v>-52.442108154300001</v>
      </c>
      <c r="N17">
        <f t="shared" si="4"/>
        <v>655.25206694415476</v>
      </c>
      <c r="O17">
        <f t="shared" si="5"/>
        <v>-25.597891845700005</v>
      </c>
    </row>
    <row r="18" spans="1:15" x14ac:dyDescent="0.3">
      <c r="A18" s="2">
        <v>31023</v>
      </c>
      <c r="B18">
        <v>129.35</v>
      </c>
      <c r="C18">
        <v>-74.349999999999895</v>
      </c>
      <c r="D18">
        <v>-75.13</v>
      </c>
      <c r="F18">
        <v>35429</v>
      </c>
      <c r="G18">
        <v>-70.792793273930002</v>
      </c>
      <c r="H18" s="2">
        <f t="shared" si="0"/>
        <v>32143</v>
      </c>
      <c r="I18">
        <f t="shared" si="1"/>
        <v>-79.44</v>
      </c>
      <c r="J18">
        <f t="shared" si="2"/>
        <v>74.774184163390174</v>
      </c>
      <c r="K18">
        <f>(I18-AVERAGE($I$15:I$51))^2</f>
        <v>108.8187296566839</v>
      </c>
      <c r="L18">
        <f t="shared" si="3"/>
        <v>-8.6472067260699959</v>
      </c>
      <c r="M18">
        <f>LOOKUP(F18,'[1]LM 8,42'!$A$2:$A$538,'[1]LM 8,42'!$B$2:$B$538)</f>
        <v>-53.540424346919998</v>
      </c>
      <c r="N18">
        <f t="shared" si="4"/>
        <v>670.78801900961423</v>
      </c>
      <c r="O18">
        <f t="shared" si="5"/>
        <v>-25.899575653079999</v>
      </c>
    </row>
    <row r="19" spans="1:15" x14ac:dyDescent="0.3">
      <c r="A19" s="2">
        <v>31111</v>
      </c>
      <c r="B19">
        <v>126.42</v>
      </c>
      <c r="C19">
        <v>-71.42</v>
      </c>
      <c r="D19">
        <v>-72.2</v>
      </c>
      <c r="F19">
        <v>35795</v>
      </c>
      <c r="G19">
        <v>-71.035522460940001</v>
      </c>
      <c r="H19" s="2">
        <f t="shared" si="0"/>
        <v>32509</v>
      </c>
      <c r="I19">
        <f t="shared" si="1"/>
        <v>-78.930000000000007</v>
      </c>
      <c r="J19">
        <f t="shared" si="2"/>
        <v>62.322775614722921</v>
      </c>
      <c r="K19">
        <f>(I19-AVERAGE($I$15:I$51))^2</f>
        <v>119.71908371073776</v>
      </c>
      <c r="L19">
        <f t="shared" si="3"/>
        <v>-7.8944775390600057</v>
      </c>
      <c r="M19">
        <f>LOOKUP(F19,'[1]LM 8,42'!$A$2:$A$538,'[1]LM 8,42'!$B$2:$B$538)</f>
        <v>-54.028244018549998</v>
      </c>
      <c r="N19">
        <f t="shared" si="4"/>
        <v>620.09745095968128</v>
      </c>
      <c r="O19">
        <f t="shared" si="5"/>
        <v>-24.901755981450009</v>
      </c>
    </row>
    <row r="20" spans="1:15" x14ac:dyDescent="0.3">
      <c r="A20" s="2">
        <v>31116</v>
      </c>
      <c r="B20">
        <v>126.51</v>
      </c>
      <c r="C20">
        <v>-71.510000000000005</v>
      </c>
      <c r="D20">
        <v>-72.290000000000006</v>
      </c>
      <c r="F20">
        <v>36160</v>
      </c>
      <c r="G20">
        <v>-73.343742370610002</v>
      </c>
      <c r="H20" s="2">
        <f t="shared" si="0"/>
        <v>32874</v>
      </c>
      <c r="I20">
        <f t="shared" si="1"/>
        <v>-78.319999999999894</v>
      </c>
      <c r="J20">
        <f t="shared" si="2"/>
        <v>24.763139994061106</v>
      </c>
      <c r="K20">
        <f>(I20-AVERAGE($I$15:I$51))^2</f>
        <v>133.43996208911875</v>
      </c>
      <c r="L20">
        <f t="shared" si="3"/>
        <v>-4.9762576293898917</v>
      </c>
      <c r="M20">
        <f>LOOKUP(F20,'[1]LM 8,42'!$A$2:$A$538,'[1]LM 8,42'!$B$2:$B$538)</f>
        <v>-55.48785018921</v>
      </c>
      <c r="N20">
        <f t="shared" si="4"/>
        <v>521.30706498235293</v>
      </c>
      <c r="O20">
        <f t="shared" si="5"/>
        <v>-22.832149810789893</v>
      </c>
    </row>
    <row r="21" spans="1:15" x14ac:dyDescent="0.3">
      <c r="A21" s="2">
        <v>31121</v>
      </c>
      <c r="B21">
        <v>126.5</v>
      </c>
      <c r="C21">
        <v>-71.5</v>
      </c>
      <c r="D21">
        <v>-72.28</v>
      </c>
      <c r="F21">
        <v>36525</v>
      </c>
      <c r="G21">
        <v>-72.84156036377</v>
      </c>
      <c r="H21" s="2">
        <f t="shared" si="0"/>
        <v>33239</v>
      </c>
      <c r="I21">
        <f t="shared" si="1"/>
        <v>-80.98</v>
      </c>
      <c r="J21">
        <f t="shared" si="2"/>
        <v>66.234199712559558</v>
      </c>
      <c r="K21">
        <f>(I21-AVERAGE($I$15:I$51))^2</f>
        <v>79.060935062089158</v>
      </c>
      <c r="L21">
        <f t="shared" si="3"/>
        <v>-8.1384396362300038</v>
      </c>
      <c r="M21">
        <f>LOOKUP(F21,'[1]LM 8,42'!$A$2:$A$538,'[1]LM 8,42'!$B$2:$B$538)</f>
        <v>-55.986194610600002</v>
      </c>
      <c r="N21">
        <f t="shared" si="4"/>
        <v>624.69030784320057</v>
      </c>
      <c r="O21">
        <f t="shared" si="5"/>
        <v>-24.993805389400002</v>
      </c>
    </row>
    <row r="22" spans="1:15" x14ac:dyDescent="0.3">
      <c r="A22" s="2">
        <v>31131</v>
      </c>
      <c r="B22">
        <v>126.48</v>
      </c>
      <c r="C22">
        <v>-71.48</v>
      </c>
      <c r="D22">
        <v>-72.260000000000005</v>
      </c>
      <c r="F22">
        <v>36890</v>
      </c>
      <c r="G22">
        <v>-74.819648742680002</v>
      </c>
      <c r="H22" s="2">
        <f t="shared" si="0"/>
        <v>33604</v>
      </c>
      <c r="I22">
        <f t="shared" si="1"/>
        <v>-82.61</v>
      </c>
      <c r="J22">
        <f t="shared" si="2"/>
        <v>60.689572712427264</v>
      </c>
      <c r="K22">
        <f>(I22-AVERAGE($I$15:I$51))^2</f>
        <v>52.731148575602731</v>
      </c>
      <c r="L22">
        <f t="shared" si="3"/>
        <v>-7.7903512573199976</v>
      </c>
      <c r="M22">
        <f>LOOKUP(F22,'[1]LM 8,42'!$A$2:$A$538,'[1]LM 8,42'!$B$2:$B$538)</f>
        <v>-56.989036560060001</v>
      </c>
      <c r="N22">
        <f t="shared" si="4"/>
        <v>656.43376759074204</v>
      </c>
      <c r="O22">
        <f t="shared" si="5"/>
        <v>-25.620963439939999</v>
      </c>
    </row>
    <row r="23" spans="1:15" x14ac:dyDescent="0.3">
      <c r="A23" s="2">
        <v>31137</v>
      </c>
      <c r="B23">
        <v>126.53</v>
      </c>
      <c r="C23">
        <v>-71.53</v>
      </c>
      <c r="D23">
        <v>-72.31</v>
      </c>
      <c r="F23">
        <v>37256</v>
      </c>
      <c r="G23">
        <v>-76.420143127439999</v>
      </c>
      <c r="H23" s="2">
        <f t="shared" si="0"/>
        <v>33970</v>
      </c>
      <c r="I23">
        <f t="shared" si="1"/>
        <v>-83.24</v>
      </c>
      <c r="J23">
        <f t="shared" si="2"/>
        <v>46.510447762203803</v>
      </c>
      <c r="K23">
        <f>(I23-AVERAGE($I$15:I$51))^2</f>
        <v>43.978405332359543</v>
      </c>
      <c r="L23">
        <f t="shared" si="3"/>
        <v>-6.8198568725599955</v>
      </c>
      <c r="M23">
        <f>LOOKUP(F23,'[1]LM 8,42'!$A$2:$A$538,'[1]LM 8,42'!$B$2:$B$538)</f>
        <v>-58.363788604740002</v>
      </c>
      <c r="N23">
        <f t="shared" si="4"/>
        <v>618.82589338166315</v>
      </c>
      <c r="O23">
        <f t="shared" si="5"/>
        <v>-24.876211395259993</v>
      </c>
    </row>
    <row r="24" spans="1:15" x14ac:dyDescent="0.3">
      <c r="A24" s="2">
        <v>31142</v>
      </c>
      <c r="B24">
        <v>126.59</v>
      </c>
      <c r="C24">
        <v>-71.59</v>
      </c>
      <c r="D24">
        <v>-72.37</v>
      </c>
      <c r="F24">
        <v>37621</v>
      </c>
      <c r="G24">
        <v>-77.167877197270002</v>
      </c>
      <c r="H24" s="2">
        <f t="shared" si="0"/>
        <v>34335</v>
      </c>
      <c r="I24">
        <f t="shared" si="1"/>
        <v>-85.66</v>
      </c>
      <c r="J24">
        <f t="shared" si="2"/>
        <v>72.116149696646744</v>
      </c>
      <c r="K24">
        <f>(I24-AVERAGE($I$15:I$51))^2</f>
        <v>17.73775668371082</v>
      </c>
      <c r="L24">
        <f t="shared" si="3"/>
        <v>-8.4921228027299946</v>
      </c>
      <c r="M24">
        <f>LOOKUP(F24,'[1]LM 8,42'!$A$2:$A$538,'[1]LM 8,42'!$B$2:$B$538)</f>
        <v>-59.250045776370001</v>
      </c>
      <c r="N24">
        <f t="shared" si="4"/>
        <v>697.48568209423183</v>
      </c>
      <c r="O24">
        <f t="shared" si="5"/>
        <v>-26.409954223629995</v>
      </c>
    </row>
    <row r="25" spans="1:15" x14ac:dyDescent="0.3">
      <c r="A25" s="2">
        <v>31147</v>
      </c>
      <c r="B25">
        <v>126.87</v>
      </c>
      <c r="C25">
        <v>-71.87</v>
      </c>
      <c r="D25">
        <v>-72.650000000000006</v>
      </c>
      <c r="F25">
        <v>37986</v>
      </c>
      <c r="G25">
        <v>-75.873657226559999</v>
      </c>
      <c r="H25" s="2">
        <f t="shared" si="0"/>
        <v>34700</v>
      </c>
      <c r="I25">
        <f t="shared" si="1"/>
        <v>-80.150000000000006</v>
      </c>
      <c r="J25">
        <f t="shared" si="2"/>
        <v>18.28710751595257</v>
      </c>
      <c r="K25">
        <f>(I25-AVERAGE($I$15:I$51))^2</f>
        <v>94.509926953981022</v>
      </c>
      <c r="L25">
        <f t="shared" si="3"/>
        <v>-4.2763427734400068</v>
      </c>
      <c r="M25">
        <f>LOOKUP(F25,'[1]LM 8,42'!$A$2:$A$538,'[1]LM 8,42'!$B$2:$B$538)</f>
        <v>-59.02057647705</v>
      </c>
      <c r="N25">
        <f t="shared" si="4"/>
        <v>446.45253841219306</v>
      </c>
      <c r="O25">
        <f t="shared" si="5"/>
        <v>-21.129423522950006</v>
      </c>
    </row>
    <row r="26" spans="1:15" x14ac:dyDescent="0.3">
      <c r="A26" s="2">
        <v>31152</v>
      </c>
      <c r="B26">
        <v>126.89</v>
      </c>
      <c r="C26">
        <v>-71.89</v>
      </c>
      <c r="D26">
        <v>-72.67</v>
      </c>
      <c r="F26">
        <v>38351</v>
      </c>
      <c r="G26">
        <v>-76.322448730470001</v>
      </c>
      <c r="H26" s="2">
        <f t="shared" si="0"/>
        <v>35065</v>
      </c>
      <c r="I26">
        <f t="shared" si="1"/>
        <v>-79.97</v>
      </c>
      <c r="J26">
        <f t="shared" si="2"/>
        <v>13.304630263849903</v>
      </c>
      <c r="K26">
        <f>(I26-AVERAGE($I$15:I$51))^2</f>
        <v>98.042110737764943</v>
      </c>
      <c r="L26">
        <f t="shared" si="3"/>
        <v>-3.6475512695299983</v>
      </c>
      <c r="M26">
        <f>LOOKUP(F26,'[1]LM 8,42'!$A$2:$A$538,'[1]LM 8,42'!$B$2:$B$538)</f>
        <v>-59.126819610600002</v>
      </c>
      <c r="N26">
        <f t="shared" si="4"/>
        <v>434.43816874506859</v>
      </c>
      <c r="O26">
        <f t="shared" si="5"/>
        <v>-20.843180389399997</v>
      </c>
    </row>
    <row r="27" spans="1:15" x14ac:dyDescent="0.3">
      <c r="A27" s="2">
        <v>31157</v>
      </c>
      <c r="B27">
        <v>126.88</v>
      </c>
      <c r="C27">
        <v>-71.88</v>
      </c>
      <c r="D27">
        <v>-72.66</v>
      </c>
      <c r="F27">
        <v>38717</v>
      </c>
      <c r="G27">
        <v>-76.59888458252</v>
      </c>
      <c r="H27" s="2">
        <f t="shared" si="0"/>
        <v>35431</v>
      </c>
      <c r="I27">
        <f t="shared" si="1"/>
        <v>-79.72</v>
      </c>
      <c r="J27">
        <f t="shared" si="2"/>
        <v>9.7413614492313467</v>
      </c>
      <c r="K27">
        <f>(I27-AVERAGE($I$15:I$51))^2</f>
        <v>103.05542154857577</v>
      </c>
      <c r="L27">
        <f t="shared" si="3"/>
        <v>-3.1211154174799987</v>
      </c>
      <c r="M27">
        <f>LOOKUP(F27,'[1]LM 8,42'!$A$2:$A$538,'[1]LM 8,42'!$B$2:$B$538)</f>
        <v>-59.508209228520002</v>
      </c>
      <c r="N27">
        <f t="shared" si="4"/>
        <v>408.51648619008398</v>
      </c>
      <c r="O27">
        <f t="shared" si="5"/>
        <v>-20.211790771479997</v>
      </c>
    </row>
    <row r="28" spans="1:15" x14ac:dyDescent="0.3">
      <c r="A28" s="2">
        <v>31162</v>
      </c>
      <c r="B28">
        <v>127.95</v>
      </c>
      <c r="C28">
        <v>-72.95</v>
      </c>
      <c r="D28">
        <v>-73.73</v>
      </c>
      <c r="F28">
        <v>39082</v>
      </c>
      <c r="G28">
        <v>-77.24301147461</v>
      </c>
      <c r="H28" s="2">
        <f t="shared" si="0"/>
        <v>35796</v>
      </c>
      <c r="I28">
        <f t="shared" si="1"/>
        <v>-80.2</v>
      </c>
      <c r="J28">
        <f t="shared" si="2"/>
        <v>8.7437811392881422</v>
      </c>
      <c r="K28">
        <f>(I28-AVERAGE($I$15:I$51))^2</f>
        <v>93.540264791818913</v>
      </c>
      <c r="L28">
        <f t="shared" si="3"/>
        <v>-2.9569885253900026</v>
      </c>
      <c r="M28">
        <f>LOOKUP(F28,'[1]LM 8,42'!$A$2:$A$538,'[1]LM 8,42'!$B$2:$B$538)</f>
        <v>-59.954097747799999</v>
      </c>
      <c r="N28">
        <f t="shared" si="4"/>
        <v>409.89655800563719</v>
      </c>
      <c r="O28">
        <f t="shared" si="5"/>
        <v>-20.245902252200004</v>
      </c>
    </row>
    <row r="29" spans="1:15" x14ac:dyDescent="0.3">
      <c r="A29" s="2">
        <v>31167</v>
      </c>
      <c r="B29">
        <v>128.16</v>
      </c>
      <c r="C29">
        <v>-73.16</v>
      </c>
      <c r="D29">
        <v>-73.94</v>
      </c>
      <c r="F29">
        <v>39447</v>
      </c>
      <c r="G29">
        <v>-77.72615814209</v>
      </c>
      <c r="H29" s="2">
        <f t="shared" si="0"/>
        <v>36161</v>
      </c>
      <c r="I29">
        <f t="shared" si="1"/>
        <v>-103</v>
      </c>
      <c r="J29">
        <f t="shared" si="2"/>
        <v>638.76708225864354</v>
      </c>
      <c r="K29">
        <f>(I29-AVERAGE($I$15:I$51))^2</f>
        <v>172.35431884587274</v>
      </c>
      <c r="L29">
        <f t="shared" si="3"/>
        <v>-25.27384185791</v>
      </c>
      <c r="M29">
        <f>LOOKUP(F29,'[1]LM 8,42'!$A$2:$A$538,'[1]LM 8,42'!$B$2:$B$538)</f>
        <v>-60.568515777590001</v>
      </c>
      <c r="N29">
        <f t="shared" si="4"/>
        <v>1800.4308533166286</v>
      </c>
      <c r="O29">
        <f t="shared" si="5"/>
        <v>-42.431484222409999</v>
      </c>
    </row>
    <row r="30" spans="1:15" x14ac:dyDescent="0.3">
      <c r="A30" s="2">
        <v>31172</v>
      </c>
      <c r="B30">
        <v>128.26</v>
      </c>
      <c r="C30">
        <v>-73.260000000000005</v>
      </c>
      <c r="D30">
        <v>-74.040000000000006</v>
      </c>
      <c r="F30">
        <v>39812</v>
      </c>
      <c r="G30">
        <v>-82.729331970209998</v>
      </c>
      <c r="H30" s="2">
        <f t="shared" si="0"/>
        <v>36526</v>
      </c>
      <c r="I30">
        <f t="shared" si="1"/>
        <v>-90.74</v>
      </c>
      <c r="J30">
        <f t="shared" si="2"/>
        <v>64.170802283499555</v>
      </c>
      <c r="K30">
        <f>(I30-AVERAGE($I$15:I$51))^2</f>
        <v>0.75408100803504186</v>
      </c>
      <c r="L30">
        <f t="shared" si="3"/>
        <v>-8.010668029789997</v>
      </c>
      <c r="M30">
        <f>LOOKUP(F30,'[1]LM 8,42'!$A$2:$A$538,'[1]LM 8,42'!$B$2:$B$538)</f>
        <v>-63.19093322754</v>
      </c>
      <c r="N30">
        <f t="shared" si="4"/>
        <v>758.95108003345933</v>
      </c>
      <c r="O30">
        <f t="shared" si="5"/>
        <v>-27.549066772459994</v>
      </c>
    </row>
    <row r="31" spans="1:15" x14ac:dyDescent="0.3">
      <c r="A31" s="2">
        <v>31177</v>
      </c>
      <c r="B31">
        <v>128.38999999999899</v>
      </c>
      <c r="C31">
        <v>-73.39</v>
      </c>
      <c r="D31">
        <v>-74.17</v>
      </c>
      <c r="F31">
        <v>40178</v>
      </c>
      <c r="G31">
        <v>-82.013778686519998</v>
      </c>
      <c r="H31" s="2">
        <f t="shared" si="0"/>
        <v>36892</v>
      </c>
      <c r="I31">
        <f t="shared" si="1"/>
        <v>-98.87</v>
      </c>
      <c r="J31">
        <f t="shared" si="2"/>
        <v>284.13219696901763</v>
      </c>
      <c r="K31">
        <f>(I31-AVERAGE($I$15:I$51))^2</f>
        <v>80.970813440467452</v>
      </c>
      <c r="L31">
        <f t="shared" si="3"/>
        <v>-16.856221313480006</v>
      </c>
      <c r="M31">
        <f>LOOKUP(F31,'[1]LM 8,42'!$A$2:$A$538,'[1]LM 8,42'!$B$2:$B$538)</f>
        <v>-63.760524749760002</v>
      </c>
      <c r="N31">
        <f t="shared" si="4"/>
        <v>1232.6752523472153</v>
      </c>
      <c r="O31">
        <f t="shared" si="5"/>
        <v>-35.109475250240003</v>
      </c>
    </row>
    <row r="32" spans="1:15" x14ac:dyDescent="0.3">
      <c r="A32" s="2">
        <v>31182</v>
      </c>
      <c r="B32">
        <v>128.43</v>
      </c>
      <c r="C32">
        <v>-73.430000000000007</v>
      </c>
      <c r="D32">
        <v>-74.209999999999894</v>
      </c>
      <c r="F32">
        <v>40543</v>
      </c>
      <c r="G32">
        <v>-80.67398071289</v>
      </c>
      <c r="H32" s="2">
        <f t="shared" si="0"/>
        <v>37257</v>
      </c>
      <c r="I32">
        <f t="shared" si="1"/>
        <v>-89.91</v>
      </c>
      <c r="J32">
        <f t="shared" si="2"/>
        <v>85.30405227186786</v>
      </c>
      <c r="K32">
        <f>(I32-AVERAGE($I$15:I$51))^2</f>
        <v>1.4728999269532181E-3</v>
      </c>
      <c r="L32">
        <f t="shared" si="3"/>
        <v>-9.2360192871099969</v>
      </c>
      <c r="M32">
        <f>LOOKUP(F32,'[1]LM 8,42'!$A$2:$A$538,'[1]LM 8,42'!$B$2:$B$538)</f>
        <v>-63.20601272583</v>
      </c>
      <c r="N32">
        <f t="shared" si="4"/>
        <v>713.10293633903314</v>
      </c>
      <c r="O32">
        <f t="shared" si="5"/>
        <v>-26.703987274169997</v>
      </c>
    </row>
    <row r="33" spans="1:15" x14ac:dyDescent="0.3">
      <c r="A33" s="2">
        <v>31187</v>
      </c>
      <c r="B33">
        <v>128.46</v>
      </c>
      <c r="C33">
        <v>-73.459999999999894</v>
      </c>
      <c r="D33">
        <v>-74.239999999999895</v>
      </c>
      <c r="F33">
        <v>40908</v>
      </c>
      <c r="G33">
        <v>-88.444633483890001</v>
      </c>
      <c r="H33" s="2">
        <f t="shared" si="0"/>
        <v>37622</v>
      </c>
      <c r="I33">
        <f t="shared" si="1"/>
        <v>-96.3</v>
      </c>
      <c r="J33">
        <f t="shared" si="2"/>
        <v>61.706783102422094</v>
      </c>
      <c r="K33">
        <f>(I33-AVERAGE($I$15:I$51))^2</f>
        <v>41.324048575602511</v>
      </c>
      <c r="L33">
        <f t="shared" si="3"/>
        <v>-7.8553665161099957</v>
      </c>
      <c r="M33">
        <f>LOOKUP(F33,'[1]LM 8,42'!$A$2:$A$538,'[1]LM 8,42'!$B$2:$B$538)</f>
        <v>-66.93335723877</v>
      </c>
      <c r="N33">
        <f t="shared" si="4"/>
        <v>862.39970706570216</v>
      </c>
      <c r="O33">
        <f t="shared" si="5"/>
        <v>-29.366642761229997</v>
      </c>
    </row>
    <row r="34" spans="1:15" x14ac:dyDescent="0.3">
      <c r="A34" s="2">
        <v>31192</v>
      </c>
      <c r="B34">
        <v>128.47</v>
      </c>
      <c r="C34">
        <v>-73.47</v>
      </c>
      <c r="D34">
        <v>-74.25</v>
      </c>
      <c r="F34">
        <v>41273</v>
      </c>
      <c r="G34">
        <v>-87.135192871089998</v>
      </c>
      <c r="H34" s="2">
        <f t="shared" si="0"/>
        <v>37987</v>
      </c>
      <c r="I34">
        <f t="shared" si="1"/>
        <v>-93.36</v>
      </c>
      <c r="J34">
        <f t="shared" si="2"/>
        <v>38.748223792128769</v>
      </c>
      <c r="K34">
        <f>(I34-AVERAGE($I$15:I$51))^2</f>
        <v>12.168783710737715</v>
      </c>
      <c r="L34">
        <f t="shared" si="3"/>
        <v>-6.2248071289100011</v>
      </c>
      <c r="M34">
        <f>LOOKUP(F34,'[1]LM 8,42'!$A$2:$A$538,'[1]LM 8,42'!$B$2:$B$538)</f>
        <v>-67.895515441889998</v>
      </c>
      <c r="N34">
        <f t="shared" si="4"/>
        <v>648.43997381022268</v>
      </c>
      <c r="O34">
        <f t="shared" si="5"/>
        <v>-25.464484558110001</v>
      </c>
    </row>
    <row r="35" spans="1:15" x14ac:dyDescent="0.3">
      <c r="A35" s="2">
        <v>31198</v>
      </c>
      <c r="B35">
        <v>128.86000000000001</v>
      </c>
      <c r="C35">
        <v>-73.86</v>
      </c>
      <c r="D35">
        <v>-74.64</v>
      </c>
      <c r="F35">
        <v>41639</v>
      </c>
      <c r="G35">
        <v>-87.30785369873</v>
      </c>
      <c r="H35" s="2">
        <f t="shared" si="0"/>
        <v>38353</v>
      </c>
      <c r="I35">
        <f t="shared" si="1"/>
        <v>-92.62</v>
      </c>
      <c r="J35">
        <f t="shared" si="2"/>
        <v>28.218898326096593</v>
      </c>
      <c r="K35">
        <f>(I35-AVERAGE($I$15:I$51))^2</f>
        <v>7.5535837107377537</v>
      </c>
      <c r="L35">
        <f t="shared" si="3"/>
        <v>-5.3121463012700048</v>
      </c>
      <c r="M35">
        <f>LOOKUP(F35,'[1]LM 8,42'!$A$2:$A$538,'[1]LM 8,42'!$B$2:$B$538)</f>
        <v>-67.867042541499998</v>
      </c>
      <c r="N35">
        <f t="shared" si="4"/>
        <v>612.70890294231106</v>
      </c>
      <c r="O35">
        <f t="shared" si="5"/>
        <v>-24.752957458500006</v>
      </c>
    </row>
    <row r="36" spans="1:15" x14ac:dyDescent="0.3">
      <c r="A36" s="2">
        <v>31203</v>
      </c>
      <c r="B36">
        <v>129.18</v>
      </c>
      <c r="C36">
        <v>-74.180000000000007</v>
      </c>
      <c r="D36">
        <v>-74.959999999999894</v>
      </c>
      <c r="F36">
        <v>42004</v>
      </c>
      <c r="G36">
        <v>-88.91163635254</v>
      </c>
      <c r="H36" s="2">
        <f t="shared" si="0"/>
        <v>38718</v>
      </c>
      <c r="I36">
        <f t="shared" si="1"/>
        <v>-95.81</v>
      </c>
      <c r="J36">
        <f t="shared" si="2"/>
        <v>47.587421012597659</v>
      </c>
      <c r="K36">
        <f>(I36-AVERAGE($I$15:I$51))^2</f>
        <v>35.264337764791769</v>
      </c>
      <c r="L36">
        <f t="shared" si="3"/>
        <v>-6.8983636474600019</v>
      </c>
      <c r="M36">
        <f>LOOKUP(F36,'[1]LM 8,42'!$A$2:$A$538,'[1]LM 8,42'!$B$2:$B$538)</f>
        <v>-68.898193359380002</v>
      </c>
      <c r="N36">
        <f t="shared" si="4"/>
        <v>724.24533666211869</v>
      </c>
      <c r="O36">
        <f t="shared" si="5"/>
        <v>-26.91180664062</v>
      </c>
    </row>
    <row r="37" spans="1:15" x14ac:dyDescent="0.3">
      <c r="A37" s="2">
        <v>31236</v>
      </c>
      <c r="B37">
        <v>128.25</v>
      </c>
      <c r="C37">
        <v>-73.25</v>
      </c>
      <c r="D37">
        <v>-74.03</v>
      </c>
      <c r="F37">
        <v>42369</v>
      </c>
      <c r="G37">
        <v>-89.616416931149999</v>
      </c>
      <c r="H37" s="2">
        <f t="shared" si="0"/>
        <v>39083</v>
      </c>
      <c r="I37">
        <f t="shared" si="1"/>
        <v>-93.35</v>
      </c>
      <c r="J37">
        <f t="shared" si="2"/>
        <v>13.939642532003349</v>
      </c>
      <c r="K37">
        <f>(I37-AVERAGE($I$15:I$51))^2</f>
        <v>12.099116143170113</v>
      </c>
      <c r="L37">
        <f t="shared" si="3"/>
        <v>-3.7335830688499954</v>
      </c>
      <c r="M37">
        <f>LOOKUP(F37,'[1]LM 8,42'!$A$2:$A$538,'[1]LM 8,42'!$B$2:$B$538)</f>
        <v>-69.656982421880002</v>
      </c>
      <c r="N37">
        <f t="shared" si="4"/>
        <v>561.35908195710294</v>
      </c>
      <c r="O37">
        <f t="shared" si="5"/>
        <v>-23.693017578119992</v>
      </c>
    </row>
    <row r="38" spans="1:15" x14ac:dyDescent="0.3">
      <c r="A38" s="2">
        <v>31238</v>
      </c>
      <c r="B38">
        <v>129.77000000000001</v>
      </c>
      <c r="C38">
        <v>-74.77</v>
      </c>
      <c r="D38">
        <v>-75.55</v>
      </c>
      <c r="F38">
        <v>42734</v>
      </c>
      <c r="G38">
        <v>-93.192611694340002</v>
      </c>
      <c r="H38" s="2">
        <f t="shared" si="0"/>
        <v>39448</v>
      </c>
      <c r="I38">
        <f t="shared" si="1"/>
        <v>-95.32</v>
      </c>
      <c r="J38">
        <f t="shared" si="2"/>
        <v>4.5257810030588885</v>
      </c>
      <c r="K38">
        <f>(I38-AVERAGE($I$15:I$51))^2</f>
        <v>29.684826953980863</v>
      </c>
      <c r="L38">
        <f t="shared" si="3"/>
        <v>-2.1273883056599914</v>
      </c>
      <c r="M38">
        <f>LOOKUP(F38,'[1]LM 8,42'!$A$2:$A$538,'[1]LM 8,42'!$B$2:$B$538)</f>
        <v>-71.70361328125</v>
      </c>
      <c r="N38">
        <f t="shared" si="4"/>
        <v>557.73372164955106</v>
      </c>
      <c r="O38">
        <f t="shared" si="5"/>
        <v>-23.616386718749993</v>
      </c>
    </row>
    <row r="39" spans="1:15" x14ac:dyDescent="0.3">
      <c r="A39" s="2">
        <v>31243</v>
      </c>
      <c r="B39">
        <v>130.229999999999</v>
      </c>
      <c r="C39">
        <v>-75.23</v>
      </c>
      <c r="D39">
        <v>-76.010000000000005</v>
      </c>
      <c r="F39">
        <v>43100</v>
      </c>
      <c r="G39">
        <v>-96.097259521479998</v>
      </c>
      <c r="H39" s="2">
        <f t="shared" si="0"/>
        <v>39814</v>
      </c>
      <c r="I39">
        <f t="shared" si="1"/>
        <v>-102.29</v>
      </c>
      <c r="J39">
        <f t="shared" si="2"/>
        <v>38.350034634300222</v>
      </c>
      <c r="K39">
        <f>(I39-AVERAGE($I$15:I$51))^2</f>
        <v>154.21612154857559</v>
      </c>
      <c r="L39">
        <f t="shared" si="3"/>
        <v>-6.1927404785200082</v>
      </c>
      <c r="M39">
        <f>LOOKUP(F39,'[1]LM 8,42'!$A$2:$A$538,'[1]LM 8,42'!$B$2:$B$538)</f>
        <v>-72.98314666748</v>
      </c>
      <c r="N39">
        <f t="shared" si="4"/>
        <v>858.89165225383897</v>
      </c>
      <c r="O39">
        <f t="shared" si="5"/>
        <v>-29.306853332520006</v>
      </c>
    </row>
    <row r="40" spans="1:15" x14ac:dyDescent="0.3">
      <c r="A40" s="2">
        <v>31248</v>
      </c>
      <c r="B40">
        <v>130.57</v>
      </c>
      <c r="C40">
        <v>-75.569999999999894</v>
      </c>
      <c r="D40">
        <v>-76.349999999999895</v>
      </c>
      <c r="F40">
        <v>43465</v>
      </c>
      <c r="G40">
        <v>-95.76075744629</v>
      </c>
      <c r="H40" s="2">
        <f t="shared" si="0"/>
        <v>40179</v>
      </c>
      <c r="I40">
        <f t="shared" si="1"/>
        <v>-106.11</v>
      </c>
      <c r="J40">
        <f t="shared" si="2"/>
        <v>107.10682143552187</v>
      </c>
      <c r="K40">
        <f>(I40-AVERAGE($I$15:I$51))^2</f>
        <v>263.68493235938621</v>
      </c>
      <c r="L40">
        <f t="shared" si="3"/>
        <v>-10.349242553709999</v>
      </c>
      <c r="M40">
        <f>LOOKUP(F40,'[1]LM 8,42'!$A$2:$A$538,'[1]LM 8,42'!$B$2:$B$538)</f>
        <v>-73.76547241211</v>
      </c>
      <c r="N40">
        <f t="shared" si="4"/>
        <v>1046.1684648837772</v>
      </c>
      <c r="O40">
        <f t="shared" si="5"/>
        <v>-32.344527587889999</v>
      </c>
    </row>
    <row r="41" spans="1:15" x14ac:dyDescent="0.3">
      <c r="A41" s="2">
        <v>31253</v>
      </c>
      <c r="B41">
        <v>130.74</v>
      </c>
      <c r="C41">
        <v>-75.739999999999895</v>
      </c>
      <c r="D41">
        <v>-76.52</v>
      </c>
      <c r="F41">
        <v>43830</v>
      </c>
      <c r="G41">
        <v>-92.931037902829999</v>
      </c>
      <c r="H41" s="2">
        <f t="shared" si="0"/>
        <v>40544</v>
      </c>
      <c r="I41">
        <f t="shared" si="1"/>
        <v>-98.83</v>
      </c>
      <c r="J41">
        <f t="shared" si="2"/>
        <v>34.797753823848275</v>
      </c>
      <c r="K41">
        <f>(I41-AVERAGE($I$15:I$51))^2</f>
        <v>80.252543170197072</v>
      </c>
      <c r="L41">
        <f t="shared" si="3"/>
        <v>-5.8989620971699992</v>
      </c>
      <c r="M41">
        <f>LOOKUP(F41,'[1]LM 8,42'!$A$2:$A$538,'[1]LM 8,42'!$B$2:$B$538)</f>
        <v>-73.116989135739999</v>
      </c>
      <c r="N41">
        <f t="shared" si="4"/>
        <v>661.15892770555274</v>
      </c>
      <c r="O41">
        <f t="shared" si="5"/>
        <v>-25.713010864259999</v>
      </c>
    </row>
    <row r="42" spans="1:15" x14ac:dyDescent="0.3">
      <c r="A42" s="2">
        <v>31259</v>
      </c>
      <c r="B42">
        <v>131.11000000000001</v>
      </c>
      <c r="C42">
        <v>-76.11</v>
      </c>
      <c r="D42">
        <v>-76.89</v>
      </c>
      <c r="F42">
        <v>44195</v>
      </c>
      <c r="G42">
        <v>-89.224395751949999</v>
      </c>
      <c r="H42" s="2">
        <f t="shared" si="0"/>
        <v>40909</v>
      </c>
      <c r="I42">
        <f t="shared" si="1"/>
        <v>-97.17</v>
      </c>
      <c r="J42">
        <f t="shared" si="2"/>
        <v>63.132626866630254</v>
      </c>
      <c r="K42">
        <f>(I42-AVERAGE($I$15:I$51))^2</f>
        <v>53.266326953980936</v>
      </c>
      <c r="L42">
        <f t="shared" si="3"/>
        <v>-7.9456042480500031</v>
      </c>
      <c r="M42">
        <f>LOOKUP(F42,'[1]LM 8,42'!$A$2:$A$538,'[1]LM 8,42'!$B$2:$B$538)</f>
        <v>-71.290092468259999</v>
      </c>
      <c r="N42">
        <f t="shared" si="4"/>
        <v>669.76961385141294</v>
      </c>
      <c r="O42">
        <f t="shared" si="5"/>
        <v>-25.879907531740002</v>
      </c>
    </row>
    <row r="43" spans="1:15" x14ac:dyDescent="0.3">
      <c r="A43" s="2">
        <v>31264</v>
      </c>
      <c r="B43">
        <v>131.54</v>
      </c>
      <c r="C43">
        <v>-76.540000000000006</v>
      </c>
      <c r="D43">
        <v>-77.319999999999894</v>
      </c>
      <c r="F43">
        <v>44561</v>
      </c>
      <c r="G43">
        <v>-88.90517425537</v>
      </c>
      <c r="H43" s="2">
        <f t="shared" si="0"/>
        <v>41275</v>
      </c>
      <c r="I43">
        <f t="shared" si="1"/>
        <v>-101.24</v>
      </c>
      <c r="J43">
        <f t="shared" si="2"/>
        <v>152.14792615038692</v>
      </c>
      <c r="K43">
        <f>(I43-AVERAGE($I$15:I$51))^2</f>
        <v>129.24002695398073</v>
      </c>
      <c r="L43">
        <f t="shared" si="3"/>
        <v>-12.334825744629995</v>
      </c>
      <c r="M43">
        <f>LOOKUP(F43,'[1]LM 8,42'!$A$2:$A$538,'[1]LM 8,42'!$B$2:$B$538)</f>
        <v>-70.568161010739999</v>
      </c>
      <c r="N43">
        <f t="shared" si="4"/>
        <v>940.76170698308965</v>
      </c>
      <c r="O43">
        <f t="shared" si="5"/>
        <v>-30.671838989259996</v>
      </c>
    </row>
    <row r="44" spans="1:15" x14ac:dyDescent="0.3">
      <c r="A44" s="2">
        <v>31269</v>
      </c>
      <c r="B44">
        <v>131.75</v>
      </c>
      <c r="C44">
        <v>-76.75</v>
      </c>
      <c r="D44">
        <v>-77.53</v>
      </c>
      <c r="F44">
        <v>44926</v>
      </c>
      <c r="G44">
        <v>-87.97412109375</v>
      </c>
      <c r="H44" s="2">
        <f t="shared" si="0"/>
        <v>41640</v>
      </c>
      <c r="I44">
        <f t="shared" si="1"/>
        <v>-100</v>
      </c>
      <c r="J44">
        <f t="shared" si="2"/>
        <v>144.6217634677887</v>
      </c>
      <c r="K44">
        <f>(I44-AVERAGE($I$15:I$51))^2</f>
        <v>102.58404857560249</v>
      </c>
      <c r="L44">
        <f t="shared" si="3"/>
        <v>-12.02587890625</v>
      </c>
      <c r="M44">
        <f>LOOKUP(F44,'[1]LM 8,42'!$A$2:$A$538,'[1]LM 8,42'!$B$2:$B$538)</f>
        <v>-70.200645446780001</v>
      </c>
      <c r="N44">
        <f t="shared" si="4"/>
        <v>888.00153178851349</v>
      </c>
      <c r="O44">
        <f t="shared" si="5"/>
        <v>-29.799354553219999</v>
      </c>
    </row>
    <row r="45" spans="1:15" x14ac:dyDescent="0.3">
      <c r="A45" s="2">
        <v>31274</v>
      </c>
      <c r="B45">
        <v>132.08000000000001</v>
      </c>
      <c r="C45">
        <v>-77.08</v>
      </c>
      <c r="D45">
        <v>-77.86</v>
      </c>
      <c r="F45">
        <v>45291</v>
      </c>
      <c r="G45">
        <v>-86.471496582029999</v>
      </c>
      <c r="H45" s="2">
        <f t="shared" si="0"/>
        <v>42005</v>
      </c>
      <c r="I45">
        <f t="shared" si="1"/>
        <v>-96.71</v>
      </c>
      <c r="J45">
        <f t="shared" si="2"/>
        <v>104.82695223978325</v>
      </c>
      <c r="K45">
        <f>(I45-AVERAGE($I$15:I$51))^2</f>
        <v>46.763418845872728</v>
      </c>
      <c r="L45">
        <f t="shared" si="3"/>
        <v>-10.238503417969994</v>
      </c>
      <c r="M45">
        <f>LOOKUP(F45,'[1]LM 8,42'!$A$2:$A$538,'[1]LM 8,42'!$B$2:$B$538)</f>
        <v>-69.540771484380002</v>
      </c>
      <c r="N45">
        <f t="shared" si="4"/>
        <v>738.16697813397843</v>
      </c>
      <c r="O45">
        <f t="shared" si="5"/>
        <v>-27.169228515619992</v>
      </c>
    </row>
    <row r="46" spans="1:15" x14ac:dyDescent="0.3">
      <c r="A46" s="2">
        <v>31279</v>
      </c>
      <c r="B46">
        <v>132.24</v>
      </c>
      <c r="C46">
        <v>-77.239999999999895</v>
      </c>
      <c r="D46">
        <v>-78.02</v>
      </c>
      <c r="F46">
        <v>45656</v>
      </c>
      <c r="G46">
        <v>-84.278770446780001</v>
      </c>
      <c r="H46" s="2">
        <f t="shared" si="0"/>
        <v>42370</v>
      </c>
      <c r="I46">
        <f t="shared" si="1"/>
        <v>-95.96</v>
      </c>
      <c r="J46">
        <f t="shared" si="2"/>
        <v>136.45112387502016</v>
      </c>
      <c r="K46">
        <f>(I46-AVERAGE($I$15:I$51))^2</f>
        <v>37.06835127830518</v>
      </c>
      <c r="L46">
        <f t="shared" si="3"/>
        <v>-11.681229553219993</v>
      </c>
      <c r="M46">
        <f>LOOKUP(F46,'[1]LM 8,42'!$A$2:$A$538,'[1]LM 8,42'!$B$2:$B$538)</f>
        <v>-68.40631866455</v>
      </c>
      <c r="N46">
        <f t="shared" si="4"/>
        <v>759.20535513552534</v>
      </c>
      <c r="O46">
        <f t="shared" si="5"/>
        <v>-27.553681335449994</v>
      </c>
    </row>
    <row r="47" spans="1:15" x14ac:dyDescent="0.3">
      <c r="A47" s="2">
        <v>31284</v>
      </c>
      <c r="B47">
        <v>132.44999999999899</v>
      </c>
      <c r="C47">
        <v>-77.45</v>
      </c>
      <c r="D47">
        <v>-78.23</v>
      </c>
      <c r="F47">
        <v>46022</v>
      </c>
      <c r="G47">
        <v>-84.347381591800001</v>
      </c>
      <c r="H47" s="2">
        <f t="shared" si="0"/>
        <v>42736</v>
      </c>
      <c r="I47">
        <f t="shared" si="1"/>
        <v>-94.26</v>
      </c>
      <c r="J47">
        <f t="shared" si="2"/>
        <v>98.260003706585579</v>
      </c>
      <c r="K47">
        <f>(I47-AVERAGE($I$15:I$51))^2</f>
        <v>19.257864791818832</v>
      </c>
      <c r="L47">
        <f t="shared" si="3"/>
        <v>-9.9126184082000037</v>
      </c>
      <c r="M47">
        <f>LOOKUP(F47,'[1]LM 8,42'!$A$2:$A$538,'[1]LM 8,42'!$B$2:$B$538)</f>
        <v>-67.95832824707</v>
      </c>
      <c r="N47">
        <f t="shared" si="4"/>
        <v>691.77793699887616</v>
      </c>
      <c r="O47">
        <f t="shared" si="5"/>
        <v>-26.301671752930005</v>
      </c>
    </row>
    <row r="48" spans="1:15" x14ac:dyDescent="0.3">
      <c r="A48" s="2">
        <v>31288</v>
      </c>
      <c r="B48">
        <v>132.74</v>
      </c>
      <c r="C48">
        <v>-77.739999999999895</v>
      </c>
      <c r="D48">
        <v>-78.52</v>
      </c>
      <c r="F48">
        <v>46387</v>
      </c>
      <c r="G48">
        <v>-82.593673706049998</v>
      </c>
      <c r="H48" s="2">
        <f t="shared" si="0"/>
        <v>43101</v>
      </c>
      <c r="I48">
        <f t="shared" si="1"/>
        <v>-95.56</v>
      </c>
      <c r="J48">
        <f t="shared" si="2"/>
        <v>168.12561756117927</v>
      </c>
      <c r="K48">
        <f>(I48-AVERAGE($I$15:I$51))^2</f>
        <v>32.357648575602582</v>
      </c>
      <c r="L48">
        <f t="shared" si="3"/>
        <v>-12.966326293950004</v>
      </c>
      <c r="M48">
        <f>LOOKUP(F48,'[1]LM 8,42'!$A$2:$A$538,'[1]LM 8,42'!$B$2:$B$538)</f>
        <v>-67.34822845459</v>
      </c>
      <c r="N48">
        <f t="shared" si="4"/>
        <v>795.90405373040551</v>
      </c>
      <c r="O48">
        <f t="shared" si="5"/>
        <v>-28.211771545410002</v>
      </c>
    </row>
    <row r="49" spans="1:15" x14ac:dyDescent="0.3">
      <c r="A49" s="2">
        <v>31290</v>
      </c>
      <c r="B49">
        <v>132.81</v>
      </c>
      <c r="C49">
        <v>-77.81</v>
      </c>
      <c r="D49">
        <v>-78.59</v>
      </c>
      <c r="F49">
        <v>46752</v>
      </c>
      <c r="G49">
        <v>-79.728660583500002</v>
      </c>
      <c r="H49" s="2">
        <f t="shared" si="0"/>
        <v>43466</v>
      </c>
      <c r="I49">
        <f t="shared" si="1"/>
        <v>-90.96</v>
      </c>
      <c r="J49">
        <f t="shared" si="2"/>
        <v>126.14298508862638</v>
      </c>
      <c r="K49">
        <f>(I49-AVERAGE($I$15:I$51))^2</f>
        <v>1.1845674945215208</v>
      </c>
      <c r="L49">
        <f t="shared" si="3"/>
        <v>-11.231339416499992</v>
      </c>
      <c r="M49">
        <f>LOOKUP(F49,'[1]LM 8,42'!$A$2:$A$538,'[1]LM 8,42'!$B$2:$B$538)</f>
        <v>-65.883186340329999</v>
      </c>
      <c r="N49">
        <f t="shared" si="4"/>
        <v>628.84658332181164</v>
      </c>
      <c r="O49">
        <f t="shared" si="5"/>
        <v>-25.076813659669995</v>
      </c>
    </row>
    <row r="50" spans="1:15" x14ac:dyDescent="0.3">
      <c r="A50" s="2">
        <v>31295</v>
      </c>
      <c r="B50">
        <v>132.88999999999899</v>
      </c>
      <c r="C50">
        <v>-77.89</v>
      </c>
      <c r="D50">
        <v>-78.67</v>
      </c>
      <c r="F50">
        <v>47117</v>
      </c>
      <c r="G50">
        <v>-79.040565490719999</v>
      </c>
      <c r="H50" s="2">
        <f t="shared" si="0"/>
        <v>43831</v>
      </c>
      <c r="I50">
        <f t="shared" si="1"/>
        <v>-90.26</v>
      </c>
      <c r="J50">
        <f t="shared" si="2"/>
        <v>125.87571070802309</v>
      </c>
      <c r="K50">
        <f>(I50-AVERAGE($I$15:I$51))^2</f>
        <v>0.15083776479181774</v>
      </c>
      <c r="L50">
        <f t="shared" si="3"/>
        <v>-11.219434509280006</v>
      </c>
      <c r="M50">
        <f>LOOKUP(F50,'[1]LM 8,42'!$A$2:$A$538,'[1]LM 8,42'!$B$2:$B$538)</f>
        <v>-64.981307983400001</v>
      </c>
      <c r="N50">
        <f t="shared" si="4"/>
        <v>639.01227007011676</v>
      </c>
      <c r="O50">
        <f t="shared" si="5"/>
        <v>-25.278692016600004</v>
      </c>
    </row>
    <row r="51" spans="1:15" x14ac:dyDescent="0.3">
      <c r="A51" s="2">
        <v>31300</v>
      </c>
      <c r="B51">
        <v>133.02000000000001</v>
      </c>
      <c r="C51">
        <v>-78.02</v>
      </c>
      <c r="D51">
        <v>-78.8</v>
      </c>
      <c r="F51">
        <v>47483</v>
      </c>
      <c r="G51">
        <v>-86.905487060550001</v>
      </c>
      <c r="H51" s="2">
        <f t="shared" si="0"/>
        <v>44197</v>
      </c>
      <c r="I51">
        <f t="shared" si="1"/>
        <v>-88.88</v>
      </c>
      <c r="J51">
        <f t="shared" si="2"/>
        <v>3.898701348055456</v>
      </c>
      <c r="K51">
        <f>(I51-AVERAGE($I$15:I$51))^2</f>
        <v>0.98331344046751645</v>
      </c>
      <c r="L51">
        <f t="shared" si="3"/>
        <v>-1.9745129394499941</v>
      </c>
      <c r="M51">
        <f>LOOKUP(F51,'[1]LM 8,42'!$A$2:$A$538,'[1]LM 8,42'!$B$2:$B$538)</f>
        <v>-67.640464782709998</v>
      </c>
      <c r="N51">
        <f t="shared" si="4"/>
        <v>451.11785624650207</v>
      </c>
      <c r="O51">
        <f t="shared" si="5"/>
        <v>-21.239535217289998</v>
      </c>
    </row>
    <row r="52" spans="1:15" x14ac:dyDescent="0.3">
      <c r="A52" s="2">
        <v>31305</v>
      </c>
      <c r="B52">
        <v>133.229999999999</v>
      </c>
      <c r="C52">
        <v>-78.23</v>
      </c>
      <c r="D52">
        <v>-79.010000000000005</v>
      </c>
      <c r="F52">
        <v>47848</v>
      </c>
      <c r="G52">
        <v>-91.803497314449999</v>
      </c>
      <c r="H52" s="2">
        <f t="shared" si="0"/>
        <v>44562</v>
      </c>
      <c r="I52">
        <f t="shared" si="1"/>
        <v>-90.07</v>
      </c>
      <c r="J52">
        <f t="shared" si="2"/>
        <v>3.0050129392053808</v>
      </c>
      <c r="K52">
        <f>(I52-AVERAGE($I$15:I$51))^2</f>
        <v>3.9353981008029768E-2</v>
      </c>
      <c r="L52">
        <f t="shared" si="3"/>
        <v>1.7334973144500054</v>
      </c>
      <c r="M52">
        <f>LOOKUP(F52,'[1]LM 8,42'!$A$2:$A$538,'[1]LM 8,42'!$B$2:$B$538)</f>
        <v>-71.26097869873</v>
      </c>
      <c r="N52">
        <f t="shared" si="4"/>
        <v>353.77928231162838</v>
      </c>
      <c r="O52">
        <f t="shared" si="5"/>
        <v>-18.809021301269993</v>
      </c>
    </row>
    <row r="53" spans="1:15" x14ac:dyDescent="0.3">
      <c r="A53" s="2">
        <v>31310</v>
      </c>
      <c r="B53">
        <v>133.15</v>
      </c>
      <c r="C53">
        <v>-78.150000000000006</v>
      </c>
      <c r="D53">
        <v>-78.930000000000007</v>
      </c>
      <c r="F53">
        <v>48213</v>
      </c>
      <c r="G53">
        <v>-95.75220489502</v>
      </c>
      <c r="H53" s="2">
        <f t="shared" si="0"/>
        <v>44927</v>
      </c>
      <c r="I53">
        <f t="shared" si="1"/>
        <v>-90.07</v>
      </c>
      <c r="J53">
        <f t="shared" si="2"/>
        <v>32.287452468989329</v>
      </c>
      <c r="K53">
        <f>(I53-AVERAGE($I$15:I$51))^2</f>
        <v>3.9353981008029768E-2</v>
      </c>
      <c r="L53">
        <f t="shared" si="3"/>
        <v>5.682204895020007</v>
      </c>
      <c r="M53">
        <f>LOOKUP(F53,'[1]LM 8,42'!$A$2:$A$538,'[1]LM 8,42'!$B$2:$B$538)</f>
        <v>-74.141235351559999</v>
      </c>
      <c r="N53">
        <f t="shared" si="4"/>
        <v>253.7255432253917</v>
      </c>
      <c r="O53">
        <f t="shared" si="5"/>
        <v>-15.928764648439994</v>
      </c>
    </row>
    <row r="54" spans="1:15" x14ac:dyDescent="0.3">
      <c r="A54" s="2">
        <v>31315</v>
      </c>
      <c r="B54">
        <v>133.05000000000001</v>
      </c>
      <c r="C54">
        <v>-78.05</v>
      </c>
      <c r="D54">
        <v>-78.83</v>
      </c>
      <c r="F54">
        <v>48578</v>
      </c>
      <c r="G54">
        <v>-98.925506591800001</v>
      </c>
      <c r="H54" s="2">
        <f t="shared" si="0"/>
        <v>45292</v>
      </c>
      <c r="I54">
        <f t="shared" si="1"/>
        <v>-90.07</v>
      </c>
      <c r="J54">
        <f t="shared" si="2"/>
        <v>78.419996997413392</v>
      </c>
      <c r="K54">
        <f>(I54-AVERAGE($I$15:I$51))^2</f>
        <v>3.9353981008029768E-2</v>
      </c>
      <c r="L54">
        <f t="shared" si="3"/>
        <v>8.8555065918000082</v>
      </c>
      <c r="M54">
        <f>LOOKUP(F54,'[1]LM 8,42'!$A$2:$A$538,'[1]LM 8,42'!$B$2:$B$538)</f>
        <v>-76.533027648930002</v>
      </c>
      <c r="N54">
        <f t="shared" si="4"/>
        <v>183.2496204336334</v>
      </c>
      <c r="O54">
        <f t="shared" si="5"/>
        <v>-13.536972351069991</v>
      </c>
    </row>
    <row r="55" spans="1:15" x14ac:dyDescent="0.3">
      <c r="A55" s="2">
        <v>31320</v>
      </c>
      <c r="B55">
        <v>132.74</v>
      </c>
      <c r="C55">
        <v>-77.739999999999895</v>
      </c>
      <c r="D55">
        <v>-78.52</v>
      </c>
      <c r="F55">
        <v>48944</v>
      </c>
      <c r="G55">
        <v>-101.5705490112</v>
      </c>
      <c r="H55" s="2">
        <f t="shared" si="0"/>
        <v>45658</v>
      </c>
      <c r="I55">
        <f t="shared" si="1"/>
        <v>-90.07</v>
      </c>
      <c r="J55">
        <f t="shared" si="2"/>
        <v>132.26262755901348</v>
      </c>
      <c r="K55">
        <f>(I55-AVERAGE($I$15:I$51))^2</f>
        <v>3.9353981008029768E-2</v>
      </c>
      <c r="L55">
        <f t="shared" si="3"/>
        <v>11.500549011200007</v>
      </c>
      <c r="M55">
        <f>LOOKUP(F55,'[1]LM 8,42'!$A$2:$A$538,'[1]LM 8,42'!$B$2:$B$538)</f>
        <v>-78.566436767580001</v>
      </c>
      <c r="N55">
        <f t="shared" si="4"/>
        <v>132.3319670422851</v>
      </c>
      <c r="O55">
        <f t="shared" si="5"/>
        <v>-11.503563232419992</v>
      </c>
    </row>
    <row r="56" spans="1:15" x14ac:dyDescent="0.3">
      <c r="A56" s="2">
        <v>31325</v>
      </c>
      <c r="B56">
        <v>132.61000000000001</v>
      </c>
      <c r="C56">
        <v>-77.61</v>
      </c>
      <c r="D56">
        <v>-78.39</v>
      </c>
      <c r="F56">
        <v>49309</v>
      </c>
      <c r="G56">
        <v>-104.54462432859999</v>
      </c>
      <c r="H56" s="2">
        <f t="shared" si="0"/>
        <v>46023</v>
      </c>
      <c r="I56">
        <f t="shared" si="1"/>
        <v>-90.07</v>
      </c>
      <c r="J56">
        <f t="shared" si="2"/>
        <v>209.51474945409902</v>
      </c>
      <c r="K56">
        <f>(I56-AVERAGE($I$15:I$51))^2</f>
        <v>3.9353981008029768E-2</v>
      </c>
      <c r="L56">
        <f t="shared" si="3"/>
        <v>14.474624328600001</v>
      </c>
      <c r="M56">
        <f>LOOKUP(F56,'[1]LM 8,42'!$A$2:$A$538,'[1]LM 8,42'!$B$2:$B$538)</f>
        <v>-80.6459274292</v>
      </c>
      <c r="N56">
        <f t="shared" si="4"/>
        <v>88.813143819704791</v>
      </c>
      <c r="O56">
        <f t="shared" si="5"/>
        <v>-9.4240725707999928</v>
      </c>
    </row>
    <row r="57" spans="1:15" x14ac:dyDescent="0.3">
      <c r="A57" s="2">
        <v>31330</v>
      </c>
      <c r="B57">
        <v>132.63999999999899</v>
      </c>
      <c r="C57">
        <v>-77.64</v>
      </c>
      <c r="D57">
        <v>-78.42</v>
      </c>
      <c r="F57">
        <v>49674</v>
      </c>
      <c r="G57">
        <v>-106.7837524414</v>
      </c>
      <c r="H57" s="2">
        <f t="shared" si="0"/>
        <v>46388</v>
      </c>
      <c r="I57">
        <f t="shared" si="1"/>
        <v>-90.07</v>
      </c>
      <c r="J57">
        <f t="shared" si="2"/>
        <v>279.34952067240459</v>
      </c>
      <c r="K57">
        <f>(I57-AVERAGE($I$15:I$51))^2</f>
        <v>3.9353981008029768E-2</v>
      </c>
      <c r="L57">
        <f t="shared" si="3"/>
        <v>16.713752441400004</v>
      </c>
      <c r="M57">
        <f>LOOKUP(F57,'[1]LM 8,42'!$A$2:$A$538,'[1]LM 8,42'!$B$2:$B$538)</f>
        <v>-82.50570678711</v>
      </c>
      <c r="N57">
        <f t="shared" si="4"/>
        <v>57.218531810573609</v>
      </c>
      <c r="O57">
        <f t="shared" si="5"/>
        <v>-7.5642932128899929</v>
      </c>
    </row>
    <row r="58" spans="1:15" x14ac:dyDescent="0.3">
      <c r="A58" s="2">
        <v>31335</v>
      </c>
      <c r="B58">
        <v>132.51</v>
      </c>
      <c r="C58">
        <v>-77.510000000000005</v>
      </c>
      <c r="D58">
        <v>-78.290000000000006</v>
      </c>
      <c r="F58">
        <v>50039</v>
      </c>
      <c r="G58">
        <v>-108.50472259519999</v>
      </c>
      <c r="H58" s="2">
        <f t="shared" si="0"/>
        <v>46753</v>
      </c>
      <c r="I58">
        <f t="shared" si="1"/>
        <v>-90.07</v>
      </c>
      <c r="J58">
        <f t="shared" si="2"/>
        <v>339.83899716197743</v>
      </c>
      <c r="K58">
        <f>(I58-AVERAGE($I$15:I$51))^2</f>
        <v>3.9353981008029768E-2</v>
      </c>
      <c r="L58">
        <f t="shared" si="3"/>
        <v>18.4347225952</v>
      </c>
      <c r="M58">
        <f>LOOKUP(F58,'[1]LM 8,42'!$A$2:$A$538,'[1]LM 8,42'!$B$2:$B$538)</f>
        <v>-83.994659423830001</v>
      </c>
      <c r="N58">
        <f t="shared" si="4"/>
        <v>36.909763116457533</v>
      </c>
      <c r="O58">
        <f t="shared" si="5"/>
        <v>-6.0753405761699923</v>
      </c>
    </row>
    <row r="59" spans="1:15" x14ac:dyDescent="0.3">
      <c r="A59" s="2">
        <v>31340</v>
      </c>
      <c r="B59">
        <v>132.44</v>
      </c>
      <c r="C59">
        <v>-77.44</v>
      </c>
      <c r="D59">
        <v>-78.22</v>
      </c>
      <c r="F59">
        <v>50405</v>
      </c>
      <c r="G59">
        <v>-109.9022903442</v>
      </c>
      <c r="H59" s="2">
        <f t="shared" si="0"/>
        <v>47119</v>
      </c>
      <c r="I59">
        <f t="shared" si="1"/>
        <v>-90.07</v>
      </c>
      <c r="J59">
        <f t="shared" si="2"/>
        <v>393.31974029664872</v>
      </c>
      <c r="K59">
        <f>(I59-AVERAGE($I$15:I$51))^2</f>
        <v>3.9353981008029768E-2</v>
      </c>
      <c r="L59">
        <f t="shared" si="3"/>
        <v>19.832290344200004</v>
      </c>
      <c r="M59">
        <f>LOOKUP(F59,'[1]LM 8,42'!$A$2:$A$538,'[1]LM 8,42'!$B$2:$B$538)</f>
        <v>-85.238777160639998</v>
      </c>
      <c r="N59">
        <f t="shared" si="4"/>
        <v>23.340714123553653</v>
      </c>
      <c r="O59">
        <f t="shared" si="5"/>
        <v>-4.8312228393599952</v>
      </c>
    </row>
    <row r="60" spans="1:15" x14ac:dyDescent="0.3">
      <c r="A60" s="2">
        <v>31345</v>
      </c>
      <c r="B60">
        <v>132.229999999999</v>
      </c>
      <c r="C60">
        <v>-77.23</v>
      </c>
      <c r="D60">
        <v>-78.010000000000005</v>
      </c>
      <c r="F60">
        <v>50770</v>
      </c>
      <c r="G60">
        <v>-111.1156539917</v>
      </c>
      <c r="H60" s="2">
        <f t="shared" si="0"/>
        <v>47484</v>
      </c>
      <c r="I60">
        <f t="shared" si="1"/>
        <v>-90.07</v>
      </c>
      <c r="J60">
        <f t="shared" si="2"/>
        <v>442.91955193835844</v>
      </c>
      <c r="K60">
        <f>(I60-AVERAGE($I$15:I$51))^2</f>
        <v>3.9353981008029768E-2</v>
      </c>
      <c r="L60">
        <f t="shared" si="3"/>
        <v>21.045653991700007</v>
      </c>
      <c r="M60">
        <f>LOOKUP(F60,'[1]LM 8,42'!$A$2:$A$538,'[1]LM 8,42'!$B$2:$B$538)</f>
        <v>-86.333435058589998</v>
      </c>
      <c r="N60">
        <f t="shared" si="4"/>
        <v>13.961917561374278</v>
      </c>
      <c r="O60">
        <f t="shared" si="5"/>
        <v>-3.7365649414099948</v>
      </c>
    </row>
    <row r="61" spans="1:15" x14ac:dyDescent="0.3">
      <c r="A61" s="2">
        <v>31351</v>
      </c>
      <c r="B61">
        <v>132.13999999999899</v>
      </c>
      <c r="C61">
        <v>-77.14</v>
      </c>
      <c r="D61">
        <v>-77.92</v>
      </c>
      <c r="F61">
        <v>51135</v>
      </c>
      <c r="G61">
        <v>-112.2183914185</v>
      </c>
      <c r="H61" s="2">
        <f t="shared" si="0"/>
        <v>47849</v>
      </c>
      <c r="I61">
        <f t="shared" si="1"/>
        <v>-90.07</v>
      </c>
      <c r="J61">
        <f t="shared" si="2"/>
        <v>490.55124242708496</v>
      </c>
      <c r="K61">
        <f>(I61-AVERAGE($I$15:I$51))^2</f>
        <v>3.9353981008029768E-2</v>
      </c>
      <c r="L61">
        <f t="shared" si="3"/>
        <v>22.148391418500012</v>
      </c>
      <c r="M61">
        <f>LOOKUP(F61,'[1]LM 8,42'!$A$2:$A$538,'[1]LM 8,42'!$B$2:$B$538)</f>
        <v>-87.336639404300001</v>
      </c>
      <c r="N61">
        <f t="shared" si="4"/>
        <v>7.471260146125414</v>
      </c>
      <c r="O61">
        <f t="shared" si="5"/>
        <v>-2.7333605956999918</v>
      </c>
    </row>
    <row r="62" spans="1:15" x14ac:dyDescent="0.3">
      <c r="A62" s="2">
        <v>31356</v>
      </c>
      <c r="B62">
        <v>131.65</v>
      </c>
      <c r="C62">
        <v>-76.650000000000006</v>
      </c>
      <c r="D62">
        <v>-77.430000000000007</v>
      </c>
      <c r="F62">
        <v>51500</v>
      </c>
      <c r="G62">
        <v>-113.23263549799999</v>
      </c>
      <c r="H62" s="2">
        <f t="shared" si="0"/>
        <v>48214</v>
      </c>
      <c r="I62">
        <f t="shared" si="1"/>
        <v>-90.07</v>
      </c>
      <c r="J62">
        <f t="shared" si="2"/>
        <v>536.5076832132097</v>
      </c>
      <c r="K62">
        <f>(I62-AVERAGE($I$15:I$51))^2</f>
        <v>3.9353981008029768E-2</v>
      </c>
      <c r="L62">
        <f t="shared" si="3"/>
        <v>23.162635498</v>
      </c>
      <c r="M62">
        <f>LOOKUP(F62,'[1]LM 8,42'!$A$2:$A$538,'[1]LM 8,42'!$B$2:$B$538)</f>
        <v>-88.272277832029999</v>
      </c>
      <c r="N62">
        <f t="shared" si="4"/>
        <v>3.2318049932107344</v>
      </c>
      <c r="O62">
        <f t="shared" si="5"/>
        <v>-1.7977221679699937</v>
      </c>
    </row>
    <row r="63" spans="1:15" x14ac:dyDescent="0.3">
      <c r="A63" s="2">
        <v>31361</v>
      </c>
      <c r="B63">
        <v>131.69999999999899</v>
      </c>
      <c r="C63">
        <v>-76.7</v>
      </c>
      <c r="D63">
        <v>-77.48</v>
      </c>
      <c r="F63">
        <v>51866</v>
      </c>
      <c r="G63">
        <v>-110.7104263306</v>
      </c>
      <c r="H63" s="2">
        <f t="shared" si="0"/>
        <v>48580</v>
      </c>
      <c r="I63">
        <f t="shared" si="1"/>
        <v>-90.07</v>
      </c>
      <c r="J63">
        <f t="shared" si="2"/>
        <v>426.02719910892608</v>
      </c>
      <c r="K63">
        <f>(I63-AVERAGE($I$15:I$51))^2</f>
        <v>3.9353981008029768E-2</v>
      </c>
      <c r="L63">
        <f t="shared" si="3"/>
        <v>20.640426330600008</v>
      </c>
      <c r="M63">
        <f>LOOKUP(F63,'[1]LM 8,42'!$A$2:$A$538,'[1]LM 8,42'!$B$2:$B$538)</f>
        <v>-87.673782348629999</v>
      </c>
      <c r="N63">
        <f t="shared" si="4"/>
        <v>5.7418590327371319</v>
      </c>
      <c r="O63">
        <f t="shared" si="5"/>
        <v>-2.3962176513699944</v>
      </c>
    </row>
    <row r="64" spans="1:15" x14ac:dyDescent="0.3">
      <c r="A64" s="2">
        <v>31366</v>
      </c>
      <c r="B64">
        <v>131.55000000000001</v>
      </c>
      <c r="C64">
        <v>-76.55</v>
      </c>
      <c r="D64">
        <v>-77.33</v>
      </c>
      <c r="F64">
        <v>52231</v>
      </c>
      <c r="G64">
        <v>-109.05043029789999</v>
      </c>
      <c r="H64" s="2">
        <f t="shared" si="0"/>
        <v>48945</v>
      </c>
      <c r="I64">
        <f t="shared" si="1"/>
        <v>-90.07</v>
      </c>
      <c r="J64">
        <f t="shared" si="2"/>
        <v>360.25673429344027</v>
      </c>
      <c r="K64">
        <f>(I64-AVERAGE($I$15:I$51))^2</f>
        <v>3.9353981008029768E-2</v>
      </c>
      <c r="L64">
        <f t="shared" si="3"/>
        <v>18.9804302979</v>
      </c>
      <c r="M64">
        <f>LOOKUP(F64,'[1]LM 8,42'!$A$2:$A$538,'[1]LM 8,42'!$B$2:$B$538)</f>
        <v>-86.615699768070002</v>
      </c>
      <c r="N64">
        <f t="shared" si="4"/>
        <v>11.932190092311593</v>
      </c>
      <c r="O64">
        <f t="shared" si="5"/>
        <v>-3.4543002319299916</v>
      </c>
    </row>
    <row r="65" spans="1:15" x14ac:dyDescent="0.3">
      <c r="A65" s="2">
        <v>31371</v>
      </c>
      <c r="B65">
        <v>131.38</v>
      </c>
      <c r="C65">
        <v>-76.38</v>
      </c>
      <c r="D65">
        <v>-77.16</v>
      </c>
      <c r="F65">
        <v>52596</v>
      </c>
      <c r="G65">
        <v>-107.9438247681</v>
      </c>
      <c r="H65" s="2">
        <f t="shared" si="0"/>
        <v>49310</v>
      </c>
      <c r="I65">
        <f t="shared" si="1"/>
        <v>-90.07</v>
      </c>
      <c r="J65">
        <f t="shared" si="2"/>
        <v>319.47361184074526</v>
      </c>
      <c r="K65">
        <f>(I65-AVERAGE($I$15:I$51))^2</f>
        <v>3.9353981008029768E-2</v>
      </c>
      <c r="L65">
        <f t="shared" si="3"/>
        <v>17.873824768100008</v>
      </c>
      <c r="M65">
        <f>LOOKUP(F65,'[1]LM 8,42'!$A$2:$A$538,'[1]LM 8,42'!$B$2:$B$538)</f>
        <v>-85.9580078125</v>
      </c>
      <c r="N65">
        <f t="shared" si="4"/>
        <v>16.90847975006098</v>
      </c>
      <c r="O65">
        <f t="shared" si="5"/>
        <v>-4.1119921874999932</v>
      </c>
    </row>
    <row r="66" spans="1:15" x14ac:dyDescent="0.3">
      <c r="A66" s="2">
        <v>31376</v>
      </c>
      <c r="B66">
        <v>131.11000000000001</v>
      </c>
      <c r="C66">
        <v>-76.11</v>
      </c>
      <c r="D66">
        <v>-76.89</v>
      </c>
      <c r="F66">
        <v>52961</v>
      </c>
      <c r="G66">
        <v>-107.1545639038</v>
      </c>
      <c r="H66" s="2">
        <f t="shared" si="0"/>
        <v>49675</v>
      </c>
      <c r="I66">
        <f t="shared" si="1"/>
        <v>-90.07</v>
      </c>
      <c r="J66">
        <f t="shared" si="2"/>
        <v>291.88232378302598</v>
      </c>
      <c r="K66">
        <f>(I66-AVERAGE($I$15:I$51))^2</f>
        <v>3.9353981008029768E-2</v>
      </c>
      <c r="L66">
        <f t="shared" si="3"/>
        <v>17.084563903800003</v>
      </c>
      <c r="M66">
        <f>LOOKUP(F66,'[1]LM 8,42'!$A$2:$A$538,'[1]LM 8,42'!$B$2:$B$538)</f>
        <v>-85.528518676760001</v>
      </c>
      <c r="N66">
        <f t="shared" si="4"/>
        <v>20.625052609337672</v>
      </c>
      <c r="O66">
        <f t="shared" si="5"/>
        <v>-4.5414813232399922</v>
      </c>
    </row>
    <row r="67" spans="1:15" x14ac:dyDescent="0.3">
      <c r="A67" s="2">
        <v>31381</v>
      </c>
      <c r="B67">
        <v>130.88</v>
      </c>
      <c r="C67">
        <v>-75.88</v>
      </c>
      <c r="D67">
        <v>-76.66</v>
      </c>
      <c r="F67">
        <v>53327</v>
      </c>
      <c r="G67">
        <v>-106.5727386475</v>
      </c>
      <c r="H67" s="2">
        <f t="shared" si="0"/>
        <v>50041</v>
      </c>
      <c r="I67">
        <f t="shared" si="1"/>
        <v>-90.07</v>
      </c>
      <c r="J67">
        <f t="shared" si="2"/>
        <v>272.34038286769044</v>
      </c>
      <c r="K67">
        <f>(I67-AVERAGE($I$15:I$51))^2</f>
        <v>3.9353981008029768E-2</v>
      </c>
      <c r="L67">
        <f t="shared" si="3"/>
        <v>16.50273864750001</v>
      </c>
      <c r="M67">
        <f>LOOKUP(F67,'[1]LM 8,42'!$A$2:$A$538,'[1]LM 8,42'!$B$2:$B$538)</f>
        <v>-85.23715209961</v>
      </c>
      <c r="N67">
        <f t="shared" si="4"/>
        <v>23.356418828303962</v>
      </c>
      <c r="O67">
        <f t="shared" si="5"/>
        <v>-4.8328479003899929</v>
      </c>
    </row>
    <row r="68" spans="1:15" x14ac:dyDescent="0.3">
      <c r="A68" s="2">
        <v>31386</v>
      </c>
      <c r="B68">
        <v>130.65</v>
      </c>
      <c r="C68">
        <v>-75.650000000000006</v>
      </c>
      <c r="D68">
        <v>-76.430000000000007</v>
      </c>
      <c r="F68">
        <v>53692</v>
      </c>
      <c r="G68">
        <v>-106.1410522461</v>
      </c>
      <c r="H68" s="2">
        <f t="shared" ref="H68:H82" si="6">$H$2+F68-$F$2+1</f>
        <v>50406</v>
      </c>
      <c r="I68">
        <f t="shared" ref="I68:I82" si="7">IFERROR(VLOOKUP(H68,A:D,4,FALSE),IFERROR(VLOOKUP(H68,A:D,4),0))</f>
        <v>-90.07</v>
      </c>
      <c r="J68">
        <f t="shared" si="2"/>
        <v>258.27872029687614</v>
      </c>
      <c r="K68">
        <f>(I68-AVERAGE($I$15:I$51))^2</f>
        <v>3.9353981008029768E-2</v>
      </c>
      <c r="L68">
        <f t="shared" si="3"/>
        <v>16.07105224610001</v>
      </c>
      <c r="M68">
        <f>LOOKUP(F68,'[1]LM 8,42'!$A$2:$A$538,'[1]LM 8,42'!$B$2:$B$538)</f>
        <v>-85.0400390625</v>
      </c>
      <c r="N68">
        <f t="shared" si="4"/>
        <v>25.300507032775812</v>
      </c>
      <c r="O68">
        <f t="shared" si="5"/>
        <v>-5.0299609374999932</v>
      </c>
    </row>
    <row r="69" spans="1:15" x14ac:dyDescent="0.3">
      <c r="A69" s="2">
        <v>31391</v>
      </c>
      <c r="B69">
        <v>130.53</v>
      </c>
      <c r="C69">
        <v>-75.53</v>
      </c>
      <c r="D69">
        <v>-76.31</v>
      </c>
      <c r="F69">
        <v>54057</v>
      </c>
      <c r="G69">
        <v>-105.82150268549999</v>
      </c>
      <c r="H69" s="2">
        <f t="shared" si="6"/>
        <v>50771</v>
      </c>
      <c r="I69">
        <f t="shared" si="7"/>
        <v>-90.07</v>
      </c>
      <c r="J69">
        <f t="shared" si="2"/>
        <v>248.10983685131373</v>
      </c>
      <c r="K69">
        <f>(I69-AVERAGE($I$15:I$51))^2</f>
        <v>3.9353981008029768E-2</v>
      </c>
      <c r="L69">
        <f t="shared" si="3"/>
        <v>15.7515026855</v>
      </c>
      <c r="M69">
        <f>LOOKUP(F69,'[1]LM 8,42'!$A$2:$A$538,'[1]LM 8,42'!$B$2:$B$538)</f>
        <v>-84.911911010739999</v>
      </c>
      <c r="N69">
        <f t="shared" si="4"/>
        <v>26.605882021125186</v>
      </c>
      <c r="O69">
        <f t="shared" si="5"/>
        <v>-5.1580889892599942</v>
      </c>
    </row>
    <row r="70" spans="1:15" x14ac:dyDescent="0.3">
      <c r="A70" s="2">
        <v>31396</v>
      </c>
      <c r="B70">
        <v>130.36000000000001</v>
      </c>
      <c r="C70">
        <v>-75.36</v>
      </c>
      <c r="D70">
        <v>-76.14</v>
      </c>
      <c r="F70">
        <v>54422</v>
      </c>
      <c r="G70">
        <v>-105.5881576538</v>
      </c>
      <c r="H70" s="2">
        <f t="shared" si="6"/>
        <v>51136</v>
      </c>
      <c r="I70">
        <f t="shared" si="7"/>
        <v>-90.07</v>
      </c>
      <c r="J70">
        <f t="shared" si="2"/>
        <v>240.81321696819163</v>
      </c>
      <c r="K70">
        <f>(I70-AVERAGE($I$15:I$51))^2</f>
        <v>3.9353981008029768E-2</v>
      </c>
      <c r="L70">
        <f t="shared" si="3"/>
        <v>15.518157653800003</v>
      </c>
      <c r="M70">
        <f>LOOKUP(F70,'[1]LM 8,42'!$A$2:$A$538,'[1]LM 8,42'!$B$2:$B$538)</f>
        <v>-84.836067199710001</v>
      </c>
      <c r="N70">
        <f t="shared" si="4"/>
        <v>27.394052557951436</v>
      </c>
      <c r="O70">
        <f t="shared" si="5"/>
        <v>-5.2339328002899919</v>
      </c>
    </row>
    <row r="71" spans="1:15" x14ac:dyDescent="0.3">
      <c r="A71" s="2">
        <v>31398</v>
      </c>
      <c r="B71">
        <v>130.26</v>
      </c>
      <c r="C71">
        <v>-75.260000000000005</v>
      </c>
      <c r="D71">
        <v>-76.040000000000006</v>
      </c>
      <c r="F71">
        <v>54788</v>
      </c>
      <c r="G71">
        <v>-105.42235565190001</v>
      </c>
      <c r="H71" s="2">
        <f t="shared" si="6"/>
        <v>51502</v>
      </c>
      <c r="I71">
        <f t="shared" si="7"/>
        <v>-90.07</v>
      </c>
      <c r="J71">
        <f t="shared" si="2"/>
        <v>235.69482406242625</v>
      </c>
      <c r="K71">
        <f>(I71-AVERAGE($I$15:I$51))^2</f>
        <v>3.9353981008029768E-2</v>
      </c>
      <c r="L71">
        <f t="shared" si="3"/>
        <v>15.352355651900012</v>
      </c>
      <c r="M71">
        <f>LOOKUP(F71,'[1]LM 8,42'!$A$2:$A$538,'[1]LM 8,42'!$B$2:$B$538)</f>
        <v>-84.80103302002</v>
      </c>
      <c r="N71">
        <f t="shared" si="4"/>
        <v>27.762013036119487</v>
      </c>
      <c r="O71">
        <f t="shared" si="5"/>
        <v>-5.268966979979993</v>
      </c>
    </row>
    <row r="72" spans="1:15" x14ac:dyDescent="0.3">
      <c r="A72" s="2">
        <v>31401</v>
      </c>
      <c r="B72">
        <v>130.22</v>
      </c>
      <c r="C72">
        <v>-75.22</v>
      </c>
      <c r="D72">
        <v>-76</v>
      </c>
      <c r="F72">
        <v>55153</v>
      </c>
      <c r="G72">
        <v>-105.31144714360001</v>
      </c>
      <c r="H72" s="2">
        <f t="shared" si="6"/>
        <v>51867</v>
      </c>
      <c r="I72">
        <f t="shared" si="7"/>
        <v>-90.07</v>
      </c>
      <c r="J72">
        <f t="shared" si="2"/>
        <v>232.30171103115299</v>
      </c>
      <c r="K72">
        <f>(I72-AVERAGE($I$15:I$51))^2</f>
        <v>3.9353981008029768E-2</v>
      </c>
      <c r="L72">
        <f t="shared" si="3"/>
        <v>15.241447143600013</v>
      </c>
      <c r="M72">
        <f>LOOKUP(F72,'[1]LM 8,42'!$A$2:$A$538,'[1]LM 8,42'!$B$2:$B$538)</f>
        <v>-84.798690795900001</v>
      </c>
      <c r="N72">
        <f t="shared" si="4"/>
        <v>27.786700725229295</v>
      </c>
      <c r="O72">
        <f t="shared" si="5"/>
        <v>-5.2713092040999925</v>
      </c>
    </row>
    <row r="73" spans="1:15" x14ac:dyDescent="0.3">
      <c r="A73" s="2">
        <v>31406</v>
      </c>
      <c r="B73">
        <v>129.75</v>
      </c>
      <c r="C73">
        <v>-74.75</v>
      </c>
      <c r="D73">
        <v>-75.53</v>
      </c>
      <c r="F73">
        <v>55518</v>
      </c>
      <c r="G73">
        <v>-105.2440490723</v>
      </c>
      <c r="H73" s="2">
        <f t="shared" si="6"/>
        <v>52232</v>
      </c>
      <c r="I73">
        <f t="shared" si="7"/>
        <v>-90.07</v>
      </c>
      <c r="J73">
        <f t="shared" si="2"/>
        <v>230.25176524856872</v>
      </c>
      <c r="K73">
        <f>(I73-AVERAGE($I$15:I$51))^2</f>
        <v>3.9353981008029768E-2</v>
      </c>
      <c r="L73">
        <f t="shared" si="3"/>
        <v>15.174049072300008</v>
      </c>
      <c r="M73">
        <f>LOOKUP(F73,'[1]LM 8,42'!$A$2:$A$538,'[1]LM 8,42'!$B$2:$B$538)</f>
        <v>-84.82258605957</v>
      </c>
      <c r="N73">
        <f t="shared" si="4"/>
        <v>27.535353062219031</v>
      </c>
      <c r="O73">
        <f t="shared" si="5"/>
        <v>-5.2474139404299933</v>
      </c>
    </row>
    <row r="74" spans="1:15" x14ac:dyDescent="0.3">
      <c r="A74" s="2">
        <v>31412</v>
      </c>
      <c r="B74">
        <v>129.57</v>
      </c>
      <c r="C74">
        <v>-74.569999999999894</v>
      </c>
      <c r="D74">
        <v>-75.349999999999895</v>
      </c>
      <c r="F74">
        <v>55883</v>
      </c>
      <c r="G74">
        <v>-105.2119674683</v>
      </c>
      <c r="H74" s="2">
        <f t="shared" si="6"/>
        <v>52597</v>
      </c>
      <c r="I74">
        <f t="shared" si="7"/>
        <v>-90.07</v>
      </c>
      <c r="J74">
        <f t="shared" si="2"/>
        <v>229.2791788110558</v>
      </c>
      <c r="K74">
        <f>(I74-AVERAGE($I$15:I$51))^2</f>
        <v>3.9353981008029768E-2</v>
      </c>
      <c r="L74">
        <f t="shared" si="3"/>
        <v>15.14196746830001</v>
      </c>
      <c r="M74">
        <f>LOOKUP(F74,'[1]LM 8,42'!$A$2:$A$538,'[1]LM 8,42'!$B$2:$B$538)</f>
        <v>-84.86782836914</v>
      </c>
      <c r="N74">
        <f t="shared" si="4"/>
        <v>27.062589676924524</v>
      </c>
      <c r="O74">
        <f t="shared" si="5"/>
        <v>-5.2021716308599935</v>
      </c>
    </row>
    <row r="75" spans="1:15" x14ac:dyDescent="0.3">
      <c r="A75" s="2">
        <v>31417</v>
      </c>
      <c r="B75">
        <v>129.30000000000001</v>
      </c>
      <c r="C75">
        <v>-74.3</v>
      </c>
      <c r="D75">
        <v>-75.08</v>
      </c>
      <c r="F75">
        <v>56249</v>
      </c>
      <c r="G75">
        <v>-105.2094116211</v>
      </c>
      <c r="H75" s="2">
        <f t="shared" si="6"/>
        <v>52963</v>
      </c>
      <c r="I75">
        <f t="shared" si="7"/>
        <v>-90.07</v>
      </c>
      <c r="J75">
        <f t="shared" si="2"/>
        <v>229.20178423309801</v>
      </c>
      <c r="K75">
        <f>(I75-AVERAGE($I$15:I$51))^2</f>
        <v>3.9353981008029768E-2</v>
      </c>
      <c r="L75">
        <f t="shared" si="3"/>
        <v>15.13941162110001</v>
      </c>
      <c r="M75">
        <f>LOOKUP(F75,'[1]LM 8,42'!$A$2:$A$538,'[1]LM 8,42'!$B$2:$B$538)</f>
        <v>-84.93090057373</v>
      </c>
      <c r="N75">
        <f t="shared" si="4"/>
        <v>26.410342913088574</v>
      </c>
      <c r="O75">
        <f t="shared" si="5"/>
        <v>-5.1390994262699934</v>
      </c>
    </row>
    <row r="76" spans="1:15" x14ac:dyDescent="0.3">
      <c r="A76" s="2">
        <v>31422</v>
      </c>
      <c r="B76">
        <v>129.28</v>
      </c>
      <c r="C76">
        <v>-74.28</v>
      </c>
      <c r="D76">
        <v>-75.06</v>
      </c>
      <c r="F76">
        <v>56614</v>
      </c>
      <c r="G76">
        <v>-105.2304611206</v>
      </c>
      <c r="H76" s="2">
        <f t="shared" si="6"/>
        <v>53328</v>
      </c>
      <c r="I76">
        <f t="shared" si="7"/>
        <v>-90.07</v>
      </c>
      <c r="J76">
        <f t="shared" si="2"/>
        <v>229.83958138922435</v>
      </c>
      <c r="K76">
        <f>(I76-AVERAGE($I$15:I$51))^2</f>
        <v>3.9353981008029768E-2</v>
      </c>
      <c r="L76">
        <f t="shared" si="3"/>
        <v>15.160461120600004</v>
      </c>
      <c r="M76">
        <f>LOOKUP(F76,'[1]LM 8,42'!$A$2:$A$538,'[1]LM 8,42'!$B$2:$B$538)</f>
        <v>-85.00846862793</v>
      </c>
      <c r="N76">
        <f t="shared" si="4"/>
        <v>25.619099830448747</v>
      </c>
      <c r="O76">
        <f t="shared" si="5"/>
        <v>-5.061531372069993</v>
      </c>
    </row>
    <row r="77" spans="1:15" x14ac:dyDescent="0.3">
      <c r="A77" s="2">
        <v>31427</v>
      </c>
      <c r="B77">
        <v>129.229999999999</v>
      </c>
      <c r="C77">
        <v>-74.23</v>
      </c>
      <c r="D77">
        <v>-75.010000000000005</v>
      </c>
      <c r="F77">
        <v>56979</v>
      </c>
      <c r="G77">
        <v>-105.2714004517</v>
      </c>
      <c r="H77" s="2">
        <f t="shared" si="6"/>
        <v>53693</v>
      </c>
      <c r="I77">
        <f t="shared" si="7"/>
        <v>-90.07</v>
      </c>
      <c r="J77">
        <f t="shared" si="2"/>
        <v>231.08257569294528</v>
      </c>
      <c r="K77">
        <f>(I77-AVERAGE($I$15:I$51))^2</f>
        <v>3.9353981008029768E-2</v>
      </c>
      <c r="L77">
        <f t="shared" si="3"/>
        <v>15.20140045170001</v>
      </c>
      <c r="M77">
        <f>LOOKUP(F77,'[1]LM 8,42'!$A$2:$A$538,'[1]LM 8,42'!$B$2:$B$538)</f>
        <v>-85.09806060791</v>
      </c>
      <c r="N77">
        <f t="shared" si="4"/>
        <v>24.720181318616213</v>
      </c>
      <c r="O77">
        <f t="shared" si="5"/>
        <v>-4.9719393920899932</v>
      </c>
    </row>
    <row r="78" spans="1:15" x14ac:dyDescent="0.3">
      <c r="A78" s="2">
        <v>31432</v>
      </c>
      <c r="B78">
        <v>128.94999999999899</v>
      </c>
      <c r="C78">
        <v>-73.95</v>
      </c>
      <c r="D78">
        <v>-74.73</v>
      </c>
      <c r="F78">
        <v>57344</v>
      </c>
      <c r="G78">
        <v>-105.3287124634</v>
      </c>
      <c r="H78" s="2">
        <f t="shared" si="6"/>
        <v>54058</v>
      </c>
      <c r="I78">
        <f t="shared" si="7"/>
        <v>-90.07</v>
      </c>
      <c r="J78">
        <f t="shared" si="2"/>
        <v>232.82830604071856</v>
      </c>
      <c r="K78">
        <f>(I78-AVERAGE($I$15:I$51))^2</f>
        <v>3.9353981008029768E-2</v>
      </c>
      <c r="L78">
        <f t="shared" si="3"/>
        <v>15.258712463400002</v>
      </c>
      <c r="M78">
        <f>LOOKUP(F78,'[1]LM 8,42'!$A$2:$A$538,'[1]LM 8,42'!$B$2:$B$538)</f>
        <v>-85.197761535639998</v>
      </c>
      <c r="N78">
        <f t="shared" si="4"/>
        <v>23.738707653589046</v>
      </c>
      <c r="O78">
        <f t="shared" si="5"/>
        <v>-4.8722384643599952</v>
      </c>
    </row>
    <row r="79" spans="1:15" x14ac:dyDescent="0.3">
      <c r="A79" s="2">
        <v>31437</v>
      </c>
      <c r="B79">
        <v>129.02000000000001</v>
      </c>
      <c r="C79">
        <v>-74.02</v>
      </c>
      <c r="D79">
        <v>-74.8</v>
      </c>
      <c r="F79">
        <v>57710</v>
      </c>
      <c r="G79">
        <v>-105.3999404907</v>
      </c>
      <c r="H79" s="2">
        <f t="shared" si="6"/>
        <v>54424</v>
      </c>
      <c r="I79">
        <f t="shared" si="7"/>
        <v>-90.07</v>
      </c>
      <c r="J79">
        <f t="shared" si="2"/>
        <v>235.0070754484037</v>
      </c>
      <c r="K79">
        <f>(I79-AVERAGE($I$15:I$51))^2</f>
        <v>3.9353981008029768E-2</v>
      </c>
      <c r="L79">
        <f t="shared" si="3"/>
        <v>15.329940490700011</v>
      </c>
      <c r="M79">
        <f>LOOKUP(F79,'[1]LM 8,42'!$A$2:$A$538,'[1]LM 8,42'!$B$2:$B$538)</f>
        <v>-85.30616760254</v>
      </c>
      <c r="N79">
        <f t="shared" si="4"/>
        <v>22.694099111089422</v>
      </c>
      <c r="O79">
        <f t="shared" si="5"/>
        <v>-4.7638323974599928</v>
      </c>
    </row>
    <row r="80" spans="1:15" x14ac:dyDescent="0.3">
      <c r="A80" s="2">
        <v>31443</v>
      </c>
      <c r="B80">
        <v>128.71</v>
      </c>
      <c r="C80">
        <v>-73.709999999999894</v>
      </c>
      <c r="D80">
        <v>-74.489999999999895</v>
      </c>
      <c r="F80">
        <v>58075</v>
      </c>
      <c r="G80">
        <v>-105.48212432859999</v>
      </c>
      <c r="H80" s="2">
        <f t="shared" si="6"/>
        <v>54789</v>
      </c>
      <c r="I80">
        <f t="shared" si="7"/>
        <v>-90.07</v>
      </c>
      <c r="J80">
        <f t="shared" ref="J80:J82" si="8">(I80-G80)^2</f>
        <v>237.53357632022403</v>
      </c>
      <c r="K80">
        <f>(I80-AVERAGE($I$15:I$51))^2</f>
        <v>3.9353981008029768E-2</v>
      </c>
      <c r="L80">
        <f t="shared" ref="L80:L82" si="9">(I80-G80)</f>
        <v>15.412124328600001</v>
      </c>
      <c r="M80">
        <f>LOOKUP(F80,'[1]LM 8,42'!$A$2:$A$538,'[1]LM 8,42'!$B$2:$B$538)</f>
        <v>-85.421516418460001</v>
      </c>
      <c r="N80">
        <f t="shared" ref="N80:N82" si="10">(I80-M80)^2</f>
        <v>21.60839960784687</v>
      </c>
      <c r="O80">
        <f t="shared" ref="O80:O82" si="11">(I80-M80)</f>
        <v>-4.6484835815399919</v>
      </c>
    </row>
    <row r="81" spans="1:15" x14ac:dyDescent="0.3">
      <c r="A81" s="2">
        <v>31448</v>
      </c>
      <c r="B81">
        <v>128.51</v>
      </c>
      <c r="C81">
        <v>-73.510000000000005</v>
      </c>
      <c r="D81">
        <v>-74.290000000000006</v>
      </c>
      <c r="F81">
        <v>61727</v>
      </c>
      <c r="G81">
        <v>-106.62934875489999</v>
      </c>
      <c r="H81" s="2">
        <f t="shared" si="6"/>
        <v>58441</v>
      </c>
      <c r="I81">
        <f t="shared" si="7"/>
        <v>-90.07</v>
      </c>
      <c r="J81">
        <f t="shared" si="8"/>
        <v>274.21203118640818</v>
      </c>
      <c r="K81">
        <f>(I81-AVERAGE($I$15:I$51))^2</f>
        <v>3.9353981008029768E-2</v>
      </c>
      <c r="L81">
        <f t="shared" si="9"/>
        <v>16.5593487549</v>
      </c>
      <c r="M81">
        <f>LOOKUP(F81,'[1]LM 8,42'!$A$2:$A$538,'[1]LM 8,42'!$B$2:$B$538)</f>
        <v>-86.348136901860002</v>
      </c>
      <c r="N81">
        <f t="shared" si="10"/>
        <v>13.852264921296214</v>
      </c>
      <c r="O81">
        <f t="shared" si="11"/>
        <v>-3.7218630981399912</v>
      </c>
    </row>
    <row r="82" spans="1:15" x14ac:dyDescent="0.3">
      <c r="A82" s="2">
        <v>31453</v>
      </c>
      <c r="B82">
        <v>128.44999999999899</v>
      </c>
      <c r="C82">
        <v>-73.45</v>
      </c>
      <c r="D82">
        <v>-74.23</v>
      </c>
      <c r="F82">
        <v>65380</v>
      </c>
      <c r="G82">
        <v>-107.9362869263</v>
      </c>
      <c r="H82" s="2">
        <f t="shared" si="6"/>
        <v>62094</v>
      </c>
      <c r="I82">
        <f t="shared" si="7"/>
        <v>-90.07</v>
      </c>
      <c r="J82">
        <f t="shared" si="8"/>
        <v>319.20420853287851</v>
      </c>
      <c r="K82">
        <f>(I82-AVERAGE($I$15:I$51))^2</f>
        <v>3.9353981008029768E-2</v>
      </c>
      <c r="L82">
        <f t="shared" si="9"/>
        <v>17.866286926300006</v>
      </c>
      <c r="M82">
        <f>LOOKUP(F82,'[1]LM 8,42'!$A$2:$A$538,'[1]LM 8,42'!$B$2:$B$538)</f>
        <v>-87.758430480960001</v>
      </c>
      <c r="N82">
        <f t="shared" si="10"/>
        <v>5.3433536413547795</v>
      </c>
      <c r="O82">
        <f t="shared" si="11"/>
        <v>-2.3115695190399919</v>
      </c>
    </row>
    <row r="83" spans="1:15" x14ac:dyDescent="0.3">
      <c r="A83" s="2">
        <v>31456</v>
      </c>
      <c r="B83">
        <v>128.52000000000001</v>
      </c>
      <c r="C83">
        <v>-73.52</v>
      </c>
      <c r="D83">
        <v>-74.3</v>
      </c>
    </row>
    <row r="84" spans="1:15" x14ac:dyDescent="0.3">
      <c r="A84" s="2">
        <v>31458</v>
      </c>
      <c r="B84">
        <v>128.47</v>
      </c>
      <c r="C84">
        <v>-73.47</v>
      </c>
      <c r="D84">
        <v>-74.25</v>
      </c>
    </row>
    <row r="85" spans="1:15" x14ac:dyDescent="0.3">
      <c r="A85" s="2">
        <v>31463</v>
      </c>
      <c r="B85">
        <v>128.43</v>
      </c>
      <c r="C85">
        <v>-73.430000000000007</v>
      </c>
      <c r="D85">
        <v>-74.209999999999894</v>
      </c>
    </row>
    <row r="86" spans="1:15" x14ac:dyDescent="0.3">
      <c r="A86" s="2">
        <v>31468</v>
      </c>
      <c r="B86">
        <v>128.28</v>
      </c>
      <c r="C86">
        <v>-73.28</v>
      </c>
      <c r="D86">
        <v>-74.06</v>
      </c>
    </row>
    <row r="87" spans="1:15" x14ac:dyDescent="0.3">
      <c r="A87" s="2">
        <v>31471</v>
      </c>
      <c r="B87">
        <v>128.24</v>
      </c>
      <c r="C87">
        <v>-73.239999999999895</v>
      </c>
      <c r="D87">
        <v>-74.02</v>
      </c>
    </row>
    <row r="88" spans="1:15" x14ac:dyDescent="0.3">
      <c r="A88" s="2">
        <v>31476</v>
      </c>
      <c r="B88">
        <v>128.19999999999899</v>
      </c>
      <c r="C88">
        <v>-73.2</v>
      </c>
      <c r="D88">
        <v>-73.98</v>
      </c>
    </row>
    <row r="89" spans="1:15" x14ac:dyDescent="0.3">
      <c r="A89" s="2">
        <v>31481</v>
      </c>
      <c r="B89">
        <v>128.24</v>
      </c>
      <c r="C89">
        <v>-73.239999999999895</v>
      </c>
      <c r="D89">
        <v>-74.02</v>
      </c>
    </row>
    <row r="90" spans="1:15" x14ac:dyDescent="0.3">
      <c r="A90" s="2">
        <v>31486</v>
      </c>
      <c r="B90">
        <v>128.1</v>
      </c>
      <c r="C90">
        <v>-73.099999999999895</v>
      </c>
      <c r="D90">
        <v>-73.88</v>
      </c>
    </row>
    <row r="91" spans="1:15" x14ac:dyDescent="0.3">
      <c r="A91" s="2">
        <v>31491</v>
      </c>
      <c r="B91">
        <v>128.09</v>
      </c>
      <c r="C91">
        <v>-73.09</v>
      </c>
      <c r="D91">
        <v>-73.87</v>
      </c>
    </row>
    <row r="92" spans="1:15" x14ac:dyDescent="0.3">
      <c r="A92" s="2">
        <v>31496</v>
      </c>
      <c r="B92">
        <v>128.24</v>
      </c>
      <c r="C92">
        <v>-73.239999999999895</v>
      </c>
      <c r="D92">
        <v>-74.02</v>
      </c>
    </row>
    <row r="93" spans="1:15" x14ac:dyDescent="0.3">
      <c r="A93" s="2">
        <v>31497</v>
      </c>
      <c r="B93">
        <v>128.1</v>
      </c>
      <c r="C93">
        <v>-73.099999999999895</v>
      </c>
      <c r="D93">
        <v>-73.88</v>
      </c>
    </row>
    <row r="94" spans="1:15" x14ac:dyDescent="0.3">
      <c r="A94" s="2">
        <v>31502</v>
      </c>
      <c r="B94">
        <v>128.08000000000001</v>
      </c>
      <c r="C94">
        <v>-73.08</v>
      </c>
      <c r="D94">
        <v>-73.86</v>
      </c>
    </row>
    <row r="95" spans="1:15" x14ac:dyDescent="0.3">
      <c r="A95" s="2">
        <v>31507</v>
      </c>
      <c r="B95">
        <v>128.13999999999899</v>
      </c>
      <c r="C95">
        <v>-73.14</v>
      </c>
      <c r="D95">
        <v>-73.92</v>
      </c>
    </row>
    <row r="96" spans="1:15" x14ac:dyDescent="0.3">
      <c r="A96" s="2">
        <v>31512</v>
      </c>
      <c r="B96">
        <v>128.07</v>
      </c>
      <c r="C96">
        <v>-73.069999999999894</v>
      </c>
      <c r="D96">
        <v>-73.849999999999895</v>
      </c>
    </row>
    <row r="97" spans="1:4" x14ac:dyDescent="0.3">
      <c r="A97" s="2">
        <v>31517</v>
      </c>
      <c r="B97">
        <v>128.229999999999</v>
      </c>
      <c r="C97">
        <v>-73.23</v>
      </c>
      <c r="D97">
        <v>-74.010000000000005</v>
      </c>
    </row>
    <row r="98" spans="1:4" x14ac:dyDescent="0.3">
      <c r="A98" s="2">
        <v>31522</v>
      </c>
      <c r="B98">
        <v>128.25</v>
      </c>
      <c r="C98">
        <v>-73.25</v>
      </c>
      <c r="D98">
        <v>-74.03</v>
      </c>
    </row>
    <row r="99" spans="1:4" x14ac:dyDescent="0.3">
      <c r="A99" s="2">
        <v>31527</v>
      </c>
      <c r="B99">
        <v>128.13</v>
      </c>
      <c r="C99">
        <v>-73.13</v>
      </c>
      <c r="D99">
        <v>-73.91</v>
      </c>
    </row>
    <row r="100" spans="1:4" x14ac:dyDescent="0.3">
      <c r="A100" s="2">
        <v>31532</v>
      </c>
      <c r="B100">
        <v>128.13</v>
      </c>
      <c r="C100">
        <v>-73.13</v>
      </c>
      <c r="D100">
        <v>-73.91</v>
      </c>
    </row>
    <row r="101" spans="1:4" x14ac:dyDescent="0.3">
      <c r="A101" s="2">
        <v>31537</v>
      </c>
      <c r="B101">
        <v>128.16999999999899</v>
      </c>
      <c r="C101">
        <v>-73.17</v>
      </c>
      <c r="D101">
        <v>-73.95</v>
      </c>
    </row>
    <row r="102" spans="1:4" x14ac:dyDescent="0.3">
      <c r="A102" s="2">
        <v>31542</v>
      </c>
      <c r="B102">
        <v>128.24</v>
      </c>
      <c r="C102">
        <v>-73.239999999999895</v>
      </c>
      <c r="D102">
        <v>-74.02</v>
      </c>
    </row>
    <row r="103" spans="1:4" x14ac:dyDescent="0.3">
      <c r="A103" s="2">
        <v>31547</v>
      </c>
      <c r="B103">
        <v>128.16</v>
      </c>
      <c r="C103">
        <v>-73.16</v>
      </c>
      <c r="D103">
        <v>-73.94</v>
      </c>
    </row>
    <row r="104" spans="1:4" x14ac:dyDescent="0.3">
      <c r="A104" s="2">
        <v>31552</v>
      </c>
      <c r="B104">
        <v>128.27000000000001</v>
      </c>
      <c r="C104">
        <v>-73.27</v>
      </c>
      <c r="D104">
        <v>-74.05</v>
      </c>
    </row>
    <row r="105" spans="1:4" x14ac:dyDescent="0.3">
      <c r="A105" s="2">
        <v>31555</v>
      </c>
      <c r="B105">
        <v>128.41999999999899</v>
      </c>
      <c r="C105">
        <v>-73.42</v>
      </c>
      <c r="D105">
        <v>-74.2</v>
      </c>
    </row>
    <row r="106" spans="1:4" x14ac:dyDescent="0.3">
      <c r="A106" s="2">
        <v>31557</v>
      </c>
      <c r="B106">
        <v>128.59</v>
      </c>
      <c r="C106">
        <v>-73.59</v>
      </c>
      <c r="D106">
        <v>-74.37</v>
      </c>
    </row>
    <row r="107" spans="1:4" x14ac:dyDescent="0.3">
      <c r="A107" s="2">
        <v>31563</v>
      </c>
      <c r="B107">
        <v>128.97</v>
      </c>
      <c r="C107">
        <v>-73.97</v>
      </c>
      <c r="D107">
        <v>-74.75</v>
      </c>
    </row>
    <row r="108" spans="1:4" x14ac:dyDescent="0.3">
      <c r="A108" s="2">
        <v>31568</v>
      </c>
      <c r="B108">
        <v>129.47</v>
      </c>
      <c r="C108">
        <v>-74.47</v>
      </c>
      <c r="D108">
        <v>-75.25</v>
      </c>
    </row>
    <row r="109" spans="1:4" x14ac:dyDescent="0.3">
      <c r="A109" s="2">
        <v>31573</v>
      </c>
      <c r="B109">
        <v>129.97</v>
      </c>
      <c r="C109">
        <v>-74.97</v>
      </c>
      <c r="D109">
        <v>-75.75</v>
      </c>
    </row>
    <row r="110" spans="1:4" x14ac:dyDescent="0.3">
      <c r="A110" s="2">
        <v>31578</v>
      </c>
      <c r="B110">
        <v>130.52000000000001</v>
      </c>
      <c r="C110">
        <v>-75.52</v>
      </c>
      <c r="D110">
        <v>-76.3</v>
      </c>
    </row>
    <row r="111" spans="1:4" x14ac:dyDescent="0.3">
      <c r="A111" s="2">
        <v>31583</v>
      </c>
      <c r="B111">
        <v>131.03</v>
      </c>
      <c r="C111">
        <v>-76.03</v>
      </c>
      <c r="D111">
        <v>-76.81</v>
      </c>
    </row>
    <row r="112" spans="1:4" x14ac:dyDescent="0.3">
      <c r="A112" s="2">
        <v>31588</v>
      </c>
      <c r="B112">
        <v>131.5</v>
      </c>
      <c r="C112">
        <v>-76.5</v>
      </c>
      <c r="D112">
        <v>-77.28</v>
      </c>
    </row>
    <row r="113" spans="1:4" x14ac:dyDescent="0.3">
      <c r="A113" s="2">
        <v>31593</v>
      </c>
      <c r="B113">
        <v>131.87</v>
      </c>
      <c r="C113">
        <v>-76.87</v>
      </c>
      <c r="D113">
        <v>-77.650000000000006</v>
      </c>
    </row>
    <row r="114" spans="1:4" x14ac:dyDescent="0.3">
      <c r="A114" s="2">
        <v>31598</v>
      </c>
      <c r="B114">
        <v>132.32</v>
      </c>
      <c r="C114">
        <v>-77.319999999999894</v>
      </c>
      <c r="D114">
        <v>-78.099999999999895</v>
      </c>
    </row>
    <row r="115" spans="1:4" x14ac:dyDescent="0.3">
      <c r="A115" s="2">
        <v>31603</v>
      </c>
      <c r="B115">
        <v>132.61000000000001</v>
      </c>
      <c r="C115">
        <v>-77.61</v>
      </c>
      <c r="D115">
        <v>-78.39</v>
      </c>
    </row>
    <row r="116" spans="1:4" x14ac:dyDescent="0.3">
      <c r="A116" s="2">
        <v>31608</v>
      </c>
      <c r="B116">
        <v>133.02000000000001</v>
      </c>
      <c r="C116">
        <v>-78.02</v>
      </c>
      <c r="D116">
        <v>-78.8</v>
      </c>
    </row>
    <row r="117" spans="1:4" x14ac:dyDescent="0.3">
      <c r="A117" s="2">
        <v>31610</v>
      </c>
      <c r="B117">
        <v>133.06</v>
      </c>
      <c r="C117">
        <v>-78.06</v>
      </c>
      <c r="D117">
        <v>-78.84</v>
      </c>
    </row>
    <row r="118" spans="1:4" x14ac:dyDescent="0.3">
      <c r="A118" s="2">
        <v>31610</v>
      </c>
      <c r="B118">
        <v>131.78</v>
      </c>
      <c r="C118">
        <v>-76.78</v>
      </c>
      <c r="D118">
        <v>-77.56</v>
      </c>
    </row>
    <row r="119" spans="1:4" x14ac:dyDescent="0.3">
      <c r="A119" s="2">
        <v>31613</v>
      </c>
      <c r="B119">
        <v>133.02000000000001</v>
      </c>
      <c r="C119">
        <v>-78.02</v>
      </c>
      <c r="D119">
        <v>-78.8</v>
      </c>
    </row>
    <row r="120" spans="1:4" x14ac:dyDescent="0.3">
      <c r="A120" s="2">
        <v>31618</v>
      </c>
      <c r="B120">
        <v>133.18</v>
      </c>
      <c r="C120">
        <v>-78.180000000000007</v>
      </c>
      <c r="D120">
        <v>-78.959999999999894</v>
      </c>
    </row>
    <row r="121" spans="1:4" x14ac:dyDescent="0.3">
      <c r="A121" s="2">
        <v>31624</v>
      </c>
      <c r="B121">
        <v>133.62</v>
      </c>
      <c r="C121">
        <v>-78.62</v>
      </c>
      <c r="D121">
        <v>-79.400000000000006</v>
      </c>
    </row>
    <row r="122" spans="1:4" x14ac:dyDescent="0.3">
      <c r="A122" s="2">
        <v>31629</v>
      </c>
      <c r="B122">
        <v>133.9</v>
      </c>
      <c r="C122">
        <v>-78.900000000000006</v>
      </c>
      <c r="D122">
        <v>-79.680000000000007</v>
      </c>
    </row>
    <row r="123" spans="1:4" x14ac:dyDescent="0.3">
      <c r="A123" s="2">
        <v>31634</v>
      </c>
      <c r="B123">
        <v>134.07</v>
      </c>
      <c r="C123">
        <v>-79.069999999999894</v>
      </c>
      <c r="D123">
        <v>-79.849999999999895</v>
      </c>
    </row>
    <row r="124" spans="1:4" x14ac:dyDescent="0.3">
      <c r="A124" s="2">
        <v>31639</v>
      </c>
      <c r="B124">
        <v>134</v>
      </c>
      <c r="C124">
        <v>-79</v>
      </c>
      <c r="D124">
        <v>-79.78</v>
      </c>
    </row>
    <row r="125" spans="1:4" x14ac:dyDescent="0.3">
      <c r="A125" s="2">
        <v>31644</v>
      </c>
      <c r="B125">
        <v>134.07</v>
      </c>
      <c r="C125">
        <v>-79.069999999999894</v>
      </c>
      <c r="D125">
        <v>-79.849999999999895</v>
      </c>
    </row>
    <row r="126" spans="1:4" x14ac:dyDescent="0.3">
      <c r="A126" s="2">
        <v>31649</v>
      </c>
      <c r="B126">
        <v>134.37</v>
      </c>
      <c r="C126">
        <v>-79.37</v>
      </c>
      <c r="D126">
        <v>-80.150000000000006</v>
      </c>
    </row>
    <row r="127" spans="1:4" x14ac:dyDescent="0.3">
      <c r="A127" s="2">
        <v>31655</v>
      </c>
      <c r="B127">
        <v>134.69</v>
      </c>
      <c r="C127">
        <v>-79.69</v>
      </c>
      <c r="D127">
        <v>-80.47</v>
      </c>
    </row>
    <row r="128" spans="1:4" x14ac:dyDescent="0.3">
      <c r="A128" s="2">
        <v>31660</v>
      </c>
      <c r="B128">
        <v>134.65</v>
      </c>
      <c r="C128">
        <v>-79.650000000000006</v>
      </c>
      <c r="D128">
        <v>-80.430000000000007</v>
      </c>
    </row>
    <row r="129" spans="1:4" x14ac:dyDescent="0.3">
      <c r="A129" s="2">
        <v>31665</v>
      </c>
      <c r="B129">
        <v>134.69999999999899</v>
      </c>
      <c r="C129">
        <v>-79.7</v>
      </c>
      <c r="D129">
        <v>-80.48</v>
      </c>
    </row>
    <row r="130" spans="1:4" x14ac:dyDescent="0.3">
      <c r="A130" s="2">
        <v>31670</v>
      </c>
      <c r="B130">
        <v>134.63</v>
      </c>
      <c r="C130">
        <v>-79.63</v>
      </c>
      <c r="D130">
        <v>-80.41</v>
      </c>
    </row>
    <row r="131" spans="1:4" x14ac:dyDescent="0.3">
      <c r="A131" s="2">
        <v>31675</v>
      </c>
      <c r="B131">
        <v>134.5</v>
      </c>
      <c r="C131">
        <v>-79.5</v>
      </c>
      <c r="D131">
        <v>-80.28</v>
      </c>
    </row>
    <row r="132" spans="1:4" x14ac:dyDescent="0.3">
      <c r="A132" s="2">
        <v>31680</v>
      </c>
      <c r="B132">
        <v>134.38999999999899</v>
      </c>
      <c r="C132">
        <v>-79.39</v>
      </c>
      <c r="D132">
        <v>-80.17</v>
      </c>
    </row>
    <row r="133" spans="1:4" x14ac:dyDescent="0.3">
      <c r="A133" s="2">
        <v>31685</v>
      </c>
      <c r="B133">
        <v>134.4</v>
      </c>
      <c r="C133">
        <v>-79.400000000000006</v>
      </c>
      <c r="D133">
        <v>-80.180000000000007</v>
      </c>
    </row>
    <row r="134" spans="1:4" x14ac:dyDescent="0.3">
      <c r="A134" s="2">
        <v>31690</v>
      </c>
      <c r="B134">
        <v>134.34</v>
      </c>
      <c r="C134">
        <v>-79.34</v>
      </c>
      <c r="D134">
        <v>-80.12</v>
      </c>
    </row>
    <row r="135" spans="1:4" x14ac:dyDescent="0.3">
      <c r="A135" s="2">
        <v>31695</v>
      </c>
      <c r="B135">
        <v>134.34</v>
      </c>
      <c r="C135">
        <v>-79.34</v>
      </c>
      <c r="D135">
        <v>-80.12</v>
      </c>
    </row>
    <row r="136" spans="1:4" x14ac:dyDescent="0.3">
      <c r="A136" s="2">
        <v>31700</v>
      </c>
      <c r="B136">
        <v>134.1</v>
      </c>
      <c r="C136">
        <v>-79.099999999999895</v>
      </c>
      <c r="D136">
        <v>-79.88</v>
      </c>
    </row>
    <row r="137" spans="1:4" x14ac:dyDescent="0.3">
      <c r="A137" s="2">
        <v>31705</v>
      </c>
      <c r="B137">
        <v>134.08000000000001</v>
      </c>
      <c r="C137">
        <v>-79.08</v>
      </c>
      <c r="D137">
        <v>-79.86</v>
      </c>
    </row>
    <row r="138" spans="1:4" x14ac:dyDescent="0.3">
      <c r="A138" s="2">
        <v>31710</v>
      </c>
      <c r="B138">
        <v>134</v>
      </c>
      <c r="C138">
        <v>-79</v>
      </c>
      <c r="D138">
        <v>-79.78</v>
      </c>
    </row>
    <row r="139" spans="1:4" x14ac:dyDescent="0.3">
      <c r="A139" s="2">
        <v>31716</v>
      </c>
      <c r="B139">
        <v>133.99</v>
      </c>
      <c r="C139">
        <v>-78.989999999999895</v>
      </c>
      <c r="D139">
        <v>-79.77</v>
      </c>
    </row>
    <row r="140" spans="1:4" x14ac:dyDescent="0.3">
      <c r="A140" s="2">
        <v>31721</v>
      </c>
      <c r="B140">
        <v>133.86000000000001</v>
      </c>
      <c r="C140">
        <v>-78.86</v>
      </c>
      <c r="D140">
        <v>-79.64</v>
      </c>
    </row>
    <row r="141" spans="1:4" x14ac:dyDescent="0.3">
      <c r="A141" s="2">
        <v>31726</v>
      </c>
      <c r="B141">
        <v>133.85</v>
      </c>
      <c r="C141">
        <v>-78.849999999999895</v>
      </c>
      <c r="D141">
        <v>-79.63</v>
      </c>
    </row>
    <row r="142" spans="1:4" x14ac:dyDescent="0.3">
      <c r="A142" s="2">
        <v>31731</v>
      </c>
      <c r="B142">
        <v>133.81</v>
      </c>
      <c r="C142">
        <v>-78.81</v>
      </c>
      <c r="D142">
        <v>-79.59</v>
      </c>
    </row>
    <row r="143" spans="1:4" x14ac:dyDescent="0.3">
      <c r="A143" s="2">
        <v>31736</v>
      </c>
      <c r="B143">
        <v>133.63999999999899</v>
      </c>
      <c r="C143">
        <v>-78.64</v>
      </c>
      <c r="D143">
        <v>-79.42</v>
      </c>
    </row>
    <row r="144" spans="1:4" x14ac:dyDescent="0.3">
      <c r="A144" s="2">
        <v>31741</v>
      </c>
      <c r="B144">
        <v>133.47</v>
      </c>
      <c r="C144">
        <v>-78.47</v>
      </c>
      <c r="D144">
        <v>-79.25</v>
      </c>
    </row>
    <row r="145" spans="1:4" x14ac:dyDescent="0.3">
      <c r="A145" s="2">
        <v>31746</v>
      </c>
      <c r="B145">
        <v>133.33000000000001</v>
      </c>
      <c r="C145">
        <v>-78.33</v>
      </c>
      <c r="D145">
        <v>-79.11</v>
      </c>
    </row>
    <row r="146" spans="1:4" x14ac:dyDescent="0.3">
      <c r="A146" s="2">
        <v>31749</v>
      </c>
      <c r="B146">
        <v>133.04</v>
      </c>
      <c r="C146">
        <v>-78.040000000000006</v>
      </c>
      <c r="D146">
        <v>-78.819999999999894</v>
      </c>
    </row>
    <row r="147" spans="1:4" x14ac:dyDescent="0.3">
      <c r="A147" s="2">
        <v>31751</v>
      </c>
      <c r="B147">
        <v>133.16</v>
      </c>
      <c r="C147">
        <v>-78.16</v>
      </c>
      <c r="D147">
        <v>-78.94</v>
      </c>
    </row>
    <row r="148" spans="1:4" x14ac:dyDescent="0.3">
      <c r="A148" s="2">
        <v>31756</v>
      </c>
      <c r="B148">
        <v>132.99</v>
      </c>
      <c r="C148">
        <v>-77.989999999999895</v>
      </c>
      <c r="D148">
        <v>-78.77</v>
      </c>
    </row>
    <row r="149" spans="1:4" x14ac:dyDescent="0.3">
      <c r="A149" s="2">
        <v>31761</v>
      </c>
      <c r="B149">
        <v>132.94</v>
      </c>
      <c r="C149">
        <v>-77.94</v>
      </c>
      <c r="D149">
        <v>-78.72</v>
      </c>
    </row>
    <row r="150" spans="1:4" x14ac:dyDescent="0.3">
      <c r="A150" s="2">
        <v>31766</v>
      </c>
      <c r="B150">
        <v>132.76</v>
      </c>
      <c r="C150">
        <v>-77.760000000000005</v>
      </c>
      <c r="D150">
        <v>-78.540000000000006</v>
      </c>
    </row>
    <row r="151" spans="1:4" x14ac:dyDescent="0.3">
      <c r="A151" s="2">
        <v>31771</v>
      </c>
      <c r="B151">
        <v>132.32</v>
      </c>
      <c r="C151">
        <v>-77.319999999999894</v>
      </c>
      <c r="D151">
        <v>-78.099999999999895</v>
      </c>
    </row>
    <row r="152" spans="1:4" x14ac:dyDescent="0.3">
      <c r="A152" s="2">
        <v>31777</v>
      </c>
      <c r="B152">
        <v>132.26</v>
      </c>
      <c r="C152">
        <v>-77.260000000000005</v>
      </c>
      <c r="D152">
        <v>-78.040000000000006</v>
      </c>
    </row>
    <row r="153" spans="1:4" x14ac:dyDescent="0.3">
      <c r="A153" s="2">
        <v>31782</v>
      </c>
      <c r="B153">
        <v>132.08000000000001</v>
      </c>
      <c r="C153">
        <v>-77.08</v>
      </c>
      <c r="D153">
        <v>-77.86</v>
      </c>
    </row>
    <row r="154" spans="1:4" x14ac:dyDescent="0.3">
      <c r="A154" s="2">
        <v>31787</v>
      </c>
      <c r="B154">
        <v>132.01</v>
      </c>
      <c r="C154">
        <v>-77.010000000000005</v>
      </c>
      <c r="D154">
        <v>-77.790000000000006</v>
      </c>
    </row>
    <row r="155" spans="1:4" x14ac:dyDescent="0.3">
      <c r="A155" s="2">
        <v>31792</v>
      </c>
      <c r="B155">
        <v>131.93</v>
      </c>
      <c r="C155">
        <v>-76.930000000000007</v>
      </c>
      <c r="D155">
        <v>-77.709999999999894</v>
      </c>
    </row>
    <row r="156" spans="1:4" x14ac:dyDescent="0.3">
      <c r="A156" s="2">
        <v>31797</v>
      </c>
      <c r="B156">
        <v>131.68</v>
      </c>
      <c r="C156">
        <v>-76.680000000000007</v>
      </c>
      <c r="D156">
        <v>-77.459999999999894</v>
      </c>
    </row>
    <row r="157" spans="1:4" x14ac:dyDescent="0.3">
      <c r="A157" s="2">
        <v>31802</v>
      </c>
      <c r="B157">
        <v>131.63</v>
      </c>
      <c r="C157">
        <v>-76.63</v>
      </c>
      <c r="D157">
        <v>-77.41</v>
      </c>
    </row>
    <row r="158" spans="1:4" x14ac:dyDescent="0.3">
      <c r="A158" s="2">
        <v>31808</v>
      </c>
      <c r="B158">
        <v>131.41</v>
      </c>
      <c r="C158">
        <v>-76.41</v>
      </c>
      <c r="D158">
        <v>-77.19</v>
      </c>
    </row>
    <row r="159" spans="1:4" x14ac:dyDescent="0.3">
      <c r="A159" s="2">
        <v>31813</v>
      </c>
      <c r="B159">
        <v>131.5</v>
      </c>
      <c r="C159">
        <v>-76.5</v>
      </c>
      <c r="D159">
        <v>-77.28</v>
      </c>
    </row>
    <row r="160" spans="1:4" x14ac:dyDescent="0.3">
      <c r="A160" s="2">
        <v>31818</v>
      </c>
      <c r="B160">
        <v>131.43</v>
      </c>
      <c r="C160">
        <v>-76.430000000000007</v>
      </c>
      <c r="D160">
        <v>-77.209999999999894</v>
      </c>
    </row>
    <row r="161" spans="1:4" x14ac:dyDescent="0.3">
      <c r="A161" s="2">
        <v>31821</v>
      </c>
      <c r="B161">
        <v>131.36000000000001</v>
      </c>
      <c r="C161">
        <v>-76.36</v>
      </c>
      <c r="D161">
        <v>-77.14</v>
      </c>
    </row>
    <row r="162" spans="1:4" x14ac:dyDescent="0.3">
      <c r="A162" s="2">
        <v>31823</v>
      </c>
      <c r="B162">
        <v>131.38</v>
      </c>
      <c r="C162">
        <v>-76.38</v>
      </c>
      <c r="D162">
        <v>-77.16</v>
      </c>
    </row>
    <row r="163" spans="1:4" x14ac:dyDescent="0.3">
      <c r="A163" s="2">
        <v>31828</v>
      </c>
      <c r="B163">
        <v>131.30000000000001</v>
      </c>
      <c r="C163">
        <v>-76.3</v>
      </c>
      <c r="D163">
        <v>-77.08</v>
      </c>
    </row>
    <row r="164" spans="1:4" x14ac:dyDescent="0.3">
      <c r="A164" s="2">
        <v>31833</v>
      </c>
      <c r="B164">
        <v>131.229999999999</v>
      </c>
      <c r="C164">
        <v>-76.23</v>
      </c>
      <c r="D164">
        <v>-77.010000000000005</v>
      </c>
    </row>
    <row r="165" spans="1:4" x14ac:dyDescent="0.3">
      <c r="A165" s="2">
        <v>31836</v>
      </c>
      <c r="B165">
        <v>131.229999999999</v>
      </c>
      <c r="C165">
        <v>-76.23</v>
      </c>
      <c r="D165">
        <v>-77.010000000000005</v>
      </c>
    </row>
    <row r="166" spans="1:4" x14ac:dyDescent="0.3">
      <c r="A166" s="2">
        <v>31841</v>
      </c>
      <c r="B166">
        <v>131.13999999999899</v>
      </c>
      <c r="C166">
        <v>-76.14</v>
      </c>
      <c r="D166">
        <v>-76.92</v>
      </c>
    </row>
    <row r="167" spans="1:4" x14ac:dyDescent="0.3">
      <c r="A167" s="2">
        <v>31846</v>
      </c>
      <c r="B167">
        <v>131.02000000000001</v>
      </c>
      <c r="C167">
        <v>-76.02</v>
      </c>
      <c r="D167">
        <v>-76.8</v>
      </c>
    </row>
    <row r="168" spans="1:4" x14ac:dyDescent="0.3">
      <c r="A168" s="2">
        <v>31851</v>
      </c>
      <c r="B168">
        <v>130.91</v>
      </c>
      <c r="C168">
        <v>-75.91</v>
      </c>
      <c r="D168">
        <v>-76.69</v>
      </c>
    </row>
    <row r="169" spans="1:4" x14ac:dyDescent="0.3">
      <c r="A169" s="2">
        <v>31856</v>
      </c>
      <c r="B169">
        <v>130.77000000000001</v>
      </c>
      <c r="C169">
        <v>-75.77</v>
      </c>
      <c r="D169">
        <v>-76.55</v>
      </c>
    </row>
    <row r="170" spans="1:4" x14ac:dyDescent="0.3">
      <c r="A170" s="2">
        <v>31861</v>
      </c>
      <c r="B170">
        <v>130.85</v>
      </c>
      <c r="C170">
        <v>-75.849999999999895</v>
      </c>
      <c r="D170">
        <v>-76.63</v>
      </c>
    </row>
    <row r="171" spans="1:4" x14ac:dyDescent="0.3">
      <c r="A171" s="2">
        <v>31867</v>
      </c>
      <c r="B171">
        <v>130.80000000000001</v>
      </c>
      <c r="C171">
        <v>-75.8</v>
      </c>
      <c r="D171">
        <v>-76.58</v>
      </c>
    </row>
    <row r="172" spans="1:4" x14ac:dyDescent="0.3">
      <c r="A172" s="2">
        <v>31872</v>
      </c>
      <c r="B172">
        <v>130.84</v>
      </c>
      <c r="C172">
        <v>-75.84</v>
      </c>
      <c r="D172">
        <v>-76.62</v>
      </c>
    </row>
    <row r="173" spans="1:4" x14ac:dyDescent="0.3">
      <c r="A173" s="2">
        <v>31877</v>
      </c>
      <c r="B173">
        <v>130.88999999999899</v>
      </c>
      <c r="C173">
        <v>-75.89</v>
      </c>
      <c r="D173">
        <v>-76.67</v>
      </c>
    </row>
    <row r="174" spans="1:4" x14ac:dyDescent="0.3">
      <c r="A174" s="2">
        <v>31882</v>
      </c>
      <c r="B174">
        <v>130.99</v>
      </c>
      <c r="C174">
        <v>-75.989999999999895</v>
      </c>
      <c r="D174">
        <v>-76.77</v>
      </c>
    </row>
    <row r="175" spans="1:4" x14ac:dyDescent="0.3">
      <c r="A175" s="2">
        <v>31887</v>
      </c>
      <c r="B175">
        <v>130.84</v>
      </c>
      <c r="C175">
        <v>-75.84</v>
      </c>
      <c r="D175">
        <v>-76.62</v>
      </c>
    </row>
    <row r="176" spans="1:4" x14ac:dyDescent="0.3">
      <c r="A176" s="2">
        <v>31892</v>
      </c>
      <c r="B176">
        <v>130.78</v>
      </c>
      <c r="C176">
        <v>-75.78</v>
      </c>
      <c r="D176">
        <v>-76.56</v>
      </c>
    </row>
    <row r="177" spans="1:4" x14ac:dyDescent="0.3">
      <c r="A177" s="2">
        <v>31897</v>
      </c>
      <c r="B177">
        <v>130.76</v>
      </c>
      <c r="C177">
        <v>-75.760000000000005</v>
      </c>
      <c r="D177">
        <v>-76.540000000000006</v>
      </c>
    </row>
    <row r="178" spans="1:4" x14ac:dyDescent="0.3">
      <c r="A178" s="2">
        <v>31902</v>
      </c>
      <c r="B178">
        <v>130.88999999999899</v>
      </c>
      <c r="C178">
        <v>-75.89</v>
      </c>
      <c r="D178">
        <v>-76.67</v>
      </c>
    </row>
    <row r="179" spans="1:4" x14ac:dyDescent="0.3">
      <c r="A179" s="2">
        <v>31907</v>
      </c>
      <c r="B179">
        <v>130.96</v>
      </c>
      <c r="C179">
        <v>-75.959999999999894</v>
      </c>
      <c r="D179">
        <v>-76.739999999999895</v>
      </c>
    </row>
    <row r="180" spans="1:4" x14ac:dyDescent="0.3">
      <c r="A180" s="2">
        <v>31912</v>
      </c>
      <c r="B180">
        <v>131.05000000000001</v>
      </c>
      <c r="C180">
        <v>-76.05</v>
      </c>
      <c r="D180">
        <v>-76.83</v>
      </c>
    </row>
    <row r="181" spans="1:4" x14ac:dyDescent="0.3">
      <c r="A181" s="2">
        <v>31917</v>
      </c>
      <c r="B181">
        <v>131.37</v>
      </c>
      <c r="C181">
        <v>-76.37</v>
      </c>
      <c r="D181">
        <v>-77.150000000000006</v>
      </c>
    </row>
    <row r="182" spans="1:4" x14ac:dyDescent="0.3">
      <c r="A182" s="2">
        <v>31922</v>
      </c>
      <c r="B182">
        <v>131.61000000000001</v>
      </c>
      <c r="C182">
        <v>-76.61</v>
      </c>
      <c r="D182">
        <v>-77.39</v>
      </c>
    </row>
    <row r="183" spans="1:4" x14ac:dyDescent="0.3">
      <c r="A183" s="2">
        <v>31928</v>
      </c>
      <c r="B183">
        <v>131.91999999999899</v>
      </c>
      <c r="C183">
        <v>-76.92</v>
      </c>
      <c r="D183">
        <v>-77.7</v>
      </c>
    </row>
    <row r="184" spans="1:4" x14ac:dyDescent="0.3">
      <c r="A184" s="2">
        <v>31933</v>
      </c>
      <c r="B184">
        <v>132.04</v>
      </c>
      <c r="C184">
        <v>-77.040000000000006</v>
      </c>
      <c r="D184">
        <v>-77.819999999999894</v>
      </c>
    </row>
    <row r="185" spans="1:4" x14ac:dyDescent="0.3">
      <c r="A185" s="2">
        <v>31938</v>
      </c>
      <c r="B185">
        <v>132.31</v>
      </c>
      <c r="C185">
        <v>-77.31</v>
      </c>
      <c r="D185">
        <v>-78.09</v>
      </c>
    </row>
    <row r="186" spans="1:4" x14ac:dyDescent="0.3">
      <c r="A186" s="2">
        <v>31943</v>
      </c>
      <c r="B186">
        <v>132.41999999999899</v>
      </c>
      <c r="C186">
        <v>-77.42</v>
      </c>
      <c r="D186">
        <v>-78.2</v>
      </c>
    </row>
    <row r="187" spans="1:4" x14ac:dyDescent="0.3">
      <c r="A187" s="2">
        <v>31948</v>
      </c>
      <c r="B187">
        <v>132.61000000000001</v>
      </c>
      <c r="C187">
        <v>-77.61</v>
      </c>
      <c r="D187">
        <v>-78.39</v>
      </c>
    </row>
    <row r="188" spans="1:4" x14ac:dyDescent="0.3">
      <c r="A188" s="2">
        <v>31953</v>
      </c>
      <c r="B188">
        <v>132.69</v>
      </c>
      <c r="C188">
        <v>-77.69</v>
      </c>
      <c r="D188">
        <v>-78.47</v>
      </c>
    </row>
    <row r="189" spans="1:4" x14ac:dyDescent="0.3">
      <c r="A189" s="2">
        <v>31958</v>
      </c>
      <c r="B189">
        <v>132.81</v>
      </c>
      <c r="C189">
        <v>-77.81</v>
      </c>
      <c r="D189">
        <v>-78.59</v>
      </c>
    </row>
    <row r="190" spans="1:4" x14ac:dyDescent="0.3">
      <c r="A190" s="2">
        <v>31963</v>
      </c>
      <c r="B190">
        <v>132.94999999999899</v>
      </c>
      <c r="C190">
        <v>-77.95</v>
      </c>
      <c r="D190">
        <v>-78.73</v>
      </c>
    </row>
    <row r="191" spans="1:4" x14ac:dyDescent="0.3">
      <c r="A191" s="2">
        <v>31968</v>
      </c>
      <c r="B191">
        <v>133.12</v>
      </c>
      <c r="C191">
        <v>-78.12</v>
      </c>
      <c r="D191">
        <v>-78.900000000000006</v>
      </c>
    </row>
    <row r="192" spans="1:4" x14ac:dyDescent="0.3">
      <c r="A192" s="2">
        <v>31973</v>
      </c>
      <c r="B192">
        <v>133.31</v>
      </c>
      <c r="C192">
        <v>-78.31</v>
      </c>
      <c r="D192">
        <v>-79.09</v>
      </c>
    </row>
    <row r="193" spans="1:4" x14ac:dyDescent="0.3">
      <c r="A193" s="2">
        <v>31978</v>
      </c>
      <c r="B193">
        <v>133.46</v>
      </c>
      <c r="C193">
        <v>-78.459999999999894</v>
      </c>
      <c r="D193">
        <v>-79.239999999999895</v>
      </c>
    </row>
    <row r="194" spans="1:4" x14ac:dyDescent="0.3">
      <c r="A194" s="2">
        <v>31983</v>
      </c>
      <c r="B194">
        <v>133.66999999999899</v>
      </c>
      <c r="C194">
        <v>-78.67</v>
      </c>
      <c r="D194">
        <v>-79.45</v>
      </c>
    </row>
    <row r="195" spans="1:4" x14ac:dyDescent="0.3">
      <c r="A195" s="2">
        <v>31994</v>
      </c>
      <c r="B195">
        <v>133.91</v>
      </c>
      <c r="C195">
        <v>-78.91</v>
      </c>
      <c r="D195">
        <v>-79.69</v>
      </c>
    </row>
    <row r="196" spans="1:4" x14ac:dyDescent="0.3">
      <c r="A196" s="2">
        <v>31999</v>
      </c>
      <c r="B196">
        <v>133.6</v>
      </c>
      <c r="C196">
        <v>-78.599999999999895</v>
      </c>
      <c r="D196">
        <v>-79.38</v>
      </c>
    </row>
    <row r="197" spans="1:4" x14ac:dyDescent="0.3">
      <c r="A197" s="2">
        <v>32004</v>
      </c>
      <c r="B197">
        <v>133.38999999999899</v>
      </c>
      <c r="C197">
        <v>-78.39</v>
      </c>
      <c r="D197">
        <v>-79.17</v>
      </c>
    </row>
    <row r="198" spans="1:4" x14ac:dyDescent="0.3">
      <c r="A198" s="2">
        <v>32009</v>
      </c>
      <c r="B198">
        <v>133.38</v>
      </c>
      <c r="C198">
        <v>-78.38</v>
      </c>
      <c r="D198">
        <v>-79.16</v>
      </c>
    </row>
    <row r="199" spans="1:4" x14ac:dyDescent="0.3">
      <c r="A199" s="2">
        <v>32014</v>
      </c>
      <c r="B199">
        <v>133.55000000000001</v>
      </c>
      <c r="C199">
        <v>-78.55</v>
      </c>
      <c r="D199">
        <v>-79.33</v>
      </c>
    </row>
    <row r="200" spans="1:4" x14ac:dyDescent="0.3">
      <c r="A200" s="2">
        <v>32025</v>
      </c>
      <c r="B200">
        <v>133.79</v>
      </c>
      <c r="C200">
        <v>-78.790000000000006</v>
      </c>
      <c r="D200">
        <v>-79.569999999999894</v>
      </c>
    </row>
    <row r="201" spans="1:4" x14ac:dyDescent="0.3">
      <c r="A201" s="2">
        <v>32030</v>
      </c>
      <c r="B201">
        <v>133.84</v>
      </c>
      <c r="C201">
        <v>-78.84</v>
      </c>
      <c r="D201">
        <v>-79.62</v>
      </c>
    </row>
    <row r="202" spans="1:4" x14ac:dyDescent="0.3">
      <c r="A202" s="2">
        <v>32035</v>
      </c>
      <c r="B202">
        <v>133.91</v>
      </c>
      <c r="C202">
        <v>-78.91</v>
      </c>
      <c r="D202">
        <v>-79.69</v>
      </c>
    </row>
    <row r="203" spans="1:4" x14ac:dyDescent="0.3">
      <c r="A203" s="2">
        <v>32040</v>
      </c>
      <c r="B203">
        <v>133.91999999999899</v>
      </c>
      <c r="C203">
        <v>-78.92</v>
      </c>
      <c r="D203">
        <v>-79.7</v>
      </c>
    </row>
    <row r="204" spans="1:4" x14ac:dyDescent="0.3">
      <c r="A204" s="2">
        <v>32045</v>
      </c>
      <c r="B204">
        <v>133.96</v>
      </c>
      <c r="C204">
        <v>-78.959999999999894</v>
      </c>
      <c r="D204">
        <v>-79.739999999999895</v>
      </c>
    </row>
    <row r="205" spans="1:4" x14ac:dyDescent="0.3">
      <c r="A205" s="2">
        <v>32055</v>
      </c>
      <c r="B205">
        <v>133.96</v>
      </c>
      <c r="C205">
        <v>-78.959999999999894</v>
      </c>
      <c r="D205">
        <v>-79.739999999999895</v>
      </c>
    </row>
    <row r="206" spans="1:4" x14ac:dyDescent="0.3">
      <c r="A206" s="2">
        <v>32060</v>
      </c>
      <c r="B206">
        <v>133.99</v>
      </c>
      <c r="C206">
        <v>-78.989999999999895</v>
      </c>
      <c r="D206">
        <v>-79.77</v>
      </c>
    </row>
    <row r="207" spans="1:4" x14ac:dyDescent="0.3">
      <c r="A207" s="2">
        <v>32065</v>
      </c>
      <c r="B207">
        <v>133.87</v>
      </c>
      <c r="C207">
        <v>-78.87</v>
      </c>
      <c r="D207">
        <v>-79.650000000000006</v>
      </c>
    </row>
    <row r="208" spans="1:4" x14ac:dyDescent="0.3">
      <c r="A208" s="2">
        <v>32070</v>
      </c>
      <c r="B208">
        <v>133.75</v>
      </c>
      <c r="C208">
        <v>-78.75</v>
      </c>
      <c r="D208">
        <v>-79.53</v>
      </c>
    </row>
    <row r="209" spans="1:4" x14ac:dyDescent="0.3">
      <c r="A209" s="2">
        <v>32075</v>
      </c>
      <c r="B209">
        <v>133.78</v>
      </c>
      <c r="C209">
        <v>-78.78</v>
      </c>
      <c r="D209">
        <v>-79.56</v>
      </c>
    </row>
    <row r="210" spans="1:4" x14ac:dyDescent="0.3">
      <c r="A210" s="2">
        <v>32086</v>
      </c>
      <c r="B210">
        <v>133.63999999999899</v>
      </c>
      <c r="C210">
        <v>-78.64</v>
      </c>
      <c r="D210">
        <v>-79.42</v>
      </c>
    </row>
    <row r="211" spans="1:4" x14ac:dyDescent="0.3">
      <c r="A211" s="2">
        <v>32091</v>
      </c>
      <c r="B211">
        <v>133.66</v>
      </c>
      <c r="C211">
        <v>-78.66</v>
      </c>
      <c r="D211">
        <v>-79.44</v>
      </c>
    </row>
    <row r="212" spans="1:4" x14ac:dyDescent="0.3">
      <c r="A212" s="2">
        <v>32254</v>
      </c>
      <c r="B212">
        <v>129.32</v>
      </c>
      <c r="C212">
        <v>-74.319999999999894</v>
      </c>
      <c r="D212">
        <v>-75.099999999999895</v>
      </c>
    </row>
    <row r="213" spans="1:4" x14ac:dyDescent="0.3">
      <c r="A213" s="2">
        <v>32322</v>
      </c>
      <c r="B213">
        <v>133.69999999999899</v>
      </c>
      <c r="C213">
        <v>-78.7</v>
      </c>
      <c r="D213">
        <v>-79.48</v>
      </c>
    </row>
    <row r="214" spans="1:4" x14ac:dyDescent="0.3">
      <c r="A214" s="2">
        <v>32372</v>
      </c>
      <c r="B214">
        <v>136.09</v>
      </c>
      <c r="C214">
        <v>-81.09</v>
      </c>
      <c r="D214">
        <v>-81.87</v>
      </c>
    </row>
    <row r="215" spans="1:4" x14ac:dyDescent="0.3">
      <c r="A215" s="2">
        <v>32374</v>
      </c>
      <c r="B215">
        <v>136.07</v>
      </c>
      <c r="C215">
        <v>-81.069999999999894</v>
      </c>
      <c r="D215">
        <v>-81.849999999999895</v>
      </c>
    </row>
    <row r="216" spans="1:4" x14ac:dyDescent="0.3">
      <c r="A216" s="2">
        <v>32440</v>
      </c>
      <c r="B216">
        <v>135.29</v>
      </c>
      <c r="C216">
        <v>-80.290000000000006</v>
      </c>
      <c r="D216">
        <v>-81.069999999999894</v>
      </c>
    </row>
    <row r="217" spans="1:4" x14ac:dyDescent="0.3">
      <c r="A217" s="2">
        <v>32497</v>
      </c>
      <c r="B217">
        <v>133.15</v>
      </c>
      <c r="C217">
        <v>-78.150000000000006</v>
      </c>
      <c r="D217">
        <v>-78.930000000000007</v>
      </c>
    </row>
    <row r="218" spans="1:4" x14ac:dyDescent="0.3">
      <c r="A218" s="2">
        <v>32598</v>
      </c>
      <c r="B218">
        <v>131.49</v>
      </c>
      <c r="C218">
        <v>-76.489999999999895</v>
      </c>
      <c r="D218">
        <v>-77.27</v>
      </c>
    </row>
    <row r="219" spans="1:4" x14ac:dyDescent="0.3">
      <c r="A219" s="2">
        <v>32647</v>
      </c>
      <c r="B219">
        <v>131.30000000000001</v>
      </c>
      <c r="C219">
        <v>-76.3</v>
      </c>
      <c r="D219">
        <v>-77.08</v>
      </c>
    </row>
    <row r="220" spans="1:4" x14ac:dyDescent="0.3">
      <c r="A220" s="2">
        <v>32688</v>
      </c>
      <c r="B220">
        <v>133.94999999999899</v>
      </c>
      <c r="C220">
        <v>-78.95</v>
      </c>
      <c r="D220">
        <v>-79.73</v>
      </c>
    </row>
    <row r="221" spans="1:4" x14ac:dyDescent="0.3">
      <c r="A221" s="2">
        <v>32772</v>
      </c>
      <c r="B221">
        <v>135.47</v>
      </c>
      <c r="C221">
        <v>-80.47</v>
      </c>
      <c r="D221">
        <v>-81.25</v>
      </c>
    </row>
    <row r="222" spans="1:4" x14ac:dyDescent="0.3">
      <c r="A222" s="2">
        <v>32826</v>
      </c>
      <c r="B222">
        <v>133.59</v>
      </c>
      <c r="C222">
        <v>-78.59</v>
      </c>
      <c r="D222">
        <v>-79.37</v>
      </c>
    </row>
    <row r="223" spans="1:4" x14ac:dyDescent="0.3">
      <c r="A223" s="2">
        <v>32847</v>
      </c>
      <c r="B223">
        <v>132.54</v>
      </c>
      <c r="C223">
        <v>-77.540000000000006</v>
      </c>
      <c r="D223">
        <v>-78.319999999999894</v>
      </c>
    </row>
    <row r="224" spans="1:4" x14ac:dyDescent="0.3">
      <c r="A224" s="2">
        <v>32954</v>
      </c>
      <c r="B224">
        <v>130.79</v>
      </c>
      <c r="C224">
        <v>-75.790000000000006</v>
      </c>
      <c r="D224">
        <v>-76.569999999999894</v>
      </c>
    </row>
    <row r="225" spans="1:4" x14ac:dyDescent="0.3">
      <c r="A225" s="2">
        <v>33042</v>
      </c>
      <c r="B225">
        <v>131.4</v>
      </c>
      <c r="C225">
        <v>-76.400000000000006</v>
      </c>
      <c r="D225">
        <v>-77.180000000000007</v>
      </c>
    </row>
    <row r="226" spans="1:4" x14ac:dyDescent="0.3">
      <c r="A226" s="2">
        <v>33144</v>
      </c>
      <c r="B226">
        <v>135.19999999999899</v>
      </c>
      <c r="C226">
        <v>-80.2</v>
      </c>
      <c r="D226">
        <v>-80.98</v>
      </c>
    </row>
    <row r="227" spans="1:4" x14ac:dyDescent="0.3">
      <c r="A227" s="2">
        <v>33322</v>
      </c>
      <c r="B227">
        <v>132.15</v>
      </c>
      <c r="C227">
        <v>-77.150000000000006</v>
      </c>
      <c r="D227">
        <v>-77.930000000000007</v>
      </c>
    </row>
    <row r="228" spans="1:4" x14ac:dyDescent="0.3">
      <c r="A228" s="2">
        <v>33529</v>
      </c>
      <c r="B228">
        <v>136.83000000000001</v>
      </c>
      <c r="C228">
        <v>-81.83</v>
      </c>
      <c r="D228">
        <v>-82.61</v>
      </c>
    </row>
    <row r="229" spans="1:4" x14ac:dyDescent="0.3">
      <c r="A229" s="2">
        <v>33646</v>
      </c>
      <c r="B229">
        <v>134.77000000000001</v>
      </c>
      <c r="C229">
        <v>-79.77</v>
      </c>
      <c r="D229">
        <v>-80.55</v>
      </c>
    </row>
    <row r="230" spans="1:4" x14ac:dyDescent="0.3">
      <c r="A230" s="2">
        <v>33897</v>
      </c>
      <c r="B230">
        <v>137.46</v>
      </c>
      <c r="C230">
        <v>-82.46</v>
      </c>
      <c r="D230">
        <v>-83.24</v>
      </c>
    </row>
    <row r="231" spans="1:4" x14ac:dyDescent="0.3">
      <c r="A231" s="2">
        <v>34164</v>
      </c>
      <c r="B231">
        <v>138.58000000000001</v>
      </c>
      <c r="C231">
        <v>-83.58</v>
      </c>
      <c r="D231">
        <v>-84.36</v>
      </c>
    </row>
    <row r="232" spans="1:4" x14ac:dyDescent="0.3">
      <c r="A232" s="2">
        <v>34270</v>
      </c>
      <c r="B232">
        <v>139.88</v>
      </c>
      <c r="C232">
        <v>-84.88</v>
      </c>
      <c r="D232">
        <v>-85.66</v>
      </c>
    </row>
    <row r="233" spans="1:4" x14ac:dyDescent="0.3">
      <c r="A233" s="2">
        <v>34411</v>
      </c>
      <c r="B233">
        <v>134.12</v>
      </c>
      <c r="C233">
        <v>-79.12</v>
      </c>
      <c r="D233">
        <v>-79.900000000000006</v>
      </c>
    </row>
    <row r="234" spans="1:4" x14ac:dyDescent="0.3">
      <c r="A234" s="2">
        <v>34495</v>
      </c>
      <c r="B234">
        <v>133.12</v>
      </c>
      <c r="C234">
        <v>-78.12</v>
      </c>
      <c r="D234">
        <v>-78.900000000000006</v>
      </c>
    </row>
    <row r="235" spans="1:4" x14ac:dyDescent="0.3">
      <c r="A235" s="2">
        <v>34500</v>
      </c>
      <c r="B235">
        <v>133.57</v>
      </c>
      <c r="C235">
        <v>-78.569999999999894</v>
      </c>
      <c r="D235">
        <v>-79.349999999999895</v>
      </c>
    </row>
    <row r="236" spans="1:4" x14ac:dyDescent="0.3">
      <c r="A236" s="2">
        <v>34626</v>
      </c>
      <c r="B236">
        <v>134.37</v>
      </c>
      <c r="C236">
        <v>-79.37</v>
      </c>
      <c r="D236">
        <v>-80.150000000000006</v>
      </c>
    </row>
    <row r="237" spans="1:4" x14ac:dyDescent="0.3">
      <c r="A237" s="2">
        <v>34744</v>
      </c>
      <c r="B237">
        <v>132.87</v>
      </c>
      <c r="C237">
        <v>-77.87</v>
      </c>
      <c r="D237">
        <v>-78.650000000000006</v>
      </c>
    </row>
    <row r="238" spans="1:4" x14ac:dyDescent="0.3">
      <c r="A238" s="2">
        <v>34808</v>
      </c>
      <c r="B238">
        <v>132.37</v>
      </c>
      <c r="C238">
        <v>-77.37</v>
      </c>
      <c r="D238">
        <v>-78.150000000000006</v>
      </c>
    </row>
    <row r="239" spans="1:4" x14ac:dyDescent="0.3">
      <c r="A239" s="2">
        <v>34873</v>
      </c>
      <c r="B239">
        <v>132.71</v>
      </c>
      <c r="C239">
        <v>-77.709999999999894</v>
      </c>
      <c r="D239">
        <v>-78.489999999999895</v>
      </c>
    </row>
    <row r="240" spans="1:4" x14ac:dyDescent="0.3">
      <c r="A240" s="2">
        <v>34883</v>
      </c>
      <c r="B240">
        <v>132.86000000000001</v>
      </c>
      <c r="C240">
        <v>-77.86</v>
      </c>
      <c r="D240">
        <v>-78.64</v>
      </c>
    </row>
    <row r="241" spans="1:4" x14ac:dyDescent="0.3">
      <c r="A241" s="2">
        <v>34950</v>
      </c>
      <c r="B241">
        <v>134.56</v>
      </c>
      <c r="C241">
        <v>-79.56</v>
      </c>
      <c r="D241">
        <v>-80.34</v>
      </c>
    </row>
    <row r="242" spans="1:4" x14ac:dyDescent="0.3">
      <c r="A242" s="2">
        <v>35006</v>
      </c>
      <c r="B242">
        <v>134.85</v>
      </c>
      <c r="C242">
        <v>-79.849999999999895</v>
      </c>
      <c r="D242">
        <v>-80.63</v>
      </c>
    </row>
    <row r="243" spans="1:4" x14ac:dyDescent="0.3">
      <c r="A243" s="2">
        <v>35046</v>
      </c>
      <c r="B243">
        <v>134.19</v>
      </c>
      <c r="C243">
        <v>-79.19</v>
      </c>
      <c r="D243">
        <v>-79.97</v>
      </c>
    </row>
    <row r="244" spans="1:4" x14ac:dyDescent="0.3">
      <c r="A244" s="2">
        <v>35160</v>
      </c>
      <c r="B244">
        <v>132.87</v>
      </c>
      <c r="C244">
        <v>-77.87</v>
      </c>
      <c r="D244">
        <v>-78.650000000000006</v>
      </c>
    </row>
    <row r="245" spans="1:4" x14ac:dyDescent="0.3">
      <c r="A245" s="2">
        <v>35179</v>
      </c>
      <c r="B245">
        <v>133.02000000000001</v>
      </c>
      <c r="C245">
        <v>-78.02</v>
      </c>
      <c r="D245">
        <v>-78.8</v>
      </c>
    </row>
    <row r="246" spans="1:4" x14ac:dyDescent="0.3">
      <c r="A246" s="2">
        <v>35188</v>
      </c>
      <c r="B246">
        <v>133.03</v>
      </c>
      <c r="C246">
        <v>-78.03</v>
      </c>
      <c r="D246">
        <v>-78.81</v>
      </c>
    </row>
    <row r="247" spans="1:4" x14ac:dyDescent="0.3">
      <c r="A247" s="2">
        <v>35220</v>
      </c>
      <c r="B247">
        <v>132.93</v>
      </c>
      <c r="C247">
        <v>-77.930000000000007</v>
      </c>
      <c r="D247">
        <v>-78.709999999999894</v>
      </c>
    </row>
    <row r="248" spans="1:4" x14ac:dyDescent="0.3">
      <c r="A248" s="2">
        <v>35241</v>
      </c>
      <c r="B248">
        <v>133.25</v>
      </c>
      <c r="C248">
        <v>-78.25</v>
      </c>
      <c r="D248">
        <v>-79.03</v>
      </c>
    </row>
    <row r="249" spans="1:4" x14ac:dyDescent="0.3">
      <c r="A249" s="2">
        <v>35276</v>
      </c>
      <c r="B249">
        <v>133.87</v>
      </c>
      <c r="C249">
        <v>-78.87</v>
      </c>
      <c r="D249">
        <v>-79.650000000000006</v>
      </c>
    </row>
    <row r="250" spans="1:4" x14ac:dyDescent="0.3">
      <c r="A250" s="2">
        <v>35292</v>
      </c>
      <c r="B250">
        <v>135.81</v>
      </c>
      <c r="C250">
        <v>-80.81</v>
      </c>
      <c r="D250">
        <v>-81.59</v>
      </c>
    </row>
    <row r="251" spans="1:4" x14ac:dyDescent="0.3">
      <c r="A251" s="2">
        <v>35306</v>
      </c>
      <c r="B251">
        <v>134.77000000000001</v>
      </c>
      <c r="C251">
        <v>-79.77</v>
      </c>
      <c r="D251">
        <v>-80.55</v>
      </c>
    </row>
    <row r="252" spans="1:4" x14ac:dyDescent="0.3">
      <c r="A252" s="2">
        <v>35403</v>
      </c>
      <c r="B252">
        <v>133.94</v>
      </c>
      <c r="C252">
        <v>-78.94</v>
      </c>
      <c r="D252">
        <v>-79.72</v>
      </c>
    </row>
    <row r="253" spans="1:4" x14ac:dyDescent="0.3">
      <c r="A253" s="2">
        <v>35447</v>
      </c>
      <c r="B253">
        <v>134.32</v>
      </c>
      <c r="C253">
        <v>-79.319999999999894</v>
      </c>
      <c r="D253">
        <v>-80.099999999999895</v>
      </c>
    </row>
    <row r="254" spans="1:4" x14ac:dyDescent="0.3">
      <c r="A254" s="2">
        <v>35467</v>
      </c>
      <c r="B254">
        <v>133.82</v>
      </c>
      <c r="C254">
        <v>-78.819999999999894</v>
      </c>
      <c r="D254">
        <v>-79.599999999999895</v>
      </c>
    </row>
    <row r="255" spans="1:4" x14ac:dyDescent="0.3">
      <c r="A255" s="2">
        <v>35522</v>
      </c>
      <c r="B255">
        <v>135.86000000000001</v>
      </c>
      <c r="C255">
        <v>-80.86</v>
      </c>
      <c r="D255">
        <v>-81.64</v>
      </c>
    </row>
    <row r="256" spans="1:4" x14ac:dyDescent="0.3">
      <c r="A256" s="2">
        <v>35538</v>
      </c>
      <c r="B256">
        <v>135.12</v>
      </c>
      <c r="C256">
        <v>-80.12</v>
      </c>
      <c r="D256">
        <v>-80.900000000000006</v>
      </c>
    </row>
    <row r="257" spans="1:4" x14ac:dyDescent="0.3">
      <c r="A257" s="2">
        <v>35558</v>
      </c>
      <c r="B257">
        <v>133.26</v>
      </c>
      <c r="C257">
        <v>-78.260000000000005</v>
      </c>
      <c r="D257">
        <v>-79.040000000000006</v>
      </c>
    </row>
    <row r="258" spans="1:4" x14ac:dyDescent="0.3">
      <c r="A258" s="2">
        <v>35565</v>
      </c>
      <c r="B258">
        <v>133.1</v>
      </c>
      <c r="C258">
        <v>-78.099999999999895</v>
      </c>
      <c r="D258">
        <v>-78.88</v>
      </c>
    </row>
    <row r="259" spans="1:4" x14ac:dyDescent="0.3">
      <c r="A259" s="2">
        <v>35593</v>
      </c>
      <c r="B259">
        <v>133.05000000000001</v>
      </c>
      <c r="C259">
        <v>-78.05</v>
      </c>
      <c r="D259">
        <v>-78.83</v>
      </c>
    </row>
    <row r="260" spans="1:4" x14ac:dyDescent="0.3">
      <c r="A260" s="2">
        <v>35656</v>
      </c>
      <c r="B260">
        <v>134.59</v>
      </c>
      <c r="C260">
        <v>-79.59</v>
      </c>
      <c r="D260">
        <v>-80.37</v>
      </c>
    </row>
    <row r="261" spans="1:4" x14ac:dyDescent="0.3">
      <c r="A261" s="2">
        <v>35710</v>
      </c>
      <c r="B261">
        <v>135.32</v>
      </c>
      <c r="C261">
        <v>-80.319999999999894</v>
      </c>
      <c r="D261">
        <v>-81.099999999999895</v>
      </c>
    </row>
    <row r="262" spans="1:4" x14ac:dyDescent="0.3">
      <c r="A262" s="2">
        <v>35775</v>
      </c>
      <c r="B262">
        <v>134.41999999999899</v>
      </c>
      <c r="C262">
        <v>-79.42</v>
      </c>
      <c r="D262">
        <v>-80.2</v>
      </c>
    </row>
    <row r="263" spans="1:4" x14ac:dyDescent="0.3">
      <c r="A263" s="2">
        <v>35858</v>
      </c>
      <c r="B263">
        <v>133.25</v>
      </c>
      <c r="C263">
        <v>-78.25</v>
      </c>
      <c r="D263">
        <v>-79.03</v>
      </c>
    </row>
    <row r="264" spans="1:4" x14ac:dyDescent="0.3">
      <c r="A264" s="2">
        <v>35934</v>
      </c>
      <c r="B264">
        <v>133.12</v>
      </c>
      <c r="C264">
        <v>-78.12</v>
      </c>
      <c r="D264">
        <v>-78.900000000000006</v>
      </c>
    </row>
    <row r="265" spans="1:4" x14ac:dyDescent="0.3">
      <c r="A265" s="2">
        <v>35985</v>
      </c>
      <c r="B265">
        <v>134.12</v>
      </c>
      <c r="C265">
        <v>-79.12</v>
      </c>
      <c r="D265">
        <v>-79.900000000000006</v>
      </c>
    </row>
    <row r="266" spans="1:4" x14ac:dyDescent="0.3">
      <c r="A266" s="2">
        <v>36074</v>
      </c>
      <c r="B266">
        <v>140.84</v>
      </c>
      <c r="C266">
        <v>-85.84</v>
      </c>
      <c r="D266">
        <v>-86.62</v>
      </c>
    </row>
    <row r="267" spans="1:4" x14ac:dyDescent="0.3">
      <c r="A267" s="2">
        <v>36150</v>
      </c>
      <c r="B267">
        <v>157.22</v>
      </c>
      <c r="C267">
        <v>-102.22</v>
      </c>
      <c r="D267">
        <v>-103</v>
      </c>
    </row>
    <row r="268" spans="1:4" x14ac:dyDescent="0.3">
      <c r="A268" s="2">
        <v>36166</v>
      </c>
      <c r="B268">
        <v>154.86000000000001</v>
      </c>
      <c r="C268">
        <v>-99.86</v>
      </c>
      <c r="D268">
        <v>-100.64</v>
      </c>
    </row>
    <row r="269" spans="1:4" x14ac:dyDescent="0.3">
      <c r="A269" s="2">
        <v>36237</v>
      </c>
      <c r="B269">
        <v>159.05000000000001</v>
      </c>
      <c r="C269">
        <v>-104.05</v>
      </c>
      <c r="D269">
        <v>-104.83</v>
      </c>
    </row>
    <row r="270" spans="1:4" x14ac:dyDescent="0.3">
      <c r="A270" s="2">
        <v>36301</v>
      </c>
      <c r="B270">
        <v>157.1</v>
      </c>
      <c r="C270">
        <v>-102.1</v>
      </c>
      <c r="D270">
        <v>-102.88</v>
      </c>
    </row>
    <row r="271" spans="1:4" x14ac:dyDescent="0.3">
      <c r="A271" s="2">
        <v>36327</v>
      </c>
      <c r="B271">
        <v>145.9</v>
      </c>
      <c r="C271">
        <v>-90.9</v>
      </c>
      <c r="D271">
        <v>-91.68</v>
      </c>
    </row>
    <row r="272" spans="1:4" x14ac:dyDescent="0.3">
      <c r="A272" s="2">
        <v>36328</v>
      </c>
      <c r="B272">
        <v>146.13</v>
      </c>
      <c r="C272">
        <v>-91.13</v>
      </c>
      <c r="D272">
        <v>-91.91</v>
      </c>
    </row>
    <row r="273" spans="1:4" x14ac:dyDescent="0.3">
      <c r="A273" s="2">
        <v>36357</v>
      </c>
      <c r="B273">
        <v>144.38</v>
      </c>
      <c r="C273">
        <v>-89.38</v>
      </c>
      <c r="D273">
        <v>-90.16</v>
      </c>
    </row>
    <row r="274" spans="1:4" x14ac:dyDescent="0.3">
      <c r="A274" s="2">
        <v>36439</v>
      </c>
      <c r="B274">
        <v>147.75</v>
      </c>
      <c r="C274">
        <v>-92.75</v>
      </c>
      <c r="D274">
        <v>-93.53</v>
      </c>
    </row>
    <row r="275" spans="1:4" x14ac:dyDescent="0.3">
      <c r="A275" s="2">
        <v>36467</v>
      </c>
      <c r="B275">
        <v>149.30000000000001</v>
      </c>
      <c r="C275">
        <v>-94.3</v>
      </c>
      <c r="D275">
        <v>-95.08</v>
      </c>
    </row>
    <row r="276" spans="1:4" x14ac:dyDescent="0.3">
      <c r="A276" s="2">
        <v>36503</v>
      </c>
      <c r="B276">
        <v>144.96</v>
      </c>
      <c r="C276">
        <v>-89.96</v>
      </c>
      <c r="D276">
        <v>-90.74</v>
      </c>
    </row>
    <row r="277" spans="1:4" x14ac:dyDescent="0.3">
      <c r="A277" s="2">
        <v>36572</v>
      </c>
      <c r="B277">
        <v>141.12</v>
      </c>
      <c r="C277">
        <v>-86.12</v>
      </c>
      <c r="D277">
        <v>-86.9</v>
      </c>
    </row>
    <row r="278" spans="1:4" x14ac:dyDescent="0.3">
      <c r="A278" s="2">
        <v>36636</v>
      </c>
      <c r="B278">
        <v>140.66999999999899</v>
      </c>
      <c r="C278">
        <v>-85.67</v>
      </c>
      <c r="D278">
        <v>-86.45</v>
      </c>
    </row>
    <row r="279" spans="1:4" x14ac:dyDescent="0.3">
      <c r="A279" s="2">
        <v>36713</v>
      </c>
      <c r="B279">
        <v>141.729999999999</v>
      </c>
      <c r="C279">
        <v>-86.73</v>
      </c>
      <c r="D279">
        <v>-87.51</v>
      </c>
    </row>
    <row r="280" spans="1:4" x14ac:dyDescent="0.3">
      <c r="A280" s="2">
        <v>36745</v>
      </c>
      <c r="B280">
        <v>141.63</v>
      </c>
      <c r="C280">
        <v>-86.63</v>
      </c>
      <c r="D280">
        <v>-87.41</v>
      </c>
    </row>
    <row r="281" spans="1:4" x14ac:dyDescent="0.3">
      <c r="A281" s="2">
        <v>36804</v>
      </c>
      <c r="B281">
        <v>142.51</v>
      </c>
      <c r="C281">
        <v>-87.51</v>
      </c>
      <c r="D281">
        <v>-88.29</v>
      </c>
    </row>
    <row r="282" spans="1:4" x14ac:dyDescent="0.3">
      <c r="A282" s="2">
        <v>36879</v>
      </c>
      <c r="B282">
        <v>153.09</v>
      </c>
      <c r="C282">
        <v>-98.09</v>
      </c>
      <c r="D282">
        <v>-98.87</v>
      </c>
    </row>
    <row r="283" spans="1:4" x14ac:dyDescent="0.3">
      <c r="A283" s="2">
        <v>36951</v>
      </c>
      <c r="B283">
        <v>141.12</v>
      </c>
      <c r="C283">
        <v>-86.12</v>
      </c>
      <c r="D283">
        <v>-86.9</v>
      </c>
    </row>
    <row r="284" spans="1:4" x14ac:dyDescent="0.3">
      <c r="A284" s="2">
        <v>37005</v>
      </c>
      <c r="B284">
        <v>140.19</v>
      </c>
      <c r="C284">
        <v>-85.19</v>
      </c>
      <c r="D284">
        <v>-85.97</v>
      </c>
    </row>
    <row r="285" spans="1:4" x14ac:dyDescent="0.3">
      <c r="A285" s="2">
        <v>37054</v>
      </c>
      <c r="B285">
        <v>139.55000000000001</v>
      </c>
      <c r="C285">
        <v>-84.55</v>
      </c>
      <c r="D285">
        <v>-85.33</v>
      </c>
    </row>
    <row r="286" spans="1:4" x14ac:dyDescent="0.3">
      <c r="A286" s="2">
        <v>37132</v>
      </c>
      <c r="B286">
        <v>142.59</v>
      </c>
      <c r="C286">
        <v>-87.59</v>
      </c>
      <c r="D286">
        <v>-88.37</v>
      </c>
    </row>
    <row r="287" spans="1:4" x14ac:dyDescent="0.3">
      <c r="A287" s="2">
        <v>37166</v>
      </c>
      <c r="B287">
        <v>143.15</v>
      </c>
      <c r="C287">
        <v>-88.15</v>
      </c>
      <c r="D287">
        <v>-88.93</v>
      </c>
    </row>
    <row r="288" spans="1:4" x14ac:dyDescent="0.3">
      <c r="A288" s="2">
        <v>37238</v>
      </c>
      <c r="B288">
        <v>144.13</v>
      </c>
      <c r="C288">
        <v>-89.13</v>
      </c>
      <c r="D288">
        <v>-89.91</v>
      </c>
    </row>
    <row r="289" spans="1:4" x14ac:dyDescent="0.3">
      <c r="A289" s="2">
        <v>37306</v>
      </c>
      <c r="B289">
        <v>142.9</v>
      </c>
      <c r="C289">
        <v>-87.9</v>
      </c>
      <c r="D289">
        <v>-88.68</v>
      </c>
    </row>
    <row r="290" spans="1:4" x14ac:dyDescent="0.3">
      <c r="A290" s="2">
        <v>37355</v>
      </c>
      <c r="B290">
        <v>143.02000000000001</v>
      </c>
      <c r="C290">
        <v>-88.02</v>
      </c>
      <c r="D290">
        <v>-88.8</v>
      </c>
    </row>
    <row r="291" spans="1:4" x14ac:dyDescent="0.3">
      <c r="A291" s="2">
        <v>37428</v>
      </c>
      <c r="B291">
        <v>145.41</v>
      </c>
      <c r="C291">
        <v>-90.41</v>
      </c>
      <c r="D291">
        <v>-91.19</v>
      </c>
    </row>
    <row r="292" spans="1:4" x14ac:dyDescent="0.3">
      <c r="A292" s="2">
        <v>37489</v>
      </c>
      <c r="B292">
        <v>150.52000000000001</v>
      </c>
      <c r="C292">
        <v>-95.52</v>
      </c>
      <c r="D292">
        <v>-96.3</v>
      </c>
    </row>
    <row r="293" spans="1:4" x14ac:dyDescent="0.3">
      <c r="A293" s="2">
        <v>37649</v>
      </c>
      <c r="B293">
        <v>167.15</v>
      </c>
      <c r="C293">
        <v>-112.15</v>
      </c>
      <c r="D293">
        <v>-112.93</v>
      </c>
    </row>
    <row r="294" spans="1:4" x14ac:dyDescent="0.3">
      <c r="A294" s="2">
        <v>37699</v>
      </c>
      <c r="B294">
        <v>153.05000000000001</v>
      </c>
      <c r="C294">
        <v>-98.05</v>
      </c>
      <c r="D294">
        <v>-98.83</v>
      </c>
    </row>
    <row r="295" spans="1:4" x14ac:dyDescent="0.3">
      <c r="A295" s="2">
        <v>37811</v>
      </c>
      <c r="B295">
        <v>156.46</v>
      </c>
      <c r="C295">
        <v>-101.46</v>
      </c>
      <c r="D295">
        <v>-102.24</v>
      </c>
    </row>
    <row r="296" spans="1:4" x14ac:dyDescent="0.3">
      <c r="A296" s="2">
        <v>37845</v>
      </c>
      <c r="B296">
        <v>151.38</v>
      </c>
      <c r="C296">
        <v>-96.38</v>
      </c>
      <c r="D296">
        <v>-97.16</v>
      </c>
    </row>
    <row r="297" spans="1:4" x14ac:dyDescent="0.3">
      <c r="A297" s="2">
        <v>37901</v>
      </c>
      <c r="B297">
        <v>147.58000000000001</v>
      </c>
      <c r="C297">
        <v>-92.58</v>
      </c>
      <c r="D297">
        <v>-93.36</v>
      </c>
    </row>
    <row r="298" spans="1:4" x14ac:dyDescent="0.3">
      <c r="A298" s="2">
        <v>37999</v>
      </c>
      <c r="B298">
        <v>149.57</v>
      </c>
      <c r="C298">
        <v>-94.57</v>
      </c>
      <c r="D298">
        <v>-95.35</v>
      </c>
    </row>
    <row r="299" spans="1:4" x14ac:dyDescent="0.3">
      <c r="A299" s="2">
        <v>37999</v>
      </c>
      <c r="B299">
        <v>149.56</v>
      </c>
      <c r="C299">
        <v>-94.56</v>
      </c>
      <c r="D299">
        <v>-95.34</v>
      </c>
    </row>
    <row r="300" spans="1:4" x14ac:dyDescent="0.3">
      <c r="A300" s="2">
        <v>38104</v>
      </c>
      <c r="B300">
        <v>144.94</v>
      </c>
      <c r="C300">
        <v>-89.94</v>
      </c>
      <c r="D300">
        <v>-90.72</v>
      </c>
    </row>
    <row r="301" spans="1:4" x14ac:dyDescent="0.3">
      <c r="A301" s="2">
        <v>38161</v>
      </c>
      <c r="B301">
        <v>150.52000000000001</v>
      </c>
      <c r="C301">
        <v>-95.52</v>
      </c>
      <c r="D301">
        <v>-96.3</v>
      </c>
    </row>
    <row r="302" spans="1:4" x14ac:dyDescent="0.3">
      <c r="A302" s="2">
        <v>38244</v>
      </c>
      <c r="B302">
        <v>148.81</v>
      </c>
      <c r="C302">
        <v>-93.81</v>
      </c>
      <c r="D302">
        <v>-94.59</v>
      </c>
    </row>
    <row r="303" spans="1:4" x14ac:dyDescent="0.3">
      <c r="A303" s="2">
        <v>38267</v>
      </c>
      <c r="B303">
        <v>147.61000000000001</v>
      </c>
      <c r="C303">
        <v>-92.61</v>
      </c>
      <c r="D303">
        <v>-93.39</v>
      </c>
    </row>
    <row r="304" spans="1:4" x14ac:dyDescent="0.3">
      <c r="A304" s="2">
        <v>38337</v>
      </c>
      <c r="B304">
        <v>146.84</v>
      </c>
      <c r="C304">
        <v>-91.84</v>
      </c>
      <c r="D304">
        <v>-92.62</v>
      </c>
    </row>
    <row r="305" spans="1:4" x14ac:dyDescent="0.3">
      <c r="A305" s="2">
        <v>38406</v>
      </c>
      <c r="B305">
        <v>146.68</v>
      </c>
      <c r="C305">
        <v>-91.68</v>
      </c>
      <c r="D305">
        <v>-92.46</v>
      </c>
    </row>
    <row r="306" spans="1:4" x14ac:dyDescent="0.3">
      <c r="A306" s="2">
        <v>38526</v>
      </c>
      <c r="B306">
        <v>150.83000000000001</v>
      </c>
      <c r="C306">
        <v>-95.83</v>
      </c>
      <c r="D306">
        <v>-96.61</v>
      </c>
    </row>
    <row r="307" spans="1:4" x14ac:dyDescent="0.3">
      <c r="A307" s="2">
        <v>38586</v>
      </c>
      <c r="B307">
        <v>153.09</v>
      </c>
      <c r="C307">
        <v>-98.09</v>
      </c>
      <c r="D307">
        <v>-98.87</v>
      </c>
    </row>
    <row r="308" spans="1:4" x14ac:dyDescent="0.3">
      <c r="A308" s="2">
        <v>38645</v>
      </c>
      <c r="B308">
        <v>160.1</v>
      </c>
      <c r="C308">
        <v>-105.1</v>
      </c>
      <c r="D308">
        <v>-105.88</v>
      </c>
    </row>
    <row r="309" spans="1:4" x14ac:dyDescent="0.3">
      <c r="A309" s="2">
        <v>38699</v>
      </c>
      <c r="B309">
        <v>150.03</v>
      </c>
      <c r="C309">
        <v>-95.03</v>
      </c>
      <c r="D309">
        <v>-95.81</v>
      </c>
    </row>
    <row r="310" spans="1:4" x14ac:dyDescent="0.3">
      <c r="A310" s="2">
        <v>38811</v>
      </c>
      <c r="B310">
        <v>155.80000000000001</v>
      </c>
      <c r="C310">
        <v>-100.8</v>
      </c>
      <c r="D310">
        <v>-101.58</v>
      </c>
    </row>
    <row r="311" spans="1:4" x14ac:dyDescent="0.3">
      <c r="A311" s="2">
        <v>38926</v>
      </c>
      <c r="B311">
        <v>149.99</v>
      </c>
      <c r="C311">
        <v>-94.99</v>
      </c>
      <c r="D311">
        <v>-95.77</v>
      </c>
    </row>
    <row r="312" spans="1:4" x14ac:dyDescent="0.3">
      <c r="A312" s="2">
        <v>38993</v>
      </c>
      <c r="B312">
        <v>150.19</v>
      </c>
      <c r="C312">
        <v>-95.19</v>
      </c>
      <c r="D312">
        <v>-95.97</v>
      </c>
    </row>
    <row r="313" spans="1:4" x14ac:dyDescent="0.3">
      <c r="A313" s="2">
        <v>39017</v>
      </c>
      <c r="B313">
        <v>147.57</v>
      </c>
      <c r="C313">
        <v>-92.57</v>
      </c>
      <c r="D313">
        <v>-93.35</v>
      </c>
    </row>
    <row r="314" spans="1:4" x14ac:dyDescent="0.3">
      <c r="A314" s="2">
        <v>39139</v>
      </c>
      <c r="B314">
        <v>153.82</v>
      </c>
      <c r="C314">
        <v>-98.82</v>
      </c>
      <c r="D314">
        <v>-99.6</v>
      </c>
    </row>
    <row r="315" spans="1:4" x14ac:dyDescent="0.3">
      <c r="A315" s="2">
        <v>39219</v>
      </c>
      <c r="B315">
        <v>159.91999999999899</v>
      </c>
      <c r="C315">
        <v>-104.92</v>
      </c>
      <c r="D315">
        <v>-105.7</v>
      </c>
    </row>
    <row r="316" spans="1:4" x14ac:dyDescent="0.3">
      <c r="A316" s="2">
        <v>39283</v>
      </c>
      <c r="B316">
        <v>150.26</v>
      </c>
      <c r="C316">
        <v>-95.26</v>
      </c>
      <c r="D316">
        <v>-96.04</v>
      </c>
    </row>
    <row r="317" spans="1:4" x14ac:dyDescent="0.3">
      <c r="A317" s="2">
        <v>39372</v>
      </c>
      <c r="B317">
        <v>149.54</v>
      </c>
      <c r="C317">
        <v>-94.54</v>
      </c>
      <c r="D317">
        <v>-95.32</v>
      </c>
    </row>
    <row r="318" spans="1:4" x14ac:dyDescent="0.3">
      <c r="A318" s="2">
        <v>39454</v>
      </c>
      <c r="B318">
        <v>169.27</v>
      </c>
      <c r="C318">
        <v>-114.27</v>
      </c>
      <c r="D318">
        <v>-115.05</v>
      </c>
    </row>
    <row r="319" spans="1:4" x14ac:dyDescent="0.3">
      <c r="A319" s="2">
        <v>39552</v>
      </c>
      <c r="B319">
        <v>154.43</v>
      </c>
      <c r="C319">
        <v>-99.43</v>
      </c>
      <c r="D319">
        <v>-100.21</v>
      </c>
    </row>
    <row r="320" spans="1:4" x14ac:dyDescent="0.3">
      <c r="A320" s="2">
        <v>39630</v>
      </c>
      <c r="B320">
        <v>165.59</v>
      </c>
      <c r="C320">
        <v>-110.59</v>
      </c>
      <c r="D320">
        <v>-111.37</v>
      </c>
    </row>
    <row r="321" spans="1:4" x14ac:dyDescent="0.3">
      <c r="A321" s="2">
        <v>39737</v>
      </c>
      <c r="B321">
        <v>156.51</v>
      </c>
      <c r="C321">
        <v>-101.51</v>
      </c>
      <c r="D321">
        <v>-102.29</v>
      </c>
    </row>
    <row r="322" spans="1:4" x14ac:dyDescent="0.3">
      <c r="A322" s="2">
        <v>39855</v>
      </c>
      <c r="B322">
        <v>162.31</v>
      </c>
      <c r="C322">
        <v>-107.31</v>
      </c>
      <c r="D322">
        <v>-108.09</v>
      </c>
    </row>
    <row r="323" spans="1:4" x14ac:dyDescent="0.3">
      <c r="A323" s="2">
        <v>39932</v>
      </c>
      <c r="B323">
        <v>155.4</v>
      </c>
      <c r="C323">
        <v>-100.4</v>
      </c>
      <c r="D323">
        <v>-101.18</v>
      </c>
    </row>
    <row r="324" spans="1:4" x14ac:dyDescent="0.3">
      <c r="A324" s="2">
        <v>39940</v>
      </c>
      <c r="B324">
        <v>156.9</v>
      </c>
      <c r="C324">
        <v>-101.9</v>
      </c>
      <c r="D324">
        <v>-102.68</v>
      </c>
    </row>
    <row r="325" spans="1:4" x14ac:dyDescent="0.3">
      <c r="A325" s="2">
        <v>40016</v>
      </c>
      <c r="B325">
        <v>163.86</v>
      </c>
      <c r="C325">
        <v>-108.86</v>
      </c>
      <c r="D325">
        <v>-109.64</v>
      </c>
    </row>
    <row r="326" spans="1:4" x14ac:dyDescent="0.3">
      <c r="A326" s="2">
        <v>40120</v>
      </c>
      <c r="B326">
        <v>160.33000000000001</v>
      </c>
      <c r="C326">
        <v>-105.33</v>
      </c>
      <c r="D326">
        <v>-106.11</v>
      </c>
    </row>
    <row r="327" spans="1:4" x14ac:dyDescent="0.3">
      <c r="A327" s="2">
        <v>40227</v>
      </c>
      <c r="B327">
        <v>162.28</v>
      </c>
      <c r="C327">
        <v>-107.28</v>
      </c>
      <c r="D327">
        <v>-108.06</v>
      </c>
    </row>
    <row r="328" spans="1:4" x14ac:dyDescent="0.3">
      <c r="A328" s="2">
        <v>40295</v>
      </c>
      <c r="B328">
        <v>154.28</v>
      </c>
      <c r="C328">
        <v>-99.28</v>
      </c>
      <c r="D328">
        <v>-100.06</v>
      </c>
    </row>
    <row r="329" spans="1:4" x14ac:dyDescent="0.3">
      <c r="A329" s="2">
        <v>40386</v>
      </c>
      <c r="B329">
        <v>153.19999999999899</v>
      </c>
      <c r="C329">
        <v>-98.2</v>
      </c>
      <c r="D329">
        <v>-98.98</v>
      </c>
    </row>
    <row r="330" spans="1:4" x14ac:dyDescent="0.3">
      <c r="A330" s="2">
        <v>40465</v>
      </c>
      <c r="B330">
        <v>153.05000000000001</v>
      </c>
      <c r="C330">
        <v>-98.05</v>
      </c>
      <c r="D330">
        <v>-98.83</v>
      </c>
    </row>
    <row r="331" spans="1:4" x14ac:dyDescent="0.3">
      <c r="A331" s="2">
        <v>40577</v>
      </c>
      <c r="B331">
        <v>151.44999999999899</v>
      </c>
      <c r="C331">
        <v>-96.45</v>
      </c>
      <c r="D331">
        <v>-97.23</v>
      </c>
    </row>
    <row r="332" spans="1:4" x14ac:dyDescent="0.3">
      <c r="A332" s="2">
        <v>40659</v>
      </c>
      <c r="B332">
        <v>150.21</v>
      </c>
      <c r="C332">
        <v>-95.21</v>
      </c>
      <c r="D332">
        <v>-95.99</v>
      </c>
    </row>
    <row r="333" spans="1:4" x14ac:dyDescent="0.3">
      <c r="A333" s="2">
        <v>40751</v>
      </c>
      <c r="B333">
        <v>150.19999999999899</v>
      </c>
      <c r="C333">
        <v>-95.2</v>
      </c>
      <c r="D333">
        <v>-95.98</v>
      </c>
    </row>
    <row r="334" spans="1:4" x14ac:dyDescent="0.3">
      <c r="A334" s="2">
        <v>40827</v>
      </c>
      <c r="B334">
        <v>151.38999999999899</v>
      </c>
      <c r="C334">
        <v>-96.39</v>
      </c>
      <c r="D334">
        <v>-97.17</v>
      </c>
    </row>
    <row r="335" spans="1:4" x14ac:dyDescent="0.3">
      <c r="A335" s="2">
        <v>40939</v>
      </c>
      <c r="B335">
        <v>150.85</v>
      </c>
      <c r="C335">
        <v>-95.85</v>
      </c>
      <c r="D335">
        <v>-96.63</v>
      </c>
    </row>
    <row r="336" spans="1:4" x14ac:dyDescent="0.3">
      <c r="A336" s="2">
        <v>41037</v>
      </c>
      <c r="B336">
        <v>149.38999999999899</v>
      </c>
      <c r="C336">
        <v>-94.39</v>
      </c>
      <c r="D336">
        <v>-95.17</v>
      </c>
    </row>
    <row r="337" spans="1:4" x14ac:dyDescent="0.3">
      <c r="A337" s="2">
        <v>41100</v>
      </c>
      <c r="B337">
        <v>150.82</v>
      </c>
      <c r="C337">
        <v>-95.82</v>
      </c>
      <c r="D337">
        <v>-96.6</v>
      </c>
    </row>
    <row r="338" spans="1:4" x14ac:dyDescent="0.3">
      <c r="A338" s="2">
        <v>41218</v>
      </c>
      <c r="B338">
        <v>155.46</v>
      </c>
      <c r="C338">
        <v>-100.46</v>
      </c>
      <c r="D338">
        <v>-101.24</v>
      </c>
    </row>
    <row r="339" spans="1:4" x14ac:dyDescent="0.3">
      <c r="A339" s="2">
        <v>41331</v>
      </c>
      <c r="B339">
        <v>155.5</v>
      </c>
      <c r="C339">
        <v>-100.5</v>
      </c>
      <c r="D339">
        <v>-101.28</v>
      </c>
    </row>
    <row r="340" spans="1:4" x14ac:dyDescent="0.3">
      <c r="A340" s="2">
        <v>41374</v>
      </c>
      <c r="B340">
        <v>156.41999999999899</v>
      </c>
      <c r="C340">
        <v>-101.42</v>
      </c>
      <c r="D340">
        <v>-102.2</v>
      </c>
    </row>
    <row r="341" spans="1:4" x14ac:dyDescent="0.3">
      <c r="A341" s="2">
        <v>41401</v>
      </c>
      <c r="B341">
        <v>155.34</v>
      </c>
      <c r="C341">
        <v>-100.34</v>
      </c>
      <c r="D341">
        <v>-101.12</v>
      </c>
    </row>
    <row r="342" spans="1:4" x14ac:dyDescent="0.3">
      <c r="A342" s="2">
        <v>41506</v>
      </c>
      <c r="B342">
        <v>153.87</v>
      </c>
      <c r="C342">
        <v>-98.87</v>
      </c>
      <c r="D342">
        <v>-99.65</v>
      </c>
    </row>
    <row r="343" spans="1:4" x14ac:dyDescent="0.3">
      <c r="A343" s="2">
        <v>41571</v>
      </c>
      <c r="B343">
        <v>154.22</v>
      </c>
      <c r="C343">
        <v>-99.22</v>
      </c>
      <c r="D343">
        <v>-100</v>
      </c>
    </row>
    <row r="344" spans="1:4" x14ac:dyDescent="0.3">
      <c r="A344" s="2">
        <v>41689</v>
      </c>
      <c r="B344">
        <v>150.84</v>
      </c>
      <c r="C344">
        <v>-95.84</v>
      </c>
      <c r="D344">
        <v>-96.62</v>
      </c>
    </row>
    <row r="345" spans="1:4" x14ac:dyDescent="0.3">
      <c r="A345" s="2">
        <v>41768</v>
      </c>
      <c r="B345">
        <v>151.84</v>
      </c>
      <c r="C345">
        <v>-96.84</v>
      </c>
      <c r="D345">
        <v>-97.62</v>
      </c>
    </row>
    <row r="346" spans="1:4" x14ac:dyDescent="0.3">
      <c r="A346" s="2">
        <v>41849</v>
      </c>
      <c r="B346">
        <v>149.79</v>
      </c>
      <c r="C346">
        <v>-94.79</v>
      </c>
      <c r="D346">
        <v>-95.57</v>
      </c>
    </row>
    <row r="347" spans="1:4" x14ac:dyDescent="0.3">
      <c r="A347" s="2">
        <v>41918</v>
      </c>
      <c r="B347">
        <v>150.93</v>
      </c>
      <c r="C347">
        <v>-95.93</v>
      </c>
      <c r="D347">
        <v>-96.71</v>
      </c>
    </row>
    <row r="348" spans="1:4" x14ac:dyDescent="0.3">
      <c r="A348" s="2">
        <v>42019</v>
      </c>
      <c r="B348">
        <v>150.88</v>
      </c>
      <c r="C348">
        <v>-95.88</v>
      </c>
      <c r="D348">
        <v>-96.66</v>
      </c>
    </row>
    <row r="349" spans="1:4" x14ac:dyDescent="0.3">
      <c r="A349" s="2">
        <v>42117</v>
      </c>
      <c r="B349">
        <v>148.84</v>
      </c>
      <c r="C349">
        <v>-93.84</v>
      </c>
      <c r="D349">
        <v>-94.62</v>
      </c>
    </row>
    <row r="350" spans="1:4" x14ac:dyDescent="0.3">
      <c r="A350" s="2">
        <v>42200</v>
      </c>
      <c r="B350">
        <v>149.97</v>
      </c>
      <c r="C350">
        <v>-94.97</v>
      </c>
      <c r="D350">
        <v>-95.75</v>
      </c>
    </row>
    <row r="351" spans="1:4" x14ac:dyDescent="0.3">
      <c r="A351" s="2">
        <v>42328</v>
      </c>
      <c r="B351">
        <v>150.18</v>
      </c>
      <c r="C351">
        <v>-95.18</v>
      </c>
      <c r="D351">
        <v>-95.96</v>
      </c>
    </row>
    <row r="352" spans="1:4" x14ac:dyDescent="0.3">
      <c r="A352" s="2">
        <v>42419</v>
      </c>
      <c r="B352">
        <v>150.88999999999899</v>
      </c>
      <c r="C352">
        <v>-95.89</v>
      </c>
      <c r="D352">
        <v>-96.67</v>
      </c>
    </row>
    <row r="353" spans="1:4" x14ac:dyDescent="0.3">
      <c r="A353" s="2">
        <v>42502</v>
      </c>
      <c r="B353">
        <v>150.30000000000001</v>
      </c>
      <c r="C353">
        <v>-95.3</v>
      </c>
      <c r="D353">
        <v>-96.08</v>
      </c>
    </row>
    <row r="354" spans="1:4" x14ac:dyDescent="0.3">
      <c r="A354" s="2">
        <v>42600</v>
      </c>
      <c r="B354">
        <v>152.57</v>
      </c>
      <c r="C354">
        <v>-97.57</v>
      </c>
      <c r="D354">
        <v>-98.35</v>
      </c>
    </row>
    <row r="355" spans="1:4" x14ac:dyDescent="0.3">
      <c r="A355" s="2">
        <v>42620</v>
      </c>
      <c r="B355">
        <v>151.94999999999899</v>
      </c>
      <c r="C355">
        <v>-96.95</v>
      </c>
      <c r="D355">
        <v>-97.73</v>
      </c>
    </row>
    <row r="356" spans="1:4" x14ac:dyDescent="0.3">
      <c r="A356" s="2">
        <v>42670</v>
      </c>
      <c r="B356">
        <v>148.479999999999</v>
      </c>
      <c r="C356">
        <v>-93.48</v>
      </c>
      <c r="D356">
        <v>-94.26</v>
      </c>
    </row>
    <row r="357" spans="1:4" x14ac:dyDescent="0.3">
      <c r="A357" s="2">
        <v>42776</v>
      </c>
      <c r="B357">
        <v>147.94</v>
      </c>
      <c r="C357">
        <v>-92.94</v>
      </c>
      <c r="D357">
        <v>-93.72</v>
      </c>
    </row>
    <row r="358" spans="1:4" x14ac:dyDescent="0.3">
      <c r="A358" s="2">
        <v>42793</v>
      </c>
      <c r="B358">
        <v>147.08000000000001</v>
      </c>
      <c r="C358">
        <v>-92.08</v>
      </c>
      <c r="D358">
        <v>-92.86</v>
      </c>
    </row>
    <row r="359" spans="1:4" x14ac:dyDescent="0.3">
      <c r="A359" s="2">
        <v>42794</v>
      </c>
      <c r="B359">
        <v>147.37</v>
      </c>
      <c r="C359">
        <v>-92.37</v>
      </c>
      <c r="D359">
        <v>-93.15</v>
      </c>
    </row>
    <row r="360" spans="1:4" x14ac:dyDescent="0.3">
      <c r="A360" s="2">
        <v>42803</v>
      </c>
      <c r="B360">
        <v>147.44</v>
      </c>
      <c r="C360">
        <v>-92.44</v>
      </c>
      <c r="D360">
        <v>-93.22</v>
      </c>
    </row>
    <row r="361" spans="1:4" x14ac:dyDescent="0.3">
      <c r="A361" s="2">
        <v>42865</v>
      </c>
      <c r="B361">
        <v>152.22</v>
      </c>
      <c r="C361">
        <v>-97.22</v>
      </c>
      <c r="D361">
        <v>-98</v>
      </c>
    </row>
    <row r="362" spans="1:4" x14ac:dyDescent="0.3">
      <c r="A362" s="2">
        <v>42921</v>
      </c>
      <c r="B362">
        <v>147.729999999999</v>
      </c>
      <c r="C362">
        <v>-92.73</v>
      </c>
      <c r="D362">
        <v>-93.51</v>
      </c>
    </row>
    <row r="363" spans="1:4" x14ac:dyDescent="0.3">
      <c r="A363" s="2">
        <v>43042</v>
      </c>
      <c r="B363">
        <v>149.78</v>
      </c>
      <c r="C363">
        <v>-94.78</v>
      </c>
      <c r="D363">
        <v>-95.56</v>
      </c>
    </row>
    <row r="364" spans="1:4" x14ac:dyDescent="0.3">
      <c r="A364" s="2">
        <v>43152</v>
      </c>
      <c r="B364">
        <v>146.229999999999</v>
      </c>
      <c r="C364">
        <v>-91.23</v>
      </c>
      <c r="D364">
        <v>-92.01</v>
      </c>
    </row>
    <row r="365" spans="1:4" x14ac:dyDescent="0.3">
      <c r="A365" s="2">
        <v>43230</v>
      </c>
      <c r="B365">
        <v>145.5</v>
      </c>
      <c r="C365">
        <v>-90.5</v>
      </c>
      <c r="D365">
        <v>-91.28</v>
      </c>
    </row>
    <row r="366" spans="1:4" x14ac:dyDescent="0.3">
      <c r="A366" s="2">
        <v>43325</v>
      </c>
      <c r="B366">
        <v>145.15</v>
      </c>
      <c r="C366">
        <v>-90.15</v>
      </c>
      <c r="D366">
        <v>-90.93</v>
      </c>
    </row>
    <row r="367" spans="1:4" x14ac:dyDescent="0.3">
      <c r="A367" s="2">
        <v>43392</v>
      </c>
      <c r="B367">
        <v>145.18</v>
      </c>
      <c r="C367">
        <v>-90.18</v>
      </c>
      <c r="D367">
        <v>-90.96</v>
      </c>
    </row>
    <row r="368" spans="1:4" x14ac:dyDescent="0.3">
      <c r="A368" s="2">
        <v>43501</v>
      </c>
      <c r="B368">
        <v>144</v>
      </c>
      <c r="C368">
        <v>-89</v>
      </c>
      <c r="D368">
        <v>-89.78</v>
      </c>
    </row>
    <row r="369" spans="1:4" x14ac:dyDescent="0.3">
      <c r="A369" s="2">
        <v>43601</v>
      </c>
      <c r="B369">
        <v>143.18</v>
      </c>
      <c r="C369">
        <v>-88.18</v>
      </c>
      <c r="D369">
        <v>-88.96</v>
      </c>
    </row>
    <row r="370" spans="1:4" x14ac:dyDescent="0.3">
      <c r="A370" s="2">
        <v>43657</v>
      </c>
      <c r="B370">
        <v>143.5</v>
      </c>
      <c r="C370">
        <v>-88.5</v>
      </c>
      <c r="D370">
        <v>-89.28</v>
      </c>
    </row>
    <row r="371" spans="1:4" x14ac:dyDescent="0.3">
      <c r="A371" s="2">
        <v>43740</v>
      </c>
      <c r="B371">
        <v>144.479999999999</v>
      </c>
      <c r="C371">
        <v>-89.48</v>
      </c>
      <c r="D371">
        <v>-90.26</v>
      </c>
    </row>
    <row r="372" spans="1:4" x14ac:dyDescent="0.3">
      <c r="A372" s="2">
        <v>43907</v>
      </c>
      <c r="B372">
        <v>143.4</v>
      </c>
      <c r="C372">
        <v>-88.4</v>
      </c>
      <c r="D372">
        <v>-89.18</v>
      </c>
    </row>
    <row r="373" spans="1:4" x14ac:dyDescent="0.3">
      <c r="A373" s="2">
        <v>43986</v>
      </c>
      <c r="B373">
        <v>142.69999999999899</v>
      </c>
      <c r="C373">
        <v>-87.7</v>
      </c>
      <c r="D373">
        <v>-88.48</v>
      </c>
    </row>
    <row r="374" spans="1:4" x14ac:dyDescent="0.3">
      <c r="A374" s="2">
        <v>44127</v>
      </c>
      <c r="B374">
        <v>143.1</v>
      </c>
      <c r="C374">
        <v>-88.1</v>
      </c>
      <c r="D374">
        <v>-88.88</v>
      </c>
    </row>
    <row r="375" spans="1:4" x14ac:dyDescent="0.3">
      <c r="A375" s="2">
        <v>44312</v>
      </c>
      <c r="B375">
        <v>141.80000000000001</v>
      </c>
      <c r="C375">
        <v>-86.8</v>
      </c>
      <c r="D375">
        <v>-87.58</v>
      </c>
    </row>
    <row r="376" spans="1:4" x14ac:dyDescent="0.3">
      <c r="A376" s="2">
        <v>44482</v>
      </c>
      <c r="B376">
        <v>144.29</v>
      </c>
      <c r="C376">
        <v>-89.29</v>
      </c>
      <c r="D376">
        <v>-90.07</v>
      </c>
    </row>
  </sheetData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D84841-F471-4F15-BED7-C277A8E7B344}">
  <dimension ref="A1:O331"/>
  <sheetViews>
    <sheetView topLeftCell="D1" workbookViewId="0">
      <selection activeCell="K7" sqref="K7:M7"/>
    </sheetView>
  </sheetViews>
  <sheetFormatPr defaultRowHeight="14.4" x14ac:dyDescent="0.3"/>
  <cols>
    <col min="1" max="1" width="10.5546875" bestFit="1" customWidth="1"/>
  </cols>
  <sheetData>
    <row r="1" spans="1:15" s="1" customFormat="1" x14ac:dyDescent="0.3">
      <c r="A1" s="1" t="s">
        <v>0</v>
      </c>
      <c r="B1" s="1" t="s">
        <v>1</v>
      </c>
      <c r="C1" s="1" t="s">
        <v>2</v>
      </c>
      <c r="D1" s="1" t="s">
        <v>3</v>
      </c>
    </row>
    <row r="2" spans="1:15" x14ac:dyDescent="0.3">
      <c r="A2" s="2">
        <v>30853</v>
      </c>
      <c r="B2">
        <v>130.4</v>
      </c>
      <c r="C2">
        <v>-75.400000000000006</v>
      </c>
      <c r="D2">
        <v>-76.180000000000007</v>
      </c>
      <c r="F2">
        <v>3288</v>
      </c>
      <c r="G2">
        <v>36.772186279297003</v>
      </c>
      <c r="H2" s="2">
        <v>1</v>
      </c>
      <c r="I2">
        <f>IFERROR(VLOOKUP(H2,$A$2:$D$542,4,FALSE),IFERROR(VLOOKUP(H2,$A$2:$D$542,4),0))</f>
        <v>0</v>
      </c>
      <c r="K2">
        <f>MAX(D:D)</f>
        <v>-73.989999999999895</v>
      </c>
    </row>
    <row r="3" spans="1:15" x14ac:dyDescent="0.3">
      <c r="A3" s="2">
        <v>30853</v>
      </c>
      <c r="B3">
        <v>130.6</v>
      </c>
      <c r="C3">
        <v>-75.599999999999895</v>
      </c>
      <c r="D3">
        <v>-76.38</v>
      </c>
      <c r="F3">
        <v>10958</v>
      </c>
      <c r="G3">
        <v>34.744602203368999</v>
      </c>
      <c r="H3" s="2">
        <f>$H$2+F3-$F$2+1</f>
        <v>7672</v>
      </c>
      <c r="I3">
        <f>IFERROR(VLOOKUP(H3,A:D,4,FALSE),IFERROR(VLOOKUP(H3,A:D,4),0))</f>
        <v>0</v>
      </c>
      <c r="K3">
        <f>MIN(D:D)</f>
        <v>-115.44</v>
      </c>
    </row>
    <row r="4" spans="1:15" x14ac:dyDescent="0.3">
      <c r="A4" s="2">
        <v>30965</v>
      </c>
      <c r="B4">
        <v>133</v>
      </c>
      <c r="C4">
        <v>-78</v>
      </c>
      <c r="D4">
        <v>-78.78</v>
      </c>
      <c r="F4">
        <v>17897</v>
      </c>
      <c r="G4">
        <v>30.830400466918999</v>
      </c>
      <c r="H4" s="2">
        <f t="shared" ref="H4:H67" si="0">$H$2+F4-$F$2+1</f>
        <v>14611</v>
      </c>
      <c r="I4">
        <f t="shared" ref="I4:I67" si="1">IFERROR(VLOOKUP(H4,A:D,4,FALSE),IFERROR(VLOOKUP(H4,A:D,4),0))</f>
        <v>0</v>
      </c>
      <c r="L4" t="s">
        <v>9</v>
      </c>
      <c r="M4" t="s">
        <v>10</v>
      </c>
      <c r="N4" t="s">
        <v>11</v>
      </c>
      <c r="O4" t="s">
        <v>12</v>
      </c>
    </row>
    <row r="5" spans="1:15" x14ac:dyDescent="0.3">
      <c r="A5" s="2">
        <v>30970</v>
      </c>
      <c r="B5">
        <v>132.96</v>
      </c>
      <c r="C5">
        <v>-77.959999999999894</v>
      </c>
      <c r="D5">
        <v>-78.739999999999895</v>
      </c>
      <c r="F5">
        <v>20089</v>
      </c>
      <c r="G5">
        <v>10.119474411011</v>
      </c>
      <c r="H5" s="2">
        <f t="shared" si="0"/>
        <v>16803</v>
      </c>
      <c r="I5">
        <f t="shared" si="1"/>
        <v>0</v>
      </c>
      <c r="K5">
        <f>CORREL(G15:G51,I15:I51)^2</f>
        <v>0.60418726840784465</v>
      </c>
      <c r="L5">
        <f>1-(SUM(J10:J51)/SUM(K10:K51))</f>
        <v>6.3567387351170734E-2</v>
      </c>
      <c r="M5">
        <f>SUM(L10:L51)*100/SUM(I10:I51)</f>
        <v>6.8264979824511665</v>
      </c>
      <c r="N5">
        <f>SQRT(SUM(J10:J51))/COUNT(J10:J51)</f>
        <v>1.3410752899419496</v>
      </c>
      <c r="O5">
        <f>N5/_xlfn.STDEV.S(I15:I51)</f>
        <v>0.15692342969412509</v>
      </c>
    </row>
    <row r="6" spans="1:15" x14ac:dyDescent="0.3">
      <c r="A6" s="2">
        <v>30975</v>
      </c>
      <c r="B6">
        <v>132.99</v>
      </c>
      <c r="C6">
        <v>-77.989999999999895</v>
      </c>
      <c r="D6">
        <v>-78.77</v>
      </c>
      <c r="F6">
        <v>22646</v>
      </c>
      <c r="G6">
        <v>6.6549606323242001</v>
      </c>
      <c r="H6" s="2">
        <f t="shared" si="0"/>
        <v>19360</v>
      </c>
      <c r="I6">
        <f t="shared" si="1"/>
        <v>0</v>
      </c>
    </row>
    <row r="7" spans="1:15" x14ac:dyDescent="0.3">
      <c r="A7" s="2">
        <v>30980</v>
      </c>
      <c r="B7">
        <v>133.03</v>
      </c>
      <c r="C7">
        <v>-78.03</v>
      </c>
      <c r="D7">
        <v>-78.81</v>
      </c>
      <c r="F7">
        <v>24472</v>
      </c>
      <c r="G7">
        <v>2.6089062690735001</v>
      </c>
      <c r="H7" s="2">
        <f t="shared" si="0"/>
        <v>21186</v>
      </c>
      <c r="I7">
        <f t="shared" si="1"/>
        <v>0</v>
      </c>
      <c r="K7">
        <f>CORREL(M15:M51,I15:I51)^2</f>
        <v>0.68726868517963391</v>
      </c>
      <c r="L7">
        <f>1-(SUM(N10:N51)/SUM(K10:K51))</f>
        <v>-3.6032171961617747</v>
      </c>
      <c r="M7">
        <f>SUM(O10:O51)*100/SUM(I10:I51)</f>
        <v>19.165373658268678</v>
      </c>
    </row>
    <row r="8" spans="1:15" x14ac:dyDescent="0.3">
      <c r="A8" s="2">
        <v>30986</v>
      </c>
      <c r="B8">
        <v>133.16</v>
      </c>
      <c r="C8">
        <v>-78.16</v>
      </c>
      <c r="D8">
        <v>-78.94</v>
      </c>
      <c r="F8">
        <v>27029</v>
      </c>
      <c r="G8">
        <v>-20.013397216800001</v>
      </c>
      <c r="H8" s="2">
        <f t="shared" si="0"/>
        <v>23743</v>
      </c>
      <c r="I8">
        <f t="shared" si="1"/>
        <v>0</v>
      </c>
    </row>
    <row r="9" spans="1:15" x14ac:dyDescent="0.3">
      <c r="A9" s="2">
        <v>30991</v>
      </c>
      <c r="B9">
        <v>133.05000000000001</v>
      </c>
      <c r="C9">
        <v>-78.05</v>
      </c>
      <c r="D9">
        <v>-78.83</v>
      </c>
      <c r="F9">
        <v>28124</v>
      </c>
      <c r="G9">
        <v>-34.975841522220001</v>
      </c>
      <c r="H9" s="2">
        <f t="shared" si="0"/>
        <v>24838</v>
      </c>
      <c r="I9">
        <f t="shared" si="1"/>
        <v>0</v>
      </c>
    </row>
    <row r="10" spans="1:15" x14ac:dyDescent="0.3">
      <c r="A10" s="2">
        <v>31023</v>
      </c>
      <c r="B10">
        <v>131.16999999999899</v>
      </c>
      <c r="C10">
        <v>-76.17</v>
      </c>
      <c r="D10">
        <v>-76.95</v>
      </c>
      <c r="F10">
        <v>29951</v>
      </c>
      <c r="G10">
        <v>-61.138191223139998</v>
      </c>
      <c r="H10" s="2">
        <f t="shared" si="0"/>
        <v>26665</v>
      </c>
      <c r="I10">
        <f t="shared" si="1"/>
        <v>0</v>
      </c>
    </row>
    <row r="11" spans="1:15" x14ac:dyDescent="0.3">
      <c r="A11" s="2">
        <v>31111</v>
      </c>
      <c r="B11">
        <v>128.21</v>
      </c>
      <c r="C11">
        <v>-73.209999999999894</v>
      </c>
      <c r="D11">
        <v>-73.989999999999895</v>
      </c>
      <c r="F11">
        <v>31777</v>
      </c>
      <c r="G11">
        <v>-69.118354797359999</v>
      </c>
      <c r="H11" s="2">
        <f t="shared" si="0"/>
        <v>28491</v>
      </c>
      <c r="I11">
        <f t="shared" si="1"/>
        <v>0</v>
      </c>
    </row>
    <row r="12" spans="1:15" x14ac:dyDescent="0.3">
      <c r="A12" s="2">
        <v>31116</v>
      </c>
      <c r="B12">
        <v>128.33000000000001</v>
      </c>
      <c r="C12">
        <v>-73.33</v>
      </c>
      <c r="D12">
        <v>-74.11</v>
      </c>
      <c r="F12">
        <v>33238</v>
      </c>
      <c r="G12">
        <v>-74.024597167970001</v>
      </c>
      <c r="H12" s="2">
        <f t="shared" si="0"/>
        <v>29952</v>
      </c>
      <c r="I12">
        <f t="shared" si="1"/>
        <v>0</v>
      </c>
    </row>
    <row r="13" spans="1:15" x14ac:dyDescent="0.3">
      <c r="A13" s="2">
        <v>31121</v>
      </c>
      <c r="B13">
        <v>128.27000000000001</v>
      </c>
      <c r="C13">
        <v>-73.27</v>
      </c>
      <c r="D13">
        <v>-74.05</v>
      </c>
      <c r="F13">
        <v>33603</v>
      </c>
      <c r="G13">
        <v>-76.556076049799998</v>
      </c>
      <c r="H13" s="2">
        <f t="shared" si="0"/>
        <v>30317</v>
      </c>
      <c r="I13">
        <f t="shared" si="1"/>
        <v>0</v>
      </c>
    </row>
    <row r="14" spans="1:15" x14ac:dyDescent="0.3">
      <c r="A14" s="2">
        <v>31126</v>
      </c>
      <c r="B14">
        <v>128.229999999999</v>
      </c>
      <c r="C14">
        <v>-73.23</v>
      </c>
      <c r="D14">
        <v>-74.010000000000005</v>
      </c>
      <c r="F14">
        <v>33968</v>
      </c>
      <c r="G14">
        <v>-76.215118408199999</v>
      </c>
      <c r="H14" s="2">
        <f t="shared" si="0"/>
        <v>30682</v>
      </c>
      <c r="I14">
        <f t="shared" si="1"/>
        <v>0</v>
      </c>
    </row>
    <row r="15" spans="1:15" x14ac:dyDescent="0.3">
      <c r="A15" s="2">
        <v>31131</v>
      </c>
      <c r="B15">
        <v>128.33000000000001</v>
      </c>
      <c r="C15">
        <v>-73.33</v>
      </c>
      <c r="D15">
        <v>-74.11</v>
      </c>
      <c r="F15">
        <v>34334</v>
      </c>
      <c r="G15">
        <v>-72.026237487789999</v>
      </c>
      <c r="H15" s="2">
        <f t="shared" si="0"/>
        <v>31048</v>
      </c>
      <c r="I15">
        <f t="shared" si="1"/>
        <v>-76.95</v>
      </c>
      <c r="J15">
        <f>(I15-G15)^2</f>
        <v>24.24343727664457</v>
      </c>
      <c r="K15">
        <f>(I15-AVERAGE($I$15:I$51))^2</f>
        <v>189.5235915997072</v>
      </c>
      <c r="L15">
        <f>(I15-G15)</f>
        <v>-4.9237625122100042</v>
      </c>
      <c r="M15">
        <f>LOOKUP(F15,'[1]LM 8,42'!$A$2:$A$538,'[1]LM 8,42'!$D$2:$D$538)</f>
        <v>-62.023147583010001</v>
      </c>
      <c r="N15">
        <f>(I15-M15)^2</f>
        <v>222.81092307860027</v>
      </c>
      <c r="O15">
        <f>(I15-M15)</f>
        <v>-14.926852416990002</v>
      </c>
    </row>
    <row r="16" spans="1:15" x14ac:dyDescent="0.3">
      <c r="A16" s="2">
        <v>31137</v>
      </c>
      <c r="B16">
        <v>128.44</v>
      </c>
      <c r="C16">
        <v>-73.44</v>
      </c>
      <c r="D16">
        <v>-74.22</v>
      </c>
      <c r="F16">
        <v>34699</v>
      </c>
      <c r="G16">
        <v>-77.80763244629</v>
      </c>
      <c r="H16" s="2">
        <f t="shared" si="0"/>
        <v>31413</v>
      </c>
      <c r="I16">
        <f t="shared" si="1"/>
        <v>-77.7</v>
      </c>
      <c r="J16">
        <f t="shared" ref="J16:J79" si="2">(I16-G16)^2</f>
        <v>1.1584743494369212E-2</v>
      </c>
      <c r="K16">
        <f>(I16-AVERAGE($I$15:I$51))^2</f>
        <v>169.43595646457212</v>
      </c>
      <c r="L16">
        <f t="shared" ref="L16:L79" si="3">(I16-G16)</f>
        <v>0.10763244628999757</v>
      </c>
      <c r="M16">
        <f>LOOKUP(F16,'[1]LM 8,42'!$A$2:$A$538,'[1]LM 8,42'!$D$2:$D$538)</f>
        <v>-64.41039276123</v>
      </c>
      <c r="N16">
        <f t="shared" ref="N16:N79" si="4">(I16-M16)^2</f>
        <v>176.61366056076807</v>
      </c>
      <c r="O16">
        <f t="shared" ref="O16:O79" si="5">(I16-M16)</f>
        <v>-13.289607238770003</v>
      </c>
    </row>
    <row r="17" spans="1:15" x14ac:dyDescent="0.3">
      <c r="A17" s="2">
        <v>31142</v>
      </c>
      <c r="B17">
        <v>128.61000000000001</v>
      </c>
      <c r="C17">
        <v>-73.61</v>
      </c>
      <c r="D17">
        <v>-74.39</v>
      </c>
      <c r="F17">
        <v>35064</v>
      </c>
      <c r="G17">
        <v>-78.873916625980002</v>
      </c>
      <c r="H17" s="2">
        <f t="shared" si="0"/>
        <v>31778</v>
      </c>
      <c r="I17">
        <f t="shared" si="1"/>
        <v>-79.959999999999894</v>
      </c>
      <c r="J17">
        <f t="shared" si="2"/>
        <v>1.1795770953224343</v>
      </c>
      <c r="K17">
        <f>(I17-AVERAGE($I$15:I$51))^2</f>
        <v>115.70781592403399</v>
      </c>
      <c r="L17">
        <f t="shared" si="3"/>
        <v>-1.0860833740198927</v>
      </c>
      <c r="M17">
        <f>LOOKUP(F17,'[1]LM 8,42'!$A$2:$A$538,'[1]LM 8,42'!$D$2:$D$538)</f>
        <v>-66.698844909670001</v>
      </c>
      <c r="N17">
        <f t="shared" si="4"/>
        <v>175.85823432978245</v>
      </c>
      <c r="O17">
        <f t="shared" si="5"/>
        <v>-13.261155090329893</v>
      </c>
    </row>
    <row r="18" spans="1:15" x14ac:dyDescent="0.3">
      <c r="A18" s="2">
        <v>31147</v>
      </c>
      <c r="B18">
        <v>128.87</v>
      </c>
      <c r="C18">
        <v>-73.87</v>
      </c>
      <c r="D18">
        <v>-74.650000000000006</v>
      </c>
      <c r="F18">
        <v>35429</v>
      </c>
      <c r="G18">
        <v>-79.218544006350001</v>
      </c>
      <c r="H18" s="2">
        <f t="shared" si="0"/>
        <v>32143</v>
      </c>
      <c r="I18">
        <f t="shared" si="1"/>
        <v>-81.92</v>
      </c>
      <c r="J18">
        <f t="shared" si="2"/>
        <v>7.2978644856275121</v>
      </c>
      <c r="K18">
        <f>(I18-AVERAGE($I$15:I$51))^2</f>
        <v>77.382929437545286</v>
      </c>
      <c r="L18">
        <f t="shared" si="3"/>
        <v>-2.7014559936500007</v>
      </c>
      <c r="M18">
        <f>LOOKUP(F18,'[1]LM 8,42'!$A$2:$A$538,'[1]LM 8,42'!$D$2:$D$538)</f>
        <v>-67.474807739260001</v>
      </c>
      <c r="N18">
        <f t="shared" si="4"/>
        <v>208.66357944974283</v>
      </c>
      <c r="O18">
        <f t="shared" si="5"/>
        <v>-14.445192260740001</v>
      </c>
    </row>
    <row r="19" spans="1:15" x14ac:dyDescent="0.3">
      <c r="A19" s="2">
        <v>31152</v>
      </c>
      <c r="B19">
        <v>128.88</v>
      </c>
      <c r="C19">
        <v>-73.88</v>
      </c>
      <c r="D19">
        <v>-74.66</v>
      </c>
      <c r="F19">
        <v>35795</v>
      </c>
      <c r="G19">
        <v>-77.125534057620001</v>
      </c>
      <c r="H19" s="2">
        <f t="shared" si="0"/>
        <v>32509</v>
      </c>
      <c r="I19">
        <f t="shared" si="1"/>
        <v>-80.959999999999894</v>
      </c>
      <c r="J19">
        <f t="shared" si="2"/>
        <v>14.703129063271321</v>
      </c>
      <c r="K19">
        <f>(I19-AVERAGE($I$15:I$51))^2</f>
        <v>95.194302410520308</v>
      </c>
      <c r="L19">
        <f t="shared" si="3"/>
        <v>-3.834465942379893</v>
      </c>
      <c r="M19">
        <f>LOOKUP(F19,'[1]LM 8,42'!$A$2:$A$538,'[1]LM 8,42'!$D$2:$D$538)</f>
        <v>-66.432945251459998</v>
      </c>
      <c r="N19">
        <f t="shared" si="4"/>
        <v>211.03531966707556</v>
      </c>
      <c r="O19">
        <f t="shared" si="5"/>
        <v>-14.527054748539896</v>
      </c>
    </row>
    <row r="20" spans="1:15" x14ac:dyDescent="0.3">
      <c r="A20" s="2">
        <v>31157</v>
      </c>
      <c r="B20">
        <v>129.05000000000001</v>
      </c>
      <c r="C20">
        <v>-74.05</v>
      </c>
      <c r="D20">
        <v>-74.83</v>
      </c>
      <c r="F20">
        <v>36160</v>
      </c>
      <c r="G20">
        <v>-81.915390014650001</v>
      </c>
      <c r="H20" s="2">
        <f t="shared" si="0"/>
        <v>32874</v>
      </c>
      <c r="I20">
        <f t="shared" si="1"/>
        <v>-80.180000000000007</v>
      </c>
      <c r="J20">
        <f t="shared" si="2"/>
        <v>3.011578502946906</v>
      </c>
      <c r="K20">
        <f>(I20-AVERAGE($I$15:I$51))^2</f>
        <v>111.02324295105862</v>
      </c>
      <c r="L20">
        <f t="shared" si="3"/>
        <v>1.7353900146499939</v>
      </c>
      <c r="M20">
        <f>LOOKUP(F20,'[1]LM 8,42'!$A$2:$A$538,'[1]LM 8,42'!$D$2:$D$538)</f>
        <v>-69.426513671880002</v>
      </c>
      <c r="N20">
        <f t="shared" si="4"/>
        <v>115.63746820906385</v>
      </c>
      <c r="O20">
        <f t="shared" si="5"/>
        <v>-10.753486328120005</v>
      </c>
    </row>
    <row r="21" spans="1:15" x14ac:dyDescent="0.3">
      <c r="A21" s="2">
        <v>31162</v>
      </c>
      <c r="B21">
        <v>129.25</v>
      </c>
      <c r="C21">
        <v>-74.25</v>
      </c>
      <c r="D21">
        <v>-75.03</v>
      </c>
      <c r="F21">
        <v>36525</v>
      </c>
      <c r="G21">
        <v>-79.426765441889998</v>
      </c>
      <c r="H21" s="2">
        <f t="shared" si="0"/>
        <v>33239</v>
      </c>
      <c r="I21">
        <f t="shared" si="1"/>
        <v>-82.97</v>
      </c>
      <c r="J21">
        <f t="shared" si="2"/>
        <v>12.554511133784974</v>
      </c>
      <c r="K21">
        <f>(I21-AVERAGE($I$15:I$51))^2</f>
        <v>60.012240248356186</v>
      </c>
      <c r="L21">
        <f t="shared" si="3"/>
        <v>-3.5432345581100009</v>
      </c>
      <c r="M21">
        <f>LOOKUP(F21,'[1]LM 8,42'!$A$2:$A$538,'[1]LM 8,42'!$D$2:$D$538)</f>
        <v>-68.942024230960001</v>
      </c>
      <c r="N21">
        <f t="shared" si="4"/>
        <v>196.7841041767733</v>
      </c>
      <c r="O21">
        <f t="shared" si="5"/>
        <v>-14.027975769039998</v>
      </c>
    </row>
    <row r="22" spans="1:15" x14ac:dyDescent="0.3">
      <c r="A22" s="2">
        <v>31167</v>
      </c>
      <c r="B22">
        <v>129.52000000000001</v>
      </c>
      <c r="C22">
        <v>-74.52</v>
      </c>
      <c r="D22">
        <v>-75.3</v>
      </c>
      <c r="F22">
        <v>36890</v>
      </c>
      <c r="G22">
        <v>-81.89356994629</v>
      </c>
      <c r="H22" s="2">
        <f t="shared" si="0"/>
        <v>33604</v>
      </c>
      <c r="I22">
        <f t="shared" si="1"/>
        <v>-84.87</v>
      </c>
      <c r="J22">
        <f t="shared" si="2"/>
        <v>8.8591358646281382</v>
      </c>
      <c r="K22">
        <f>(I22-AVERAGE($I$15:I$51))^2</f>
        <v>34.184564572680507</v>
      </c>
      <c r="L22">
        <f t="shared" si="3"/>
        <v>-2.9764300537100041</v>
      </c>
      <c r="M22">
        <f>LOOKUP(F22,'[1]LM 8,42'!$A$2:$A$538,'[1]LM 8,42'!$D$2:$D$538)</f>
        <v>-70.039840698239999</v>
      </c>
      <c r="N22">
        <f t="shared" si="4"/>
        <v>219.9336249155788</v>
      </c>
      <c r="O22">
        <f t="shared" si="5"/>
        <v>-14.830159301760006</v>
      </c>
    </row>
    <row r="23" spans="1:15" x14ac:dyDescent="0.3">
      <c r="A23" s="2">
        <v>31172</v>
      </c>
      <c r="B23">
        <v>129.66999999999899</v>
      </c>
      <c r="C23">
        <v>-74.67</v>
      </c>
      <c r="D23">
        <v>-75.45</v>
      </c>
      <c r="F23">
        <v>37256</v>
      </c>
      <c r="G23">
        <v>-84.299499511720001</v>
      </c>
      <c r="H23" s="2">
        <f t="shared" si="0"/>
        <v>33970</v>
      </c>
      <c r="I23">
        <f t="shared" si="1"/>
        <v>-85.23</v>
      </c>
      <c r="J23">
        <f t="shared" si="2"/>
        <v>0.86583115868932481</v>
      </c>
      <c r="K23">
        <f>(I23-AVERAGE($I$15:I$51))^2</f>
        <v>30.10449970781567</v>
      </c>
      <c r="L23">
        <f t="shared" si="3"/>
        <v>-0.93050048828000342</v>
      </c>
      <c r="M23">
        <f>LOOKUP(F23,'[1]LM 8,42'!$A$2:$A$538,'[1]LM 8,42'!$D$2:$D$538)</f>
        <v>-72.028884887700002</v>
      </c>
      <c r="N23">
        <f t="shared" si="4"/>
        <v>174.2694402081955</v>
      </c>
      <c r="O23">
        <f t="shared" si="5"/>
        <v>-13.201115112300002</v>
      </c>
    </row>
    <row r="24" spans="1:15" x14ac:dyDescent="0.3">
      <c r="A24" s="2">
        <v>31177</v>
      </c>
      <c r="B24">
        <v>129.79</v>
      </c>
      <c r="C24">
        <v>-74.790000000000006</v>
      </c>
      <c r="D24">
        <v>-75.569999999999894</v>
      </c>
      <c r="F24">
        <v>37621</v>
      </c>
      <c r="G24">
        <v>-83.962020874019998</v>
      </c>
      <c r="H24" s="2">
        <f t="shared" si="0"/>
        <v>34335</v>
      </c>
      <c r="I24">
        <f t="shared" si="1"/>
        <v>-86.71</v>
      </c>
      <c r="J24">
        <f t="shared" si="2"/>
        <v>7.5513892768217783</v>
      </c>
      <c r="K24">
        <f>(I24-AVERAGE($I$15:I$51))^2</f>
        <v>16.054099707815819</v>
      </c>
      <c r="L24">
        <f t="shared" si="3"/>
        <v>-2.7479791259799953</v>
      </c>
      <c r="M24">
        <f>LOOKUP(F24,'[1]LM 8,42'!$A$2:$A$538,'[1]LM 8,42'!$D$2:$D$538)</f>
        <v>-72.377395629879999</v>
      </c>
      <c r="N24">
        <f t="shared" si="4"/>
        <v>205.42354803038279</v>
      </c>
      <c r="O24">
        <f t="shared" si="5"/>
        <v>-14.332604370119995</v>
      </c>
    </row>
    <row r="25" spans="1:15" x14ac:dyDescent="0.3">
      <c r="A25" s="2">
        <v>31182</v>
      </c>
      <c r="B25">
        <v>129.9</v>
      </c>
      <c r="C25">
        <v>-74.900000000000006</v>
      </c>
      <c r="D25">
        <v>-75.680000000000007</v>
      </c>
      <c r="F25">
        <v>37986</v>
      </c>
      <c r="G25">
        <v>-77.24602508545</v>
      </c>
      <c r="H25" s="2">
        <f t="shared" si="0"/>
        <v>34700</v>
      </c>
      <c r="I25">
        <f t="shared" si="1"/>
        <v>-80.56</v>
      </c>
      <c r="J25">
        <f t="shared" si="2"/>
        <v>10.982429734266693</v>
      </c>
      <c r="K25">
        <f>(I25-AVERAGE($I$15:I$51))^2</f>
        <v>103.1597078159236</v>
      </c>
      <c r="L25">
        <f t="shared" si="3"/>
        <v>-3.3139749145500019</v>
      </c>
      <c r="M25">
        <f>LOOKUP(F25,'[1]LM 8,42'!$A$2:$A$538,'[1]LM 8,42'!$D$2:$D$538)</f>
        <v>-68.628982543950002</v>
      </c>
      <c r="N25">
        <f t="shared" si="4"/>
        <v>142.34917753656981</v>
      </c>
      <c r="O25">
        <f t="shared" si="5"/>
        <v>-11.93101745605</v>
      </c>
    </row>
    <row r="26" spans="1:15" x14ac:dyDescent="0.3">
      <c r="A26" s="2">
        <v>31187</v>
      </c>
      <c r="B26">
        <v>129.94999999999899</v>
      </c>
      <c r="C26">
        <v>-74.95</v>
      </c>
      <c r="D26">
        <v>-75.73</v>
      </c>
      <c r="F26">
        <v>38351</v>
      </c>
      <c r="G26">
        <v>-77.233375549320002</v>
      </c>
      <c r="H26" s="2">
        <f t="shared" si="0"/>
        <v>35065</v>
      </c>
      <c r="I26">
        <f t="shared" si="1"/>
        <v>-80.73</v>
      </c>
      <c r="J26">
        <f t="shared" si="2"/>
        <v>12.226382549093229</v>
      </c>
      <c r="K26">
        <f>(I26-AVERAGE($I$15:I$51))^2</f>
        <v>99.735310518626264</v>
      </c>
      <c r="L26">
        <f t="shared" si="3"/>
        <v>-3.4966244506800024</v>
      </c>
      <c r="M26">
        <f>LOOKUP(F26,'[1]LM 8,42'!$A$2:$A$538,'[1]LM 8,42'!$D$2:$D$538)</f>
        <v>-67.742729187009999</v>
      </c>
      <c r="N26">
        <f t="shared" si="4"/>
        <v>168.66920316994205</v>
      </c>
      <c r="O26">
        <f t="shared" si="5"/>
        <v>-12.987270812990005</v>
      </c>
    </row>
    <row r="27" spans="1:15" x14ac:dyDescent="0.3">
      <c r="A27" s="2">
        <v>31192</v>
      </c>
      <c r="B27">
        <v>130.09</v>
      </c>
      <c r="C27">
        <v>-75.09</v>
      </c>
      <c r="D27">
        <v>-75.87</v>
      </c>
      <c r="F27">
        <v>38717</v>
      </c>
      <c r="G27">
        <v>-77.123809814449999</v>
      </c>
      <c r="H27" s="2">
        <f t="shared" si="0"/>
        <v>35431</v>
      </c>
      <c r="I27">
        <f t="shared" si="1"/>
        <v>-79.58</v>
      </c>
      <c r="J27">
        <f t="shared" si="2"/>
        <v>6.0328702275921415</v>
      </c>
      <c r="K27">
        <f>(I27-AVERAGE($I$15:I$51))^2</f>
        <v>124.02735105916689</v>
      </c>
      <c r="L27">
        <f t="shared" si="3"/>
        <v>-2.4561901855499997</v>
      </c>
      <c r="M27">
        <f>LOOKUP(F27,'[1]LM 8,42'!$A$2:$A$538,'[1]LM 8,42'!$D$2:$D$538)</f>
        <v>-67.809432983400001</v>
      </c>
      <c r="N27">
        <f t="shared" si="4"/>
        <v>138.54624789227177</v>
      </c>
      <c r="O27">
        <f t="shared" si="5"/>
        <v>-11.770567016599998</v>
      </c>
    </row>
    <row r="28" spans="1:15" x14ac:dyDescent="0.3">
      <c r="A28" s="2">
        <v>31198</v>
      </c>
      <c r="B28">
        <v>130.57</v>
      </c>
      <c r="C28">
        <v>-75.569999999999894</v>
      </c>
      <c r="D28">
        <v>-76.349999999999895</v>
      </c>
      <c r="F28">
        <v>39082</v>
      </c>
      <c r="G28">
        <v>-77.83741760254</v>
      </c>
      <c r="H28" s="2">
        <f t="shared" si="0"/>
        <v>35796</v>
      </c>
      <c r="I28">
        <f t="shared" si="1"/>
        <v>-80.06</v>
      </c>
      <c r="J28">
        <f t="shared" si="2"/>
        <v>4.9398725134990498</v>
      </c>
      <c r="K28">
        <f>(I28-AVERAGE($I$15:I$51))^2</f>
        <v>113.56646457268033</v>
      </c>
      <c r="L28">
        <f t="shared" si="3"/>
        <v>-2.2225823974600019</v>
      </c>
      <c r="M28">
        <f>LOOKUP(F28,'[1]LM 8,42'!$A$2:$A$538,'[1]LM 8,42'!$D$2:$D$538)</f>
        <v>-68.01946258545</v>
      </c>
      <c r="N28">
        <f t="shared" si="4"/>
        <v>144.97454123117845</v>
      </c>
      <c r="O28">
        <f t="shared" si="5"/>
        <v>-12.040537414550002</v>
      </c>
    </row>
    <row r="29" spans="1:15" x14ac:dyDescent="0.3">
      <c r="A29" s="2">
        <v>31203</v>
      </c>
      <c r="B29">
        <v>130.96</v>
      </c>
      <c r="C29">
        <v>-75.959999999999894</v>
      </c>
      <c r="D29">
        <v>-76.739999999999895</v>
      </c>
      <c r="F29">
        <v>39447</v>
      </c>
      <c r="G29">
        <v>-78.165977478030001</v>
      </c>
      <c r="H29" s="2">
        <f t="shared" si="0"/>
        <v>36161</v>
      </c>
      <c r="I29">
        <f t="shared" si="1"/>
        <v>-103.31</v>
      </c>
      <c r="J29">
        <f t="shared" si="2"/>
        <v>632.22186858533462</v>
      </c>
      <c r="K29">
        <f>(I29-AVERAGE($I$15:I$51))^2</f>
        <v>158.58977538349214</v>
      </c>
      <c r="L29">
        <f t="shared" si="3"/>
        <v>-25.144022521970001</v>
      </c>
      <c r="M29">
        <f>LOOKUP(F29,'[1]LM 8,42'!$A$2:$A$538,'[1]LM 8,42'!$D$2:$D$538)</f>
        <v>-68.639022827150001</v>
      </c>
      <c r="N29">
        <f t="shared" si="4"/>
        <v>1202.0766581202859</v>
      </c>
      <c r="O29">
        <f t="shared" si="5"/>
        <v>-34.670977172850002</v>
      </c>
    </row>
    <row r="30" spans="1:15" x14ac:dyDescent="0.3">
      <c r="A30" s="2">
        <v>31208</v>
      </c>
      <c r="B30">
        <v>131.31</v>
      </c>
      <c r="C30">
        <v>-76.31</v>
      </c>
      <c r="D30">
        <v>-77.09</v>
      </c>
      <c r="F30">
        <v>39812</v>
      </c>
      <c r="G30">
        <v>-84.770393371579999</v>
      </c>
      <c r="H30" s="2">
        <f t="shared" si="0"/>
        <v>36526</v>
      </c>
      <c r="I30">
        <f t="shared" si="1"/>
        <v>-92.65</v>
      </c>
      <c r="J30">
        <f t="shared" si="2"/>
        <v>62.088200618640506</v>
      </c>
      <c r="K30">
        <f>(I30-AVERAGE($I$15:I$51))^2</f>
        <v>3.7374294375457504</v>
      </c>
      <c r="L30">
        <f t="shared" si="3"/>
        <v>-7.8796066284200066</v>
      </c>
      <c r="M30">
        <f>LOOKUP(F30,'[1]LM 8,42'!$A$2:$A$538,'[1]LM 8,42'!$D$2:$D$538)</f>
        <v>-72.91551208496</v>
      </c>
      <c r="N30">
        <f t="shared" si="4"/>
        <v>389.45001326886006</v>
      </c>
      <c r="O30">
        <f t="shared" si="5"/>
        <v>-19.734487915040006</v>
      </c>
    </row>
    <row r="31" spans="1:15" x14ac:dyDescent="0.3">
      <c r="A31" s="2">
        <v>31213</v>
      </c>
      <c r="B31">
        <v>131.66</v>
      </c>
      <c r="C31">
        <v>-76.66</v>
      </c>
      <c r="D31">
        <v>-77.44</v>
      </c>
      <c r="F31">
        <v>40178</v>
      </c>
      <c r="G31">
        <v>-83.644081115719999</v>
      </c>
      <c r="H31" s="2">
        <f t="shared" si="0"/>
        <v>36892</v>
      </c>
      <c r="I31">
        <f t="shared" si="1"/>
        <v>-101.21</v>
      </c>
      <c r="J31">
        <f t="shared" si="2"/>
        <v>308.56150624910453</v>
      </c>
      <c r="K31">
        <f>(I31-AVERAGE($I$15:I$51))^2</f>
        <v>110.10815376187026</v>
      </c>
      <c r="L31">
        <f t="shared" si="3"/>
        <v>-17.565918884279995</v>
      </c>
      <c r="M31">
        <f>LOOKUP(F31,'[1]LM 8,42'!$A$2:$A$538,'[1]LM 8,42'!$D$2:$D$538)</f>
        <v>-73.162399291989999</v>
      </c>
      <c r="N31">
        <f t="shared" si="4"/>
        <v>786.66790547596281</v>
      </c>
      <c r="O31">
        <f t="shared" si="5"/>
        <v>-28.047600708009995</v>
      </c>
    </row>
    <row r="32" spans="1:15" x14ac:dyDescent="0.3">
      <c r="A32" s="2">
        <v>31218</v>
      </c>
      <c r="B32">
        <v>131.96</v>
      </c>
      <c r="C32">
        <v>-76.959999999999894</v>
      </c>
      <c r="D32">
        <v>-77.739999999999895</v>
      </c>
      <c r="F32">
        <v>40543</v>
      </c>
      <c r="G32">
        <v>-81.232803344730002</v>
      </c>
      <c r="H32" s="2">
        <f t="shared" si="0"/>
        <v>37257</v>
      </c>
      <c r="I32">
        <f t="shared" si="1"/>
        <v>-90.23</v>
      </c>
      <c r="J32">
        <f t="shared" si="2"/>
        <v>80.949547653601726</v>
      </c>
      <c r="K32">
        <f>(I32-AVERAGE($I$15:I$51))^2</f>
        <v>0.23693214024833378</v>
      </c>
      <c r="L32">
        <f t="shared" si="3"/>
        <v>-8.9971966552700025</v>
      </c>
      <c r="M32">
        <f>LOOKUP(F32,'[1]LM 8,42'!$A$2:$A$538,'[1]LM 8,42'!$D$2:$D$538)</f>
        <v>-71.539474487299998</v>
      </c>
      <c r="N32">
        <f t="shared" si="4"/>
        <v>349.33574394088981</v>
      </c>
      <c r="O32">
        <f t="shared" si="5"/>
        <v>-18.690525512700006</v>
      </c>
    </row>
    <row r="33" spans="1:15" x14ac:dyDescent="0.3">
      <c r="A33" s="2">
        <v>31223</v>
      </c>
      <c r="B33">
        <v>132.28</v>
      </c>
      <c r="C33">
        <v>-77.28</v>
      </c>
      <c r="D33">
        <v>-78.06</v>
      </c>
      <c r="F33">
        <v>40908</v>
      </c>
      <c r="G33">
        <v>-89.21002960205</v>
      </c>
      <c r="H33" s="2">
        <f t="shared" si="0"/>
        <v>37622</v>
      </c>
      <c r="I33">
        <f t="shared" si="1"/>
        <v>-98.53</v>
      </c>
      <c r="J33">
        <f t="shared" si="2"/>
        <v>86.861848218664306</v>
      </c>
      <c r="K33">
        <f>(I33-AVERAGE($I$15:I$51))^2</f>
        <v>61.046769978086516</v>
      </c>
      <c r="L33">
        <f t="shared" si="3"/>
        <v>-9.3199703979500015</v>
      </c>
      <c r="M33">
        <f>LOOKUP(F33,'[1]LM 8,42'!$A$2:$A$538,'[1]LM 8,42'!$D$2:$D$538)</f>
        <v>-76.060997009280001</v>
      </c>
      <c r="N33">
        <f t="shared" si="4"/>
        <v>504.8560953969843</v>
      </c>
      <c r="O33">
        <f t="shared" si="5"/>
        <v>-22.46900299072</v>
      </c>
    </row>
    <row r="34" spans="1:15" x14ac:dyDescent="0.3">
      <c r="A34" s="2">
        <v>31228</v>
      </c>
      <c r="B34">
        <v>132.61000000000001</v>
      </c>
      <c r="C34">
        <v>-77.61</v>
      </c>
      <c r="D34">
        <v>-78.39</v>
      </c>
      <c r="F34">
        <v>41273</v>
      </c>
      <c r="G34">
        <v>-88.39542388916</v>
      </c>
      <c r="H34" s="2">
        <f t="shared" si="0"/>
        <v>37987</v>
      </c>
      <c r="I34">
        <f t="shared" si="1"/>
        <v>-93.18</v>
      </c>
      <c r="J34">
        <f t="shared" si="2"/>
        <v>22.892168560420885</v>
      </c>
      <c r="K34">
        <f>(I34-AVERAGE($I$15:I$51))^2</f>
        <v>6.0675672753836203</v>
      </c>
      <c r="L34">
        <f t="shared" si="3"/>
        <v>-4.7845761108400069</v>
      </c>
      <c r="M34">
        <f>LOOKUP(F34,'[1]LM 8,42'!$A$2:$A$538,'[1]LM 8,42'!$D$2:$D$538)</f>
        <v>-77.531845092769998</v>
      </c>
      <c r="N34">
        <f t="shared" si="4"/>
        <v>244.86475200066658</v>
      </c>
      <c r="O34">
        <f t="shared" si="5"/>
        <v>-15.648154907230008</v>
      </c>
    </row>
    <row r="35" spans="1:15" x14ac:dyDescent="0.3">
      <c r="A35" s="2">
        <v>31233</v>
      </c>
      <c r="B35">
        <v>132.979999999999</v>
      </c>
      <c r="C35">
        <v>-77.98</v>
      </c>
      <c r="D35">
        <v>-78.760000000000005</v>
      </c>
      <c r="F35">
        <v>41639</v>
      </c>
      <c r="G35">
        <v>-88.58689880371</v>
      </c>
      <c r="H35" s="2">
        <f t="shared" si="0"/>
        <v>38353</v>
      </c>
      <c r="I35">
        <f t="shared" si="1"/>
        <v>-94</v>
      </c>
      <c r="J35">
        <f t="shared" si="2"/>
        <v>29.301664561276233</v>
      </c>
      <c r="K35">
        <f>(I35-AVERAGE($I$15:I$51))^2</f>
        <v>10.779686194302537</v>
      </c>
      <c r="L35">
        <f t="shared" si="3"/>
        <v>-5.4131011962900004</v>
      </c>
      <c r="M35">
        <f>LOOKUP(F35,'[1]LM 8,42'!$A$2:$A$538,'[1]LM 8,42'!$D$2:$D$538)</f>
        <v>-77.4253616333</v>
      </c>
      <c r="N35">
        <f t="shared" si="4"/>
        <v>274.71863698688367</v>
      </c>
      <c r="O35">
        <f t="shared" si="5"/>
        <v>-16.5746383667</v>
      </c>
    </row>
    <row r="36" spans="1:15" x14ac:dyDescent="0.3">
      <c r="A36" s="2">
        <v>31236</v>
      </c>
      <c r="B36">
        <v>133.1</v>
      </c>
      <c r="C36">
        <v>-78.099999999999895</v>
      </c>
      <c r="D36">
        <v>-78.88</v>
      </c>
      <c r="F36">
        <v>42004</v>
      </c>
      <c r="G36">
        <v>-90.603309631350001</v>
      </c>
      <c r="H36" s="2">
        <f t="shared" si="0"/>
        <v>38718</v>
      </c>
      <c r="I36">
        <f t="shared" si="1"/>
        <v>-96.31</v>
      </c>
      <c r="J36">
        <f t="shared" si="2"/>
        <v>32.566314963642689</v>
      </c>
      <c r="K36">
        <f>(I36-AVERAGE($I$15:I$51))^2</f>
        <v>31.284369978086435</v>
      </c>
      <c r="L36">
        <f t="shared" si="3"/>
        <v>-5.7066903686500012</v>
      </c>
      <c r="M36">
        <f>LOOKUP(F36,'[1]LM 8,42'!$A$2:$A$538,'[1]LM 8,42'!$D$2:$D$538)</f>
        <v>-78.833541870120001</v>
      </c>
      <c r="N36">
        <f t="shared" si="4"/>
        <v>305.4265887654488</v>
      </c>
      <c r="O36">
        <f t="shared" si="5"/>
        <v>-17.476458129880001</v>
      </c>
    </row>
    <row r="37" spans="1:15" x14ac:dyDescent="0.3">
      <c r="A37" s="2">
        <v>31238</v>
      </c>
      <c r="B37">
        <v>133.31</v>
      </c>
      <c r="C37">
        <v>-78.31</v>
      </c>
      <c r="D37">
        <v>-79.09</v>
      </c>
      <c r="F37">
        <v>42369</v>
      </c>
      <c r="G37">
        <v>-91.906021118159998</v>
      </c>
      <c r="H37" s="2">
        <f t="shared" si="0"/>
        <v>39083</v>
      </c>
      <c r="I37">
        <f t="shared" si="1"/>
        <v>-93.48</v>
      </c>
      <c r="J37">
        <f t="shared" si="2"/>
        <v>2.4774095204783149</v>
      </c>
      <c r="K37">
        <f>(I37-AVERAGE($I$15:I$51))^2</f>
        <v>7.6355132213295667</v>
      </c>
      <c r="L37">
        <f t="shared" si="3"/>
        <v>-1.5739788818400058</v>
      </c>
      <c r="M37">
        <f>LOOKUP(F37,'[1]LM 8,42'!$A$2:$A$538,'[1]LM 8,42'!$D$2:$D$538)</f>
        <v>-80.13710784912</v>
      </c>
      <c r="N37">
        <f t="shared" si="4"/>
        <v>178.03277095001522</v>
      </c>
      <c r="O37">
        <f t="shared" si="5"/>
        <v>-13.342892150880004</v>
      </c>
    </row>
    <row r="38" spans="1:15" x14ac:dyDescent="0.3">
      <c r="A38" s="2">
        <v>31243</v>
      </c>
      <c r="B38">
        <v>133.81</v>
      </c>
      <c r="C38">
        <v>-78.81</v>
      </c>
      <c r="D38">
        <v>-79.59</v>
      </c>
      <c r="F38">
        <v>42734</v>
      </c>
      <c r="G38">
        <v>-95.092880249019998</v>
      </c>
      <c r="H38" s="2">
        <f t="shared" si="0"/>
        <v>39448</v>
      </c>
      <c r="I38">
        <f t="shared" si="1"/>
        <v>-95.52</v>
      </c>
      <c r="J38">
        <f t="shared" si="2"/>
        <v>0.18243128167721512</v>
      </c>
      <c r="K38">
        <f>(I38-AVERAGE($I$15:I$51))^2</f>
        <v>23.071145653762017</v>
      </c>
      <c r="L38">
        <f t="shared" si="3"/>
        <v>-0.42711975097999755</v>
      </c>
      <c r="M38">
        <f>LOOKUP(F38,'[1]LM 8,42'!$A$2:$A$538,'[1]LM 8,42'!$D$2:$D$538)</f>
        <v>-82.286338806149999</v>
      </c>
      <c r="N38">
        <f t="shared" si="4"/>
        <v>175.12978859361132</v>
      </c>
      <c r="O38">
        <f t="shared" si="5"/>
        <v>-13.233661193849997</v>
      </c>
    </row>
    <row r="39" spans="1:15" x14ac:dyDescent="0.3">
      <c r="A39" s="2">
        <v>31248</v>
      </c>
      <c r="B39">
        <v>134.11000000000001</v>
      </c>
      <c r="C39">
        <v>-79.11</v>
      </c>
      <c r="D39">
        <v>-79.89</v>
      </c>
      <c r="F39">
        <v>43100</v>
      </c>
      <c r="G39">
        <v>-97.089195251459998</v>
      </c>
      <c r="H39" s="2">
        <f t="shared" si="0"/>
        <v>39814</v>
      </c>
      <c r="I39">
        <f t="shared" si="1"/>
        <v>-101.87</v>
      </c>
      <c r="J39">
        <f t="shared" si="2"/>
        <v>22.856094043662676</v>
      </c>
      <c r="K39">
        <f>(I39-AVERAGE($I$15:I$51))^2</f>
        <v>124.3948348429516</v>
      </c>
      <c r="L39">
        <f t="shared" si="3"/>
        <v>-4.7808047485400067</v>
      </c>
      <c r="M39">
        <f>LOOKUP(F39,'[1]LM 8,42'!$A$2:$A$538,'[1]LM 8,42'!$D$2:$D$538)</f>
        <v>-82.12197113037</v>
      </c>
      <c r="N39">
        <f t="shared" si="4"/>
        <v>389.98464423574012</v>
      </c>
      <c r="O39">
        <f t="shared" si="5"/>
        <v>-19.748028869630005</v>
      </c>
    </row>
    <row r="40" spans="1:15" x14ac:dyDescent="0.3">
      <c r="A40" s="2">
        <v>31253</v>
      </c>
      <c r="B40">
        <v>134.24</v>
      </c>
      <c r="C40">
        <v>-79.239999999999895</v>
      </c>
      <c r="D40">
        <v>-80.02</v>
      </c>
      <c r="F40">
        <v>43465</v>
      </c>
      <c r="G40">
        <v>-97.266899108890001</v>
      </c>
      <c r="H40" s="2">
        <f t="shared" si="0"/>
        <v>40179</v>
      </c>
      <c r="I40">
        <f t="shared" si="1"/>
        <v>-107.84</v>
      </c>
      <c r="J40">
        <f t="shared" si="2"/>
        <v>111.79046245359112</v>
      </c>
      <c r="K40">
        <f>(I40-AVERAGE($I$15:I$51))^2</f>
        <v>293.20545916727616</v>
      </c>
      <c r="L40">
        <f t="shared" si="3"/>
        <v>-10.573100891110002</v>
      </c>
      <c r="M40">
        <f>LOOKUP(F40,'[1]LM 8,42'!$A$2:$A$538,'[1]LM 8,42'!$D$2:$D$538)</f>
        <v>-82.924850463870001</v>
      </c>
      <c r="N40">
        <f t="shared" si="4"/>
        <v>620.76467640771909</v>
      </c>
      <c r="O40">
        <f t="shared" si="5"/>
        <v>-24.915149536130002</v>
      </c>
    </row>
    <row r="41" spans="1:15" x14ac:dyDescent="0.3">
      <c r="A41" s="2">
        <v>31259</v>
      </c>
      <c r="B41">
        <v>134.66</v>
      </c>
      <c r="C41">
        <v>-79.66</v>
      </c>
      <c r="D41">
        <v>-80.44</v>
      </c>
      <c r="F41">
        <v>43830</v>
      </c>
      <c r="G41">
        <v>-92.795761108400001</v>
      </c>
      <c r="H41" s="2">
        <f t="shared" si="0"/>
        <v>40544</v>
      </c>
      <c r="I41">
        <f t="shared" si="1"/>
        <v>-98.7</v>
      </c>
      <c r="J41">
        <f t="shared" si="2"/>
        <v>34.860036889082025</v>
      </c>
      <c r="K41">
        <f>(I41-AVERAGE($I$15:I$51))^2</f>
        <v>63.732172680789247</v>
      </c>
      <c r="L41">
        <f t="shared" si="3"/>
        <v>-5.9042388916000021</v>
      </c>
      <c r="M41">
        <f>LOOKUP(F41,'[1]LM 8,42'!$A$2:$A$538,'[1]LM 8,42'!$D$2:$D$538)</f>
        <v>-81.920440673830001</v>
      </c>
      <c r="N41">
        <f t="shared" si="4"/>
        <v>281.55361118045869</v>
      </c>
      <c r="O41">
        <f t="shared" si="5"/>
        <v>-16.779559326170002</v>
      </c>
    </row>
    <row r="42" spans="1:15" x14ac:dyDescent="0.3">
      <c r="A42" s="2">
        <v>31264</v>
      </c>
      <c r="B42">
        <v>135.02000000000001</v>
      </c>
      <c r="C42">
        <v>-80.02</v>
      </c>
      <c r="D42">
        <v>-80.8</v>
      </c>
      <c r="F42">
        <v>44195</v>
      </c>
      <c r="G42">
        <v>-88.891334533689999</v>
      </c>
      <c r="H42" s="2">
        <f t="shared" si="0"/>
        <v>40909</v>
      </c>
      <c r="I42">
        <f t="shared" si="1"/>
        <v>-97.13</v>
      </c>
      <c r="J42">
        <f t="shared" si="2"/>
        <v>67.875608665768908</v>
      </c>
      <c r="K42">
        <f>(I42-AVERAGE($I$15:I$51))^2</f>
        <v>41.129688897005302</v>
      </c>
      <c r="L42">
        <f t="shared" si="3"/>
        <v>-8.2386654663099961</v>
      </c>
      <c r="M42">
        <f>LOOKUP(F42,'[1]LM 8,42'!$A$2:$A$538,'[1]LM 8,42'!$D$2:$D$538)</f>
        <v>-77.559616088870001</v>
      </c>
      <c r="N42">
        <f t="shared" si="4"/>
        <v>382.99992642901572</v>
      </c>
      <c r="O42">
        <f t="shared" si="5"/>
        <v>-19.570383911129994</v>
      </c>
    </row>
    <row r="43" spans="1:15" x14ac:dyDescent="0.3">
      <c r="A43" s="2">
        <v>31269</v>
      </c>
      <c r="B43">
        <v>135.18</v>
      </c>
      <c r="C43">
        <v>-80.180000000000007</v>
      </c>
      <c r="D43">
        <v>-80.959999999999894</v>
      </c>
      <c r="F43">
        <v>44561</v>
      </c>
      <c r="G43">
        <v>-91.254051208500002</v>
      </c>
      <c r="H43" s="2">
        <f t="shared" si="0"/>
        <v>41275</v>
      </c>
      <c r="I43">
        <f t="shared" si="1"/>
        <v>-103.33</v>
      </c>
      <c r="J43">
        <f t="shared" si="2"/>
        <v>145.82853921493023</v>
      </c>
      <c r="K43">
        <f>(I43-AVERAGE($I$15:I$51))^2</f>
        <v>159.09390511322178</v>
      </c>
      <c r="L43">
        <f t="shared" si="3"/>
        <v>-12.075948791499997</v>
      </c>
      <c r="M43">
        <f>LOOKUP(F43,'[1]LM 8,42'!$A$2:$A$538,'[1]LM 8,42'!$D$2:$D$538)</f>
        <v>-78.746658325200002</v>
      </c>
      <c r="N43">
        <f t="shared" si="4"/>
        <v>604.34068789995831</v>
      </c>
      <c r="O43">
        <f t="shared" si="5"/>
        <v>-24.583341674799996</v>
      </c>
    </row>
    <row r="44" spans="1:15" x14ac:dyDescent="0.3">
      <c r="A44" s="2">
        <v>31274</v>
      </c>
      <c r="B44">
        <v>135.5</v>
      </c>
      <c r="C44">
        <v>-80.5</v>
      </c>
      <c r="D44">
        <v>-81.28</v>
      </c>
      <c r="F44">
        <v>44926</v>
      </c>
      <c r="G44">
        <v>-91.011238098139998</v>
      </c>
      <c r="H44" s="2">
        <f t="shared" si="0"/>
        <v>41640</v>
      </c>
      <c r="I44">
        <f t="shared" si="1"/>
        <v>-100.68</v>
      </c>
      <c r="J44">
        <f t="shared" si="2"/>
        <v>93.484956714859578</v>
      </c>
      <c r="K44">
        <f>(I44-AVERAGE($I$15:I$51))^2</f>
        <v>99.266215924032664</v>
      </c>
      <c r="L44">
        <f t="shared" si="3"/>
        <v>-9.6687619018600088</v>
      </c>
      <c r="M44">
        <f>LOOKUP(F44,'[1]LM 8,42'!$A$2:$A$538,'[1]LM 8,42'!$D$2:$D$538)</f>
        <v>-78.49642944336</v>
      </c>
      <c r="N44">
        <f t="shared" si="4"/>
        <v>492.11080264142544</v>
      </c>
      <c r="O44">
        <f t="shared" si="5"/>
        <v>-22.183570556640007</v>
      </c>
    </row>
    <row r="45" spans="1:15" x14ac:dyDescent="0.3">
      <c r="A45" s="2">
        <v>31279</v>
      </c>
      <c r="B45">
        <v>135.63999999999899</v>
      </c>
      <c r="C45">
        <v>-80.64</v>
      </c>
      <c r="D45">
        <v>-81.42</v>
      </c>
      <c r="F45">
        <v>45291</v>
      </c>
      <c r="G45">
        <v>-87.723602294919999</v>
      </c>
      <c r="H45" s="2">
        <f t="shared" si="0"/>
        <v>42005</v>
      </c>
      <c r="I45">
        <f t="shared" si="1"/>
        <v>-96.9</v>
      </c>
      <c r="J45">
        <f t="shared" si="2"/>
        <v>84.206274841797608</v>
      </c>
      <c r="K45">
        <f>(I45-AVERAGE($I$15:I$51))^2</f>
        <v>38.23249700511353</v>
      </c>
      <c r="L45">
        <f t="shared" si="3"/>
        <v>-9.1763977050800065</v>
      </c>
      <c r="M45">
        <f>LOOKUP(F45,'[1]LM 8,42'!$A$2:$A$538,'[1]LM 8,42'!$D$2:$D$538)</f>
        <v>-77.331840515140001</v>
      </c>
      <c r="N45">
        <f t="shared" si="4"/>
        <v>382.91286562491655</v>
      </c>
      <c r="O45">
        <f t="shared" si="5"/>
        <v>-19.568159484860004</v>
      </c>
    </row>
    <row r="46" spans="1:15" x14ac:dyDescent="0.3">
      <c r="A46" s="2">
        <v>31284</v>
      </c>
      <c r="B46">
        <v>135.84</v>
      </c>
      <c r="C46">
        <v>-80.84</v>
      </c>
      <c r="D46">
        <v>-81.62</v>
      </c>
      <c r="F46">
        <v>45656</v>
      </c>
      <c r="G46">
        <v>-85.098091125490001</v>
      </c>
      <c r="H46" s="2">
        <f t="shared" si="0"/>
        <v>42370</v>
      </c>
      <c r="I46">
        <f t="shared" si="1"/>
        <v>-95.54</v>
      </c>
      <c r="J46">
        <f t="shared" si="2"/>
        <v>109.03346094357082</v>
      </c>
      <c r="K46">
        <f>(I46-AVERAGE($I$15:I$51))^2</f>
        <v>23.263675383491847</v>
      </c>
      <c r="L46">
        <f t="shared" si="3"/>
        <v>-10.441908874510005</v>
      </c>
      <c r="M46">
        <f>LOOKUP(F46,'[1]LM 8,42'!$A$2:$A$538,'[1]LM 8,42'!$D$2:$D$538)</f>
        <v>-75.687721252439999</v>
      </c>
      <c r="N46">
        <f t="shared" si="4"/>
        <v>394.11297147082274</v>
      </c>
      <c r="O46">
        <f t="shared" si="5"/>
        <v>-19.852278747560007</v>
      </c>
    </row>
    <row r="47" spans="1:15" x14ac:dyDescent="0.3">
      <c r="A47" s="2">
        <v>31288</v>
      </c>
      <c r="B47">
        <v>136.03</v>
      </c>
      <c r="C47">
        <v>-81.03</v>
      </c>
      <c r="D47">
        <v>-81.81</v>
      </c>
      <c r="F47">
        <v>46022</v>
      </c>
      <c r="G47">
        <v>-86.204559326169999</v>
      </c>
      <c r="H47" s="2">
        <f t="shared" si="0"/>
        <v>42736</v>
      </c>
      <c r="I47">
        <f t="shared" si="1"/>
        <v>-93.92</v>
      </c>
      <c r="J47">
        <f t="shared" si="2"/>
        <v>59.528024791390365</v>
      </c>
      <c r="K47">
        <f>(I47-AVERAGE($I$15:I$51))^2</f>
        <v>10.260767275383627</v>
      </c>
      <c r="L47">
        <f t="shared" si="3"/>
        <v>-7.7154406738300025</v>
      </c>
      <c r="M47">
        <f>LOOKUP(F47,'[1]LM 8,42'!$A$2:$A$538,'[1]LM 8,42'!$D$2:$D$538)</f>
        <v>-75.1674118042</v>
      </c>
      <c r="N47">
        <f t="shared" si="4"/>
        <v>351.65956404125757</v>
      </c>
      <c r="O47">
        <f t="shared" si="5"/>
        <v>-18.752588195800001</v>
      </c>
    </row>
    <row r="48" spans="1:15" x14ac:dyDescent="0.3">
      <c r="A48" s="2">
        <v>31290</v>
      </c>
      <c r="B48">
        <v>136.1</v>
      </c>
      <c r="C48">
        <v>-81.099999999999895</v>
      </c>
      <c r="D48">
        <v>-81.88</v>
      </c>
      <c r="F48">
        <v>46387</v>
      </c>
      <c r="G48">
        <v>-84.374809265140001</v>
      </c>
      <c r="H48" s="2">
        <f t="shared" si="0"/>
        <v>43101</v>
      </c>
      <c r="I48">
        <f t="shared" si="1"/>
        <v>-95.07</v>
      </c>
      <c r="J48">
        <f t="shared" si="2"/>
        <v>114.38710485503501</v>
      </c>
      <c r="K48">
        <f>(I48-AVERAGE($I$15:I$51))^2</f>
        <v>18.950726734843059</v>
      </c>
      <c r="L48">
        <f t="shared" si="3"/>
        <v>-10.695190734859992</v>
      </c>
      <c r="M48">
        <f>LOOKUP(F48,'[1]LM 8,42'!$A$2:$A$538,'[1]LM 8,42'!$D$2:$D$538)</f>
        <v>-74.469268798830001</v>
      </c>
      <c r="N48">
        <f t="shared" si="4"/>
        <v>424.39012602285885</v>
      </c>
      <c r="O48">
        <f t="shared" si="5"/>
        <v>-20.600731201169992</v>
      </c>
    </row>
    <row r="49" spans="1:15" x14ac:dyDescent="0.3">
      <c r="A49" s="2">
        <v>31295</v>
      </c>
      <c r="B49">
        <v>136.16</v>
      </c>
      <c r="C49">
        <v>-81.16</v>
      </c>
      <c r="D49">
        <v>-81.94</v>
      </c>
      <c r="F49">
        <v>46752</v>
      </c>
      <c r="G49">
        <v>-79.369567871089998</v>
      </c>
      <c r="H49" s="2">
        <f t="shared" si="0"/>
        <v>43466</v>
      </c>
      <c r="I49">
        <f t="shared" si="1"/>
        <v>-90.47</v>
      </c>
      <c r="J49">
        <f t="shared" si="2"/>
        <v>123.21959344853741</v>
      </c>
      <c r="K49">
        <f>(I49-AVERAGE($I$15:I$51))^2</f>
        <v>6.0888897005104255E-2</v>
      </c>
      <c r="L49">
        <f t="shared" si="3"/>
        <v>-11.100432128910001</v>
      </c>
      <c r="M49">
        <f>LOOKUP(F49,'[1]LM 8,42'!$A$2:$A$538,'[1]LM 8,42'!$D$2:$D$538)</f>
        <v>-72.37728881836</v>
      </c>
      <c r="N49">
        <f t="shared" si="4"/>
        <v>327.34619790224104</v>
      </c>
      <c r="O49">
        <f t="shared" si="5"/>
        <v>-18.092711181639999</v>
      </c>
    </row>
    <row r="50" spans="1:15" x14ac:dyDescent="0.3">
      <c r="A50" s="2">
        <v>31300</v>
      </c>
      <c r="B50">
        <v>136.30000000000001</v>
      </c>
      <c r="C50">
        <v>-81.3</v>
      </c>
      <c r="D50">
        <v>-82.08</v>
      </c>
      <c r="F50">
        <v>47117</v>
      </c>
      <c r="G50">
        <v>-78.863548278810001</v>
      </c>
      <c r="H50" s="2">
        <f t="shared" si="0"/>
        <v>43831</v>
      </c>
      <c r="I50">
        <f t="shared" si="1"/>
        <v>-89.84</v>
      </c>
      <c r="J50">
        <f t="shared" si="2"/>
        <v>120.48249238761497</v>
      </c>
      <c r="K50">
        <f>(I50-AVERAGE($I$15:I$51))^2</f>
        <v>0.7687024105185869</v>
      </c>
      <c r="L50">
        <f t="shared" si="3"/>
        <v>-10.976451721190003</v>
      </c>
      <c r="M50">
        <f>LOOKUP(F50,'[1]LM 8,42'!$A$2:$A$538,'[1]LM 8,42'!$D$2:$D$538)</f>
        <v>-71.086570739750002</v>
      </c>
      <c r="N50">
        <f t="shared" si="4"/>
        <v>351.69110901920095</v>
      </c>
      <c r="O50">
        <f t="shared" si="5"/>
        <v>-18.753429260250002</v>
      </c>
    </row>
    <row r="51" spans="1:15" x14ac:dyDescent="0.3">
      <c r="A51" s="2">
        <v>31305</v>
      </c>
      <c r="B51">
        <v>136.49</v>
      </c>
      <c r="C51">
        <v>-81.489999999999895</v>
      </c>
      <c r="D51">
        <v>-82.27</v>
      </c>
      <c r="F51">
        <v>47483</v>
      </c>
      <c r="G51">
        <v>-89.84701538086</v>
      </c>
      <c r="H51" s="2">
        <f t="shared" si="0"/>
        <v>44197</v>
      </c>
      <c r="I51">
        <f t="shared" si="1"/>
        <v>-88.43</v>
      </c>
      <c r="J51">
        <f t="shared" si="2"/>
        <v>2.0079325895937923</v>
      </c>
      <c r="K51">
        <f>(I51-AVERAGE($I$15:I$51))^2</f>
        <v>5.2292564645725612</v>
      </c>
      <c r="L51">
        <f t="shared" si="3"/>
        <v>1.4170153808599935</v>
      </c>
      <c r="M51">
        <f>LOOKUP(F51,'[1]LM 8,42'!$A$2:$A$538,'[1]LM 8,42'!$D$2:$D$538)</f>
        <v>-74.753326416020002</v>
      </c>
      <c r="N51">
        <f t="shared" si="4"/>
        <v>187.05140032273647</v>
      </c>
      <c r="O51">
        <f t="shared" si="5"/>
        <v>-13.676673583980005</v>
      </c>
    </row>
    <row r="52" spans="1:15" x14ac:dyDescent="0.3">
      <c r="A52" s="2">
        <v>31310</v>
      </c>
      <c r="B52">
        <v>136.35</v>
      </c>
      <c r="C52">
        <v>-81.349999999999895</v>
      </c>
      <c r="D52">
        <v>-82.13</v>
      </c>
      <c r="F52">
        <v>47848</v>
      </c>
      <c r="G52">
        <v>-94.657691955570002</v>
      </c>
      <c r="H52" s="2">
        <f t="shared" si="0"/>
        <v>44562</v>
      </c>
      <c r="I52">
        <f t="shared" si="1"/>
        <v>-91.25</v>
      </c>
      <c r="J52">
        <f t="shared" si="2"/>
        <v>11.612364464056501</v>
      </c>
      <c r="K52">
        <f>(I52-AVERAGE($I$15:I$51))^2</f>
        <v>0.28434835646459328</v>
      </c>
      <c r="L52">
        <f t="shared" si="3"/>
        <v>3.4076919555700016</v>
      </c>
      <c r="M52">
        <f>LOOKUP(F52,'[1]LM 8,42'!$A$2:$A$538,'[1]LM 8,42'!$D$2:$D$538)</f>
        <v>-79.320114135739999</v>
      </c>
      <c r="N52">
        <f t="shared" si="4"/>
        <v>142.32217673427058</v>
      </c>
      <c r="O52">
        <f t="shared" si="5"/>
        <v>-11.929885864260001</v>
      </c>
    </row>
    <row r="53" spans="1:15" x14ac:dyDescent="0.3">
      <c r="A53" s="2">
        <v>31315</v>
      </c>
      <c r="B53">
        <v>136.24</v>
      </c>
      <c r="C53">
        <v>-81.239999999999895</v>
      </c>
      <c r="D53">
        <v>-82.02</v>
      </c>
      <c r="F53">
        <v>48213</v>
      </c>
      <c r="G53">
        <v>-98.571014404300001</v>
      </c>
      <c r="H53" s="2">
        <f t="shared" si="0"/>
        <v>44927</v>
      </c>
      <c r="I53">
        <f t="shared" si="1"/>
        <v>-91.25</v>
      </c>
      <c r="J53">
        <f t="shared" si="2"/>
        <v>53.597251907968101</v>
      </c>
      <c r="K53">
        <f>(I53-AVERAGE($I$15:I$51))^2</f>
        <v>0.28434835646459328</v>
      </c>
      <c r="L53">
        <f t="shared" si="3"/>
        <v>7.3210144043000014</v>
      </c>
      <c r="M53">
        <f>LOOKUP(F53,'[1]LM 8,42'!$A$2:$A$538,'[1]LM 8,42'!$D$2:$D$538)</f>
        <v>-82.747680664059999</v>
      </c>
      <c r="N53">
        <f t="shared" si="4"/>
        <v>72.289434090299224</v>
      </c>
      <c r="O53">
        <f t="shared" si="5"/>
        <v>-8.5023193359400011</v>
      </c>
    </row>
    <row r="54" spans="1:15" x14ac:dyDescent="0.3">
      <c r="A54" s="2">
        <v>31320</v>
      </c>
      <c r="B54">
        <v>135.85</v>
      </c>
      <c r="C54">
        <v>-80.849999999999895</v>
      </c>
      <c r="D54">
        <v>-81.63</v>
      </c>
      <c r="F54">
        <v>48578</v>
      </c>
      <c r="G54">
        <v>-101.7334289551</v>
      </c>
      <c r="H54" s="2">
        <f t="shared" si="0"/>
        <v>45292</v>
      </c>
      <c r="I54">
        <f t="shared" si="1"/>
        <v>-91.25</v>
      </c>
      <c r="J54">
        <f t="shared" si="2"/>
        <v>109.90228265662898</v>
      </c>
      <c r="K54">
        <f>(I54-AVERAGE($I$15:I$51))^2</f>
        <v>0.28434835646459328</v>
      </c>
      <c r="L54">
        <f t="shared" si="3"/>
        <v>10.483428955099996</v>
      </c>
      <c r="M54">
        <f>LOOKUP(F54,'[1]LM 8,42'!$A$2:$A$538,'[1]LM 8,42'!$D$2:$D$538)</f>
        <v>-85.577339172359999</v>
      </c>
      <c r="N54">
        <f t="shared" si="4"/>
        <v>32.17908086544135</v>
      </c>
      <c r="O54">
        <f t="shared" si="5"/>
        <v>-5.6726608276400015</v>
      </c>
    </row>
    <row r="55" spans="1:15" x14ac:dyDescent="0.3">
      <c r="A55" s="2">
        <v>31325</v>
      </c>
      <c r="B55">
        <v>135.71</v>
      </c>
      <c r="C55">
        <v>-80.709999999999894</v>
      </c>
      <c r="D55">
        <v>-81.489999999999895</v>
      </c>
      <c r="F55">
        <v>48944</v>
      </c>
      <c r="G55">
        <v>-104.37478637700001</v>
      </c>
      <c r="H55" s="2">
        <f t="shared" si="0"/>
        <v>45658</v>
      </c>
      <c r="I55">
        <f t="shared" si="1"/>
        <v>-91.25</v>
      </c>
      <c r="J55">
        <f t="shared" si="2"/>
        <v>172.26001744188497</v>
      </c>
      <c r="K55">
        <f>(I55-AVERAGE($I$15:I$51))^2</f>
        <v>0.28434835646459328</v>
      </c>
      <c r="L55">
        <f t="shared" si="3"/>
        <v>13.124786377000007</v>
      </c>
      <c r="M55">
        <f>LOOKUP(F55,'[1]LM 8,42'!$A$2:$A$538,'[1]LM 8,42'!$D$2:$D$538)</f>
        <v>-87.959823608400001</v>
      </c>
      <c r="N55">
        <f t="shared" si="4"/>
        <v>10.825260687841991</v>
      </c>
      <c r="O55">
        <f t="shared" si="5"/>
        <v>-3.2901763915999993</v>
      </c>
    </row>
    <row r="56" spans="1:15" x14ac:dyDescent="0.3">
      <c r="A56" s="2">
        <v>31330</v>
      </c>
      <c r="B56">
        <v>135.68</v>
      </c>
      <c r="C56">
        <v>-80.680000000000007</v>
      </c>
      <c r="D56">
        <v>-81.459999999999894</v>
      </c>
      <c r="F56">
        <v>49309</v>
      </c>
      <c r="G56">
        <v>-107.31080627439999</v>
      </c>
      <c r="H56" s="2">
        <f t="shared" si="0"/>
        <v>46023</v>
      </c>
      <c r="I56">
        <f t="shared" si="1"/>
        <v>-91.25</v>
      </c>
      <c r="J56">
        <f t="shared" si="2"/>
        <v>257.94949818380621</v>
      </c>
      <c r="K56">
        <f>(I56-AVERAGE($I$15:I$51))^2</f>
        <v>0.28434835646459328</v>
      </c>
      <c r="L56">
        <f t="shared" si="3"/>
        <v>16.060806274399994</v>
      </c>
      <c r="M56">
        <f>LOOKUP(F56,'[1]LM 8,42'!$A$2:$A$538,'[1]LM 8,42'!$D$2:$D$538)</f>
        <v>-90.375549316410002</v>
      </c>
      <c r="N56">
        <f t="shared" si="4"/>
        <v>0.76466399803101537</v>
      </c>
      <c r="O56">
        <f t="shared" si="5"/>
        <v>-0.87445068358999833</v>
      </c>
    </row>
    <row r="57" spans="1:15" x14ac:dyDescent="0.3">
      <c r="A57" s="2">
        <v>31335</v>
      </c>
      <c r="B57">
        <v>135.53</v>
      </c>
      <c r="C57">
        <v>-80.53</v>
      </c>
      <c r="D57">
        <v>-81.31</v>
      </c>
      <c r="F57">
        <v>49674</v>
      </c>
      <c r="G57">
        <v>-109.54930877690001</v>
      </c>
      <c r="H57" s="2">
        <f t="shared" si="0"/>
        <v>46388</v>
      </c>
      <c r="I57">
        <f t="shared" si="1"/>
        <v>-91.25</v>
      </c>
      <c r="J57">
        <f t="shared" si="2"/>
        <v>334.86470171232958</v>
      </c>
      <c r="K57">
        <f>(I57-AVERAGE($I$15:I$51))^2</f>
        <v>0.28434835646459328</v>
      </c>
      <c r="L57">
        <f t="shared" si="3"/>
        <v>18.299308776900006</v>
      </c>
      <c r="M57">
        <f>LOOKUP(F57,'[1]LM 8,42'!$A$2:$A$538,'[1]LM 8,42'!$D$2:$D$538)</f>
        <v>-92.519966125490001</v>
      </c>
      <c r="N57">
        <f t="shared" si="4"/>
        <v>1.6128139598920843</v>
      </c>
      <c r="O57">
        <f t="shared" si="5"/>
        <v>1.2699661254900008</v>
      </c>
    </row>
    <row r="58" spans="1:15" x14ac:dyDescent="0.3">
      <c r="A58" s="2">
        <v>31340</v>
      </c>
      <c r="B58">
        <v>135.44999999999899</v>
      </c>
      <c r="C58">
        <v>-80.45</v>
      </c>
      <c r="D58">
        <v>-81.23</v>
      </c>
      <c r="F58">
        <v>50039</v>
      </c>
      <c r="G58">
        <v>-111.2732162476</v>
      </c>
      <c r="H58" s="2">
        <f t="shared" si="0"/>
        <v>46753</v>
      </c>
      <c r="I58">
        <f t="shared" si="1"/>
        <v>-91.25</v>
      </c>
      <c r="J58">
        <f t="shared" si="2"/>
        <v>400.9291888981528</v>
      </c>
      <c r="K58">
        <f>(I58-AVERAGE($I$15:I$51))^2</f>
        <v>0.28434835646459328</v>
      </c>
      <c r="L58">
        <f t="shared" si="3"/>
        <v>20.023216247600004</v>
      </c>
      <c r="M58">
        <f>LOOKUP(F58,'[1]LM 8,42'!$A$2:$A$538,'[1]LM 8,42'!$D$2:$D$538)</f>
        <v>-94.210632324220001</v>
      </c>
      <c r="N58">
        <f t="shared" si="4"/>
        <v>8.7653437592163232</v>
      </c>
      <c r="O58">
        <f t="shared" si="5"/>
        <v>2.9606323242200006</v>
      </c>
    </row>
    <row r="59" spans="1:15" x14ac:dyDescent="0.3">
      <c r="A59" s="2">
        <v>31345</v>
      </c>
      <c r="B59">
        <v>135.22</v>
      </c>
      <c r="C59">
        <v>-80.22</v>
      </c>
      <c r="D59">
        <v>-81</v>
      </c>
      <c r="F59">
        <v>50405</v>
      </c>
      <c r="G59">
        <v>-112.67530059809999</v>
      </c>
      <c r="H59" s="2">
        <f t="shared" si="0"/>
        <v>47119</v>
      </c>
      <c r="I59">
        <f t="shared" si="1"/>
        <v>-91.25</v>
      </c>
      <c r="J59">
        <f t="shared" si="2"/>
        <v>459.043505718944</v>
      </c>
      <c r="K59">
        <f>(I59-AVERAGE($I$15:I$51))^2</f>
        <v>0.28434835646459328</v>
      </c>
      <c r="L59">
        <f t="shared" si="3"/>
        <v>21.425300598099994</v>
      </c>
      <c r="M59">
        <f>LOOKUP(F59,'[1]LM 8,42'!$A$2:$A$538,'[1]LM 8,42'!$D$2:$D$538)</f>
        <v>-95.597206115719999</v>
      </c>
      <c r="N59">
        <f t="shared" si="4"/>
        <v>18.898201012553361</v>
      </c>
      <c r="O59">
        <f t="shared" si="5"/>
        <v>4.3472061157199988</v>
      </c>
    </row>
    <row r="60" spans="1:15" x14ac:dyDescent="0.3">
      <c r="A60" s="2">
        <v>31351</v>
      </c>
      <c r="B60">
        <v>135.1</v>
      </c>
      <c r="C60">
        <v>-80.099999999999895</v>
      </c>
      <c r="D60">
        <v>-80.88</v>
      </c>
      <c r="F60">
        <v>50770</v>
      </c>
      <c r="G60">
        <v>-113.8896408081</v>
      </c>
      <c r="H60" s="2">
        <f t="shared" si="0"/>
        <v>47484</v>
      </c>
      <c r="I60">
        <f t="shared" si="1"/>
        <v>-91.25</v>
      </c>
      <c r="J60">
        <f t="shared" si="2"/>
        <v>512.55333591978672</v>
      </c>
      <c r="K60">
        <f>(I60-AVERAGE($I$15:I$51))^2</f>
        <v>0.28434835646459328</v>
      </c>
      <c r="L60">
        <f t="shared" si="3"/>
        <v>22.639640808099998</v>
      </c>
      <c r="M60">
        <f>LOOKUP(F60,'[1]LM 8,42'!$A$2:$A$538,'[1]LM 8,42'!$D$2:$D$538)</f>
        <v>-96.797355651860002</v>
      </c>
      <c r="N60">
        <f t="shared" si="4"/>
        <v>30.773154728223108</v>
      </c>
      <c r="O60">
        <f t="shared" si="5"/>
        <v>5.547355651860002</v>
      </c>
    </row>
    <row r="61" spans="1:15" x14ac:dyDescent="0.3">
      <c r="A61" s="2">
        <v>31356</v>
      </c>
      <c r="B61">
        <v>134.56</v>
      </c>
      <c r="C61">
        <v>-79.56</v>
      </c>
      <c r="D61">
        <v>-80.34</v>
      </c>
      <c r="F61">
        <v>51135</v>
      </c>
      <c r="G61">
        <v>-114.9892120361</v>
      </c>
      <c r="H61" s="2">
        <f t="shared" si="0"/>
        <v>47849</v>
      </c>
      <c r="I61">
        <f t="shared" si="1"/>
        <v>-91.25</v>
      </c>
      <c r="J61">
        <f t="shared" si="2"/>
        <v>563.55018809491514</v>
      </c>
      <c r="K61">
        <f>(I61-AVERAGE($I$15:I$51))^2</f>
        <v>0.28434835646459328</v>
      </c>
      <c r="L61">
        <f t="shared" si="3"/>
        <v>23.7392120361</v>
      </c>
      <c r="M61">
        <f>LOOKUP(F61,'[1]LM 8,42'!$A$2:$A$538,'[1]LM 8,42'!$D$2:$D$538)</f>
        <v>-97.882606506350001</v>
      </c>
      <c r="N61">
        <f t="shared" si="4"/>
        <v>43.99146906807637</v>
      </c>
      <c r="O61">
        <f t="shared" si="5"/>
        <v>6.632606506350001</v>
      </c>
    </row>
    <row r="62" spans="1:15" x14ac:dyDescent="0.3">
      <c r="A62" s="2">
        <v>31361</v>
      </c>
      <c r="B62">
        <v>134.5</v>
      </c>
      <c r="C62">
        <v>-79.5</v>
      </c>
      <c r="D62">
        <v>-80.28</v>
      </c>
      <c r="F62">
        <v>51500</v>
      </c>
      <c r="G62">
        <v>-115.9984207153</v>
      </c>
      <c r="H62" s="2">
        <f t="shared" si="0"/>
        <v>48214</v>
      </c>
      <c r="I62">
        <f t="shared" si="1"/>
        <v>-91.25</v>
      </c>
      <c r="J62">
        <f t="shared" si="2"/>
        <v>612.48432790149013</v>
      </c>
      <c r="K62">
        <f>(I62-AVERAGE($I$15:I$51))^2</f>
        <v>0.28434835646459328</v>
      </c>
      <c r="L62">
        <f t="shared" si="3"/>
        <v>24.7484207153</v>
      </c>
      <c r="M62">
        <f>LOOKUP(F62,'[1]LM 8,42'!$A$2:$A$538,'[1]LM 8,42'!$D$2:$D$538)</f>
        <v>-98.8842086792</v>
      </c>
      <c r="N62">
        <f t="shared" si="4"/>
        <v>58.281142157572617</v>
      </c>
      <c r="O62">
        <f t="shared" si="5"/>
        <v>7.6342086792000003</v>
      </c>
    </row>
    <row r="63" spans="1:15" x14ac:dyDescent="0.3">
      <c r="A63" s="2">
        <v>31366</v>
      </c>
      <c r="B63">
        <v>134.28</v>
      </c>
      <c r="C63">
        <v>-79.28</v>
      </c>
      <c r="D63">
        <v>-80.06</v>
      </c>
      <c r="F63">
        <v>51866</v>
      </c>
      <c r="G63">
        <v>-113.6538467407</v>
      </c>
      <c r="H63" s="2">
        <f t="shared" si="0"/>
        <v>48580</v>
      </c>
      <c r="I63">
        <f t="shared" si="1"/>
        <v>-91.25</v>
      </c>
      <c r="J63">
        <f t="shared" si="2"/>
        <v>501.93234878077419</v>
      </c>
      <c r="K63">
        <f>(I63-AVERAGE($I$15:I$51))^2</f>
        <v>0.28434835646459328</v>
      </c>
      <c r="L63">
        <f t="shared" si="3"/>
        <v>22.403846740700004</v>
      </c>
      <c r="M63">
        <f>LOOKUP(F63,'[1]LM 8,42'!$A$2:$A$538,'[1]LM 8,42'!$D$2:$D$538)</f>
        <v>-98.077728271479998</v>
      </c>
      <c r="N63">
        <f t="shared" si="4"/>
        <v>46.61787334916724</v>
      </c>
      <c r="O63">
        <f t="shared" si="5"/>
        <v>6.8277282714799981</v>
      </c>
    </row>
    <row r="64" spans="1:15" x14ac:dyDescent="0.3">
      <c r="A64" s="2">
        <v>31371</v>
      </c>
      <c r="B64">
        <v>134.1</v>
      </c>
      <c r="C64">
        <v>-79.099999999999895</v>
      </c>
      <c r="D64">
        <v>-79.88</v>
      </c>
      <c r="F64">
        <v>52231</v>
      </c>
      <c r="G64">
        <v>-112.0096664429</v>
      </c>
      <c r="H64" s="2">
        <f t="shared" si="0"/>
        <v>48945</v>
      </c>
      <c r="I64">
        <f t="shared" si="1"/>
        <v>-91.25</v>
      </c>
      <c r="J64">
        <f t="shared" si="2"/>
        <v>430.96375082046831</v>
      </c>
      <c r="K64">
        <f>(I64-AVERAGE($I$15:I$51))^2</f>
        <v>0.28434835646459328</v>
      </c>
      <c r="L64">
        <f t="shared" si="3"/>
        <v>20.759666442899999</v>
      </c>
      <c r="M64">
        <f>LOOKUP(F64,'[1]LM 8,42'!$A$2:$A$538,'[1]LM 8,42'!$D$2:$D$538)</f>
        <v>-96.690238952640001</v>
      </c>
      <c r="N64">
        <f t="shared" si="4"/>
        <v>29.596199861821582</v>
      </c>
      <c r="O64">
        <f t="shared" si="5"/>
        <v>5.4402389526400015</v>
      </c>
    </row>
    <row r="65" spans="1:15" x14ac:dyDescent="0.3">
      <c r="A65" s="2">
        <v>31376</v>
      </c>
      <c r="B65">
        <v>133.76</v>
      </c>
      <c r="C65">
        <v>-78.760000000000005</v>
      </c>
      <c r="D65">
        <v>-79.540000000000006</v>
      </c>
      <c r="F65">
        <v>52596</v>
      </c>
      <c r="G65">
        <v>-110.8924255371</v>
      </c>
      <c r="H65" s="2">
        <f t="shared" si="0"/>
        <v>49310</v>
      </c>
      <c r="I65">
        <f t="shared" si="1"/>
        <v>-91.25</v>
      </c>
      <c r="J65">
        <f t="shared" si="2"/>
        <v>385.82488098051806</v>
      </c>
      <c r="K65">
        <f>(I65-AVERAGE($I$15:I$51))^2</f>
        <v>0.28434835646459328</v>
      </c>
      <c r="L65">
        <f t="shared" si="3"/>
        <v>19.642425537099996</v>
      </c>
      <c r="M65">
        <f>LOOKUP(F65,'[1]LM 8,42'!$A$2:$A$538,'[1]LM 8,42'!$D$2:$D$538)</f>
        <v>-95.76252746582</v>
      </c>
      <c r="N65">
        <f t="shared" si="4"/>
        <v>20.362904129779871</v>
      </c>
      <c r="O65">
        <f t="shared" si="5"/>
        <v>4.5125274658199999</v>
      </c>
    </row>
    <row r="66" spans="1:15" x14ac:dyDescent="0.3">
      <c r="A66" s="2">
        <v>31381</v>
      </c>
      <c r="B66">
        <v>133.51</v>
      </c>
      <c r="C66">
        <v>-78.510000000000005</v>
      </c>
      <c r="D66">
        <v>-79.290000000000006</v>
      </c>
      <c r="F66">
        <v>52961</v>
      </c>
      <c r="G66">
        <v>-110.0902175903</v>
      </c>
      <c r="H66" s="2">
        <f t="shared" si="0"/>
        <v>49675</v>
      </c>
      <c r="I66">
        <f t="shared" si="1"/>
        <v>-91.25</v>
      </c>
      <c r="J66">
        <f t="shared" si="2"/>
        <v>354.95379884984953</v>
      </c>
      <c r="K66">
        <f>(I66-AVERAGE($I$15:I$51))^2</f>
        <v>0.28434835646459328</v>
      </c>
      <c r="L66">
        <f t="shared" si="3"/>
        <v>18.8402175903</v>
      </c>
      <c r="M66">
        <f>LOOKUP(F66,'[1]LM 8,42'!$A$2:$A$538,'[1]LM 8,42'!$D$2:$D$538)</f>
        <v>-95.122268676760001</v>
      </c>
      <c r="N66">
        <f t="shared" si="4"/>
        <v>14.994464705016648</v>
      </c>
      <c r="O66">
        <f t="shared" si="5"/>
        <v>3.872268676760001</v>
      </c>
    </row>
    <row r="67" spans="1:15" x14ac:dyDescent="0.3">
      <c r="A67" s="2">
        <v>31386</v>
      </c>
      <c r="B67">
        <v>133.229999999999</v>
      </c>
      <c r="C67">
        <v>-78.23</v>
      </c>
      <c r="D67">
        <v>-79.010000000000005</v>
      </c>
      <c r="F67">
        <v>53327</v>
      </c>
      <c r="G67">
        <v>-109.4968261719</v>
      </c>
      <c r="H67" s="2">
        <f t="shared" si="0"/>
        <v>50041</v>
      </c>
      <c r="I67">
        <f t="shared" si="1"/>
        <v>-91.25</v>
      </c>
      <c r="J67">
        <f t="shared" si="2"/>
        <v>332.94666534753469</v>
      </c>
      <c r="K67">
        <f>(I67-AVERAGE($I$15:I$51))^2</f>
        <v>0.28434835646459328</v>
      </c>
      <c r="L67">
        <f t="shared" si="3"/>
        <v>18.246826171899997</v>
      </c>
      <c r="M67">
        <f>LOOKUP(F67,'[1]LM 8,42'!$A$2:$A$538,'[1]LM 8,42'!$D$2:$D$538)</f>
        <v>-94.662910461430002</v>
      </c>
      <c r="N67">
        <f t="shared" si="4"/>
        <v>11.647957817738348</v>
      </c>
      <c r="O67">
        <f t="shared" si="5"/>
        <v>3.4129104614300019</v>
      </c>
    </row>
    <row r="68" spans="1:15" x14ac:dyDescent="0.3">
      <c r="A68" s="2">
        <v>31391</v>
      </c>
      <c r="B68">
        <v>133.1</v>
      </c>
      <c r="C68">
        <v>-78.099999999999895</v>
      </c>
      <c r="D68">
        <v>-78.88</v>
      </c>
      <c r="F68">
        <v>53692</v>
      </c>
      <c r="G68">
        <v>-109.05554962159999</v>
      </c>
      <c r="H68" s="2">
        <f t="shared" ref="H68:H82" si="6">$H$2+F68-$F$2+1</f>
        <v>50406</v>
      </c>
      <c r="I68">
        <f t="shared" ref="I68:I82" si="7">IFERROR(VLOOKUP(H68,A:D,4,FALSE),IFERROR(VLOOKUP(H68,A:D,4),0))</f>
        <v>-91.25</v>
      </c>
      <c r="J68">
        <f t="shared" si="2"/>
        <v>317.03759732725968</v>
      </c>
      <c r="K68">
        <f>(I68-AVERAGE($I$15:I$51))^2</f>
        <v>0.28434835646459328</v>
      </c>
      <c r="L68">
        <f t="shared" si="3"/>
        <v>17.805549621599994</v>
      </c>
      <c r="M68">
        <f>LOOKUP(F68,'[1]LM 8,42'!$A$2:$A$538,'[1]LM 8,42'!$D$2:$D$538)</f>
        <v>-94.32933807373</v>
      </c>
      <c r="N68">
        <f t="shared" si="4"/>
        <v>9.4823229723231854</v>
      </c>
      <c r="O68">
        <f t="shared" si="5"/>
        <v>3.0793380737299998</v>
      </c>
    </row>
    <row r="69" spans="1:15" x14ac:dyDescent="0.3">
      <c r="A69" s="2">
        <v>31396</v>
      </c>
      <c r="B69">
        <v>132.94</v>
      </c>
      <c r="C69">
        <v>-77.94</v>
      </c>
      <c r="D69">
        <v>-78.72</v>
      </c>
      <c r="F69">
        <v>54057</v>
      </c>
      <c r="G69">
        <v>-108.727722168</v>
      </c>
      <c r="H69" s="2">
        <f t="shared" si="6"/>
        <v>50771</v>
      </c>
      <c r="I69">
        <f t="shared" si="7"/>
        <v>-91.25</v>
      </c>
      <c r="J69">
        <f t="shared" si="2"/>
        <v>305.47077218179862</v>
      </c>
      <c r="K69">
        <f>(I69-AVERAGE($I$15:I$51))^2</f>
        <v>0.28434835646459328</v>
      </c>
      <c r="L69">
        <f t="shared" si="3"/>
        <v>17.477722168</v>
      </c>
      <c r="M69">
        <f>LOOKUP(F69,'[1]LM 8,42'!$A$2:$A$538,'[1]LM 8,42'!$D$2:$D$538)</f>
        <v>-94.08879852295</v>
      </c>
      <c r="N69">
        <f t="shared" si="4"/>
        <v>8.0587770539031034</v>
      </c>
      <c r="O69">
        <f t="shared" si="5"/>
        <v>2.8387985229500003</v>
      </c>
    </row>
    <row r="70" spans="1:15" x14ac:dyDescent="0.3">
      <c r="A70" s="2">
        <v>31398</v>
      </c>
      <c r="B70">
        <v>132.77000000000001</v>
      </c>
      <c r="C70">
        <v>-77.77</v>
      </c>
      <c r="D70">
        <v>-78.55</v>
      </c>
      <c r="F70">
        <v>54422</v>
      </c>
      <c r="G70">
        <v>-108.4873580933</v>
      </c>
      <c r="H70" s="2">
        <f t="shared" si="6"/>
        <v>51136</v>
      </c>
      <c r="I70">
        <f t="shared" si="7"/>
        <v>-91.25</v>
      </c>
      <c r="J70">
        <f t="shared" si="2"/>
        <v>297.12651403665512</v>
      </c>
      <c r="K70">
        <f>(I70-AVERAGE($I$15:I$51))^2</f>
        <v>0.28434835646459328</v>
      </c>
      <c r="L70">
        <f t="shared" si="3"/>
        <v>17.237358093300003</v>
      </c>
      <c r="M70">
        <f>LOOKUP(F70,'[1]LM 8,42'!$A$2:$A$538,'[1]LM 8,42'!$D$2:$D$538)</f>
        <v>-93.91901397705</v>
      </c>
      <c r="N70">
        <f t="shared" si="4"/>
        <v>7.1236356096882565</v>
      </c>
      <c r="O70">
        <f t="shared" si="5"/>
        <v>2.6690139770499997</v>
      </c>
    </row>
    <row r="71" spans="1:15" x14ac:dyDescent="0.3">
      <c r="A71" s="2">
        <v>31401</v>
      </c>
      <c r="B71">
        <v>132.63999999999899</v>
      </c>
      <c r="C71">
        <v>-77.64</v>
      </c>
      <c r="D71">
        <v>-78.42</v>
      </c>
      <c r="F71">
        <v>54788</v>
      </c>
      <c r="G71">
        <v>-108.3154220581</v>
      </c>
      <c r="H71" s="2">
        <f t="shared" si="6"/>
        <v>51502</v>
      </c>
      <c r="I71">
        <f t="shared" si="7"/>
        <v>-91.25</v>
      </c>
      <c r="J71">
        <f t="shared" si="2"/>
        <v>291.22863002108596</v>
      </c>
      <c r="K71">
        <f>(I71-AVERAGE($I$15:I$51))^2</f>
        <v>0.28434835646459328</v>
      </c>
      <c r="L71">
        <f t="shared" si="3"/>
        <v>17.065422058099998</v>
      </c>
      <c r="M71">
        <f>LOOKUP(F71,'[1]LM 8,42'!$A$2:$A$538,'[1]LM 8,42'!$D$2:$D$538)</f>
        <v>-93.804725646969999</v>
      </c>
      <c r="N71">
        <f t="shared" si="4"/>
        <v>6.5266231312862795</v>
      </c>
      <c r="O71">
        <f t="shared" si="5"/>
        <v>2.5547256469699988</v>
      </c>
    </row>
    <row r="72" spans="1:15" x14ac:dyDescent="0.3">
      <c r="A72" s="2">
        <v>31406</v>
      </c>
      <c r="B72">
        <v>132.13</v>
      </c>
      <c r="C72">
        <v>-77.13</v>
      </c>
      <c r="D72">
        <v>-77.91</v>
      </c>
      <c r="F72">
        <v>55153</v>
      </c>
      <c r="G72">
        <v>-108.1990814209</v>
      </c>
      <c r="H72" s="2">
        <f t="shared" si="6"/>
        <v>51867</v>
      </c>
      <c r="I72">
        <f t="shared" si="7"/>
        <v>-91.25</v>
      </c>
      <c r="J72">
        <f t="shared" si="2"/>
        <v>287.27136101229758</v>
      </c>
      <c r="K72">
        <f>(I72-AVERAGE($I$15:I$51))^2</f>
        <v>0.28434835646459328</v>
      </c>
      <c r="L72">
        <f t="shared" si="3"/>
        <v>16.949081420900001</v>
      </c>
      <c r="M72">
        <f>LOOKUP(F72,'[1]LM 8,42'!$A$2:$A$538,'[1]LM 8,42'!$D$2:$D$538)</f>
        <v>-93.734825134280001</v>
      </c>
      <c r="N72">
        <f t="shared" si="4"/>
        <v>6.1743559479496257</v>
      </c>
      <c r="O72">
        <f t="shared" si="5"/>
        <v>2.4848251342800012</v>
      </c>
    </row>
    <row r="73" spans="1:15" x14ac:dyDescent="0.3">
      <c r="A73" s="2">
        <v>31412</v>
      </c>
      <c r="B73">
        <v>131.91999999999899</v>
      </c>
      <c r="C73">
        <v>-76.92</v>
      </c>
      <c r="D73">
        <v>-77.7</v>
      </c>
      <c r="F73">
        <v>55518</v>
      </c>
      <c r="G73">
        <v>-108.1268997192</v>
      </c>
      <c r="H73" s="2">
        <f t="shared" si="6"/>
        <v>52232</v>
      </c>
      <c r="I73">
        <f t="shared" si="7"/>
        <v>-91.25</v>
      </c>
      <c r="J73">
        <f t="shared" si="2"/>
        <v>284.82974413193296</v>
      </c>
      <c r="K73">
        <f>(I73-AVERAGE($I$15:I$51))^2</f>
        <v>0.28434835646459328</v>
      </c>
      <c r="L73">
        <f t="shared" si="3"/>
        <v>16.876899719199997</v>
      </c>
      <c r="M73">
        <f>LOOKUP(F73,'[1]LM 8,42'!$A$2:$A$538,'[1]LM 8,42'!$D$2:$D$538)</f>
        <v>-93.700736999509999</v>
      </c>
      <c r="N73">
        <f t="shared" si="4"/>
        <v>6.0061118407672742</v>
      </c>
      <c r="O73">
        <f t="shared" si="5"/>
        <v>2.4507369995099992</v>
      </c>
    </row>
    <row r="74" spans="1:15" x14ac:dyDescent="0.3">
      <c r="A74" s="2">
        <v>31417</v>
      </c>
      <c r="B74">
        <v>131.63999999999899</v>
      </c>
      <c r="C74">
        <v>-76.64</v>
      </c>
      <c r="D74">
        <v>-77.42</v>
      </c>
      <c r="F74">
        <v>55883</v>
      </c>
      <c r="G74">
        <v>-108.0904083252</v>
      </c>
      <c r="H74" s="2">
        <f t="shared" si="6"/>
        <v>52597</v>
      </c>
      <c r="I74">
        <f t="shared" si="7"/>
        <v>-91.25</v>
      </c>
      <c r="J74">
        <f t="shared" si="2"/>
        <v>283.59935255946556</v>
      </c>
      <c r="K74">
        <f>(I74-AVERAGE($I$15:I$51))^2</f>
        <v>0.28434835646459328</v>
      </c>
      <c r="L74">
        <f t="shared" si="3"/>
        <v>16.840408325200002</v>
      </c>
      <c r="M74">
        <f>LOOKUP(F74,'[1]LM 8,42'!$A$2:$A$538,'[1]LM 8,42'!$D$2:$D$538)</f>
        <v>-93.69563293457</v>
      </c>
      <c r="N74">
        <f t="shared" si="4"/>
        <v>5.981120450653469</v>
      </c>
      <c r="O74">
        <f t="shared" si="5"/>
        <v>2.4456329345699999</v>
      </c>
    </row>
    <row r="75" spans="1:15" x14ac:dyDescent="0.3">
      <c r="A75" s="2">
        <v>31422</v>
      </c>
      <c r="B75">
        <v>131.61000000000001</v>
      </c>
      <c r="C75">
        <v>-76.61</v>
      </c>
      <c r="D75">
        <v>-77.39</v>
      </c>
      <c r="F75">
        <v>56249</v>
      </c>
      <c r="G75">
        <v>-108.0838012695</v>
      </c>
      <c r="H75" s="2">
        <f t="shared" si="6"/>
        <v>52963</v>
      </c>
      <c r="I75">
        <f t="shared" si="7"/>
        <v>-91.25</v>
      </c>
      <c r="J75">
        <f t="shared" si="2"/>
        <v>283.37686518101981</v>
      </c>
      <c r="K75">
        <f>(I75-AVERAGE($I$15:I$51))^2</f>
        <v>0.28434835646459328</v>
      </c>
      <c r="L75">
        <f t="shared" si="3"/>
        <v>16.8338012695</v>
      </c>
      <c r="M75">
        <f>LOOKUP(F75,'[1]LM 8,42'!$A$2:$A$538,'[1]LM 8,42'!$D$2:$D$538)</f>
        <v>-93.71477508545</v>
      </c>
      <c r="N75">
        <f t="shared" si="4"/>
        <v>6.0751162218550565</v>
      </c>
      <c r="O75">
        <f t="shared" si="5"/>
        <v>2.4647750854500003</v>
      </c>
    </row>
    <row r="76" spans="1:15" x14ac:dyDescent="0.3">
      <c r="A76" s="2">
        <v>31427</v>
      </c>
      <c r="B76">
        <v>131.56</v>
      </c>
      <c r="C76">
        <v>-76.56</v>
      </c>
      <c r="D76">
        <v>-77.34</v>
      </c>
      <c r="F76">
        <v>56614</v>
      </c>
      <c r="G76">
        <v>-108.1010360718</v>
      </c>
      <c r="H76" s="2">
        <f t="shared" si="6"/>
        <v>53328</v>
      </c>
      <c r="I76">
        <f t="shared" si="7"/>
        <v>-91.25</v>
      </c>
      <c r="J76">
        <f t="shared" si="2"/>
        <v>283.95741669310462</v>
      </c>
      <c r="K76">
        <f>(I76-AVERAGE($I$15:I$51))^2</f>
        <v>0.28434835646459328</v>
      </c>
      <c r="L76">
        <f t="shared" si="3"/>
        <v>16.851036071799996</v>
      </c>
      <c r="M76">
        <f>LOOKUP(F76,'[1]LM 8,42'!$A$2:$A$538,'[1]LM 8,42'!$D$2:$D$538)</f>
        <v>-93.75366973877</v>
      </c>
      <c r="N76">
        <f t="shared" si="4"/>
        <v>6.2683621608326412</v>
      </c>
      <c r="O76">
        <f t="shared" si="5"/>
        <v>2.5036697387700002</v>
      </c>
    </row>
    <row r="77" spans="1:15" x14ac:dyDescent="0.3">
      <c r="A77" s="2">
        <v>31432</v>
      </c>
      <c r="B77">
        <v>131.26</v>
      </c>
      <c r="C77">
        <v>-76.260000000000005</v>
      </c>
      <c r="D77">
        <v>-77.040000000000006</v>
      </c>
      <c r="F77">
        <v>56979</v>
      </c>
      <c r="G77">
        <v>-108.1383590698</v>
      </c>
      <c r="H77" s="2">
        <f t="shared" si="6"/>
        <v>53693</v>
      </c>
      <c r="I77">
        <f t="shared" si="7"/>
        <v>-91.25</v>
      </c>
      <c r="J77">
        <f t="shared" si="2"/>
        <v>285.21667207049603</v>
      </c>
      <c r="K77">
        <f>(I77-AVERAGE($I$15:I$51))^2</f>
        <v>0.28434835646459328</v>
      </c>
      <c r="L77">
        <f t="shared" si="3"/>
        <v>16.888359069800003</v>
      </c>
      <c r="M77">
        <f>LOOKUP(F77,'[1]LM 8,42'!$A$2:$A$538,'[1]LM 8,42'!$D$2:$D$538)</f>
        <v>-93.808959960940001</v>
      </c>
      <c r="N77">
        <f t="shared" si="4"/>
        <v>6.548276081694052</v>
      </c>
      <c r="O77">
        <f t="shared" si="5"/>
        <v>2.5589599609400011</v>
      </c>
    </row>
    <row r="78" spans="1:15" x14ac:dyDescent="0.3">
      <c r="A78" s="2">
        <v>31437</v>
      </c>
      <c r="B78">
        <v>131.33000000000001</v>
      </c>
      <c r="C78">
        <v>-76.33</v>
      </c>
      <c r="D78">
        <v>-77.11</v>
      </c>
      <c r="F78">
        <v>57344</v>
      </c>
      <c r="G78">
        <v>-108.192237854</v>
      </c>
      <c r="H78" s="2">
        <f t="shared" si="6"/>
        <v>54058</v>
      </c>
      <c r="I78">
        <f t="shared" si="7"/>
        <v>-91.25</v>
      </c>
      <c r="J78">
        <f t="shared" si="2"/>
        <v>287.03942350151044</v>
      </c>
      <c r="K78">
        <f>(I78-AVERAGE($I$15:I$51))^2</f>
        <v>0.28434835646459328</v>
      </c>
      <c r="L78">
        <f t="shared" si="3"/>
        <v>16.942237853999998</v>
      </c>
      <c r="M78">
        <f>LOOKUP(F78,'[1]LM 8,42'!$A$2:$A$538,'[1]LM 8,42'!$D$2:$D$538)</f>
        <v>-93.878021240229998</v>
      </c>
      <c r="N78">
        <f t="shared" si="4"/>
        <v>6.906495639100017</v>
      </c>
      <c r="O78">
        <f t="shared" si="5"/>
        <v>2.6280212402299981</v>
      </c>
    </row>
    <row r="79" spans="1:15" x14ac:dyDescent="0.3">
      <c r="A79" s="2">
        <v>31443</v>
      </c>
      <c r="B79">
        <v>130.979999999999</v>
      </c>
      <c r="C79">
        <v>-75.98</v>
      </c>
      <c r="D79">
        <v>-76.760000000000005</v>
      </c>
      <c r="F79">
        <v>57710</v>
      </c>
      <c r="G79">
        <v>-108.2601470947</v>
      </c>
      <c r="H79" s="2">
        <f t="shared" si="6"/>
        <v>54424</v>
      </c>
      <c r="I79">
        <f t="shared" si="7"/>
        <v>-91.25</v>
      </c>
      <c r="J79">
        <f t="shared" si="2"/>
        <v>289.34510418333093</v>
      </c>
      <c r="K79">
        <f>(I79-AVERAGE($I$15:I$51))^2</f>
        <v>0.28434835646459328</v>
      </c>
      <c r="L79">
        <f t="shared" si="3"/>
        <v>17.010147094700002</v>
      </c>
      <c r="M79">
        <f>LOOKUP(F79,'[1]LM 8,42'!$A$2:$A$538,'[1]LM 8,42'!$D$2:$D$538)</f>
        <v>-93.95873260498</v>
      </c>
      <c r="N79">
        <f t="shared" si="4"/>
        <v>7.337232325281736</v>
      </c>
      <c r="O79">
        <f t="shared" si="5"/>
        <v>2.7087326049799998</v>
      </c>
    </row>
    <row r="80" spans="1:15" x14ac:dyDescent="0.3">
      <c r="A80" s="2">
        <v>31448</v>
      </c>
      <c r="B80">
        <v>130.76</v>
      </c>
      <c r="C80">
        <v>-75.760000000000005</v>
      </c>
      <c r="D80">
        <v>-76.540000000000006</v>
      </c>
      <c r="F80">
        <v>58075</v>
      </c>
      <c r="G80">
        <v>-108.3391494751</v>
      </c>
      <c r="H80" s="2">
        <f t="shared" si="6"/>
        <v>54789</v>
      </c>
      <c r="I80">
        <f t="shared" si="7"/>
        <v>-91.25</v>
      </c>
      <c r="J80">
        <f t="shared" ref="J80:J82" si="8">(I80-G80)^2</f>
        <v>292.03902978231065</v>
      </c>
      <c r="K80">
        <f>(I80-AVERAGE($I$15:I$51))^2</f>
        <v>0.28434835646459328</v>
      </c>
      <c r="L80">
        <f t="shared" ref="L80:L82" si="9">(I80-G80)</f>
        <v>17.089149475100001</v>
      </c>
      <c r="M80">
        <f>LOOKUP(F80,'[1]LM 8,42'!$A$2:$A$538,'[1]LM 8,42'!$D$2:$D$538)</f>
        <v>-94.048950195309999</v>
      </c>
      <c r="N80">
        <f t="shared" ref="N80:N82" si="10">(I80-M80)^2</f>
        <v>7.8341221958258807</v>
      </c>
      <c r="O80">
        <f t="shared" ref="O80:O82" si="11">(I80-M80)</f>
        <v>2.7989501953099989</v>
      </c>
    </row>
    <row r="81" spans="1:15" x14ac:dyDescent="0.3">
      <c r="A81" s="2">
        <v>31453</v>
      </c>
      <c r="B81">
        <v>130.76</v>
      </c>
      <c r="C81">
        <v>-75.760000000000005</v>
      </c>
      <c r="D81">
        <v>-76.540000000000006</v>
      </c>
      <c r="F81">
        <v>61727</v>
      </c>
      <c r="G81">
        <v>-109.4579086304</v>
      </c>
      <c r="H81" s="2">
        <f t="shared" si="6"/>
        <v>58441</v>
      </c>
      <c r="I81">
        <f t="shared" si="7"/>
        <v>-91.25</v>
      </c>
      <c r="J81">
        <f t="shared" si="8"/>
        <v>331.52793669299473</v>
      </c>
      <c r="K81">
        <f>(I81-AVERAGE($I$15:I$51))^2</f>
        <v>0.28434835646459328</v>
      </c>
      <c r="L81">
        <f t="shared" si="9"/>
        <v>18.207908630399999</v>
      </c>
      <c r="M81">
        <f>LOOKUP(F81,'[1]LM 8,42'!$A$2:$A$538,'[1]LM 8,42'!$D$2:$D$538)</f>
        <v>-94.857971191410002</v>
      </c>
      <c r="N81">
        <f t="shared" si="10"/>
        <v>13.017456118044507</v>
      </c>
      <c r="O81">
        <f t="shared" si="11"/>
        <v>3.6079711914100017</v>
      </c>
    </row>
    <row r="82" spans="1:15" x14ac:dyDescent="0.3">
      <c r="A82" s="2">
        <v>31456</v>
      </c>
      <c r="B82">
        <v>130.85</v>
      </c>
      <c r="C82">
        <v>-75.849999999999895</v>
      </c>
      <c r="D82">
        <v>-76.63</v>
      </c>
      <c r="F82">
        <v>65380</v>
      </c>
      <c r="G82">
        <v>-110.7396850586</v>
      </c>
      <c r="H82" s="2">
        <f t="shared" si="6"/>
        <v>62094</v>
      </c>
      <c r="I82">
        <f t="shared" si="7"/>
        <v>-91.25</v>
      </c>
      <c r="J82">
        <f t="shared" si="8"/>
        <v>379.84782368341621</v>
      </c>
      <c r="K82">
        <f>(I82-AVERAGE($I$15:I$51))^2</f>
        <v>0.28434835646459328</v>
      </c>
      <c r="L82">
        <f t="shared" si="9"/>
        <v>19.489685058600003</v>
      </c>
      <c r="M82">
        <f>LOOKUP(F82,'[1]LM 8,42'!$A$2:$A$538,'[1]LM 8,42'!$D$2:$D$538)</f>
        <v>-96.136962890630002</v>
      </c>
      <c r="N82">
        <f t="shared" si="10"/>
        <v>23.882406294394748</v>
      </c>
      <c r="O82">
        <f t="shared" si="11"/>
        <v>4.8869628906300022</v>
      </c>
    </row>
    <row r="83" spans="1:15" x14ac:dyDescent="0.3">
      <c r="A83" s="2">
        <v>31458</v>
      </c>
      <c r="B83">
        <v>130.83000000000001</v>
      </c>
      <c r="C83">
        <v>-75.83</v>
      </c>
      <c r="D83">
        <v>-76.61</v>
      </c>
    </row>
    <row r="84" spans="1:15" x14ac:dyDescent="0.3">
      <c r="A84" s="2">
        <v>31463</v>
      </c>
      <c r="B84">
        <v>130.76</v>
      </c>
      <c r="C84">
        <v>-75.760000000000005</v>
      </c>
      <c r="D84">
        <v>-76.540000000000006</v>
      </c>
    </row>
    <row r="85" spans="1:15" x14ac:dyDescent="0.3">
      <c r="A85" s="2">
        <v>31468</v>
      </c>
      <c r="B85">
        <v>130.59</v>
      </c>
      <c r="C85">
        <v>-75.59</v>
      </c>
      <c r="D85">
        <v>-76.37</v>
      </c>
    </row>
    <row r="86" spans="1:15" x14ac:dyDescent="0.3">
      <c r="A86" s="2">
        <v>31471</v>
      </c>
      <c r="B86">
        <v>130.51</v>
      </c>
      <c r="C86">
        <v>-75.510000000000005</v>
      </c>
      <c r="D86">
        <v>-76.290000000000006</v>
      </c>
    </row>
    <row r="87" spans="1:15" x14ac:dyDescent="0.3">
      <c r="A87" s="2">
        <v>31476</v>
      </c>
      <c r="B87">
        <v>130.43</v>
      </c>
      <c r="C87">
        <v>-75.430000000000007</v>
      </c>
      <c r="D87">
        <v>-76.209999999999894</v>
      </c>
    </row>
    <row r="88" spans="1:15" x14ac:dyDescent="0.3">
      <c r="A88" s="2">
        <v>31481</v>
      </c>
      <c r="B88">
        <v>130.46</v>
      </c>
      <c r="C88">
        <v>-75.459999999999894</v>
      </c>
      <c r="D88">
        <v>-76.239999999999895</v>
      </c>
    </row>
    <row r="89" spans="1:15" x14ac:dyDescent="0.3">
      <c r="A89" s="2">
        <v>31486</v>
      </c>
      <c r="B89">
        <v>130.28</v>
      </c>
      <c r="C89">
        <v>-75.28</v>
      </c>
      <c r="D89">
        <v>-76.06</v>
      </c>
    </row>
    <row r="90" spans="1:15" x14ac:dyDescent="0.3">
      <c r="A90" s="2">
        <v>31491</v>
      </c>
      <c r="B90">
        <v>130.27000000000001</v>
      </c>
      <c r="C90">
        <v>-75.27</v>
      </c>
      <c r="D90">
        <v>-76.05</v>
      </c>
    </row>
    <row r="91" spans="1:15" x14ac:dyDescent="0.3">
      <c r="A91" s="2">
        <v>31496</v>
      </c>
      <c r="B91">
        <v>130.43</v>
      </c>
      <c r="C91">
        <v>-75.430000000000007</v>
      </c>
      <c r="D91">
        <v>-76.209999999999894</v>
      </c>
    </row>
    <row r="92" spans="1:15" x14ac:dyDescent="0.3">
      <c r="A92" s="2">
        <v>31497</v>
      </c>
      <c r="B92">
        <v>130.4</v>
      </c>
      <c r="C92">
        <v>-75.400000000000006</v>
      </c>
      <c r="D92">
        <v>-76.180000000000007</v>
      </c>
    </row>
    <row r="93" spans="1:15" x14ac:dyDescent="0.3">
      <c r="A93" s="2">
        <v>31502</v>
      </c>
      <c r="B93">
        <v>130.41</v>
      </c>
      <c r="C93">
        <v>-75.41</v>
      </c>
      <c r="D93">
        <v>-76.19</v>
      </c>
    </row>
    <row r="94" spans="1:15" x14ac:dyDescent="0.3">
      <c r="A94" s="2">
        <v>31507</v>
      </c>
      <c r="B94">
        <v>130.52000000000001</v>
      </c>
      <c r="C94">
        <v>-75.52</v>
      </c>
      <c r="D94">
        <v>-76.3</v>
      </c>
    </row>
    <row r="95" spans="1:15" x14ac:dyDescent="0.3">
      <c r="A95" s="2">
        <v>31512</v>
      </c>
      <c r="B95">
        <v>130.53</v>
      </c>
      <c r="C95">
        <v>-75.53</v>
      </c>
      <c r="D95">
        <v>-76.31</v>
      </c>
    </row>
    <row r="96" spans="1:15" x14ac:dyDescent="0.3">
      <c r="A96" s="2">
        <v>31517</v>
      </c>
      <c r="B96">
        <v>130.69999999999899</v>
      </c>
      <c r="C96">
        <v>-75.7</v>
      </c>
      <c r="D96">
        <v>-76.48</v>
      </c>
    </row>
    <row r="97" spans="1:4" x14ac:dyDescent="0.3">
      <c r="A97" s="2">
        <v>31522</v>
      </c>
      <c r="B97">
        <v>130.72</v>
      </c>
      <c r="C97">
        <v>-75.72</v>
      </c>
      <c r="D97">
        <v>-76.5</v>
      </c>
    </row>
    <row r="98" spans="1:4" x14ac:dyDescent="0.3">
      <c r="A98" s="2">
        <v>31527</v>
      </c>
      <c r="B98">
        <v>130.53</v>
      </c>
      <c r="C98">
        <v>-75.53</v>
      </c>
      <c r="D98">
        <v>-76.31</v>
      </c>
    </row>
    <row r="99" spans="1:4" x14ac:dyDescent="0.3">
      <c r="A99" s="2">
        <v>31532</v>
      </c>
      <c r="B99">
        <v>130.51</v>
      </c>
      <c r="C99">
        <v>-75.510000000000005</v>
      </c>
      <c r="D99">
        <v>-76.290000000000006</v>
      </c>
    </row>
    <row r="100" spans="1:4" x14ac:dyDescent="0.3">
      <c r="A100" s="2">
        <v>31537</v>
      </c>
      <c r="B100">
        <v>130.57</v>
      </c>
      <c r="C100">
        <v>-75.569999999999894</v>
      </c>
      <c r="D100">
        <v>-76.349999999999895</v>
      </c>
    </row>
    <row r="101" spans="1:4" x14ac:dyDescent="0.3">
      <c r="A101" s="2">
        <v>31542</v>
      </c>
      <c r="B101">
        <v>130.68</v>
      </c>
      <c r="C101">
        <v>-75.680000000000007</v>
      </c>
      <c r="D101">
        <v>-76.459999999999894</v>
      </c>
    </row>
    <row r="102" spans="1:4" x14ac:dyDescent="0.3">
      <c r="A102" s="2">
        <v>31547</v>
      </c>
      <c r="B102">
        <v>130.63999999999899</v>
      </c>
      <c r="C102">
        <v>-75.64</v>
      </c>
      <c r="D102">
        <v>-76.42</v>
      </c>
    </row>
    <row r="103" spans="1:4" x14ac:dyDescent="0.3">
      <c r="A103" s="2">
        <v>31552</v>
      </c>
      <c r="B103">
        <v>130.81</v>
      </c>
      <c r="C103">
        <v>-75.81</v>
      </c>
      <c r="D103">
        <v>-76.59</v>
      </c>
    </row>
    <row r="104" spans="1:4" x14ac:dyDescent="0.3">
      <c r="A104" s="2">
        <v>31555</v>
      </c>
      <c r="B104">
        <v>130.94999999999899</v>
      </c>
      <c r="C104">
        <v>-75.95</v>
      </c>
      <c r="D104">
        <v>-76.73</v>
      </c>
    </row>
    <row r="105" spans="1:4" x14ac:dyDescent="0.3">
      <c r="A105" s="2">
        <v>31557</v>
      </c>
      <c r="B105">
        <v>131.09</v>
      </c>
      <c r="C105">
        <v>-76.09</v>
      </c>
      <c r="D105">
        <v>-76.87</v>
      </c>
    </row>
    <row r="106" spans="1:4" x14ac:dyDescent="0.3">
      <c r="A106" s="2">
        <v>31563</v>
      </c>
      <c r="B106">
        <v>131.37</v>
      </c>
      <c r="C106">
        <v>-76.37</v>
      </c>
      <c r="D106">
        <v>-77.150000000000006</v>
      </c>
    </row>
    <row r="107" spans="1:4" x14ac:dyDescent="0.3">
      <c r="A107" s="2">
        <v>31568</v>
      </c>
      <c r="B107">
        <v>131.86000000000001</v>
      </c>
      <c r="C107">
        <v>-76.86</v>
      </c>
      <c r="D107">
        <v>-77.64</v>
      </c>
    </row>
    <row r="108" spans="1:4" x14ac:dyDescent="0.3">
      <c r="A108" s="2">
        <v>31573</v>
      </c>
      <c r="B108">
        <v>132.33000000000001</v>
      </c>
      <c r="C108">
        <v>-77.33</v>
      </c>
      <c r="D108">
        <v>-78.11</v>
      </c>
    </row>
    <row r="109" spans="1:4" x14ac:dyDescent="0.3">
      <c r="A109" s="2">
        <v>31578</v>
      </c>
      <c r="B109">
        <v>132.85</v>
      </c>
      <c r="C109">
        <v>-77.849999999999895</v>
      </c>
      <c r="D109">
        <v>-78.63</v>
      </c>
    </row>
    <row r="110" spans="1:4" x14ac:dyDescent="0.3">
      <c r="A110" s="2">
        <v>31583</v>
      </c>
      <c r="B110">
        <v>133.29</v>
      </c>
      <c r="C110">
        <v>-78.290000000000006</v>
      </c>
      <c r="D110">
        <v>-79.069999999999894</v>
      </c>
    </row>
    <row r="111" spans="1:4" x14ac:dyDescent="0.3">
      <c r="A111" s="2">
        <v>31588</v>
      </c>
      <c r="B111">
        <v>133.65</v>
      </c>
      <c r="C111">
        <v>-78.650000000000006</v>
      </c>
      <c r="D111">
        <v>-79.430000000000007</v>
      </c>
    </row>
    <row r="112" spans="1:4" x14ac:dyDescent="0.3">
      <c r="A112" s="2">
        <v>31593</v>
      </c>
      <c r="B112">
        <v>133.979999999999</v>
      </c>
      <c r="C112">
        <v>-78.98</v>
      </c>
      <c r="D112">
        <v>-79.760000000000005</v>
      </c>
    </row>
    <row r="113" spans="1:4" x14ac:dyDescent="0.3">
      <c r="A113" s="2">
        <v>31598</v>
      </c>
      <c r="B113">
        <v>134.32</v>
      </c>
      <c r="C113">
        <v>-79.319999999999894</v>
      </c>
      <c r="D113">
        <v>-80.099999999999895</v>
      </c>
    </row>
    <row r="114" spans="1:4" x14ac:dyDescent="0.3">
      <c r="A114" s="2">
        <v>31603</v>
      </c>
      <c r="B114">
        <v>134.54</v>
      </c>
      <c r="C114">
        <v>-79.540000000000006</v>
      </c>
      <c r="D114">
        <v>-80.319999999999894</v>
      </c>
    </row>
    <row r="115" spans="1:4" x14ac:dyDescent="0.3">
      <c r="A115" s="2">
        <v>31608</v>
      </c>
      <c r="B115">
        <v>134.85</v>
      </c>
      <c r="C115">
        <v>-79.849999999999895</v>
      </c>
      <c r="D115">
        <v>-80.63</v>
      </c>
    </row>
    <row r="116" spans="1:4" x14ac:dyDescent="0.3">
      <c r="A116" s="2">
        <v>31609</v>
      </c>
      <c r="B116">
        <v>134.84</v>
      </c>
      <c r="C116">
        <v>-79.84</v>
      </c>
      <c r="D116">
        <v>-80.62</v>
      </c>
    </row>
    <row r="117" spans="1:4" x14ac:dyDescent="0.3">
      <c r="A117" s="2">
        <v>31610</v>
      </c>
      <c r="B117">
        <v>134.84</v>
      </c>
      <c r="C117">
        <v>-79.84</v>
      </c>
      <c r="D117">
        <v>-80.62</v>
      </c>
    </row>
    <row r="118" spans="1:4" x14ac:dyDescent="0.3">
      <c r="A118" s="2">
        <v>31618</v>
      </c>
      <c r="B118">
        <v>135.29</v>
      </c>
      <c r="C118">
        <v>-80.290000000000006</v>
      </c>
      <c r="D118">
        <v>-81.069999999999894</v>
      </c>
    </row>
    <row r="119" spans="1:4" x14ac:dyDescent="0.3">
      <c r="A119" s="2">
        <v>31624</v>
      </c>
      <c r="B119">
        <v>135.85</v>
      </c>
      <c r="C119">
        <v>-80.849999999999895</v>
      </c>
      <c r="D119">
        <v>-81.63</v>
      </c>
    </row>
    <row r="120" spans="1:4" x14ac:dyDescent="0.3">
      <c r="A120" s="2">
        <v>31629</v>
      </c>
      <c r="B120">
        <v>136.09</v>
      </c>
      <c r="C120">
        <v>-81.09</v>
      </c>
      <c r="D120">
        <v>-81.87</v>
      </c>
    </row>
    <row r="121" spans="1:4" x14ac:dyDescent="0.3">
      <c r="A121" s="2">
        <v>31634</v>
      </c>
      <c r="B121">
        <v>136.27000000000001</v>
      </c>
      <c r="C121">
        <v>-81.27</v>
      </c>
      <c r="D121">
        <v>-82.05</v>
      </c>
    </row>
    <row r="122" spans="1:4" x14ac:dyDescent="0.3">
      <c r="A122" s="2">
        <v>31639</v>
      </c>
      <c r="B122">
        <v>136.27000000000001</v>
      </c>
      <c r="C122">
        <v>-81.27</v>
      </c>
      <c r="D122">
        <v>-82.05</v>
      </c>
    </row>
    <row r="123" spans="1:4" x14ac:dyDescent="0.3">
      <c r="A123" s="2">
        <v>31644</v>
      </c>
      <c r="B123">
        <v>136.38999999999899</v>
      </c>
      <c r="C123">
        <v>-81.39</v>
      </c>
      <c r="D123">
        <v>-82.17</v>
      </c>
    </row>
    <row r="124" spans="1:4" x14ac:dyDescent="0.3">
      <c r="A124" s="2">
        <v>31645</v>
      </c>
      <c r="B124">
        <v>136.41</v>
      </c>
      <c r="C124">
        <v>-81.41</v>
      </c>
      <c r="D124">
        <v>-82.19</v>
      </c>
    </row>
    <row r="125" spans="1:4" x14ac:dyDescent="0.3">
      <c r="A125" s="2">
        <v>31649</v>
      </c>
      <c r="B125">
        <v>136.85</v>
      </c>
      <c r="C125">
        <v>-81.849999999999895</v>
      </c>
      <c r="D125">
        <v>-82.63</v>
      </c>
    </row>
    <row r="126" spans="1:4" x14ac:dyDescent="0.3">
      <c r="A126" s="2">
        <v>31655</v>
      </c>
      <c r="B126">
        <v>137.16999999999899</v>
      </c>
      <c r="C126">
        <v>-82.17</v>
      </c>
      <c r="D126">
        <v>-82.95</v>
      </c>
    </row>
    <row r="127" spans="1:4" x14ac:dyDescent="0.3">
      <c r="A127" s="2">
        <v>31660</v>
      </c>
      <c r="B127">
        <v>137.16999999999899</v>
      </c>
      <c r="C127">
        <v>-82.17</v>
      </c>
      <c r="D127">
        <v>-82.95</v>
      </c>
    </row>
    <row r="128" spans="1:4" x14ac:dyDescent="0.3">
      <c r="A128" s="2">
        <v>31665</v>
      </c>
      <c r="B128">
        <v>137.13999999999899</v>
      </c>
      <c r="C128">
        <v>-82.14</v>
      </c>
      <c r="D128">
        <v>-82.92</v>
      </c>
    </row>
    <row r="129" spans="1:4" x14ac:dyDescent="0.3">
      <c r="A129" s="2">
        <v>31670</v>
      </c>
      <c r="B129">
        <v>137.02000000000001</v>
      </c>
      <c r="C129">
        <v>-82.02</v>
      </c>
      <c r="D129">
        <v>-82.8</v>
      </c>
    </row>
    <row r="130" spans="1:4" x14ac:dyDescent="0.3">
      <c r="A130" s="2">
        <v>31675</v>
      </c>
      <c r="B130">
        <v>137.01</v>
      </c>
      <c r="C130">
        <v>-82.01</v>
      </c>
      <c r="D130">
        <v>-82.79</v>
      </c>
    </row>
    <row r="131" spans="1:4" x14ac:dyDescent="0.3">
      <c r="A131" s="2">
        <v>31680</v>
      </c>
      <c r="B131">
        <v>136.979999999999</v>
      </c>
      <c r="C131">
        <v>-81.98</v>
      </c>
      <c r="D131">
        <v>-82.76</v>
      </c>
    </row>
    <row r="132" spans="1:4" x14ac:dyDescent="0.3">
      <c r="A132" s="2">
        <v>31685</v>
      </c>
      <c r="B132">
        <v>136.93</v>
      </c>
      <c r="C132">
        <v>-81.93</v>
      </c>
      <c r="D132">
        <v>-82.71</v>
      </c>
    </row>
    <row r="133" spans="1:4" x14ac:dyDescent="0.3">
      <c r="A133" s="2">
        <v>31690</v>
      </c>
      <c r="B133">
        <v>136.9</v>
      </c>
      <c r="C133">
        <v>-81.900000000000006</v>
      </c>
      <c r="D133">
        <v>-82.68</v>
      </c>
    </row>
    <row r="134" spans="1:4" x14ac:dyDescent="0.3">
      <c r="A134" s="2">
        <v>31695</v>
      </c>
      <c r="B134">
        <v>136.87</v>
      </c>
      <c r="C134">
        <v>-81.87</v>
      </c>
      <c r="D134">
        <v>-82.65</v>
      </c>
    </row>
    <row r="135" spans="1:4" x14ac:dyDescent="0.3">
      <c r="A135" s="2">
        <v>31700</v>
      </c>
      <c r="B135">
        <v>136.82</v>
      </c>
      <c r="C135">
        <v>-81.819999999999894</v>
      </c>
      <c r="D135">
        <v>-82.6</v>
      </c>
    </row>
    <row r="136" spans="1:4" x14ac:dyDescent="0.3">
      <c r="A136" s="2">
        <v>31705</v>
      </c>
      <c r="B136">
        <v>136.78</v>
      </c>
      <c r="C136">
        <v>-81.78</v>
      </c>
      <c r="D136">
        <v>-82.56</v>
      </c>
    </row>
    <row r="137" spans="1:4" x14ac:dyDescent="0.3">
      <c r="A137" s="2">
        <v>31710</v>
      </c>
      <c r="B137">
        <v>136.75</v>
      </c>
      <c r="C137">
        <v>-81.75</v>
      </c>
      <c r="D137">
        <v>-82.53</v>
      </c>
    </row>
    <row r="138" spans="1:4" x14ac:dyDescent="0.3">
      <c r="A138" s="2">
        <v>31716</v>
      </c>
      <c r="B138">
        <v>136.08000000000001</v>
      </c>
      <c r="C138">
        <v>-81.08</v>
      </c>
      <c r="D138">
        <v>-81.86</v>
      </c>
    </row>
    <row r="139" spans="1:4" x14ac:dyDescent="0.3">
      <c r="A139" s="2">
        <v>31749</v>
      </c>
      <c r="B139">
        <v>135.02000000000001</v>
      </c>
      <c r="C139">
        <v>-80.02</v>
      </c>
      <c r="D139">
        <v>-80.8</v>
      </c>
    </row>
    <row r="140" spans="1:4" x14ac:dyDescent="0.3">
      <c r="A140" s="2">
        <v>31751</v>
      </c>
      <c r="B140">
        <v>135.16</v>
      </c>
      <c r="C140">
        <v>-80.16</v>
      </c>
      <c r="D140">
        <v>-80.94</v>
      </c>
    </row>
    <row r="141" spans="1:4" x14ac:dyDescent="0.3">
      <c r="A141" s="2">
        <v>31756</v>
      </c>
      <c r="B141">
        <v>134.93</v>
      </c>
      <c r="C141">
        <v>-79.930000000000007</v>
      </c>
      <c r="D141">
        <v>-80.709999999999894</v>
      </c>
    </row>
    <row r="142" spans="1:4" x14ac:dyDescent="0.3">
      <c r="A142" s="2">
        <v>31761</v>
      </c>
      <c r="B142">
        <v>134.88999999999899</v>
      </c>
      <c r="C142">
        <v>-79.89</v>
      </c>
      <c r="D142">
        <v>-80.67</v>
      </c>
    </row>
    <row r="143" spans="1:4" x14ac:dyDescent="0.3">
      <c r="A143" s="2">
        <v>31766</v>
      </c>
      <c r="B143">
        <v>134.65</v>
      </c>
      <c r="C143">
        <v>-79.650000000000006</v>
      </c>
      <c r="D143">
        <v>-80.430000000000007</v>
      </c>
    </row>
    <row r="144" spans="1:4" x14ac:dyDescent="0.3">
      <c r="A144" s="2">
        <v>31771</v>
      </c>
      <c r="B144">
        <v>134.18</v>
      </c>
      <c r="C144">
        <v>-79.180000000000007</v>
      </c>
      <c r="D144">
        <v>-79.959999999999894</v>
      </c>
    </row>
    <row r="145" spans="1:4" x14ac:dyDescent="0.3">
      <c r="A145" s="2">
        <v>31777</v>
      </c>
      <c r="B145">
        <v>134.18</v>
      </c>
      <c r="C145">
        <v>-79.180000000000007</v>
      </c>
      <c r="D145">
        <v>-79.959999999999894</v>
      </c>
    </row>
    <row r="146" spans="1:4" x14ac:dyDescent="0.3">
      <c r="A146" s="2">
        <v>31782</v>
      </c>
      <c r="B146">
        <v>133.93</v>
      </c>
      <c r="C146">
        <v>-78.930000000000007</v>
      </c>
      <c r="D146">
        <v>-79.709999999999894</v>
      </c>
    </row>
    <row r="147" spans="1:4" x14ac:dyDescent="0.3">
      <c r="A147" s="2">
        <v>31787</v>
      </c>
      <c r="B147">
        <v>133.85</v>
      </c>
      <c r="C147">
        <v>-78.849999999999895</v>
      </c>
      <c r="D147">
        <v>-79.63</v>
      </c>
    </row>
    <row r="148" spans="1:4" x14ac:dyDescent="0.3">
      <c r="A148" s="2">
        <v>31821</v>
      </c>
      <c r="B148">
        <v>133.21</v>
      </c>
      <c r="C148">
        <v>-78.209999999999894</v>
      </c>
      <c r="D148">
        <v>-78.989999999999895</v>
      </c>
    </row>
    <row r="149" spans="1:4" x14ac:dyDescent="0.3">
      <c r="A149" s="2">
        <v>31853</v>
      </c>
      <c r="B149">
        <v>132.77000000000001</v>
      </c>
      <c r="C149">
        <v>-77.77</v>
      </c>
      <c r="D149">
        <v>-78.55</v>
      </c>
    </row>
    <row r="150" spans="1:4" x14ac:dyDescent="0.3">
      <c r="A150" s="2">
        <v>31994</v>
      </c>
      <c r="B150">
        <v>136.65</v>
      </c>
      <c r="C150">
        <v>-81.650000000000006</v>
      </c>
      <c r="D150">
        <v>-82.43</v>
      </c>
    </row>
    <row r="151" spans="1:4" x14ac:dyDescent="0.3">
      <c r="A151" s="2">
        <v>31999</v>
      </c>
      <c r="B151">
        <v>136.13999999999899</v>
      </c>
      <c r="C151">
        <v>-81.14</v>
      </c>
      <c r="D151">
        <v>-81.92</v>
      </c>
    </row>
    <row r="152" spans="1:4" x14ac:dyDescent="0.3">
      <c r="A152" s="2">
        <v>32004</v>
      </c>
      <c r="B152">
        <v>136.30000000000001</v>
      </c>
      <c r="C152">
        <v>-81.3</v>
      </c>
      <c r="D152">
        <v>-82.08</v>
      </c>
    </row>
    <row r="153" spans="1:4" x14ac:dyDescent="0.3">
      <c r="A153" s="2">
        <v>32009</v>
      </c>
      <c r="B153">
        <v>136.30000000000001</v>
      </c>
      <c r="C153">
        <v>-81.3</v>
      </c>
      <c r="D153">
        <v>-82.08</v>
      </c>
    </row>
    <row r="154" spans="1:4" x14ac:dyDescent="0.3">
      <c r="A154" s="2">
        <v>32014</v>
      </c>
      <c r="B154">
        <v>136.30000000000001</v>
      </c>
      <c r="C154">
        <v>-81.3</v>
      </c>
      <c r="D154">
        <v>-82.08</v>
      </c>
    </row>
    <row r="155" spans="1:4" x14ac:dyDescent="0.3">
      <c r="A155" s="2">
        <v>32025</v>
      </c>
      <c r="B155">
        <v>136.30000000000001</v>
      </c>
      <c r="C155">
        <v>-81.3</v>
      </c>
      <c r="D155">
        <v>-82.08</v>
      </c>
    </row>
    <row r="156" spans="1:4" x14ac:dyDescent="0.3">
      <c r="A156" s="2">
        <v>32030</v>
      </c>
      <c r="B156">
        <v>136.49</v>
      </c>
      <c r="C156">
        <v>-81.489999999999895</v>
      </c>
      <c r="D156">
        <v>-82.27</v>
      </c>
    </row>
    <row r="157" spans="1:4" x14ac:dyDescent="0.3">
      <c r="A157" s="2">
        <v>32035</v>
      </c>
      <c r="B157">
        <v>136.54</v>
      </c>
      <c r="C157">
        <v>-81.540000000000006</v>
      </c>
      <c r="D157">
        <v>-82.32</v>
      </c>
    </row>
    <row r="158" spans="1:4" x14ac:dyDescent="0.3">
      <c r="A158" s="2">
        <v>32040</v>
      </c>
      <c r="B158">
        <v>136.56</v>
      </c>
      <c r="C158">
        <v>-81.56</v>
      </c>
      <c r="D158">
        <v>-82.34</v>
      </c>
    </row>
    <row r="159" spans="1:4" x14ac:dyDescent="0.3">
      <c r="A159" s="2">
        <v>32045</v>
      </c>
      <c r="B159">
        <v>136.5</v>
      </c>
      <c r="C159">
        <v>-81.5</v>
      </c>
      <c r="D159">
        <v>-82.28</v>
      </c>
    </row>
    <row r="160" spans="1:4" x14ac:dyDescent="0.3">
      <c r="A160" s="2">
        <v>32055</v>
      </c>
      <c r="B160">
        <v>136.5</v>
      </c>
      <c r="C160">
        <v>-81.5</v>
      </c>
      <c r="D160">
        <v>-82.28</v>
      </c>
    </row>
    <row r="161" spans="1:4" x14ac:dyDescent="0.3">
      <c r="A161" s="2">
        <v>32060</v>
      </c>
      <c r="B161">
        <v>136.47</v>
      </c>
      <c r="C161">
        <v>-81.47</v>
      </c>
      <c r="D161">
        <v>-82.25</v>
      </c>
    </row>
    <row r="162" spans="1:4" x14ac:dyDescent="0.3">
      <c r="A162" s="2">
        <v>32065</v>
      </c>
      <c r="B162">
        <v>136.33000000000001</v>
      </c>
      <c r="C162">
        <v>-81.33</v>
      </c>
      <c r="D162">
        <v>-82.11</v>
      </c>
    </row>
    <row r="163" spans="1:4" x14ac:dyDescent="0.3">
      <c r="A163" s="2">
        <v>32070</v>
      </c>
      <c r="B163">
        <v>136.19999999999899</v>
      </c>
      <c r="C163">
        <v>-81.2</v>
      </c>
      <c r="D163">
        <v>-81.98</v>
      </c>
    </row>
    <row r="164" spans="1:4" x14ac:dyDescent="0.3">
      <c r="A164" s="2">
        <v>32075</v>
      </c>
      <c r="B164">
        <v>136.27000000000001</v>
      </c>
      <c r="C164">
        <v>-81.27</v>
      </c>
      <c r="D164">
        <v>-82.05</v>
      </c>
    </row>
    <row r="165" spans="1:4" x14ac:dyDescent="0.3">
      <c r="A165" s="2">
        <v>32086</v>
      </c>
      <c r="B165">
        <v>136.15</v>
      </c>
      <c r="C165">
        <v>-81.150000000000006</v>
      </c>
      <c r="D165">
        <v>-81.93</v>
      </c>
    </row>
    <row r="166" spans="1:4" x14ac:dyDescent="0.3">
      <c r="A166" s="2">
        <v>32091</v>
      </c>
      <c r="B166">
        <v>136.13999999999899</v>
      </c>
      <c r="C166">
        <v>-81.14</v>
      </c>
      <c r="D166">
        <v>-81.92</v>
      </c>
    </row>
    <row r="167" spans="1:4" x14ac:dyDescent="0.3">
      <c r="A167" s="2">
        <v>32254</v>
      </c>
      <c r="B167">
        <v>131.30000000000001</v>
      </c>
      <c r="C167">
        <v>-76.3</v>
      </c>
      <c r="D167">
        <v>-77.08</v>
      </c>
    </row>
    <row r="168" spans="1:4" x14ac:dyDescent="0.3">
      <c r="A168" s="2">
        <v>32322</v>
      </c>
      <c r="B168">
        <v>136.61000000000001</v>
      </c>
      <c r="C168">
        <v>-81.61</v>
      </c>
      <c r="D168">
        <v>-82.39</v>
      </c>
    </row>
    <row r="169" spans="1:4" x14ac:dyDescent="0.3">
      <c r="A169" s="2">
        <v>32372</v>
      </c>
      <c r="B169">
        <v>139.03</v>
      </c>
      <c r="C169">
        <v>-84.03</v>
      </c>
      <c r="D169">
        <v>-84.81</v>
      </c>
    </row>
    <row r="170" spans="1:4" x14ac:dyDescent="0.3">
      <c r="A170" s="2">
        <v>32440</v>
      </c>
      <c r="B170">
        <v>137.75</v>
      </c>
      <c r="C170">
        <v>-82.75</v>
      </c>
      <c r="D170">
        <v>-83.53</v>
      </c>
    </row>
    <row r="171" spans="1:4" x14ac:dyDescent="0.3">
      <c r="A171" s="2">
        <v>32497</v>
      </c>
      <c r="B171">
        <v>135.18</v>
      </c>
      <c r="C171">
        <v>-80.180000000000007</v>
      </c>
      <c r="D171">
        <v>-80.959999999999894</v>
      </c>
    </row>
    <row r="172" spans="1:4" x14ac:dyDescent="0.3">
      <c r="A172" s="2">
        <v>32598</v>
      </c>
      <c r="B172">
        <v>133.479999999999</v>
      </c>
      <c r="C172">
        <v>-78.48</v>
      </c>
      <c r="D172">
        <v>-79.260000000000005</v>
      </c>
    </row>
    <row r="173" spans="1:4" x14ac:dyDescent="0.3">
      <c r="A173" s="2">
        <v>32688</v>
      </c>
      <c r="B173">
        <v>136.53</v>
      </c>
      <c r="C173">
        <v>-81.53</v>
      </c>
      <c r="D173">
        <v>-82.31</v>
      </c>
    </row>
    <row r="174" spans="1:4" x14ac:dyDescent="0.3">
      <c r="A174" s="2">
        <v>32772</v>
      </c>
      <c r="B174">
        <v>137.99</v>
      </c>
      <c r="C174">
        <v>-82.99</v>
      </c>
      <c r="D174">
        <v>-83.77</v>
      </c>
    </row>
    <row r="175" spans="1:4" x14ac:dyDescent="0.3">
      <c r="A175" s="2">
        <v>32826</v>
      </c>
      <c r="B175">
        <v>135.61000000000001</v>
      </c>
      <c r="C175">
        <v>-80.61</v>
      </c>
      <c r="D175">
        <v>-81.39</v>
      </c>
    </row>
    <row r="176" spans="1:4" x14ac:dyDescent="0.3">
      <c r="A176" s="2">
        <v>32847</v>
      </c>
      <c r="B176">
        <v>134.4</v>
      </c>
      <c r="C176">
        <v>-79.400000000000006</v>
      </c>
      <c r="D176">
        <v>-80.180000000000007</v>
      </c>
    </row>
    <row r="177" spans="1:4" x14ac:dyDescent="0.3">
      <c r="A177" s="2">
        <v>32954</v>
      </c>
      <c r="B177">
        <v>132.68</v>
      </c>
      <c r="C177">
        <v>-77.680000000000007</v>
      </c>
      <c r="D177">
        <v>-78.459999999999894</v>
      </c>
    </row>
    <row r="178" spans="1:4" x14ac:dyDescent="0.3">
      <c r="A178" s="2">
        <v>33042</v>
      </c>
      <c r="B178">
        <v>133.41</v>
      </c>
      <c r="C178">
        <v>-78.41</v>
      </c>
      <c r="D178">
        <v>-79.19</v>
      </c>
    </row>
    <row r="179" spans="1:4" x14ac:dyDescent="0.3">
      <c r="A179" s="2">
        <v>33144</v>
      </c>
      <c r="B179">
        <v>137.63999999999899</v>
      </c>
      <c r="C179">
        <v>-82.64</v>
      </c>
      <c r="D179">
        <v>-83.42</v>
      </c>
    </row>
    <row r="180" spans="1:4" x14ac:dyDescent="0.3">
      <c r="A180" s="2">
        <v>33179</v>
      </c>
      <c r="B180">
        <v>137.19</v>
      </c>
      <c r="C180">
        <v>-82.19</v>
      </c>
      <c r="D180">
        <v>-82.97</v>
      </c>
    </row>
    <row r="181" spans="1:4" x14ac:dyDescent="0.3">
      <c r="A181" s="2">
        <v>33322</v>
      </c>
      <c r="B181">
        <v>134.06</v>
      </c>
      <c r="C181">
        <v>-79.06</v>
      </c>
      <c r="D181">
        <v>-79.84</v>
      </c>
    </row>
    <row r="182" spans="1:4" x14ac:dyDescent="0.3">
      <c r="A182" s="2">
        <v>33529</v>
      </c>
      <c r="B182">
        <v>139.09</v>
      </c>
      <c r="C182">
        <v>-84.09</v>
      </c>
      <c r="D182">
        <v>-84.87</v>
      </c>
    </row>
    <row r="183" spans="1:4" x14ac:dyDescent="0.3">
      <c r="A183" s="2">
        <v>33646</v>
      </c>
      <c r="B183">
        <v>136.62</v>
      </c>
      <c r="C183">
        <v>-81.62</v>
      </c>
      <c r="D183">
        <v>-82.4</v>
      </c>
    </row>
    <row r="184" spans="1:4" x14ac:dyDescent="0.3">
      <c r="A184" s="2">
        <v>33897</v>
      </c>
      <c r="B184">
        <v>139.44999999999899</v>
      </c>
      <c r="C184">
        <v>-84.45</v>
      </c>
      <c r="D184">
        <v>-85.23</v>
      </c>
    </row>
    <row r="185" spans="1:4" x14ac:dyDescent="0.3">
      <c r="A185" s="2">
        <v>34163</v>
      </c>
      <c r="B185">
        <v>139.76</v>
      </c>
      <c r="C185">
        <v>-84.76</v>
      </c>
      <c r="D185">
        <v>-85.54</v>
      </c>
    </row>
    <row r="186" spans="1:4" x14ac:dyDescent="0.3">
      <c r="A186" s="2">
        <v>34164</v>
      </c>
      <c r="B186">
        <v>139.91</v>
      </c>
      <c r="C186">
        <v>-84.91</v>
      </c>
      <c r="D186">
        <v>-85.69</v>
      </c>
    </row>
    <row r="187" spans="1:4" x14ac:dyDescent="0.3">
      <c r="A187" s="2">
        <v>34270</v>
      </c>
      <c r="B187">
        <v>140.93</v>
      </c>
      <c r="C187">
        <v>-85.93</v>
      </c>
      <c r="D187">
        <v>-86.71</v>
      </c>
    </row>
    <row r="188" spans="1:4" x14ac:dyDescent="0.3">
      <c r="A188" s="2">
        <v>34411</v>
      </c>
      <c r="B188">
        <v>134.4</v>
      </c>
      <c r="C188">
        <v>-79.400000000000006</v>
      </c>
      <c r="D188">
        <v>-80.180000000000007</v>
      </c>
    </row>
    <row r="189" spans="1:4" x14ac:dyDescent="0.3">
      <c r="A189" s="2">
        <v>34495</v>
      </c>
      <c r="B189">
        <v>133.41</v>
      </c>
      <c r="C189">
        <v>-78.41</v>
      </c>
      <c r="D189">
        <v>-79.19</v>
      </c>
    </row>
    <row r="190" spans="1:4" x14ac:dyDescent="0.3">
      <c r="A190" s="2">
        <v>34500</v>
      </c>
      <c r="B190">
        <v>133.57</v>
      </c>
      <c r="C190">
        <v>-78.569999999999894</v>
      </c>
      <c r="D190">
        <v>-79.349999999999895</v>
      </c>
    </row>
    <row r="191" spans="1:4" x14ac:dyDescent="0.3">
      <c r="A191" s="2">
        <v>34646</v>
      </c>
      <c r="B191">
        <v>134.78</v>
      </c>
      <c r="C191">
        <v>-79.78</v>
      </c>
      <c r="D191">
        <v>-80.56</v>
      </c>
    </row>
    <row r="192" spans="1:4" x14ac:dyDescent="0.3">
      <c r="A192" s="2">
        <v>34744</v>
      </c>
      <c r="B192">
        <v>132.97</v>
      </c>
      <c r="C192">
        <v>-77.97</v>
      </c>
      <c r="D192">
        <v>-78.75</v>
      </c>
    </row>
    <row r="193" spans="1:4" x14ac:dyDescent="0.3">
      <c r="A193" s="2">
        <v>34808</v>
      </c>
      <c r="B193">
        <v>132.55000000000001</v>
      </c>
      <c r="C193">
        <v>-77.55</v>
      </c>
      <c r="D193">
        <v>-78.33</v>
      </c>
    </row>
    <row r="194" spans="1:4" x14ac:dyDescent="0.3">
      <c r="A194" s="2">
        <v>34873</v>
      </c>
      <c r="B194">
        <v>133.05000000000001</v>
      </c>
      <c r="C194">
        <v>-78.05</v>
      </c>
      <c r="D194">
        <v>-78.83</v>
      </c>
    </row>
    <row r="195" spans="1:4" x14ac:dyDescent="0.3">
      <c r="A195" s="2">
        <v>34883</v>
      </c>
      <c r="B195">
        <v>133.13999999999899</v>
      </c>
      <c r="C195">
        <v>-78.14</v>
      </c>
      <c r="D195">
        <v>-78.92</v>
      </c>
    </row>
    <row r="196" spans="1:4" x14ac:dyDescent="0.3">
      <c r="A196" s="2">
        <v>34949</v>
      </c>
      <c r="B196">
        <v>135.07</v>
      </c>
      <c r="C196">
        <v>-80.069999999999894</v>
      </c>
      <c r="D196">
        <v>-80.849999999999895</v>
      </c>
    </row>
    <row r="197" spans="1:4" x14ac:dyDescent="0.3">
      <c r="A197" s="2">
        <v>35006</v>
      </c>
      <c r="B197">
        <v>135.34</v>
      </c>
      <c r="C197">
        <v>-80.34</v>
      </c>
      <c r="D197">
        <v>-81.12</v>
      </c>
    </row>
    <row r="198" spans="1:4" x14ac:dyDescent="0.3">
      <c r="A198" s="2">
        <v>35046</v>
      </c>
      <c r="B198">
        <v>134.94999999999899</v>
      </c>
      <c r="C198">
        <v>-79.95</v>
      </c>
      <c r="D198">
        <v>-80.73</v>
      </c>
    </row>
    <row r="199" spans="1:4" x14ac:dyDescent="0.3">
      <c r="A199" s="2">
        <v>35081</v>
      </c>
      <c r="B199">
        <v>134.25</v>
      </c>
      <c r="C199">
        <v>-79.25</v>
      </c>
      <c r="D199">
        <v>-80.03</v>
      </c>
    </row>
    <row r="200" spans="1:4" x14ac:dyDescent="0.3">
      <c r="A200" s="2">
        <v>35160</v>
      </c>
      <c r="B200">
        <v>133.16</v>
      </c>
      <c r="C200">
        <v>-78.16</v>
      </c>
      <c r="D200">
        <v>-78.94</v>
      </c>
    </row>
    <row r="201" spans="1:4" x14ac:dyDescent="0.3">
      <c r="A201" s="2">
        <v>35179</v>
      </c>
      <c r="B201">
        <v>133.34</v>
      </c>
      <c r="C201">
        <v>-78.34</v>
      </c>
      <c r="D201">
        <v>-79.12</v>
      </c>
    </row>
    <row r="202" spans="1:4" x14ac:dyDescent="0.3">
      <c r="A202" s="2">
        <v>35188</v>
      </c>
      <c r="B202">
        <v>133.31</v>
      </c>
      <c r="C202">
        <v>-78.31</v>
      </c>
      <c r="D202">
        <v>-79.09</v>
      </c>
    </row>
    <row r="203" spans="1:4" x14ac:dyDescent="0.3">
      <c r="A203" s="2">
        <v>35220</v>
      </c>
      <c r="B203">
        <v>133.24</v>
      </c>
      <c r="C203">
        <v>-78.239999999999895</v>
      </c>
      <c r="D203">
        <v>-79.02</v>
      </c>
    </row>
    <row r="204" spans="1:4" x14ac:dyDescent="0.3">
      <c r="A204" s="2">
        <v>35241</v>
      </c>
      <c r="B204">
        <v>133.66</v>
      </c>
      <c r="C204">
        <v>-78.66</v>
      </c>
      <c r="D204">
        <v>-79.44</v>
      </c>
    </row>
    <row r="205" spans="1:4" x14ac:dyDescent="0.3">
      <c r="A205" s="2">
        <v>35276</v>
      </c>
      <c r="B205">
        <v>134.37</v>
      </c>
      <c r="C205">
        <v>-79.37</v>
      </c>
      <c r="D205">
        <v>-80.150000000000006</v>
      </c>
    </row>
    <row r="206" spans="1:4" x14ac:dyDescent="0.3">
      <c r="A206" s="2">
        <v>35289</v>
      </c>
      <c r="B206">
        <v>137.66</v>
      </c>
      <c r="C206">
        <v>-82.66</v>
      </c>
      <c r="D206">
        <v>-83.44</v>
      </c>
    </row>
    <row r="207" spans="1:4" x14ac:dyDescent="0.3">
      <c r="A207" s="2">
        <v>35306</v>
      </c>
      <c r="B207">
        <v>134.86000000000001</v>
      </c>
      <c r="C207">
        <v>-79.86</v>
      </c>
      <c r="D207">
        <v>-80.64</v>
      </c>
    </row>
    <row r="208" spans="1:4" x14ac:dyDescent="0.3">
      <c r="A208" s="2">
        <v>35403</v>
      </c>
      <c r="B208">
        <v>133.80000000000001</v>
      </c>
      <c r="C208">
        <v>-78.8</v>
      </c>
      <c r="D208">
        <v>-79.58</v>
      </c>
    </row>
    <row r="209" spans="1:4" x14ac:dyDescent="0.3">
      <c r="A209" s="2">
        <v>35467</v>
      </c>
      <c r="B209">
        <v>133.4</v>
      </c>
      <c r="C209">
        <v>-78.400000000000006</v>
      </c>
      <c r="D209">
        <v>-79.180000000000007</v>
      </c>
    </row>
    <row r="210" spans="1:4" x14ac:dyDescent="0.3">
      <c r="A210" s="2">
        <v>35522</v>
      </c>
      <c r="B210">
        <v>134.83000000000001</v>
      </c>
      <c r="C210">
        <v>-79.83</v>
      </c>
      <c r="D210">
        <v>-80.61</v>
      </c>
    </row>
    <row r="211" spans="1:4" x14ac:dyDescent="0.3">
      <c r="A211" s="2">
        <v>35538</v>
      </c>
      <c r="B211">
        <v>135</v>
      </c>
      <c r="C211">
        <v>-80</v>
      </c>
      <c r="D211">
        <v>-80.78</v>
      </c>
    </row>
    <row r="212" spans="1:4" x14ac:dyDescent="0.3">
      <c r="A212" s="2">
        <v>35558</v>
      </c>
      <c r="B212">
        <v>133.11000000000001</v>
      </c>
      <c r="C212">
        <v>-78.11</v>
      </c>
      <c r="D212">
        <v>-78.89</v>
      </c>
    </row>
    <row r="213" spans="1:4" x14ac:dyDescent="0.3">
      <c r="A213" s="2">
        <v>35593</v>
      </c>
      <c r="B213">
        <v>132.96</v>
      </c>
      <c r="C213">
        <v>-77.959999999999894</v>
      </c>
      <c r="D213">
        <v>-78.739999999999895</v>
      </c>
    </row>
    <row r="214" spans="1:4" x14ac:dyDescent="0.3">
      <c r="A214" s="2">
        <v>35635</v>
      </c>
      <c r="B214">
        <v>137.22</v>
      </c>
      <c r="C214">
        <v>-82.22</v>
      </c>
      <c r="D214">
        <v>-83</v>
      </c>
    </row>
    <row r="215" spans="1:4" x14ac:dyDescent="0.3">
      <c r="A215" s="2">
        <v>35656</v>
      </c>
      <c r="B215">
        <v>134.65</v>
      </c>
      <c r="C215">
        <v>-79.650000000000006</v>
      </c>
      <c r="D215">
        <v>-80.430000000000007</v>
      </c>
    </row>
    <row r="216" spans="1:4" x14ac:dyDescent="0.3">
      <c r="A216" s="2">
        <v>35710</v>
      </c>
      <c r="B216">
        <v>135.35</v>
      </c>
      <c r="C216">
        <v>-80.349999999999895</v>
      </c>
      <c r="D216">
        <v>-81.13</v>
      </c>
    </row>
    <row r="217" spans="1:4" x14ac:dyDescent="0.3">
      <c r="A217" s="2">
        <v>35775</v>
      </c>
      <c r="B217">
        <v>134.28</v>
      </c>
      <c r="C217">
        <v>-79.28</v>
      </c>
      <c r="D217">
        <v>-80.06</v>
      </c>
    </row>
    <row r="218" spans="1:4" x14ac:dyDescent="0.3">
      <c r="A218" s="2">
        <v>35858</v>
      </c>
      <c r="B218">
        <v>133.03</v>
      </c>
      <c r="C218">
        <v>-78.03</v>
      </c>
      <c r="D218">
        <v>-78.81</v>
      </c>
    </row>
    <row r="219" spans="1:4" x14ac:dyDescent="0.3">
      <c r="A219" s="2">
        <v>35934</v>
      </c>
      <c r="B219">
        <v>132.97</v>
      </c>
      <c r="C219">
        <v>-77.97</v>
      </c>
      <c r="D219">
        <v>-78.75</v>
      </c>
    </row>
    <row r="220" spans="1:4" x14ac:dyDescent="0.3">
      <c r="A220" s="2">
        <v>35985</v>
      </c>
      <c r="B220">
        <v>134.18</v>
      </c>
      <c r="C220">
        <v>-79.180000000000007</v>
      </c>
      <c r="D220">
        <v>-79.959999999999894</v>
      </c>
    </row>
    <row r="221" spans="1:4" x14ac:dyDescent="0.3">
      <c r="A221" s="2">
        <v>36074</v>
      </c>
      <c r="B221">
        <v>141.07</v>
      </c>
      <c r="C221">
        <v>-86.07</v>
      </c>
      <c r="D221">
        <v>-86.85</v>
      </c>
    </row>
    <row r="222" spans="1:4" x14ac:dyDescent="0.3">
      <c r="A222" s="2">
        <v>36150</v>
      </c>
      <c r="B222">
        <v>157.53</v>
      </c>
      <c r="C222">
        <v>-102.53</v>
      </c>
      <c r="D222">
        <v>-103.31</v>
      </c>
    </row>
    <row r="223" spans="1:4" x14ac:dyDescent="0.3">
      <c r="A223" s="2">
        <v>36166</v>
      </c>
      <c r="B223">
        <v>154.9</v>
      </c>
      <c r="C223">
        <v>-99.9</v>
      </c>
      <c r="D223">
        <v>-100.68</v>
      </c>
    </row>
    <row r="224" spans="1:4" x14ac:dyDescent="0.3">
      <c r="A224" s="2">
        <v>36237</v>
      </c>
      <c r="B224">
        <v>159.229999999999</v>
      </c>
      <c r="C224">
        <v>-104.23</v>
      </c>
      <c r="D224">
        <v>-105.01</v>
      </c>
    </row>
    <row r="225" spans="1:4" x14ac:dyDescent="0.3">
      <c r="A225" s="2">
        <v>36301</v>
      </c>
      <c r="B225">
        <v>158.13</v>
      </c>
      <c r="C225">
        <v>-103.13</v>
      </c>
      <c r="D225">
        <v>-103.91</v>
      </c>
    </row>
    <row r="226" spans="1:4" x14ac:dyDescent="0.3">
      <c r="A226" s="2">
        <v>36328</v>
      </c>
      <c r="B226">
        <v>146.12</v>
      </c>
      <c r="C226">
        <v>-91.12</v>
      </c>
      <c r="D226">
        <v>-91.9</v>
      </c>
    </row>
    <row r="227" spans="1:4" x14ac:dyDescent="0.3">
      <c r="A227" s="2">
        <v>36357</v>
      </c>
      <c r="B227">
        <v>144.5</v>
      </c>
      <c r="C227">
        <v>-89.5</v>
      </c>
      <c r="D227">
        <v>-90.28</v>
      </c>
    </row>
    <row r="228" spans="1:4" x14ac:dyDescent="0.3">
      <c r="A228" s="2">
        <v>36439</v>
      </c>
      <c r="B228">
        <v>149.97</v>
      </c>
      <c r="C228">
        <v>-94.97</v>
      </c>
      <c r="D228">
        <v>-95.75</v>
      </c>
    </row>
    <row r="229" spans="1:4" x14ac:dyDescent="0.3">
      <c r="A229" s="2">
        <v>36467</v>
      </c>
      <c r="B229">
        <v>150.4</v>
      </c>
      <c r="C229">
        <v>-95.4</v>
      </c>
      <c r="D229">
        <v>-96.18</v>
      </c>
    </row>
    <row r="230" spans="1:4" x14ac:dyDescent="0.3">
      <c r="A230" s="2">
        <v>36503</v>
      </c>
      <c r="B230">
        <v>146.87</v>
      </c>
      <c r="C230">
        <v>-91.87</v>
      </c>
      <c r="D230">
        <v>-92.65</v>
      </c>
    </row>
    <row r="231" spans="1:4" x14ac:dyDescent="0.3">
      <c r="A231" s="2">
        <v>36572</v>
      </c>
      <c r="B231">
        <v>140.87</v>
      </c>
      <c r="C231">
        <v>-85.87</v>
      </c>
      <c r="D231">
        <v>-86.65</v>
      </c>
    </row>
    <row r="232" spans="1:4" x14ac:dyDescent="0.3">
      <c r="A232" s="2">
        <v>36636</v>
      </c>
      <c r="B232">
        <v>140.53</v>
      </c>
      <c r="C232">
        <v>-85.53</v>
      </c>
      <c r="D232">
        <v>-86.31</v>
      </c>
    </row>
    <row r="233" spans="1:4" x14ac:dyDescent="0.3">
      <c r="A233" s="2">
        <v>36713</v>
      </c>
      <c r="B233">
        <v>141.729999999999</v>
      </c>
      <c r="C233">
        <v>-86.73</v>
      </c>
      <c r="D233">
        <v>-87.51</v>
      </c>
    </row>
    <row r="234" spans="1:4" x14ac:dyDescent="0.3">
      <c r="A234" s="2">
        <v>36745</v>
      </c>
      <c r="B234">
        <v>141.69999999999899</v>
      </c>
      <c r="C234">
        <v>-86.7</v>
      </c>
      <c r="D234">
        <v>-87.48</v>
      </c>
    </row>
    <row r="235" spans="1:4" x14ac:dyDescent="0.3">
      <c r="A235" s="2">
        <v>36804</v>
      </c>
      <c r="B235">
        <v>142.47</v>
      </c>
      <c r="C235">
        <v>-87.47</v>
      </c>
      <c r="D235">
        <v>-88.25</v>
      </c>
    </row>
    <row r="236" spans="1:4" x14ac:dyDescent="0.3">
      <c r="A236" s="2">
        <v>36879</v>
      </c>
      <c r="B236">
        <v>155.43</v>
      </c>
      <c r="C236">
        <v>-100.43</v>
      </c>
      <c r="D236">
        <v>-101.21</v>
      </c>
    </row>
    <row r="237" spans="1:4" x14ac:dyDescent="0.3">
      <c r="A237" s="2">
        <v>36951</v>
      </c>
      <c r="B237">
        <v>141.22</v>
      </c>
      <c r="C237">
        <v>-86.22</v>
      </c>
      <c r="D237">
        <v>-87</v>
      </c>
    </row>
    <row r="238" spans="1:4" x14ac:dyDescent="0.3">
      <c r="A238" s="2">
        <v>37005</v>
      </c>
      <c r="B238">
        <v>140.38</v>
      </c>
      <c r="C238">
        <v>-85.38</v>
      </c>
      <c r="D238">
        <v>-86.16</v>
      </c>
    </row>
    <row r="239" spans="1:4" x14ac:dyDescent="0.3">
      <c r="A239" s="2">
        <v>37054</v>
      </c>
      <c r="B239">
        <v>139.68</v>
      </c>
      <c r="C239">
        <v>-84.68</v>
      </c>
      <c r="D239">
        <v>-85.46</v>
      </c>
    </row>
    <row r="240" spans="1:4" x14ac:dyDescent="0.3">
      <c r="A240" s="2">
        <v>37132</v>
      </c>
      <c r="B240">
        <v>143.02000000000001</v>
      </c>
      <c r="C240">
        <v>-88.02</v>
      </c>
      <c r="D240">
        <v>-88.8</v>
      </c>
    </row>
    <row r="241" spans="1:4" x14ac:dyDescent="0.3">
      <c r="A241" s="2">
        <v>37166</v>
      </c>
      <c r="B241">
        <v>143.53</v>
      </c>
      <c r="C241">
        <v>-88.53</v>
      </c>
      <c r="D241">
        <v>-89.31</v>
      </c>
    </row>
    <row r="242" spans="1:4" x14ac:dyDescent="0.3">
      <c r="A242" s="2">
        <v>37238</v>
      </c>
      <c r="B242">
        <v>144.44999999999899</v>
      </c>
      <c r="C242">
        <v>-89.45</v>
      </c>
      <c r="D242">
        <v>-90.23</v>
      </c>
    </row>
    <row r="243" spans="1:4" x14ac:dyDescent="0.3">
      <c r="A243" s="2">
        <v>37306</v>
      </c>
      <c r="B243">
        <v>143.05000000000001</v>
      </c>
      <c r="C243">
        <v>-88.05</v>
      </c>
      <c r="D243">
        <v>-88.83</v>
      </c>
    </row>
    <row r="244" spans="1:4" x14ac:dyDescent="0.3">
      <c r="A244" s="2">
        <v>37355</v>
      </c>
      <c r="B244">
        <v>143.19</v>
      </c>
      <c r="C244">
        <v>-88.19</v>
      </c>
      <c r="D244">
        <v>-88.97</v>
      </c>
    </row>
    <row r="245" spans="1:4" x14ac:dyDescent="0.3">
      <c r="A245" s="2">
        <v>37428</v>
      </c>
      <c r="B245">
        <v>145.97</v>
      </c>
      <c r="C245">
        <v>-90.97</v>
      </c>
      <c r="D245">
        <v>-91.75</v>
      </c>
    </row>
    <row r="246" spans="1:4" x14ac:dyDescent="0.3">
      <c r="A246" s="2">
        <v>37487</v>
      </c>
      <c r="B246">
        <v>152.75</v>
      </c>
      <c r="C246">
        <v>-97.75</v>
      </c>
      <c r="D246">
        <v>-98.53</v>
      </c>
    </row>
    <row r="247" spans="1:4" x14ac:dyDescent="0.3">
      <c r="A247" s="2">
        <v>37649</v>
      </c>
      <c r="B247">
        <v>167.65</v>
      </c>
      <c r="C247">
        <v>-112.65</v>
      </c>
      <c r="D247">
        <v>-113.43</v>
      </c>
    </row>
    <row r="248" spans="1:4" x14ac:dyDescent="0.3">
      <c r="A248" s="2">
        <v>37699</v>
      </c>
      <c r="B248">
        <v>155.58000000000001</v>
      </c>
      <c r="C248">
        <v>-100.58</v>
      </c>
      <c r="D248">
        <v>-101.36</v>
      </c>
    </row>
    <row r="249" spans="1:4" x14ac:dyDescent="0.3">
      <c r="A249" s="2">
        <v>37811</v>
      </c>
      <c r="B249">
        <v>155.229999999999</v>
      </c>
      <c r="C249">
        <v>-100.23</v>
      </c>
      <c r="D249">
        <v>-101.01</v>
      </c>
    </row>
    <row r="250" spans="1:4" x14ac:dyDescent="0.3">
      <c r="A250" s="2">
        <v>37812</v>
      </c>
      <c r="B250">
        <v>155.44</v>
      </c>
      <c r="C250">
        <v>-100.44</v>
      </c>
      <c r="D250">
        <v>-101.22</v>
      </c>
    </row>
    <row r="251" spans="1:4" x14ac:dyDescent="0.3">
      <c r="A251" s="2">
        <v>37845</v>
      </c>
      <c r="B251">
        <v>151.96</v>
      </c>
      <c r="C251">
        <v>-96.96</v>
      </c>
      <c r="D251">
        <v>-97.74</v>
      </c>
    </row>
    <row r="252" spans="1:4" x14ac:dyDescent="0.3">
      <c r="A252" s="2">
        <v>37901</v>
      </c>
      <c r="B252">
        <v>147.4</v>
      </c>
      <c r="C252">
        <v>-92.4</v>
      </c>
      <c r="D252">
        <v>-93.18</v>
      </c>
    </row>
    <row r="253" spans="1:4" x14ac:dyDescent="0.3">
      <c r="A253" s="2">
        <v>37999</v>
      </c>
      <c r="B253">
        <v>150.229999999999</v>
      </c>
      <c r="C253">
        <v>-95.23</v>
      </c>
      <c r="D253">
        <v>-96.01</v>
      </c>
    </row>
    <row r="254" spans="1:4" x14ac:dyDescent="0.3">
      <c r="A254" s="2">
        <v>38104</v>
      </c>
      <c r="B254">
        <v>146.02000000000001</v>
      </c>
      <c r="C254">
        <v>-91.02</v>
      </c>
      <c r="D254">
        <v>-91.8</v>
      </c>
    </row>
    <row r="255" spans="1:4" x14ac:dyDescent="0.3">
      <c r="A255" s="2">
        <v>38161</v>
      </c>
      <c r="B255">
        <v>152.6</v>
      </c>
      <c r="C255">
        <v>-97.6</v>
      </c>
      <c r="D255">
        <v>-98.38</v>
      </c>
    </row>
    <row r="256" spans="1:4" x14ac:dyDescent="0.3">
      <c r="A256" s="2">
        <v>38244</v>
      </c>
      <c r="B256">
        <v>150.30000000000001</v>
      </c>
      <c r="C256">
        <v>-95.3</v>
      </c>
      <c r="D256">
        <v>-96.08</v>
      </c>
    </row>
    <row r="257" spans="1:4" x14ac:dyDescent="0.3">
      <c r="A257" s="2">
        <v>38267</v>
      </c>
      <c r="B257">
        <v>149.06</v>
      </c>
      <c r="C257">
        <v>-94.06</v>
      </c>
      <c r="D257">
        <v>-94.84</v>
      </c>
    </row>
    <row r="258" spans="1:4" x14ac:dyDescent="0.3">
      <c r="A258" s="2">
        <v>38337</v>
      </c>
      <c r="B258">
        <v>148.22</v>
      </c>
      <c r="C258">
        <v>-93.22</v>
      </c>
      <c r="D258">
        <v>-94</v>
      </c>
    </row>
    <row r="259" spans="1:4" x14ac:dyDescent="0.3">
      <c r="A259" s="2">
        <v>38406</v>
      </c>
      <c r="B259">
        <v>148.13</v>
      </c>
      <c r="C259">
        <v>-93.13</v>
      </c>
      <c r="D259">
        <v>-93.91</v>
      </c>
    </row>
    <row r="260" spans="1:4" x14ac:dyDescent="0.3">
      <c r="A260" s="2">
        <v>38526</v>
      </c>
      <c r="B260">
        <v>151.21</v>
      </c>
      <c r="C260">
        <v>-96.21</v>
      </c>
      <c r="D260">
        <v>-96.99</v>
      </c>
    </row>
    <row r="261" spans="1:4" x14ac:dyDescent="0.3">
      <c r="A261" s="2">
        <v>38586</v>
      </c>
      <c r="B261">
        <v>154.07</v>
      </c>
      <c r="C261">
        <v>-99.07</v>
      </c>
      <c r="D261">
        <v>-99.85</v>
      </c>
    </row>
    <row r="262" spans="1:4" x14ac:dyDescent="0.3">
      <c r="A262" s="2">
        <v>38645</v>
      </c>
      <c r="B262">
        <v>160.77000000000001</v>
      </c>
      <c r="C262">
        <v>-105.77</v>
      </c>
      <c r="D262">
        <v>-106.55</v>
      </c>
    </row>
    <row r="263" spans="1:4" x14ac:dyDescent="0.3">
      <c r="A263" s="2">
        <v>38699</v>
      </c>
      <c r="B263">
        <v>150.53</v>
      </c>
      <c r="C263">
        <v>-95.53</v>
      </c>
      <c r="D263">
        <v>-96.31</v>
      </c>
    </row>
    <row r="264" spans="1:4" x14ac:dyDescent="0.3">
      <c r="A264" s="2">
        <v>38811</v>
      </c>
      <c r="B264">
        <v>157.46</v>
      </c>
      <c r="C264">
        <v>-102.46</v>
      </c>
      <c r="D264">
        <v>-103.24</v>
      </c>
    </row>
    <row r="265" spans="1:4" x14ac:dyDescent="0.3">
      <c r="A265" s="2">
        <v>38926</v>
      </c>
      <c r="B265">
        <v>150.72</v>
      </c>
      <c r="C265">
        <v>-95.72</v>
      </c>
      <c r="D265">
        <v>-96.5</v>
      </c>
    </row>
    <row r="266" spans="1:4" x14ac:dyDescent="0.3">
      <c r="A266" s="2">
        <v>38993</v>
      </c>
      <c r="B266">
        <v>150.62</v>
      </c>
      <c r="C266">
        <v>-95.62</v>
      </c>
      <c r="D266">
        <v>-96.4</v>
      </c>
    </row>
    <row r="267" spans="1:4" x14ac:dyDescent="0.3">
      <c r="A267" s="2">
        <v>39017</v>
      </c>
      <c r="B267">
        <v>147.69999999999899</v>
      </c>
      <c r="C267">
        <v>-92.7</v>
      </c>
      <c r="D267">
        <v>-93.48</v>
      </c>
    </row>
    <row r="268" spans="1:4" x14ac:dyDescent="0.3">
      <c r="A268" s="2">
        <v>39139</v>
      </c>
      <c r="B268">
        <v>152.99</v>
      </c>
      <c r="C268">
        <v>-97.99</v>
      </c>
      <c r="D268">
        <v>-98.77</v>
      </c>
    </row>
    <row r="269" spans="1:4" x14ac:dyDescent="0.3">
      <c r="A269" s="2">
        <v>39219</v>
      </c>
      <c r="B269">
        <v>160.66999999999899</v>
      </c>
      <c r="C269">
        <v>-105.67</v>
      </c>
      <c r="D269">
        <v>-106.45</v>
      </c>
    </row>
    <row r="270" spans="1:4" x14ac:dyDescent="0.3">
      <c r="A270" s="2">
        <v>39283</v>
      </c>
      <c r="B270">
        <v>150.81</v>
      </c>
      <c r="C270">
        <v>-95.81</v>
      </c>
      <c r="D270">
        <v>-96.59</v>
      </c>
    </row>
    <row r="271" spans="1:4" x14ac:dyDescent="0.3">
      <c r="A271" s="2">
        <v>39372</v>
      </c>
      <c r="B271">
        <v>149.74</v>
      </c>
      <c r="C271">
        <v>-94.74</v>
      </c>
      <c r="D271">
        <v>-95.52</v>
      </c>
    </row>
    <row r="272" spans="1:4" x14ac:dyDescent="0.3">
      <c r="A272" s="2">
        <v>39454</v>
      </c>
      <c r="B272">
        <v>169.66</v>
      </c>
      <c r="C272">
        <v>-114.66</v>
      </c>
      <c r="D272">
        <v>-115.44</v>
      </c>
    </row>
    <row r="273" spans="1:4" x14ac:dyDescent="0.3">
      <c r="A273" s="2">
        <v>39552</v>
      </c>
      <c r="B273">
        <v>154.74</v>
      </c>
      <c r="C273">
        <v>-99.74</v>
      </c>
      <c r="D273">
        <v>-100.52</v>
      </c>
    </row>
    <row r="274" spans="1:4" x14ac:dyDescent="0.3">
      <c r="A274" s="2">
        <v>39630</v>
      </c>
      <c r="B274">
        <v>166.05</v>
      </c>
      <c r="C274">
        <v>-111.05</v>
      </c>
      <c r="D274">
        <v>-111.83</v>
      </c>
    </row>
    <row r="275" spans="1:4" x14ac:dyDescent="0.3">
      <c r="A275" s="2">
        <v>39737</v>
      </c>
      <c r="B275">
        <v>156.09</v>
      </c>
      <c r="C275">
        <v>-101.09</v>
      </c>
      <c r="D275">
        <v>-101.87</v>
      </c>
    </row>
    <row r="276" spans="1:4" x14ac:dyDescent="0.3">
      <c r="A276" s="2">
        <v>39855</v>
      </c>
      <c r="B276">
        <v>161.16999999999899</v>
      </c>
      <c r="C276">
        <v>-106.17</v>
      </c>
      <c r="D276">
        <v>-106.95</v>
      </c>
    </row>
    <row r="277" spans="1:4" x14ac:dyDescent="0.3">
      <c r="A277" s="2">
        <v>39934</v>
      </c>
      <c r="B277">
        <v>156.74</v>
      </c>
      <c r="C277">
        <v>-101.74</v>
      </c>
      <c r="D277">
        <v>-102.52</v>
      </c>
    </row>
    <row r="278" spans="1:4" x14ac:dyDescent="0.3">
      <c r="A278" s="2">
        <v>39940</v>
      </c>
      <c r="B278">
        <v>158.35</v>
      </c>
      <c r="C278">
        <v>-103.35</v>
      </c>
      <c r="D278">
        <v>-104.13</v>
      </c>
    </row>
    <row r="279" spans="1:4" x14ac:dyDescent="0.3">
      <c r="A279" s="2">
        <v>40016</v>
      </c>
      <c r="B279">
        <v>162.18</v>
      </c>
      <c r="C279">
        <v>-107.18</v>
      </c>
      <c r="D279">
        <v>-107.96</v>
      </c>
    </row>
    <row r="280" spans="1:4" x14ac:dyDescent="0.3">
      <c r="A280" s="2">
        <v>40120</v>
      </c>
      <c r="B280">
        <v>162.06</v>
      </c>
      <c r="C280">
        <v>-107.06</v>
      </c>
      <c r="D280">
        <v>-107.84</v>
      </c>
    </row>
    <row r="281" spans="1:4" x14ac:dyDescent="0.3">
      <c r="A281" s="2">
        <v>40190</v>
      </c>
      <c r="B281">
        <v>162.30000000000001</v>
      </c>
      <c r="C281">
        <v>-107.3</v>
      </c>
      <c r="D281">
        <v>-108.08</v>
      </c>
    </row>
    <row r="282" spans="1:4" x14ac:dyDescent="0.3">
      <c r="A282" s="2">
        <v>40227</v>
      </c>
      <c r="B282">
        <v>160.88</v>
      </c>
      <c r="C282">
        <v>-105.88</v>
      </c>
      <c r="D282">
        <v>-106.66</v>
      </c>
    </row>
    <row r="283" spans="1:4" x14ac:dyDescent="0.3">
      <c r="A283" s="2">
        <v>40295</v>
      </c>
      <c r="B283">
        <v>154.07</v>
      </c>
      <c r="C283">
        <v>-99.07</v>
      </c>
      <c r="D283">
        <v>-99.85</v>
      </c>
    </row>
    <row r="284" spans="1:4" x14ac:dyDescent="0.3">
      <c r="A284" s="2">
        <v>40386</v>
      </c>
      <c r="B284">
        <v>153.18</v>
      </c>
      <c r="C284">
        <v>-98.18</v>
      </c>
      <c r="D284">
        <v>-98.96</v>
      </c>
    </row>
    <row r="285" spans="1:4" x14ac:dyDescent="0.3">
      <c r="A285" s="2">
        <v>40465</v>
      </c>
      <c r="B285">
        <v>152.91999999999899</v>
      </c>
      <c r="C285">
        <v>-97.92</v>
      </c>
      <c r="D285">
        <v>-98.7</v>
      </c>
    </row>
    <row r="286" spans="1:4" x14ac:dyDescent="0.3">
      <c r="A286" s="2">
        <v>40577</v>
      </c>
      <c r="B286">
        <v>151.21</v>
      </c>
      <c r="C286">
        <v>-96.21</v>
      </c>
      <c r="D286">
        <v>-96.99</v>
      </c>
    </row>
    <row r="287" spans="1:4" x14ac:dyDescent="0.3">
      <c r="A287" s="2">
        <v>40659</v>
      </c>
      <c r="B287">
        <v>150.02000000000001</v>
      </c>
      <c r="C287">
        <v>-95.02</v>
      </c>
      <c r="D287">
        <v>-95.8</v>
      </c>
    </row>
    <row r="288" spans="1:4" x14ac:dyDescent="0.3">
      <c r="A288" s="2">
        <v>40751</v>
      </c>
      <c r="B288">
        <v>150.18</v>
      </c>
      <c r="C288">
        <v>-95.18</v>
      </c>
      <c r="D288">
        <v>-95.96</v>
      </c>
    </row>
    <row r="289" spans="1:4" x14ac:dyDescent="0.3">
      <c r="A289" s="2">
        <v>40827</v>
      </c>
      <c r="B289">
        <v>151.35</v>
      </c>
      <c r="C289">
        <v>-96.35</v>
      </c>
      <c r="D289">
        <v>-97.13</v>
      </c>
    </row>
    <row r="290" spans="1:4" x14ac:dyDescent="0.3">
      <c r="A290" s="2">
        <v>40939</v>
      </c>
      <c r="B290">
        <v>150.58000000000001</v>
      </c>
      <c r="C290">
        <v>-95.58</v>
      </c>
      <c r="D290">
        <v>-96.36</v>
      </c>
    </row>
    <row r="291" spans="1:4" x14ac:dyDescent="0.3">
      <c r="A291" s="2">
        <v>41037</v>
      </c>
      <c r="B291">
        <v>149.18</v>
      </c>
      <c r="C291">
        <v>-94.18</v>
      </c>
      <c r="D291">
        <v>-94.96</v>
      </c>
    </row>
    <row r="292" spans="1:4" x14ac:dyDescent="0.3">
      <c r="A292" s="2">
        <v>41100</v>
      </c>
      <c r="B292">
        <v>150.66</v>
      </c>
      <c r="C292">
        <v>-95.66</v>
      </c>
      <c r="D292">
        <v>-96.44</v>
      </c>
    </row>
    <row r="293" spans="1:4" x14ac:dyDescent="0.3">
      <c r="A293" s="2">
        <v>41218</v>
      </c>
      <c r="B293">
        <v>157.55000000000001</v>
      </c>
      <c r="C293">
        <v>-102.55</v>
      </c>
      <c r="D293">
        <v>-103.33</v>
      </c>
    </row>
    <row r="294" spans="1:4" x14ac:dyDescent="0.3">
      <c r="A294" s="2">
        <v>41331</v>
      </c>
      <c r="B294">
        <v>157.63</v>
      </c>
      <c r="C294">
        <v>-102.63</v>
      </c>
      <c r="D294">
        <v>-103.41</v>
      </c>
    </row>
    <row r="295" spans="1:4" x14ac:dyDescent="0.3">
      <c r="A295" s="2">
        <v>41373</v>
      </c>
      <c r="B295">
        <v>158.54</v>
      </c>
      <c r="C295">
        <v>-103.54</v>
      </c>
      <c r="D295">
        <v>-104.32</v>
      </c>
    </row>
    <row r="296" spans="1:4" x14ac:dyDescent="0.3">
      <c r="A296" s="2">
        <v>41401</v>
      </c>
      <c r="B296">
        <v>156.30000000000001</v>
      </c>
      <c r="C296">
        <v>-101.3</v>
      </c>
      <c r="D296">
        <v>-102.08</v>
      </c>
    </row>
    <row r="297" spans="1:4" x14ac:dyDescent="0.3">
      <c r="A297" s="2">
        <v>41506</v>
      </c>
      <c r="B297">
        <v>154.479999999999</v>
      </c>
      <c r="C297">
        <v>-99.48</v>
      </c>
      <c r="D297">
        <v>-100.26</v>
      </c>
    </row>
    <row r="298" spans="1:4" x14ac:dyDescent="0.3">
      <c r="A298" s="2">
        <v>41571</v>
      </c>
      <c r="B298">
        <v>154.9</v>
      </c>
      <c r="C298">
        <v>-99.9</v>
      </c>
      <c r="D298">
        <v>-100.68</v>
      </c>
    </row>
    <row r="299" spans="1:4" x14ac:dyDescent="0.3">
      <c r="A299" s="2">
        <v>41689</v>
      </c>
      <c r="B299">
        <v>150.57</v>
      </c>
      <c r="C299">
        <v>-95.57</v>
      </c>
      <c r="D299">
        <v>-96.35</v>
      </c>
    </row>
    <row r="300" spans="1:4" x14ac:dyDescent="0.3">
      <c r="A300" s="2">
        <v>41768</v>
      </c>
      <c r="B300">
        <v>152.32</v>
      </c>
      <c r="C300">
        <v>-97.32</v>
      </c>
      <c r="D300">
        <v>-98.1</v>
      </c>
    </row>
    <row r="301" spans="1:4" x14ac:dyDescent="0.3">
      <c r="A301" s="2">
        <v>41849</v>
      </c>
      <c r="B301">
        <v>149.33000000000001</v>
      </c>
      <c r="C301">
        <v>-94.33</v>
      </c>
      <c r="D301">
        <v>-95.11</v>
      </c>
    </row>
    <row r="302" spans="1:4" x14ac:dyDescent="0.3">
      <c r="A302" s="2">
        <v>41918</v>
      </c>
      <c r="B302">
        <v>151.12</v>
      </c>
      <c r="C302">
        <v>-96.12</v>
      </c>
      <c r="D302">
        <v>-96.9</v>
      </c>
    </row>
    <row r="303" spans="1:4" x14ac:dyDescent="0.3">
      <c r="A303" s="2">
        <v>42019</v>
      </c>
      <c r="B303">
        <v>151.12</v>
      </c>
      <c r="C303">
        <v>-96.12</v>
      </c>
      <c r="D303">
        <v>-96.9</v>
      </c>
    </row>
    <row r="304" spans="1:4" x14ac:dyDescent="0.3">
      <c r="A304" s="2">
        <v>42117</v>
      </c>
      <c r="B304">
        <v>148.27000000000001</v>
      </c>
      <c r="C304">
        <v>-93.27</v>
      </c>
      <c r="D304">
        <v>-94.05</v>
      </c>
    </row>
    <row r="305" spans="1:4" x14ac:dyDescent="0.3">
      <c r="A305" s="2">
        <v>42200</v>
      </c>
      <c r="B305">
        <v>149.729999999999</v>
      </c>
      <c r="C305">
        <v>-94.73</v>
      </c>
      <c r="D305">
        <v>-95.51</v>
      </c>
    </row>
    <row r="306" spans="1:4" x14ac:dyDescent="0.3">
      <c r="A306" s="2">
        <v>42328</v>
      </c>
      <c r="B306">
        <v>149.76</v>
      </c>
      <c r="C306">
        <v>-94.76</v>
      </c>
      <c r="D306">
        <v>-95.54</v>
      </c>
    </row>
    <row r="307" spans="1:4" x14ac:dyDescent="0.3">
      <c r="A307" s="2">
        <v>42419</v>
      </c>
      <c r="B307">
        <v>151.54</v>
      </c>
      <c r="C307">
        <v>-96.54</v>
      </c>
      <c r="D307">
        <v>-97.32</v>
      </c>
    </row>
    <row r="308" spans="1:4" x14ac:dyDescent="0.3">
      <c r="A308" s="2">
        <v>42502</v>
      </c>
      <c r="B308">
        <v>151</v>
      </c>
      <c r="C308">
        <v>-96</v>
      </c>
      <c r="D308">
        <v>-96.78</v>
      </c>
    </row>
    <row r="309" spans="1:4" x14ac:dyDescent="0.3">
      <c r="A309" s="2">
        <v>42600</v>
      </c>
      <c r="B309">
        <v>153.44999999999899</v>
      </c>
      <c r="C309">
        <v>-98.45</v>
      </c>
      <c r="D309">
        <v>-99.23</v>
      </c>
    </row>
    <row r="310" spans="1:4" x14ac:dyDescent="0.3">
      <c r="A310" s="2">
        <v>42670</v>
      </c>
      <c r="B310">
        <v>148.13999999999899</v>
      </c>
      <c r="C310">
        <v>-93.14</v>
      </c>
      <c r="D310">
        <v>-93.92</v>
      </c>
    </row>
    <row r="311" spans="1:4" x14ac:dyDescent="0.3">
      <c r="A311" s="2">
        <v>42776</v>
      </c>
      <c r="B311">
        <v>147.68</v>
      </c>
      <c r="C311">
        <v>-92.68</v>
      </c>
      <c r="D311">
        <v>-93.46</v>
      </c>
    </row>
    <row r="312" spans="1:4" x14ac:dyDescent="0.3">
      <c r="A312" s="2">
        <v>42793</v>
      </c>
      <c r="B312">
        <v>146.75</v>
      </c>
      <c r="C312">
        <v>-91.75</v>
      </c>
      <c r="D312">
        <v>-92.53</v>
      </c>
    </row>
    <row r="313" spans="1:4" x14ac:dyDescent="0.3">
      <c r="A313" s="2">
        <v>42794</v>
      </c>
      <c r="B313">
        <v>146.84</v>
      </c>
      <c r="C313">
        <v>-91.84</v>
      </c>
      <c r="D313">
        <v>-92.62</v>
      </c>
    </row>
    <row r="314" spans="1:4" x14ac:dyDescent="0.3">
      <c r="A314" s="2">
        <v>42803</v>
      </c>
      <c r="B314">
        <v>147.78</v>
      </c>
      <c r="C314">
        <v>-92.78</v>
      </c>
      <c r="D314">
        <v>-93.56</v>
      </c>
    </row>
    <row r="315" spans="1:4" x14ac:dyDescent="0.3">
      <c r="A315" s="2">
        <v>42865</v>
      </c>
      <c r="B315">
        <v>153.36000000000001</v>
      </c>
      <c r="C315">
        <v>-98.36</v>
      </c>
      <c r="D315">
        <v>-99.14</v>
      </c>
    </row>
    <row r="316" spans="1:4" x14ac:dyDescent="0.3">
      <c r="A316" s="2">
        <v>42921</v>
      </c>
      <c r="B316">
        <v>147.27000000000001</v>
      </c>
      <c r="C316">
        <v>-92.27</v>
      </c>
      <c r="D316">
        <v>-93.05</v>
      </c>
    </row>
    <row r="317" spans="1:4" x14ac:dyDescent="0.3">
      <c r="A317" s="2">
        <v>42934</v>
      </c>
      <c r="B317">
        <v>147.71</v>
      </c>
      <c r="C317">
        <v>-92.71</v>
      </c>
      <c r="D317">
        <v>-93.49</v>
      </c>
    </row>
    <row r="318" spans="1:4" x14ac:dyDescent="0.3">
      <c r="A318" s="2">
        <v>43042</v>
      </c>
      <c r="B318">
        <v>149.29</v>
      </c>
      <c r="C318">
        <v>-94.29</v>
      </c>
      <c r="D318">
        <v>-95.07</v>
      </c>
    </row>
    <row r="319" spans="1:4" x14ac:dyDescent="0.3">
      <c r="A319" s="2">
        <v>43152</v>
      </c>
      <c r="B319">
        <v>145.54</v>
      </c>
      <c r="C319">
        <v>-90.54</v>
      </c>
      <c r="D319">
        <v>-91.32</v>
      </c>
    </row>
    <row r="320" spans="1:4" x14ac:dyDescent="0.3">
      <c r="A320" s="2">
        <v>43230</v>
      </c>
      <c r="B320">
        <v>144.9</v>
      </c>
      <c r="C320">
        <v>-89.9</v>
      </c>
      <c r="D320">
        <v>-90.68</v>
      </c>
    </row>
    <row r="321" spans="1:4" x14ac:dyDescent="0.3">
      <c r="A321" s="2">
        <v>43325</v>
      </c>
      <c r="B321">
        <v>144.66</v>
      </c>
      <c r="C321">
        <v>-89.66</v>
      </c>
      <c r="D321">
        <v>-90.44</v>
      </c>
    </row>
    <row r="322" spans="1:4" x14ac:dyDescent="0.3">
      <c r="A322" s="2">
        <v>43392</v>
      </c>
      <c r="B322">
        <v>144.69</v>
      </c>
      <c r="C322">
        <v>-89.69</v>
      </c>
      <c r="D322">
        <v>-90.47</v>
      </c>
    </row>
    <row r="323" spans="1:4" x14ac:dyDescent="0.3">
      <c r="A323" s="2">
        <v>43501</v>
      </c>
      <c r="B323">
        <v>143.44999999999899</v>
      </c>
      <c r="C323">
        <v>-88.45</v>
      </c>
      <c r="D323">
        <v>-89.23</v>
      </c>
    </row>
    <row r="324" spans="1:4" x14ac:dyDescent="0.3">
      <c r="A324" s="2">
        <v>43601</v>
      </c>
      <c r="B324">
        <v>142.65</v>
      </c>
      <c r="C324">
        <v>-87.65</v>
      </c>
      <c r="D324">
        <v>-88.43</v>
      </c>
    </row>
    <row r="325" spans="1:4" x14ac:dyDescent="0.3">
      <c r="A325" s="2">
        <v>43657</v>
      </c>
      <c r="B325">
        <v>143.09</v>
      </c>
      <c r="C325">
        <v>-88.09</v>
      </c>
      <c r="D325">
        <v>-88.87</v>
      </c>
    </row>
    <row r="326" spans="1:4" x14ac:dyDescent="0.3">
      <c r="A326" s="2">
        <v>43740</v>
      </c>
      <c r="B326">
        <v>144.06</v>
      </c>
      <c r="C326">
        <v>-89.06</v>
      </c>
      <c r="D326">
        <v>-89.84</v>
      </c>
    </row>
    <row r="327" spans="1:4" x14ac:dyDescent="0.3">
      <c r="A327" s="2">
        <v>43907</v>
      </c>
      <c r="B327">
        <v>142.88</v>
      </c>
      <c r="C327">
        <v>-87.88</v>
      </c>
      <c r="D327">
        <v>-88.66</v>
      </c>
    </row>
    <row r="328" spans="1:4" x14ac:dyDescent="0.3">
      <c r="A328" s="2">
        <v>43986</v>
      </c>
      <c r="B328">
        <v>142.229999999999</v>
      </c>
      <c r="C328">
        <v>-87.23</v>
      </c>
      <c r="D328">
        <v>-88.01</v>
      </c>
    </row>
    <row r="329" spans="1:4" x14ac:dyDescent="0.3">
      <c r="A329" s="2">
        <v>44127</v>
      </c>
      <c r="B329">
        <v>142.65</v>
      </c>
      <c r="C329">
        <v>-87.65</v>
      </c>
      <c r="D329">
        <v>-88.43</v>
      </c>
    </row>
    <row r="330" spans="1:4" x14ac:dyDescent="0.3">
      <c r="A330" s="2">
        <v>44312</v>
      </c>
      <c r="B330">
        <v>141.41999999999899</v>
      </c>
      <c r="C330">
        <v>-86.42</v>
      </c>
      <c r="D330">
        <v>-87.2</v>
      </c>
    </row>
    <row r="331" spans="1:4" x14ac:dyDescent="0.3">
      <c r="A331" s="2">
        <v>44482</v>
      </c>
      <c r="B331">
        <v>145.47</v>
      </c>
      <c r="C331">
        <v>-90.47</v>
      </c>
      <c r="D331">
        <v>-91.25</v>
      </c>
    </row>
  </sheetData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0049A9-BDD0-4F15-9DA7-93465C565C96}">
  <dimension ref="A1:O280"/>
  <sheetViews>
    <sheetView topLeftCell="E1" workbookViewId="0">
      <selection activeCell="O9" sqref="O9"/>
    </sheetView>
  </sheetViews>
  <sheetFormatPr defaultRowHeight="14.4" x14ac:dyDescent="0.3"/>
  <cols>
    <col min="1" max="1" width="10.5546875" bestFit="1" customWidth="1"/>
  </cols>
  <sheetData>
    <row r="1" spans="1:15" s="1" customFormat="1" x14ac:dyDescent="0.3">
      <c r="A1" s="1" t="s">
        <v>0</v>
      </c>
      <c r="B1" s="1" t="s">
        <v>1</v>
      </c>
      <c r="C1" s="1" t="s">
        <v>2</v>
      </c>
      <c r="D1" s="1" t="s">
        <v>3</v>
      </c>
    </row>
    <row r="2" spans="1:15" x14ac:dyDescent="0.3">
      <c r="A2" s="2">
        <v>25503</v>
      </c>
      <c r="B2">
        <v>40</v>
      </c>
      <c r="C2">
        <v>10</v>
      </c>
      <c r="D2">
        <v>8.9700000000000006</v>
      </c>
      <c r="F2">
        <v>3288</v>
      </c>
      <c r="G2">
        <v>18.849931716918999</v>
      </c>
      <c r="H2" s="2">
        <v>1</v>
      </c>
      <c r="I2">
        <f>IFERROR(VLOOKUP(H2,$A$2:$D$542,4,FALSE),IFERROR(VLOOKUP(H2,$A$2:$D$542,4),0))</f>
        <v>0</v>
      </c>
      <c r="K2">
        <f>MAX(D:D)</f>
        <v>8.9700000000000006</v>
      </c>
    </row>
    <row r="3" spans="1:15" x14ac:dyDescent="0.3">
      <c r="A3" s="2">
        <v>25540</v>
      </c>
      <c r="B3">
        <v>40.9</v>
      </c>
      <c r="C3">
        <v>9.1</v>
      </c>
      <c r="D3">
        <v>8.07</v>
      </c>
      <c r="F3">
        <v>10958</v>
      </c>
      <c r="G3">
        <v>18.285440444946001</v>
      </c>
      <c r="H3" s="2">
        <f>$H$2+F3-$F$2+1</f>
        <v>7672</v>
      </c>
      <c r="I3">
        <f>IFERROR(VLOOKUP(H3,A:D,4,FALSE),IFERROR(VLOOKUP(H3,A:D,4),0))</f>
        <v>0</v>
      </c>
      <c r="K3">
        <f>MIN(D:D)</f>
        <v>1.73</v>
      </c>
    </row>
    <row r="4" spans="1:15" x14ac:dyDescent="0.3">
      <c r="A4" s="2">
        <v>25631</v>
      </c>
      <c r="B4">
        <v>40.83</v>
      </c>
      <c r="C4">
        <v>9.17</v>
      </c>
      <c r="D4">
        <v>8.14</v>
      </c>
      <c r="F4">
        <v>17897</v>
      </c>
      <c r="G4">
        <v>17.745729446411001</v>
      </c>
      <c r="H4" s="2">
        <f t="shared" ref="H4:H67" si="0">$H$2+F4-$F$2+1</f>
        <v>14611</v>
      </c>
      <c r="I4">
        <f t="shared" ref="I4:I67" si="1">IFERROR(VLOOKUP(H4,A:D,4,FALSE),IFERROR(VLOOKUP(H4,A:D,4),0))</f>
        <v>0</v>
      </c>
      <c r="L4" t="s">
        <v>9</v>
      </c>
      <c r="M4" t="s">
        <v>10</v>
      </c>
      <c r="N4" t="s">
        <v>11</v>
      </c>
      <c r="O4" t="s">
        <v>12</v>
      </c>
    </row>
    <row r="5" spans="1:15" x14ac:dyDescent="0.3">
      <c r="A5" s="2">
        <v>25660</v>
      </c>
      <c r="B5">
        <v>40.549999999999898</v>
      </c>
      <c r="C5">
        <v>9.4499999999999904</v>
      </c>
      <c r="D5">
        <v>8.42</v>
      </c>
      <c r="F5">
        <v>20089</v>
      </c>
      <c r="G5">
        <v>16.890602111816001</v>
      </c>
      <c r="H5" s="2">
        <f t="shared" si="0"/>
        <v>16803</v>
      </c>
      <c r="I5">
        <f t="shared" si="1"/>
        <v>0</v>
      </c>
      <c r="K5">
        <f>CORREL(G10:G51,I10:I51)^2</f>
        <v>0.87997959972467432</v>
      </c>
      <c r="L5">
        <f>1-(SUM(J10:J51)/SUM(K10:K51))</f>
        <v>-23.989889155796824</v>
      </c>
      <c r="M5">
        <f>SUM(L10:L51)*100/SUM(I10:I51)</f>
        <v>149.11183589566295</v>
      </c>
      <c r="N5">
        <f>SQRT(SUM(J10:J51))/COUNT(J10:J51)</f>
        <v>1.1597420632232724</v>
      </c>
      <c r="O5">
        <f>N5/_xlfn.STDEV.S(I10:I51)</f>
        <v>0.76212253412590358</v>
      </c>
    </row>
    <row r="6" spans="1:15" x14ac:dyDescent="0.3">
      <c r="A6" s="2">
        <v>25668</v>
      </c>
      <c r="B6">
        <v>40.89</v>
      </c>
      <c r="C6">
        <v>9.11</v>
      </c>
      <c r="D6">
        <v>8.08</v>
      </c>
      <c r="F6">
        <v>22646</v>
      </c>
      <c r="G6">
        <v>15.702872276306</v>
      </c>
      <c r="H6" s="2">
        <f t="shared" si="0"/>
        <v>19360</v>
      </c>
      <c r="I6">
        <f t="shared" si="1"/>
        <v>0</v>
      </c>
    </row>
    <row r="7" spans="1:15" x14ac:dyDescent="0.3">
      <c r="A7" s="2">
        <v>25673</v>
      </c>
      <c r="B7">
        <v>41.07</v>
      </c>
      <c r="C7">
        <v>8.93</v>
      </c>
      <c r="D7">
        <v>7.9</v>
      </c>
      <c r="F7">
        <v>24472</v>
      </c>
      <c r="G7">
        <v>14.783635139465</v>
      </c>
      <c r="H7" s="2">
        <f t="shared" si="0"/>
        <v>21186</v>
      </c>
      <c r="I7">
        <f t="shared" si="1"/>
        <v>0</v>
      </c>
      <c r="K7">
        <f>CORREL(M10:M51,I10:I51)^2</f>
        <v>0.86542993967232906</v>
      </c>
      <c r="L7">
        <f>1-(SUM(N10:N51)/SUM(K10:K51))</f>
        <v>-52.8579577025614</v>
      </c>
      <c r="M7">
        <f>SUM(O10:O51)*100/SUM(I10:I51)</f>
        <v>228.92898712572477</v>
      </c>
    </row>
    <row r="8" spans="1:15" x14ac:dyDescent="0.3">
      <c r="A8" s="2">
        <v>25678</v>
      </c>
      <c r="B8">
        <v>41.07</v>
      </c>
      <c r="C8">
        <v>8.93</v>
      </c>
      <c r="D8">
        <v>7.9</v>
      </c>
      <c r="F8">
        <v>27029</v>
      </c>
      <c r="G8">
        <v>12.730544090271</v>
      </c>
      <c r="H8" s="2">
        <f t="shared" si="0"/>
        <v>23743</v>
      </c>
      <c r="I8">
        <f t="shared" si="1"/>
        <v>0</v>
      </c>
    </row>
    <row r="9" spans="1:15" x14ac:dyDescent="0.3">
      <c r="A9" s="2">
        <v>25683</v>
      </c>
      <c r="B9">
        <v>40.97</v>
      </c>
      <c r="C9">
        <v>9.0299999999999905</v>
      </c>
      <c r="D9">
        <v>8</v>
      </c>
      <c r="F9">
        <v>28124</v>
      </c>
      <c r="G9">
        <v>11.607732772826999</v>
      </c>
      <c r="H9" s="2">
        <f t="shared" si="0"/>
        <v>24838</v>
      </c>
      <c r="I9">
        <f t="shared" si="1"/>
        <v>0</v>
      </c>
    </row>
    <row r="10" spans="1:15" x14ac:dyDescent="0.3">
      <c r="A10" s="2">
        <v>25688</v>
      </c>
      <c r="B10">
        <v>40.72</v>
      </c>
      <c r="C10">
        <v>9.2799999999999905</v>
      </c>
      <c r="D10">
        <v>8.25</v>
      </c>
      <c r="F10">
        <v>29951</v>
      </c>
      <c r="G10">
        <v>9.1367282867431996</v>
      </c>
      <c r="H10" s="2">
        <f t="shared" si="0"/>
        <v>26665</v>
      </c>
      <c r="I10">
        <f t="shared" si="1"/>
        <v>7.52</v>
      </c>
      <c r="J10">
        <f>(I10-G10)^2</f>
        <v>2.613810353155603</v>
      </c>
      <c r="K10">
        <f>(I10-AVERAGE($I$10:I$51))^2</f>
        <v>8.4764163265306145</v>
      </c>
      <c r="L10">
        <f>(I10-G10)</f>
        <v>-1.6167282867432</v>
      </c>
      <c r="M10">
        <f>LOOKUP(F10,'[1]LM 3,64'!$A$2:$A$538,'[1]LM 3,64'!$B$2:$B$538)</f>
        <v>5.9916763305664</v>
      </c>
      <c r="N10">
        <f>(I10-M10)^2</f>
        <v>2.3357732385509826</v>
      </c>
      <c r="O10">
        <f>(I10-M10)</f>
        <v>1.5283236694335995</v>
      </c>
    </row>
    <row r="11" spans="1:15" x14ac:dyDescent="0.3">
      <c r="A11" s="2">
        <v>25693</v>
      </c>
      <c r="B11">
        <v>40.89</v>
      </c>
      <c r="C11">
        <v>9.11</v>
      </c>
      <c r="D11">
        <v>8.08</v>
      </c>
      <c r="F11">
        <v>31777</v>
      </c>
      <c r="G11">
        <v>6.4650306701659996</v>
      </c>
      <c r="H11" s="2">
        <f t="shared" si="0"/>
        <v>28491</v>
      </c>
      <c r="I11">
        <f t="shared" si="1"/>
        <v>6.89</v>
      </c>
      <c r="J11">
        <f t="shared" ref="J11:J74" si="2">(I11-G11)^2</f>
        <v>0.18059893129955912</v>
      </c>
      <c r="K11">
        <f>(I11-AVERAGE($I$10:I$51))^2</f>
        <v>5.2049163265306149</v>
      </c>
      <c r="L11">
        <f t="shared" ref="L11:L74" si="3">(I11-G11)</f>
        <v>0.42496932983400004</v>
      </c>
      <c r="M11">
        <f>LOOKUP(F11,'[1]LM 3,64'!$A$2:$A$538,'[1]LM 3,64'!$B$2:$B$538)</f>
        <v>3.0467422008514</v>
      </c>
      <c r="N11">
        <f t="shared" ref="N11:N74" si="4">(I11-M11)^2</f>
        <v>14.770630510716538</v>
      </c>
      <c r="O11">
        <f t="shared" ref="O11:O74" si="5">(I11-M11)</f>
        <v>3.8432577991485997</v>
      </c>
    </row>
    <row r="12" spans="1:15" x14ac:dyDescent="0.3">
      <c r="A12" s="2">
        <v>25695</v>
      </c>
      <c r="B12">
        <v>41.05</v>
      </c>
      <c r="C12">
        <v>8.9499999999999904</v>
      </c>
      <c r="D12">
        <v>7.92</v>
      </c>
      <c r="F12">
        <v>33238</v>
      </c>
      <c r="G12">
        <v>4.5047531127929998</v>
      </c>
      <c r="H12" s="2">
        <f t="shared" si="0"/>
        <v>29952</v>
      </c>
      <c r="I12">
        <f t="shared" si="1"/>
        <v>5.64</v>
      </c>
      <c r="J12">
        <f t="shared" si="2"/>
        <v>1.2887854949131827</v>
      </c>
      <c r="K12">
        <f>(I12-AVERAGE($I$10:I$51))^2</f>
        <v>1.0638448979591848</v>
      </c>
      <c r="L12">
        <f t="shared" si="3"/>
        <v>1.1352468872069998</v>
      </c>
      <c r="M12">
        <f>LOOKUP(F12,'[1]LM 3,64'!$A$2:$A$538,'[1]LM 3,64'!$B$2:$B$538)</f>
        <v>1.5648225545883001</v>
      </c>
      <c r="N12">
        <f t="shared" si="4"/>
        <v>16.607071211592224</v>
      </c>
      <c r="O12">
        <f t="shared" si="5"/>
        <v>4.0751774454116996</v>
      </c>
    </row>
    <row r="13" spans="1:15" x14ac:dyDescent="0.3">
      <c r="A13" s="2">
        <v>25698</v>
      </c>
      <c r="B13">
        <v>40.65</v>
      </c>
      <c r="C13">
        <v>9.35</v>
      </c>
      <c r="D13">
        <v>8.32</v>
      </c>
      <c r="F13">
        <v>33603</v>
      </c>
      <c r="G13">
        <v>4.0407791137695002</v>
      </c>
      <c r="H13" s="2">
        <f t="shared" si="0"/>
        <v>30317</v>
      </c>
      <c r="I13">
        <f t="shared" si="1"/>
        <v>6.2</v>
      </c>
      <c r="J13">
        <f t="shared" si="2"/>
        <v>4.6622348355340257</v>
      </c>
      <c r="K13">
        <f>(I13-AVERAGE($I$10:I$51))^2</f>
        <v>2.5326448979591873</v>
      </c>
      <c r="L13">
        <f t="shared" si="3"/>
        <v>2.1592208862305</v>
      </c>
      <c r="M13">
        <f>LOOKUP(F13,'[1]LM 3,64'!$A$2:$A$538,'[1]LM 3,64'!$B$2:$B$538)</f>
        <v>0.58903878927230002</v>
      </c>
      <c r="N13">
        <f t="shared" si="4"/>
        <v>31.482885708290855</v>
      </c>
      <c r="O13">
        <f t="shared" si="5"/>
        <v>5.6109612107276998</v>
      </c>
    </row>
    <row r="14" spans="1:15" x14ac:dyDescent="0.3">
      <c r="A14" s="2">
        <v>25703</v>
      </c>
      <c r="B14">
        <v>40.81</v>
      </c>
      <c r="C14">
        <v>9.19</v>
      </c>
      <c r="D14">
        <v>8.16</v>
      </c>
      <c r="F14">
        <v>33968</v>
      </c>
      <c r="G14">
        <v>3.5921707153320002</v>
      </c>
      <c r="H14" s="2">
        <f t="shared" si="0"/>
        <v>30682</v>
      </c>
      <c r="I14">
        <f t="shared" si="1"/>
        <v>6.7</v>
      </c>
      <c r="J14">
        <f t="shared" si="2"/>
        <v>9.6586028626400129</v>
      </c>
      <c r="K14">
        <f>(I14-AVERAGE($I$10:I$51))^2</f>
        <v>4.3740734693877599</v>
      </c>
      <c r="L14">
        <f t="shared" si="3"/>
        <v>3.107829284668</v>
      </c>
      <c r="M14">
        <f>LOOKUP(F14,'[1]LM 3,64'!$A$2:$A$538,'[1]LM 3,64'!$B$2:$B$538)</f>
        <v>0.11597813665870001</v>
      </c>
      <c r="N14">
        <f t="shared" si="4"/>
        <v>43.349343896956249</v>
      </c>
      <c r="O14">
        <f t="shared" si="5"/>
        <v>6.5840218633413006</v>
      </c>
    </row>
    <row r="15" spans="1:15" x14ac:dyDescent="0.3">
      <c r="A15" s="2">
        <v>25708</v>
      </c>
      <c r="B15">
        <v>40.770000000000003</v>
      </c>
      <c r="C15">
        <v>9.23</v>
      </c>
      <c r="D15">
        <v>8.1999999999999904</v>
      </c>
      <c r="F15">
        <v>34334</v>
      </c>
      <c r="G15">
        <v>3.1612186431885001</v>
      </c>
      <c r="H15" s="2">
        <f t="shared" si="0"/>
        <v>31048</v>
      </c>
      <c r="I15">
        <f t="shared" si="1"/>
        <v>6.36</v>
      </c>
      <c r="J15">
        <f t="shared" si="2"/>
        <v>10.232202168684822</v>
      </c>
      <c r="K15">
        <f>(I15-AVERAGE($I$10:I$51))^2</f>
        <v>3.0675020408163309</v>
      </c>
      <c r="L15">
        <f t="shared" si="3"/>
        <v>3.1987813568115002</v>
      </c>
      <c r="M15">
        <f>LOOKUP(F15,'[1]LM 3,64'!$A$2:$A$538,'[1]LM 3,64'!$B$2:$B$538)</f>
        <v>-0.25421464443199998</v>
      </c>
      <c r="N15">
        <f t="shared" si="4"/>
        <v>43.747835362618737</v>
      </c>
      <c r="O15">
        <f t="shared" si="5"/>
        <v>6.6142146444320007</v>
      </c>
    </row>
    <row r="16" spans="1:15" x14ac:dyDescent="0.3">
      <c r="A16" s="2">
        <v>25713</v>
      </c>
      <c r="B16">
        <v>40.799999999999898</v>
      </c>
      <c r="C16">
        <v>9.1999999999999904</v>
      </c>
      <c r="D16">
        <v>8.17</v>
      </c>
      <c r="F16">
        <v>34699</v>
      </c>
      <c r="G16">
        <v>2.7532849311829</v>
      </c>
      <c r="H16" s="2">
        <f t="shared" si="0"/>
        <v>31413</v>
      </c>
      <c r="I16">
        <f t="shared" si="1"/>
        <v>6.47</v>
      </c>
      <c r="J16">
        <f t="shared" si="2"/>
        <v>13.813970902772098</v>
      </c>
      <c r="K16">
        <f>(I16-AVERAGE($I$10:I$51))^2</f>
        <v>3.4649163265306147</v>
      </c>
      <c r="L16">
        <f t="shared" si="3"/>
        <v>3.7167150688170998</v>
      </c>
      <c r="M16">
        <f>LOOKUP(F16,'[1]LM 3,64'!$A$2:$A$538,'[1]LM 3,64'!$B$2:$B$538)</f>
        <v>-0.72400444746000003</v>
      </c>
      <c r="N16">
        <f t="shared" si="4"/>
        <v>51.753699990074253</v>
      </c>
      <c r="O16">
        <f t="shared" si="5"/>
        <v>7.1940044474599993</v>
      </c>
    </row>
    <row r="17" spans="1:15" x14ac:dyDescent="0.3">
      <c r="A17" s="2">
        <v>25719</v>
      </c>
      <c r="B17">
        <v>40.71</v>
      </c>
      <c r="C17">
        <v>9.2899999999999903</v>
      </c>
      <c r="D17">
        <v>8.26</v>
      </c>
      <c r="F17">
        <v>35064</v>
      </c>
      <c r="G17">
        <v>2.3482704162597998</v>
      </c>
      <c r="H17" s="2">
        <f t="shared" si="0"/>
        <v>31778</v>
      </c>
      <c r="I17">
        <f t="shared" si="1"/>
        <v>6.28</v>
      </c>
      <c r="J17">
        <f t="shared" si="2"/>
        <v>15.45849751965789</v>
      </c>
      <c r="K17">
        <f>(I17-AVERAGE($I$10:I$51))^2</f>
        <v>2.793673469387759</v>
      </c>
      <c r="L17">
        <f t="shared" si="3"/>
        <v>3.9317295837402004</v>
      </c>
      <c r="M17">
        <f>LOOKUP(F17,'[1]LM 3,64'!$A$2:$A$538,'[1]LM 3,64'!$B$2:$B$538)</f>
        <v>-1.201185703278</v>
      </c>
      <c r="N17">
        <f t="shared" si="4"/>
        <v>55.968139526931147</v>
      </c>
      <c r="O17">
        <f t="shared" si="5"/>
        <v>7.4811857032780003</v>
      </c>
    </row>
    <row r="18" spans="1:15" x14ac:dyDescent="0.3">
      <c r="A18" s="2">
        <v>25724</v>
      </c>
      <c r="B18">
        <v>40.68</v>
      </c>
      <c r="C18">
        <v>9.32</v>
      </c>
      <c r="D18">
        <v>8.2899999999999903</v>
      </c>
      <c r="F18">
        <v>35429</v>
      </c>
      <c r="G18">
        <v>1.9337961673737001</v>
      </c>
      <c r="H18" s="2">
        <f t="shared" si="0"/>
        <v>32143</v>
      </c>
      <c r="I18">
        <f t="shared" si="1"/>
        <v>6.12</v>
      </c>
      <c r="J18">
        <f t="shared" si="2"/>
        <v>17.524302528295124</v>
      </c>
      <c r="K18">
        <f>(I18-AVERAGE($I$10:I$51))^2</f>
        <v>2.2844163265306152</v>
      </c>
      <c r="L18">
        <f t="shared" si="3"/>
        <v>4.1862038326263002</v>
      </c>
      <c r="M18">
        <f>LOOKUP(F18,'[1]LM 3,64'!$A$2:$A$538,'[1]LM 3,64'!$B$2:$B$538)</f>
        <v>-1.6492629051209999</v>
      </c>
      <c r="N18">
        <f t="shared" si="4"/>
        <v>60.361446088889195</v>
      </c>
      <c r="O18">
        <f t="shared" si="5"/>
        <v>7.7692629051209998</v>
      </c>
    </row>
    <row r="19" spans="1:15" x14ac:dyDescent="0.3">
      <c r="A19" s="2">
        <v>25729</v>
      </c>
      <c r="B19">
        <v>40.119999999999898</v>
      </c>
      <c r="C19">
        <v>9.8800000000000008</v>
      </c>
      <c r="D19">
        <v>8.85</v>
      </c>
      <c r="F19">
        <v>35795</v>
      </c>
      <c r="G19">
        <v>1.5176411867141999</v>
      </c>
      <c r="H19" s="2">
        <f t="shared" si="0"/>
        <v>32509</v>
      </c>
      <c r="I19">
        <f t="shared" si="1"/>
        <v>5.92</v>
      </c>
      <c r="J19">
        <f t="shared" si="2"/>
        <v>19.380763120915159</v>
      </c>
      <c r="K19">
        <f>(I19-AVERAGE($I$10:I$51))^2</f>
        <v>1.7198448979591858</v>
      </c>
      <c r="L19">
        <f t="shared" si="3"/>
        <v>4.4023588132858</v>
      </c>
      <c r="M19">
        <f>LOOKUP(F19,'[1]LM 3,64'!$A$2:$A$538,'[1]LM 3,64'!$B$2:$B$538)</f>
        <v>-2.0175075531009998</v>
      </c>
      <c r="N19">
        <f t="shared" si="4"/>
        <v>63.004026155535421</v>
      </c>
      <c r="O19">
        <f t="shared" si="5"/>
        <v>7.9375075531009998</v>
      </c>
    </row>
    <row r="20" spans="1:15" x14ac:dyDescent="0.3">
      <c r="A20" s="2">
        <v>25734</v>
      </c>
      <c r="B20">
        <v>40.130000000000003</v>
      </c>
      <c r="C20">
        <v>9.8699999999999903</v>
      </c>
      <c r="D20">
        <v>8.84</v>
      </c>
      <c r="F20">
        <v>36160</v>
      </c>
      <c r="G20">
        <v>1.10105240345</v>
      </c>
      <c r="H20" s="2">
        <f t="shared" si="0"/>
        <v>32874</v>
      </c>
      <c r="I20">
        <f t="shared" si="1"/>
        <v>6.17</v>
      </c>
      <c r="J20">
        <f t="shared" si="2"/>
        <v>25.694229736570023</v>
      </c>
      <c r="K20">
        <f>(I20-AVERAGE($I$10:I$51))^2</f>
        <v>2.438059183673472</v>
      </c>
      <c r="L20">
        <f t="shared" si="3"/>
        <v>5.0689475965500002</v>
      </c>
      <c r="M20">
        <f>LOOKUP(F20,'[1]LM 3,64'!$A$2:$A$538,'[1]LM 3,64'!$B$2:$B$538)</f>
        <v>-2.516324281693</v>
      </c>
      <c r="N20">
        <f t="shared" si="4"/>
        <v>75.452229526729425</v>
      </c>
      <c r="O20">
        <f t="shared" si="5"/>
        <v>8.6863242816930004</v>
      </c>
    </row>
    <row r="21" spans="1:15" x14ac:dyDescent="0.3">
      <c r="A21" s="2">
        <v>25739</v>
      </c>
      <c r="B21">
        <v>40.1</v>
      </c>
      <c r="C21">
        <v>9.9</v>
      </c>
      <c r="D21">
        <v>8.8699999999999903</v>
      </c>
      <c r="F21">
        <v>36525</v>
      </c>
      <c r="G21">
        <v>0.6856967806816</v>
      </c>
      <c r="H21" s="2">
        <f t="shared" si="0"/>
        <v>33239</v>
      </c>
      <c r="I21">
        <f t="shared" si="1"/>
        <v>5.82</v>
      </c>
      <c r="J21">
        <f t="shared" si="2"/>
        <v>26.361069547903284</v>
      </c>
      <c r="K21">
        <f>(I21-AVERAGE($I$10:I$51))^2</f>
        <v>1.4675591836734723</v>
      </c>
      <c r="L21">
        <f t="shared" si="3"/>
        <v>5.1343032193183999</v>
      </c>
      <c r="M21">
        <f>LOOKUP(F21,'[1]LM 3,64'!$A$2:$A$538,'[1]LM 3,64'!$B$2:$B$538)</f>
        <v>-2.962451457977</v>
      </c>
      <c r="N21">
        <f t="shared" si="4"/>
        <v>77.131453611722335</v>
      </c>
      <c r="O21">
        <f t="shared" si="5"/>
        <v>8.7824514579770003</v>
      </c>
    </row>
    <row r="22" spans="1:15" x14ac:dyDescent="0.3">
      <c r="A22" s="2">
        <v>25744</v>
      </c>
      <c r="B22">
        <v>40.1</v>
      </c>
      <c r="C22">
        <v>9.9</v>
      </c>
      <c r="D22">
        <v>8.8699999999999903</v>
      </c>
      <c r="F22">
        <v>36890</v>
      </c>
      <c r="G22">
        <v>0.2765630185604</v>
      </c>
      <c r="H22" s="2">
        <f t="shared" si="0"/>
        <v>33604</v>
      </c>
      <c r="I22">
        <f t="shared" si="1"/>
        <v>5.91</v>
      </c>
      <c r="J22">
        <f t="shared" si="2"/>
        <v>31.735612223851316</v>
      </c>
      <c r="K22">
        <f>(I22-AVERAGE($I$10:I$51))^2</f>
        <v>1.693716326530615</v>
      </c>
      <c r="L22">
        <f t="shared" si="3"/>
        <v>5.6334369814396004</v>
      </c>
      <c r="M22">
        <f>LOOKUP(F22,'[1]LM 3,64'!$A$2:$A$538,'[1]LM 3,64'!$B$2:$B$538)</f>
        <v>-3.3970289230350001</v>
      </c>
      <c r="N22">
        <f t="shared" si="4"/>
        <v>86.620787374210039</v>
      </c>
      <c r="O22">
        <f t="shared" si="5"/>
        <v>9.3070289230350003</v>
      </c>
    </row>
    <row r="23" spans="1:15" x14ac:dyDescent="0.3">
      <c r="A23" s="2">
        <v>25795</v>
      </c>
      <c r="B23">
        <v>40.799999999999898</v>
      </c>
      <c r="C23">
        <v>9.1999999999999904</v>
      </c>
      <c r="D23">
        <v>8.17</v>
      </c>
      <c r="F23">
        <v>37256</v>
      </c>
      <c r="G23">
        <v>-0.131504550576</v>
      </c>
      <c r="H23" s="2">
        <f t="shared" si="0"/>
        <v>33970</v>
      </c>
      <c r="I23">
        <f t="shared" si="1"/>
        <v>6.28</v>
      </c>
      <c r="J23">
        <f t="shared" si="2"/>
        <v>41.107390602056768</v>
      </c>
      <c r="K23">
        <f>(I23-AVERAGE($I$10:I$51))^2</f>
        <v>2.793673469387759</v>
      </c>
      <c r="L23">
        <f t="shared" si="3"/>
        <v>6.4115045505760007</v>
      </c>
      <c r="M23">
        <f>LOOKUP(F23,'[1]LM 3,64'!$A$2:$A$538,'[1]LM 3,64'!$B$2:$B$538)</f>
        <v>-3.861558198929</v>
      </c>
      <c r="N23">
        <f t="shared" si="4"/>
        <v>102.85120270226405</v>
      </c>
      <c r="O23">
        <f t="shared" si="5"/>
        <v>10.141558198929001</v>
      </c>
    </row>
    <row r="24" spans="1:15" x14ac:dyDescent="0.3">
      <c r="A24" s="2">
        <v>25800</v>
      </c>
      <c r="B24">
        <v>40.909999999999897</v>
      </c>
      <c r="C24">
        <v>9.09</v>
      </c>
      <c r="D24">
        <v>8.06</v>
      </c>
      <c r="F24">
        <v>37621</v>
      </c>
      <c r="G24">
        <v>-0.53366649150800005</v>
      </c>
      <c r="H24" s="2">
        <f t="shared" si="0"/>
        <v>34335</v>
      </c>
      <c r="I24">
        <f t="shared" si="1"/>
        <v>5.68</v>
      </c>
      <c r="J24">
        <f t="shared" si="2"/>
        <v>38.60965126768933</v>
      </c>
      <c r="K24">
        <f>(I24-AVERAGE($I$10:I$51))^2</f>
        <v>1.1479591836734708</v>
      </c>
      <c r="L24">
        <f t="shared" si="3"/>
        <v>6.2136664915079995</v>
      </c>
      <c r="M24">
        <f>LOOKUP(F24,'[1]LM 3,64'!$A$2:$A$538,'[1]LM 3,64'!$B$2:$B$538)</f>
        <v>-4.2793889045720004</v>
      </c>
      <c r="N24">
        <f t="shared" si="4"/>
        <v>99.189427352511871</v>
      </c>
      <c r="O24">
        <f t="shared" si="5"/>
        <v>9.9593889045720001</v>
      </c>
    </row>
    <row r="25" spans="1:15" x14ac:dyDescent="0.3">
      <c r="A25" s="2">
        <v>25805</v>
      </c>
      <c r="B25">
        <v>40.840000000000003</v>
      </c>
      <c r="C25">
        <v>9.16</v>
      </c>
      <c r="D25">
        <v>8.1300000000000008</v>
      </c>
      <c r="F25">
        <v>37986</v>
      </c>
      <c r="G25">
        <v>-0.91766929626500005</v>
      </c>
      <c r="H25" s="2">
        <f t="shared" si="0"/>
        <v>34700</v>
      </c>
      <c r="I25">
        <f t="shared" si="1"/>
        <v>5.25</v>
      </c>
      <c r="J25">
        <f t="shared" si="2"/>
        <v>38.040144548090005</v>
      </c>
      <c r="K25">
        <f>(I25-AVERAGE($I$10:I$51))^2</f>
        <v>0.41143061224489913</v>
      </c>
      <c r="L25">
        <f t="shared" si="3"/>
        <v>6.1676692962650002</v>
      </c>
      <c r="M25">
        <f>LOOKUP(F25,'[1]LM 3,64'!$A$2:$A$538,'[1]LM 3,64'!$B$2:$B$538)</f>
        <v>-4.5546674728390002</v>
      </c>
      <c r="N25">
        <f t="shared" si="4"/>
        <v>96.13150425294711</v>
      </c>
      <c r="O25">
        <f t="shared" si="5"/>
        <v>9.8046674728390002</v>
      </c>
    </row>
    <row r="26" spans="1:15" x14ac:dyDescent="0.3">
      <c r="A26" s="2">
        <v>25811</v>
      </c>
      <c r="B26">
        <v>40.72</v>
      </c>
      <c r="C26">
        <v>9.2799999999999905</v>
      </c>
      <c r="D26">
        <v>8.25</v>
      </c>
      <c r="F26">
        <v>38351</v>
      </c>
      <c r="G26">
        <v>-1.272076487541</v>
      </c>
      <c r="H26" s="2">
        <f t="shared" si="0"/>
        <v>35065</v>
      </c>
      <c r="I26">
        <f t="shared" si="1"/>
        <v>4.59</v>
      </c>
      <c r="J26">
        <f t="shared" si="2"/>
        <v>34.363940745781022</v>
      </c>
      <c r="K26">
        <f>(I26-AVERAGE($I$10:I$51))^2</f>
        <v>3.4489795918364461E-4</v>
      </c>
      <c r="L26">
        <f t="shared" si="3"/>
        <v>5.8620764875409996</v>
      </c>
      <c r="M26">
        <f>LOOKUP(F26,'[1]LM 3,64'!$A$2:$A$538,'[1]LM 3,64'!$B$2:$B$538)</f>
        <v>-4.8533663749690001</v>
      </c>
      <c r="N26">
        <f t="shared" si="4"/>
        <v>89.177168491895131</v>
      </c>
      <c r="O26">
        <f t="shared" si="5"/>
        <v>9.4433663749689991</v>
      </c>
    </row>
    <row r="27" spans="1:15" x14ac:dyDescent="0.3">
      <c r="A27" s="2">
        <v>25816</v>
      </c>
      <c r="B27">
        <v>40.58</v>
      </c>
      <c r="C27">
        <v>9.42</v>
      </c>
      <c r="D27">
        <v>8.39</v>
      </c>
      <c r="F27">
        <v>38717</v>
      </c>
      <c r="G27">
        <v>-1.6093940734859999</v>
      </c>
      <c r="H27" s="2">
        <f t="shared" si="0"/>
        <v>35431</v>
      </c>
      <c r="I27">
        <f t="shared" si="1"/>
        <v>5.57</v>
      </c>
      <c r="J27">
        <f t="shared" si="2"/>
        <v>51.543699262405895</v>
      </c>
      <c r="K27">
        <f>(I27-AVERAGE($I$10:I$51))^2</f>
        <v>0.92434489795918595</v>
      </c>
      <c r="L27">
        <f t="shared" si="3"/>
        <v>7.1793940734859998</v>
      </c>
      <c r="M27">
        <f>LOOKUP(F27,'[1]LM 3,64'!$A$2:$A$538,'[1]LM 3,64'!$B$2:$B$538)</f>
        <v>-5.1806316375729997</v>
      </c>
      <c r="N27">
        <f t="shared" si="4"/>
        <v>115.57608060678554</v>
      </c>
      <c r="O27">
        <f t="shared" si="5"/>
        <v>10.750631637573001</v>
      </c>
    </row>
    <row r="28" spans="1:15" x14ac:dyDescent="0.3">
      <c r="A28" s="2">
        <v>25821</v>
      </c>
      <c r="B28">
        <v>40.68</v>
      </c>
      <c r="C28">
        <v>9.32</v>
      </c>
      <c r="D28">
        <v>8.2899999999999903</v>
      </c>
      <c r="F28">
        <v>39082</v>
      </c>
      <c r="G28">
        <v>-1.9293853044510001</v>
      </c>
      <c r="H28" s="2">
        <f t="shared" si="0"/>
        <v>35796</v>
      </c>
      <c r="I28">
        <f t="shared" si="1"/>
        <v>3.73</v>
      </c>
      <c r="J28">
        <f t="shared" si="2"/>
        <v>32.028642024235936</v>
      </c>
      <c r="K28">
        <f>(I28-AVERAGE($I$10:I$51))^2</f>
        <v>0.77188775510203922</v>
      </c>
      <c r="L28">
        <f t="shared" si="3"/>
        <v>5.6593853044509999</v>
      </c>
      <c r="M28">
        <f>LOOKUP(F28,'[1]LM 3,64'!$A$2:$A$538,'[1]LM 3,64'!$B$2:$B$538)</f>
        <v>-5.5078992843629999</v>
      </c>
      <c r="N28">
        <f t="shared" si="4"/>
        <v>85.338783188034412</v>
      </c>
      <c r="O28">
        <f t="shared" si="5"/>
        <v>9.2378992843629995</v>
      </c>
    </row>
    <row r="29" spans="1:15" x14ac:dyDescent="0.3">
      <c r="A29" s="2">
        <v>25826</v>
      </c>
      <c r="B29">
        <v>40.69</v>
      </c>
      <c r="C29">
        <v>9.31</v>
      </c>
      <c r="D29">
        <v>8.2799999999999905</v>
      </c>
      <c r="F29">
        <v>39447</v>
      </c>
      <c r="G29">
        <v>-2.2436463832859999</v>
      </c>
      <c r="H29" s="2">
        <f t="shared" si="0"/>
        <v>36161</v>
      </c>
      <c r="I29">
        <f t="shared" si="1"/>
        <v>4.33</v>
      </c>
      <c r="J29">
        <f t="shared" si="2"/>
        <v>43.212826772489116</v>
      </c>
      <c r="K29">
        <f>(I29-AVERAGE($I$10:I$51))^2</f>
        <v>7.7602040816325976E-2</v>
      </c>
      <c r="L29">
        <f t="shared" si="3"/>
        <v>6.5736463832860004</v>
      </c>
      <c r="M29">
        <f>LOOKUP(F29,'[1]LM 3,64'!$A$2:$A$538,'[1]LM 3,64'!$B$2:$B$538)</f>
        <v>-5.8377375602720001</v>
      </c>
      <c r="N29">
        <f t="shared" si="4"/>
        <v>103.382887094566</v>
      </c>
      <c r="O29">
        <f t="shared" si="5"/>
        <v>10.167737560272</v>
      </c>
    </row>
    <row r="30" spans="1:15" x14ac:dyDescent="0.3">
      <c r="A30" s="2">
        <v>25831</v>
      </c>
      <c r="B30">
        <v>40.68</v>
      </c>
      <c r="C30">
        <v>9.32</v>
      </c>
      <c r="D30">
        <v>8.2899999999999903</v>
      </c>
      <c r="F30">
        <v>39812</v>
      </c>
      <c r="G30">
        <v>-2.5458960533139998</v>
      </c>
      <c r="H30" s="2">
        <f t="shared" si="0"/>
        <v>36526</v>
      </c>
      <c r="I30">
        <f t="shared" si="1"/>
        <v>4.82</v>
      </c>
      <c r="J30">
        <f t="shared" si="2"/>
        <v>54.256424668226757</v>
      </c>
      <c r="K30">
        <f>(I30-AVERAGE($I$10:I$51))^2</f>
        <v>4.4702040816327039E-2</v>
      </c>
      <c r="L30">
        <f t="shared" si="3"/>
        <v>7.3658960533139997</v>
      </c>
      <c r="M30">
        <f>LOOKUP(F30,'[1]LM 3,64'!$A$2:$A$538,'[1]LM 3,64'!$B$2:$B$538)</f>
        <v>-6.2514448165890002</v>
      </c>
      <c r="N30">
        <f t="shared" si="4"/>
        <v>122.57689032677544</v>
      </c>
      <c r="O30">
        <f t="shared" si="5"/>
        <v>11.071444816589</v>
      </c>
    </row>
    <row r="31" spans="1:15" x14ac:dyDescent="0.3">
      <c r="A31" s="2">
        <v>25836</v>
      </c>
      <c r="B31">
        <v>40.619999999999898</v>
      </c>
      <c r="C31">
        <v>9.3800000000000008</v>
      </c>
      <c r="D31">
        <v>8.35</v>
      </c>
      <c r="F31">
        <v>40178</v>
      </c>
      <c r="G31">
        <v>-2.8514480590820002</v>
      </c>
      <c r="H31" s="2">
        <f t="shared" si="0"/>
        <v>36892</v>
      </c>
      <c r="I31">
        <f t="shared" si="1"/>
        <v>4.59</v>
      </c>
      <c r="J31">
        <f t="shared" si="2"/>
        <v>55.375149216015267</v>
      </c>
      <c r="K31">
        <f>(I31-AVERAGE($I$10:I$51))^2</f>
        <v>3.4489795918364461E-4</v>
      </c>
      <c r="L31">
        <f t="shared" si="3"/>
        <v>7.441448059082</v>
      </c>
      <c r="M31">
        <f>LOOKUP(F31,'[1]LM 3,64'!$A$2:$A$538,'[1]LM 3,64'!$B$2:$B$538)</f>
        <v>-6.5827822685240003</v>
      </c>
      <c r="N31">
        <f t="shared" si="4"/>
        <v>124.83106361984429</v>
      </c>
      <c r="O31">
        <f t="shared" si="5"/>
        <v>11.172782268523999</v>
      </c>
    </row>
    <row r="32" spans="1:15" x14ac:dyDescent="0.3">
      <c r="A32" s="2">
        <v>25841</v>
      </c>
      <c r="B32">
        <v>40.74</v>
      </c>
      <c r="C32">
        <v>9.26</v>
      </c>
      <c r="D32">
        <v>8.23</v>
      </c>
      <c r="F32">
        <v>40543</v>
      </c>
      <c r="G32">
        <v>-3.1612622737880001</v>
      </c>
      <c r="H32" s="2">
        <f t="shared" si="0"/>
        <v>37257</v>
      </c>
      <c r="I32">
        <f t="shared" si="1"/>
        <v>4.3</v>
      </c>
      <c r="J32">
        <f t="shared" si="2"/>
        <v>55.670434718252075</v>
      </c>
      <c r="K32">
        <f>(I32-AVERAGE($I$10:I$51))^2</f>
        <v>9.5216326530611795E-2</v>
      </c>
      <c r="L32">
        <f t="shared" si="3"/>
        <v>7.4612622737879999</v>
      </c>
      <c r="M32">
        <f>LOOKUP(F32,'[1]LM 3,64'!$A$2:$A$538,'[1]LM 3,64'!$B$2:$B$538)</f>
        <v>-6.854649066925</v>
      </c>
      <c r="N32">
        <f t="shared" si="4"/>
        <v>124.42619580625077</v>
      </c>
      <c r="O32">
        <f t="shared" si="5"/>
        <v>11.154649066925</v>
      </c>
    </row>
    <row r="33" spans="1:15" x14ac:dyDescent="0.3">
      <c r="A33" s="2">
        <v>25846</v>
      </c>
      <c r="B33">
        <v>40.590000000000003</v>
      </c>
      <c r="C33">
        <v>9.41</v>
      </c>
      <c r="D33">
        <v>8.3800000000000008</v>
      </c>
      <c r="F33">
        <v>40908</v>
      </c>
      <c r="G33">
        <v>-3.487034320831</v>
      </c>
      <c r="H33" s="2">
        <f t="shared" si="0"/>
        <v>37622</v>
      </c>
      <c r="I33">
        <f t="shared" si="1"/>
        <v>4.38</v>
      </c>
      <c r="J33">
        <f t="shared" si="2"/>
        <v>61.890229005132866</v>
      </c>
      <c r="K33">
        <f>(I33-AVERAGE($I$10:I$51))^2</f>
        <v>5.2244897959183301E-2</v>
      </c>
      <c r="L33">
        <f t="shared" si="3"/>
        <v>7.8670343208309994</v>
      </c>
      <c r="M33">
        <f>LOOKUP(F33,'[1]LM 3,64'!$A$2:$A$538,'[1]LM 3,64'!$B$2:$B$538)</f>
        <v>-7.3083796501159997</v>
      </c>
      <c r="N33">
        <f t="shared" si="4"/>
        <v>136.61821884524582</v>
      </c>
      <c r="O33">
        <f t="shared" si="5"/>
        <v>11.688379650116</v>
      </c>
    </row>
    <row r="34" spans="1:15" x14ac:dyDescent="0.3">
      <c r="A34" s="2">
        <v>25851</v>
      </c>
      <c r="B34">
        <v>40.659999999999897</v>
      </c>
      <c r="C34">
        <v>9.34</v>
      </c>
      <c r="D34">
        <v>8.31</v>
      </c>
      <c r="F34">
        <v>41273</v>
      </c>
      <c r="G34">
        <v>-3.8317456245420001</v>
      </c>
      <c r="H34" s="2">
        <f t="shared" si="0"/>
        <v>37987</v>
      </c>
      <c r="I34">
        <f t="shared" si="1"/>
        <v>4.5199999999999898</v>
      </c>
      <c r="J34">
        <f t="shared" si="2"/>
        <v>69.75165497705629</v>
      </c>
      <c r="K34">
        <f>(I34-AVERAGE($I$10:I$51))^2</f>
        <v>7.8448979591853162E-3</v>
      </c>
      <c r="L34">
        <f t="shared" si="3"/>
        <v>8.3517456245419908</v>
      </c>
      <c r="M34">
        <f>LOOKUP(F34,'[1]LM 3,64'!$A$2:$A$538,'[1]LM 3,64'!$B$2:$B$538)</f>
        <v>-7.7046818733220004</v>
      </c>
      <c r="N34">
        <f t="shared" si="4"/>
        <v>149.44284690392726</v>
      </c>
      <c r="O34">
        <f t="shared" si="5"/>
        <v>12.224681873321991</v>
      </c>
    </row>
    <row r="35" spans="1:15" x14ac:dyDescent="0.3">
      <c r="A35" s="2">
        <v>25856</v>
      </c>
      <c r="B35">
        <v>40.770000000000003</v>
      </c>
      <c r="C35">
        <v>9.23</v>
      </c>
      <c r="D35">
        <v>8.1999999999999904</v>
      </c>
      <c r="F35">
        <v>41639</v>
      </c>
      <c r="G35">
        <v>-4.17231798172</v>
      </c>
      <c r="H35" s="2">
        <f t="shared" si="0"/>
        <v>38353</v>
      </c>
      <c r="I35">
        <f t="shared" si="1"/>
        <v>4.7</v>
      </c>
      <c r="J35">
        <f t="shared" si="2"/>
        <v>78.718026368752064</v>
      </c>
      <c r="K35">
        <f>(I35-AVERAGE($I$10:I$51))^2</f>
        <v>8.3591836734695883E-3</v>
      </c>
      <c r="L35">
        <f t="shared" si="3"/>
        <v>8.8723179817200002</v>
      </c>
      <c r="M35">
        <f>LOOKUP(F35,'[1]LM 3,64'!$A$2:$A$538,'[1]LM 3,64'!$B$2:$B$538)</f>
        <v>-8.0404291152949998</v>
      </c>
      <c r="N35">
        <f t="shared" si="4"/>
        <v>162.31853404185657</v>
      </c>
      <c r="O35">
        <f t="shared" si="5"/>
        <v>12.740429115295001</v>
      </c>
    </row>
    <row r="36" spans="1:15" x14ac:dyDescent="0.3">
      <c r="A36" s="2">
        <v>25861</v>
      </c>
      <c r="B36">
        <v>40.5</v>
      </c>
      <c r="C36">
        <v>9.5</v>
      </c>
      <c r="D36">
        <v>8.4700000000000006</v>
      </c>
      <c r="F36">
        <v>42004</v>
      </c>
      <c r="G36">
        <v>-4.5322341918950002</v>
      </c>
      <c r="H36" s="2">
        <f t="shared" si="0"/>
        <v>38718</v>
      </c>
      <c r="I36">
        <f t="shared" si="1"/>
        <v>4.1500000000000004</v>
      </c>
      <c r="J36">
        <f t="shared" si="2"/>
        <v>75.381190562910632</v>
      </c>
      <c r="K36">
        <f>(I36-AVERAGE($I$10:I$51))^2</f>
        <v>0.21028775510203965</v>
      </c>
      <c r="L36">
        <f t="shared" si="3"/>
        <v>8.6822341918950006</v>
      </c>
      <c r="M36">
        <f>LOOKUP(F36,'[1]LM 3,64'!$A$2:$A$538,'[1]LM 3,64'!$B$2:$B$538)</f>
        <v>-8.4245729446409996</v>
      </c>
      <c r="N36">
        <f t="shared" si="4"/>
        <v>158.11988474009743</v>
      </c>
      <c r="O36">
        <f t="shared" si="5"/>
        <v>12.574572944641</v>
      </c>
    </row>
    <row r="37" spans="1:15" x14ac:dyDescent="0.3">
      <c r="A37" s="2">
        <v>25866</v>
      </c>
      <c r="B37">
        <v>40.71</v>
      </c>
      <c r="C37">
        <v>9.2899999999999903</v>
      </c>
      <c r="D37">
        <v>8.26</v>
      </c>
      <c r="F37">
        <v>42369</v>
      </c>
      <c r="G37">
        <v>-4.9415407180789996</v>
      </c>
      <c r="H37" s="2">
        <f t="shared" si="0"/>
        <v>39083</v>
      </c>
      <c r="I37">
        <f t="shared" si="1"/>
        <v>4.5199999999999898</v>
      </c>
      <c r="J37">
        <f t="shared" si="2"/>
        <v>89.520752759866681</v>
      </c>
      <c r="K37">
        <f>(I37-AVERAGE($I$10:I$51))^2</f>
        <v>7.8448979591853162E-3</v>
      </c>
      <c r="L37">
        <f t="shared" si="3"/>
        <v>9.4615407180789894</v>
      </c>
      <c r="M37">
        <f>LOOKUP(F37,'[1]LM 3,64'!$A$2:$A$538,'[1]LM 3,64'!$B$2:$B$538)</f>
        <v>-8.8485193252559995</v>
      </c>
      <c r="N37">
        <f t="shared" si="4"/>
        <v>178.71730894974283</v>
      </c>
      <c r="O37">
        <f t="shared" si="5"/>
        <v>13.368519325255988</v>
      </c>
    </row>
    <row r="38" spans="1:15" x14ac:dyDescent="0.3">
      <c r="A38" s="2">
        <v>25872</v>
      </c>
      <c r="B38">
        <v>40.97</v>
      </c>
      <c r="C38">
        <v>9.0299999999999905</v>
      </c>
      <c r="D38">
        <v>8</v>
      </c>
      <c r="F38">
        <v>42734</v>
      </c>
      <c r="G38">
        <v>-5.3901772499079996</v>
      </c>
      <c r="H38" s="2">
        <f t="shared" si="0"/>
        <v>39448</v>
      </c>
      <c r="I38">
        <f t="shared" si="1"/>
        <v>3.55</v>
      </c>
      <c r="J38">
        <f t="shared" si="2"/>
        <v>79.92676925977257</v>
      </c>
      <c r="K38">
        <f>(I38-AVERAGE($I$10:I$51))^2</f>
        <v>1.1205734693877536</v>
      </c>
      <c r="L38">
        <f t="shared" si="3"/>
        <v>8.9401772499080003</v>
      </c>
      <c r="M38">
        <f>LOOKUP(F38,'[1]LM 3,64'!$A$2:$A$538,'[1]LM 3,64'!$B$2:$B$538)</f>
        <v>-9.3418588638309998</v>
      </c>
      <c r="N38">
        <f t="shared" si="4"/>
        <v>166.20002496493794</v>
      </c>
      <c r="O38">
        <f t="shared" si="5"/>
        <v>12.891858863831001</v>
      </c>
    </row>
    <row r="39" spans="1:15" x14ac:dyDescent="0.3">
      <c r="A39" s="2">
        <v>25877</v>
      </c>
      <c r="B39">
        <v>40.799999999999898</v>
      </c>
      <c r="C39">
        <v>9.1999999999999904</v>
      </c>
      <c r="D39">
        <v>8.17</v>
      </c>
      <c r="F39">
        <v>43100</v>
      </c>
      <c r="G39">
        <v>-5.8678159713750002</v>
      </c>
      <c r="H39" s="2">
        <f t="shared" si="0"/>
        <v>39814</v>
      </c>
      <c r="I39">
        <f t="shared" si="1"/>
        <v>3.22</v>
      </c>
      <c r="J39">
        <f t="shared" si="2"/>
        <v>82.588399129578548</v>
      </c>
      <c r="K39">
        <f>(I39-AVERAGE($I$10:I$51))^2</f>
        <v>1.9281306122448949</v>
      </c>
      <c r="L39">
        <f t="shared" si="3"/>
        <v>9.0878159713750009</v>
      </c>
      <c r="M39">
        <f>LOOKUP(F39,'[1]LM 3,64'!$A$2:$A$538,'[1]LM 3,64'!$B$2:$B$538)</f>
        <v>-9.8524103164669992</v>
      </c>
      <c r="N39">
        <f t="shared" si="4"/>
        <v>170.88791148207284</v>
      </c>
      <c r="O39">
        <f t="shared" si="5"/>
        <v>13.072410316467</v>
      </c>
    </row>
    <row r="40" spans="1:15" x14ac:dyDescent="0.3">
      <c r="A40" s="2">
        <v>25882</v>
      </c>
      <c r="B40">
        <v>40.799999999999898</v>
      </c>
      <c r="C40">
        <v>9.1999999999999904</v>
      </c>
      <c r="D40">
        <v>8.17</v>
      </c>
      <c r="F40">
        <v>43465</v>
      </c>
      <c r="G40">
        <v>-6.327553272247</v>
      </c>
      <c r="H40" s="2">
        <f t="shared" si="0"/>
        <v>40179</v>
      </c>
      <c r="I40">
        <f t="shared" si="1"/>
        <v>4.1500000000000004</v>
      </c>
      <c r="J40">
        <f t="shared" si="2"/>
        <v>109.77912257277383</v>
      </c>
      <c r="K40">
        <f>(I40-AVERAGE($I$10:I$51))^2</f>
        <v>0.21028775510203965</v>
      </c>
      <c r="L40">
        <f t="shared" si="3"/>
        <v>10.477553272247</v>
      </c>
      <c r="M40">
        <f>LOOKUP(F40,'[1]LM 3,64'!$A$2:$A$538,'[1]LM 3,64'!$B$2:$B$538)</f>
        <v>-10.32906627655</v>
      </c>
      <c r="N40">
        <f t="shared" si="4"/>
        <v>209.64336024072747</v>
      </c>
      <c r="O40">
        <f t="shared" si="5"/>
        <v>14.47906627655</v>
      </c>
    </row>
    <row r="41" spans="1:15" x14ac:dyDescent="0.3">
      <c r="A41" s="2">
        <v>25892</v>
      </c>
      <c r="B41">
        <v>40.9</v>
      </c>
      <c r="C41">
        <v>9.1</v>
      </c>
      <c r="D41">
        <v>8.07</v>
      </c>
      <c r="F41">
        <v>43830</v>
      </c>
      <c r="G41">
        <v>-6.71839427948</v>
      </c>
      <c r="H41" s="2">
        <f t="shared" si="0"/>
        <v>40544</v>
      </c>
      <c r="I41">
        <f t="shared" si="1"/>
        <v>3.53</v>
      </c>
      <c r="J41">
        <f t="shared" si="2"/>
        <v>105.02958530767837</v>
      </c>
      <c r="K41">
        <f>(I41-AVERAGE($I$10:I$51))^2</f>
        <v>1.1633163265306108</v>
      </c>
      <c r="L41">
        <f t="shared" si="3"/>
        <v>10.248394279479999</v>
      </c>
      <c r="M41">
        <f>LOOKUP(F41,'[1]LM 3,64'!$A$2:$A$538,'[1]LM 3,64'!$B$2:$B$538)</f>
        <v>-10.68269443512</v>
      </c>
      <c r="N41">
        <f t="shared" si="4"/>
        <v>202.000683106091</v>
      </c>
      <c r="O41">
        <f t="shared" si="5"/>
        <v>14.21269443512</v>
      </c>
    </row>
    <row r="42" spans="1:15" x14ac:dyDescent="0.3">
      <c r="A42" s="2">
        <v>25897</v>
      </c>
      <c r="B42">
        <v>40.46</v>
      </c>
      <c r="C42">
        <v>9.5399999999999903</v>
      </c>
      <c r="D42">
        <v>8.51</v>
      </c>
      <c r="F42">
        <v>44195</v>
      </c>
      <c r="G42">
        <v>-7.0115842819210004</v>
      </c>
      <c r="H42" s="2">
        <f t="shared" si="0"/>
        <v>40909</v>
      </c>
      <c r="I42">
        <f t="shared" si="1"/>
        <v>3.21</v>
      </c>
      <c r="J42">
        <f t="shared" si="2"/>
        <v>104.48078523241445</v>
      </c>
      <c r="K42">
        <f>(I42-AVERAGE($I$10:I$51))^2</f>
        <v>1.9560020408163241</v>
      </c>
      <c r="L42">
        <f t="shared" si="3"/>
        <v>10.221584281921</v>
      </c>
      <c r="M42">
        <f>LOOKUP(F42,'[1]LM 3,64'!$A$2:$A$538,'[1]LM 3,64'!$B$2:$B$538)</f>
        <v>-10.89896774292</v>
      </c>
      <c r="N42">
        <f t="shared" si="4"/>
        <v>199.06297077075709</v>
      </c>
      <c r="O42">
        <f t="shared" si="5"/>
        <v>14.108967742920001</v>
      </c>
    </row>
    <row r="43" spans="1:15" x14ac:dyDescent="0.3">
      <c r="A43" s="2">
        <v>25902</v>
      </c>
      <c r="B43">
        <v>40.81</v>
      </c>
      <c r="C43">
        <v>9.19</v>
      </c>
      <c r="D43">
        <v>8.16</v>
      </c>
      <c r="F43">
        <v>44561</v>
      </c>
      <c r="G43">
        <v>-7.2087478637700002</v>
      </c>
      <c r="H43" s="2">
        <f t="shared" si="0"/>
        <v>41275</v>
      </c>
      <c r="I43">
        <f t="shared" si="1"/>
        <v>2.87</v>
      </c>
      <c r="J43">
        <f t="shared" si="2"/>
        <v>101.58115850144836</v>
      </c>
      <c r="K43">
        <f>(I43-AVERAGE($I$10:I$51))^2</f>
        <v>3.0226306122448943</v>
      </c>
      <c r="L43">
        <f t="shared" si="3"/>
        <v>10.078747863770001</v>
      </c>
      <c r="M43">
        <f>LOOKUP(F43,'[1]LM 3,64'!$A$2:$A$538,'[1]LM 3,64'!$B$2:$B$538)</f>
        <v>-11.097325325010001</v>
      </c>
      <c r="N43">
        <f t="shared" si="4"/>
        <v>195.08617673466574</v>
      </c>
      <c r="O43">
        <f t="shared" si="5"/>
        <v>13.967325325010002</v>
      </c>
    </row>
    <row r="44" spans="1:15" x14ac:dyDescent="0.3">
      <c r="A44" s="2">
        <v>25907</v>
      </c>
      <c r="B44">
        <v>40.450000000000003</v>
      </c>
      <c r="C44">
        <v>9.5500000000000007</v>
      </c>
      <c r="D44">
        <v>8.52</v>
      </c>
      <c r="F44">
        <v>44926</v>
      </c>
      <c r="G44">
        <v>-7.3404607772829999</v>
      </c>
      <c r="H44" s="2">
        <f t="shared" si="0"/>
        <v>41640</v>
      </c>
      <c r="I44">
        <f t="shared" si="1"/>
        <v>3.24</v>
      </c>
      <c r="J44">
        <f t="shared" si="2"/>
        <v>111.94615025962401</v>
      </c>
      <c r="K44">
        <f>(I44-AVERAGE($I$10:I$51))^2</f>
        <v>1.8729877551020377</v>
      </c>
      <c r="L44">
        <f t="shared" si="3"/>
        <v>10.580460777283001</v>
      </c>
      <c r="M44">
        <f>LOOKUP(F44,'[1]LM 3,64'!$A$2:$A$538,'[1]LM 3,64'!$B$2:$B$538)</f>
        <v>-11.225945472719999</v>
      </c>
      <c r="N44">
        <f t="shared" si="4"/>
        <v>209.26357841970827</v>
      </c>
      <c r="O44">
        <f t="shared" si="5"/>
        <v>14.46594547272</v>
      </c>
    </row>
    <row r="45" spans="1:15" x14ac:dyDescent="0.3">
      <c r="A45" s="2">
        <v>26124</v>
      </c>
      <c r="B45">
        <v>41.32</v>
      </c>
      <c r="C45">
        <v>8.68</v>
      </c>
      <c r="D45">
        <v>7.65</v>
      </c>
      <c r="F45">
        <v>45291</v>
      </c>
      <c r="G45">
        <v>-7.4231858253479999</v>
      </c>
      <c r="H45" s="2">
        <f t="shared" si="0"/>
        <v>42005</v>
      </c>
      <c r="I45">
        <f t="shared" si="1"/>
        <v>2.65</v>
      </c>
      <c r="J45">
        <f t="shared" si="2"/>
        <v>101.46907267199187</v>
      </c>
      <c r="K45">
        <f>(I45-AVERAGE($I$10:I$51))^2</f>
        <v>3.8360020408163233</v>
      </c>
      <c r="L45">
        <f t="shared" si="3"/>
        <v>10.073185825348</v>
      </c>
      <c r="M45">
        <f>LOOKUP(F45,'[1]LM 3,64'!$A$2:$A$538,'[1]LM 3,64'!$B$2:$B$538)</f>
        <v>-11.26089382172</v>
      </c>
      <c r="N45">
        <f t="shared" si="4"/>
        <v>193.51296691916767</v>
      </c>
      <c r="O45">
        <f t="shared" si="5"/>
        <v>13.91089382172</v>
      </c>
    </row>
    <row r="46" spans="1:15" x14ac:dyDescent="0.3">
      <c r="A46" s="2">
        <v>26129</v>
      </c>
      <c r="B46">
        <v>41.43</v>
      </c>
      <c r="C46">
        <v>8.57</v>
      </c>
      <c r="D46">
        <v>7.54</v>
      </c>
      <c r="F46">
        <v>45656</v>
      </c>
      <c r="G46">
        <v>-7.4705700874329999</v>
      </c>
      <c r="H46" s="2">
        <f t="shared" si="0"/>
        <v>42370</v>
      </c>
      <c r="I46">
        <f t="shared" si="1"/>
        <v>2.42</v>
      </c>
      <c r="J46">
        <f t="shared" si="2"/>
        <v>97.823376654424422</v>
      </c>
      <c r="K46">
        <f>(I46-AVERAGE($I$10:I$51))^2</f>
        <v>4.7898448979591803</v>
      </c>
      <c r="L46">
        <f t="shared" si="3"/>
        <v>9.8905700874329998</v>
      </c>
      <c r="M46">
        <f>LOOKUP(F46,'[1]LM 3,64'!$A$2:$A$538,'[1]LM 3,64'!$B$2:$B$538)</f>
        <v>-11.252514839170001</v>
      </c>
      <c r="N46">
        <f t="shared" si="4"/>
        <v>186.93766202732388</v>
      </c>
      <c r="O46">
        <f t="shared" si="5"/>
        <v>13.672514839170001</v>
      </c>
    </row>
    <row r="47" spans="1:15" x14ac:dyDescent="0.3">
      <c r="A47" s="2">
        <v>26134</v>
      </c>
      <c r="B47">
        <v>41.26</v>
      </c>
      <c r="C47">
        <v>8.74</v>
      </c>
      <c r="D47">
        <v>7.71</v>
      </c>
      <c r="F47">
        <v>46022</v>
      </c>
      <c r="G47">
        <v>-7.4907374382020002</v>
      </c>
      <c r="H47" s="2">
        <f t="shared" si="0"/>
        <v>42736</v>
      </c>
      <c r="I47">
        <f t="shared" si="1"/>
        <v>2.5499999999999901</v>
      </c>
      <c r="J47">
        <f t="shared" si="2"/>
        <v>100.81640830291107</v>
      </c>
      <c r="K47">
        <f>(I47-AVERAGE($I$10:I$51))^2</f>
        <v>4.2377163265306494</v>
      </c>
      <c r="L47">
        <f t="shared" si="3"/>
        <v>10.04073743820199</v>
      </c>
      <c r="M47">
        <f>LOOKUP(F47,'[1]LM 3,64'!$A$2:$A$538,'[1]LM 3,64'!$B$2:$B$538)</f>
        <v>-11.25028705597</v>
      </c>
      <c r="N47">
        <f t="shared" si="4"/>
        <v>190.44792282717287</v>
      </c>
      <c r="O47">
        <f t="shared" si="5"/>
        <v>13.80028705596999</v>
      </c>
    </row>
    <row r="48" spans="1:15" x14ac:dyDescent="0.3">
      <c r="A48" s="2">
        <v>26139</v>
      </c>
      <c r="B48">
        <v>41.19</v>
      </c>
      <c r="C48">
        <v>8.81</v>
      </c>
      <c r="D48">
        <v>7.78</v>
      </c>
      <c r="F48">
        <v>46387</v>
      </c>
      <c r="G48">
        <v>-7.5043106079099999</v>
      </c>
      <c r="H48" s="2">
        <f t="shared" si="0"/>
        <v>43101</v>
      </c>
      <c r="I48">
        <f t="shared" si="1"/>
        <v>2.54</v>
      </c>
      <c r="J48">
        <f t="shared" si="2"/>
        <v>100.88817558817334</v>
      </c>
      <c r="K48">
        <f>(I48-AVERAGE($I$10:I$51))^2</f>
        <v>4.2789877551020368</v>
      </c>
      <c r="L48">
        <f t="shared" si="3"/>
        <v>10.044310607909999</v>
      </c>
      <c r="M48">
        <f>LOOKUP(F48,'[1]LM 3,64'!$A$2:$A$538,'[1]LM 3,64'!$B$2:$B$538)</f>
        <v>-11.23511981964</v>
      </c>
      <c r="N48">
        <f t="shared" si="4"/>
        <v>189.75392604543876</v>
      </c>
      <c r="O48">
        <f t="shared" si="5"/>
        <v>13.77511981964</v>
      </c>
    </row>
    <row r="49" spans="1:15" x14ac:dyDescent="0.3">
      <c r="A49" s="2">
        <v>26145</v>
      </c>
      <c r="B49">
        <v>41.08</v>
      </c>
      <c r="C49">
        <v>8.92</v>
      </c>
      <c r="D49">
        <v>7.89</v>
      </c>
      <c r="F49">
        <v>46752</v>
      </c>
      <c r="G49">
        <v>-7.5287966728209996</v>
      </c>
      <c r="H49" s="2">
        <f t="shared" si="0"/>
        <v>43466</v>
      </c>
      <c r="I49">
        <f t="shared" si="1"/>
        <v>2.33</v>
      </c>
      <c r="J49">
        <f t="shared" si="2"/>
        <v>97.195871836026427</v>
      </c>
      <c r="K49">
        <f>(I49-AVERAGE($I$10:I$51))^2</f>
        <v>5.1918877551020364</v>
      </c>
      <c r="L49">
        <f t="shared" si="3"/>
        <v>9.8587966728210006</v>
      </c>
      <c r="M49">
        <f>LOOKUP(F49,'[1]LM 3,64'!$A$2:$A$538,'[1]LM 3,64'!$B$2:$B$538)</f>
        <v>-11.17855072021</v>
      </c>
      <c r="N49">
        <f t="shared" si="4"/>
        <v>182.48094256048611</v>
      </c>
      <c r="O49">
        <f t="shared" si="5"/>
        <v>13.50855072021</v>
      </c>
    </row>
    <row r="50" spans="1:15" x14ac:dyDescent="0.3">
      <c r="A50" s="2">
        <v>26150</v>
      </c>
      <c r="B50">
        <v>41.33</v>
      </c>
      <c r="C50">
        <v>8.67</v>
      </c>
      <c r="D50">
        <v>7.64</v>
      </c>
      <c r="F50">
        <v>47117</v>
      </c>
      <c r="G50">
        <v>-7.5498275756839996</v>
      </c>
      <c r="H50" s="2">
        <f t="shared" si="0"/>
        <v>43831</v>
      </c>
      <c r="I50">
        <f t="shared" si="1"/>
        <v>1.88</v>
      </c>
      <c r="J50">
        <f t="shared" si="2"/>
        <v>88.92164810713038</v>
      </c>
      <c r="K50">
        <f>(I50-AVERAGE($I$10:I$51))^2</f>
        <v>7.4451020408163222</v>
      </c>
      <c r="L50">
        <f t="shared" si="3"/>
        <v>9.4298275756839995</v>
      </c>
      <c r="M50">
        <f>LOOKUP(F50,'[1]LM 3,64'!$A$2:$A$538,'[1]LM 3,64'!$B$2:$B$538)</f>
        <v>-11.14188766479</v>
      </c>
      <c r="N50">
        <f t="shared" si="4"/>
        <v>169.56955835440996</v>
      </c>
      <c r="O50">
        <f t="shared" si="5"/>
        <v>13.02188766479</v>
      </c>
    </row>
    <row r="51" spans="1:15" x14ac:dyDescent="0.3">
      <c r="A51" s="2">
        <v>26155</v>
      </c>
      <c r="B51">
        <v>41.21</v>
      </c>
      <c r="C51">
        <v>8.7899999999999903</v>
      </c>
      <c r="D51">
        <v>7.76</v>
      </c>
      <c r="F51">
        <v>47483</v>
      </c>
      <c r="G51">
        <v>-7.5848712921140002</v>
      </c>
      <c r="H51" s="2">
        <f t="shared" si="0"/>
        <v>44197</v>
      </c>
      <c r="I51">
        <f t="shared" si="1"/>
        <v>2.00999999999999</v>
      </c>
      <c r="J51">
        <f t="shared" si="2"/>
        <v>92.061555112233179</v>
      </c>
      <c r="K51">
        <f>(I51-AVERAGE($I$10:I$51))^2</f>
        <v>6.7525734693878023</v>
      </c>
      <c r="L51">
        <f t="shared" si="3"/>
        <v>9.5948712921139894</v>
      </c>
      <c r="M51">
        <f>LOOKUP(F51,'[1]LM 3,64'!$A$2:$A$538,'[1]LM 3,64'!$B$2:$B$538)</f>
        <v>-11.302994728090001</v>
      </c>
      <c r="N51">
        <f t="shared" si="4"/>
        <v>177.23582863015187</v>
      </c>
      <c r="O51">
        <f t="shared" si="5"/>
        <v>13.31299472808999</v>
      </c>
    </row>
    <row r="52" spans="1:15" x14ac:dyDescent="0.3">
      <c r="A52" s="2">
        <v>26160</v>
      </c>
      <c r="B52">
        <v>41.58</v>
      </c>
      <c r="C52">
        <v>8.42</v>
      </c>
      <c r="D52">
        <v>7.39</v>
      </c>
      <c r="F52">
        <v>47848</v>
      </c>
      <c r="G52">
        <v>-7.6986269950870003</v>
      </c>
      <c r="H52" s="2">
        <f t="shared" si="0"/>
        <v>44562</v>
      </c>
      <c r="I52">
        <f t="shared" si="1"/>
        <v>1.73</v>
      </c>
      <c r="J52">
        <f t="shared" si="2"/>
        <v>88.899007012483324</v>
      </c>
      <c r="K52">
        <f>(I52-AVERAGE($I$10:I$51))^2</f>
        <v>8.2861734693877498</v>
      </c>
      <c r="L52">
        <f t="shared" si="3"/>
        <v>9.4286269950870008</v>
      </c>
      <c r="M52">
        <f>LOOKUP(F52,'[1]LM 3,64'!$A$2:$A$538,'[1]LM 3,64'!$B$2:$B$538)</f>
        <v>-11.564840316770001</v>
      </c>
      <c r="N52">
        <f t="shared" si="4"/>
        <v>176.75277904841306</v>
      </c>
      <c r="O52">
        <f t="shared" si="5"/>
        <v>13.294840316770001</v>
      </c>
    </row>
    <row r="53" spans="1:15" x14ac:dyDescent="0.3">
      <c r="A53" s="2">
        <v>26165</v>
      </c>
      <c r="B53">
        <v>41.46</v>
      </c>
      <c r="C53">
        <v>8.5399999999999903</v>
      </c>
      <c r="D53">
        <v>7.51</v>
      </c>
      <c r="F53">
        <v>48213</v>
      </c>
      <c r="G53">
        <v>-7.9180684089659996</v>
      </c>
      <c r="H53" s="2">
        <f t="shared" si="0"/>
        <v>44927</v>
      </c>
      <c r="I53">
        <f t="shared" si="1"/>
        <v>1.73</v>
      </c>
      <c r="J53">
        <f t="shared" si="2"/>
        <v>93.085224024087708</v>
      </c>
      <c r="K53">
        <f>(I53-AVERAGE($I$10:I$51))^2</f>
        <v>8.2861734693877498</v>
      </c>
      <c r="L53">
        <f t="shared" si="3"/>
        <v>9.6480684089659992</v>
      </c>
      <c r="M53">
        <f>LOOKUP(F53,'[1]LM 3,64'!$A$2:$A$538,'[1]LM 3,64'!$B$2:$B$538)</f>
        <v>-11.89243125916</v>
      </c>
      <c r="N53">
        <f t="shared" si="4"/>
        <v>185.57063341053953</v>
      </c>
      <c r="O53">
        <f t="shared" si="5"/>
        <v>13.622431259160001</v>
      </c>
    </row>
    <row r="54" spans="1:15" x14ac:dyDescent="0.3">
      <c r="A54" s="2">
        <v>26170</v>
      </c>
      <c r="B54">
        <v>41.4</v>
      </c>
      <c r="C54">
        <v>8.6</v>
      </c>
      <c r="D54">
        <v>7.57</v>
      </c>
      <c r="F54">
        <v>48578</v>
      </c>
      <c r="G54">
        <v>-8.2318840026859998</v>
      </c>
      <c r="H54" s="2">
        <f t="shared" si="0"/>
        <v>45292</v>
      </c>
      <c r="I54">
        <f t="shared" si="1"/>
        <v>1.73</v>
      </c>
      <c r="J54">
        <f t="shared" si="2"/>
        <v>99.239132882971248</v>
      </c>
      <c r="K54">
        <f>(I54-AVERAGE($I$10:I$51))^2</f>
        <v>8.2861734693877498</v>
      </c>
      <c r="L54">
        <f t="shared" si="3"/>
        <v>9.9618840026860003</v>
      </c>
      <c r="M54">
        <f>LOOKUP(F54,'[1]LM 3,64'!$A$2:$A$538,'[1]LM 3,64'!$B$2:$B$538)</f>
        <v>-12.30084323883</v>
      </c>
      <c r="N54">
        <f t="shared" si="4"/>
        <v>196.86456199262153</v>
      </c>
      <c r="O54">
        <f t="shared" si="5"/>
        <v>14.03084323883</v>
      </c>
    </row>
    <row r="55" spans="1:15" x14ac:dyDescent="0.3">
      <c r="A55" s="2">
        <v>26176</v>
      </c>
      <c r="B55">
        <v>41.4</v>
      </c>
      <c r="C55">
        <v>8.6</v>
      </c>
      <c r="D55">
        <v>7.57</v>
      </c>
      <c r="F55">
        <v>48944</v>
      </c>
      <c r="G55">
        <v>-8.6141347885130006</v>
      </c>
      <c r="H55" s="2">
        <f t="shared" si="0"/>
        <v>45658</v>
      </c>
      <c r="I55">
        <f t="shared" si="1"/>
        <v>1.73</v>
      </c>
      <c r="J55">
        <f t="shared" si="2"/>
        <v>107.00112452292491</v>
      </c>
      <c r="K55">
        <f>(I55-AVERAGE($I$10:I$51))^2</f>
        <v>8.2861734693877498</v>
      </c>
      <c r="L55">
        <f t="shared" si="3"/>
        <v>10.344134788513001</v>
      </c>
      <c r="M55">
        <f>LOOKUP(F55,'[1]LM 3,64'!$A$2:$A$538,'[1]LM 3,64'!$B$2:$B$538)</f>
        <v>-12.76491069794</v>
      </c>
      <c r="N55">
        <f t="shared" si="4"/>
        <v>210.10243614125545</v>
      </c>
      <c r="O55">
        <f t="shared" si="5"/>
        <v>14.49491069794</v>
      </c>
    </row>
    <row r="56" spans="1:15" x14ac:dyDescent="0.3">
      <c r="A56" s="2">
        <v>26181</v>
      </c>
      <c r="B56">
        <v>41.39</v>
      </c>
      <c r="C56">
        <v>8.61</v>
      </c>
      <c r="D56">
        <v>7.58</v>
      </c>
      <c r="F56">
        <v>49309</v>
      </c>
      <c r="G56">
        <v>-9.0369529724119992</v>
      </c>
      <c r="H56" s="2">
        <f t="shared" si="0"/>
        <v>46023</v>
      </c>
      <c r="I56">
        <f t="shared" si="1"/>
        <v>1.73</v>
      </c>
      <c r="J56">
        <f t="shared" si="2"/>
        <v>115.92727631013159</v>
      </c>
      <c r="K56">
        <f>(I56-AVERAGE($I$10:I$51))^2</f>
        <v>8.2861734693877498</v>
      </c>
      <c r="L56">
        <f t="shared" si="3"/>
        <v>10.766952972412</v>
      </c>
      <c r="M56">
        <f>LOOKUP(F56,'[1]LM 3,64'!$A$2:$A$538,'[1]LM 3,64'!$B$2:$B$538)</f>
        <v>-13.26769065857</v>
      </c>
      <c r="N56">
        <f t="shared" si="4"/>
        <v>224.93072509015786</v>
      </c>
      <c r="O56">
        <f t="shared" si="5"/>
        <v>14.997690658570001</v>
      </c>
    </row>
    <row r="57" spans="1:15" x14ac:dyDescent="0.3">
      <c r="A57" s="2">
        <v>26186</v>
      </c>
      <c r="B57">
        <v>41.45</v>
      </c>
      <c r="C57">
        <v>8.5500000000000007</v>
      </c>
      <c r="D57">
        <v>7.52</v>
      </c>
      <c r="F57">
        <v>49674</v>
      </c>
      <c r="G57">
        <v>-9.4847126007080007</v>
      </c>
      <c r="H57" s="2">
        <f t="shared" si="0"/>
        <v>46388</v>
      </c>
      <c r="I57">
        <f t="shared" si="1"/>
        <v>1.73</v>
      </c>
      <c r="J57">
        <f t="shared" si="2"/>
        <v>125.76977871647883</v>
      </c>
      <c r="K57">
        <f>(I57-AVERAGE($I$10:I$51))^2</f>
        <v>8.2861734693877498</v>
      </c>
      <c r="L57">
        <f t="shared" si="3"/>
        <v>11.214712600708001</v>
      </c>
      <c r="M57">
        <f>LOOKUP(F57,'[1]LM 3,64'!$A$2:$A$538,'[1]LM 3,64'!$B$2:$B$538)</f>
        <v>-13.789866447450001</v>
      </c>
      <c r="N57">
        <f t="shared" si="4"/>
        <v>240.8662545466843</v>
      </c>
      <c r="O57">
        <f t="shared" si="5"/>
        <v>15.519866447450001</v>
      </c>
    </row>
    <row r="58" spans="1:15" x14ac:dyDescent="0.3">
      <c r="A58" s="2">
        <v>27249</v>
      </c>
      <c r="B58">
        <v>41.74</v>
      </c>
      <c r="C58">
        <v>8.26</v>
      </c>
      <c r="D58">
        <v>7.23</v>
      </c>
      <c r="F58">
        <v>50039</v>
      </c>
      <c r="G58">
        <v>-9.9441165924069992</v>
      </c>
      <c r="H58" s="2">
        <f t="shared" si="0"/>
        <v>46753</v>
      </c>
      <c r="I58">
        <f t="shared" si="1"/>
        <v>1.73</v>
      </c>
      <c r="J58">
        <f t="shared" si="2"/>
        <v>136.2849982131124</v>
      </c>
      <c r="K58">
        <f>(I58-AVERAGE($I$10:I$51))^2</f>
        <v>8.2861734693877498</v>
      </c>
      <c r="L58">
        <f t="shared" si="3"/>
        <v>11.674116592407</v>
      </c>
      <c r="M58">
        <f>LOOKUP(F58,'[1]LM 3,64'!$A$2:$A$538,'[1]LM 3,64'!$B$2:$B$538)</f>
        <v>-14.31076335907</v>
      </c>
      <c r="N58">
        <f t="shared" si="4"/>
        <v>257.30608914168261</v>
      </c>
      <c r="O58">
        <f t="shared" si="5"/>
        <v>16.040763359069999</v>
      </c>
    </row>
    <row r="59" spans="1:15" x14ac:dyDescent="0.3">
      <c r="A59" s="2">
        <v>27275</v>
      </c>
      <c r="B59">
        <v>41.49</v>
      </c>
      <c r="C59">
        <v>8.51</v>
      </c>
      <c r="D59">
        <v>7.48</v>
      </c>
      <c r="F59">
        <v>50405</v>
      </c>
      <c r="G59">
        <v>-10.40370845795</v>
      </c>
      <c r="H59" s="2">
        <f t="shared" si="0"/>
        <v>47119</v>
      </c>
      <c r="I59">
        <f t="shared" si="1"/>
        <v>1.73</v>
      </c>
      <c r="J59">
        <f t="shared" si="2"/>
        <v>147.22688094252737</v>
      </c>
      <c r="K59">
        <f>(I59-AVERAGE($I$10:I$51))^2</f>
        <v>8.2861734693877498</v>
      </c>
      <c r="L59">
        <f t="shared" si="3"/>
        <v>12.13370845795</v>
      </c>
      <c r="M59">
        <f>LOOKUP(F59,'[1]LM 3,64'!$A$2:$A$538,'[1]LM 3,64'!$B$2:$B$538)</f>
        <v>-14.81951808929</v>
      </c>
      <c r="N59">
        <f t="shared" si="4"/>
        <v>273.88654898773694</v>
      </c>
      <c r="O59">
        <f t="shared" si="5"/>
        <v>16.54951808929</v>
      </c>
    </row>
    <row r="60" spans="1:15" x14ac:dyDescent="0.3">
      <c r="A60" s="2">
        <v>27303</v>
      </c>
      <c r="B60">
        <v>41.57</v>
      </c>
      <c r="C60">
        <v>8.43</v>
      </c>
      <c r="D60">
        <v>7.4</v>
      </c>
      <c r="F60">
        <v>50770</v>
      </c>
      <c r="G60">
        <v>-10.851217269899999</v>
      </c>
      <c r="H60" s="2">
        <f t="shared" si="0"/>
        <v>47484</v>
      </c>
      <c r="I60">
        <f t="shared" si="1"/>
        <v>1.73</v>
      </c>
      <c r="J60">
        <f t="shared" si="2"/>
        <v>158.28702799243001</v>
      </c>
      <c r="K60">
        <f>(I60-AVERAGE($I$10:I$51))^2</f>
        <v>8.2861734693877498</v>
      </c>
      <c r="L60">
        <f t="shared" si="3"/>
        <v>12.5812172699</v>
      </c>
      <c r="M60">
        <f>LOOKUP(F60,'[1]LM 3,64'!$A$2:$A$538,'[1]LM 3,64'!$B$2:$B$538)</f>
        <v>-15.308947563169999</v>
      </c>
      <c r="N60">
        <f t="shared" si="4"/>
        <v>290.3257340604568</v>
      </c>
      <c r="O60">
        <f t="shared" si="5"/>
        <v>17.038947563169998</v>
      </c>
    </row>
    <row r="61" spans="1:15" x14ac:dyDescent="0.3">
      <c r="A61" s="2">
        <v>27340</v>
      </c>
      <c r="B61">
        <v>41.66</v>
      </c>
      <c r="C61">
        <v>8.34</v>
      </c>
      <c r="D61">
        <v>7.31</v>
      </c>
      <c r="F61">
        <v>51135</v>
      </c>
      <c r="G61">
        <v>-11.28204631805</v>
      </c>
      <c r="H61" s="2">
        <f t="shared" si="0"/>
        <v>47849</v>
      </c>
      <c r="I61">
        <f t="shared" si="1"/>
        <v>1.73</v>
      </c>
      <c r="J61">
        <f t="shared" si="2"/>
        <v>169.31334938307856</v>
      </c>
      <c r="K61">
        <f>(I61-AVERAGE($I$10:I$51))^2</f>
        <v>8.2861734693877498</v>
      </c>
      <c r="L61">
        <f t="shared" si="3"/>
        <v>13.01204631805</v>
      </c>
      <c r="M61">
        <f>LOOKUP(F61,'[1]LM 3,64'!$A$2:$A$538,'[1]LM 3,64'!$B$2:$B$538)</f>
        <v>-15.77590084076</v>
      </c>
      <c r="N61">
        <f t="shared" si="4"/>
        <v>306.45656424652162</v>
      </c>
      <c r="O61">
        <f t="shared" si="5"/>
        <v>17.505900840759999</v>
      </c>
    </row>
    <row r="62" spans="1:15" x14ac:dyDescent="0.3">
      <c r="A62" s="2">
        <v>27369</v>
      </c>
      <c r="B62">
        <v>41.45</v>
      </c>
      <c r="C62">
        <v>8.5500000000000007</v>
      </c>
      <c r="D62">
        <v>7.52</v>
      </c>
      <c r="F62">
        <v>51500</v>
      </c>
      <c r="G62">
        <v>-11.69371604919</v>
      </c>
      <c r="H62" s="2">
        <f t="shared" si="0"/>
        <v>48214</v>
      </c>
      <c r="I62">
        <f t="shared" si="1"/>
        <v>1.73</v>
      </c>
      <c r="J62">
        <f t="shared" si="2"/>
        <v>180.1961525692812</v>
      </c>
      <c r="K62">
        <f>(I62-AVERAGE($I$10:I$51))^2</f>
        <v>8.2861734693877498</v>
      </c>
      <c r="L62">
        <f t="shared" si="3"/>
        <v>13.42371604919</v>
      </c>
      <c r="M62">
        <f>LOOKUP(F62,'[1]LM 3,64'!$A$2:$A$538,'[1]LM 3,64'!$B$2:$B$538)</f>
        <v>-16.21987915039</v>
      </c>
      <c r="N62">
        <f t="shared" si="4"/>
        <v>322.19816151360561</v>
      </c>
      <c r="O62">
        <f t="shared" si="5"/>
        <v>17.94987915039</v>
      </c>
    </row>
    <row r="63" spans="1:15" x14ac:dyDescent="0.3">
      <c r="A63" s="2">
        <v>27397</v>
      </c>
      <c r="B63">
        <v>41.56</v>
      </c>
      <c r="C63">
        <v>8.44</v>
      </c>
      <c r="D63">
        <v>7.41</v>
      </c>
      <c r="F63">
        <v>51866</v>
      </c>
      <c r="G63">
        <v>-12.082821846010001</v>
      </c>
      <c r="H63" s="2">
        <f t="shared" si="0"/>
        <v>48580</v>
      </c>
      <c r="I63">
        <f t="shared" si="1"/>
        <v>1.73</v>
      </c>
      <c r="J63">
        <f t="shared" si="2"/>
        <v>190.79404734961113</v>
      </c>
      <c r="K63">
        <f>(I63-AVERAGE($I$10:I$51))^2</f>
        <v>8.2861734693877498</v>
      </c>
      <c r="L63">
        <f t="shared" si="3"/>
        <v>13.812821846010001</v>
      </c>
      <c r="M63">
        <f>LOOKUP(F63,'[1]LM 3,64'!$A$2:$A$538,'[1]LM 3,64'!$B$2:$B$538)</f>
        <v>-16.600675582889998</v>
      </c>
      <c r="N63">
        <f t="shared" si="4"/>
        <v>336.01366732515959</v>
      </c>
      <c r="O63">
        <f t="shared" si="5"/>
        <v>18.330675582889999</v>
      </c>
    </row>
    <row r="64" spans="1:15" x14ac:dyDescent="0.3">
      <c r="A64" s="2">
        <v>27436</v>
      </c>
      <c r="B64">
        <v>41.17</v>
      </c>
      <c r="C64">
        <v>8.83</v>
      </c>
      <c r="D64">
        <v>7.8</v>
      </c>
      <c r="F64">
        <v>52231</v>
      </c>
      <c r="G64">
        <v>-12.427875518800001</v>
      </c>
      <c r="H64" s="2">
        <f t="shared" si="0"/>
        <v>48945</v>
      </c>
      <c r="I64">
        <f t="shared" si="1"/>
        <v>1.73</v>
      </c>
      <c r="J64">
        <f t="shared" si="2"/>
        <v>200.44543920583641</v>
      </c>
      <c r="K64">
        <f>(I64-AVERAGE($I$10:I$51))^2</f>
        <v>8.2861734693877498</v>
      </c>
      <c r="L64">
        <f t="shared" si="3"/>
        <v>14.157875518800001</v>
      </c>
      <c r="M64">
        <f>LOOKUP(F64,'[1]LM 3,64'!$A$2:$A$538,'[1]LM 3,64'!$B$2:$B$538)</f>
        <v>-16.904808044429998</v>
      </c>
      <c r="N64">
        <f t="shared" si="4"/>
        <v>347.256070852753</v>
      </c>
      <c r="O64">
        <f t="shared" si="5"/>
        <v>18.634808044429999</v>
      </c>
    </row>
    <row r="65" spans="1:15" x14ac:dyDescent="0.3">
      <c r="A65" s="2">
        <v>27459</v>
      </c>
      <c r="B65">
        <v>41.55</v>
      </c>
      <c r="C65">
        <v>8.4499999999999904</v>
      </c>
      <c r="D65">
        <v>7.42</v>
      </c>
      <c r="F65">
        <v>52596</v>
      </c>
      <c r="G65">
        <v>-12.716096878049999</v>
      </c>
      <c r="H65" s="2">
        <f t="shared" si="0"/>
        <v>49310</v>
      </c>
      <c r="I65">
        <f t="shared" si="1"/>
        <v>1.73</v>
      </c>
      <c r="J65">
        <f t="shared" si="2"/>
        <v>208.68971501000595</v>
      </c>
      <c r="K65">
        <f>(I65-AVERAGE($I$10:I$51))^2</f>
        <v>8.2861734693877498</v>
      </c>
      <c r="L65">
        <f t="shared" si="3"/>
        <v>14.44609687805</v>
      </c>
      <c r="M65">
        <f>LOOKUP(F65,'[1]LM 3,64'!$A$2:$A$538,'[1]LM 3,64'!$B$2:$B$538)</f>
        <v>-17.151235580440002</v>
      </c>
      <c r="N65">
        <f t="shared" si="4"/>
        <v>356.50105704407349</v>
      </c>
      <c r="O65">
        <f t="shared" si="5"/>
        <v>18.881235580440002</v>
      </c>
    </row>
    <row r="66" spans="1:15" x14ac:dyDescent="0.3">
      <c r="A66" s="2">
        <v>27490</v>
      </c>
      <c r="B66">
        <v>41.07</v>
      </c>
      <c r="C66">
        <v>8.93</v>
      </c>
      <c r="D66">
        <v>7.9</v>
      </c>
      <c r="F66">
        <v>52961</v>
      </c>
      <c r="G66">
        <v>-12.950177192689999</v>
      </c>
      <c r="H66" s="2">
        <f t="shared" si="0"/>
        <v>49675</v>
      </c>
      <c r="I66">
        <f t="shared" si="1"/>
        <v>1.73</v>
      </c>
      <c r="J66">
        <f t="shared" si="2"/>
        <v>215.50760240877563</v>
      </c>
      <c r="K66">
        <f>(I66-AVERAGE($I$10:I$51))^2</f>
        <v>8.2861734693877498</v>
      </c>
      <c r="L66">
        <f t="shared" si="3"/>
        <v>14.68017719269</v>
      </c>
      <c r="M66">
        <f>LOOKUP(F66,'[1]LM 3,64'!$A$2:$A$538,'[1]LM 3,64'!$B$2:$B$538)</f>
        <v>-17.351343154910001</v>
      </c>
      <c r="N66">
        <f t="shared" si="4"/>
        <v>364.09765659543075</v>
      </c>
      <c r="O66">
        <f t="shared" si="5"/>
        <v>19.081343154910002</v>
      </c>
    </row>
    <row r="67" spans="1:15" x14ac:dyDescent="0.3">
      <c r="A67" s="2">
        <v>27519</v>
      </c>
      <c r="B67">
        <v>40.97</v>
      </c>
      <c r="C67">
        <v>9.0299999999999905</v>
      </c>
      <c r="D67">
        <v>8</v>
      </c>
      <c r="F67">
        <v>53327</v>
      </c>
      <c r="G67">
        <v>-13.14145565033</v>
      </c>
      <c r="H67" s="2">
        <f t="shared" si="0"/>
        <v>50041</v>
      </c>
      <c r="I67">
        <f t="shared" si="1"/>
        <v>1.73</v>
      </c>
      <c r="J67">
        <f t="shared" si="2"/>
        <v>221.1601931597321</v>
      </c>
      <c r="K67">
        <f>(I67-AVERAGE($I$10:I$51))^2</f>
        <v>8.2861734693877498</v>
      </c>
      <c r="L67">
        <f t="shared" si="3"/>
        <v>14.871455650330001</v>
      </c>
      <c r="M67">
        <f>LOOKUP(F67,'[1]LM 3,64'!$A$2:$A$538,'[1]LM 3,64'!$B$2:$B$538)</f>
        <v>-17.514711380000001</v>
      </c>
      <c r="N67">
        <f t="shared" si="4"/>
        <v>370.35891609950158</v>
      </c>
      <c r="O67">
        <f t="shared" si="5"/>
        <v>19.244711380000002</v>
      </c>
    </row>
    <row r="68" spans="1:15" x14ac:dyDescent="0.3">
      <c r="A68" s="2">
        <v>27549</v>
      </c>
      <c r="B68">
        <v>41.34</v>
      </c>
      <c r="C68">
        <v>8.66</v>
      </c>
      <c r="D68">
        <v>7.63</v>
      </c>
      <c r="F68">
        <v>53692</v>
      </c>
      <c r="G68">
        <v>-13.300876617429999</v>
      </c>
      <c r="H68" s="2">
        <f t="shared" ref="H68:H82" si="6">$H$2+F68-$F$2+1</f>
        <v>50406</v>
      </c>
      <c r="I68">
        <f t="shared" ref="I68:I82" si="7">IFERROR(VLOOKUP(H68,A:D,4,FALSE),IFERROR(VLOOKUP(H68,A:D,4),0))</f>
        <v>1.73</v>
      </c>
      <c r="J68">
        <f t="shared" si="2"/>
        <v>225.9272518884039</v>
      </c>
      <c r="K68">
        <f>(I68-AVERAGE($I$10:I$51))^2</f>
        <v>8.2861734693877498</v>
      </c>
      <c r="L68">
        <f t="shared" si="3"/>
        <v>15.03087661743</v>
      </c>
      <c r="M68">
        <f>LOOKUP(F68,'[1]LM 3,64'!$A$2:$A$538,'[1]LM 3,64'!$B$2:$B$538)</f>
        <v>-17.652132034299999</v>
      </c>
      <c r="N68">
        <f t="shared" si="4"/>
        <v>375.66704219503822</v>
      </c>
      <c r="O68">
        <f t="shared" si="5"/>
        <v>19.3821320343</v>
      </c>
    </row>
    <row r="69" spans="1:15" x14ac:dyDescent="0.3">
      <c r="A69" s="2">
        <v>27577</v>
      </c>
      <c r="B69">
        <v>41.66</v>
      </c>
      <c r="C69">
        <v>8.34</v>
      </c>
      <c r="D69">
        <v>7.31</v>
      </c>
      <c r="F69">
        <v>54057</v>
      </c>
      <c r="G69">
        <v>-13.439393043520001</v>
      </c>
      <c r="H69" s="2">
        <f t="shared" si="6"/>
        <v>50771</v>
      </c>
      <c r="I69">
        <f t="shared" si="7"/>
        <v>1.73</v>
      </c>
      <c r="J69">
        <f t="shared" si="2"/>
        <v>230.11048530879302</v>
      </c>
      <c r="K69">
        <f>(I69-AVERAGE($I$10:I$51))^2</f>
        <v>8.2861734693877498</v>
      </c>
      <c r="L69">
        <f t="shared" si="3"/>
        <v>15.169393043520001</v>
      </c>
      <c r="M69">
        <f>LOOKUP(F69,'[1]LM 3,64'!$A$2:$A$538,'[1]LM 3,64'!$B$2:$B$538)</f>
        <v>-17.77317237854</v>
      </c>
      <c r="N69">
        <f t="shared" si="4"/>
        <v>380.37373282704561</v>
      </c>
      <c r="O69">
        <f t="shared" si="5"/>
        <v>19.50317237854</v>
      </c>
    </row>
    <row r="70" spans="1:15" x14ac:dyDescent="0.3">
      <c r="A70" s="2">
        <v>27610</v>
      </c>
      <c r="B70">
        <v>41.85</v>
      </c>
      <c r="C70">
        <v>8.15</v>
      </c>
      <c r="D70">
        <v>7.12</v>
      </c>
      <c r="F70">
        <v>54422</v>
      </c>
      <c r="G70">
        <v>-13.564743041990001</v>
      </c>
      <c r="H70" s="2">
        <f t="shared" si="6"/>
        <v>51136</v>
      </c>
      <c r="I70">
        <f t="shared" si="7"/>
        <v>1.73</v>
      </c>
      <c r="J70">
        <f t="shared" si="2"/>
        <v>233.92916472050155</v>
      </c>
      <c r="K70">
        <f>(I70-AVERAGE($I$10:I$51))^2</f>
        <v>8.2861734693877498</v>
      </c>
      <c r="L70">
        <f t="shared" si="3"/>
        <v>15.294743041990001</v>
      </c>
      <c r="M70">
        <f>LOOKUP(F70,'[1]LM 3,64'!$A$2:$A$538,'[1]LM 3,64'!$B$2:$B$538)</f>
        <v>-17.884908676150001</v>
      </c>
      <c r="N70">
        <f t="shared" si="4"/>
        <v>384.74464237370461</v>
      </c>
      <c r="O70">
        <f t="shared" si="5"/>
        <v>19.614908676150002</v>
      </c>
    </row>
    <row r="71" spans="1:15" x14ac:dyDescent="0.3">
      <c r="A71" s="2">
        <v>27745</v>
      </c>
      <c r="B71">
        <v>41.42</v>
      </c>
      <c r="C71">
        <v>8.58</v>
      </c>
      <c r="D71">
        <v>7.55</v>
      </c>
      <c r="F71">
        <v>54788</v>
      </c>
      <c r="G71">
        <v>-13.68264293671</v>
      </c>
      <c r="H71" s="2">
        <f t="shared" si="6"/>
        <v>51502</v>
      </c>
      <c r="I71">
        <f t="shared" si="7"/>
        <v>1.73</v>
      </c>
      <c r="J71">
        <f t="shared" si="2"/>
        <v>237.54956229451665</v>
      </c>
      <c r="K71">
        <f>(I71-AVERAGE($I$10:I$51))^2</f>
        <v>8.2861734693877498</v>
      </c>
      <c r="L71">
        <f t="shared" si="3"/>
        <v>15.41264293671</v>
      </c>
      <c r="M71">
        <f>LOOKUP(F71,'[1]LM 3,64'!$A$2:$A$538,'[1]LM 3,64'!$B$2:$B$538)</f>
        <v>-17.992052078250001</v>
      </c>
      <c r="N71">
        <f t="shared" si="4"/>
        <v>388.95933817720521</v>
      </c>
      <c r="O71">
        <f t="shared" si="5"/>
        <v>19.722052078250002</v>
      </c>
    </row>
    <row r="72" spans="1:15" x14ac:dyDescent="0.3">
      <c r="A72" s="2">
        <v>27810</v>
      </c>
      <c r="B72">
        <v>41.47</v>
      </c>
      <c r="C72">
        <v>8.5299999999999905</v>
      </c>
      <c r="D72">
        <v>7.5</v>
      </c>
      <c r="F72">
        <v>55153</v>
      </c>
      <c r="G72">
        <v>-13.796071052549999</v>
      </c>
      <c r="H72" s="2">
        <f t="shared" si="6"/>
        <v>51867</v>
      </c>
      <c r="I72">
        <f t="shared" si="7"/>
        <v>1.73</v>
      </c>
      <c r="J72">
        <f t="shared" si="2"/>
        <v>241.05888232883106</v>
      </c>
      <c r="K72">
        <f>(I72-AVERAGE($I$10:I$51))^2</f>
        <v>8.2861734693877498</v>
      </c>
      <c r="L72">
        <f t="shared" si="3"/>
        <v>15.52607105255</v>
      </c>
      <c r="M72">
        <f>LOOKUP(F72,'[1]LM 3,64'!$A$2:$A$538,'[1]LM 3,64'!$B$2:$B$538)</f>
        <v>-18.097595214839998</v>
      </c>
      <c r="N72">
        <f t="shared" si="4"/>
        <v>393.13353200354601</v>
      </c>
      <c r="O72">
        <f t="shared" si="5"/>
        <v>19.827595214839999</v>
      </c>
    </row>
    <row r="73" spans="1:15" x14ac:dyDescent="0.3">
      <c r="A73" s="2">
        <v>27866</v>
      </c>
      <c r="B73">
        <v>41.68</v>
      </c>
      <c r="C73">
        <v>8.32</v>
      </c>
      <c r="D73">
        <v>7.29</v>
      </c>
      <c r="F73">
        <v>55518</v>
      </c>
      <c r="G73">
        <v>-13.907607078550001</v>
      </c>
      <c r="H73" s="2">
        <f t="shared" si="6"/>
        <v>52232</v>
      </c>
      <c r="I73">
        <f t="shared" si="7"/>
        <v>1.73</v>
      </c>
      <c r="J73">
        <f t="shared" si="2"/>
        <v>244.53475514311711</v>
      </c>
      <c r="K73">
        <f>(I73-AVERAGE($I$10:I$51))^2</f>
        <v>8.2861734693877498</v>
      </c>
      <c r="L73">
        <f t="shared" si="3"/>
        <v>15.637607078550001</v>
      </c>
      <c r="M73">
        <f>LOOKUP(F73,'[1]LM 3,64'!$A$2:$A$538,'[1]LM 3,64'!$B$2:$B$538)</f>
        <v>-18.20306777954</v>
      </c>
      <c r="N73">
        <f t="shared" si="4"/>
        <v>397.32719110373569</v>
      </c>
      <c r="O73">
        <f t="shared" si="5"/>
        <v>19.93306777954</v>
      </c>
    </row>
    <row r="74" spans="1:15" x14ac:dyDescent="0.3">
      <c r="A74" s="2">
        <v>27954</v>
      </c>
      <c r="B74">
        <v>41.54</v>
      </c>
      <c r="C74">
        <v>8.4600000000000009</v>
      </c>
      <c r="D74">
        <v>7.43</v>
      </c>
      <c r="F74">
        <v>55883</v>
      </c>
      <c r="G74">
        <v>-14.018695831300001</v>
      </c>
      <c r="H74" s="2">
        <f t="shared" si="6"/>
        <v>52597</v>
      </c>
      <c r="I74">
        <f t="shared" si="7"/>
        <v>1.73</v>
      </c>
      <c r="J74">
        <f t="shared" si="2"/>
        <v>248.02142038680603</v>
      </c>
      <c r="K74">
        <f>(I74-AVERAGE($I$10:I$51))^2</f>
        <v>8.2861734693877498</v>
      </c>
      <c r="L74">
        <f t="shared" si="3"/>
        <v>15.748695831300001</v>
      </c>
      <c r="M74">
        <f>LOOKUP(F74,'[1]LM 3,64'!$A$2:$A$538,'[1]LM 3,64'!$B$2:$B$538)</f>
        <v>-18.309595108029999</v>
      </c>
      <c r="N74">
        <f t="shared" si="4"/>
        <v>401.58537209377988</v>
      </c>
      <c r="O74">
        <f t="shared" si="5"/>
        <v>20.039595108029999</v>
      </c>
    </row>
    <row r="75" spans="1:15" x14ac:dyDescent="0.3">
      <c r="A75" s="2">
        <v>27982</v>
      </c>
      <c r="B75">
        <v>41.23</v>
      </c>
      <c r="C75">
        <v>8.77</v>
      </c>
      <c r="D75">
        <v>7.74</v>
      </c>
      <c r="F75">
        <v>56249</v>
      </c>
      <c r="G75">
        <v>-14.13046741486</v>
      </c>
      <c r="H75" s="2">
        <f t="shared" si="6"/>
        <v>52963</v>
      </c>
      <c r="I75">
        <f t="shared" si="7"/>
        <v>1.73</v>
      </c>
      <c r="J75">
        <f t="shared" ref="J75:J82" si="8">(I75-G75)^2</f>
        <v>251.55442661783587</v>
      </c>
      <c r="K75">
        <f>(I75-AVERAGE($I$10:I$51))^2</f>
        <v>8.2861734693877498</v>
      </c>
      <c r="L75">
        <f t="shared" ref="L75:L82" si="9">(I75-G75)</f>
        <v>15.86046741486</v>
      </c>
      <c r="M75">
        <f>LOOKUP(F75,'[1]LM 3,64'!$A$2:$A$538,'[1]LM 3,64'!$B$2:$B$538)</f>
        <v>-18.417888641360001</v>
      </c>
      <c r="N75">
        <f t="shared" ref="N75:N82" si="10">(I75-M75)^2</f>
        <v>405.9374167046434</v>
      </c>
      <c r="O75">
        <f t="shared" ref="O75:O82" si="11">(I75-M75)</f>
        <v>20.147888641360002</v>
      </c>
    </row>
    <row r="76" spans="1:15" x14ac:dyDescent="0.3">
      <c r="A76" s="2">
        <v>28039</v>
      </c>
      <c r="B76">
        <v>41.98</v>
      </c>
      <c r="C76">
        <v>8.02</v>
      </c>
      <c r="D76">
        <v>6.99</v>
      </c>
      <c r="F76">
        <v>56614</v>
      </c>
      <c r="G76">
        <v>-14.242719650270001</v>
      </c>
      <c r="H76" s="2">
        <f t="shared" si="6"/>
        <v>53328</v>
      </c>
      <c r="I76">
        <f t="shared" si="7"/>
        <v>1.73</v>
      </c>
      <c r="J76">
        <f t="shared" si="8"/>
        <v>255.12777302612142</v>
      </c>
      <c r="K76">
        <f>(I76-AVERAGE($I$10:I$51))^2</f>
        <v>8.2861734693877498</v>
      </c>
      <c r="L76">
        <f t="shared" si="9"/>
        <v>15.972719650270001</v>
      </c>
      <c r="M76">
        <f>LOOKUP(F76,'[1]LM 3,64'!$A$2:$A$538,'[1]LM 3,64'!$B$2:$B$538)</f>
        <v>-18.527841567989999</v>
      </c>
      <c r="N76">
        <f t="shared" si="10"/>
        <v>410.38014499378352</v>
      </c>
      <c r="O76">
        <f t="shared" si="11"/>
        <v>20.257841567989999</v>
      </c>
    </row>
    <row r="77" spans="1:15" x14ac:dyDescent="0.3">
      <c r="A77" s="2">
        <v>28396</v>
      </c>
      <c r="B77">
        <v>42.43</v>
      </c>
      <c r="C77">
        <v>7.57</v>
      </c>
      <c r="D77">
        <v>6.54</v>
      </c>
      <c r="F77">
        <v>56979</v>
      </c>
      <c r="G77">
        <v>-14.35597133636</v>
      </c>
      <c r="H77" s="2">
        <f t="shared" si="6"/>
        <v>53693</v>
      </c>
      <c r="I77">
        <f t="shared" si="7"/>
        <v>1.73</v>
      </c>
      <c r="J77">
        <f t="shared" si="8"/>
        <v>258.75847383419551</v>
      </c>
      <c r="K77">
        <f>(I77-AVERAGE($I$10:I$51))^2</f>
        <v>8.2861734693877498</v>
      </c>
      <c r="L77">
        <f t="shared" si="9"/>
        <v>16.08597133636</v>
      </c>
      <c r="M77">
        <f>LOOKUP(F77,'[1]LM 3,64'!$A$2:$A$538,'[1]LM 3,64'!$B$2:$B$538)</f>
        <v>-18.639400482180001</v>
      </c>
      <c r="N77">
        <f t="shared" si="10"/>
        <v>414.91247600343485</v>
      </c>
      <c r="O77">
        <f t="shared" si="11"/>
        <v>20.369400482180001</v>
      </c>
    </row>
    <row r="78" spans="1:15" x14ac:dyDescent="0.3">
      <c r="A78" s="2">
        <v>28410</v>
      </c>
      <c r="B78">
        <v>42.62</v>
      </c>
      <c r="C78">
        <v>7.38</v>
      </c>
      <c r="D78">
        <v>6.35</v>
      </c>
      <c r="F78">
        <v>57344</v>
      </c>
      <c r="G78">
        <v>-14.47024726868</v>
      </c>
      <c r="H78" s="2">
        <f t="shared" si="6"/>
        <v>54058</v>
      </c>
      <c r="I78">
        <f t="shared" si="7"/>
        <v>1.73</v>
      </c>
      <c r="J78">
        <f t="shared" si="8"/>
        <v>262.44801156637374</v>
      </c>
      <c r="K78">
        <f>(I78-AVERAGE($I$10:I$51))^2</f>
        <v>8.2861734693877498</v>
      </c>
      <c r="L78">
        <f t="shared" si="9"/>
        <v>16.200247268679998</v>
      </c>
      <c r="M78">
        <f>LOOKUP(F78,'[1]LM 3,64'!$A$2:$A$538,'[1]LM 3,64'!$B$2:$B$538)</f>
        <v>-18.752588272090001</v>
      </c>
      <c r="N78">
        <f t="shared" si="10"/>
        <v>419.5364223239589</v>
      </c>
      <c r="O78">
        <f t="shared" si="11"/>
        <v>20.482588272090002</v>
      </c>
    </row>
    <row r="79" spans="1:15" x14ac:dyDescent="0.3">
      <c r="A79" s="2">
        <v>28438</v>
      </c>
      <c r="B79">
        <v>42.08</v>
      </c>
      <c r="C79">
        <v>7.92</v>
      </c>
      <c r="D79">
        <v>6.89</v>
      </c>
      <c r="F79">
        <v>57710</v>
      </c>
      <c r="G79">
        <v>-14.58582019806</v>
      </c>
      <c r="H79" s="2">
        <f t="shared" si="6"/>
        <v>54424</v>
      </c>
      <c r="I79">
        <f t="shared" si="7"/>
        <v>1.73</v>
      </c>
      <c r="J79">
        <f t="shared" si="8"/>
        <v>266.20598873542264</v>
      </c>
      <c r="K79">
        <f>(I79-AVERAGE($I$10:I$51))^2</f>
        <v>8.2861734693877498</v>
      </c>
      <c r="L79">
        <f t="shared" si="9"/>
        <v>16.315820198059999</v>
      </c>
      <c r="M79">
        <f>LOOKUP(F79,'[1]LM 3,64'!$A$2:$A$538,'[1]LM 3,64'!$B$2:$B$538)</f>
        <v>-18.867374420170002</v>
      </c>
      <c r="N79">
        <f t="shared" si="10"/>
        <v>424.25183300467353</v>
      </c>
      <c r="O79">
        <f t="shared" si="11"/>
        <v>20.597374420170002</v>
      </c>
    </row>
    <row r="80" spans="1:15" x14ac:dyDescent="0.3">
      <c r="A80" s="2">
        <v>28565</v>
      </c>
      <c r="B80">
        <v>41.94</v>
      </c>
      <c r="C80">
        <v>8.06</v>
      </c>
      <c r="D80">
        <v>7.03</v>
      </c>
      <c r="F80">
        <v>58075</v>
      </c>
      <c r="G80">
        <v>-14.70191574097</v>
      </c>
      <c r="H80" s="2">
        <f t="shared" si="6"/>
        <v>54789</v>
      </c>
      <c r="I80">
        <f t="shared" si="7"/>
        <v>1.73</v>
      </c>
      <c r="J80">
        <f t="shared" si="8"/>
        <v>270.00785491833761</v>
      </c>
      <c r="K80">
        <f>(I80-AVERAGE($I$10:I$51))^2</f>
        <v>8.2861734693877498</v>
      </c>
      <c r="L80">
        <f t="shared" si="9"/>
        <v>16.431915740969998</v>
      </c>
      <c r="M80">
        <f>LOOKUP(F80,'[1]LM 3,64'!$A$2:$A$538,'[1]LM 3,64'!$B$2:$B$538)</f>
        <v>-18.983293533329999</v>
      </c>
      <c r="N80">
        <f t="shared" si="10"/>
        <v>429.04052899789036</v>
      </c>
      <c r="O80">
        <f t="shared" si="11"/>
        <v>20.713293533329999</v>
      </c>
    </row>
    <row r="81" spans="1:15" x14ac:dyDescent="0.3">
      <c r="A81" s="2">
        <v>28613</v>
      </c>
      <c r="B81">
        <v>42.15</v>
      </c>
      <c r="C81">
        <v>7.85</v>
      </c>
      <c r="D81">
        <v>6.82</v>
      </c>
      <c r="F81">
        <v>61727</v>
      </c>
      <c r="G81">
        <v>-15.8806438446</v>
      </c>
      <c r="H81" s="2">
        <f t="shared" si="6"/>
        <v>58441</v>
      </c>
      <c r="I81">
        <f t="shared" si="7"/>
        <v>1.73</v>
      </c>
      <c r="J81">
        <f t="shared" si="8"/>
        <v>310.13477662134784</v>
      </c>
      <c r="K81">
        <f>(I81-AVERAGE($I$10:I$51))^2</f>
        <v>8.2861734693877498</v>
      </c>
      <c r="L81">
        <f t="shared" si="9"/>
        <v>17.610643844599998</v>
      </c>
      <c r="M81">
        <f>LOOKUP(F81,'[1]LM 3,64'!$A$2:$A$538,'[1]LM 3,64'!$B$2:$B$538)</f>
        <v>-19.793361663820001</v>
      </c>
      <c r="N81">
        <f t="shared" si="10"/>
        <v>463.2550973115965</v>
      </c>
      <c r="O81">
        <f t="shared" si="11"/>
        <v>21.523361663820001</v>
      </c>
    </row>
    <row r="82" spans="1:15" x14ac:dyDescent="0.3">
      <c r="A82" s="2">
        <v>28719</v>
      </c>
      <c r="B82">
        <v>42.1</v>
      </c>
      <c r="C82">
        <v>7.9</v>
      </c>
      <c r="D82">
        <v>6.87</v>
      </c>
      <c r="F82">
        <v>65380</v>
      </c>
      <c r="G82">
        <v>-17.025846481319999</v>
      </c>
      <c r="H82" s="2">
        <f t="shared" si="6"/>
        <v>62094</v>
      </c>
      <c r="I82">
        <f t="shared" si="7"/>
        <v>1.73</v>
      </c>
      <c r="J82">
        <f t="shared" si="8"/>
        <v>351.78177723084377</v>
      </c>
      <c r="K82">
        <f>(I82-AVERAGE($I$10:I$51))^2</f>
        <v>8.2861734693877498</v>
      </c>
      <c r="L82">
        <f t="shared" si="9"/>
        <v>18.755846481319999</v>
      </c>
      <c r="M82">
        <f>LOOKUP(F82,'[1]LM 3,64'!$A$2:$A$538,'[1]LM 3,64'!$B$2:$B$538)</f>
        <v>-20.955533981319999</v>
      </c>
      <c r="N82">
        <f t="shared" si="10"/>
        <v>514.63345201762445</v>
      </c>
      <c r="O82">
        <f t="shared" si="11"/>
        <v>22.685533981319999</v>
      </c>
    </row>
    <row r="83" spans="1:15" x14ac:dyDescent="0.3">
      <c r="A83" s="2">
        <v>28892</v>
      </c>
      <c r="B83">
        <v>42.31</v>
      </c>
      <c r="C83">
        <v>7.69</v>
      </c>
      <c r="D83">
        <v>6.66</v>
      </c>
    </row>
    <row r="84" spans="1:15" x14ac:dyDescent="0.3">
      <c r="A84" s="2">
        <v>28947</v>
      </c>
      <c r="B84">
        <v>41.95</v>
      </c>
      <c r="C84">
        <v>8.0500000000000007</v>
      </c>
      <c r="D84">
        <v>7.02</v>
      </c>
    </row>
    <row r="85" spans="1:15" x14ac:dyDescent="0.3">
      <c r="A85" s="2">
        <v>29010</v>
      </c>
      <c r="B85">
        <v>41.4</v>
      </c>
      <c r="C85">
        <v>8.6</v>
      </c>
      <c r="D85">
        <v>7.57</v>
      </c>
    </row>
    <row r="86" spans="1:15" x14ac:dyDescent="0.3">
      <c r="A86" s="2">
        <v>29053</v>
      </c>
      <c r="B86">
        <v>42.28</v>
      </c>
      <c r="C86">
        <v>7.72</v>
      </c>
      <c r="D86">
        <v>6.69</v>
      </c>
    </row>
    <row r="87" spans="1:15" x14ac:dyDescent="0.3">
      <c r="A87" s="2">
        <v>29292</v>
      </c>
      <c r="B87">
        <v>42.07</v>
      </c>
      <c r="C87">
        <v>7.93</v>
      </c>
      <c r="D87">
        <v>6.9</v>
      </c>
    </row>
    <row r="88" spans="1:15" x14ac:dyDescent="0.3">
      <c r="A88" s="2">
        <v>29336</v>
      </c>
      <c r="B88">
        <v>42.89</v>
      </c>
      <c r="C88">
        <v>7.11</v>
      </c>
      <c r="D88">
        <v>6.08</v>
      </c>
    </row>
    <row r="89" spans="1:15" x14ac:dyDescent="0.3">
      <c r="A89" s="2">
        <v>29370</v>
      </c>
      <c r="B89">
        <v>41.78</v>
      </c>
      <c r="C89">
        <v>8.2200000000000006</v>
      </c>
      <c r="D89">
        <v>7.19</v>
      </c>
    </row>
    <row r="90" spans="1:15" x14ac:dyDescent="0.3">
      <c r="A90" s="2">
        <v>29385</v>
      </c>
      <c r="B90">
        <v>42.27</v>
      </c>
      <c r="C90">
        <v>7.73</v>
      </c>
      <c r="D90">
        <v>6.7</v>
      </c>
    </row>
    <row r="91" spans="1:15" x14ac:dyDescent="0.3">
      <c r="A91" s="2">
        <v>29703</v>
      </c>
      <c r="B91">
        <v>44.14</v>
      </c>
      <c r="C91">
        <v>5.86</v>
      </c>
      <c r="D91">
        <v>4.83</v>
      </c>
    </row>
    <row r="92" spans="1:15" x14ac:dyDescent="0.3">
      <c r="A92" s="2">
        <v>29725</v>
      </c>
      <c r="B92">
        <v>44.16</v>
      </c>
      <c r="C92">
        <v>5.84</v>
      </c>
      <c r="D92">
        <v>4.8099999999999898</v>
      </c>
    </row>
    <row r="93" spans="1:15" x14ac:dyDescent="0.3">
      <c r="A93" s="2">
        <v>29746</v>
      </c>
      <c r="B93">
        <v>44.13</v>
      </c>
      <c r="C93">
        <v>5.87</v>
      </c>
      <c r="D93">
        <v>4.84</v>
      </c>
    </row>
    <row r="94" spans="1:15" x14ac:dyDescent="0.3">
      <c r="A94" s="2">
        <v>29776</v>
      </c>
      <c r="B94">
        <v>44.69</v>
      </c>
      <c r="C94">
        <v>5.31</v>
      </c>
      <c r="D94">
        <v>4.28</v>
      </c>
    </row>
    <row r="95" spans="1:15" x14ac:dyDescent="0.3">
      <c r="A95" s="2">
        <v>29817</v>
      </c>
      <c r="B95">
        <v>44.36</v>
      </c>
      <c r="C95">
        <v>5.64</v>
      </c>
      <c r="D95">
        <v>4.6100000000000003</v>
      </c>
    </row>
    <row r="96" spans="1:15" x14ac:dyDescent="0.3">
      <c r="A96" s="2">
        <v>29847</v>
      </c>
      <c r="B96">
        <v>43.57</v>
      </c>
      <c r="C96">
        <v>6.43</v>
      </c>
      <c r="D96">
        <v>5.4</v>
      </c>
    </row>
    <row r="97" spans="1:4" x14ac:dyDescent="0.3">
      <c r="A97" s="2">
        <v>29864</v>
      </c>
      <c r="B97">
        <v>43.02</v>
      </c>
      <c r="C97">
        <v>6.98</v>
      </c>
      <c r="D97">
        <v>5.95</v>
      </c>
    </row>
    <row r="98" spans="1:4" x14ac:dyDescent="0.3">
      <c r="A98" s="2">
        <v>29910</v>
      </c>
      <c r="B98">
        <v>43.59</v>
      </c>
      <c r="C98">
        <v>6.41</v>
      </c>
      <c r="D98">
        <v>5.38</v>
      </c>
    </row>
    <row r="99" spans="1:4" x14ac:dyDescent="0.3">
      <c r="A99" s="2">
        <v>29934</v>
      </c>
      <c r="B99">
        <v>43.33</v>
      </c>
      <c r="C99">
        <v>6.67</v>
      </c>
      <c r="D99">
        <v>5.64</v>
      </c>
    </row>
    <row r="100" spans="1:4" x14ac:dyDescent="0.3">
      <c r="A100" s="2">
        <v>30039</v>
      </c>
      <c r="B100">
        <v>43.24</v>
      </c>
      <c r="C100">
        <v>6.76</v>
      </c>
      <c r="D100">
        <v>5.73</v>
      </c>
    </row>
    <row r="101" spans="1:4" x14ac:dyDescent="0.3">
      <c r="A101" s="2">
        <v>30069</v>
      </c>
      <c r="B101">
        <v>42.3</v>
      </c>
      <c r="C101">
        <v>7.7</v>
      </c>
      <c r="D101">
        <v>6.67</v>
      </c>
    </row>
    <row r="102" spans="1:4" x14ac:dyDescent="0.3">
      <c r="A102" s="2">
        <v>30091</v>
      </c>
      <c r="B102">
        <v>42.95</v>
      </c>
      <c r="C102">
        <v>7.05</v>
      </c>
      <c r="D102">
        <v>6.02</v>
      </c>
    </row>
    <row r="103" spans="1:4" x14ac:dyDescent="0.3">
      <c r="A103" s="2">
        <v>30132</v>
      </c>
      <c r="B103">
        <v>42.86</v>
      </c>
      <c r="C103">
        <v>7.14</v>
      </c>
      <c r="D103">
        <v>6.11</v>
      </c>
    </row>
    <row r="104" spans="1:4" x14ac:dyDescent="0.3">
      <c r="A104" s="2">
        <v>30161</v>
      </c>
      <c r="B104">
        <v>42.88</v>
      </c>
      <c r="C104">
        <v>7.12</v>
      </c>
      <c r="D104">
        <v>6.09</v>
      </c>
    </row>
    <row r="105" spans="1:4" x14ac:dyDescent="0.3">
      <c r="A105" s="2">
        <v>30191</v>
      </c>
      <c r="B105">
        <v>42.77</v>
      </c>
      <c r="C105">
        <v>7.23</v>
      </c>
      <c r="D105">
        <v>6.2</v>
      </c>
    </row>
    <row r="106" spans="1:4" x14ac:dyDescent="0.3">
      <c r="A106" s="2">
        <v>30518</v>
      </c>
      <c r="B106">
        <v>42.66</v>
      </c>
      <c r="C106">
        <v>7.34</v>
      </c>
      <c r="D106">
        <v>6.31</v>
      </c>
    </row>
    <row r="107" spans="1:4" x14ac:dyDescent="0.3">
      <c r="A107" s="2">
        <v>30552</v>
      </c>
      <c r="B107">
        <v>42.54</v>
      </c>
      <c r="C107">
        <v>7.46</v>
      </c>
      <c r="D107">
        <v>6.43</v>
      </c>
    </row>
    <row r="108" spans="1:4" x14ac:dyDescent="0.3">
      <c r="A108" s="2">
        <v>30636</v>
      </c>
      <c r="B108">
        <v>42.27</v>
      </c>
      <c r="C108">
        <v>7.73</v>
      </c>
      <c r="D108">
        <v>6.7</v>
      </c>
    </row>
    <row r="109" spans="1:4" x14ac:dyDescent="0.3">
      <c r="A109" s="2">
        <v>30725</v>
      </c>
      <c r="B109">
        <v>42.48</v>
      </c>
      <c r="C109">
        <v>7.52</v>
      </c>
      <c r="D109">
        <v>6.49</v>
      </c>
    </row>
    <row r="110" spans="1:4" x14ac:dyDescent="0.3">
      <c r="A110" s="2">
        <v>30747</v>
      </c>
      <c r="B110">
        <v>42.28</v>
      </c>
      <c r="C110">
        <v>7.72</v>
      </c>
      <c r="D110">
        <v>6.69</v>
      </c>
    </row>
    <row r="111" spans="1:4" x14ac:dyDescent="0.3">
      <c r="A111" s="2">
        <v>30775</v>
      </c>
      <c r="B111">
        <v>42.1</v>
      </c>
      <c r="C111">
        <v>7.9</v>
      </c>
      <c r="D111">
        <v>6.87</v>
      </c>
    </row>
    <row r="112" spans="1:4" x14ac:dyDescent="0.3">
      <c r="A112" s="2">
        <v>30776</v>
      </c>
      <c r="B112">
        <v>41.92</v>
      </c>
      <c r="C112">
        <v>8.08</v>
      </c>
      <c r="D112">
        <v>7.05</v>
      </c>
    </row>
    <row r="113" spans="1:4" x14ac:dyDescent="0.3">
      <c r="A113" s="2">
        <v>30840</v>
      </c>
      <c r="B113">
        <v>42.54</v>
      </c>
      <c r="C113">
        <v>7.46</v>
      </c>
      <c r="D113">
        <v>6.43</v>
      </c>
    </row>
    <row r="114" spans="1:4" x14ac:dyDescent="0.3">
      <c r="A114" s="2">
        <v>30841</v>
      </c>
      <c r="B114">
        <v>42.61</v>
      </c>
      <c r="C114">
        <v>7.39</v>
      </c>
      <c r="D114">
        <v>6.36</v>
      </c>
    </row>
    <row r="115" spans="1:4" x14ac:dyDescent="0.3">
      <c r="A115" s="2">
        <v>31133</v>
      </c>
      <c r="B115">
        <v>42.46</v>
      </c>
      <c r="C115">
        <v>7.54</v>
      </c>
      <c r="D115">
        <v>6.51</v>
      </c>
    </row>
    <row r="116" spans="1:4" x14ac:dyDescent="0.3">
      <c r="A116" s="2">
        <v>31209</v>
      </c>
      <c r="B116">
        <v>42.68</v>
      </c>
      <c r="C116">
        <v>7.32</v>
      </c>
      <c r="D116">
        <v>6.29</v>
      </c>
    </row>
    <row r="117" spans="1:4" x14ac:dyDescent="0.3">
      <c r="A117" s="2">
        <v>31280</v>
      </c>
      <c r="B117">
        <v>42.61</v>
      </c>
      <c r="C117">
        <v>7.39</v>
      </c>
      <c r="D117">
        <v>6.36</v>
      </c>
    </row>
    <row r="118" spans="1:4" x14ac:dyDescent="0.3">
      <c r="A118" s="2">
        <v>31330</v>
      </c>
      <c r="B118">
        <v>42.74</v>
      </c>
      <c r="C118">
        <v>7.26</v>
      </c>
      <c r="D118">
        <v>6.23</v>
      </c>
    </row>
    <row r="119" spans="1:4" x14ac:dyDescent="0.3">
      <c r="A119" s="2">
        <v>31370</v>
      </c>
      <c r="B119">
        <v>42.5</v>
      </c>
      <c r="C119">
        <v>7.5</v>
      </c>
      <c r="D119">
        <v>6.47</v>
      </c>
    </row>
    <row r="120" spans="1:4" x14ac:dyDescent="0.3">
      <c r="A120" s="2">
        <v>31419</v>
      </c>
      <c r="B120">
        <v>42.75</v>
      </c>
      <c r="C120">
        <v>7.25</v>
      </c>
      <c r="D120">
        <v>6.22</v>
      </c>
    </row>
    <row r="121" spans="1:4" x14ac:dyDescent="0.3">
      <c r="A121" s="2">
        <v>31467</v>
      </c>
      <c r="B121">
        <v>42.07</v>
      </c>
      <c r="C121">
        <v>7.93</v>
      </c>
      <c r="D121">
        <v>6.9</v>
      </c>
    </row>
    <row r="122" spans="1:4" x14ac:dyDescent="0.3">
      <c r="A122" s="2">
        <v>31609</v>
      </c>
      <c r="B122">
        <v>43.07</v>
      </c>
      <c r="C122">
        <v>6.93</v>
      </c>
      <c r="D122">
        <v>5.9</v>
      </c>
    </row>
    <row r="123" spans="1:4" x14ac:dyDescent="0.3">
      <c r="A123" s="2">
        <v>31636</v>
      </c>
      <c r="B123">
        <v>43.18</v>
      </c>
      <c r="C123">
        <v>6.82</v>
      </c>
      <c r="D123">
        <v>5.79</v>
      </c>
    </row>
    <row r="124" spans="1:4" x14ac:dyDescent="0.3">
      <c r="A124" s="2">
        <v>31685</v>
      </c>
      <c r="B124">
        <v>42.99</v>
      </c>
      <c r="C124">
        <v>7.01</v>
      </c>
      <c r="D124">
        <v>5.98</v>
      </c>
    </row>
    <row r="125" spans="1:4" x14ac:dyDescent="0.3">
      <c r="A125" s="2">
        <v>31729</v>
      </c>
      <c r="B125">
        <v>42.69</v>
      </c>
      <c r="C125">
        <v>7.31</v>
      </c>
      <c r="D125">
        <v>6.28</v>
      </c>
    </row>
    <row r="126" spans="1:4" x14ac:dyDescent="0.3">
      <c r="A126" s="2">
        <v>31790</v>
      </c>
      <c r="B126">
        <v>42.9</v>
      </c>
      <c r="C126">
        <v>7.1</v>
      </c>
      <c r="D126">
        <v>6.07</v>
      </c>
    </row>
    <row r="127" spans="1:4" x14ac:dyDescent="0.3">
      <c r="A127" s="2">
        <v>31853</v>
      </c>
      <c r="B127">
        <v>42.38</v>
      </c>
      <c r="C127">
        <v>7.62</v>
      </c>
      <c r="D127">
        <v>6.59</v>
      </c>
    </row>
    <row r="128" spans="1:4" x14ac:dyDescent="0.3">
      <c r="A128" s="2">
        <v>31901</v>
      </c>
      <c r="B128">
        <v>42.19</v>
      </c>
      <c r="C128">
        <v>7.81</v>
      </c>
      <c r="D128">
        <v>6.78</v>
      </c>
    </row>
    <row r="129" spans="1:4" x14ac:dyDescent="0.3">
      <c r="A129" s="2">
        <v>31945</v>
      </c>
      <c r="B129">
        <v>42.48</v>
      </c>
      <c r="C129">
        <v>7.52</v>
      </c>
      <c r="D129">
        <v>6.49</v>
      </c>
    </row>
    <row r="130" spans="1:4" x14ac:dyDescent="0.3">
      <c r="A130" s="2">
        <v>31994</v>
      </c>
      <c r="B130">
        <v>42.82</v>
      </c>
      <c r="C130">
        <v>7.18</v>
      </c>
      <c r="D130">
        <v>6.15</v>
      </c>
    </row>
    <row r="131" spans="1:4" x14ac:dyDescent="0.3">
      <c r="A131" s="2">
        <v>32037</v>
      </c>
      <c r="B131">
        <v>43.04</v>
      </c>
      <c r="C131">
        <v>6.96</v>
      </c>
      <c r="D131">
        <v>5.93</v>
      </c>
    </row>
    <row r="132" spans="1:4" x14ac:dyDescent="0.3">
      <c r="A132" s="2">
        <v>32101</v>
      </c>
      <c r="B132">
        <v>42.85</v>
      </c>
      <c r="C132">
        <v>7.15</v>
      </c>
      <c r="D132">
        <v>6.12</v>
      </c>
    </row>
    <row r="133" spans="1:4" x14ac:dyDescent="0.3">
      <c r="A133" s="2">
        <v>32161</v>
      </c>
      <c r="B133">
        <v>43</v>
      </c>
      <c r="C133">
        <v>7</v>
      </c>
      <c r="D133">
        <v>5.97</v>
      </c>
    </row>
    <row r="134" spans="1:4" x14ac:dyDescent="0.3">
      <c r="A134" s="2">
        <v>32209</v>
      </c>
      <c r="B134">
        <v>42.71</v>
      </c>
      <c r="C134">
        <v>7.29</v>
      </c>
      <c r="D134">
        <v>6.26</v>
      </c>
    </row>
    <row r="135" spans="1:4" x14ac:dyDescent="0.3">
      <c r="A135" s="2">
        <v>32274</v>
      </c>
      <c r="B135">
        <v>43.05</v>
      </c>
      <c r="C135">
        <v>6.95</v>
      </c>
      <c r="D135">
        <v>5.92</v>
      </c>
    </row>
    <row r="136" spans="1:4" x14ac:dyDescent="0.3">
      <c r="A136" s="2">
        <v>32316</v>
      </c>
      <c r="B136">
        <v>42.95</v>
      </c>
      <c r="C136">
        <v>7.05</v>
      </c>
      <c r="D136">
        <v>6.02</v>
      </c>
    </row>
    <row r="137" spans="1:4" x14ac:dyDescent="0.3">
      <c r="A137" s="2">
        <v>32379</v>
      </c>
      <c r="B137">
        <v>43.02</v>
      </c>
      <c r="C137">
        <v>6.98</v>
      </c>
      <c r="D137">
        <v>5.95</v>
      </c>
    </row>
    <row r="138" spans="1:4" x14ac:dyDescent="0.3">
      <c r="A138" s="2">
        <v>32429</v>
      </c>
      <c r="B138">
        <v>43.1</v>
      </c>
      <c r="C138">
        <v>6.9</v>
      </c>
      <c r="D138">
        <v>5.87</v>
      </c>
    </row>
    <row r="139" spans="1:4" x14ac:dyDescent="0.3">
      <c r="A139" s="2">
        <v>32477</v>
      </c>
      <c r="B139">
        <v>43.05</v>
      </c>
      <c r="C139">
        <v>6.95</v>
      </c>
      <c r="D139">
        <v>5.92</v>
      </c>
    </row>
    <row r="140" spans="1:4" x14ac:dyDescent="0.3">
      <c r="A140" s="2">
        <v>32527</v>
      </c>
      <c r="B140">
        <v>43.15</v>
      </c>
      <c r="C140">
        <v>6.85</v>
      </c>
      <c r="D140">
        <v>5.82</v>
      </c>
    </row>
    <row r="141" spans="1:4" x14ac:dyDescent="0.3">
      <c r="A141" s="2">
        <v>32569</v>
      </c>
      <c r="B141">
        <v>42.9</v>
      </c>
      <c r="C141">
        <v>7.1</v>
      </c>
      <c r="D141">
        <v>6.07</v>
      </c>
    </row>
    <row r="142" spans="1:4" x14ac:dyDescent="0.3">
      <c r="A142" s="2">
        <v>32625</v>
      </c>
      <c r="B142">
        <v>42.6</v>
      </c>
      <c r="C142">
        <v>7.4</v>
      </c>
      <c r="D142">
        <v>6.37</v>
      </c>
    </row>
    <row r="143" spans="1:4" x14ac:dyDescent="0.3">
      <c r="A143" s="2">
        <v>32686</v>
      </c>
      <c r="B143">
        <v>43</v>
      </c>
      <c r="C143">
        <v>7</v>
      </c>
      <c r="D143">
        <v>5.97</v>
      </c>
    </row>
    <row r="144" spans="1:4" x14ac:dyDescent="0.3">
      <c r="A144" s="2">
        <v>32722</v>
      </c>
      <c r="B144">
        <v>42.6</v>
      </c>
      <c r="C144">
        <v>7.4</v>
      </c>
      <c r="D144">
        <v>6.37</v>
      </c>
    </row>
    <row r="145" spans="1:4" x14ac:dyDescent="0.3">
      <c r="A145" s="2">
        <v>32791</v>
      </c>
      <c r="B145">
        <v>43</v>
      </c>
      <c r="C145">
        <v>7</v>
      </c>
      <c r="D145">
        <v>5.97</v>
      </c>
    </row>
    <row r="146" spans="1:4" x14ac:dyDescent="0.3">
      <c r="A146" s="2">
        <v>32826</v>
      </c>
      <c r="B146">
        <v>42.8</v>
      </c>
      <c r="C146">
        <v>7.2</v>
      </c>
      <c r="D146">
        <v>6.17</v>
      </c>
    </row>
    <row r="147" spans="1:4" x14ac:dyDescent="0.3">
      <c r="A147" s="2">
        <v>32884</v>
      </c>
      <c r="B147">
        <v>42.4</v>
      </c>
      <c r="C147">
        <v>7.6</v>
      </c>
      <c r="D147">
        <v>6.57</v>
      </c>
    </row>
    <row r="148" spans="1:4" x14ac:dyDescent="0.3">
      <c r="A148" s="2">
        <v>32938</v>
      </c>
      <c r="B148">
        <v>42.9</v>
      </c>
      <c r="C148">
        <v>7.1</v>
      </c>
      <c r="D148">
        <v>6.07</v>
      </c>
    </row>
    <row r="149" spans="1:4" x14ac:dyDescent="0.3">
      <c r="A149" s="2">
        <v>32994</v>
      </c>
      <c r="B149">
        <v>42.7</v>
      </c>
      <c r="C149">
        <v>7.3</v>
      </c>
      <c r="D149">
        <v>6.27</v>
      </c>
    </row>
    <row r="150" spans="1:4" x14ac:dyDescent="0.3">
      <c r="A150" s="2">
        <v>33051</v>
      </c>
      <c r="B150">
        <v>43.1</v>
      </c>
      <c r="C150">
        <v>6.9</v>
      </c>
      <c r="D150">
        <v>5.87</v>
      </c>
    </row>
    <row r="151" spans="1:4" x14ac:dyDescent="0.3">
      <c r="A151" s="2">
        <v>33099</v>
      </c>
      <c r="B151">
        <v>43.25</v>
      </c>
      <c r="C151">
        <v>6.75</v>
      </c>
      <c r="D151">
        <v>5.72</v>
      </c>
    </row>
    <row r="152" spans="1:4" x14ac:dyDescent="0.3">
      <c r="A152" s="2">
        <v>33149</v>
      </c>
      <c r="B152">
        <v>43.23</v>
      </c>
      <c r="C152">
        <v>6.77</v>
      </c>
      <c r="D152">
        <v>5.74</v>
      </c>
    </row>
    <row r="153" spans="1:4" x14ac:dyDescent="0.3">
      <c r="A153" s="2">
        <v>33204</v>
      </c>
      <c r="B153">
        <v>43.15</v>
      </c>
      <c r="C153">
        <v>6.85</v>
      </c>
      <c r="D153">
        <v>5.82</v>
      </c>
    </row>
    <row r="154" spans="1:4" x14ac:dyDescent="0.3">
      <c r="A154" s="2">
        <v>33267</v>
      </c>
      <c r="B154">
        <v>43.26</v>
      </c>
      <c r="C154">
        <v>6.74</v>
      </c>
      <c r="D154">
        <v>5.71</v>
      </c>
    </row>
    <row r="155" spans="1:4" x14ac:dyDescent="0.3">
      <c r="A155" s="2">
        <v>33317</v>
      </c>
      <c r="B155">
        <v>43</v>
      </c>
      <c r="C155">
        <v>7</v>
      </c>
      <c r="D155">
        <v>5.97</v>
      </c>
    </row>
    <row r="156" spans="1:4" x14ac:dyDescent="0.3">
      <c r="A156" s="2">
        <v>33373</v>
      </c>
      <c r="B156">
        <v>42.97</v>
      </c>
      <c r="C156">
        <v>7.03</v>
      </c>
      <c r="D156">
        <v>6</v>
      </c>
    </row>
    <row r="157" spans="1:4" x14ac:dyDescent="0.3">
      <c r="A157" s="2">
        <v>33422</v>
      </c>
      <c r="B157">
        <v>43.11</v>
      </c>
      <c r="C157">
        <v>6.89</v>
      </c>
      <c r="D157">
        <v>5.86</v>
      </c>
    </row>
    <row r="158" spans="1:4" x14ac:dyDescent="0.3">
      <c r="A158" s="2">
        <v>33485</v>
      </c>
      <c r="B158">
        <v>43.36</v>
      </c>
      <c r="C158">
        <v>6.64</v>
      </c>
      <c r="D158">
        <v>5.61</v>
      </c>
    </row>
    <row r="159" spans="1:4" x14ac:dyDescent="0.3">
      <c r="A159" s="2">
        <v>33548</v>
      </c>
      <c r="B159">
        <v>43.06</v>
      </c>
      <c r="C159">
        <v>6.94</v>
      </c>
      <c r="D159">
        <v>5.91</v>
      </c>
    </row>
    <row r="160" spans="1:4" x14ac:dyDescent="0.3">
      <c r="A160" s="2">
        <v>33611</v>
      </c>
      <c r="B160">
        <v>43.09</v>
      </c>
      <c r="C160">
        <v>6.91</v>
      </c>
      <c r="D160">
        <v>5.88</v>
      </c>
    </row>
    <row r="161" spans="1:4" x14ac:dyDescent="0.3">
      <c r="A161" s="2">
        <v>33661</v>
      </c>
      <c r="B161">
        <v>43.04</v>
      </c>
      <c r="C161">
        <v>6.96</v>
      </c>
      <c r="D161">
        <v>5.93</v>
      </c>
    </row>
    <row r="162" spans="1:4" x14ac:dyDescent="0.3">
      <c r="A162" s="2">
        <v>33715</v>
      </c>
      <c r="B162">
        <v>43.16</v>
      </c>
      <c r="C162">
        <v>6.84</v>
      </c>
      <c r="D162">
        <v>5.81</v>
      </c>
    </row>
    <row r="163" spans="1:4" x14ac:dyDescent="0.3">
      <c r="A163" s="2">
        <v>33780</v>
      </c>
      <c r="B163">
        <v>43.11</v>
      </c>
      <c r="C163">
        <v>6.89</v>
      </c>
      <c r="D163">
        <v>5.86</v>
      </c>
    </row>
    <row r="164" spans="1:4" x14ac:dyDescent="0.3">
      <c r="A164" s="2">
        <v>33841</v>
      </c>
      <c r="B164">
        <v>43.34</v>
      </c>
      <c r="C164">
        <v>6.66</v>
      </c>
      <c r="D164">
        <v>5.63</v>
      </c>
    </row>
    <row r="165" spans="1:4" x14ac:dyDescent="0.3">
      <c r="A165" s="2">
        <v>33897</v>
      </c>
      <c r="B165">
        <v>43.43</v>
      </c>
      <c r="C165">
        <v>6.57</v>
      </c>
      <c r="D165">
        <v>5.54</v>
      </c>
    </row>
    <row r="166" spans="1:4" x14ac:dyDescent="0.3">
      <c r="A166" s="2">
        <v>33953</v>
      </c>
      <c r="B166">
        <v>42.69</v>
      </c>
      <c r="C166">
        <v>7.31</v>
      </c>
      <c r="D166">
        <v>6.28</v>
      </c>
    </row>
    <row r="167" spans="1:4" x14ac:dyDescent="0.3">
      <c r="A167" s="2">
        <v>34011</v>
      </c>
      <c r="B167">
        <v>43.1</v>
      </c>
      <c r="C167">
        <v>6.9</v>
      </c>
      <c r="D167">
        <v>5.87</v>
      </c>
    </row>
    <row r="168" spans="1:4" x14ac:dyDescent="0.3">
      <c r="A168" s="2">
        <v>34079</v>
      </c>
      <c r="B168">
        <v>43.05</v>
      </c>
      <c r="C168">
        <v>6.95</v>
      </c>
      <c r="D168">
        <v>5.92</v>
      </c>
    </row>
    <row r="169" spans="1:4" x14ac:dyDescent="0.3">
      <c r="A169" s="2">
        <v>34148</v>
      </c>
      <c r="B169">
        <v>43.38</v>
      </c>
      <c r="C169">
        <v>6.62</v>
      </c>
      <c r="D169">
        <v>5.59</v>
      </c>
    </row>
    <row r="170" spans="1:4" x14ac:dyDescent="0.3">
      <c r="A170" s="2">
        <v>34199</v>
      </c>
      <c r="B170">
        <v>43.26</v>
      </c>
      <c r="C170">
        <v>6.74</v>
      </c>
      <c r="D170">
        <v>5.71</v>
      </c>
    </row>
    <row r="171" spans="1:4" x14ac:dyDescent="0.3">
      <c r="A171" s="2">
        <v>34256</v>
      </c>
      <c r="B171">
        <v>43.53</v>
      </c>
      <c r="C171">
        <v>6.47</v>
      </c>
      <c r="D171">
        <v>5.44</v>
      </c>
    </row>
    <row r="172" spans="1:4" x14ac:dyDescent="0.3">
      <c r="A172" s="2">
        <v>34316</v>
      </c>
      <c r="B172">
        <v>43.29</v>
      </c>
      <c r="C172">
        <v>6.71</v>
      </c>
      <c r="D172">
        <v>5.68</v>
      </c>
    </row>
    <row r="173" spans="1:4" x14ac:dyDescent="0.3">
      <c r="A173" s="2">
        <v>34381</v>
      </c>
      <c r="B173">
        <v>43.62</v>
      </c>
      <c r="C173">
        <v>6.38</v>
      </c>
      <c r="D173">
        <v>5.35</v>
      </c>
    </row>
    <row r="174" spans="1:4" x14ac:dyDescent="0.3">
      <c r="A174" s="2">
        <v>34431</v>
      </c>
      <c r="B174">
        <v>43.2</v>
      </c>
      <c r="C174">
        <v>6.8</v>
      </c>
      <c r="D174">
        <v>5.77</v>
      </c>
    </row>
    <row r="175" spans="1:4" x14ac:dyDescent="0.3">
      <c r="A175" s="2">
        <v>34500</v>
      </c>
      <c r="B175">
        <v>43.75</v>
      </c>
      <c r="C175">
        <v>6.25</v>
      </c>
      <c r="D175">
        <v>5.22</v>
      </c>
    </row>
    <row r="176" spans="1:4" x14ac:dyDescent="0.3">
      <c r="A176" s="2">
        <v>34555</v>
      </c>
      <c r="B176">
        <v>43.35</v>
      </c>
      <c r="C176">
        <v>6.65</v>
      </c>
      <c r="D176">
        <v>5.62</v>
      </c>
    </row>
    <row r="177" spans="1:4" x14ac:dyDescent="0.3">
      <c r="A177" s="2">
        <v>34640</v>
      </c>
      <c r="B177">
        <v>43.72</v>
      </c>
      <c r="C177">
        <v>6.28</v>
      </c>
      <c r="D177">
        <v>5.25</v>
      </c>
    </row>
    <row r="178" spans="1:4" x14ac:dyDescent="0.3">
      <c r="A178" s="2">
        <v>34708</v>
      </c>
      <c r="B178">
        <v>44.02</v>
      </c>
      <c r="C178">
        <v>5.98</v>
      </c>
      <c r="D178">
        <v>4.95</v>
      </c>
    </row>
    <row r="179" spans="1:4" x14ac:dyDescent="0.3">
      <c r="A179" s="2">
        <v>34771</v>
      </c>
      <c r="B179">
        <v>43.77</v>
      </c>
      <c r="C179">
        <v>6.23</v>
      </c>
      <c r="D179">
        <v>5.2</v>
      </c>
    </row>
    <row r="180" spans="1:4" x14ac:dyDescent="0.3">
      <c r="A180" s="2">
        <v>34823</v>
      </c>
      <c r="B180">
        <v>43.71</v>
      </c>
      <c r="C180">
        <v>6.29</v>
      </c>
      <c r="D180">
        <v>5.26</v>
      </c>
    </row>
    <row r="181" spans="1:4" x14ac:dyDescent="0.3">
      <c r="A181" s="2">
        <v>34887</v>
      </c>
      <c r="B181">
        <v>43.84</v>
      </c>
      <c r="C181">
        <v>6.16</v>
      </c>
      <c r="D181">
        <v>5.13</v>
      </c>
    </row>
    <row r="182" spans="1:4" x14ac:dyDescent="0.3">
      <c r="A182" s="2">
        <v>34989</v>
      </c>
      <c r="B182">
        <v>44.38</v>
      </c>
      <c r="C182">
        <v>5.62</v>
      </c>
      <c r="D182">
        <v>4.59</v>
      </c>
    </row>
    <row r="183" spans="1:4" x14ac:dyDescent="0.3">
      <c r="A183" s="2">
        <v>35086</v>
      </c>
      <c r="B183">
        <v>43.57</v>
      </c>
      <c r="C183">
        <v>6.43</v>
      </c>
      <c r="D183">
        <v>5.4</v>
      </c>
    </row>
    <row r="184" spans="1:4" x14ac:dyDescent="0.3">
      <c r="A184" s="2">
        <v>35158</v>
      </c>
      <c r="B184">
        <v>43.56</v>
      </c>
      <c r="C184">
        <v>6.44</v>
      </c>
      <c r="D184">
        <v>5.41</v>
      </c>
    </row>
    <row r="185" spans="1:4" x14ac:dyDescent="0.3">
      <c r="A185" s="2">
        <v>35254</v>
      </c>
      <c r="B185">
        <v>44.3</v>
      </c>
      <c r="C185">
        <v>5.7</v>
      </c>
      <c r="D185">
        <v>4.67</v>
      </c>
    </row>
    <row r="186" spans="1:4" x14ac:dyDescent="0.3">
      <c r="A186" s="2">
        <v>35347</v>
      </c>
      <c r="B186">
        <v>43.4</v>
      </c>
      <c r="C186">
        <v>6.6</v>
      </c>
      <c r="D186">
        <v>5.57</v>
      </c>
    </row>
    <row r="187" spans="1:4" x14ac:dyDescent="0.3">
      <c r="A187" s="2">
        <v>35437</v>
      </c>
      <c r="B187">
        <v>43.51</v>
      </c>
      <c r="C187">
        <v>6.49</v>
      </c>
      <c r="D187">
        <v>5.46</v>
      </c>
    </row>
    <row r="188" spans="1:4" x14ac:dyDescent="0.3">
      <c r="A188" s="2">
        <v>35549</v>
      </c>
      <c r="B188">
        <v>42.8</v>
      </c>
      <c r="C188">
        <v>7.2</v>
      </c>
      <c r="D188">
        <v>6.17</v>
      </c>
    </row>
    <row r="189" spans="1:4" x14ac:dyDescent="0.3">
      <c r="A189" s="2">
        <v>35628</v>
      </c>
      <c r="B189">
        <v>44.1</v>
      </c>
      <c r="C189">
        <v>5.9</v>
      </c>
      <c r="D189">
        <v>4.87</v>
      </c>
    </row>
    <row r="190" spans="1:4" x14ac:dyDescent="0.3">
      <c r="A190" s="2">
        <v>35738</v>
      </c>
      <c r="B190">
        <v>45.24</v>
      </c>
      <c r="C190">
        <v>4.76</v>
      </c>
      <c r="D190">
        <v>3.73</v>
      </c>
    </row>
    <row r="191" spans="1:4" x14ac:dyDescent="0.3">
      <c r="A191" s="2">
        <v>35802</v>
      </c>
      <c r="B191">
        <v>44.24</v>
      </c>
      <c r="C191">
        <v>5.76</v>
      </c>
      <c r="D191">
        <v>4.7300000000000004</v>
      </c>
    </row>
    <row r="192" spans="1:4" x14ac:dyDescent="0.3">
      <c r="A192" s="2">
        <v>35901</v>
      </c>
      <c r="B192">
        <v>43.87</v>
      </c>
      <c r="C192">
        <v>6.13</v>
      </c>
      <c r="D192">
        <v>5.0999999999999899</v>
      </c>
    </row>
    <row r="193" spans="1:4" x14ac:dyDescent="0.3">
      <c r="A193" s="2">
        <v>35976</v>
      </c>
      <c r="B193">
        <v>44.11</v>
      </c>
      <c r="C193">
        <v>5.89</v>
      </c>
      <c r="D193">
        <v>4.8600000000000003</v>
      </c>
    </row>
    <row r="194" spans="1:4" x14ac:dyDescent="0.3">
      <c r="A194" s="2">
        <v>36094</v>
      </c>
      <c r="B194">
        <v>44.64</v>
      </c>
      <c r="C194">
        <v>5.36</v>
      </c>
      <c r="D194">
        <v>4.33</v>
      </c>
    </row>
    <row r="195" spans="1:4" x14ac:dyDescent="0.3">
      <c r="A195" s="2">
        <v>36166</v>
      </c>
      <c r="B195">
        <v>44.7</v>
      </c>
      <c r="C195">
        <v>5.3</v>
      </c>
      <c r="D195">
        <v>4.2699999999999898</v>
      </c>
    </row>
    <row r="196" spans="1:4" x14ac:dyDescent="0.3">
      <c r="A196" s="2">
        <v>36269</v>
      </c>
      <c r="B196">
        <v>44.45</v>
      </c>
      <c r="C196">
        <v>5.55</v>
      </c>
      <c r="D196">
        <v>4.5199999999999898</v>
      </c>
    </row>
    <row r="197" spans="1:4" x14ac:dyDescent="0.3">
      <c r="A197" s="2">
        <v>36360</v>
      </c>
      <c r="B197">
        <v>44.71</v>
      </c>
      <c r="C197">
        <v>5.29</v>
      </c>
      <c r="D197">
        <v>4.26</v>
      </c>
    </row>
    <row r="198" spans="1:4" x14ac:dyDescent="0.3">
      <c r="A198" s="2">
        <v>36467</v>
      </c>
      <c r="B198">
        <v>44.15</v>
      </c>
      <c r="C198">
        <v>5.85</v>
      </c>
      <c r="D198">
        <v>4.82</v>
      </c>
    </row>
    <row r="199" spans="1:4" x14ac:dyDescent="0.3">
      <c r="A199" s="2">
        <v>36537</v>
      </c>
      <c r="B199">
        <v>44.68</v>
      </c>
      <c r="C199">
        <v>5.32</v>
      </c>
      <c r="D199">
        <v>4.29</v>
      </c>
    </row>
    <row r="200" spans="1:4" x14ac:dyDescent="0.3">
      <c r="A200" s="2">
        <v>36649</v>
      </c>
      <c r="B200">
        <v>44.22</v>
      </c>
      <c r="C200">
        <v>5.78</v>
      </c>
      <c r="D200">
        <v>4.75</v>
      </c>
    </row>
    <row r="201" spans="1:4" x14ac:dyDescent="0.3">
      <c r="A201" s="2">
        <v>36724</v>
      </c>
      <c r="B201">
        <v>44.36</v>
      </c>
      <c r="C201">
        <v>5.64</v>
      </c>
      <c r="D201">
        <v>4.6100000000000003</v>
      </c>
    </row>
    <row r="202" spans="1:4" x14ac:dyDescent="0.3">
      <c r="A202" s="2">
        <v>36830</v>
      </c>
      <c r="B202">
        <v>44.38</v>
      </c>
      <c r="C202">
        <v>5.62</v>
      </c>
      <c r="D202">
        <v>4.59</v>
      </c>
    </row>
    <row r="203" spans="1:4" x14ac:dyDescent="0.3">
      <c r="A203" s="2">
        <v>36937</v>
      </c>
      <c r="B203">
        <v>44.7</v>
      </c>
      <c r="C203">
        <v>5.3</v>
      </c>
      <c r="D203">
        <v>4.2699999999999898</v>
      </c>
    </row>
    <row r="204" spans="1:4" x14ac:dyDescent="0.3">
      <c r="A204" s="2">
        <v>36959</v>
      </c>
      <c r="B204">
        <v>44.68</v>
      </c>
      <c r="C204">
        <v>5.32</v>
      </c>
      <c r="D204">
        <v>4.29</v>
      </c>
    </row>
    <row r="205" spans="1:4" x14ac:dyDescent="0.3">
      <c r="A205" s="2">
        <v>36999</v>
      </c>
      <c r="B205">
        <v>44.8</v>
      </c>
      <c r="C205">
        <v>5.2</v>
      </c>
      <c r="D205">
        <v>4.17</v>
      </c>
    </row>
    <row r="206" spans="1:4" x14ac:dyDescent="0.3">
      <c r="A206" s="2">
        <v>37075</v>
      </c>
      <c r="B206">
        <v>44.93</v>
      </c>
      <c r="C206">
        <v>5.07</v>
      </c>
      <c r="D206">
        <v>4.04</v>
      </c>
    </row>
    <row r="207" spans="1:4" x14ac:dyDescent="0.3">
      <c r="A207" s="2">
        <v>37180</v>
      </c>
      <c r="B207">
        <v>44.67</v>
      </c>
      <c r="C207">
        <v>5.33</v>
      </c>
      <c r="D207">
        <v>4.3</v>
      </c>
    </row>
    <row r="208" spans="1:4" x14ac:dyDescent="0.3">
      <c r="A208" s="2">
        <v>37271</v>
      </c>
      <c r="B208">
        <v>44.7</v>
      </c>
      <c r="C208">
        <v>5.3</v>
      </c>
      <c r="D208">
        <v>4.2699999999999898</v>
      </c>
    </row>
    <row r="209" spans="1:4" x14ac:dyDescent="0.3">
      <c r="A209" s="2">
        <v>37355</v>
      </c>
      <c r="B209">
        <v>44.42</v>
      </c>
      <c r="C209">
        <v>5.58</v>
      </c>
      <c r="D209">
        <v>4.55</v>
      </c>
    </row>
    <row r="210" spans="1:4" x14ac:dyDescent="0.3">
      <c r="A210" s="2">
        <v>37448</v>
      </c>
      <c r="B210">
        <v>44.62</v>
      </c>
      <c r="C210">
        <v>5.38</v>
      </c>
      <c r="D210">
        <v>4.3499999999999899</v>
      </c>
    </row>
    <row r="211" spans="1:4" x14ac:dyDescent="0.3">
      <c r="A211" s="2">
        <v>37560</v>
      </c>
      <c r="B211">
        <v>44.59</v>
      </c>
      <c r="C211">
        <v>5.41</v>
      </c>
      <c r="D211">
        <v>4.38</v>
      </c>
    </row>
    <row r="212" spans="1:4" x14ac:dyDescent="0.3">
      <c r="A212" s="2">
        <v>37634</v>
      </c>
      <c r="B212">
        <v>44.94</v>
      </c>
      <c r="C212">
        <v>5.0599999999999898</v>
      </c>
      <c r="D212">
        <v>4.03</v>
      </c>
    </row>
    <row r="213" spans="1:4" x14ac:dyDescent="0.3">
      <c r="A213" s="2">
        <v>37742</v>
      </c>
      <c r="B213">
        <v>44.24</v>
      </c>
      <c r="C213">
        <v>5.76</v>
      </c>
      <c r="D213">
        <v>4.7300000000000004</v>
      </c>
    </row>
    <row r="214" spans="1:4" x14ac:dyDescent="0.3">
      <c r="A214" s="2">
        <v>37802</v>
      </c>
      <c r="B214">
        <v>45.36</v>
      </c>
      <c r="C214">
        <v>4.6399999999999899</v>
      </c>
      <c r="D214">
        <v>3.61</v>
      </c>
    </row>
    <row r="215" spans="1:4" x14ac:dyDescent="0.3">
      <c r="A215" s="2">
        <v>37929</v>
      </c>
      <c r="B215">
        <v>44.45</v>
      </c>
      <c r="C215">
        <v>5.55</v>
      </c>
      <c r="D215">
        <v>4.5199999999999898</v>
      </c>
    </row>
    <row r="216" spans="1:4" x14ac:dyDescent="0.3">
      <c r="A216" s="2">
        <v>38008</v>
      </c>
      <c r="B216">
        <v>44.39</v>
      </c>
      <c r="C216">
        <v>5.61</v>
      </c>
      <c r="D216">
        <v>4.58</v>
      </c>
    </row>
    <row r="217" spans="1:4" x14ac:dyDescent="0.3">
      <c r="A217" s="2">
        <v>38099</v>
      </c>
      <c r="B217">
        <v>44.63</v>
      </c>
      <c r="C217">
        <v>5.37</v>
      </c>
      <c r="D217">
        <v>4.34</v>
      </c>
    </row>
    <row r="218" spans="1:4" x14ac:dyDescent="0.3">
      <c r="A218" s="2">
        <v>38182</v>
      </c>
      <c r="B218">
        <v>44.27</v>
      </c>
      <c r="C218">
        <v>5.73</v>
      </c>
      <c r="D218">
        <v>4.7</v>
      </c>
    </row>
    <row r="219" spans="1:4" x14ac:dyDescent="0.3">
      <c r="A219" s="2">
        <v>38364</v>
      </c>
      <c r="B219">
        <v>44.34</v>
      </c>
      <c r="C219">
        <v>5.66</v>
      </c>
      <c r="D219">
        <v>4.63</v>
      </c>
    </row>
    <row r="220" spans="1:4" x14ac:dyDescent="0.3">
      <c r="A220" s="2">
        <v>38412</v>
      </c>
      <c r="B220">
        <v>44.18</v>
      </c>
      <c r="C220">
        <v>5.82</v>
      </c>
      <c r="D220">
        <v>4.79</v>
      </c>
    </row>
    <row r="221" spans="1:4" x14ac:dyDescent="0.3">
      <c r="A221" s="2">
        <v>38467</v>
      </c>
      <c r="B221">
        <v>44.47</v>
      </c>
      <c r="C221">
        <v>5.53</v>
      </c>
      <c r="D221">
        <v>4.5</v>
      </c>
    </row>
    <row r="222" spans="1:4" x14ac:dyDescent="0.3">
      <c r="A222" s="2">
        <v>38552</v>
      </c>
      <c r="B222">
        <v>44.82</v>
      </c>
      <c r="C222">
        <v>5.18</v>
      </c>
      <c r="D222">
        <v>4.1500000000000004</v>
      </c>
    </row>
    <row r="223" spans="1:4" x14ac:dyDescent="0.3">
      <c r="A223" s="2">
        <v>38643</v>
      </c>
      <c r="B223">
        <v>44.82</v>
      </c>
      <c r="C223">
        <v>5.18</v>
      </c>
      <c r="D223">
        <v>4.1500000000000004</v>
      </c>
    </row>
    <row r="224" spans="1:4" x14ac:dyDescent="0.3">
      <c r="A224" s="2">
        <v>38770</v>
      </c>
      <c r="B224">
        <v>45.03</v>
      </c>
      <c r="C224">
        <v>4.97</v>
      </c>
      <c r="D224">
        <v>3.94</v>
      </c>
    </row>
    <row r="225" spans="1:4" x14ac:dyDescent="0.3">
      <c r="A225" s="2">
        <v>38820</v>
      </c>
      <c r="B225">
        <v>44.96</v>
      </c>
      <c r="C225">
        <v>5.04</v>
      </c>
      <c r="D225">
        <v>4.01</v>
      </c>
    </row>
    <row r="226" spans="1:4" x14ac:dyDescent="0.3">
      <c r="A226" s="2">
        <v>38915</v>
      </c>
      <c r="B226">
        <v>45.04</v>
      </c>
      <c r="C226">
        <v>4.96</v>
      </c>
      <c r="D226">
        <v>3.93</v>
      </c>
    </row>
    <row r="227" spans="1:4" x14ac:dyDescent="0.3">
      <c r="A227" s="2">
        <v>39036</v>
      </c>
      <c r="B227">
        <v>44.45</v>
      </c>
      <c r="C227">
        <v>5.55</v>
      </c>
      <c r="D227">
        <v>4.5199999999999898</v>
      </c>
    </row>
    <row r="228" spans="1:4" x14ac:dyDescent="0.3">
      <c r="A228" s="2">
        <v>39114</v>
      </c>
      <c r="B228">
        <v>44.8</v>
      </c>
      <c r="C228">
        <v>5.2</v>
      </c>
      <c r="D228">
        <v>4.17</v>
      </c>
    </row>
    <row r="229" spans="1:4" x14ac:dyDescent="0.3">
      <c r="A229" s="2">
        <v>39223</v>
      </c>
      <c r="B229">
        <v>45</v>
      </c>
      <c r="C229">
        <v>5</v>
      </c>
      <c r="D229">
        <v>3.97</v>
      </c>
    </row>
    <row r="230" spans="1:4" x14ac:dyDescent="0.3">
      <c r="A230" s="2">
        <v>39296</v>
      </c>
      <c r="B230">
        <v>45.05</v>
      </c>
      <c r="C230">
        <v>4.95</v>
      </c>
      <c r="D230">
        <v>3.92</v>
      </c>
    </row>
    <row r="231" spans="1:4" x14ac:dyDescent="0.3">
      <c r="A231" s="2">
        <v>39372</v>
      </c>
      <c r="B231">
        <v>45.42</v>
      </c>
      <c r="C231">
        <v>4.58</v>
      </c>
      <c r="D231">
        <v>3.55</v>
      </c>
    </row>
    <row r="232" spans="1:4" x14ac:dyDescent="0.3">
      <c r="A232" s="2">
        <v>39477</v>
      </c>
      <c r="B232">
        <v>45.21</v>
      </c>
      <c r="C232">
        <v>4.79</v>
      </c>
      <c r="D232">
        <v>3.76</v>
      </c>
    </row>
    <row r="233" spans="1:4" x14ac:dyDescent="0.3">
      <c r="A233" s="2">
        <v>39553</v>
      </c>
      <c r="B233">
        <v>44.97</v>
      </c>
      <c r="C233">
        <v>5.03</v>
      </c>
      <c r="D233">
        <v>4</v>
      </c>
    </row>
    <row r="234" spans="1:4" x14ac:dyDescent="0.3">
      <c r="A234" s="2">
        <v>39657</v>
      </c>
      <c r="B234">
        <v>45.47</v>
      </c>
      <c r="C234">
        <v>4.53</v>
      </c>
      <c r="D234">
        <v>3.5</v>
      </c>
    </row>
    <row r="235" spans="1:4" x14ac:dyDescent="0.3">
      <c r="A235" s="2">
        <v>39787</v>
      </c>
      <c r="B235">
        <v>45.75</v>
      </c>
      <c r="C235">
        <v>4.25</v>
      </c>
      <c r="D235">
        <v>3.22</v>
      </c>
    </row>
    <row r="236" spans="1:4" x14ac:dyDescent="0.3">
      <c r="A236" s="2">
        <v>39875</v>
      </c>
      <c r="B236">
        <v>45.24</v>
      </c>
      <c r="C236">
        <v>4.76</v>
      </c>
      <c r="D236">
        <v>3.73</v>
      </c>
    </row>
    <row r="237" spans="1:4" x14ac:dyDescent="0.3">
      <c r="A237" s="2">
        <v>39945</v>
      </c>
      <c r="B237">
        <v>45.31</v>
      </c>
      <c r="C237">
        <v>4.6900000000000004</v>
      </c>
      <c r="D237">
        <v>3.66</v>
      </c>
    </row>
    <row r="238" spans="1:4" x14ac:dyDescent="0.3">
      <c r="A238" s="2">
        <v>40044</v>
      </c>
      <c r="B238">
        <v>45.3</v>
      </c>
      <c r="C238">
        <v>4.7</v>
      </c>
      <c r="D238">
        <v>3.67</v>
      </c>
    </row>
    <row r="239" spans="1:4" x14ac:dyDescent="0.3">
      <c r="A239" s="2">
        <v>40150</v>
      </c>
      <c r="B239">
        <v>44.82</v>
      </c>
      <c r="C239">
        <v>5.18</v>
      </c>
      <c r="D239">
        <v>4.1500000000000004</v>
      </c>
    </row>
    <row r="240" spans="1:4" x14ac:dyDescent="0.3">
      <c r="A240" s="2">
        <v>40233</v>
      </c>
      <c r="B240">
        <v>44.75</v>
      </c>
      <c r="C240">
        <v>5.25</v>
      </c>
      <c r="D240">
        <v>4.22</v>
      </c>
    </row>
    <row r="241" spans="1:4" x14ac:dyDescent="0.3">
      <c r="A241" s="2">
        <v>40310</v>
      </c>
      <c r="B241">
        <v>45.36</v>
      </c>
      <c r="C241">
        <v>4.6399999999999899</v>
      </c>
      <c r="D241">
        <v>3.61</v>
      </c>
    </row>
    <row r="242" spans="1:4" x14ac:dyDescent="0.3">
      <c r="A242" s="2">
        <v>40380</v>
      </c>
      <c r="B242">
        <v>45.95</v>
      </c>
      <c r="C242">
        <v>4.05</v>
      </c>
      <c r="D242">
        <v>3.02</v>
      </c>
    </row>
    <row r="243" spans="1:4" x14ac:dyDescent="0.3">
      <c r="A243" s="2">
        <v>40414</v>
      </c>
      <c r="B243">
        <v>45.38</v>
      </c>
      <c r="C243">
        <v>4.62</v>
      </c>
      <c r="D243">
        <v>3.59</v>
      </c>
    </row>
    <row r="244" spans="1:4" x14ac:dyDescent="0.3">
      <c r="A244" s="2">
        <v>40490</v>
      </c>
      <c r="B244">
        <v>45.44</v>
      </c>
      <c r="C244">
        <v>4.5599999999999898</v>
      </c>
      <c r="D244">
        <v>3.53</v>
      </c>
    </row>
    <row r="245" spans="1:4" x14ac:dyDescent="0.3">
      <c r="A245" s="2">
        <v>40589</v>
      </c>
      <c r="B245">
        <v>45.98</v>
      </c>
      <c r="C245">
        <v>4.0199999999999898</v>
      </c>
      <c r="D245">
        <v>2.99</v>
      </c>
    </row>
    <row r="246" spans="1:4" x14ac:dyDescent="0.3">
      <c r="A246" s="2">
        <v>40681</v>
      </c>
      <c r="B246">
        <v>45.29</v>
      </c>
      <c r="C246">
        <v>4.71</v>
      </c>
      <c r="D246">
        <v>3.68</v>
      </c>
    </row>
    <row r="247" spans="1:4" x14ac:dyDescent="0.3">
      <c r="A247" s="2">
        <v>40750</v>
      </c>
      <c r="B247">
        <v>45.66</v>
      </c>
      <c r="C247">
        <v>4.34</v>
      </c>
      <c r="D247">
        <v>3.31</v>
      </c>
    </row>
    <row r="248" spans="1:4" x14ac:dyDescent="0.3">
      <c r="A248" s="2">
        <v>40885</v>
      </c>
      <c r="B248">
        <v>45.76</v>
      </c>
      <c r="C248">
        <v>4.24</v>
      </c>
      <c r="D248">
        <v>3.21</v>
      </c>
    </row>
    <row r="249" spans="1:4" x14ac:dyDescent="0.3">
      <c r="A249" s="2">
        <v>40953</v>
      </c>
      <c r="B249">
        <v>46.13</v>
      </c>
      <c r="C249">
        <v>3.87</v>
      </c>
      <c r="D249">
        <v>2.84</v>
      </c>
    </row>
    <row r="250" spans="1:4" x14ac:dyDescent="0.3">
      <c r="A250" s="2">
        <v>41039</v>
      </c>
      <c r="B250">
        <v>45.77</v>
      </c>
      <c r="C250">
        <v>4.2300000000000004</v>
      </c>
      <c r="D250">
        <v>3.2</v>
      </c>
    </row>
    <row r="251" spans="1:4" x14ac:dyDescent="0.3">
      <c r="A251" s="2">
        <v>41149</v>
      </c>
      <c r="B251">
        <v>46.01</v>
      </c>
      <c r="C251">
        <v>3.99</v>
      </c>
      <c r="D251">
        <v>2.96</v>
      </c>
    </row>
    <row r="252" spans="1:4" x14ac:dyDescent="0.3">
      <c r="A252" s="2">
        <v>41249</v>
      </c>
      <c r="B252">
        <v>46.1</v>
      </c>
      <c r="C252">
        <v>3.9</v>
      </c>
      <c r="D252">
        <v>2.87</v>
      </c>
    </row>
    <row r="253" spans="1:4" x14ac:dyDescent="0.3">
      <c r="A253" s="2">
        <v>41338</v>
      </c>
      <c r="B253">
        <v>45.95</v>
      </c>
      <c r="C253">
        <v>4.05</v>
      </c>
      <c r="D253">
        <v>3.02</v>
      </c>
    </row>
    <row r="254" spans="1:4" x14ac:dyDescent="0.3">
      <c r="A254" s="2">
        <v>41415</v>
      </c>
      <c r="B254">
        <v>45.92</v>
      </c>
      <c r="C254">
        <v>4.08</v>
      </c>
      <c r="D254">
        <v>3.05</v>
      </c>
    </row>
    <row r="255" spans="1:4" x14ac:dyDescent="0.3">
      <c r="A255" s="2">
        <v>41535</v>
      </c>
      <c r="B255">
        <v>45.73</v>
      </c>
      <c r="C255">
        <v>4.2699999999999898</v>
      </c>
      <c r="D255">
        <v>3.24</v>
      </c>
    </row>
    <row r="256" spans="1:4" x14ac:dyDescent="0.3">
      <c r="A256" s="2">
        <v>41695</v>
      </c>
      <c r="B256">
        <v>46.08</v>
      </c>
      <c r="C256">
        <v>3.92</v>
      </c>
      <c r="D256">
        <v>2.89</v>
      </c>
    </row>
    <row r="257" spans="1:4" x14ac:dyDescent="0.3">
      <c r="A257" s="2">
        <v>41793</v>
      </c>
      <c r="B257">
        <v>46.07</v>
      </c>
      <c r="C257">
        <v>3.93</v>
      </c>
      <c r="D257">
        <v>2.9</v>
      </c>
    </row>
    <row r="258" spans="1:4" x14ac:dyDescent="0.3">
      <c r="A258" s="2">
        <v>41893</v>
      </c>
      <c r="B258">
        <v>45.94</v>
      </c>
      <c r="C258">
        <v>4.0599999999999898</v>
      </c>
      <c r="D258">
        <v>3.03</v>
      </c>
    </row>
    <row r="259" spans="1:4" x14ac:dyDescent="0.3">
      <c r="A259" s="2">
        <v>41955</v>
      </c>
      <c r="B259">
        <v>46.32</v>
      </c>
      <c r="C259">
        <v>3.68</v>
      </c>
      <c r="D259">
        <v>2.65</v>
      </c>
    </row>
    <row r="260" spans="1:4" x14ac:dyDescent="0.3">
      <c r="A260" s="2">
        <v>42075</v>
      </c>
      <c r="B260">
        <v>46.59</v>
      </c>
      <c r="C260">
        <v>3.41</v>
      </c>
      <c r="D260">
        <v>2.38</v>
      </c>
    </row>
    <row r="261" spans="1:4" x14ac:dyDescent="0.3">
      <c r="A261" s="2">
        <v>42178</v>
      </c>
      <c r="B261">
        <v>46.49</v>
      </c>
      <c r="C261">
        <v>3.51</v>
      </c>
      <c r="D261">
        <v>2.48</v>
      </c>
    </row>
    <row r="262" spans="1:4" x14ac:dyDescent="0.3">
      <c r="A262" s="2">
        <v>42243</v>
      </c>
      <c r="B262">
        <v>46.55</v>
      </c>
      <c r="C262">
        <v>3.45</v>
      </c>
      <c r="D262">
        <v>2.42</v>
      </c>
    </row>
    <row r="263" spans="1:4" x14ac:dyDescent="0.3">
      <c r="A263" s="2">
        <v>42402</v>
      </c>
      <c r="B263">
        <v>46.45</v>
      </c>
      <c r="C263">
        <v>3.55</v>
      </c>
      <c r="D263">
        <v>2.52</v>
      </c>
    </row>
    <row r="264" spans="1:4" x14ac:dyDescent="0.3">
      <c r="A264" s="2">
        <v>42515</v>
      </c>
      <c r="B264">
        <v>46.19</v>
      </c>
      <c r="C264">
        <v>3.81</v>
      </c>
      <c r="D264">
        <v>2.78</v>
      </c>
    </row>
    <row r="265" spans="1:4" x14ac:dyDescent="0.3">
      <c r="A265" s="2">
        <v>42621</v>
      </c>
      <c r="B265">
        <v>46.4</v>
      </c>
      <c r="C265">
        <v>3.6</v>
      </c>
      <c r="D265">
        <v>2.57</v>
      </c>
    </row>
    <row r="266" spans="1:4" x14ac:dyDescent="0.3">
      <c r="A266" s="2">
        <v>42705</v>
      </c>
      <c r="B266">
        <v>46.42</v>
      </c>
      <c r="C266">
        <v>3.58</v>
      </c>
      <c r="D266">
        <v>2.5499999999999901</v>
      </c>
    </row>
    <row r="267" spans="1:4" x14ac:dyDescent="0.3">
      <c r="A267" s="2">
        <v>42810</v>
      </c>
      <c r="B267">
        <v>47.05</v>
      </c>
      <c r="C267">
        <v>2.95</v>
      </c>
      <c r="D267">
        <v>1.92</v>
      </c>
    </row>
    <row r="268" spans="1:4" x14ac:dyDescent="0.3">
      <c r="A268" s="2">
        <v>42886</v>
      </c>
      <c r="B268">
        <v>46.07</v>
      </c>
      <c r="C268">
        <v>3.93</v>
      </c>
      <c r="D268">
        <v>2.9</v>
      </c>
    </row>
    <row r="269" spans="1:4" x14ac:dyDescent="0.3">
      <c r="A269" s="2">
        <v>42947</v>
      </c>
      <c r="B269">
        <v>46.44</v>
      </c>
      <c r="C269">
        <v>3.56</v>
      </c>
      <c r="D269">
        <v>2.52999999999999</v>
      </c>
    </row>
    <row r="270" spans="1:4" x14ac:dyDescent="0.3">
      <c r="A270" s="2">
        <v>43032</v>
      </c>
      <c r="B270">
        <v>46.43</v>
      </c>
      <c r="C270">
        <v>3.57</v>
      </c>
      <c r="D270">
        <v>2.54</v>
      </c>
    </row>
    <row r="271" spans="1:4" x14ac:dyDescent="0.3">
      <c r="A271" s="2">
        <v>43137</v>
      </c>
      <c r="B271">
        <v>46.86</v>
      </c>
      <c r="C271">
        <v>3.14</v>
      </c>
      <c r="D271">
        <v>2.11</v>
      </c>
    </row>
    <row r="272" spans="1:4" x14ac:dyDescent="0.3">
      <c r="A272" s="2">
        <v>43242</v>
      </c>
      <c r="B272">
        <v>46.66</v>
      </c>
      <c r="C272">
        <v>3.34</v>
      </c>
      <c r="D272">
        <v>2.31</v>
      </c>
    </row>
    <row r="273" spans="1:4" x14ac:dyDescent="0.3">
      <c r="A273" s="2">
        <v>43327</v>
      </c>
      <c r="B273">
        <v>46.66</v>
      </c>
      <c r="C273">
        <v>3.34</v>
      </c>
      <c r="D273">
        <v>2.31</v>
      </c>
    </row>
    <row r="274" spans="1:4" x14ac:dyDescent="0.3">
      <c r="A274" s="2">
        <v>43424</v>
      </c>
      <c r="B274">
        <v>46.64</v>
      </c>
      <c r="C274">
        <v>3.36</v>
      </c>
      <c r="D274">
        <v>2.33</v>
      </c>
    </row>
    <row r="275" spans="1:4" x14ac:dyDescent="0.3">
      <c r="A275" s="2">
        <v>43528</v>
      </c>
      <c r="B275">
        <v>46.28</v>
      </c>
      <c r="C275">
        <v>3.72</v>
      </c>
      <c r="D275">
        <v>2.69</v>
      </c>
    </row>
    <row r="276" spans="1:4" x14ac:dyDescent="0.3">
      <c r="A276" s="2">
        <v>43636</v>
      </c>
      <c r="B276">
        <v>46.43</v>
      </c>
      <c r="C276">
        <v>3.57</v>
      </c>
      <c r="D276">
        <v>2.54</v>
      </c>
    </row>
    <row r="277" spans="1:4" x14ac:dyDescent="0.3">
      <c r="A277" s="2">
        <v>43718</v>
      </c>
      <c r="B277">
        <v>47.09</v>
      </c>
      <c r="C277">
        <v>2.91</v>
      </c>
      <c r="D277">
        <v>1.88</v>
      </c>
    </row>
    <row r="278" spans="1:4" x14ac:dyDescent="0.3">
      <c r="A278" s="2">
        <v>44053</v>
      </c>
      <c r="B278">
        <v>46.96</v>
      </c>
      <c r="C278">
        <v>3.04</v>
      </c>
      <c r="D278">
        <v>2.00999999999999</v>
      </c>
    </row>
    <row r="279" spans="1:4" x14ac:dyDescent="0.3">
      <c r="A279" s="2">
        <v>44237</v>
      </c>
      <c r="B279">
        <v>46.64</v>
      </c>
      <c r="C279">
        <v>3.36</v>
      </c>
      <c r="D279">
        <v>2.33</v>
      </c>
    </row>
    <row r="280" spans="1:4" x14ac:dyDescent="0.3">
      <c r="A280" s="2">
        <v>44533</v>
      </c>
      <c r="B280">
        <v>47.24</v>
      </c>
      <c r="C280">
        <v>2.76</v>
      </c>
      <c r="D280">
        <v>1.73</v>
      </c>
    </row>
  </sheetData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153F90-B29D-47D6-A329-32F708E63091}">
  <dimension ref="A1:O331"/>
  <sheetViews>
    <sheetView topLeftCell="J1" workbookViewId="0">
      <selection activeCell="M6" sqref="M6"/>
    </sheetView>
  </sheetViews>
  <sheetFormatPr defaultRowHeight="14.4" x14ac:dyDescent="0.3"/>
  <cols>
    <col min="1" max="1" width="10.5546875" bestFit="1" customWidth="1"/>
  </cols>
  <sheetData>
    <row r="1" spans="1:15" s="1" customFormat="1" x14ac:dyDescent="0.3">
      <c r="A1" s="1" t="s">
        <v>0</v>
      </c>
      <c r="B1" s="1" t="s">
        <v>1</v>
      </c>
      <c r="C1" s="1" t="s">
        <v>2</v>
      </c>
      <c r="D1" s="1" t="s">
        <v>3</v>
      </c>
    </row>
    <row r="2" spans="1:15" x14ac:dyDescent="0.3">
      <c r="A2" s="2">
        <v>26753</v>
      </c>
      <c r="B2">
        <v>54</v>
      </c>
      <c r="C2">
        <v>-14</v>
      </c>
      <c r="D2">
        <v>-15.08</v>
      </c>
      <c r="F2">
        <v>3288</v>
      </c>
      <c r="G2">
        <v>34.690635681152003</v>
      </c>
      <c r="H2" s="2">
        <v>1</v>
      </c>
      <c r="I2">
        <f>IFERROR(VLOOKUP(H2,$A$2:$D$542,4,FALSE),IFERROR(VLOOKUP(H2,$A$2:$D$542,4),0))</f>
        <v>0</v>
      </c>
      <c r="K2">
        <f>MAX(D:D)</f>
        <v>-11.15</v>
      </c>
    </row>
    <row r="3" spans="1:15" x14ac:dyDescent="0.3">
      <c r="A3" s="2">
        <v>26785</v>
      </c>
      <c r="B3">
        <v>50.07</v>
      </c>
      <c r="C3">
        <v>-10.07</v>
      </c>
      <c r="D3">
        <v>-11.15</v>
      </c>
      <c r="F3">
        <v>10958</v>
      </c>
      <c r="G3">
        <v>33.539203643798999</v>
      </c>
      <c r="H3" s="2">
        <f>$H$2+F3-$F$2+1</f>
        <v>7672</v>
      </c>
      <c r="I3">
        <f>IFERROR(VLOOKUP(H3,A:D,4,FALSE),IFERROR(VLOOKUP(H3,A:D,4),0))</f>
        <v>0</v>
      </c>
      <c r="K3">
        <f>MIN(D:D)</f>
        <v>-44.7</v>
      </c>
    </row>
    <row r="4" spans="1:15" x14ac:dyDescent="0.3">
      <c r="A4" s="2">
        <v>26816</v>
      </c>
      <c r="B4">
        <v>50.38</v>
      </c>
      <c r="C4">
        <v>-10.38</v>
      </c>
      <c r="D4">
        <v>-11.46</v>
      </c>
      <c r="F4">
        <v>17897</v>
      </c>
      <c r="G4">
        <v>31.214303970336999</v>
      </c>
      <c r="H4" s="2">
        <f t="shared" ref="H4:H67" si="0">$H$2+F4-$F$2+1</f>
        <v>14611</v>
      </c>
      <c r="I4">
        <f t="shared" ref="I4:I67" si="1">IFERROR(VLOOKUP(H4,A:D,4,FALSE),IFERROR(VLOOKUP(H4,A:D,4),0))</f>
        <v>0</v>
      </c>
      <c r="L4" t="s">
        <v>9</v>
      </c>
      <c r="M4" t="s">
        <v>10</v>
      </c>
      <c r="N4" t="s">
        <v>11</v>
      </c>
      <c r="O4" t="s">
        <v>12</v>
      </c>
    </row>
    <row r="5" spans="1:15" x14ac:dyDescent="0.3">
      <c r="A5" s="2">
        <v>26846</v>
      </c>
      <c r="B5">
        <v>50.58</v>
      </c>
      <c r="C5">
        <v>-10.58</v>
      </c>
      <c r="D5">
        <v>-11.66</v>
      </c>
      <c r="F5">
        <v>20089</v>
      </c>
      <c r="G5">
        <v>26.610662460326999</v>
      </c>
      <c r="H5" s="2">
        <f t="shared" si="0"/>
        <v>16803</v>
      </c>
      <c r="I5">
        <f t="shared" si="1"/>
        <v>0</v>
      </c>
      <c r="K5">
        <f>CORREL(G10:G51,I10:I51)^2</f>
        <v>0.95870752428302874</v>
      </c>
      <c r="L5">
        <f>1-(SUM(J10:J51)/SUM(K10:K51))</f>
        <v>0.7943381397098086</v>
      </c>
      <c r="M5">
        <f>SUM(L10:L51)*100/SUM(I10:I51)</f>
        <v>9.5417383587400035</v>
      </c>
      <c r="N5">
        <f>SQRT(SUM(J10:J51))/COUNT(J10:J51)</f>
        <v>0.60032255260321243</v>
      </c>
      <c r="O5">
        <f>N5/_xlfn.STDEV.S(I10:I51)</f>
        <v>6.9138430725007499E-2</v>
      </c>
    </row>
    <row r="6" spans="1:15" x14ac:dyDescent="0.3">
      <c r="A6" s="2">
        <v>26877</v>
      </c>
      <c r="B6">
        <v>50.84</v>
      </c>
      <c r="C6">
        <v>-10.84</v>
      </c>
      <c r="D6">
        <v>-11.92</v>
      </c>
      <c r="F6">
        <v>22646</v>
      </c>
      <c r="G6">
        <v>22.128412246703999</v>
      </c>
      <c r="H6" s="2">
        <f t="shared" si="0"/>
        <v>19360</v>
      </c>
      <c r="I6">
        <f t="shared" si="1"/>
        <v>0</v>
      </c>
    </row>
    <row r="7" spans="1:15" x14ac:dyDescent="0.3">
      <c r="A7" s="2">
        <v>26908</v>
      </c>
      <c r="B7">
        <v>50.59</v>
      </c>
      <c r="C7">
        <v>-10.59</v>
      </c>
      <c r="D7">
        <v>-11.67</v>
      </c>
      <c r="F7">
        <v>24472</v>
      </c>
      <c r="G7">
        <v>17.764106750488001</v>
      </c>
      <c r="H7" s="2">
        <f t="shared" si="0"/>
        <v>21186</v>
      </c>
      <c r="I7">
        <f t="shared" si="1"/>
        <v>0</v>
      </c>
    </row>
    <row r="8" spans="1:15" x14ac:dyDescent="0.3">
      <c r="A8" s="2">
        <v>26938</v>
      </c>
      <c r="B8">
        <v>50.24</v>
      </c>
      <c r="C8">
        <v>-10.24</v>
      </c>
      <c r="D8">
        <v>-11.32</v>
      </c>
      <c r="F8">
        <v>27029</v>
      </c>
      <c r="G8">
        <v>8.3096256256103995</v>
      </c>
      <c r="H8" s="2">
        <f t="shared" si="0"/>
        <v>23743</v>
      </c>
      <c r="I8">
        <f t="shared" si="1"/>
        <v>0</v>
      </c>
    </row>
    <row r="9" spans="1:15" x14ac:dyDescent="0.3">
      <c r="A9" s="2">
        <v>26969</v>
      </c>
      <c r="B9">
        <v>50.52</v>
      </c>
      <c r="C9">
        <v>-10.52</v>
      </c>
      <c r="D9">
        <v>-11.6</v>
      </c>
      <c r="F9">
        <v>28124</v>
      </c>
      <c r="G9">
        <v>3.3116931915282999</v>
      </c>
      <c r="H9" s="2">
        <f t="shared" si="0"/>
        <v>24838</v>
      </c>
      <c r="I9">
        <f t="shared" si="1"/>
        <v>0</v>
      </c>
    </row>
    <row r="10" spans="1:15" x14ac:dyDescent="0.3">
      <c r="A10" s="2">
        <v>26998</v>
      </c>
      <c r="B10">
        <v>50.61</v>
      </c>
      <c r="C10">
        <v>-10.61</v>
      </c>
      <c r="D10">
        <v>-11.69</v>
      </c>
      <c r="F10">
        <v>29951</v>
      </c>
      <c r="G10">
        <v>-9.7438898086550001</v>
      </c>
      <c r="H10" s="2">
        <f t="shared" si="0"/>
        <v>26665</v>
      </c>
      <c r="I10">
        <v>-15.08</v>
      </c>
      <c r="J10">
        <f>(I10-G10)^2</f>
        <v>28.474071974175974</v>
      </c>
      <c r="K10">
        <f>(I10-AVERAGE($I$10:I$51))^2</f>
        <v>383.32045918367294</v>
      </c>
      <c r="L10">
        <f>(I10-G10)</f>
        <v>-5.336110191345</v>
      </c>
    </row>
    <row r="11" spans="1:15" x14ac:dyDescent="0.3">
      <c r="A11" s="2">
        <v>26999</v>
      </c>
      <c r="B11">
        <v>51.06</v>
      </c>
      <c r="C11">
        <v>-11.06</v>
      </c>
      <c r="D11">
        <v>-12.14</v>
      </c>
      <c r="F11">
        <v>31777</v>
      </c>
      <c r="G11">
        <v>-17.054611206050001</v>
      </c>
      <c r="H11" s="2">
        <f t="shared" si="0"/>
        <v>28491</v>
      </c>
      <c r="I11">
        <f t="shared" si="1"/>
        <v>-16.63</v>
      </c>
      <c r="J11">
        <f t="shared" ref="J11:J74" si="2">(I11-G11)^2</f>
        <v>0.18029467630323764</v>
      </c>
      <c r="K11">
        <f>(I11-AVERAGE($I$10:I$51))^2</f>
        <v>325.02938775510154</v>
      </c>
      <c r="L11">
        <f t="shared" ref="L11:L74" si="3">(I11-G11)</f>
        <v>0.42461120605000247</v>
      </c>
    </row>
    <row r="12" spans="1:15" x14ac:dyDescent="0.3">
      <c r="A12" s="2">
        <v>27030</v>
      </c>
      <c r="B12">
        <v>51.12</v>
      </c>
      <c r="C12">
        <v>-11.12</v>
      </c>
      <c r="D12">
        <v>-12.2</v>
      </c>
      <c r="F12">
        <v>33238</v>
      </c>
      <c r="G12">
        <v>-20.962516784670001</v>
      </c>
      <c r="H12" s="2">
        <f t="shared" si="0"/>
        <v>29952</v>
      </c>
      <c r="I12">
        <f t="shared" si="1"/>
        <v>-20.94</v>
      </c>
      <c r="J12">
        <f t="shared" si="2"/>
        <v>5.0700559187513E-4</v>
      </c>
      <c r="K12">
        <f>(I12-AVERAGE($I$10:I$51))^2</f>
        <v>188.19920204081586</v>
      </c>
      <c r="L12">
        <f t="shared" si="3"/>
        <v>2.2516784669999623E-2</v>
      </c>
    </row>
    <row r="13" spans="1:15" x14ac:dyDescent="0.3">
      <c r="A13" s="2">
        <v>27039</v>
      </c>
      <c r="B13">
        <v>51.1</v>
      </c>
      <c r="C13">
        <v>-11.1</v>
      </c>
      <c r="D13">
        <v>-12.18</v>
      </c>
      <c r="F13">
        <v>33603</v>
      </c>
      <c r="G13">
        <v>-20.425455093379998</v>
      </c>
      <c r="H13" s="2">
        <f t="shared" si="0"/>
        <v>30317</v>
      </c>
      <c r="I13">
        <f t="shared" si="1"/>
        <v>-21.55</v>
      </c>
      <c r="J13">
        <f t="shared" si="2"/>
        <v>1.2646012470049899</v>
      </c>
      <c r="K13">
        <f>(I13-AVERAGE($I$10:I$51))^2</f>
        <v>171.83464489795875</v>
      </c>
      <c r="L13">
        <f t="shared" si="3"/>
        <v>-1.1245449066200024</v>
      </c>
    </row>
    <row r="14" spans="1:15" x14ac:dyDescent="0.3">
      <c r="A14" s="2">
        <v>27044</v>
      </c>
      <c r="B14">
        <v>51.1</v>
      </c>
      <c r="C14">
        <v>-11.1</v>
      </c>
      <c r="D14">
        <v>-12.18</v>
      </c>
      <c r="F14">
        <v>33968</v>
      </c>
      <c r="G14">
        <v>-20.944025039669999</v>
      </c>
      <c r="H14" s="2">
        <f t="shared" si="0"/>
        <v>30682</v>
      </c>
      <c r="I14">
        <f t="shared" si="1"/>
        <v>-21.1</v>
      </c>
      <c r="J14">
        <f t="shared" si="2"/>
        <v>2.4328188249945912E-2</v>
      </c>
      <c r="K14">
        <f>(I14-AVERAGE($I$10:I$51))^2</f>
        <v>183.83485918367302</v>
      </c>
      <c r="L14">
        <f t="shared" si="3"/>
        <v>-0.15597496033000269</v>
      </c>
    </row>
    <row r="15" spans="1:15" x14ac:dyDescent="0.3">
      <c r="A15" s="2">
        <v>27049</v>
      </c>
      <c r="B15">
        <v>51.15</v>
      </c>
      <c r="C15">
        <v>-11.15</v>
      </c>
      <c r="D15">
        <v>-12.23</v>
      </c>
      <c r="F15">
        <v>34334</v>
      </c>
      <c r="G15">
        <v>-21.419422149660001</v>
      </c>
      <c r="H15" s="2">
        <f t="shared" si="0"/>
        <v>31048</v>
      </c>
      <c r="I15">
        <f t="shared" si="1"/>
        <v>-21.93</v>
      </c>
      <c r="J15">
        <f t="shared" si="2"/>
        <v>0.26068974125781436</v>
      </c>
      <c r="K15">
        <f>(I15-AVERAGE($I$10:I$51))^2</f>
        <v>162.01653061224451</v>
      </c>
      <c r="L15">
        <f t="shared" si="3"/>
        <v>-0.51057785033999892</v>
      </c>
    </row>
    <row r="16" spans="1:15" x14ac:dyDescent="0.3">
      <c r="A16" s="2">
        <v>27061</v>
      </c>
      <c r="B16">
        <v>51.09</v>
      </c>
      <c r="C16">
        <v>-11.09</v>
      </c>
      <c r="D16">
        <v>-12.17</v>
      </c>
      <c r="F16">
        <v>34699</v>
      </c>
      <c r="G16">
        <v>-21.775527954099999</v>
      </c>
      <c r="H16" s="2">
        <f t="shared" si="0"/>
        <v>31413</v>
      </c>
      <c r="I16">
        <f t="shared" si="1"/>
        <v>-23.44</v>
      </c>
      <c r="J16">
        <f t="shared" si="2"/>
        <v>2.7704671915825383</v>
      </c>
      <c r="K16">
        <f>(I16-AVERAGE($I$10:I$51))^2</f>
        <v>125.85634489795881</v>
      </c>
      <c r="L16">
        <f t="shared" si="3"/>
        <v>-1.664472045900002</v>
      </c>
    </row>
    <row r="17" spans="1:12" x14ac:dyDescent="0.3">
      <c r="A17" s="2">
        <v>27070</v>
      </c>
      <c r="B17">
        <v>51.05</v>
      </c>
      <c r="C17">
        <v>-11.05</v>
      </c>
      <c r="D17">
        <v>-12.13</v>
      </c>
      <c r="F17">
        <v>35064</v>
      </c>
      <c r="G17">
        <v>-22.33742904663</v>
      </c>
      <c r="H17" s="2">
        <f t="shared" si="0"/>
        <v>31778</v>
      </c>
      <c r="I17">
        <f t="shared" si="1"/>
        <v>-24.8</v>
      </c>
      <c r="J17">
        <f t="shared" si="2"/>
        <v>6.0642557003816364</v>
      </c>
      <c r="K17">
        <f>(I17-AVERAGE($I$10:I$51))^2</f>
        <v>97.191430612244588</v>
      </c>
      <c r="L17">
        <f t="shared" si="3"/>
        <v>-2.4625709533700011</v>
      </c>
    </row>
    <row r="18" spans="1:12" x14ac:dyDescent="0.3">
      <c r="A18" s="2">
        <v>27075</v>
      </c>
      <c r="B18">
        <v>50.78</v>
      </c>
      <c r="C18">
        <v>-10.78</v>
      </c>
      <c r="D18">
        <v>-11.86</v>
      </c>
      <c r="F18">
        <v>35429</v>
      </c>
      <c r="G18">
        <v>-22.997945785519999</v>
      </c>
      <c r="H18" s="2">
        <f t="shared" si="0"/>
        <v>32143</v>
      </c>
      <c r="I18">
        <f t="shared" si="1"/>
        <v>-26.03</v>
      </c>
      <c r="J18">
        <f t="shared" si="2"/>
        <v>9.1933527595459434</v>
      </c>
      <c r="K18">
        <f>(I18-AVERAGE($I$10:I$51))^2</f>
        <v>74.452244897958906</v>
      </c>
      <c r="L18">
        <f t="shared" si="3"/>
        <v>-3.0320542144800022</v>
      </c>
    </row>
    <row r="19" spans="1:12" x14ac:dyDescent="0.3">
      <c r="A19" s="2">
        <v>27080</v>
      </c>
      <c r="B19">
        <v>51.15</v>
      </c>
      <c r="C19">
        <v>-11.15</v>
      </c>
      <c r="D19">
        <v>-12.23</v>
      </c>
      <c r="F19">
        <v>35795</v>
      </c>
      <c r="G19">
        <v>-23.723289489750002</v>
      </c>
      <c r="H19" s="2">
        <f t="shared" si="0"/>
        <v>32509</v>
      </c>
      <c r="I19">
        <f t="shared" si="1"/>
        <v>-27.28</v>
      </c>
      <c r="J19">
        <f t="shared" si="2"/>
        <v>12.65018965372281</v>
      </c>
      <c r="K19">
        <f>(I19-AVERAGE($I$10:I$51))^2</f>
        <v>54.443316326530372</v>
      </c>
      <c r="L19">
        <f t="shared" si="3"/>
        <v>-3.5567105102499994</v>
      </c>
    </row>
    <row r="20" spans="1:12" x14ac:dyDescent="0.3">
      <c r="A20" s="2">
        <v>27085</v>
      </c>
      <c r="B20">
        <v>51.05</v>
      </c>
      <c r="C20">
        <v>-11.05</v>
      </c>
      <c r="D20">
        <v>-12.13</v>
      </c>
      <c r="F20">
        <v>36160</v>
      </c>
      <c r="G20">
        <v>-24.870166778560002</v>
      </c>
      <c r="H20" s="2">
        <f t="shared" si="0"/>
        <v>32874</v>
      </c>
      <c r="I20">
        <f t="shared" si="1"/>
        <v>-27.48</v>
      </c>
      <c r="J20">
        <f t="shared" si="2"/>
        <v>6.8112294437318823</v>
      </c>
      <c r="K20">
        <f>(I20-AVERAGE($I$10:I$51))^2</f>
        <v>51.531887755101813</v>
      </c>
      <c r="L20">
        <f t="shared" si="3"/>
        <v>-2.6098332214399989</v>
      </c>
    </row>
    <row r="21" spans="1:12" x14ac:dyDescent="0.3">
      <c r="A21" s="2">
        <v>27088</v>
      </c>
      <c r="B21">
        <v>51.42</v>
      </c>
      <c r="C21">
        <v>-11.42</v>
      </c>
      <c r="D21">
        <v>-12.5</v>
      </c>
      <c r="F21">
        <v>36525</v>
      </c>
      <c r="G21">
        <v>-26.11830329895</v>
      </c>
      <c r="H21" s="2">
        <f t="shared" si="0"/>
        <v>33239</v>
      </c>
      <c r="I21">
        <f t="shared" si="1"/>
        <v>-28.45</v>
      </c>
      <c r="J21">
        <f t="shared" si="2"/>
        <v>5.4368095056874504</v>
      </c>
      <c r="K21">
        <f>(I21-AVERAGE($I$10:I$51))^2</f>
        <v>38.546359183673289</v>
      </c>
      <c r="L21">
        <f t="shared" si="3"/>
        <v>-2.3316967010499994</v>
      </c>
    </row>
    <row r="22" spans="1:12" x14ac:dyDescent="0.3">
      <c r="A22" s="2">
        <v>27089</v>
      </c>
      <c r="B22">
        <v>51.38</v>
      </c>
      <c r="C22">
        <v>-11.38</v>
      </c>
      <c r="D22">
        <v>-12.46</v>
      </c>
      <c r="F22">
        <v>36890</v>
      </c>
      <c r="G22">
        <v>-27.38306427002</v>
      </c>
      <c r="H22" s="2">
        <f t="shared" si="0"/>
        <v>33604</v>
      </c>
      <c r="I22">
        <f t="shared" si="1"/>
        <v>-29.95</v>
      </c>
      <c r="J22">
        <f t="shared" si="2"/>
        <v>6.5891590418479504</v>
      </c>
      <c r="K22">
        <f>(I22-AVERAGE($I$10:I$51))^2</f>
        <v>22.170644897959047</v>
      </c>
      <c r="L22">
        <f t="shared" si="3"/>
        <v>-2.5669357299799991</v>
      </c>
    </row>
    <row r="23" spans="1:12" x14ac:dyDescent="0.3">
      <c r="A23" s="2">
        <v>27093</v>
      </c>
      <c r="B23">
        <v>51.4</v>
      </c>
      <c r="C23">
        <v>-11.4</v>
      </c>
      <c r="D23">
        <v>-12.48</v>
      </c>
      <c r="F23">
        <v>37256</v>
      </c>
      <c r="G23">
        <v>-28.717748641970001</v>
      </c>
      <c r="H23" s="2">
        <f t="shared" si="0"/>
        <v>33970</v>
      </c>
      <c r="I23">
        <f t="shared" si="1"/>
        <v>-30.61</v>
      </c>
      <c r="J23">
        <f t="shared" si="2"/>
        <v>3.5806152019663733</v>
      </c>
      <c r="K23">
        <f>(I23-AVERAGE($I$10:I$51))^2</f>
        <v>16.39093061224478</v>
      </c>
      <c r="L23">
        <f t="shared" si="3"/>
        <v>-1.8922513580299984</v>
      </c>
    </row>
    <row r="24" spans="1:12" x14ac:dyDescent="0.3">
      <c r="A24" s="2">
        <v>27098</v>
      </c>
      <c r="B24">
        <v>51.36</v>
      </c>
      <c r="C24">
        <v>-11.36</v>
      </c>
      <c r="D24">
        <v>-12.44</v>
      </c>
      <c r="F24">
        <v>37621</v>
      </c>
      <c r="G24">
        <v>-30.329412460330001</v>
      </c>
      <c r="H24" s="2">
        <f t="shared" si="0"/>
        <v>34335</v>
      </c>
      <c r="I24">
        <f t="shared" si="1"/>
        <v>-32.28</v>
      </c>
      <c r="J24">
        <f t="shared" si="2"/>
        <v>3.8047917499158634</v>
      </c>
      <c r="K24">
        <f>(I24-AVERAGE($I$10:I$51))^2</f>
        <v>5.657602040816248</v>
      </c>
      <c r="L24">
        <f t="shared" si="3"/>
        <v>-1.9505875396699999</v>
      </c>
    </row>
    <row r="25" spans="1:12" x14ac:dyDescent="0.3">
      <c r="A25" s="2">
        <v>27120</v>
      </c>
      <c r="B25">
        <v>51.34</v>
      </c>
      <c r="C25">
        <v>-11.34</v>
      </c>
      <c r="D25">
        <v>-12.42</v>
      </c>
      <c r="F25">
        <v>37986</v>
      </c>
      <c r="G25">
        <v>-31.92458152771</v>
      </c>
      <c r="H25" s="2">
        <f t="shared" si="0"/>
        <v>34700</v>
      </c>
      <c r="I25">
        <f t="shared" si="1"/>
        <v>-33.729999999999897</v>
      </c>
      <c r="J25">
        <f t="shared" si="2"/>
        <v>3.2595358600855868</v>
      </c>
      <c r="K25">
        <f>(I25-AVERAGE($I$10:I$51))^2</f>
        <v>0.86224489795934578</v>
      </c>
      <c r="L25">
        <f t="shared" si="3"/>
        <v>-1.8054184722898974</v>
      </c>
    </row>
    <row r="26" spans="1:12" x14ac:dyDescent="0.3">
      <c r="A26" s="2">
        <v>27124</v>
      </c>
      <c r="B26">
        <v>50.98</v>
      </c>
      <c r="C26">
        <v>-10.98</v>
      </c>
      <c r="D26">
        <v>-12.06</v>
      </c>
      <c r="F26">
        <v>38351</v>
      </c>
      <c r="G26">
        <v>-33.254383087160001</v>
      </c>
      <c r="H26" s="2">
        <f t="shared" si="0"/>
        <v>35065</v>
      </c>
      <c r="I26">
        <f t="shared" si="1"/>
        <v>-35.51</v>
      </c>
      <c r="J26">
        <f t="shared" si="2"/>
        <v>5.0878076574898392</v>
      </c>
      <c r="K26">
        <f>(I26-AVERAGE($I$10:I$51))^2</f>
        <v>0.72493061224492061</v>
      </c>
      <c r="L26">
        <f t="shared" si="3"/>
        <v>-2.2556169128399972</v>
      </c>
    </row>
    <row r="27" spans="1:12" x14ac:dyDescent="0.3">
      <c r="A27" s="2">
        <v>27129</v>
      </c>
      <c r="B27">
        <v>51.25</v>
      </c>
      <c r="C27">
        <v>-11.25</v>
      </c>
      <c r="D27">
        <v>-12.33</v>
      </c>
      <c r="F27">
        <v>38717</v>
      </c>
      <c r="G27">
        <v>-34.39315032959</v>
      </c>
      <c r="H27" s="2">
        <f t="shared" si="0"/>
        <v>35431</v>
      </c>
      <c r="I27">
        <f t="shared" si="1"/>
        <v>-35.44</v>
      </c>
      <c r="J27">
        <f t="shared" si="2"/>
        <v>1.0958942324375207</v>
      </c>
      <c r="K27">
        <f>(I27-AVERAGE($I$10:I$51))^2</f>
        <v>0.61063061224491832</v>
      </c>
      <c r="L27">
        <f t="shared" si="3"/>
        <v>-1.0468496704099977</v>
      </c>
    </row>
    <row r="28" spans="1:12" x14ac:dyDescent="0.3">
      <c r="A28" s="2">
        <v>27134</v>
      </c>
      <c r="B28">
        <v>51.26</v>
      </c>
      <c r="C28">
        <v>-11.26</v>
      </c>
      <c r="D28">
        <v>-12.34</v>
      </c>
      <c r="F28">
        <v>39082</v>
      </c>
      <c r="G28">
        <v>-34.74112701416</v>
      </c>
      <c r="H28" s="2">
        <f t="shared" si="0"/>
        <v>35796</v>
      </c>
      <c r="I28">
        <f t="shared" si="1"/>
        <v>-37.119999999999898</v>
      </c>
      <c r="J28">
        <f t="shared" si="2"/>
        <v>5.6590366827588321</v>
      </c>
      <c r="K28">
        <f>(I28-AVERAGE($I$10:I$51))^2</f>
        <v>6.0586306122444711</v>
      </c>
      <c r="L28">
        <f t="shared" si="3"/>
        <v>-2.378872985839898</v>
      </c>
    </row>
    <row r="29" spans="1:12" x14ac:dyDescent="0.3">
      <c r="A29" s="2">
        <v>27139</v>
      </c>
      <c r="B29">
        <v>51.56</v>
      </c>
      <c r="C29">
        <v>-11.56</v>
      </c>
      <c r="D29">
        <v>-12.64</v>
      </c>
      <c r="F29">
        <v>39447</v>
      </c>
      <c r="G29">
        <v>-34.473854064939999</v>
      </c>
      <c r="H29" s="2">
        <f t="shared" si="0"/>
        <v>36161</v>
      </c>
      <c r="I29">
        <f t="shared" si="1"/>
        <v>-36.6</v>
      </c>
      <c r="J29">
        <f t="shared" si="2"/>
        <v>4.5204965371721704</v>
      </c>
      <c r="K29">
        <f>(I29-AVERAGE($I$10:I$51))^2</f>
        <v>3.7691448979592486</v>
      </c>
      <c r="L29">
        <f t="shared" si="3"/>
        <v>-2.126145935060002</v>
      </c>
    </row>
    <row r="30" spans="1:12" x14ac:dyDescent="0.3">
      <c r="A30" s="2">
        <v>27144</v>
      </c>
      <c r="B30">
        <v>51.54</v>
      </c>
      <c r="C30">
        <v>-11.54</v>
      </c>
      <c r="D30">
        <v>-12.62</v>
      </c>
      <c r="F30">
        <v>39812</v>
      </c>
      <c r="G30">
        <v>-33.877727508539998</v>
      </c>
      <c r="H30" s="2">
        <f t="shared" si="0"/>
        <v>36526</v>
      </c>
      <c r="I30">
        <f t="shared" si="1"/>
        <v>-36.520000000000003</v>
      </c>
      <c r="J30">
        <f t="shared" si="2"/>
        <v>6.9816039191262638</v>
      </c>
      <c r="K30">
        <f>(I30-AVERAGE($I$10:I$51))^2</f>
        <v>3.4649163265306808</v>
      </c>
      <c r="L30">
        <f t="shared" si="3"/>
        <v>-2.6422724914600053</v>
      </c>
    </row>
    <row r="31" spans="1:12" x14ac:dyDescent="0.3">
      <c r="A31" s="2">
        <v>27149</v>
      </c>
      <c r="B31">
        <v>51.52</v>
      </c>
      <c r="C31">
        <v>-11.52</v>
      </c>
      <c r="D31">
        <v>-12.6</v>
      </c>
      <c r="F31">
        <v>40178</v>
      </c>
      <c r="G31">
        <v>-33.807945251459998</v>
      </c>
      <c r="H31" s="2">
        <f t="shared" si="0"/>
        <v>36892</v>
      </c>
      <c r="I31">
        <f t="shared" si="1"/>
        <v>-36.549999999999898</v>
      </c>
      <c r="J31">
        <f t="shared" si="2"/>
        <v>7.5188642439902136</v>
      </c>
      <c r="K31">
        <f>(I31-AVERAGE($I$10:I$51))^2</f>
        <v>3.5775020408159972</v>
      </c>
      <c r="L31">
        <f t="shared" si="3"/>
        <v>-2.7420547485398998</v>
      </c>
    </row>
    <row r="32" spans="1:12" x14ac:dyDescent="0.3">
      <c r="A32" s="2">
        <v>27150</v>
      </c>
      <c r="B32">
        <v>51.53</v>
      </c>
      <c r="C32">
        <v>-11.53</v>
      </c>
      <c r="D32">
        <v>-12.61</v>
      </c>
      <c r="F32">
        <v>40543</v>
      </c>
      <c r="G32">
        <v>-34.105419158940002</v>
      </c>
      <c r="H32" s="2">
        <f t="shared" si="0"/>
        <v>37257</v>
      </c>
      <c r="I32">
        <f t="shared" si="1"/>
        <v>-37.61</v>
      </c>
      <c r="J32">
        <f t="shared" si="2"/>
        <v>12.282086871524799</v>
      </c>
      <c r="K32">
        <f>(I32-AVERAGE($I$10:I$51))^2</f>
        <v>8.7109306122449848</v>
      </c>
      <c r="L32">
        <f t="shared" si="3"/>
        <v>-3.5045808410599975</v>
      </c>
    </row>
    <row r="33" spans="1:12" x14ac:dyDescent="0.3">
      <c r="A33" s="2">
        <v>27154</v>
      </c>
      <c r="B33">
        <v>51.37</v>
      </c>
      <c r="C33">
        <v>-11.37</v>
      </c>
      <c r="D33">
        <v>-12.45</v>
      </c>
      <c r="F33">
        <v>40908</v>
      </c>
      <c r="G33">
        <v>-34.694328308110002</v>
      </c>
      <c r="H33" s="2">
        <f t="shared" si="0"/>
        <v>37622</v>
      </c>
      <c r="I33">
        <f t="shared" si="1"/>
        <v>-38.71</v>
      </c>
      <c r="J33">
        <f t="shared" si="2"/>
        <v>16.125619137046687</v>
      </c>
      <c r="K33">
        <f>(I33-AVERAGE($I$10:I$51))^2</f>
        <v>16.414073469387887</v>
      </c>
      <c r="L33">
        <f t="shared" si="3"/>
        <v>-4.0156716918899988</v>
      </c>
    </row>
    <row r="34" spans="1:12" x14ac:dyDescent="0.3">
      <c r="A34" s="2">
        <v>27159</v>
      </c>
      <c r="B34">
        <v>51.28</v>
      </c>
      <c r="C34">
        <v>-11.28</v>
      </c>
      <c r="D34">
        <v>-12.36</v>
      </c>
      <c r="F34">
        <v>41273</v>
      </c>
      <c r="G34">
        <v>-35.141731262210001</v>
      </c>
      <c r="H34" s="2">
        <f t="shared" si="0"/>
        <v>37987</v>
      </c>
      <c r="I34">
        <f t="shared" si="1"/>
        <v>-38.79</v>
      </c>
      <c r="J34">
        <f t="shared" si="2"/>
        <v>13.309864783135824</v>
      </c>
      <c r="K34">
        <f>(I34-AVERAGE($I$10:I$51))^2</f>
        <v>17.068702040816447</v>
      </c>
      <c r="L34">
        <f t="shared" si="3"/>
        <v>-3.6482687377899978</v>
      </c>
    </row>
    <row r="35" spans="1:12" x14ac:dyDescent="0.3">
      <c r="A35" s="2">
        <v>27164</v>
      </c>
      <c r="B35">
        <v>51.55</v>
      </c>
      <c r="C35">
        <v>-11.55</v>
      </c>
      <c r="D35">
        <v>-12.63</v>
      </c>
      <c r="F35">
        <v>41639</v>
      </c>
      <c r="G35">
        <v>-35.411312103269999</v>
      </c>
      <c r="H35" s="2">
        <f t="shared" si="0"/>
        <v>38353</v>
      </c>
      <c r="I35">
        <f t="shared" si="1"/>
        <v>-37.04</v>
      </c>
      <c r="J35">
        <f t="shared" si="2"/>
        <v>2.6526242649547904</v>
      </c>
      <c r="K35">
        <f>(I35-AVERAGE($I$10:I$51))^2</f>
        <v>5.6712020408163957</v>
      </c>
      <c r="L35">
        <f t="shared" si="3"/>
        <v>-1.6286878967299998</v>
      </c>
    </row>
    <row r="36" spans="1:12" x14ac:dyDescent="0.3">
      <c r="A36" s="2">
        <v>27169</v>
      </c>
      <c r="B36">
        <v>51.74</v>
      </c>
      <c r="C36">
        <v>-11.74</v>
      </c>
      <c r="D36">
        <v>-12.82</v>
      </c>
      <c r="F36">
        <v>42004</v>
      </c>
      <c r="G36">
        <v>-36.027263641360001</v>
      </c>
      <c r="H36" s="2">
        <f t="shared" si="0"/>
        <v>38718</v>
      </c>
      <c r="I36">
        <f t="shared" si="1"/>
        <v>-37.69</v>
      </c>
      <c r="J36">
        <f t="shared" si="2"/>
        <v>2.7646921983433952</v>
      </c>
      <c r="K36">
        <f>(I36-AVERAGE($I$10:I$51))^2</f>
        <v>9.1895591836735484</v>
      </c>
      <c r="L36">
        <f t="shared" si="3"/>
        <v>-1.6627363586399966</v>
      </c>
    </row>
    <row r="37" spans="1:12" x14ac:dyDescent="0.3">
      <c r="A37" s="2">
        <v>27174</v>
      </c>
      <c r="B37">
        <v>51.72</v>
      </c>
      <c r="C37">
        <v>-11.72</v>
      </c>
      <c r="D37">
        <v>-12.8</v>
      </c>
      <c r="F37">
        <v>42369</v>
      </c>
      <c r="G37">
        <v>-36.730522155759999</v>
      </c>
      <c r="H37" s="2">
        <f t="shared" si="0"/>
        <v>39083</v>
      </c>
      <c r="I37">
        <f t="shared" si="1"/>
        <v>-37.89</v>
      </c>
      <c r="J37">
        <f t="shared" si="2"/>
        <v>1.3443888712834409</v>
      </c>
      <c r="K37">
        <f>(I37-AVERAGE($I$10:I$51))^2</f>
        <v>10.442130612245</v>
      </c>
      <c r="L37">
        <f t="shared" si="3"/>
        <v>-1.1594778442400013</v>
      </c>
    </row>
    <row r="38" spans="1:12" x14ac:dyDescent="0.3">
      <c r="A38" s="2">
        <v>27180</v>
      </c>
      <c r="B38">
        <v>51.68</v>
      </c>
      <c r="C38">
        <v>-11.68</v>
      </c>
      <c r="D38">
        <v>-12.76</v>
      </c>
      <c r="F38">
        <v>42734</v>
      </c>
      <c r="G38">
        <v>-37.462593078609999</v>
      </c>
      <c r="H38" s="2">
        <f t="shared" si="0"/>
        <v>39448</v>
      </c>
      <c r="I38">
        <f t="shared" si="1"/>
        <v>-41.78</v>
      </c>
      <c r="J38">
        <f t="shared" si="2"/>
        <v>18.640002524866301</v>
      </c>
      <c r="K38">
        <f>(I38-AVERAGE($I$10:I$51))^2</f>
        <v>50.71474489795942</v>
      </c>
      <c r="L38">
        <f t="shared" si="3"/>
        <v>-4.3174069213900026</v>
      </c>
    </row>
    <row r="39" spans="1:12" x14ac:dyDescent="0.3">
      <c r="A39" s="2">
        <v>27181</v>
      </c>
      <c r="B39">
        <v>51.46</v>
      </c>
      <c r="C39">
        <v>-11.46</v>
      </c>
      <c r="D39">
        <v>-12.54</v>
      </c>
      <c r="F39">
        <v>43100</v>
      </c>
      <c r="G39">
        <v>-38.363773345950001</v>
      </c>
      <c r="H39" s="2">
        <f t="shared" si="0"/>
        <v>39814</v>
      </c>
      <c r="I39">
        <f t="shared" si="1"/>
        <v>-42.2</v>
      </c>
      <c r="J39">
        <f t="shared" si="2"/>
        <v>14.716634941243671</v>
      </c>
      <c r="K39">
        <f>(I39-AVERAGE($I$10:I$51))^2</f>
        <v>56.873144897959456</v>
      </c>
      <c r="L39">
        <f t="shared" si="3"/>
        <v>-3.8362266540500016</v>
      </c>
    </row>
    <row r="40" spans="1:12" x14ac:dyDescent="0.3">
      <c r="A40" s="2">
        <v>27185</v>
      </c>
      <c r="B40">
        <v>51.38</v>
      </c>
      <c r="C40">
        <v>-11.38</v>
      </c>
      <c r="D40">
        <v>-12.46</v>
      </c>
      <c r="F40">
        <v>43465</v>
      </c>
      <c r="G40">
        <v>-39.010787963870001</v>
      </c>
      <c r="H40" s="2">
        <f t="shared" si="0"/>
        <v>40179</v>
      </c>
      <c r="I40">
        <f t="shared" si="1"/>
        <v>-43.88</v>
      </c>
      <c r="J40">
        <f t="shared" si="2"/>
        <v>23.709225852793274</v>
      </c>
      <c r="K40">
        <f>(I40-AVERAGE($I$10:I$51))^2</f>
        <v>85.034744897959513</v>
      </c>
      <c r="L40">
        <f t="shared" si="3"/>
        <v>-4.8692120361300013</v>
      </c>
    </row>
    <row r="41" spans="1:12" x14ac:dyDescent="0.3">
      <c r="A41" s="2">
        <v>27190</v>
      </c>
      <c r="B41">
        <v>51.36</v>
      </c>
      <c r="C41">
        <v>-11.36</v>
      </c>
      <c r="D41">
        <v>-12.44</v>
      </c>
      <c r="F41">
        <v>43830</v>
      </c>
      <c r="G41">
        <v>-39.608283996579999</v>
      </c>
      <c r="H41" s="2">
        <f t="shared" si="0"/>
        <v>40544</v>
      </c>
      <c r="I41">
        <f t="shared" si="1"/>
        <v>-44.16</v>
      </c>
      <c r="J41">
        <f t="shared" si="2"/>
        <v>20.718118575789713</v>
      </c>
      <c r="K41">
        <f>(I41-AVERAGE($I$10:I$51))^2</f>
        <v>90.277144897959403</v>
      </c>
      <c r="L41">
        <f t="shared" si="3"/>
        <v>-4.5517160034199975</v>
      </c>
    </row>
    <row r="42" spans="1:12" x14ac:dyDescent="0.3">
      <c r="A42" s="2">
        <v>27195</v>
      </c>
      <c r="B42">
        <v>51.52</v>
      </c>
      <c r="C42">
        <v>-11.52</v>
      </c>
      <c r="D42">
        <v>-12.6</v>
      </c>
      <c r="F42">
        <v>44195</v>
      </c>
      <c r="G42">
        <v>-39.520401000980002</v>
      </c>
      <c r="H42" s="2">
        <f t="shared" si="0"/>
        <v>40909</v>
      </c>
      <c r="I42">
        <f t="shared" si="1"/>
        <v>-44.46</v>
      </c>
      <c r="J42">
        <f t="shared" si="2"/>
        <v>24.399638271119379</v>
      </c>
      <c r="K42">
        <f>(I42-AVERAGE($I$10:I$51))^2</f>
        <v>96.068002040816637</v>
      </c>
      <c r="L42">
        <f t="shared" si="3"/>
        <v>-4.9395989990199993</v>
      </c>
    </row>
    <row r="43" spans="1:12" x14ac:dyDescent="0.3">
      <c r="A43" s="2">
        <v>27200</v>
      </c>
      <c r="B43">
        <v>51.7</v>
      </c>
      <c r="C43">
        <v>-11.7</v>
      </c>
      <c r="D43">
        <v>-12.78</v>
      </c>
      <c r="F43">
        <v>44561</v>
      </c>
      <c r="G43">
        <v>-38.988639831539999</v>
      </c>
      <c r="H43" s="2">
        <f t="shared" si="0"/>
        <v>41275</v>
      </c>
      <c r="I43">
        <f t="shared" si="1"/>
        <v>-44.7</v>
      </c>
      <c r="J43">
        <f t="shared" si="2"/>
        <v>32.619634973871484</v>
      </c>
      <c r="K43">
        <f>(I43-AVERAGE($I$10:I$51))^2</f>
        <v>100.8302877551024</v>
      </c>
      <c r="L43">
        <f t="shared" si="3"/>
        <v>-5.7113601684600042</v>
      </c>
    </row>
    <row r="44" spans="1:12" x14ac:dyDescent="0.3">
      <c r="A44" s="2">
        <v>27205</v>
      </c>
      <c r="B44">
        <v>51.33</v>
      </c>
      <c r="C44">
        <v>-11.33</v>
      </c>
      <c r="D44">
        <v>-12.41</v>
      </c>
      <c r="F44">
        <v>44926</v>
      </c>
      <c r="G44">
        <v>-38.48067855835</v>
      </c>
      <c r="H44" s="2">
        <f t="shared" si="0"/>
        <v>41640</v>
      </c>
      <c r="I44">
        <f t="shared" si="1"/>
        <v>-44.7</v>
      </c>
      <c r="J44">
        <f t="shared" si="2"/>
        <v>38.679959194567466</v>
      </c>
      <c r="K44">
        <f>(I44-AVERAGE($I$10:I$51))^2</f>
        <v>100.8302877551024</v>
      </c>
      <c r="L44">
        <f t="shared" si="3"/>
        <v>-6.2193214416500027</v>
      </c>
    </row>
    <row r="45" spans="1:12" x14ac:dyDescent="0.3">
      <c r="A45" s="2">
        <v>27210</v>
      </c>
      <c r="B45">
        <v>51.67</v>
      </c>
      <c r="C45">
        <v>-11.67</v>
      </c>
      <c r="D45">
        <v>-12.75</v>
      </c>
      <c r="F45">
        <v>45291</v>
      </c>
      <c r="G45">
        <v>-38.115573883060001</v>
      </c>
      <c r="H45" s="2">
        <f t="shared" si="0"/>
        <v>42005</v>
      </c>
      <c r="I45">
        <f t="shared" si="1"/>
        <v>-43.48</v>
      </c>
      <c r="J45">
        <f t="shared" si="2"/>
        <v>28.777067564107917</v>
      </c>
      <c r="K45">
        <f>(I45-AVERAGE($I$10:I$51))^2</f>
        <v>77.817602040816539</v>
      </c>
      <c r="L45">
        <f t="shared" si="3"/>
        <v>-5.3644261169399954</v>
      </c>
    </row>
    <row r="46" spans="1:12" x14ac:dyDescent="0.3">
      <c r="A46" s="2">
        <v>27211</v>
      </c>
      <c r="B46">
        <v>52.24</v>
      </c>
      <c r="C46">
        <v>-12.24</v>
      </c>
      <c r="D46">
        <v>-13.32</v>
      </c>
      <c r="F46">
        <v>45656</v>
      </c>
      <c r="G46">
        <v>-37.614185333249999</v>
      </c>
      <c r="H46" s="2">
        <f t="shared" si="0"/>
        <v>42370</v>
      </c>
      <c r="I46">
        <f t="shared" si="1"/>
        <v>-43.98</v>
      </c>
      <c r="J46">
        <f t="shared" si="2"/>
        <v>40.523596371409383</v>
      </c>
      <c r="K46">
        <f>(I46-AVERAGE($I$10:I$51))^2</f>
        <v>86.889030612245122</v>
      </c>
      <c r="L46">
        <f t="shared" si="3"/>
        <v>-6.3658146667499977</v>
      </c>
    </row>
    <row r="47" spans="1:12" x14ac:dyDescent="0.3">
      <c r="A47" s="2">
        <v>27215</v>
      </c>
      <c r="B47">
        <v>52.1</v>
      </c>
      <c r="C47">
        <v>-12.1</v>
      </c>
      <c r="D47">
        <v>-13.18</v>
      </c>
      <c r="F47">
        <v>46022</v>
      </c>
      <c r="G47">
        <v>-37.11477279663</v>
      </c>
      <c r="H47" s="2">
        <f t="shared" si="0"/>
        <v>42736</v>
      </c>
      <c r="I47">
        <f t="shared" si="1"/>
        <v>-43.84</v>
      </c>
      <c r="J47">
        <f t="shared" si="2"/>
        <v>45.228680936947924</v>
      </c>
      <c r="K47">
        <f>(I47-AVERAGE($I$10:I$51))^2</f>
        <v>84.298630612245248</v>
      </c>
      <c r="L47">
        <f t="shared" si="3"/>
        <v>-6.7252272033700038</v>
      </c>
    </row>
    <row r="48" spans="1:12" x14ac:dyDescent="0.3">
      <c r="A48" s="2">
        <v>27220</v>
      </c>
      <c r="B48">
        <v>52.07</v>
      </c>
      <c r="C48">
        <v>-12.07</v>
      </c>
      <c r="D48">
        <v>-13.15</v>
      </c>
      <c r="F48">
        <v>46387</v>
      </c>
      <c r="G48">
        <v>-36.683364868159998</v>
      </c>
      <c r="H48" s="2">
        <f t="shared" si="0"/>
        <v>43101</v>
      </c>
      <c r="I48">
        <f t="shared" si="1"/>
        <v>-43.56</v>
      </c>
      <c r="J48">
        <f t="shared" si="2"/>
        <v>47.28811073645619</v>
      </c>
      <c r="K48">
        <f>(I48-AVERAGE($I$10:I$51))^2</f>
        <v>79.23543061224521</v>
      </c>
      <c r="L48">
        <f t="shared" si="3"/>
        <v>-6.8766351318400041</v>
      </c>
    </row>
    <row r="49" spans="1:12" x14ac:dyDescent="0.3">
      <c r="A49" s="2">
        <v>27225</v>
      </c>
      <c r="B49">
        <v>52.23</v>
      </c>
      <c r="C49">
        <v>-12.23</v>
      </c>
      <c r="D49">
        <v>-13.31</v>
      </c>
      <c r="F49">
        <v>46752</v>
      </c>
      <c r="G49">
        <v>-36.124248504640001</v>
      </c>
      <c r="H49" s="2">
        <f t="shared" si="0"/>
        <v>43466</v>
      </c>
      <c r="I49">
        <f t="shared" si="1"/>
        <v>-42.95</v>
      </c>
      <c r="J49">
        <f t="shared" si="2"/>
        <v>46.59088347640931</v>
      </c>
      <c r="K49">
        <f>(I49-AVERAGE($I$10:I$51))^2</f>
        <v>68.747787755102337</v>
      </c>
      <c r="L49">
        <f t="shared" si="3"/>
        <v>-6.8257514953600023</v>
      </c>
    </row>
    <row r="50" spans="1:12" x14ac:dyDescent="0.3">
      <c r="A50" s="2">
        <v>27230</v>
      </c>
      <c r="B50">
        <v>52.5</v>
      </c>
      <c r="C50">
        <v>-12.5</v>
      </c>
      <c r="D50">
        <v>-13.58</v>
      </c>
      <c r="F50">
        <v>47117</v>
      </c>
      <c r="G50">
        <v>-35.622394561770001</v>
      </c>
      <c r="H50" s="2">
        <f t="shared" si="0"/>
        <v>43831</v>
      </c>
      <c r="I50">
        <f t="shared" si="1"/>
        <v>-42.61</v>
      </c>
      <c r="J50">
        <f t="shared" si="2"/>
        <v>48.826629760381451</v>
      </c>
      <c r="K50">
        <f>(I50-AVERAGE($I$10:I$51))^2</f>
        <v>63.225216326530848</v>
      </c>
      <c r="L50">
        <f t="shared" si="3"/>
        <v>-6.9876054382299984</v>
      </c>
    </row>
    <row r="51" spans="1:12" x14ac:dyDescent="0.3">
      <c r="A51" s="2">
        <v>27235</v>
      </c>
      <c r="B51">
        <v>52.49</v>
      </c>
      <c r="C51">
        <v>-12.49</v>
      </c>
      <c r="D51">
        <v>-13.57</v>
      </c>
      <c r="F51">
        <v>47483</v>
      </c>
      <c r="G51">
        <v>-36.668880462650002</v>
      </c>
      <c r="H51" s="2">
        <f t="shared" si="0"/>
        <v>44197</v>
      </c>
      <c r="I51">
        <f t="shared" si="1"/>
        <v>-42.61</v>
      </c>
      <c r="J51">
        <f t="shared" si="2"/>
        <v>35.29690135708185</v>
      </c>
      <c r="K51">
        <f>(I51-AVERAGE($I$10:I$51))^2</f>
        <v>63.225216326530848</v>
      </c>
      <c r="L51">
        <f t="shared" si="3"/>
        <v>-5.9411195373499979</v>
      </c>
    </row>
    <row r="52" spans="1:12" x14ac:dyDescent="0.3">
      <c r="A52" s="2">
        <v>27241</v>
      </c>
      <c r="B52">
        <v>52.34</v>
      </c>
      <c r="C52">
        <v>-12.34</v>
      </c>
      <c r="D52">
        <v>-13.42</v>
      </c>
      <c r="F52">
        <v>47848</v>
      </c>
      <c r="G52">
        <v>-38.422260284419998</v>
      </c>
      <c r="H52" s="2">
        <f t="shared" si="0"/>
        <v>44562</v>
      </c>
      <c r="I52">
        <f t="shared" si="1"/>
        <v>-41.56</v>
      </c>
      <c r="J52">
        <f t="shared" si="2"/>
        <v>9.8454105227280841</v>
      </c>
      <c r="K52">
        <f>(I52-AVERAGE($I$10:I$51))^2</f>
        <v>47.629716326530854</v>
      </c>
      <c r="L52">
        <f t="shared" si="3"/>
        <v>-3.137739715580004</v>
      </c>
    </row>
    <row r="53" spans="1:12" x14ac:dyDescent="0.3">
      <c r="A53" s="2">
        <v>27242</v>
      </c>
      <c r="B53">
        <v>52.29</v>
      </c>
      <c r="C53">
        <v>-12.29</v>
      </c>
      <c r="D53">
        <v>-13.37</v>
      </c>
      <c r="F53">
        <v>48213</v>
      </c>
      <c r="G53">
        <v>-40.23804473877</v>
      </c>
      <c r="H53" s="2">
        <f t="shared" si="0"/>
        <v>44927</v>
      </c>
      <c r="I53">
        <f t="shared" si="1"/>
        <v>-41.64</v>
      </c>
      <c r="J53">
        <f t="shared" si="2"/>
        <v>1.9654785544904785</v>
      </c>
      <c r="K53">
        <f>(I53-AVERAGE($I$10:I$51))^2</f>
        <v>48.740344897959403</v>
      </c>
      <c r="L53">
        <f t="shared" si="3"/>
        <v>-1.4019552612300004</v>
      </c>
    </row>
    <row r="54" spans="1:12" x14ac:dyDescent="0.3">
      <c r="A54" s="2">
        <v>27246</v>
      </c>
      <c r="B54">
        <v>52.5</v>
      </c>
      <c r="C54">
        <v>-12.5</v>
      </c>
      <c r="D54">
        <v>-13.58</v>
      </c>
      <c r="F54">
        <v>48578</v>
      </c>
      <c r="G54">
        <v>-41.95121383667</v>
      </c>
      <c r="H54" s="2">
        <f t="shared" si="0"/>
        <v>45292</v>
      </c>
      <c r="I54">
        <f t="shared" si="1"/>
        <v>-41.64</v>
      </c>
      <c r="J54">
        <f t="shared" si="2"/>
        <v>9.6854052134861104E-2</v>
      </c>
      <c r="K54">
        <f>(I54-AVERAGE($I$10:I$51))^2</f>
        <v>48.740344897959403</v>
      </c>
      <c r="L54">
        <f t="shared" si="3"/>
        <v>0.31121383666999947</v>
      </c>
    </row>
    <row r="55" spans="1:12" x14ac:dyDescent="0.3">
      <c r="A55" s="2">
        <v>27251</v>
      </c>
      <c r="B55">
        <v>52.31</v>
      </c>
      <c r="C55">
        <v>-12.31</v>
      </c>
      <c r="D55">
        <v>-13.39</v>
      </c>
      <c r="F55">
        <v>48944</v>
      </c>
      <c r="G55">
        <v>-43.505912780759999</v>
      </c>
      <c r="H55" s="2">
        <f t="shared" si="0"/>
        <v>45658</v>
      </c>
      <c r="I55">
        <f t="shared" si="1"/>
        <v>-41.64</v>
      </c>
      <c r="J55">
        <f t="shared" si="2"/>
        <v>3.481630505403511</v>
      </c>
      <c r="K55">
        <f>(I55-AVERAGE($I$10:I$51))^2</f>
        <v>48.740344897959403</v>
      </c>
      <c r="L55">
        <f t="shared" si="3"/>
        <v>1.8659127807599987</v>
      </c>
    </row>
    <row r="56" spans="1:12" x14ac:dyDescent="0.3">
      <c r="A56" s="2">
        <v>27256</v>
      </c>
      <c r="B56">
        <v>52.23</v>
      </c>
      <c r="C56">
        <v>-12.23</v>
      </c>
      <c r="D56">
        <v>-13.31</v>
      </c>
      <c r="F56">
        <v>49309</v>
      </c>
      <c r="G56">
        <v>-44.964618682859999</v>
      </c>
      <c r="H56" s="2">
        <f t="shared" si="0"/>
        <v>46023</v>
      </c>
      <c r="I56">
        <f t="shared" si="1"/>
        <v>-41.64</v>
      </c>
      <c r="J56">
        <f t="shared" si="2"/>
        <v>11.053089386421753</v>
      </c>
      <c r="K56">
        <f>(I56-AVERAGE($I$10:I$51))^2</f>
        <v>48.740344897959403</v>
      </c>
      <c r="L56">
        <f t="shared" si="3"/>
        <v>3.3246186828599988</v>
      </c>
    </row>
    <row r="57" spans="1:12" x14ac:dyDescent="0.3">
      <c r="A57" s="2">
        <v>27261</v>
      </c>
      <c r="B57">
        <v>52.2</v>
      </c>
      <c r="C57">
        <v>-12.2</v>
      </c>
      <c r="D57">
        <v>-13.28</v>
      </c>
      <c r="F57">
        <v>49674</v>
      </c>
      <c r="G57">
        <v>-46.247272491460002</v>
      </c>
      <c r="H57" s="2">
        <f t="shared" si="0"/>
        <v>46388</v>
      </c>
      <c r="I57">
        <f t="shared" si="1"/>
        <v>-41.64</v>
      </c>
      <c r="J57">
        <f t="shared" si="2"/>
        <v>21.22695981056405</v>
      </c>
      <c r="K57">
        <f>(I57-AVERAGE($I$10:I$51))^2</f>
        <v>48.740344897959403</v>
      </c>
      <c r="L57">
        <f t="shared" si="3"/>
        <v>4.6072724914600016</v>
      </c>
    </row>
    <row r="58" spans="1:12" x14ac:dyDescent="0.3">
      <c r="A58" s="2">
        <v>27266</v>
      </c>
      <c r="B58">
        <v>52.3</v>
      </c>
      <c r="C58">
        <v>-12.3</v>
      </c>
      <c r="D58">
        <v>-13.38</v>
      </c>
      <c r="F58">
        <v>50039</v>
      </c>
      <c r="G58">
        <v>-47.286735534670001</v>
      </c>
      <c r="H58" s="2">
        <f t="shared" si="0"/>
        <v>46753</v>
      </c>
      <c r="I58">
        <f t="shared" si="1"/>
        <v>-41.64</v>
      </c>
      <c r="J58">
        <f t="shared" si="2"/>
        <v>31.885622198504894</v>
      </c>
      <c r="K58">
        <f>(I58-AVERAGE($I$10:I$51))^2</f>
        <v>48.740344897959403</v>
      </c>
      <c r="L58">
        <f t="shared" si="3"/>
        <v>5.6467355346700003</v>
      </c>
    </row>
    <row r="59" spans="1:12" x14ac:dyDescent="0.3">
      <c r="A59" s="2">
        <v>27272</v>
      </c>
      <c r="B59">
        <v>52.44</v>
      </c>
      <c r="C59">
        <v>-12.44</v>
      </c>
      <c r="D59">
        <v>-13.52</v>
      </c>
      <c r="F59">
        <v>50405</v>
      </c>
      <c r="G59">
        <v>-48.086540222170001</v>
      </c>
      <c r="H59" s="2">
        <f t="shared" si="0"/>
        <v>47119</v>
      </c>
      <c r="I59">
        <f t="shared" si="1"/>
        <v>-41.64</v>
      </c>
      <c r="J59">
        <f t="shared" si="2"/>
        <v>41.557880836055638</v>
      </c>
      <c r="K59">
        <f>(I59-AVERAGE($I$10:I$51))^2</f>
        <v>48.740344897959403</v>
      </c>
      <c r="L59">
        <f t="shared" si="3"/>
        <v>6.4465402221700003</v>
      </c>
    </row>
    <row r="60" spans="1:12" x14ac:dyDescent="0.3">
      <c r="A60" s="2">
        <v>27273</v>
      </c>
      <c r="B60">
        <v>52.22</v>
      </c>
      <c r="C60">
        <v>-12.22</v>
      </c>
      <c r="D60">
        <v>-13.3</v>
      </c>
      <c r="F60">
        <v>50770</v>
      </c>
      <c r="G60">
        <v>-48.800708770749999</v>
      </c>
      <c r="H60" s="2">
        <f t="shared" si="0"/>
        <v>47484</v>
      </c>
      <c r="I60">
        <f t="shared" si="1"/>
        <v>-41.64</v>
      </c>
      <c r="J60">
        <f t="shared" si="2"/>
        <v>51.275750099495959</v>
      </c>
      <c r="K60">
        <f>(I60-AVERAGE($I$10:I$51))^2</f>
        <v>48.740344897959403</v>
      </c>
      <c r="L60">
        <f t="shared" si="3"/>
        <v>7.1607087707499986</v>
      </c>
    </row>
    <row r="61" spans="1:12" x14ac:dyDescent="0.3">
      <c r="A61" s="2">
        <v>27277</v>
      </c>
      <c r="B61">
        <v>52.32</v>
      </c>
      <c r="C61">
        <v>-12.32</v>
      </c>
      <c r="D61">
        <v>-13.4</v>
      </c>
      <c r="F61">
        <v>51135</v>
      </c>
      <c r="G61">
        <v>-49.451362609859999</v>
      </c>
      <c r="H61" s="2">
        <f t="shared" si="0"/>
        <v>47849</v>
      </c>
      <c r="I61">
        <f t="shared" si="1"/>
        <v>-41.64</v>
      </c>
      <c r="J61">
        <f t="shared" si="2"/>
        <v>61.017385822718801</v>
      </c>
      <c r="K61">
        <f>(I61-AVERAGE($I$10:I$51))^2</f>
        <v>48.740344897959403</v>
      </c>
      <c r="L61">
        <f t="shared" si="3"/>
        <v>7.811362609859998</v>
      </c>
    </row>
    <row r="62" spans="1:12" x14ac:dyDescent="0.3">
      <c r="A62" s="2">
        <v>27282</v>
      </c>
      <c r="B62">
        <v>51.99</v>
      </c>
      <c r="C62">
        <v>-11.99</v>
      </c>
      <c r="D62">
        <v>-13.07</v>
      </c>
      <c r="F62">
        <v>51500</v>
      </c>
      <c r="G62">
        <v>-50.044109344479999</v>
      </c>
      <c r="H62" s="2">
        <f t="shared" si="0"/>
        <v>48214</v>
      </c>
      <c r="I62">
        <f t="shared" si="1"/>
        <v>-41.64</v>
      </c>
      <c r="J62">
        <f t="shared" si="2"/>
        <v>70.629053873976034</v>
      </c>
      <c r="K62">
        <f>(I62-AVERAGE($I$10:I$51))^2</f>
        <v>48.740344897959403</v>
      </c>
      <c r="L62">
        <f t="shared" si="3"/>
        <v>8.4041093444799984</v>
      </c>
    </row>
    <row r="63" spans="1:12" x14ac:dyDescent="0.3">
      <c r="A63" s="2">
        <v>27287</v>
      </c>
      <c r="B63">
        <v>52.25</v>
      </c>
      <c r="C63">
        <v>-12.25</v>
      </c>
      <c r="D63">
        <v>-13.33</v>
      </c>
      <c r="F63">
        <v>51866</v>
      </c>
      <c r="G63">
        <v>-49.895263671880002</v>
      </c>
      <c r="H63" s="2">
        <f t="shared" si="0"/>
        <v>48580</v>
      </c>
      <c r="I63">
        <f t="shared" si="1"/>
        <v>-41.64</v>
      </c>
      <c r="J63">
        <f t="shared" si="2"/>
        <v>68.149378292261687</v>
      </c>
      <c r="K63">
        <f>(I63-AVERAGE($I$10:I$51))^2</f>
        <v>48.740344897959403</v>
      </c>
      <c r="L63">
        <f t="shared" si="3"/>
        <v>8.2552636718800017</v>
      </c>
    </row>
    <row r="64" spans="1:12" x14ac:dyDescent="0.3">
      <c r="A64" s="2">
        <v>27292</v>
      </c>
      <c r="B64">
        <v>52.25</v>
      </c>
      <c r="C64">
        <v>-12.25</v>
      </c>
      <c r="D64">
        <v>-13.33</v>
      </c>
      <c r="F64">
        <v>52231</v>
      </c>
      <c r="G64">
        <v>-49.13714981079</v>
      </c>
      <c r="H64" s="2">
        <f t="shared" si="0"/>
        <v>48945</v>
      </c>
      <c r="I64">
        <f t="shared" si="1"/>
        <v>-41.64</v>
      </c>
      <c r="J64">
        <f t="shared" si="2"/>
        <v>56.207255285428516</v>
      </c>
      <c r="K64">
        <f>(I64-AVERAGE($I$10:I$51))^2</f>
        <v>48.740344897959403</v>
      </c>
      <c r="L64">
        <f t="shared" si="3"/>
        <v>7.497149810789999</v>
      </c>
    </row>
    <row r="65" spans="1:12" x14ac:dyDescent="0.3">
      <c r="A65" s="2">
        <v>27297</v>
      </c>
      <c r="B65">
        <v>52.37</v>
      </c>
      <c r="C65">
        <v>-12.37</v>
      </c>
      <c r="D65">
        <v>-13.45</v>
      </c>
      <c r="F65">
        <v>52596</v>
      </c>
      <c r="G65">
        <v>-48.383583068850001</v>
      </c>
      <c r="H65" s="2">
        <f t="shared" si="0"/>
        <v>49310</v>
      </c>
      <c r="I65">
        <f t="shared" si="1"/>
        <v>-41.64</v>
      </c>
      <c r="J65">
        <f t="shared" si="2"/>
        <v>45.475912606480392</v>
      </c>
      <c r="K65">
        <f>(I65-AVERAGE($I$10:I$51))^2</f>
        <v>48.740344897959403</v>
      </c>
      <c r="L65">
        <f t="shared" si="3"/>
        <v>6.7435830688500005</v>
      </c>
    </row>
    <row r="66" spans="1:12" x14ac:dyDescent="0.3">
      <c r="A66" s="2">
        <v>27302</v>
      </c>
      <c r="B66">
        <v>52.42</v>
      </c>
      <c r="C66">
        <v>-12.42</v>
      </c>
      <c r="D66">
        <v>-13.5</v>
      </c>
      <c r="F66">
        <v>52961</v>
      </c>
      <c r="G66">
        <v>-47.741703033450001</v>
      </c>
      <c r="H66" s="2">
        <f t="shared" si="0"/>
        <v>49675</v>
      </c>
      <c r="I66">
        <f t="shared" si="1"/>
        <v>-41.64</v>
      </c>
      <c r="J66">
        <f t="shared" si="2"/>
        <v>37.230779908412941</v>
      </c>
      <c r="K66">
        <f>(I66-AVERAGE($I$10:I$51))^2</f>
        <v>48.740344897959403</v>
      </c>
      <c r="L66">
        <f t="shared" si="3"/>
        <v>6.1017030334500006</v>
      </c>
    </row>
    <row r="67" spans="1:12" x14ac:dyDescent="0.3">
      <c r="A67" s="2">
        <v>27303</v>
      </c>
      <c r="B67">
        <v>52.54</v>
      </c>
      <c r="C67">
        <v>-12.54</v>
      </c>
      <c r="D67">
        <v>-13.62</v>
      </c>
      <c r="F67">
        <v>53327</v>
      </c>
      <c r="G67">
        <v>-47.217864990229998</v>
      </c>
      <c r="H67" s="2">
        <f t="shared" si="0"/>
        <v>50041</v>
      </c>
      <c r="I67">
        <f t="shared" si="1"/>
        <v>-41.64</v>
      </c>
      <c r="J67">
        <f t="shared" si="2"/>
        <v>31.112577849233489</v>
      </c>
      <c r="K67">
        <f>(I67-AVERAGE($I$10:I$51))^2</f>
        <v>48.740344897959403</v>
      </c>
      <c r="L67">
        <f t="shared" si="3"/>
        <v>5.5778649902299975</v>
      </c>
    </row>
    <row r="68" spans="1:12" x14ac:dyDescent="0.3">
      <c r="A68" s="2">
        <v>27307</v>
      </c>
      <c r="B68">
        <v>52.52</v>
      </c>
      <c r="C68">
        <v>-12.52</v>
      </c>
      <c r="D68">
        <v>-13.6</v>
      </c>
      <c r="F68">
        <v>53692</v>
      </c>
      <c r="G68">
        <v>-46.800338745120001</v>
      </c>
      <c r="H68" s="2">
        <f t="shared" ref="H68:H82" si="4">$H$2+F68-$F$2+1</f>
        <v>50406</v>
      </c>
      <c r="I68">
        <f t="shared" ref="I68:I82" si="5">IFERROR(VLOOKUP(H68,A:D,4,FALSE),IFERROR(VLOOKUP(H68,A:D,4),0))</f>
        <v>-41.64</v>
      </c>
      <c r="J68">
        <f t="shared" si="2"/>
        <v>26.629095964386664</v>
      </c>
      <c r="K68">
        <f>(I68-AVERAGE($I$10:I$51))^2</f>
        <v>48.740344897959403</v>
      </c>
      <c r="L68">
        <f t="shared" si="3"/>
        <v>5.1603387451200007</v>
      </c>
    </row>
    <row r="69" spans="1:12" x14ac:dyDescent="0.3">
      <c r="A69" s="2">
        <v>27312</v>
      </c>
      <c r="B69">
        <v>52.36</v>
      </c>
      <c r="C69">
        <v>-12.36</v>
      </c>
      <c r="D69">
        <v>-13.44</v>
      </c>
      <c r="F69">
        <v>54057</v>
      </c>
      <c r="G69">
        <v>-46.470672607419999</v>
      </c>
      <c r="H69" s="2">
        <f t="shared" si="4"/>
        <v>50771</v>
      </c>
      <c r="I69">
        <f t="shared" si="5"/>
        <v>-41.64</v>
      </c>
      <c r="J69">
        <f t="shared" si="2"/>
        <v>23.335397840077928</v>
      </c>
      <c r="K69">
        <f>(I69-AVERAGE($I$10:I$51))^2</f>
        <v>48.740344897959403</v>
      </c>
      <c r="L69">
        <f t="shared" si="3"/>
        <v>4.8306726074199986</v>
      </c>
    </row>
    <row r="70" spans="1:12" x14ac:dyDescent="0.3">
      <c r="A70" s="2">
        <v>27317</v>
      </c>
      <c r="B70">
        <v>52.58</v>
      </c>
      <c r="C70">
        <v>-12.58</v>
      </c>
      <c r="D70">
        <v>-13.66</v>
      </c>
      <c r="F70">
        <v>54422</v>
      </c>
      <c r="G70">
        <v>-46.212772369379998</v>
      </c>
      <c r="H70" s="2">
        <f t="shared" si="4"/>
        <v>51136</v>
      </c>
      <c r="I70">
        <f t="shared" si="5"/>
        <v>-41.64</v>
      </c>
      <c r="J70">
        <f t="shared" si="2"/>
        <v>20.910247142165154</v>
      </c>
      <c r="K70">
        <f>(I70-AVERAGE($I$10:I$51))^2</f>
        <v>48.740344897959403</v>
      </c>
      <c r="L70">
        <f t="shared" si="3"/>
        <v>4.5727723693799973</v>
      </c>
    </row>
    <row r="71" spans="1:12" x14ac:dyDescent="0.3">
      <c r="A71" s="2">
        <v>27322</v>
      </c>
      <c r="B71">
        <v>52.49</v>
      </c>
      <c r="C71">
        <v>-12.49</v>
      </c>
      <c r="D71">
        <v>-13.57</v>
      </c>
      <c r="F71">
        <v>54788</v>
      </c>
      <c r="G71">
        <v>-46.012538909909999</v>
      </c>
      <c r="H71" s="2">
        <f t="shared" si="4"/>
        <v>51502</v>
      </c>
      <c r="I71">
        <f t="shared" si="5"/>
        <v>-41.64</v>
      </c>
      <c r="J71">
        <f t="shared" si="2"/>
        <v>19.119096518676919</v>
      </c>
      <c r="K71">
        <f>(I71-AVERAGE($I$10:I$51))^2</f>
        <v>48.740344897959403</v>
      </c>
      <c r="L71">
        <f t="shared" si="3"/>
        <v>4.3725389099099985</v>
      </c>
    </row>
    <row r="72" spans="1:12" x14ac:dyDescent="0.3">
      <c r="A72" s="2">
        <v>27327</v>
      </c>
      <c r="B72">
        <v>52.64</v>
      </c>
      <c r="C72">
        <v>-12.64</v>
      </c>
      <c r="D72">
        <v>-13.72</v>
      </c>
      <c r="F72">
        <v>55153</v>
      </c>
      <c r="G72">
        <v>-45.859958648679999</v>
      </c>
      <c r="H72" s="2">
        <f t="shared" si="4"/>
        <v>51867</v>
      </c>
      <c r="I72">
        <f t="shared" si="5"/>
        <v>-41.64</v>
      </c>
      <c r="J72">
        <f t="shared" si="2"/>
        <v>17.808050996569122</v>
      </c>
      <c r="K72">
        <f>(I72-AVERAGE($I$10:I$51))^2</f>
        <v>48.740344897959403</v>
      </c>
      <c r="L72">
        <f t="shared" si="3"/>
        <v>4.2199586486799987</v>
      </c>
    </row>
    <row r="73" spans="1:12" x14ac:dyDescent="0.3">
      <c r="A73" s="2">
        <v>27333</v>
      </c>
      <c r="B73">
        <v>52.7</v>
      </c>
      <c r="C73">
        <v>-12.7</v>
      </c>
      <c r="D73">
        <v>-13.78</v>
      </c>
      <c r="F73">
        <v>55518</v>
      </c>
      <c r="G73">
        <v>-45.74549484253</v>
      </c>
      <c r="H73" s="2">
        <f t="shared" si="4"/>
        <v>52232</v>
      </c>
      <c r="I73">
        <f t="shared" si="5"/>
        <v>-41.64</v>
      </c>
      <c r="J73">
        <f t="shared" si="2"/>
        <v>16.855087902040427</v>
      </c>
      <c r="K73">
        <f>(I73-AVERAGE($I$10:I$51))^2</f>
        <v>48.740344897959403</v>
      </c>
      <c r="L73">
        <f t="shared" si="3"/>
        <v>4.1054948425299997</v>
      </c>
    </row>
    <row r="74" spans="1:12" x14ac:dyDescent="0.3">
      <c r="A74" s="2">
        <v>27334</v>
      </c>
      <c r="B74">
        <v>53.04</v>
      </c>
      <c r="C74">
        <v>-13.04</v>
      </c>
      <c r="D74">
        <v>-14.12</v>
      </c>
      <c r="F74">
        <v>55883</v>
      </c>
      <c r="G74">
        <v>-45.66173171997</v>
      </c>
      <c r="H74" s="2">
        <f t="shared" si="4"/>
        <v>52597</v>
      </c>
      <c r="I74">
        <f t="shared" si="5"/>
        <v>-41.64</v>
      </c>
      <c r="J74">
        <f t="shared" si="2"/>
        <v>16.174326027412846</v>
      </c>
      <c r="K74">
        <f>(I74-AVERAGE($I$10:I$51))^2</f>
        <v>48.740344897959403</v>
      </c>
      <c r="L74">
        <f t="shared" si="3"/>
        <v>4.0217317199699991</v>
      </c>
    </row>
    <row r="75" spans="1:12" x14ac:dyDescent="0.3">
      <c r="A75" s="2">
        <v>27338</v>
      </c>
      <c r="B75">
        <v>52.7</v>
      </c>
      <c r="C75">
        <v>-12.7</v>
      </c>
      <c r="D75">
        <v>-13.78</v>
      </c>
      <c r="F75">
        <v>56249</v>
      </c>
      <c r="G75">
        <v>-45.603309631350001</v>
      </c>
      <c r="H75" s="2">
        <f t="shared" si="4"/>
        <v>52963</v>
      </c>
      <c r="I75">
        <f t="shared" si="5"/>
        <v>-41.64</v>
      </c>
      <c r="J75">
        <f t="shared" ref="J75:J82" si="6">(I75-G75)^2</f>
        <v>15.707823233951677</v>
      </c>
      <c r="K75">
        <f>(I75-AVERAGE($I$10:I$51))^2</f>
        <v>48.740344897959403</v>
      </c>
      <c r="L75">
        <f t="shared" ref="L75:L82" si="7">(I75-G75)</f>
        <v>3.9633096313500005</v>
      </c>
    </row>
    <row r="76" spans="1:12" x14ac:dyDescent="0.3">
      <c r="A76" s="2">
        <v>27343</v>
      </c>
      <c r="B76">
        <v>52.83</v>
      </c>
      <c r="C76">
        <v>-12.83</v>
      </c>
      <c r="D76">
        <v>-13.91</v>
      </c>
      <c r="F76">
        <v>56614</v>
      </c>
      <c r="G76">
        <v>-45.565643310550001</v>
      </c>
      <c r="H76" s="2">
        <f t="shared" si="4"/>
        <v>53328</v>
      </c>
      <c r="I76">
        <f t="shared" si="5"/>
        <v>-41.64</v>
      </c>
      <c r="J76">
        <f t="shared" si="6"/>
        <v>15.410675401665971</v>
      </c>
      <c r="K76">
        <f>(I76-AVERAGE($I$10:I$51))^2</f>
        <v>48.740344897959403</v>
      </c>
      <c r="L76">
        <f t="shared" si="7"/>
        <v>3.9256433105500008</v>
      </c>
    </row>
    <row r="77" spans="1:12" x14ac:dyDescent="0.3">
      <c r="A77" s="2">
        <v>27348</v>
      </c>
      <c r="B77">
        <v>53.2</v>
      </c>
      <c r="C77">
        <v>-13.2</v>
      </c>
      <c r="D77">
        <v>-14.28</v>
      </c>
      <c r="F77">
        <v>56979</v>
      </c>
      <c r="G77">
        <v>-45.545078277590001</v>
      </c>
      <c r="H77" s="2">
        <f t="shared" si="4"/>
        <v>53693</v>
      </c>
      <c r="I77">
        <f t="shared" si="5"/>
        <v>-41.64</v>
      </c>
      <c r="J77">
        <f t="shared" si="6"/>
        <v>15.249636354105284</v>
      </c>
      <c r="K77">
        <f>(I77-AVERAGE($I$10:I$51))^2</f>
        <v>48.740344897959403</v>
      </c>
      <c r="L77">
        <f t="shared" si="7"/>
        <v>3.9050782775900004</v>
      </c>
    </row>
    <row r="78" spans="1:12" x14ac:dyDescent="0.3">
      <c r="A78" s="2">
        <v>27353</v>
      </c>
      <c r="B78">
        <v>53.21</v>
      </c>
      <c r="C78">
        <v>-13.21</v>
      </c>
      <c r="D78">
        <v>-14.29</v>
      </c>
      <c r="F78">
        <v>57344</v>
      </c>
      <c r="G78">
        <v>-45.538604736330001</v>
      </c>
      <c r="H78" s="2">
        <f t="shared" si="4"/>
        <v>54058</v>
      </c>
      <c r="I78">
        <f t="shared" si="5"/>
        <v>-41.64</v>
      </c>
      <c r="J78">
        <f t="shared" si="6"/>
        <v>15.199118890134711</v>
      </c>
      <c r="K78">
        <f>(I78-AVERAGE($I$10:I$51))^2</f>
        <v>48.740344897959403</v>
      </c>
      <c r="L78">
        <f t="shared" si="7"/>
        <v>3.8986047363300003</v>
      </c>
    </row>
    <row r="79" spans="1:12" x14ac:dyDescent="0.3">
      <c r="A79" s="2">
        <v>27358</v>
      </c>
      <c r="B79">
        <v>53.06</v>
      </c>
      <c r="C79">
        <v>-13.06</v>
      </c>
      <c r="D79">
        <v>-14.14</v>
      </c>
      <c r="F79">
        <v>57710</v>
      </c>
      <c r="G79">
        <v>-45.543907165530001</v>
      </c>
      <c r="H79" s="2">
        <f t="shared" si="4"/>
        <v>54424</v>
      </c>
      <c r="I79">
        <f t="shared" si="5"/>
        <v>-41.64</v>
      </c>
      <c r="J79">
        <f t="shared" si="6"/>
        <v>15.240491157076484</v>
      </c>
      <c r="K79">
        <f>(I79-AVERAGE($I$10:I$51))^2</f>
        <v>48.740344897959403</v>
      </c>
      <c r="L79">
        <f t="shared" si="7"/>
        <v>3.9039071655300006</v>
      </c>
    </row>
    <row r="80" spans="1:12" x14ac:dyDescent="0.3">
      <c r="A80" s="2">
        <v>27363</v>
      </c>
      <c r="B80">
        <v>53.3</v>
      </c>
      <c r="C80">
        <v>-13.3</v>
      </c>
      <c r="D80">
        <v>-14.38</v>
      </c>
      <c r="F80">
        <v>58075</v>
      </c>
      <c r="G80">
        <v>-45.558822631840002</v>
      </c>
      <c r="H80" s="2">
        <f t="shared" si="4"/>
        <v>54789</v>
      </c>
      <c r="I80">
        <f t="shared" si="5"/>
        <v>-41.64</v>
      </c>
      <c r="J80">
        <f t="shared" si="6"/>
        <v>15.357170819821393</v>
      </c>
      <c r="K80">
        <f>(I80-AVERAGE($I$10:I$51))^2</f>
        <v>48.740344897959403</v>
      </c>
      <c r="L80">
        <f t="shared" si="7"/>
        <v>3.9188226318400012</v>
      </c>
    </row>
    <row r="81" spans="1:12" x14ac:dyDescent="0.3">
      <c r="A81" s="2">
        <v>27364</v>
      </c>
      <c r="B81">
        <v>52.72</v>
      </c>
      <c r="C81">
        <v>-12.72</v>
      </c>
      <c r="D81">
        <v>-13.8</v>
      </c>
      <c r="F81">
        <v>61727</v>
      </c>
      <c r="G81">
        <v>-45.990921020510001</v>
      </c>
      <c r="H81" s="2">
        <f t="shared" si="4"/>
        <v>58441</v>
      </c>
      <c r="I81">
        <f t="shared" si="5"/>
        <v>-41.64</v>
      </c>
      <c r="J81">
        <f t="shared" si="6"/>
        <v>18.930513726715784</v>
      </c>
      <c r="K81">
        <f>(I81-AVERAGE($I$10:I$51))^2</f>
        <v>48.740344897959403</v>
      </c>
      <c r="L81">
        <f t="shared" si="7"/>
        <v>4.3509210205100004</v>
      </c>
    </row>
    <row r="82" spans="1:12" x14ac:dyDescent="0.3">
      <c r="A82" s="2">
        <v>27368</v>
      </c>
      <c r="B82">
        <v>53.1</v>
      </c>
      <c r="C82">
        <v>-13.1</v>
      </c>
      <c r="D82">
        <v>-14.18</v>
      </c>
      <c r="F82">
        <v>65380</v>
      </c>
      <c r="G82">
        <v>-46.582851409909999</v>
      </c>
      <c r="H82" s="2">
        <f t="shared" si="4"/>
        <v>62094</v>
      </c>
      <c r="I82">
        <f t="shared" si="5"/>
        <v>-41.64</v>
      </c>
      <c r="J82">
        <f t="shared" si="6"/>
        <v>24.43178006044926</v>
      </c>
      <c r="K82">
        <f>(I82-AVERAGE($I$10:I$51))^2</f>
        <v>48.740344897959403</v>
      </c>
      <c r="L82">
        <f t="shared" si="7"/>
        <v>4.9428514099099985</v>
      </c>
    </row>
    <row r="83" spans="1:12" x14ac:dyDescent="0.3">
      <c r="A83" s="2">
        <v>27373</v>
      </c>
      <c r="B83">
        <v>52.64</v>
      </c>
      <c r="C83">
        <v>-12.64</v>
      </c>
      <c r="D83">
        <v>-13.72</v>
      </c>
    </row>
    <row r="84" spans="1:12" x14ac:dyDescent="0.3">
      <c r="A84" s="2">
        <v>27378</v>
      </c>
      <c r="B84">
        <v>52.78</v>
      </c>
      <c r="C84">
        <v>-12.78</v>
      </c>
      <c r="D84">
        <v>-13.86</v>
      </c>
    </row>
    <row r="85" spans="1:12" x14ac:dyDescent="0.3">
      <c r="A85" s="2">
        <v>27383</v>
      </c>
      <c r="B85">
        <v>52.71</v>
      </c>
      <c r="C85">
        <v>-12.71</v>
      </c>
      <c r="D85">
        <v>-13.79</v>
      </c>
    </row>
    <row r="86" spans="1:12" x14ac:dyDescent="0.3">
      <c r="A86" s="2">
        <v>27388</v>
      </c>
      <c r="B86">
        <v>52.82</v>
      </c>
      <c r="C86">
        <v>-12.82</v>
      </c>
      <c r="D86">
        <v>-13.9</v>
      </c>
    </row>
    <row r="87" spans="1:12" x14ac:dyDescent="0.3">
      <c r="A87" s="2">
        <v>27394</v>
      </c>
      <c r="B87">
        <v>52.84</v>
      </c>
      <c r="C87">
        <v>-12.84</v>
      </c>
      <c r="D87">
        <v>-13.92</v>
      </c>
    </row>
    <row r="88" spans="1:12" x14ac:dyDescent="0.3">
      <c r="A88" s="2">
        <v>27395</v>
      </c>
      <c r="B88">
        <v>52.65</v>
      </c>
      <c r="C88">
        <v>-12.65</v>
      </c>
      <c r="D88">
        <v>-13.73</v>
      </c>
    </row>
    <row r="89" spans="1:12" x14ac:dyDescent="0.3">
      <c r="A89" s="2">
        <v>27399</v>
      </c>
      <c r="B89">
        <v>52.8</v>
      </c>
      <c r="C89">
        <v>-12.8</v>
      </c>
      <c r="D89">
        <v>-13.88</v>
      </c>
    </row>
    <row r="90" spans="1:12" x14ac:dyDescent="0.3">
      <c r="A90" s="2">
        <v>27404</v>
      </c>
      <c r="B90">
        <v>52.66</v>
      </c>
      <c r="C90">
        <v>-12.66</v>
      </c>
      <c r="D90">
        <v>-13.74</v>
      </c>
    </row>
    <row r="91" spans="1:12" x14ac:dyDescent="0.3">
      <c r="A91" s="2">
        <v>27409</v>
      </c>
      <c r="B91">
        <v>52.51</v>
      </c>
      <c r="C91">
        <v>-12.51</v>
      </c>
      <c r="D91">
        <v>-13.59</v>
      </c>
    </row>
    <row r="92" spans="1:12" x14ac:dyDescent="0.3">
      <c r="A92" s="2">
        <v>27414</v>
      </c>
      <c r="B92">
        <v>52.55</v>
      </c>
      <c r="C92">
        <v>-12.55</v>
      </c>
      <c r="D92">
        <v>-13.63</v>
      </c>
    </row>
    <row r="93" spans="1:12" x14ac:dyDescent="0.3">
      <c r="A93" s="2">
        <v>27419</v>
      </c>
      <c r="B93">
        <v>52.5</v>
      </c>
      <c r="C93">
        <v>-12.5</v>
      </c>
      <c r="D93">
        <v>-13.58</v>
      </c>
    </row>
    <row r="94" spans="1:12" x14ac:dyDescent="0.3">
      <c r="A94" s="2">
        <v>27426</v>
      </c>
      <c r="B94">
        <v>52.77</v>
      </c>
      <c r="C94">
        <v>-12.77</v>
      </c>
      <c r="D94">
        <v>-13.85</v>
      </c>
    </row>
    <row r="95" spans="1:12" x14ac:dyDescent="0.3">
      <c r="A95" s="2">
        <v>27440</v>
      </c>
      <c r="B95">
        <v>52.8</v>
      </c>
      <c r="C95">
        <v>-12.8</v>
      </c>
      <c r="D95">
        <v>-13.88</v>
      </c>
    </row>
    <row r="96" spans="1:12" x14ac:dyDescent="0.3">
      <c r="A96" s="2">
        <v>27445</v>
      </c>
      <c r="B96">
        <v>52.67</v>
      </c>
      <c r="C96">
        <v>-12.67</v>
      </c>
      <c r="D96">
        <v>-13.75</v>
      </c>
    </row>
    <row r="97" spans="1:4" x14ac:dyDescent="0.3">
      <c r="A97" s="2">
        <v>27450</v>
      </c>
      <c r="B97">
        <v>52.8</v>
      </c>
      <c r="C97">
        <v>-12.8</v>
      </c>
      <c r="D97">
        <v>-13.88</v>
      </c>
    </row>
    <row r="98" spans="1:4" x14ac:dyDescent="0.3">
      <c r="A98" s="2">
        <v>27453</v>
      </c>
      <c r="B98">
        <v>52.98</v>
      </c>
      <c r="C98">
        <v>-12.98</v>
      </c>
      <c r="D98">
        <v>-14.06</v>
      </c>
    </row>
    <row r="99" spans="1:4" x14ac:dyDescent="0.3">
      <c r="A99" s="2">
        <v>27454</v>
      </c>
      <c r="B99">
        <v>52.62</v>
      </c>
      <c r="C99">
        <v>-12.62</v>
      </c>
      <c r="D99">
        <v>-13.7</v>
      </c>
    </row>
    <row r="100" spans="1:4" x14ac:dyDescent="0.3">
      <c r="A100" s="2">
        <v>27458</v>
      </c>
      <c r="B100">
        <v>52.95</v>
      </c>
      <c r="C100">
        <v>-12.95</v>
      </c>
      <c r="D100">
        <v>-14.03</v>
      </c>
    </row>
    <row r="101" spans="1:4" x14ac:dyDescent="0.3">
      <c r="A101" s="2">
        <v>27463</v>
      </c>
      <c r="B101">
        <v>53</v>
      </c>
      <c r="C101">
        <v>-13</v>
      </c>
      <c r="D101">
        <v>-14.08</v>
      </c>
    </row>
    <row r="102" spans="1:4" x14ac:dyDescent="0.3">
      <c r="A102" s="2">
        <v>27468</v>
      </c>
      <c r="B102">
        <v>52.5</v>
      </c>
      <c r="C102">
        <v>-12.5</v>
      </c>
      <c r="D102">
        <v>-13.58</v>
      </c>
    </row>
    <row r="103" spans="1:4" x14ac:dyDescent="0.3">
      <c r="A103" s="2">
        <v>27473</v>
      </c>
      <c r="B103">
        <v>52.15</v>
      </c>
      <c r="C103">
        <v>-12.15</v>
      </c>
      <c r="D103">
        <v>-13.23</v>
      </c>
    </row>
    <row r="104" spans="1:4" x14ac:dyDescent="0.3">
      <c r="A104" s="2">
        <v>27478</v>
      </c>
      <c r="B104">
        <v>52.42</v>
      </c>
      <c r="C104">
        <v>-12.42</v>
      </c>
      <c r="D104">
        <v>-13.5</v>
      </c>
    </row>
    <row r="105" spans="1:4" x14ac:dyDescent="0.3">
      <c r="A105" s="2">
        <v>27484</v>
      </c>
      <c r="B105">
        <v>52.46</v>
      </c>
      <c r="C105">
        <v>-12.46</v>
      </c>
      <c r="D105">
        <v>-13.54</v>
      </c>
    </row>
    <row r="106" spans="1:4" x14ac:dyDescent="0.3">
      <c r="A106" s="2">
        <v>27485</v>
      </c>
      <c r="B106">
        <v>52.99</v>
      </c>
      <c r="C106">
        <v>-12.99</v>
      </c>
      <c r="D106">
        <v>-14.07</v>
      </c>
    </row>
    <row r="107" spans="1:4" x14ac:dyDescent="0.3">
      <c r="A107" s="2">
        <v>27489</v>
      </c>
      <c r="B107">
        <v>53.3</v>
      </c>
      <c r="C107">
        <v>-13.3</v>
      </c>
      <c r="D107">
        <v>-14.38</v>
      </c>
    </row>
    <row r="108" spans="1:4" x14ac:dyDescent="0.3">
      <c r="A108" s="2">
        <v>27494</v>
      </c>
      <c r="B108">
        <v>52.8</v>
      </c>
      <c r="C108">
        <v>-12.8</v>
      </c>
      <c r="D108">
        <v>-13.88</v>
      </c>
    </row>
    <row r="109" spans="1:4" x14ac:dyDescent="0.3">
      <c r="A109" s="2">
        <v>27499</v>
      </c>
      <c r="B109">
        <v>52.97</v>
      </c>
      <c r="C109">
        <v>-12.97</v>
      </c>
      <c r="D109">
        <v>-14.05</v>
      </c>
    </row>
    <row r="110" spans="1:4" x14ac:dyDescent="0.3">
      <c r="A110" s="2">
        <v>27504</v>
      </c>
      <c r="B110">
        <v>53.1</v>
      </c>
      <c r="C110">
        <v>-13.1</v>
      </c>
      <c r="D110">
        <v>-14.18</v>
      </c>
    </row>
    <row r="111" spans="1:4" x14ac:dyDescent="0.3">
      <c r="A111" s="2">
        <v>27509</v>
      </c>
      <c r="B111">
        <v>53.07</v>
      </c>
      <c r="C111">
        <v>-13.07</v>
      </c>
      <c r="D111">
        <v>-14.15</v>
      </c>
    </row>
    <row r="112" spans="1:4" x14ac:dyDescent="0.3">
      <c r="A112" s="2">
        <v>27514</v>
      </c>
      <c r="B112">
        <v>52.97</v>
      </c>
      <c r="C112">
        <v>-12.97</v>
      </c>
      <c r="D112">
        <v>-14.05</v>
      </c>
    </row>
    <row r="113" spans="1:4" x14ac:dyDescent="0.3">
      <c r="A113" s="2">
        <v>27515</v>
      </c>
      <c r="B113">
        <v>53.02</v>
      </c>
      <c r="C113">
        <v>-13.02</v>
      </c>
      <c r="D113">
        <v>-14.1</v>
      </c>
    </row>
    <row r="114" spans="1:4" x14ac:dyDescent="0.3">
      <c r="A114" s="2">
        <v>27519</v>
      </c>
      <c r="B114">
        <v>52.8</v>
      </c>
      <c r="C114">
        <v>-12.8</v>
      </c>
      <c r="D114">
        <v>-13.88</v>
      </c>
    </row>
    <row r="115" spans="1:4" x14ac:dyDescent="0.3">
      <c r="A115" s="2">
        <v>27524</v>
      </c>
      <c r="B115">
        <v>53</v>
      </c>
      <c r="C115">
        <v>-13</v>
      </c>
      <c r="D115">
        <v>-14.08</v>
      </c>
    </row>
    <row r="116" spans="1:4" x14ac:dyDescent="0.3">
      <c r="A116" s="2">
        <v>27529</v>
      </c>
      <c r="B116">
        <v>53.1</v>
      </c>
      <c r="C116">
        <v>-13.1</v>
      </c>
      <c r="D116">
        <v>-14.18</v>
      </c>
    </row>
    <row r="117" spans="1:4" x14ac:dyDescent="0.3">
      <c r="A117" s="2">
        <v>27534</v>
      </c>
      <c r="B117">
        <v>53.1</v>
      </c>
      <c r="C117">
        <v>-13.1</v>
      </c>
      <c r="D117">
        <v>-14.18</v>
      </c>
    </row>
    <row r="118" spans="1:4" x14ac:dyDescent="0.3">
      <c r="A118" s="2">
        <v>27539</v>
      </c>
      <c r="B118">
        <v>53.11</v>
      </c>
      <c r="C118">
        <v>-13.11</v>
      </c>
      <c r="D118">
        <v>-14.19</v>
      </c>
    </row>
    <row r="119" spans="1:4" x14ac:dyDescent="0.3">
      <c r="A119" s="2">
        <v>27545</v>
      </c>
      <c r="B119">
        <v>53</v>
      </c>
      <c r="C119">
        <v>-13</v>
      </c>
      <c r="D119">
        <v>-14.08</v>
      </c>
    </row>
    <row r="120" spans="1:4" x14ac:dyDescent="0.3">
      <c r="A120" s="2">
        <v>27546</v>
      </c>
      <c r="B120">
        <v>53.06</v>
      </c>
      <c r="C120">
        <v>-13.06</v>
      </c>
      <c r="D120">
        <v>-14.14</v>
      </c>
    </row>
    <row r="121" spans="1:4" x14ac:dyDescent="0.3">
      <c r="A121" s="2">
        <v>27550</v>
      </c>
      <c r="B121">
        <v>53.06</v>
      </c>
      <c r="C121">
        <v>-13.06</v>
      </c>
      <c r="D121">
        <v>-14.14</v>
      </c>
    </row>
    <row r="122" spans="1:4" x14ac:dyDescent="0.3">
      <c r="A122" s="2">
        <v>27555</v>
      </c>
      <c r="B122">
        <v>53.45</v>
      </c>
      <c r="C122">
        <v>-13.45</v>
      </c>
      <c r="D122">
        <v>-14.53</v>
      </c>
    </row>
    <row r="123" spans="1:4" x14ac:dyDescent="0.3">
      <c r="A123" s="2">
        <v>27560</v>
      </c>
      <c r="B123">
        <v>53.37</v>
      </c>
      <c r="C123">
        <v>-13.37</v>
      </c>
      <c r="D123">
        <v>-14.45</v>
      </c>
    </row>
    <row r="124" spans="1:4" x14ac:dyDescent="0.3">
      <c r="A124" s="2">
        <v>27565</v>
      </c>
      <c r="B124">
        <v>53.7</v>
      </c>
      <c r="C124">
        <v>-13.7</v>
      </c>
      <c r="D124">
        <v>-14.78</v>
      </c>
    </row>
    <row r="125" spans="1:4" x14ac:dyDescent="0.3">
      <c r="A125" s="2">
        <v>27570</v>
      </c>
      <c r="B125">
        <v>53.89</v>
      </c>
      <c r="C125">
        <v>-13.89</v>
      </c>
      <c r="D125">
        <v>-14.97</v>
      </c>
    </row>
    <row r="126" spans="1:4" x14ac:dyDescent="0.3">
      <c r="A126" s="2">
        <v>27575</v>
      </c>
      <c r="B126">
        <v>53.57</v>
      </c>
      <c r="C126">
        <v>-13.57</v>
      </c>
      <c r="D126">
        <v>-14.65</v>
      </c>
    </row>
    <row r="127" spans="1:4" x14ac:dyDescent="0.3">
      <c r="A127" s="2">
        <v>27580</v>
      </c>
      <c r="B127">
        <v>53.36</v>
      </c>
      <c r="C127">
        <v>-13.36</v>
      </c>
      <c r="D127">
        <v>-14.44</v>
      </c>
    </row>
    <row r="128" spans="1:4" x14ac:dyDescent="0.3">
      <c r="A128" s="2">
        <v>27585</v>
      </c>
      <c r="B128">
        <v>53.37</v>
      </c>
      <c r="C128">
        <v>-13.37</v>
      </c>
      <c r="D128">
        <v>-14.45</v>
      </c>
    </row>
    <row r="129" spans="1:4" x14ac:dyDescent="0.3">
      <c r="A129" s="2">
        <v>27590</v>
      </c>
      <c r="B129">
        <v>53.34</v>
      </c>
      <c r="C129">
        <v>-13.34</v>
      </c>
      <c r="D129">
        <v>-14.42</v>
      </c>
    </row>
    <row r="130" spans="1:4" x14ac:dyDescent="0.3">
      <c r="A130" s="2">
        <v>27595</v>
      </c>
      <c r="B130">
        <v>53.33</v>
      </c>
      <c r="C130">
        <v>-13.33</v>
      </c>
      <c r="D130">
        <v>-14.41</v>
      </c>
    </row>
    <row r="131" spans="1:4" x14ac:dyDescent="0.3">
      <c r="A131" s="2">
        <v>27600</v>
      </c>
      <c r="B131">
        <v>53.33</v>
      </c>
      <c r="C131">
        <v>-13.33</v>
      </c>
      <c r="D131">
        <v>-14.41</v>
      </c>
    </row>
    <row r="132" spans="1:4" x14ac:dyDescent="0.3">
      <c r="A132" s="2">
        <v>27606</v>
      </c>
      <c r="B132">
        <v>53.45</v>
      </c>
      <c r="C132">
        <v>-13.45</v>
      </c>
      <c r="D132">
        <v>-14.53</v>
      </c>
    </row>
    <row r="133" spans="1:4" x14ac:dyDescent="0.3">
      <c r="A133" s="2">
        <v>27607</v>
      </c>
      <c r="B133">
        <v>53.67</v>
      </c>
      <c r="C133">
        <v>-13.67</v>
      </c>
      <c r="D133">
        <v>-14.75</v>
      </c>
    </row>
    <row r="134" spans="1:4" x14ac:dyDescent="0.3">
      <c r="A134" s="2">
        <v>27611</v>
      </c>
      <c r="B134">
        <v>53.5</v>
      </c>
      <c r="C134">
        <v>-13.5</v>
      </c>
      <c r="D134">
        <v>-14.58</v>
      </c>
    </row>
    <row r="135" spans="1:4" x14ac:dyDescent="0.3">
      <c r="A135" s="2">
        <v>27616</v>
      </c>
      <c r="B135">
        <v>53.57</v>
      </c>
      <c r="C135">
        <v>-13.57</v>
      </c>
      <c r="D135">
        <v>-14.65</v>
      </c>
    </row>
    <row r="136" spans="1:4" x14ac:dyDescent="0.3">
      <c r="A136" s="2">
        <v>27621</v>
      </c>
      <c r="B136">
        <v>53.62</v>
      </c>
      <c r="C136">
        <v>-13.62</v>
      </c>
      <c r="D136">
        <v>-14.7</v>
      </c>
    </row>
    <row r="137" spans="1:4" x14ac:dyDescent="0.3">
      <c r="A137" s="2">
        <v>27626</v>
      </c>
      <c r="B137">
        <v>53.69</v>
      </c>
      <c r="C137">
        <v>-13.69</v>
      </c>
      <c r="D137">
        <v>-14.77</v>
      </c>
    </row>
    <row r="138" spans="1:4" x14ac:dyDescent="0.3">
      <c r="A138" s="2">
        <v>27631</v>
      </c>
      <c r="B138">
        <v>53.74</v>
      </c>
      <c r="C138">
        <v>-13.74</v>
      </c>
      <c r="D138">
        <v>-14.82</v>
      </c>
    </row>
    <row r="139" spans="1:4" x14ac:dyDescent="0.3">
      <c r="A139" s="2">
        <v>27637</v>
      </c>
      <c r="B139">
        <v>53.82</v>
      </c>
      <c r="C139">
        <v>-13.82</v>
      </c>
      <c r="D139">
        <v>-14.9</v>
      </c>
    </row>
    <row r="140" spans="1:4" x14ac:dyDescent="0.3">
      <c r="A140" s="2">
        <v>27638</v>
      </c>
      <c r="B140">
        <v>53.7</v>
      </c>
      <c r="C140">
        <v>-13.7</v>
      </c>
      <c r="D140">
        <v>-14.78</v>
      </c>
    </row>
    <row r="141" spans="1:4" x14ac:dyDescent="0.3">
      <c r="A141" s="2">
        <v>27642</v>
      </c>
      <c r="B141">
        <v>53.71</v>
      </c>
      <c r="C141">
        <v>-13.71</v>
      </c>
      <c r="D141">
        <v>-14.79</v>
      </c>
    </row>
    <row r="142" spans="1:4" x14ac:dyDescent="0.3">
      <c r="A142" s="2">
        <v>27647</v>
      </c>
      <c r="B142">
        <v>53.71</v>
      </c>
      <c r="C142">
        <v>-13.71</v>
      </c>
      <c r="D142">
        <v>-14.79</v>
      </c>
    </row>
    <row r="143" spans="1:4" x14ac:dyDescent="0.3">
      <c r="A143" s="2">
        <v>27652</v>
      </c>
      <c r="B143">
        <v>53.76</v>
      </c>
      <c r="C143">
        <v>-13.76</v>
      </c>
      <c r="D143">
        <v>-14.84</v>
      </c>
    </row>
    <row r="144" spans="1:4" x14ac:dyDescent="0.3">
      <c r="A144" s="2">
        <v>27668</v>
      </c>
      <c r="B144">
        <v>53.46</v>
      </c>
      <c r="C144">
        <v>-13.46</v>
      </c>
      <c r="D144">
        <v>-14.54</v>
      </c>
    </row>
    <row r="145" spans="1:4" x14ac:dyDescent="0.3">
      <c r="A145" s="2">
        <v>27677</v>
      </c>
      <c r="B145">
        <v>53.46</v>
      </c>
      <c r="C145">
        <v>-13.46</v>
      </c>
      <c r="D145">
        <v>-14.54</v>
      </c>
    </row>
    <row r="146" spans="1:4" x14ac:dyDescent="0.3">
      <c r="A146" s="2">
        <v>27682</v>
      </c>
      <c r="B146">
        <v>53.53</v>
      </c>
      <c r="C146">
        <v>-13.53</v>
      </c>
      <c r="D146">
        <v>-14.61</v>
      </c>
    </row>
    <row r="147" spans="1:4" x14ac:dyDescent="0.3">
      <c r="A147" s="2">
        <v>27687</v>
      </c>
      <c r="B147">
        <v>53.37</v>
      </c>
      <c r="C147">
        <v>-13.37</v>
      </c>
      <c r="D147">
        <v>-14.45</v>
      </c>
    </row>
    <row r="148" spans="1:4" x14ac:dyDescent="0.3">
      <c r="A148" s="2">
        <v>27692</v>
      </c>
      <c r="B148">
        <v>53.44</v>
      </c>
      <c r="C148">
        <v>-13.44</v>
      </c>
      <c r="D148">
        <v>-14.52</v>
      </c>
    </row>
    <row r="149" spans="1:4" x14ac:dyDescent="0.3">
      <c r="A149" s="2">
        <v>27698</v>
      </c>
      <c r="B149">
        <v>53.56</v>
      </c>
      <c r="C149">
        <v>-13.56</v>
      </c>
      <c r="D149">
        <v>-14.64</v>
      </c>
    </row>
    <row r="150" spans="1:4" x14ac:dyDescent="0.3">
      <c r="A150" s="2">
        <v>27699</v>
      </c>
      <c r="B150">
        <v>53.46</v>
      </c>
      <c r="C150">
        <v>-13.46</v>
      </c>
      <c r="D150">
        <v>-14.54</v>
      </c>
    </row>
    <row r="151" spans="1:4" x14ac:dyDescent="0.3">
      <c r="A151" s="2">
        <v>27703</v>
      </c>
      <c r="B151">
        <v>53.58</v>
      </c>
      <c r="C151">
        <v>-13.58</v>
      </c>
      <c r="D151">
        <v>-14.66</v>
      </c>
    </row>
    <row r="152" spans="1:4" x14ac:dyDescent="0.3">
      <c r="A152" s="2">
        <v>27708</v>
      </c>
      <c r="B152">
        <v>53.57</v>
      </c>
      <c r="C152">
        <v>-13.57</v>
      </c>
      <c r="D152">
        <v>-14.65</v>
      </c>
    </row>
    <row r="153" spans="1:4" x14ac:dyDescent="0.3">
      <c r="A153" s="2">
        <v>27713</v>
      </c>
      <c r="B153">
        <v>53.45</v>
      </c>
      <c r="C153">
        <v>-13.45</v>
      </c>
      <c r="D153">
        <v>-14.53</v>
      </c>
    </row>
    <row r="154" spans="1:4" x14ac:dyDescent="0.3">
      <c r="A154" s="2">
        <v>27718</v>
      </c>
      <c r="B154">
        <v>53.3</v>
      </c>
      <c r="C154">
        <v>-13.3</v>
      </c>
      <c r="D154">
        <v>-14.38</v>
      </c>
    </row>
    <row r="155" spans="1:4" x14ac:dyDescent="0.3">
      <c r="A155" s="2">
        <v>27723</v>
      </c>
      <c r="B155">
        <v>53.26</v>
      </c>
      <c r="C155">
        <v>-13.26</v>
      </c>
      <c r="D155">
        <v>-14.34</v>
      </c>
    </row>
    <row r="156" spans="1:4" x14ac:dyDescent="0.3">
      <c r="A156" s="2">
        <v>27728</v>
      </c>
      <c r="B156">
        <v>53.47</v>
      </c>
      <c r="C156">
        <v>-13.47</v>
      </c>
      <c r="D156">
        <v>-14.55</v>
      </c>
    </row>
    <row r="157" spans="1:4" x14ac:dyDescent="0.3">
      <c r="A157" s="2">
        <v>27729</v>
      </c>
      <c r="B157">
        <v>53.48</v>
      </c>
      <c r="C157">
        <v>-13.48</v>
      </c>
      <c r="D157">
        <v>-14.56</v>
      </c>
    </row>
    <row r="158" spans="1:4" x14ac:dyDescent="0.3">
      <c r="A158" s="2">
        <v>27733</v>
      </c>
      <c r="B158">
        <v>53.57</v>
      </c>
      <c r="C158">
        <v>-13.57</v>
      </c>
      <c r="D158">
        <v>-14.65</v>
      </c>
    </row>
    <row r="159" spans="1:4" x14ac:dyDescent="0.3">
      <c r="A159" s="2">
        <v>27738</v>
      </c>
      <c r="B159">
        <v>53.43</v>
      </c>
      <c r="C159">
        <v>-13.43</v>
      </c>
      <c r="D159">
        <v>-14.51</v>
      </c>
    </row>
    <row r="160" spans="1:4" x14ac:dyDescent="0.3">
      <c r="A160" s="2">
        <v>27743</v>
      </c>
      <c r="B160">
        <v>53.52</v>
      </c>
      <c r="C160">
        <v>-13.52</v>
      </c>
      <c r="D160">
        <v>-14.6</v>
      </c>
    </row>
    <row r="161" spans="1:4" x14ac:dyDescent="0.3">
      <c r="A161" s="2">
        <v>27820</v>
      </c>
      <c r="B161">
        <v>53.9</v>
      </c>
      <c r="C161">
        <v>-13.9</v>
      </c>
      <c r="D161">
        <v>-14.98</v>
      </c>
    </row>
    <row r="162" spans="1:4" x14ac:dyDescent="0.3">
      <c r="A162" s="2">
        <v>27829</v>
      </c>
      <c r="B162">
        <v>53.65</v>
      </c>
      <c r="C162">
        <v>-13.65</v>
      </c>
      <c r="D162">
        <v>-14.73</v>
      </c>
    </row>
    <row r="163" spans="1:4" x14ac:dyDescent="0.3">
      <c r="A163" s="2">
        <v>27834</v>
      </c>
      <c r="B163">
        <v>53.87</v>
      </c>
      <c r="C163">
        <v>-13.87</v>
      </c>
      <c r="D163">
        <v>-14.95</v>
      </c>
    </row>
    <row r="164" spans="1:4" x14ac:dyDescent="0.3">
      <c r="A164" s="2">
        <v>27839</v>
      </c>
      <c r="B164">
        <v>53.96</v>
      </c>
      <c r="C164">
        <v>-13.96</v>
      </c>
      <c r="D164">
        <v>-15.04</v>
      </c>
    </row>
    <row r="165" spans="1:4" x14ac:dyDescent="0.3">
      <c r="A165" s="2">
        <v>27844</v>
      </c>
      <c r="B165">
        <v>53.96</v>
      </c>
      <c r="C165">
        <v>-13.96</v>
      </c>
      <c r="D165">
        <v>-15.04</v>
      </c>
    </row>
    <row r="166" spans="1:4" x14ac:dyDescent="0.3">
      <c r="A166" s="2">
        <v>27850</v>
      </c>
      <c r="B166">
        <v>53.9</v>
      </c>
      <c r="C166">
        <v>-13.9</v>
      </c>
      <c r="D166">
        <v>-14.98</v>
      </c>
    </row>
    <row r="167" spans="1:4" x14ac:dyDescent="0.3">
      <c r="A167" s="2">
        <v>27851</v>
      </c>
      <c r="B167">
        <v>53.89</v>
      </c>
      <c r="C167">
        <v>-13.89</v>
      </c>
      <c r="D167">
        <v>-14.97</v>
      </c>
    </row>
    <row r="168" spans="1:4" x14ac:dyDescent="0.3">
      <c r="A168" s="2">
        <v>27855</v>
      </c>
      <c r="B168">
        <v>53.88</v>
      </c>
      <c r="C168">
        <v>-13.88</v>
      </c>
      <c r="D168">
        <v>-14.96</v>
      </c>
    </row>
    <row r="169" spans="1:4" x14ac:dyDescent="0.3">
      <c r="A169" s="2">
        <v>27860</v>
      </c>
      <c r="B169">
        <v>53.9</v>
      </c>
      <c r="C169">
        <v>-13.9</v>
      </c>
      <c r="D169">
        <v>-14.98</v>
      </c>
    </row>
    <row r="170" spans="1:4" x14ac:dyDescent="0.3">
      <c r="A170" s="2">
        <v>27881</v>
      </c>
      <c r="B170">
        <v>54.32</v>
      </c>
      <c r="C170">
        <v>-14.32</v>
      </c>
      <c r="D170">
        <v>-15.4</v>
      </c>
    </row>
    <row r="171" spans="1:4" x14ac:dyDescent="0.3">
      <c r="A171" s="2">
        <v>27885</v>
      </c>
      <c r="B171">
        <v>54.36</v>
      </c>
      <c r="C171">
        <v>-14.36</v>
      </c>
      <c r="D171">
        <v>-15.44</v>
      </c>
    </row>
    <row r="172" spans="1:4" x14ac:dyDescent="0.3">
      <c r="A172" s="2">
        <v>27890</v>
      </c>
      <c r="B172">
        <v>54.39</v>
      </c>
      <c r="C172">
        <v>-14.39</v>
      </c>
      <c r="D172">
        <v>-15.47</v>
      </c>
    </row>
    <row r="173" spans="1:4" x14ac:dyDescent="0.3">
      <c r="A173" s="2">
        <v>27895</v>
      </c>
      <c r="B173">
        <v>54.32</v>
      </c>
      <c r="C173">
        <v>-14.32</v>
      </c>
      <c r="D173">
        <v>-15.4</v>
      </c>
    </row>
    <row r="174" spans="1:4" x14ac:dyDescent="0.3">
      <c r="A174" s="2">
        <v>27900</v>
      </c>
      <c r="B174">
        <v>54.36</v>
      </c>
      <c r="C174">
        <v>-14.36</v>
      </c>
      <c r="D174">
        <v>-15.44</v>
      </c>
    </row>
    <row r="175" spans="1:4" x14ac:dyDescent="0.3">
      <c r="A175" s="2">
        <v>27905</v>
      </c>
      <c r="B175">
        <v>54.24</v>
      </c>
      <c r="C175">
        <v>-14.24</v>
      </c>
      <c r="D175">
        <v>-15.32</v>
      </c>
    </row>
    <row r="176" spans="1:4" x14ac:dyDescent="0.3">
      <c r="A176" s="2">
        <v>27911</v>
      </c>
      <c r="B176">
        <v>54.25</v>
      </c>
      <c r="C176">
        <v>-14.25</v>
      </c>
      <c r="D176">
        <v>-15.33</v>
      </c>
    </row>
    <row r="177" spans="1:4" x14ac:dyDescent="0.3">
      <c r="A177" s="2">
        <v>27912</v>
      </c>
      <c r="B177">
        <v>54.27</v>
      </c>
      <c r="C177">
        <v>-14.27</v>
      </c>
      <c r="D177">
        <v>-15.35</v>
      </c>
    </row>
    <row r="178" spans="1:4" x14ac:dyDescent="0.3">
      <c r="A178" s="2">
        <v>27916</v>
      </c>
      <c r="B178">
        <v>54.18</v>
      </c>
      <c r="C178">
        <v>-14.18</v>
      </c>
      <c r="D178">
        <v>-15.26</v>
      </c>
    </row>
    <row r="179" spans="1:4" x14ac:dyDescent="0.3">
      <c r="A179" s="2">
        <v>27954</v>
      </c>
      <c r="B179">
        <v>54.62</v>
      </c>
      <c r="C179">
        <v>-14.62</v>
      </c>
      <c r="D179">
        <v>-15.7</v>
      </c>
    </row>
    <row r="180" spans="1:4" x14ac:dyDescent="0.3">
      <c r="A180" s="2">
        <v>27977</v>
      </c>
      <c r="B180">
        <v>52.8</v>
      </c>
      <c r="C180">
        <v>-12.8</v>
      </c>
      <c r="D180">
        <v>-13.88</v>
      </c>
    </row>
    <row r="181" spans="1:4" x14ac:dyDescent="0.3">
      <c r="A181" s="2">
        <v>28039</v>
      </c>
      <c r="B181">
        <v>55.7</v>
      </c>
      <c r="C181">
        <v>-15.7</v>
      </c>
      <c r="D181">
        <v>-16.78</v>
      </c>
    </row>
    <row r="182" spans="1:4" x14ac:dyDescent="0.3">
      <c r="A182" s="2">
        <v>28212</v>
      </c>
      <c r="B182">
        <v>55.05</v>
      </c>
      <c r="C182">
        <v>-15.05</v>
      </c>
      <c r="D182">
        <v>-16.13</v>
      </c>
    </row>
    <row r="183" spans="1:4" x14ac:dyDescent="0.3">
      <c r="A183" s="2">
        <v>28438</v>
      </c>
      <c r="B183">
        <v>55.55</v>
      </c>
      <c r="C183">
        <v>-15.55</v>
      </c>
      <c r="D183">
        <v>-16.63</v>
      </c>
    </row>
    <row r="184" spans="1:4" x14ac:dyDescent="0.3">
      <c r="A184" s="2">
        <v>28522</v>
      </c>
      <c r="B184">
        <v>56.21</v>
      </c>
      <c r="C184">
        <v>-16.21</v>
      </c>
      <c r="D184">
        <v>-17.29</v>
      </c>
    </row>
    <row r="185" spans="1:4" x14ac:dyDescent="0.3">
      <c r="A185" s="2">
        <v>28565</v>
      </c>
      <c r="B185">
        <v>55.68</v>
      </c>
      <c r="C185">
        <v>-15.68</v>
      </c>
      <c r="D185">
        <v>-16.760000000000002</v>
      </c>
    </row>
    <row r="186" spans="1:4" x14ac:dyDescent="0.3">
      <c r="A186" s="2">
        <v>28613</v>
      </c>
      <c r="B186">
        <v>55.84</v>
      </c>
      <c r="C186">
        <v>-15.84</v>
      </c>
      <c r="D186">
        <v>-16.920000000000002</v>
      </c>
    </row>
    <row r="187" spans="1:4" x14ac:dyDescent="0.3">
      <c r="A187" s="2">
        <v>28675</v>
      </c>
      <c r="B187">
        <v>56.28</v>
      </c>
      <c r="C187">
        <v>-16.28</v>
      </c>
      <c r="D187">
        <v>-17.36</v>
      </c>
    </row>
    <row r="188" spans="1:4" x14ac:dyDescent="0.3">
      <c r="A188" s="2">
        <v>28719</v>
      </c>
      <c r="B188">
        <v>56.21</v>
      </c>
      <c r="C188">
        <v>-16.21</v>
      </c>
      <c r="D188">
        <v>-17.29</v>
      </c>
    </row>
    <row r="189" spans="1:4" x14ac:dyDescent="0.3">
      <c r="A189" s="2">
        <v>28767</v>
      </c>
      <c r="B189">
        <v>56.62</v>
      </c>
      <c r="C189">
        <v>-16.62</v>
      </c>
      <c r="D189">
        <v>-17.7</v>
      </c>
    </row>
    <row r="190" spans="1:4" x14ac:dyDescent="0.3">
      <c r="A190" s="2">
        <v>28798</v>
      </c>
      <c r="B190">
        <v>56.86</v>
      </c>
      <c r="C190">
        <v>-16.86</v>
      </c>
      <c r="D190">
        <v>-17.940000000000001</v>
      </c>
    </row>
    <row r="191" spans="1:4" x14ac:dyDescent="0.3">
      <c r="A191" s="2">
        <v>28829</v>
      </c>
      <c r="B191">
        <v>56.54</v>
      </c>
      <c r="C191">
        <v>-16.54</v>
      </c>
      <c r="D191">
        <v>-17.62</v>
      </c>
    </row>
    <row r="192" spans="1:4" x14ac:dyDescent="0.3">
      <c r="A192" s="2">
        <v>28864</v>
      </c>
      <c r="B192">
        <v>56.8</v>
      </c>
      <c r="C192">
        <v>-16.8</v>
      </c>
      <c r="D192">
        <v>-17.88</v>
      </c>
    </row>
    <row r="193" spans="1:4" x14ac:dyDescent="0.3">
      <c r="A193" s="2">
        <v>28892</v>
      </c>
      <c r="B193">
        <v>56.77</v>
      </c>
      <c r="C193">
        <v>-16.77</v>
      </c>
      <c r="D193">
        <v>-17.850000000000001</v>
      </c>
    </row>
    <row r="194" spans="1:4" x14ac:dyDescent="0.3">
      <c r="A194" s="2">
        <v>28920</v>
      </c>
      <c r="B194">
        <v>56.47</v>
      </c>
      <c r="C194">
        <v>-16.47</v>
      </c>
      <c r="D194">
        <v>-17.55</v>
      </c>
    </row>
    <row r="195" spans="1:4" x14ac:dyDescent="0.3">
      <c r="A195" s="2">
        <v>28950</v>
      </c>
      <c r="B195">
        <v>56.48</v>
      </c>
      <c r="C195">
        <v>-16.48</v>
      </c>
      <c r="D195">
        <v>-17.559999999999899</v>
      </c>
    </row>
    <row r="196" spans="1:4" x14ac:dyDescent="0.3">
      <c r="A196" s="2">
        <v>28978</v>
      </c>
      <c r="B196">
        <v>56.71</v>
      </c>
      <c r="C196">
        <v>-16.71</v>
      </c>
      <c r="D196">
        <v>-17.79</v>
      </c>
    </row>
    <row r="197" spans="1:4" x14ac:dyDescent="0.3">
      <c r="A197" s="2">
        <v>29005</v>
      </c>
      <c r="B197">
        <v>58.28</v>
      </c>
      <c r="C197">
        <v>-18.28</v>
      </c>
      <c r="D197">
        <v>-19.36</v>
      </c>
    </row>
    <row r="198" spans="1:4" x14ac:dyDescent="0.3">
      <c r="A198" s="2">
        <v>29053</v>
      </c>
      <c r="B198">
        <v>57.09</v>
      </c>
      <c r="C198">
        <v>-17.09</v>
      </c>
      <c r="D198">
        <v>-18.170000000000002</v>
      </c>
    </row>
    <row r="199" spans="1:4" x14ac:dyDescent="0.3">
      <c r="A199" s="2">
        <v>29074</v>
      </c>
      <c r="B199">
        <v>57.07</v>
      </c>
      <c r="C199">
        <v>-17.07</v>
      </c>
      <c r="D199">
        <v>-18.149999999999899</v>
      </c>
    </row>
    <row r="200" spans="1:4" x14ac:dyDescent="0.3">
      <c r="A200" s="2">
        <v>29248</v>
      </c>
      <c r="B200">
        <v>57.27</v>
      </c>
      <c r="C200">
        <v>-17.27</v>
      </c>
      <c r="D200">
        <v>-18.350000000000001</v>
      </c>
    </row>
    <row r="201" spans="1:4" x14ac:dyDescent="0.3">
      <c r="A201" s="2">
        <v>29313</v>
      </c>
      <c r="B201">
        <v>57.2</v>
      </c>
      <c r="C201">
        <v>-17.2</v>
      </c>
      <c r="D201">
        <v>-18.28</v>
      </c>
    </row>
    <row r="202" spans="1:4" x14ac:dyDescent="0.3">
      <c r="A202" s="2">
        <v>29362</v>
      </c>
      <c r="B202">
        <v>57.5</v>
      </c>
      <c r="C202">
        <v>-17.5</v>
      </c>
      <c r="D202">
        <v>-18.579999999999899</v>
      </c>
    </row>
    <row r="203" spans="1:4" x14ac:dyDescent="0.3">
      <c r="A203" s="2">
        <v>29389</v>
      </c>
      <c r="B203">
        <v>57.92</v>
      </c>
      <c r="C203">
        <v>-17.920000000000002</v>
      </c>
      <c r="D203">
        <v>-19</v>
      </c>
    </row>
    <row r="204" spans="1:4" x14ac:dyDescent="0.3">
      <c r="A204" s="2">
        <v>29412</v>
      </c>
      <c r="B204">
        <v>58.1</v>
      </c>
      <c r="C204">
        <v>-18.100000000000001</v>
      </c>
      <c r="D204">
        <v>-19.18</v>
      </c>
    </row>
    <row r="205" spans="1:4" x14ac:dyDescent="0.3">
      <c r="A205" s="2">
        <v>29454</v>
      </c>
      <c r="B205">
        <v>58.4</v>
      </c>
      <c r="C205">
        <v>-18.399999999999899</v>
      </c>
      <c r="D205">
        <v>-19.48</v>
      </c>
    </row>
    <row r="206" spans="1:4" x14ac:dyDescent="0.3">
      <c r="A206" s="2">
        <v>29473</v>
      </c>
      <c r="B206">
        <v>58.5</v>
      </c>
      <c r="C206">
        <v>-18.5</v>
      </c>
      <c r="D206">
        <v>-19.579999999999899</v>
      </c>
    </row>
    <row r="207" spans="1:4" x14ac:dyDescent="0.3">
      <c r="A207" s="2">
        <v>29517</v>
      </c>
      <c r="B207">
        <v>58.8</v>
      </c>
      <c r="C207">
        <v>-18.8</v>
      </c>
      <c r="D207">
        <v>-19.88</v>
      </c>
    </row>
    <row r="208" spans="1:4" x14ac:dyDescent="0.3">
      <c r="A208" s="2">
        <v>29530</v>
      </c>
      <c r="B208">
        <v>58.1</v>
      </c>
      <c r="C208">
        <v>-18.100000000000001</v>
      </c>
      <c r="D208">
        <v>-19.18</v>
      </c>
    </row>
    <row r="209" spans="1:4" x14ac:dyDescent="0.3">
      <c r="A209" s="2">
        <v>29563</v>
      </c>
      <c r="B209">
        <v>58.7</v>
      </c>
      <c r="C209">
        <v>-18.7</v>
      </c>
      <c r="D209">
        <v>-19.78</v>
      </c>
    </row>
    <row r="210" spans="1:4" x14ac:dyDescent="0.3">
      <c r="A210" s="2">
        <v>29622</v>
      </c>
      <c r="B210">
        <v>58.9</v>
      </c>
      <c r="C210">
        <v>-18.899999999999899</v>
      </c>
      <c r="D210">
        <v>-19.98</v>
      </c>
    </row>
    <row r="211" spans="1:4" x14ac:dyDescent="0.3">
      <c r="A211" s="2">
        <v>29706</v>
      </c>
      <c r="B211">
        <v>58.75</v>
      </c>
      <c r="C211">
        <v>-18.75</v>
      </c>
      <c r="D211">
        <v>-19.829999999999899</v>
      </c>
    </row>
    <row r="212" spans="1:4" x14ac:dyDescent="0.3">
      <c r="A212" s="2">
        <v>29727</v>
      </c>
      <c r="B212">
        <v>58.78</v>
      </c>
      <c r="C212">
        <v>-18.78</v>
      </c>
      <c r="D212">
        <v>-19.86</v>
      </c>
    </row>
    <row r="213" spans="1:4" x14ac:dyDescent="0.3">
      <c r="A213" s="2">
        <v>29741</v>
      </c>
      <c r="B213">
        <v>58.51</v>
      </c>
      <c r="C213">
        <v>-18.510000000000002</v>
      </c>
      <c r="D213">
        <v>-19.59</v>
      </c>
    </row>
    <row r="214" spans="1:4" x14ac:dyDescent="0.3">
      <c r="A214" s="2">
        <v>29774</v>
      </c>
      <c r="B214">
        <v>59.07</v>
      </c>
      <c r="C214">
        <v>-19.07</v>
      </c>
      <c r="D214">
        <v>-20.149999999999899</v>
      </c>
    </row>
    <row r="215" spans="1:4" x14ac:dyDescent="0.3">
      <c r="A215" s="2">
        <v>29809</v>
      </c>
      <c r="B215">
        <v>58.3</v>
      </c>
      <c r="C215">
        <v>-18.3</v>
      </c>
      <c r="D215">
        <v>-19.38</v>
      </c>
    </row>
    <row r="216" spans="1:4" x14ac:dyDescent="0.3">
      <c r="A216" s="2">
        <v>29838</v>
      </c>
      <c r="B216">
        <v>58.73</v>
      </c>
      <c r="C216">
        <v>-18.73</v>
      </c>
      <c r="D216">
        <v>-19.809999999999899</v>
      </c>
    </row>
    <row r="217" spans="1:4" x14ac:dyDescent="0.3">
      <c r="A217" s="2">
        <v>29860</v>
      </c>
      <c r="B217">
        <v>59.42</v>
      </c>
      <c r="C217">
        <v>-19.420000000000002</v>
      </c>
      <c r="D217">
        <v>-20.5</v>
      </c>
    </row>
    <row r="218" spans="1:4" x14ac:dyDescent="0.3">
      <c r="A218" s="2">
        <v>29913</v>
      </c>
      <c r="B218">
        <v>59.78</v>
      </c>
      <c r="C218">
        <v>-19.78</v>
      </c>
      <c r="D218">
        <v>-20.86</v>
      </c>
    </row>
    <row r="219" spans="1:4" x14ac:dyDescent="0.3">
      <c r="A219" s="2">
        <v>29929</v>
      </c>
      <c r="B219">
        <v>59.86</v>
      </c>
      <c r="C219">
        <v>-19.86</v>
      </c>
      <c r="D219">
        <v>-20.94</v>
      </c>
    </row>
    <row r="220" spans="1:4" x14ac:dyDescent="0.3">
      <c r="A220" s="2">
        <v>29987</v>
      </c>
      <c r="B220">
        <v>59.59</v>
      </c>
      <c r="C220">
        <v>-19.59</v>
      </c>
      <c r="D220">
        <v>-20.67</v>
      </c>
    </row>
    <row r="221" spans="1:4" x14ac:dyDescent="0.3">
      <c r="A221" s="2">
        <v>30005</v>
      </c>
      <c r="B221">
        <v>59.32</v>
      </c>
      <c r="C221">
        <v>-19.32</v>
      </c>
      <c r="D221">
        <v>-20.399999999999899</v>
      </c>
    </row>
    <row r="222" spans="1:4" x14ac:dyDescent="0.3">
      <c r="A222" s="2">
        <v>30039</v>
      </c>
      <c r="B222">
        <v>59.69</v>
      </c>
      <c r="C222">
        <v>-19.690000000000001</v>
      </c>
      <c r="D222">
        <v>-20.77</v>
      </c>
    </row>
    <row r="223" spans="1:4" x14ac:dyDescent="0.3">
      <c r="A223" s="2">
        <v>30062</v>
      </c>
      <c r="B223">
        <v>59.65</v>
      </c>
      <c r="C223">
        <v>-19.649999999999899</v>
      </c>
      <c r="D223">
        <v>-20.73</v>
      </c>
    </row>
    <row r="224" spans="1:4" x14ac:dyDescent="0.3">
      <c r="A224" s="2">
        <v>30088</v>
      </c>
      <c r="B224">
        <v>59.75</v>
      </c>
      <c r="C224">
        <v>-19.75</v>
      </c>
      <c r="D224">
        <v>-20.83</v>
      </c>
    </row>
    <row r="225" spans="1:4" x14ac:dyDescent="0.3">
      <c r="A225" s="2">
        <v>30154</v>
      </c>
      <c r="B225">
        <v>59.99</v>
      </c>
      <c r="C225">
        <v>-19.989999999999899</v>
      </c>
      <c r="D225">
        <v>-21.07</v>
      </c>
    </row>
    <row r="226" spans="1:4" x14ac:dyDescent="0.3">
      <c r="A226" s="2">
        <v>30217</v>
      </c>
      <c r="B226">
        <v>60.19</v>
      </c>
      <c r="C226">
        <v>-20.190000000000001</v>
      </c>
      <c r="D226">
        <v>-21.27</v>
      </c>
    </row>
    <row r="227" spans="1:4" x14ac:dyDescent="0.3">
      <c r="A227" s="2">
        <v>30225</v>
      </c>
      <c r="B227">
        <v>60.1</v>
      </c>
      <c r="C227">
        <v>-20.100000000000001</v>
      </c>
      <c r="D227">
        <v>-21.18</v>
      </c>
    </row>
    <row r="228" spans="1:4" x14ac:dyDescent="0.3">
      <c r="A228" s="2">
        <v>30264</v>
      </c>
      <c r="B228">
        <v>60.47</v>
      </c>
      <c r="C228">
        <v>-20.47</v>
      </c>
      <c r="D228">
        <v>-21.55</v>
      </c>
    </row>
    <row r="229" spans="1:4" x14ac:dyDescent="0.3">
      <c r="A229" s="2">
        <v>30292</v>
      </c>
      <c r="B229">
        <v>60.47</v>
      </c>
      <c r="C229">
        <v>-20.47</v>
      </c>
      <c r="D229">
        <v>-21.55</v>
      </c>
    </row>
    <row r="230" spans="1:4" x14ac:dyDescent="0.3">
      <c r="A230" s="2">
        <v>30362</v>
      </c>
      <c r="B230">
        <v>60.02</v>
      </c>
      <c r="C230">
        <v>-20.02</v>
      </c>
      <c r="D230">
        <v>-21.1</v>
      </c>
    </row>
    <row r="231" spans="1:4" x14ac:dyDescent="0.3">
      <c r="A231" s="2">
        <v>30711</v>
      </c>
      <c r="B231">
        <v>60.85</v>
      </c>
      <c r="C231">
        <v>-20.85</v>
      </c>
      <c r="D231">
        <v>-21.93</v>
      </c>
    </row>
    <row r="232" spans="1:4" x14ac:dyDescent="0.3">
      <c r="A232" s="2">
        <v>31131</v>
      </c>
      <c r="B232">
        <v>61.9</v>
      </c>
      <c r="C232">
        <v>-21.9</v>
      </c>
      <c r="D232">
        <v>-22.98</v>
      </c>
    </row>
    <row r="233" spans="1:4" x14ac:dyDescent="0.3">
      <c r="A233" s="2">
        <v>31208</v>
      </c>
      <c r="B233">
        <v>62.13</v>
      </c>
      <c r="C233">
        <v>-22.13</v>
      </c>
      <c r="D233">
        <v>-23.21</v>
      </c>
    </row>
    <row r="234" spans="1:4" x14ac:dyDescent="0.3">
      <c r="A234" s="2">
        <v>31236</v>
      </c>
      <c r="B234">
        <v>62.42</v>
      </c>
      <c r="C234">
        <v>-22.42</v>
      </c>
      <c r="D234">
        <v>-23.5</v>
      </c>
    </row>
    <row r="235" spans="1:4" x14ac:dyDescent="0.3">
      <c r="A235" s="2">
        <v>31279</v>
      </c>
      <c r="B235">
        <v>62.1</v>
      </c>
      <c r="C235">
        <v>-22.1</v>
      </c>
      <c r="D235">
        <v>-23.18</v>
      </c>
    </row>
    <row r="236" spans="1:4" x14ac:dyDescent="0.3">
      <c r="A236" s="2">
        <v>31320</v>
      </c>
      <c r="B236">
        <v>62.43</v>
      </c>
      <c r="C236">
        <v>-22.43</v>
      </c>
      <c r="D236">
        <v>-23.51</v>
      </c>
    </row>
    <row r="237" spans="1:4" x14ac:dyDescent="0.3">
      <c r="A237" s="2">
        <v>31369</v>
      </c>
      <c r="B237">
        <v>62.36</v>
      </c>
      <c r="C237">
        <v>-22.36</v>
      </c>
      <c r="D237">
        <v>-23.44</v>
      </c>
    </row>
    <row r="238" spans="1:4" x14ac:dyDescent="0.3">
      <c r="A238" s="2">
        <v>31419</v>
      </c>
      <c r="B238">
        <v>62.65</v>
      </c>
      <c r="C238">
        <v>-22.65</v>
      </c>
      <c r="D238">
        <v>-23.73</v>
      </c>
    </row>
    <row r="239" spans="1:4" x14ac:dyDescent="0.3">
      <c r="A239" s="2">
        <v>31468</v>
      </c>
      <c r="B239">
        <v>62.4</v>
      </c>
      <c r="C239">
        <v>-22.4</v>
      </c>
      <c r="D239">
        <v>-23.48</v>
      </c>
    </row>
    <row r="240" spans="1:4" x14ac:dyDescent="0.3">
      <c r="A240" s="2">
        <v>31491</v>
      </c>
      <c r="B240">
        <v>62.66</v>
      </c>
      <c r="C240">
        <v>-22.66</v>
      </c>
      <c r="D240">
        <v>-23.74</v>
      </c>
    </row>
    <row r="241" spans="1:4" x14ac:dyDescent="0.3">
      <c r="A241" s="2">
        <v>31610</v>
      </c>
      <c r="B241">
        <v>63.36</v>
      </c>
      <c r="C241">
        <v>-23.36</v>
      </c>
      <c r="D241">
        <v>-24.44</v>
      </c>
    </row>
    <row r="242" spans="1:4" x14ac:dyDescent="0.3">
      <c r="A242" s="2">
        <v>31635</v>
      </c>
      <c r="B242">
        <v>62.62</v>
      </c>
      <c r="C242">
        <v>-22.62</v>
      </c>
      <c r="D242">
        <v>-23.7</v>
      </c>
    </row>
    <row r="243" spans="1:4" x14ac:dyDescent="0.3">
      <c r="A243" s="2">
        <v>31686</v>
      </c>
      <c r="B243">
        <v>63.7</v>
      </c>
      <c r="C243">
        <v>-23.7</v>
      </c>
      <c r="D243">
        <v>-24.78</v>
      </c>
    </row>
    <row r="244" spans="1:4" x14ac:dyDescent="0.3">
      <c r="A244" s="2">
        <v>31735</v>
      </c>
      <c r="B244">
        <v>63.72</v>
      </c>
      <c r="C244">
        <v>-23.72</v>
      </c>
      <c r="D244">
        <v>-24.8</v>
      </c>
    </row>
    <row r="245" spans="1:4" x14ac:dyDescent="0.3">
      <c r="A245" s="2">
        <v>31790</v>
      </c>
      <c r="B245">
        <v>63.79</v>
      </c>
      <c r="C245">
        <v>-23.79</v>
      </c>
      <c r="D245">
        <v>-24.87</v>
      </c>
    </row>
    <row r="246" spans="1:4" x14ac:dyDescent="0.3">
      <c r="A246" s="2">
        <v>31835</v>
      </c>
      <c r="B246">
        <v>63.72</v>
      </c>
      <c r="C246">
        <v>-23.72</v>
      </c>
      <c r="D246">
        <v>-24.8</v>
      </c>
    </row>
    <row r="247" spans="1:4" x14ac:dyDescent="0.3">
      <c r="A247" s="2">
        <v>31897</v>
      </c>
      <c r="B247">
        <v>63.59</v>
      </c>
      <c r="C247">
        <v>-23.59</v>
      </c>
      <c r="D247">
        <v>-24.67</v>
      </c>
    </row>
    <row r="248" spans="1:4" x14ac:dyDescent="0.3">
      <c r="A248" s="2">
        <v>31946</v>
      </c>
      <c r="B248">
        <v>64.040000000000006</v>
      </c>
      <c r="C248">
        <v>-24.04</v>
      </c>
      <c r="D248">
        <v>-25.12</v>
      </c>
    </row>
    <row r="249" spans="1:4" x14ac:dyDescent="0.3">
      <c r="A249" s="2">
        <v>31994</v>
      </c>
      <c r="B249">
        <v>64.39</v>
      </c>
      <c r="C249">
        <v>-24.39</v>
      </c>
      <c r="D249">
        <v>-25.47</v>
      </c>
    </row>
    <row r="250" spans="1:4" x14ac:dyDescent="0.3">
      <c r="A250" s="2">
        <v>32044</v>
      </c>
      <c r="B250">
        <v>64.69</v>
      </c>
      <c r="C250">
        <v>-24.69</v>
      </c>
      <c r="D250">
        <v>-25.77</v>
      </c>
    </row>
    <row r="251" spans="1:4" x14ac:dyDescent="0.3">
      <c r="A251" s="2">
        <v>32092</v>
      </c>
      <c r="B251">
        <v>64.95</v>
      </c>
      <c r="C251">
        <v>-24.95</v>
      </c>
      <c r="D251">
        <v>-26.03</v>
      </c>
    </row>
    <row r="252" spans="1:4" x14ac:dyDescent="0.3">
      <c r="A252" s="2">
        <v>32156</v>
      </c>
      <c r="B252">
        <v>65.010000000000005</v>
      </c>
      <c r="C252">
        <v>-25.01</v>
      </c>
      <c r="D252">
        <v>-26.09</v>
      </c>
    </row>
    <row r="253" spans="1:4" x14ac:dyDescent="0.3">
      <c r="A253" s="2">
        <v>32205</v>
      </c>
      <c r="B253">
        <v>64.92</v>
      </c>
      <c r="C253">
        <v>-24.92</v>
      </c>
      <c r="D253">
        <v>-26</v>
      </c>
    </row>
    <row r="254" spans="1:4" x14ac:dyDescent="0.3">
      <c r="A254" s="2">
        <v>32210</v>
      </c>
      <c r="B254">
        <v>65</v>
      </c>
      <c r="C254">
        <v>-25</v>
      </c>
      <c r="D254">
        <v>-26.08</v>
      </c>
    </row>
    <row r="255" spans="1:4" x14ac:dyDescent="0.3">
      <c r="A255" s="2">
        <v>32274</v>
      </c>
      <c r="B255">
        <v>65.05</v>
      </c>
      <c r="C255">
        <v>-25.05</v>
      </c>
      <c r="D255">
        <v>-26.13</v>
      </c>
    </row>
    <row r="256" spans="1:4" x14ac:dyDescent="0.3">
      <c r="A256" s="2">
        <v>32317</v>
      </c>
      <c r="B256">
        <v>65.45</v>
      </c>
      <c r="C256">
        <v>-25.45</v>
      </c>
      <c r="D256">
        <v>-26.53</v>
      </c>
    </row>
    <row r="257" spans="1:4" x14ac:dyDescent="0.3">
      <c r="A257" s="2">
        <v>32366</v>
      </c>
      <c r="B257">
        <v>65.900000000000006</v>
      </c>
      <c r="C257">
        <v>-25.9</v>
      </c>
      <c r="D257">
        <v>-26.98</v>
      </c>
    </row>
    <row r="258" spans="1:4" x14ac:dyDescent="0.3">
      <c r="A258" s="2">
        <v>32430</v>
      </c>
      <c r="B258">
        <v>66.3</v>
      </c>
      <c r="C258">
        <v>-26.3</v>
      </c>
      <c r="D258">
        <v>-27.38</v>
      </c>
    </row>
    <row r="259" spans="1:4" x14ac:dyDescent="0.3">
      <c r="A259" s="2">
        <v>32470</v>
      </c>
      <c r="B259">
        <v>66.2</v>
      </c>
      <c r="C259">
        <v>-26.2</v>
      </c>
      <c r="D259">
        <v>-27.28</v>
      </c>
    </row>
    <row r="260" spans="1:4" x14ac:dyDescent="0.3">
      <c r="A260" s="2">
        <v>32521</v>
      </c>
      <c r="B260">
        <v>66.099999999999895</v>
      </c>
      <c r="C260">
        <v>-26.1</v>
      </c>
      <c r="D260">
        <v>-27.18</v>
      </c>
    </row>
    <row r="261" spans="1:4" x14ac:dyDescent="0.3">
      <c r="A261" s="2">
        <v>32568</v>
      </c>
      <c r="B261">
        <v>65.900000000000006</v>
      </c>
      <c r="C261">
        <v>-25.9</v>
      </c>
      <c r="D261">
        <v>-26.98</v>
      </c>
    </row>
    <row r="262" spans="1:4" x14ac:dyDescent="0.3">
      <c r="A262" s="2">
        <v>32629</v>
      </c>
      <c r="B262">
        <v>65.7</v>
      </c>
      <c r="C262">
        <v>-25.7</v>
      </c>
      <c r="D262">
        <v>-26.78</v>
      </c>
    </row>
    <row r="263" spans="1:4" x14ac:dyDescent="0.3">
      <c r="A263" s="2">
        <v>32673</v>
      </c>
      <c r="B263">
        <v>66</v>
      </c>
      <c r="C263">
        <v>-26</v>
      </c>
      <c r="D263">
        <v>-27.08</v>
      </c>
    </row>
    <row r="264" spans="1:4" x14ac:dyDescent="0.3">
      <c r="A264" s="2">
        <v>32723</v>
      </c>
      <c r="B264">
        <v>66.2</v>
      </c>
      <c r="C264">
        <v>-26.2</v>
      </c>
      <c r="D264">
        <v>-27.28</v>
      </c>
    </row>
    <row r="265" spans="1:4" x14ac:dyDescent="0.3">
      <c r="A265" s="2">
        <v>32790</v>
      </c>
      <c r="B265">
        <v>66.3</v>
      </c>
      <c r="C265">
        <v>-26.3</v>
      </c>
      <c r="D265">
        <v>-27.38</v>
      </c>
    </row>
    <row r="266" spans="1:4" x14ac:dyDescent="0.3">
      <c r="A266" s="2">
        <v>32833</v>
      </c>
      <c r="B266">
        <v>66.400000000000006</v>
      </c>
      <c r="C266">
        <v>-26.4</v>
      </c>
      <c r="D266">
        <v>-27.48</v>
      </c>
    </row>
    <row r="267" spans="1:4" x14ac:dyDescent="0.3">
      <c r="A267" s="2">
        <v>32882</v>
      </c>
      <c r="B267">
        <v>66.2</v>
      </c>
      <c r="C267">
        <v>-26.2</v>
      </c>
      <c r="D267">
        <v>-27.28</v>
      </c>
    </row>
    <row r="268" spans="1:4" x14ac:dyDescent="0.3">
      <c r="A268" s="2">
        <v>32939</v>
      </c>
      <c r="B268">
        <v>66.400000000000006</v>
      </c>
      <c r="C268">
        <v>-26.4</v>
      </c>
      <c r="D268">
        <v>-27.48</v>
      </c>
    </row>
    <row r="269" spans="1:4" x14ac:dyDescent="0.3">
      <c r="A269" s="2">
        <v>33001</v>
      </c>
      <c r="B269">
        <v>66.48</v>
      </c>
      <c r="C269">
        <v>-26.48</v>
      </c>
      <c r="D269">
        <v>-27.56</v>
      </c>
    </row>
    <row r="270" spans="1:4" x14ac:dyDescent="0.3">
      <c r="A270" s="2">
        <v>33045</v>
      </c>
      <c r="B270">
        <v>66.599999999999895</v>
      </c>
      <c r="C270">
        <v>-26.6</v>
      </c>
      <c r="D270">
        <v>-27.68</v>
      </c>
    </row>
    <row r="271" spans="1:4" x14ac:dyDescent="0.3">
      <c r="A271" s="2">
        <v>33091</v>
      </c>
      <c r="B271">
        <v>66.8</v>
      </c>
      <c r="C271">
        <v>-26.8</v>
      </c>
      <c r="D271">
        <v>-27.88</v>
      </c>
    </row>
    <row r="272" spans="1:4" x14ac:dyDescent="0.3">
      <c r="A272" s="2">
        <v>33161</v>
      </c>
      <c r="B272">
        <v>67.2</v>
      </c>
      <c r="C272">
        <v>-27.2</v>
      </c>
      <c r="D272">
        <v>-28.28</v>
      </c>
    </row>
    <row r="273" spans="1:4" x14ac:dyDescent="0.3">
      <c r="A273" s="2">
        <v>33219</v>
      </c>
      <c r="B273">
        <v>67.37</v>
      </c>
      <c r="C273">
        <v>-27.37</v>
      </c>
      <c r="D273">
        <v>-28.45</v>
      </c>
    </row>
    <row r="274" spans="1:4" x14ac:dyDescent="0.3">
      <c r="A274" s="2">
        <v>33276</v>
      </c>
      <c r="B274">
        <v>67.3</v>
      </c>
      <c r="C274">
        <v>-27.3</v>
      </c>
      <c r="D274">
        <v>-28.38</v>
      </c>
    </row>
    <row r="275" spans="1:4" x14ac:dyDescent="0.3">
      <c r="A275" s="2">
        <v>33318</v>
      </c>
      <c r="B275">
        <v>67.099999999999895</v>
      </c>
      <c r="C275">
        <v>-27.1</v>
      </c>
      <c r="D275">
        <v>-28.18</v>
      </c>
    </row>
    <row r="276" spans="1:4" x14ac:dyDescent="0.3">
      <c r="A276" s="2">
        <v>33331</v>
      </c>
      <c r="B276">
        <v>67.239999999999895</v>
      </c>
      <c r="C276">
        <v>-27.24</v>
      </c>
      <c r="D276">
        <v>-28.32</v>
      </c>
    </row>
    <row r="277" spans="1:4" x14ac:dyDescent="0.3">
      <c r="A277" s="2">
        <v>33387</v>
      </c>
      <c r="B277">
        <v>67.680000000000007</v>
      </c>
      <c r="C277">
        <v>-27.68</v>
      </c>
      <c r="D277">
        <v>-28.76</v>
      </c>
    </row>
    <row r="278" spans="1:4" x14ac:dyDescent="0.3">
      <c r="A278" s="2">
        <v>33424</v>
      </c>
      <c r="B278">
        <v>68.06</v>
      </c>
      <c r="C278">
        <v>-28.06</v>
      </c>
      <c r="D278">
        <v>-29.14</v>
      </c>
    </row>
    <row r="279" spans="1:4" x14ac:dyDescent="0.3">
      <c r="A279" s="2">
        <v>33438</v>
      </c>
      <c r="B279">
        <v>68.45</v>
      </c>
      <c r="C279">
        <v>-28.45</v>
      </c>
      <c r="D279">
        <v>-29.53</v>
      </c>
    </row>
    <row r="280" spans="1:4" x14ac:dyDescent="0.3">
      <c r="A280" s="2">
        <v>33478</v>
      </c>
      <c r="B280">
        <v>68.75</v>
      </c>
      <c r="C280">
        <v>-28.75</v>
      </c>
      <c r="D280">
        <v>-29.83</v>
      </c>
    </row>
    <row r="281" spans="1:4" x14ac:dyDescent="0.3">
      <c r="A281" s="2">
        <v>33549</v>
      </c>
      <c r="B281">
        <v>68.87</v>
      </c>
      <c r="C281">
        <v>-28.87</v>
      </c>
      <c r="D281">
        <v>-29.95</v>
      </c>
    </row>
    <row r="282" spans="1:4" x14ac:dyDescent="0.3">
      <c r="A282" s="2">
        <v>33612</v>
      </c>
      <c r="B282">
        <v>68.47</v>
      </c>
      <c r="C282">
        <v>-28.47</v>
      </c>
      <c r="D282">
        <v>-29.55</v>
      </c>
    </row>
    <row r="283" spans="1:4" x14ac:dyDescent="0.3">
      <c r="A283" s="2">
        <v>33665</v>
      </c>
      <c r="B283">
        <v>68.52</v>
      </c>
      <c r="C283">
        <v>-28.52</v>
      </c>
      <c r="D283">
        <v>-29.6</v>
      </c>
    </row>
    <row r="284" spans="1:4" x14ac:dyDescent="0.3">
      <c r="A284" s="2">
        <v>33716</v>
      </c>
      <c r="B284">
        <v>68.37</v>
      </c>
      <c r="C284">
        <v>-28.37</v>
      </c>
      <c r="D284">
        <v>-29.45</v>
      </c>
    </row>
    <row r="285" spans="1:4" x14ac:dyDescent="0.3">
      <c r="A285" s="2">
        <v>33779</v>
      </c>
      <c r="B285">
        <v>68.73</v>
      </c>
      <c r="C285">
        <v>-28.73</v>
      </c>
      <c r="D285">
        <v>-29.81</v>
      </c>
    </row>
    <row r="286" spans="1:4" x14ac:dyDescent="0.3">
      <c r="A286" s="2">
        <v>33842</v>
      </c>
      <c r="B286">
        <v>69.39</v>
      </c>
      <c r="C286">
        <v>-29.39</v>
      </c>
      <c r="D286">
        <v>-30.47</v>
      </c>
    </row>
    <row r="287" spans="1:4" x14ac:dyDescent="0.3">
      <c r="A287" s="2">
        <v>33896</v>
      </c>
      <c r="B287">
        <v>69.47</v>
      </c>
      <c r="C287">
        <v>-29.47</v>
      </c>
      <c r="D287">
        <v>-30.55</v>
      </c>
    </row>
    <row r="288" spans="1:4" x14ac:dyDescent="0.3">
      <c r="A288" s="2">
        <v>33947</v>
      </c>
      <c r="B288">
        <v>69.53</v>
      </c>
      <c r="C288">
        <v>-29.53</v>
      </c>
      <c r="D288">
        <v>-30.61</v>
      </c>
    </row>
    <row r="289" spans="1:4" x14ac:dyDescent="0.3">
      <c r="A289" s="2">
        <v>34010</v>
      </c>
      <c r="B289">
        <v>69.099999999999895</v>
      </c>
      <c r="C289">
        <v>-29.1</v>
      </c>
      <c r="D289">
        <v>-30.18</v>
      </c>
    </row>
    <row r="290" spans="1:4" x14ac:dyDescent="0.3">
      <c r="A290" s="2">
        <v>34078</v>
      </c>
      <c r="B290">
        <v>69</v>
      </c>
      <c r="C290">
        <v>-29</v>
      </c>
      <c r="D290">
        <v>-30.08</v>
      </c>
    </row>
    <row r="291" spans="1:4" x14ac:dyDescent="0.3">
      <c r="A291" s="2">
        <v>34130</v>
      </c>
      <c r="B291">
        <v>67.33</v>
      </c>
      <c r="C291">
        <v>-27.33</v>
      </c>
      <c r="D291">
        <v>-28.41</v>
      </c>
    </row>
    <row r="292" spans="1:4" x14ac:dyDescent="0.3">
      <c r="A292" s="2">
        <v>34200</v>
      </c>
      <c r="B292">
        <v>70.34</v>
      </c>
      <c r="C292">
        <v>-30.34</v>
      </c>
      <c r="D292">
        <v>-31.42</v>
      </c>
    </row>
    <row r="293" spans="1:4" x14ac:dyDescent="0.3">
      <c r="A293" s="2">
        <v>34263</v>
      </c>
      <c r="B293">
        <v>71.2</v>
      </c>
      <c r="C293">
        <v>-31.2</v>
      </c>
      <c r="D293">
        <v>-32.28</v>
      </c>
    </row>
    <row r="294" spans="1:4" x14ac:dyDescent="0.3">
      <c r="A294" s="2">
        <v>34337</v>
      </c>
      <c r="B294">
        <v>70.98</v>
      </c>
      <c r="C294">
        <v>-30.98</v>
      </c>
      <c r="D294">
        <v>-32.06</v>
      </c>
    </row>
    <row r="295" spans="1:4" x14ac:dyDescent="0.3">
      <c r="A295" s="2">
        <v>34382</v>
      </c>
      <c r="B295">
        <v>71.05</v>
      </c>
      <c r="C295">
        <v>-31.05</v>
      </c>
      <c r="D295">
        <v>-32.130000000000003</v>
      </c>
    </row>
    <row r="296" spans="1:4" x14ac:dyDescent="0.3">
      <c r="A296" s="2">
        <v>34435</v>
      </c>
      <c r="B296">
        <v>71.05</v>
      </c>
      <c r="C296">
        <v>-31.05</v>
      </c>
      <c r="D296">
        <v>-32.130000000000003</v>
      </c>
    </row>
    <row r="297" spans="1:4" x14ac:dyDescent="0.3">
      <c r="A297" s="2">
        <v>34502</v>
      </c>
      <c r="B297">
        <v>71.47</v>
      </c>
      <c r="C297">
        <v>-31.47</v>
      </c>
      <c r="D297">
        <v>-32.549999999999898</v>
      </c>
    </row>
    <row r="298" spans="1:4" x14ac:dyDescent="0.3">
      <c r="A298" s="2">
        <v>34556</v>
      </c>
      <c r="B298">
        <v>72.05</v>
      </c>
      <c r="C298">
        <v>-32.049999999999898</v>
      </c>
      <c r="D298">
        <v>-33.130000000000003</v>
      </c>
    </row>
    <row r="299" spans="1:4" x14ac:dyDescent="0.3">
      <c r="A299" s="2">
        <v>34641</v>
      </c>
      <c r="B299">
        <v>72.650000000000006</v>
      </c>
      <c r="C299">
        <v>-32.65</v>
      </c>
      <c r="D299">
        <v>-33.729999999999897</v>
      </c>
    </row>
    <row r="300" spans="1:4" x14ac:dyDescent="0.3">
      <c r="A300" s="2">
        <v>34705</v>
      </c>
      <c r="B300">
        <v>71.900000000000006</v>
      </c>
      <c r="C300">
        <v>-31.9</v>
      </c>
      <c r="D300">
        <v>-32.979999999999897</v>
      </c>
    </row>
    <row r="301" spans="1:4" x14ac:dyDescent="0.3">
      <c r="A301" s="2">
        <v>34766</v>
      </c>
      <c r="B301">
        <v>72.37</v>
      </c>
      <c r="C301">
        <v>-32.369999999999898</v>
      </c>
      <c r="D301">
        <v>-33.450000000000003</v>
      </c>
    </row>
    <row r="302" spans="1:4" x14ac:dyDescent="0.3">
      <c r="A302" s="2">
        <v>34822</v>
      </c>
      <c r="B302">
        <v>72.47</v>
      </c>
      <c r="C302">
        <v>-32.47</v>
      </c>
      <c r="D302">
        <v>-33.549999999999898</v>
      </c>
    </row>
    <row r="303" spans="1:4" x14ac:dyDescent="0.3">
      <c r="A303" s="2">
        <v>34890</v>
      </c>
      <c r="B303">
        <v>73.31</v>
      </c>
      <c r="C303">
        <v>-33.31</v>
      </c>
      <c r="D303">
        <v>-34.39</v>
      </c>
    </row>
    <row r="304" spans="1:4" x14ac:dyDescent="0.3">
      <c r="A304" s="2">
        <v>34990</v>
      </c>
      <c r="B304">
        <v>74.430000000000007</v>
      </c>
      <c r="C304">
        <v>-34.43</v>
      </c>
      <c r="D304">
        <v>-35.51</v>
      </c>
    </row>
    <row r="305" spans="1:4" x14ac:dyDescent="0.3">
      <c r="A305" s="2">
        <v>35347</v>
      </c>
      <c r="B305">
        <v>74.36</v>
      </c>
      <c r="C305">
        <v>-34.36</v>
      </c>
      <c r="D305">
        <v>-35.44</v>
      </c>
    </row>
    <row r="306" spans="1:4" x14ac:dyDescent="0.3">
      <c r="A306" s="2">
        <v>35738</v>
      </c>
      <c r="B306">
        <v>76.040000000000006</v>
      </c>
      <c r="C306">
        <v>-36.04</v>
      </c>
      <c r="D306">
        <v>-37.119999999999898</v>
      </c>
    </row>
    <row r="307" spans="1:4" x14ac:dyDescent="0.3">
      <c r="A307" s="2">
        <v>36090</v>
      </c>
      <c r="B307">
        <v>75.52</v>
      </c>
      <c r="C307">
        <v>-35.520000000000003</v>
      </c>
      <c r="D307">
        <v>-36.6</v>
      </c>
    </row>
    <row r="308" spans="1:4" x14ac:dyDescent="0.3">
      <c r="A308" s="2">
        <v>36468</v>
      </c>
      <c r="B308">
        <v>75.44</v>
      </c>
      <c r="C308">
        <v>-35.44</v>
      </c>
      <c r="D308">
        <v>-36.520000000000003</v>
      </c>
    </row>
    <row r="309" spans="1:4" x14ac:dyDescent="0.3">
      <c r="A309" s="2">
        <v>36818</v>
      </c>
      <c r="B309">
        <v>75.47</v>
      </c>
      <c r="C309">
        <v>-35.47</v>
      </c>
      <c r="D309">
        <v>-36.549999999999898</v>
      </c>
    </row>
    <row r="310" spans="1:4" x14ac:dyDescent="0.3">
      <c r="A310" s="2">
        <v>37181</v>
      </c>
      <c r="B310">
        <v>76.53</v>
      </c>
      <c r="C310">
        <v>-36.53</v>
      </c>
      <c r="D310">
        <v>-37.61</v>
      </c>
    </row>
    <row r="311" spans="1:4" x14ac:dyDescent="0.3">
      <c r="A311" s="2">
        <v>37546</v>
      </c>
      <c r="B311">
        <v>77.63</v>
      </c>
      <c r="C311">
        <v>-37.630000000000003</v>
      </c>
      <c r="D311">
        <v>-38.71</v>
      </c>
    </row>
    <row r="312" spans="1:4" x14ac:dyDescent="0.3">
      <c r="A312" s="2">
        <v>37931</v>
      </c>
      <c r="B312">
        <v>77.709999999999894</v>
      </c>
      <c r="C312">
        <v>-37.71</v>
      </c>
      <c r="D312">
        <v>-38.79</v>
      </c>
    </row>
    <row r="313" spans="1:4" x14ac:dyDescent="0.3">
      <c r="A313" s="2">
        <v>38014</v>
      </c>
      <c r="B313">
        <v>76.59</v>
      </c>
      <c r="C313">
        <v>-36.590000000000003</v>
      </c>
      <c r="D313">
        <v>-37.67</v>
      </c>
    </row>
    <row r="314" spans="1:4" x14ac:dyDescent="0.3">
      <c r="A314" s="2">
        <v>38321</v>
      </c>
      <c r="B314">
        <v>75.959999999999894</v>
      </c>
      <c r="C314">
        <v>-35.96</v>
      </c>
      <c r="D314">
        <v>-37.04</v>
      </c>
    </row>
    <row r="315" spans="1:4" x14ac:dyDescent="0.3">
      <c r="A315" s="2">
        <v>38672</v>
      </c>
      <c r="B315">
        <v>76.61</v>
      </c>
      <c r="C315">
        <v>-36.61</v>
      </c>
      <c r="D315">
        <v>-37.69</v>
      </c>
    </row>
    <row r="316" spans="1:4" x14ac:dyDescent="0.3">
      <c r="A316" s="2">
        <v>39035</v>
      </c>
      <c r="B316">
        <v>76.81</v>
      </c>
      <c r="C316">
        <v>-36.81</v>
      </c>
      <c r="D316">
        <v>-37.89</v>
      </c>
    </row>
    <row r="317" spans="1:4" x14ac:dyDescent="0.3">
      <c r="A317" s="2">
        <v>39373</v>
      </c>
      <c r="B317">
        <v>80.7</v>
      </c>
      <c r="C317">
        <v>-40.700000000000003</v>
      </c>
      <c r="D317">
        <v>-41.78</v>
      </c>
    </row>
    <row r="318" spans="1:4" x14ac:dyDescent="0.3">
      <c r="A318" s="2">
        <v>39743</v>
      </c>
      <c r="B318">
        <v>81.12</v>
      </c>
      <c r="C318">
        <v>-41.12</v>
      </c>
      <c r="D318">
        <v>-42.2</v>
      </c>
    </row>
    <row r="319" spans="1:4" x14ac:dyDescent="0.3">
      <c r="A319" s="2">
        <v>40127</v>
      </c>
      <c r="B319">
        <v>82.8</v>
      </c>
      <c r="C319">
        <v>-42.8</v>
      </c>
      <c r="D319">
        <v>-43.88</v>
      </c>
    </row>
    <row r="320" spans="1:4" x14ac:dyDescent="0.3">
      <c r="A320" s="2">
        <v>40492</v>
      </c>
      <c r="B320">
        <v>83.08</v>
      </c>
      <c r="C320">
        <v>-43.08</v>
      </c>
      <c r="D320">
        <v>-44.16</v>
      </c>
    </row>
    <row r="321" spans="1:4" x14ac:dyDescent="0.3">
      <c r="A321" s="2">
        <v>40891</v>
      </c>
      <c r="B321">
        <v>83.38</v>
      </c>
      <c r="C321">
        <v>-43.38</v>
      </c>
      <c r="D321">
        <v>-44.46</v>
      </c>
    </row>
    <row r="322" spans="1:4" x14ac:dyDescent="0.3">
      <c r="A322" s="2">
        <v>41228</v>
      </c>
      <c r="B322">
        <v>83.62</v>
      </c>
      <c r="C322">
        <v>-43.62</v>
      </c>
      <c r="D322">
        <v>-44.7</v>
      </c>
    </row>
    <row r="323" spans="1:4" x14ac:dyDescent="0.3">
      <c r="A323" s="2">
        <v>41697</v>
      </c>
      <c r="B323">
        <v>82.4</v>
      </c>
      <c r="C323">
        <v>-42.4</v>
      </c>
      <c r="D323">
        <v>-43.48</v>
      </c>
    </row>
    <row r="324" spans="1:4" x14ac:dyDescent="0.3">
      <c r="A324" s="2">
        <v>42039</v>
      </c>
      <c r="B324">
        <v>82.9</v>
      </c>
      <c r="C324">
        <v>-42.9</v>
      </c>
      <c r="D324">
        <v>-43.98</v>
      </c>
    </row>
    <row r="325" spans="1:4" x14ac:dyDescent="0.3">
      <c r="A325" s="2">
        <v>42419</v>
      </c>
      <c r="B325">
        <v>82.85</v>
      </c>
      <c r="C325">
        <v>-42.85</v>
      </c>
      <c r="D325">
        <v>-43.93</v>
      </c>
    </row>
    <row r="326" spans="1:4" x14ac:dyDescent="0.3">
      <c r="A326" s="2">
        <v>42702</v>
      </c>
      <c r="B326">
        <v>82.76</v>
      </c>
      <c r="C326">
        <v>-42.76</v>
      </c>
      <c r="D326">
        <v>-43.84</v>
      </c>
    </row>
    <row r="327" spans="1:4" x14ac:dyDescent="0.3">
      <c r="A327" s="2">
        <v>43011</v>
      </c>
      <c r="B327">
        <v>82.48</v>
      </c>
      <c r="C327">
        <v>-42.48</v>
      </c>
      <c r="D327">
        <v>-43.56</v>
      </c>
    </row>
    <row r="328" spans="1:4" x14ac:dyDescent="0.3">
      <c r="A328" s="2">
        <v>43402</v>
      </c>
      <c r="B328">
        <v>81.87</v>
      </c>
      <c r="C328">
        <v>-41.87</v>
      </c>
      <c r="D328">
        <v>-42.95</v>
      </c>
    </row>
    <row r="329" spans="1:4" x14ac:dyDescent="0.3">
      <c r="A329" s="2">
        <v>43787</v>
      </c>
      <c r="B329">
        <v>81.53</v>
      </c>
      <c r="C329">
        <v>-41.53</v>
      </c>
      <c r="D329">
        <v>-42.61</v>
      </c>
    </row>
    <row r="330" spans="1:4" x14ac:dyDescent="0.3">
      <c r="A330" s="2">
        <v>44232</v>
      </c>
      <c r="B330">
        <v>80.48</v>
      </c>
      <c r="C330">
        <v>-40.479999999999897</v>
      </c>
      <c r="D330">
        <v>-41.56</v>
      </c>
    </row>
    <row r="331" spans="1:4" x14ac:dyDescent="0.3">
      <c r="A331" s="2">
        <v>44589</v>
      </c>
      <c r="B331">
        <v>80.56</v>
      </c>
      <c r="C331">
        <v>-40.56</v>
      </c>
      <c r="D331">
        <v>-41.64</v>
      </c>
    </row>
  </sheetData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9F284D-A1CF-4269-8BD2-B6DDA73FC708}">
  <dimension ref="A1:O164"/>
  <sheetViews>
    <sheetView topLeftCell="I1" workbookViewId="0">
      <selection activeCell="M6" sqref="M6"/>
    </sheetView>
  </sheetViews>
  <sheetFormatPr defaultRowHeight="14.4" x14ac:dyDescent="0.3"/>
  <cols>
    <col min="1" max="1" width="10.5546875" bestFit="1" customWidth="1"/>
  </cols>
  <sheetData>
    <row r="1" spans="1:15" s="1" customFormat="1" x14ac:dyDescent="0.3">
      <c r="A1" s="1" t="s">
        <v>0</v>
      </c>
      <c r="B1" s="1" t="s">
        <v>1</v>
      </c>
      <c r="C1" s="1" t="s">
        <v>2</v>
      </c>
      <c r="D1" s="1" t="s">
        <v>3</v>
      </c>
    </row>
    <row r="2" spans="1:15" x14ac:dyDescent="0.3">
      <c r="A2" s="2">
        <v>32269</v>
      </c>
      <c r="B2">
        <v>155.87</v>
      </c>
      <c r="C2">
        <v>-71.87</v>
      </c>
      <c r="D2">
        <v>-72.97</v>
      </c>
      <c r="F2">
        <v>3288</v>
      </c>
      <c r="G2">
        <v>36.729595184326001</v>
      </c>
      <c r="H2" s="2">
        <v>1</v>
      </c>
      <c r="I2">
        <f>IFERROR(VLOOKUP(H2,$A$2:$D$542,4,FALSE),IFERROR(VLOOKUP(H2,$A$2:$D$542,4),0))</f>
        <v>0</v>
      </c>
      <c r="K2">
        <f>MAX(D:D)</f>
        <v>-72.97</v>
      </c>
    </row>
    <row r="3" spans="1:15" x14ac:dyDescent="0.3">
      <c r="A3" s="2">
        <v>32331</v>
      </c>
      <c r="B3">
        <v>156.33000000000001</v>
      </c>
      <c r="C3">
        <v>-72.33</v>
      </c>
      <c r="D3">
        <v>-73.430000000000007</v>
      </c>
      <c r="F3">
        <v>10958</v>
      </c>
      <c r="G3">
        <v>34.888122558593999</v>
      </c>
      <c r="H3" s="2">
        <f>$H$2+F3-$F$2+1</f>
        <v>7672</v>
      </c>
      <c r="I3">
        <f>IFERROR(VLOOKUP(H3,A:D,4,FALSE),IFERROR(VLOOKUP(H3,A:D,4),0))</f>
        <v>0</v>
      </c>
      <c r="K3">
        <f>MIN(D:D)</f>
        <v>-107.86</v>
      </c>
    </row>
    <row r="4" spans="1:15" x14ac:dyDescent="0.3">
      <c r="A4" s="2">
        <v>32388</v>
      </c>
      <c r="B4">
        <v>156.88999999999899</v>
      </c>
      <c r="C4">
        <v>-72.89</v>
      </c>
      <c r="D4">
        <v>-73.989999999999895</v>
      </c>
      <c r="F4">
        <v>17897</v>
      </c>
      <c r="G4">
        <v>30.663764953613001</v>
      </c>
      <c r="H4" s="2">
        <f t="shared" ref="H4:H67" si="0">$H$2+F4-$F$2+1</f>
        <v>14611</v>
      </c>
      <c r="I4">
        <f t="shared" ref="I4:I67" si="1">IFERROR(VLOOKUP(H4,A:D,4,FALSE),IFERROR(VLOOKUP(H4,A:D,4),0))</f>
        <v>0</v>
      </c>
      <c r="L4" t="s">
        <v>9</v>
      </c>
      <c r="M4" t="s">
        <v>10</v>
      </c>
      <c r="N4" t="s">
        <v>11</v>
      </c>
      <c r="O4" t="s">
        <v>12</v>
      </c>
    </row>
    <row r="5" spans="1:15" x14ac:dyDescent="0.3">
      <c r="A5" s="2">
        <v>32421</v>
      </c>
      <c r="B5">
        <v>157.09</v>
      </c>
      <c r="C5">
        <v>-73.09</v>
      </c>
      <c r="D5">
        <v>-74.19</v>
      </c>
      <c r="F5">
        <v>20089</v>
      </c>
      <c r="G5">
        <v>19.527952194213999</v>
      </c>
      <c r="H5" s="2">
        <f t="shared" si="0"/>
        <v>16803</v>
      </c>
      <c r="I5">
        <f t="shared" si="1"/>
        <v>0</v>
      </c>
      <c r="K5">
        <f>CORREL(G19:G51,I19:I51)^2</f>
        <v>0.93801679166510943</v>
      </c>
      <c r="L5">
        <f>1-(SUM(J10:J51)/SUM(K10:K51))</f>
        <v>-0.49106769594610045</v>
      </c>
      <c r="M5">
        <f>SUM(L10:L51)*100/SUM(I10:I51)</f>
        <v>13.681191211855062</v>
      </c>
      <c r="N5">
        <f>SQRT(SUM(J10:J51))/COUNT(J10:J51)</f>
        <v>2.3525523452367545</v>
      </c>
      <c r="O5">
        <f>N5/_xlfn.STDEV.S(I19:I51)</f>
        <v>0.20931951988577224</v>
      </c>
    </row>
    <row r="6" spans="1:15" x14ac:dyDescent="0.3">
      <c r="A6" s="2">
        <v>32485</v>
      </c>
      <c r="B6">
        <v>157.33000000000001</v>
      </c>
      <c r="C6">
        <v>-73.33</v>
      </c>
      <c r="D6">
        <v>-74.430000000000007</v>
      </c>
      <c r="F6">
        <v>22646</v>
      </c>
      <c r="G6">
        <v>12.544859886169</v>
      </c>
      <c r="H6" s="2">
        <f t="shared" si="0"/>
        <v>19360</v>
      </c>
      <c r="I6">
        <f t="shared" si="1"/>
        <v>0</v>
      </c>
    </row>
    <row r="7" spans="1:15" x14ac:dyDescent="0.3">
      <c r="A7" s="2">
        <v>32552</v>
      </c>
      <c r="B7">
        <v>157.54</v>
      </c>
      <c r="C7">
        <v>-73.540000000000006</v>
      </c>
      <c r="D7">
        <v>-74.64</v>
      </c>
      <c r="F7">
        <v>24472</v>
      </c>
      <c r="G7">
        <v>8.0146198272705007</v>
      </c>
      <c r="H7" s="2">
        <f t="shared" si="0"/>
        <v>21186</v>
      </c>
      <c r="I7">
        <f t="shared" si="1"/>
        <v>0</v>
      </c>
    </row>
    <row r="8" spans="1:15" x14ac:dyDescent="0.3">
      <c r="A8" s="2">
        <v>32611</v>
      </c>
      <c r="B8">
        <v>157.13999999999899</v>
      </c>
      <c r="C8">
        <v>-73.14</v>
      </c>
      <c r="D8">
        <v>-74.239999999999895</v>
      </c>
      <c r="F8">
        <v>27029</v>
      </c>
      <c r="G8">
        <v>-5.8750467300420004</v>
      </c>
      <c r="H8" s="2">
        <f t="shared" si="0"/>
        <v>23743</v>
      </c>
      <c r="I8">
        <f t="shared" si="1"/>
        <v>0</v>
      </c>
    </row>
    <row r="9" spans="1:15" x14ac:dyDescent="0.3">
      <c r="A9" s="2">
        <v>32688</v>
      </c>
      <c r="B9">
        <v>157.30000000000001</v>
      </c>
      <c r="C9">
        <v>-73.3</v>
      </c>
      <c r="D9">
        <v>-74.400000000000006</v>
      </c>
      <c r="F9">
        <v>28124</v>
      </c>
      <c r="G9">
        <v>-13.970065116880001</v>
      </c>
      <c r="H9" s="2">
        <f t="shared" si="0"/>
        <v>24838</v>
      </c>
      <c r="I9">
        <f t="shared" si="1"/>
        <v>0</v>
      </c>
    </row>
    <row r="10" spans="1:15" x14ac:dyDescent="0.3">
      <c r="A10" s="2">
        <v>32793</v>
      </c>
      <c r="B10">
        <v>157.62</v>
      </c>
      <c r="C10">
        <v>-73.62</v>
      </c>
      <c r="D10">
        <v>-74.72</v>
      </c>
      <c r="F10">
        <v>29951</v>
      </c>
      <c r="G10">
        <v>-40.026977539059999</v>
      </c>
      <c r="H10" s="2">
        <f t="shared" si="0"/>
        <v>26665</v>
      </c>
      <c r="I10">
        <f t="shared" si="1"/>
        <v>0</v>
      </c>
    </row>
    <row r="11" spans="1:15" x14ac:dyDescent="0.3">
      <c r="A11" s="2">
        <v>32877</v>
      </c>
      <c r="B11">
        <v>157.81</v>
      </c>
      <c r="C11">
        <v>-73.81</v>
      </c>
      <c r="D11">
        <v>-74.91</v>
      </c>
      <c r="F11">
        <v>31777</v>
      </c>
      <c r="G11">
        <v>-50.641315460210002</v>
      </c>
      <c r="H11" s="2">
        <f t="shared" si="0"/>
        <v>28491</v>
      </c>
      <c r="I11">
        <f t="shared" si="1"/>
        <v>0</v>
      </c>
    </row>
    <row r="12" spans="1:15" x14ac:dyDescent="0.3">
      <c r="A12" s="2">
        <v>32944</v>
      </c>
      <c r="B12">
        <v>157.88</v>
      </c>
      <c r="C12">
        <v>-73.88</v>
      </c>
      <c r="D12">
        <v>-74.98</v>
      </c>
      <c r="F12">
        <v>33238</v>
      </c>
      <c r="G12">
        <v>-56.616966247560001</v>
      </c>
      <c r="H12" s="2">
        <f t="shared" si="0"/>
        <v>29952</v>
      </c>
      <c r="I12">
        <f t="shared" si="1"/>
        <v>0</v>
      </c>
    </row>
    <row r="13" spans="1:15" x14ac:dyDescent="0.3">
      <c r="A13" s="2">
        <v>33018</v>
      </c>
      <c r="B13">
        <v>158.12</v>
      </c>
      <c r="C13">
        <v>-74.12</v>
      </c>
      <c r="D13">
        <v>-75.22</v>
      </c>
      <c r="F13">
        <v>33603</v>
      </c>
      <c r="G13">
        <v>-57.57668685913</v>
      </c>
      <c r="H13" s="2">
        <f t="shared" si="0"/>
        <v>30317</v>
      </c>
      <c r="I13">
        <f t="shared" si="1"/>
        <v>0</v>
      </c>
    </row>
    <row r="14" spans="1:15" x14ac:dyDescent="0.3">
      <c r="A14" s="2">
        <v>33144</v>
      </c>
      <c r="B14">
        <v>158.41999999999899</v>
      </c>
      <c r="C14">
        <v>-74.42</v>
      </c>
      <c r="D14">
        <v>-75.52</v>
      </c>
      <c r="F14">
        <v>33968</v>
      </c>
      <c r="G14">
        <v>-58.424144744869999</v>
      </c>
      <c r="H14" s="2">
        <f t="shared" si="0"/>
        <v>30682</v>
      </c>
      <c r="I14">
        <f t="shared" si="1"/>
        <v>0</v>
      </c>
    </row>
    <row r="15" spans="1:15" x14ac:dyDescent="0.3">
      <c r="A15" s="2">
        <v>33179</v>
      </c>
      <c r="B15">
        <v>158.6</v>
      </c>
      <c r="C15">
        <v>-74.599999999999895</v>
      </c>
      <c r="D15">
        <v>-75.7</v>
      </c>
      <c r="F15">
        <v>34334</v>
      </c>
      <c r="G15">
        <v>-58.808624267580001</v>
      </c>
      <c r="H15" s="2">
        <f t="shared" si="0"/>
        <v>31048</v>
      </c>
      <c r="I15">
        <f t="shared" si="1"/>
        <v>0</v>
      </c>
    </row>
    <row r="16" spans="1:15" x14ac:dyDescent="0.3">
      <c r="A16" s="2">
        <v>33409</v>
      </c>
      <c r="B16">
        <v>159.38999999999899</v>
      </c>
      <c r="C16">
        <v>-75.39</v>
      </c>
      <c r="D16">
        <v>-76.489999999999895</v>
      </c>
      <c r="F16">
        <v>34699</v>
      </c>
      <c r="G16">
        <v>-60.054874420170002</v>
      </c>
      <c r="H16" s="2">
        <f t="shared" si="0"/>
        <v>31413</v>
      </c>
      <c r="I16">
        <f t="shared" si="1"/>
        <v>0</v>
      </c>
    </row>
    <row r="17" spans="1:12" x14ac:dyDescent="0.3">
      <c r="A17" s="2">
        <v>33527</v>
      </c>
      <c r="B17">
        <v>160.44999999999899</v>
      </c>
      <c r="C17">
        <v>-76.45</v>
      </c>
      <c r="D17">
        <v>-77.55</v>
      </c>
      <c r="F17">
        <v>35064</v>
      </c>
      <c r="G17">
        <v>-62.016571044919999</v>
      </c>
      <c r="H17" s="2">
        <f t="shared" si="0"/>
        <v>31778</v>
      </c>
      <c r="I17">
        <f t="shared" si="1"/>
        <v>0</v>
      </c>
    </row>
    <row r="18" spans="1:12" x14ac:dyDescent="0.3">
      <c r="A18" s="2">
        <v>33645</v>
      </c>
      <c r="B18">
        <v>160.69999999999899</v>
      </c>
      <c r="C18">
        <v>-76.7</v>
      </c>
      <c r="D18">
        <v>-77.8</v>
      </c>
      <c r="F18">
        <v>35429</v>
      </c>
      <c r="G18">
        <v>-61.249229431149999</v>
      </c>
      <c r="H18" s="2">
        <f t="shared" si="0"/>
        <v>32143</v>
      </c>
      <c r="I18">
        <f t="shared" si="1"/>
        <v>0</v>
      </c>
    </row>
    <row r="19" spans="1:12" x14ac:dyDescent="0.3">
      <c r="A19" s="2">
        <v>33771</v>
      </c>
      <c r="B19">
        <v>161.43</v>
      </c>
      <c r="C19">
        <v>-77.430000000000007</v>
      </c>
      <c r="D19">
        <v>-78.53</v>
      </c>
      <c r="F19">
        <v>35795</v>
      </c>
      <c r="G19">
        <v>-63.707866668699999</v>
      </c>
      <c r="H19" s="2">
        <f t="shared" si="0"/>
        <v>32509</v>
      </c>
      <c r="I19">
        <f t="shared" si="1"/>
        <v>-74.430000000000007</v>
      </c>
      <c r="J19">
        <f>(I19-G19)^2</f>
        <v>114.96414317417459</v>
      </c>
      <c r="K19">
        <f>(I19-AVERAGE($I$19:I$51))^2</f>
        <v>408.98321111111039</v>
      </c>
      <c r="L19">
        <f>(I19-G19)</f>
        <v>-10.722133331300007</v>
      </c>
    </row>
    <row r="20" spans="1:12" x14ac:dyDescent="0.3">
      <c r="A20" s="2">
        <v>33883</v>
      </c>
      <c r="B20">
        <v>162.09</v>
      </c>
      <c r="C20">
        <v>-78.09</v>
      </c>
      <c r="D20">
        <v>-79.19</v>
      </c>
      <c r="F20">
        <v>36160</v>
      </c>
      <c r="G20">
        <v>-66.608680725100001</v>
      </c>
      <c r="H20" s="2">
        <f t="shared" si="0"/>
        <v>32874</v>
      </c>
      <c r="I20">
        <f t="shared" si="1"/>
        <v>-74.72</v>
      </c>
      <c r="J20">
        <f t="shared" ref="J20:J82" si="2">(I20-G20)^2</f>
        <v>65.793500379364232</v>
      </c>
      <c r="K20">
        <f>(I20-AVERAGE($I$19:I$51))^2</f>
        <v>397.33777777777738</v>
      </c>
      <c r="L20">
        <f t="shared" ref="L20:L82" si="3">(I20-G20)</f>
        <v>-8.1113192748999978</v>
      </c>
    </row>
    <row r="21" spans="1:12" x14ac:dyDescent="0.3">
      <c r="A21" s="2">
        <v>34008</v>
      </c>
      <c r="B21">
        <v>161.55000000000001</v>
      </c>
      <c r="C21">
        <v>-77.55</v>
      </c>
      <c r="D21">
        <v>-78.650000000000006</v>
      </c>
      <c r="F21">
        <v>36525</v>
      </c>
      <c r="G21">
        <v>-67.882514953609999</v>
      </c>
      <c r="H21" s="2">
        <f t="shared" si="0"/>
        <v>33239</v>
      </c>
      <c r="I21">
        <f t="shared" si="1"/>
        <v>-75.7</v>
      </c>
      <c r="J21">
        <f t="shared" si="2"/>
        <v>61.113072450531327</v>
      </c>
      <c r="K21">
        <f>(I21-AVERAGE($I$19:I$51))^2</f>
        <v>359.22884444444389</v>
      </c>
      <c r="L21">
        <f t="shared" si="3"/>
        <v>-7.8174850463900043</v>
      </c>
    </row>
    <row r="22" spans="1:12" x14ac:dyDescent="0.3">
      <c r="A22" s="2">
        <v>34071</v>
      </c>
      <c r="B22">
        <v>161.44999999999899</v>
      </c>
      <c r="C22">
        <v>-77.45</v>
      </c>
      <c r="D22">
        <v>-78.55</v>
      </c>
      <c r="F22">
        <v>36890</v>
      </c>
      <c r="G22">
        <v>-69.333892822270002</v>
      </c>
      <c r="H22" s="2">
        <f t="shared" si="0"/>
        <v>33604</v>
      </c>
      <c r="I22">
        <f t="shared" si="1"/>
        <v>-77.55</v>
      </c>
      <c r="J22">
        <f t="shared" si="2"/>
        <v>67.504417155946342</v>
      </c>
      <c r="K22">
        <f>(I22-AVERAGE($I$19:I$51))^2</f>
        <v>292.52401111111084</v>
      </c>
      <c r="L22">
        <f t="shared" si="3"/>
        <v>-8.2161071777299952</v>
      </c>
    </row>
    <row r="23" spans="1:12" x14ac:dyDescent="0.3">
      <c r="A23" s="2">
        <v>34262</v>
      </c>
      <c r="B23">
        <v>163.79</v>
      </c>
      <c r="C23">
        <v>-79.790000000000006</v>
      </c>
      <c r="D23">
        <v>-80.89</v>
      </c>
      <c r="F23">
        <v>37256</v>
      </c>
      <c r="G23">
        <v>-71.045379638669999</v>
      </c>
      <c r="H23" s="2">
        <f t="shared" si="0"/>
        <v>33970</v>
      </c>
      <c r="I23">
        <f t="shared" si="1"/>
        <v>-79.19</v>
      </c>
      <c r="J23">
        <f t="shared" si="2"/>
        <v>66.334840830191197</v>
      </c>
      <c r="K23">
        <f>(I23-AVERAGE($I$19:I$51))^2</f>
        <v>239.1146777777775</v>
      </c>
      <c r="L23">
        <f t="shared" si="3"/>
        <v>-8.1446203613299986</v>
      </c>
    </row>
    <row r="24" spans="1:12" x14ac:dyDescent="0.3">
      <c r="A24" s="2">
        <v>34407</v>
      </c>
      <c r="B24">
        <v>163.86</v>
      </c>
      <c r="C24">
        <v>-79.86</v>
      </c>
      <c r="D24">
        <v>-80.959999999999894</v>
      </c>
      <c r="F24">
        <v>37621</v>
      </c>
      <c r="G24">
        <v>-72.655265808110002</v>
      </c>
      <c r="H24" s="2">
        <f t="shared" si="0"/>
        <v>34335</v>
      </c>
      <c r="I24">
        <f t="shared" si="1"/>
        <v>-80.89</v>
      </c>
      <c r="J24">
        <f t="shared" si="2"/>
        <v>67.810847211082233</v>
      </c>
      <c r="K24">
        <f>(I24-AVERAGE($I$19:I$51))^2</f>
        <v>189.4293444444441</v>
      </c>
      <c r="L24">
        <f t="shared" si="3"/>
        <v>-8.2347341918899986</v>
      </c>
    </row>
    <row r="25" spans="1:12" x14ac:dyDescent="0.3">
      <c r="A25" s="2">
        <v>34495</v>
      </c>
      <c r="B25">
        <v>164.45</v>
      </c>
      <c r="C25">
        <v>-80.45</v>
      </c>
      <c r="D25">
        <v>-81.55</v>
      </c>
      <c r="F25">
        <v>37986</v>
      </c>
      <c r="G25">
        <v>-73.633506774899999</v>
      </c>
      <c r="H25" s="2">
        <f t="shared" si="0"/>
        <v>34700</v>
      </c>
      <c r="I25">
        <f t="shared" si="1"/>
        <v>-82.75</v>
      </c>
      <c r="J25">
        <f t="shared" si="2"/>
        <v>83.110448723294212</v>
      </c>
      <c r="K25">
        <f>(I25-AVERAGE($I$19:I$51))^2</f>
        <v>141.68934444444417</v>
      </c>
      <c r="L25">
        <f t="shared" si="3"/>
        <v>-9.116493225100001</v>
      </c>
    </row>
    <row r="26" spans="1:12" x14ac:dyDescent="0.3">
      <c r="A26" s="2">
        <v>34620</v>
      </c>
      <c r="B26">
        <v>165.65</v>
      </c>
      <c r="C26">
        <v>-81.650000000000006</v>
      </c>
      <c r="D26">
        <v>-82.75</v>
      </c>
      <c r="F26">
        <v>38351</v>
      </c>
      <c r="G26">
        <v>-74.996284484859999</v>
      </c>
      <c r="H26" s="2">
        <f t="shared" si="0"/>
        <v>35065</v>
      </c>
      <c r="I26">
        <f t="shared" si="1"/>
        <v>-83.87</v>
      </c>
      <c r="J26">
        <f t="shared" si="2"/>
        <v>78.742827043636467</v>
      </c>
      <c r="K26">
        <f>(I26-AVERAGE($I$19:I$51))^2</f>
        <v>116.28027777777743</v>
      </c>
      <c r="L26">
        <f t="shared" si="3"/>
        <v>-8.873715515140006</v>
      </c>
    </row>
    <row r="27" spans="1:12" x14ac:dyDescent="0.3">
      <c r="A27" s="2">
        <v>34722</v>
      </c>
      <c r="B27">
        <v>165.1</v>
      </c>
      <c r="C27">
        <v>-81.099999999999895</v>
      </c>
      <c r="D27">
        <v>-82.2</v>
      </c>
      <c r="F27">
        <v>38717</v>
      </c>
      <c r="G27">
        <v>-76.22364807129</v>
      </c>
      <c r="H27" s="2">
        <f t="shared" si="0"/>
        <v>35431</v>
      </c>
      <c r="I27">
        <f t="shared" si="1"/>
        <v>-85.39</v>
      </c>
      <c r="J27">
        <f t="shared" si="2"/>
        <v>84.022007680965544</v>
      </c>
      <c r="K27">
        <f>(I27-AVERAGE($I$19:I$51))^2</f>
        <v>85.809344444444221</v>
      </c>
      <c r="L27">
        <f t="shared" si="3"/>
        <v>-9.1663519287100002</v>
      </c>
    </row>
    <row r="28" spans="1:12" x14ac:dyDescent="0.3">
      <c r="A28" s="2">
        <v>34774</v>
      </c>
      <c r="B28">
        <v>165.6</v>
      </c>
      <c r="C28">
        <v>-81.599999999999895</v>
      </c>
      <c r="D28">
        <v>-82.7</v>
      </c>
      <c r="F28">
        <v>39082</v>
      </c>
      <c r="G28">
        <v>-76.305419921880002</v>
      </c>
      <c r="H28" s="2">
        <f t="shared" si="0"/>
        <v>35796</v>
      </c>
      <c r="I28">
        <f t="shared" si="1"/>
        <v>-87.78</v>
      </c>
      <c r="J28">
        <f t="shared" si="2"/>
        <v>131.66598796918836</v>
      </c>
      <c r="K28">
        <f>(I28-AVERAGE($I$19:I$51))^2</f>
        <v>47.242711111110935</v>
      </c>
      <c r="L28">
        <f t="shared" si="3"/>
        <v>-11.474580078119999</v>
      </c>
    </row>
    <row r="29" spans="1:12" x14ac:dyDescent="0.3">
      <c r="A29" s="2">
        <v>34830</v>
      </c>
      <c r="B29">
        <v>165.38</v>
      </c>
      <c r="C29">
        <v>-81.38</v>
      </c>
      <c r="D29">
        <v>-82.48</v>
      </c>
      <c r="F29">
        <v>39447</v>
      </c>
      <c r="G29">
        <v>-77.610313415530001</v>
      </c>
      <c r="H29" s="2">
        <f t="shared" si="0"/>
        <v>36161</v>
      </c>
      <c r="I29">
        <f t="shared" si="1"/>
        <v>-88.01</v>
      </c>
      <c r="J29">
        <f t="shared" si="2"/>
        <v>108.15348105520538</v>
      </c>
      <c r="K29">
        <f>(I29-AVERAGE($I$19:I$51))^2</f>
        <v>44.133877777777556</v>
      </c>
      <c r="L29">
        <f t="shared" si="3"/>
        <v>-10.399686584470004</v>
      </c>
    </row>
    <row r="30" spans="1:12" x14ac:dyDescent="0.3">
      <c r="A30" s="2">
        <v>35046</v>
      </c>
      <c r="B30">
        <v>166.77</v>
      </c>
      <c r="C30">
        <v>-82.77</v>
      </c>
      <c r="D30">
        <v>-83.87</v>
      </c>
      <c r="F30">
        <v>39812</v>
      </c>
      <c r="G30">
        <v>-77.68650817871</v>
      </c>
      <c r="H30" s="2">
        <f t="shared" si="0"/>
        <v>36526</v>
      </c>
      <c r="I30">
        <f t="shared" si="1"/>
        <v>-89.28</v>
      </c>
      <c r="J30">
        <f t="shared" si="2"/>
        <v>134.40905261031816</v>
      </c>
      <c r="K30">
        <f>(I30-AVERAGE($I$19:I$51))^2</f>
        <v>28.872711111110974</v>
      </c>
      <c r="L30">
        <f t="shared" si="3"/>
        <v>-11.593491821290002</v>
      </c>
    </row>
    <row r="31" spans="1:12" x14ac:dyDescent="0.3">
      <c r="A31" s="2">
        <v>35160</v>
      </c>
      <c r="B31">
        <v>167.2</v>
      </c>
      <c r="C31">
        <v>-83.2</v>
      </c>
      <c r="D31">
        <v>-84.3</v>
      </c>
      <c r="F31">
        <v>40178</v>
      </c>
      <c r="G31">
        <v>-80.195014953609999</v>
      </c>
      <c r="H31" s="2">
        <f t="shared" si="0"/>
        <v>36892</v>
      </c>
      <c r="I31">
        <f t="shared" si="1"/>
        <v>-91.35</v>
      </c>
      <c r="J31">
        <f t="shared" si="2"/>
        <v>124.43369138518442</v>
      </c>
      <c r="K31">
        <f>(I31-AVERAGE($I$19:I$51))^2</f>
        <v>10.912011111111072</v>
      </c>
      <c r="L31">
        <f t="shared" si="3"/>
        <v>-11.154985046389996</v>
      </c>
    </row>
    <row r="32" spans="1:12" x14ac:dyDescent="0.3">
      <c r="A32" s="2">
        <v>35215</v>
      </c>
      <c r="B32">
        <v>166.97</v>
      </c>
      <c r="C32">
        <v>-82.97</v>
      </c>
      <c r="D32">
        <v>-84.07</v>
      </c>
      <c r="F32">
        <v>40543</v>
      </c>
      <c r="G32">
        <v>-82.08106994629</v>
      </c>
      <c r="H32" s="2">
        <f t="shared" si="0"/>
        <v>37257</v>
      </c>
      <c r="I32">
        <f t="shared" si="1"/>
        <v>-94.51</v>
      </c>
      <c r="J32">
        <f t="shared" si="2"/>
        <v>154.47830228001578</v>
      </c>
      <c r="K32">
        <f>(I32-AVERAGE($I$19:I$51))^2</f>
        <v>2.0544444444439664E-2</v>
      </c>
      <c r="L32">
        <f t="shared" si="3"/>
        <v>-12.428930053710005</v>
      </c>
    </row>
    <row r="33" spans="1:12" x14ac:dyDescent="0.3">
      <c r="A33" s="2">
        <v>35340</v>
      </c>
      <c r="B33">
        <v>168.29</v>
      </c>
      <c r="C33">
        <v>-84.29</v>
      </c>
      <c r="D33">
        <v>-85.39</v>
      </c>
      <c r="F33">
        <v>40908</v>
      </c>
      <c r="G33">
        <v>-84.700904846189999</v>
      </c>
      <c r="H33" s="2">
        <f t="shared" si="0"/>
        <v>37622</v>
      </c>
      <c r="I33">
        <f t="shared" si="1"/>
        <v>-95.32</v>
      </c>
      <c r="J33">
        <f t="shared" si="2"/>
        <v>112.7651818856709</v>
      </c>
      <c r="K33">
        <f>(I33-AVERAGE($I$19:I$51))^2</f>
        <v>0.44444444444445075</v>
      </c>
      <c r="L33">
        <f t="shared" si="3"/>
        <v>-10.619095153809994</v>
      </c>
    </row>
    <row r="34" spans="1:12" x14ac:dyDescent="0.3">
      <c r="A34" s="2">
        <v>35447</v>
      </c>
      <c r="B34">
        <v>168.3</v>
      </c>
      <c r="C34">
        <v>-84.3</v>
      </c>
      <c r="D34">
        <v>-85.4</v>
      </c>
      <c r="F34">
        <v>41273</v>
      </c>
      <c r="G34">
        <v>-83.977432250980002</v>
      </c>
      <c r="H34" s="2">
        <f t="shared" si="0"/>
        <v>37987</v>
      </c>
      <c r="I34">
        <f t="shared" si="1"/>
        <v>-95.8</v>
      </c>
      <c r="J34">
        <f t="shared" si="2"/>
        <v>139.77310818016772</v>
      </c>
      <c r="K34">
        <f>(I34-AVERAGE($I$19:I$51))^2</f>
        <v>1.3148444444444645</v>
      </c>
      <c r="L34">
        <f t="shared" si="3"/>
        <v>-11.822567749019996</v>
      </c>
    </row>
    <row r="35" spans="1:12" x14ac:dyDescent="0.3">
      <c r="A35" s="2">
        <v>35520</v>
      </c>
      <c r="B35">
        <v>168.3</v>
      </c>
      <c r="C35">
        <v>-84.3</v>
      </c>
      <c r="D35">
        <v>-85.4</v>
      </c>
      <c r="F35">
        <v>41639</v>
      </c>
      <c r="G35">
        <v>-84.451438903810001</v>
      </c>
      <c r="H35" s="2">
        <f t="shared" si="0"/>
        <v>38353</v>
      </c>
      <c r="I35">
        <f t="shared" si="1"/>
        <v>-96.3</v>
      </c>
      <c r="J35">
        <f t="shared" si="2"/>
        <v>140.38840005014708</v>
      </c>
      <c r="K35">
        <f>(I35-AVERAGE($I$19:I$51))^2</f>
        <v>2.7115111111111396</v>
      </c>
      <c r="L35">
        <f t="shared" si="3"/>
        <v>-11.848561096189997</v>
      </c>
    </row>
    <row r="36" spans="1:12" x14ac:dyDescent="0.3">
      <c r="A36" s="2">
        <v>35579</v>
      </c>
      <c r="B36">
        <v>168.97</v>
      </c>
      <c r="C36">
        <v>-84.97</v>
      </c>
      <c r="D36">
        <v>-86.07</v>
      </c>
      <c r="F36">
        <v>42004</v>
      </c>
      <c r="G36">
        <v>-85.53126525879</v>
      </c>
      <c r="H36" s="2">
        <f t="shared" si="0"/>
        <v>38718</v>
      </c>
      <c r="I36">
        <f t="shared" si="1"/>
        <v>-96.82</v>
      </c>
      <c r="J36">
        <f t="shared" si="2"/>
        <v>127.43553205740145</v>
      </c>
      <c r="K36">
        <f>(I36-AVERAGE($I$19:I$51))^2</f>
        <v>4.6944444444444651</v>
      </c>
      <c r="L36">
        <f t="shared" si="3"/>
        <v>-11.288734741209993</v>
      </c>
    </row>
    <row r="37" spans="1:12" x14ac:dyDescent="0.3">
      <c r="A37" s="2">
        <v>35727</v>
      </c>
      <c r="B37">
        <v>170.68</v>
      </c>
      <c r="C37">
        <v>-86.68</v>
      </c>
      <c r="D37">
        <v>-87.78</v>
      </c>
      <c r="F37">
        <v>42369</v>
      </c>
      <c r="G37">
        <v>-86.30963897705</v>
      </c>
      <c r="H37" s="2">
        <f t="shared" si="0"/>
        <v>39083</v>
      </c>
      <c r="I37">
        <f t="shared" si="1"/>
        <v>-98.35</v>
      </c>
      <c r="J37">
        <f t="shared" si="2"/>
        <v>144.97029356297344</v>
      </c>
      <c r="K37">
        <f>(I37-AVERAGE($I$19:I$51))^2</f>
        <v>13.665344444444488</v>
      </c>
      <c r="L37">
        <f t="shared" si="3"/>
        <v>-12.040361022949995</v>
      </c>
    </row>
    <row r="38" spans="1:12" x14ac:dyDescent="0.3">
      <c r="A38" s="2">
        <v>35809</v>
      </c>
      <c r="B38">
        <v>170.13</v>
      </c>
      <c r="C38">
        <v>-86.13</v>
      </c>
      <c r="D38">
        <v>-87.23</v>
      </c>
      <c r="F38">
        <v>42734</v>
      </c>
      <c r="G38">
        <v>-87.900367736820002</v>
      </c>
      <c r="H38" s="2">
        <f t="shared" si="0"/>
        <v>39448</v>
      </c>
      <c r="I38">
        <f t="shared" si="1"/>
        <v>-101.37</v>
      </c>
      <c r="J38">
        <f t="shared" si="2"/>
        <v>181.43099330529964</v>
      </c>
      <c r="K38">
        <f>(I38-AVERAGE($I$19:I$51))^2</f>
        <v>45.113611111111325</v>
      </c>
      <c r="L38">
        <f t="shared" si="3"/>
        <v>-13.469632263180003</v>
      </c>
    </row>
    <row r="39" spans="1:12" x14ac:dyDescent="0.3">
      <c r="A39" s="2">
        <v>35866</v>
      </c>
      <c r="B39">
        <v>169.93</v>
      </c>
      <c r="C39">
        <v>-85.93</v>
      </c>
      <c r="D39">
        <v>-87.03</v>
      </c>
      <c r="F39">
        <v>43100</v>
      </c>
      <c r="G39">
        <v>-89.981323242190001</v>
      </c>
      <c r="H39" s="2">
        <f t="shared" si="0"/>
        <v>39814</v>
      </c>
      <c r="I39">
        <f t="shared" si="1"/>
        <v>-103.76</v>
      </c>
      <c r="J39">
        <f t="shared" si="2"/>
        <v>189.85193319621359</v>
      </c>
      <c r="K39">
        <f>(I39-AVERAGE($I$19:I$51))^2</f>
        <v>82.931377777778081</v>
      </c>
      <c r="L39">
        <f t="shared" si="3"/>
        <v>-13.778676757810004</v>
      </c>
    </row>
    <row r="40" spans="1:12" x14ac:dyDescent="0.3">
      <c r="A40" s="2">
        <v>35913</v>
      </c>
      <c r="B40">
        <v>170.04</v>
      </c>
      <c r="C40">
        <v>-86.04</v>
      </c>
      <c r="D40">
        <v>-87.14</v>
      </c>
      <c r="F40">
        <v>43465</v>
      </c>
      <c r="G40">
        <v>-91.062774658199999</v>
      </c>
      <c r="H40" s="2">
        <f t="shared" si="0"/>
        <v>40179</v>
      </c>
      <c r="I40">
        <f t="shared" si="1"/>
        <v>-104.96</v>
      </c>
      <c r="J40">
        <f t="shared" si="2"/>
        <v>193.13287220076799</v>
      </c>
      <c r="K40">
        <f>(I40-AVERAGE($I$19:I$51))^2</f>
        <v>106.22737777777789</v>
      </c>
      <c r="L40">
        <f t="shared" si="3"/>
        <v>-13.897225341799995</v>
      </c>
    </row>
    <row r="41" spans="1:12" x14ac:dyDescent="0.3">
      <c r="A41" s="2">
        <v>35977</v>
      </c>
      <c r="B41">
        <v>169.91</v>
      </c>
      <c r="C41">
        <v>-85.91</v>
      </c>
      <c r="D41">
        <v>-87.01</v>
      </c>
      <c r="F41">
        <v>43830</v>
      </c>
      <c r="G41">
        <v>-91.946212768549998</v>
      </c>
      <c r="H41" s="2">
        <f t="shared" si="0"/>
        <v>40544</v>
      </c>
      <c r="I41">
        <f t="shared" si="1"/>
        <v>-106.32</v>
      </c>
      <c r="J41">
        <f t="shared" si="2"/>
        <v>206.60575937499493</v>
      </c>
      <c r="K41">
        <f>(I41-AVERAGE($I$19:I$51))^2</f>
        <v>136.11111111111123</v>
      </c>
      <c r="L41">
        <f t="shared" si="3"/>
        <v>-14.373787231449995</v>
      </c>
    </row>
    <row r="42" spans="1:12" x14ac:dyDescent="0.3">
      <c r="A42" s="2">
        <v>36024</v>
      </c>
      <c r="B42">
        <v>170.46</v>
      </c>
      <c r="C42">
        <v>-86.46</v>
      </c>
      <c r="D42">
        <v>-87.56</v>
      </c>
      <c r="F42">
        <v>44195</v>
      </c>
      <c r="G42">
        <v>-91.260955810550001</v>
      </c>
      <c r="H42" s="2">
        <f t="shared" si="0"/>
        <v>40909</v>
      </c>
      <c r="I42">
        <f t="shared" si="1"/>
        <v>-106.09</v>
      </c>
      <c r="J42">
        <f t="shared" si="2"/>
        <v>219.90055157266087</v>
      </c>
      <c r="K42">
        <f>(I42-AVERAGE($I$19:I$51))^2</f>
        <v>130.79734444444478</v>
      </c>
      <c r="L42">
        <f t="shared" si="3"/>
        <v>-14.829044189450002</v>
      </c>
    </row>
    <row r="43" spans="1:12" x14ac:dyDescent="0.3">
      <c r="A43" s="2">
        <v>36109</v>
      </c>
      <c r="B43">
        <v>171.26</v>
      </c>
      <c r="C43">
        <v>-87.26</v>
      </c>
      <c r="D43">
        <v>-88.36</v>
      </c>
      <c r="F43">
        <v>44561</v>
      </c>
      <c r="G43">
        <v>-90.892127990719999</v>
      </c>
      <c r="H43" s="2">
        <f t="shared" si="0"/>
        <v>41275</v>
      </c>
      <c r="I43">
        <f t="shared" si="1"/>
        <v>-106.33</v>
      </c>
      <c r="J43">
        <f t="shared" si="2"/>
        <v>238.32789217491089</v>
      </c>
      <c r="K43">
        <f>(I43-AVERAGE($I$19:I$51))^2</f>
        <v>136.34454444444467</v>
      </c>
      <c r="L43">
        <f t="shared" si="3"/>
        <v>-15.437872009279999</v>
      </c>
    </row>
    <row r="44" spans="1:12" x14ac:dyDescent="0.3">
      <c r="A44" s="2">
        <v>36158</v>
      </c>
      <c r="B44">
        <v>170.91</v>
      </c>
      <c r="C44">
        <v>-86.91</v>
      </c>
      <c r="D44">
        <v>-88.01</v>
      </c>
      <c r="F44">
        <v>44926</v>
      </c>
      <c r="G44">
        <v>-90.383125305180002</v>
      </c>
      <c r="H44" s="2">
        <f t="shared" si="0"/>
        <v>41640</v>
      </c>
      <c r="I44">
        <f t="shared" si="1"/>
        <v>-106.15</v>
      </c>
      <c r="J44">
        <f t="shared" si="2"/>
        <v>248.59433764215538</v>
      </c>
      <c r="K44">
        <f>(I44-AVERAGE($I$19:I$51))^2</f>
        <v>132.17334444444484</v>
      </c>
      <c r="L44">
        <f t="shared" si="3"/>
        <v>-15.766874694820004</v>
      </c>
    </row>
    <row r="45" spans="1:12" x14ac:dyDescent="0.3">
      <c r="A45" s="2">
        <v>36208</v>
      </c>
      <c r="B45">
        <v>170.56</v>
      </c>
      <c r="C45">
        <v>-86.56</v>
      </c>
      <c r="D45">
        <v>-87.66</v>
      </c>
      <c r="F45">
        <v>45291</v>
      </c>
      <c r="G45">
        <v>-90.043807983400001</v>
      </c>
      <c r="H45" s="2">
        <f t="shared" si="0"/>
        <v>42005</v>
      </c>
      <c r="I45">
        <f t="shared" si="1"/>
        <v>-107.06</v>
      </c>
      <c r="J45">
        <f t="shared" si="2"/>
        <v>289.55079074580163</v>
      </c>
      <c r="K45">
        <f>(I45-AVERAGE($I$19:I$51))^2</f>
        <v>153.92537777777812</v>
      </c>
      <c r="L45">
        <f t="shared" si="3"/>
        <v>-17.016192016600002</v>
      </c>
    </row>
    <row r="46" spans="1:12" x14ac:dyDescent="0.3">
      <c r="A46" s="2">
        <v>36278</v>
      </c>
      <c r="B46">
        <v>170.85</v>
      </c>
      <c r="C46">
        <v>-86.85</v>
      </c>
      <c r="D46">
        <v>-87.95</v>
      </c>
      <c r="F46">
        <v>45656</v>
      </c>
      <c r="G46">
        <v>-87.619766235349999</v>
      </c>
      <c r="H46" s="2">
        <f t="shared" si="0"/>
        <v>42370</v>
      </c>
      <c r="I46">
        <f t="shared" si="1"/>
        <v>-107.86</v>
      </c>
      <c r="J46">
        <f t="shared" si="2"/>
        <v>409.66706284767793</v>
      </c>
      <c r="K46">
        <f>(I46-AVERAGE($I$19:I$51))^2</f>
        <v>174.41604444444474</v>
      </c>
      <c r="L46">
        <f t="shared" si="3"/>
        <v>-20.24023376465</v>
      </c>
    </row>
    <row r="47" spans="1:12" x14ac:dyDescent="0.3">
      <c r="A47" s="2">
        <v>36347</v>
      </c>
      <c r="B47">
        <v>171.81</v>
      </c>
      <c r="C47">
        <v>-87.81</v>
      </c>
      <c r="D47">
        <v>-88.91</v>
      </c>
      <c r="F47">
        <v>46022</v>
      </c>
      <c r="G47">
        <v>-87.766883850100001</v>
      </c>
      <c r="H47" s="2">
        <f t="shared" si="0"/>
        <v>42736</v>
      </c>
      <c r="I47">
        <f t="shared" si="1"/>
        <v>-107.22</v>
      </c>
      <c r="J47">
        <f t="shared" si="2"/>
        <v>378.42372794150009</v>
      </c>
      <c r="K47">
        <f>(I47-AVERAGE($I$19:I$51))^2</f>
        <v>157.92111111111137</v>
      </c>
      <c r="L47">
        <f t="shared" si="3"/>
        <v>-19.453116149899998</v>
      </c>
    </row>
    <row r="48" spans="1:12" x14ac:dyDescent="0.3">
      <c r="A48" s="2">
        <v>36455</v>
      </c>
      <c r="B48">
        <v>171.95</v>
      </c>
      <c r="C48">
        <v>-87.95</v>
      </c>
      <c r="D48">
        <v>-89.05</v>
      </c>
      <c r="F48">
        <v>46387</v>
      </c>
      <c r="G48">
        <v>-86.576805114750002</v>
      </c>
      <c r="H48" s="2">
        <f t="shared" si="0"/>
        <v>43101</v>
      </c>
      <c r="I48">
        <f t="shared" si="1"/>
        <v>-106.19</v>
      </c>
      <c r="J48">
        <f t="shared" si="2"/>
        <v>384.67741360679662</v>
      </c>
      <c r="K48">
        <f>(I48-AVERAGE($I$19:I$51))^2</f>
        <v>133.094677777778</v>
      </c>
      <c r="L48">
        <f t="shared" si="3"/>
        <v>-19.613194885249996</v>
      </c>
    </row>
    <row r="49" spans="1:12" x14ac:dyDescent="0.3">
      <c r="A49" s="2">
        <v>36468</v>
      </c>
      <c r="B49">
        <v>172.18</v>
      </c>
      <c r="C49">
        <v>-88.18</v>
      </c>
      <c r="D49">
        <v>-89.28</v>
      </c>
      <c r="F49">
        <v>46752</v>
      </c>
      <c r="G49">
        <v>-84.39609527588</v>
      </c>
      <c r="H49" s="2">
        <f t="shared" si="0"/>
        <v>43466</v>
      </c>
      <c r="I49">
        <f t="shared" si="1"/>
        <v>-104.45</v>
      </c>
      <c r="J49">
        <f t="shared" si="2"/>
        <v>402.15909468408256</v>
      </c>
      <c r="K49">
        <f>(I49-AVERAGE($I$19:I$51))^2</f>
        <v>95.974677777778055</v>
      </c>
      <c r="L49">
        <f t="shared" si="3"/>
        <v>-20.053904724120002</v>
      </c>
    </row>
    <row r="50" spans="1:12" x14ac:dyDescent="0.3">
      <c r="A50" s="2">
        <v>36585</v>
      </c>
      <c r="B50">
        <v>172.31</v>
      </c>
      <c r="C50">
        <v>-88.31</v>
      </c>
      <c r="D50">
        <v>-89.41</v>
      </c>
      <c r="F50">
        <v>47117</v>
      </c>
      <c r="G50">
        <v>-83.801177978520002</v>
      </c>
      <c r="H50" s="2">
        <f t="shared" si="0"/>
        <v>43831</v>
      </c>
      <c r="I50">
        <f t="shared" si="1"/>
        <v>-104.86</v>
      </c>
      <c r="J50">
        <f t="shared" si="2"/>
        <v>443.47398493237091</v>
      </c>
      <c r="K50">
        <f>(I50-AVERAGE($I$19:I$51))^2</f>
        <v>104.17604444444467</v>
      </c>
      <c r="L50">
        <f t="shared" si="3"/>
        <v>-21.058822021479997</v>
      </c>
    </row>
    <row r="51" spans="1:12" x14ac:dyDescent="0.3">
      <c r="A51" s="2">
        <v>36648</v>
      </c>
      <c r="B51">
        <v>173.14</v>
      </c>
      <c r="C51">
        <v>-89.14</v>
      </c>
      <c r="D51">
        <v>-90.24</v>
      </c>
      <c r="F51">
        <v>47483</v>
      </c>
      <c r="G51">
        <v>-87.652313232419999</v>
      </c>
      <c r="H51" s="2">
        <f t="shared" si="0"/>
        <v>44197</v>
      </c>
      <c r="I51">
        <f t="shared" si="1"/>
        <v>-102.93</v>
      </c>
      <c r="J51">
        <f t="shared" si="2"/>
        <v>233.40771296828927</v>
      </c>
      <c r="K51">
        <f>(I51-AVERAGE($I$19:I$51))^2</f>
        <v>68.503211111111412</v>
      </c>
      <c r="L51">
        <f t="shared" si="3"/>
        <v>-15.277686767580008</v>
      </c>
    </row>
    <row r="52" spans="1:12" x14ac:dyDescent="0.3">
      <c r="A52" s="2">
        <v>36745</v>
      </c>
      <c r="B52">
        <v>173.95</v>
      </c>
      <c r="C52">
        <v>-89.95</v>
      </c>
      <c r="D52">
        <v>-91.05</v>
      </c>
      <c r="F52">
        <v>47848</v>
      </c>
      <c r="G52">
        <v>-91.673690795900001</v>
      </c>
      <c r="H52" s="2">
        <f t="shared" si="0"/>
        <v>44562</v>
      </c>
      <c r="I52">
        <f t="shared" si="1"/>
        <v>-102.83</v>
      </c>
      <c r="J52">
        <f t="shared" si="2"/>
        <v>124.46323505748632</v>
      </c>
      <c r="K52">
        <f>(I52-AVERAGE($I$19:I$51))^2</f>
        <v>66.857877777777944</v>
      </c>
      <c r="L52">
        <f t="shared" si="3"/>
        <v>-11.156309204099998</v>
      </c>
    </row>
    <row r="53" spans="1:12" x14ac:dyDescent="0.3">
      <c r="A53" s="2">
        <v>36810</v>
      </c>
      <c r="B53">
        <v>174.25</v>
      </c>
      <c r="C53">
        <v>-90.25</v>
      </c>
      <c r="D53">
        <v>-91.35</v>
      </c>
      <c r="F53">
        <v>48213</v>
      </c>
      <c r="G53">
        <v>-94.860496521000002</v>
      </c>
      <c r="H53" s="2">
        <f t="shared" si="0"/>
        <v>44927</v>
      </c>
      <c r="I53">
        <f t="shared" si="1"/>
        <v>-102.05</v>
      </c>
      <c r="J53">
        <f t="shared" si="2"/>
        <v>51.68896027455304</v>
      </c>
      <c r="K53">
        <f>(I53-AVERAGE($I$19:I$51))^2</f>
        <v>54.71067777777791</v>
      </c>
      <c r="L53">
        <f t="shared" si="3"/>
        <v>-7.1895034789999954</v>
      </c>
    </row>
    <row r="54" spans="1:12" x14ac:dyDescent="0.3">
      <c r="A54" s="2">
        <v>36917</v>
      </c>
      <c r="B54">
        <v>174.22</v>
      </c>
      <c r="C54">
        <v>-90.22</v>
      </c>
      <c r="D54">
        <v>-91.32</v>
      </c>
      <c r="F54">
        <v>48578</v>
      </c>
      <c r="G54">
        <v>-97.634048461909998</v>
      </c>
      <c r="H54" s="2">
        <f t="shared" si="0"/>
        <v>45292</v>
      </c>
      <c r="I54">
        <f t="shared" si="1"/>
        <v>-102.05</v>
      </c>
      <c r="J54">
        <f t="shared" si="2"/>
        <v>19.500627986759426</v>
      </c>
      <c r="K54">
        <f>(I54-AVERAGE($I$19:I$51))^2</f>
        <v>54.71067777777791</v>
      </c>
      <c r="L54">
        <f t="shared" si="3"/>
        <v>-4.415951538089999</v>
      </c>
    </row>
    <row r="55" spans="1:12" x14ac:dyDescent="0.3">
      <c r="A55" s="2">
        <v>37001</v>
      </c>
      <c r="B55">
        <v>174.07</v>
      </c>
      <c r="C55">
        <v>-90.07</v>
      </c>
      <c r="D55">
        <v>-91.17</v>
      </c>
      <c r="F55">
        <v>48944</v>
      </c>
      <c r="G55">
        <v>-100.0413513184</v>
      </c>
      <c r="H55" s="2">
        <f t="shared" si="0"/>
        <v>45658</v>
      </c>
      <c r="I55">
        <f t="shared" si="1"/>
        <v>-102.05</v>
      </c>
      <c r="J55">
        <f t="shared" si="2"/>
        <v>4.0346695260933911</v>
      </c>
      <c r="K55">
        <f>(I55-AVERAGE($I$19:I$51))^2</f>
        <v>54.71067777777791</v>
      </c>
      <c r="L55">
        <f t="shared" si="3"/>
        <v>-2.0086486815999933</v>
      </c>
    </row>
    <row r="56" spans="1:12" x14ac:dyDescent="0.3">
      <c r="A56" s="2">
        <v>37069</v>
      </c>
      <c r="B56">
        <v>176.22</v>
      </c>
      <c r="C56">
        <v>-92.22</v>
      </c>
      <c r="D56">
        <v>-93.32</v>
      </c>
      <c r="F56">
        <v>49309</v>
      </c>
      <c r="G56">
        <v>-102.9633102417</v>
      </c>
      <c r="H56" s="2">
        <f t="shared" si="0"/>
        <v>46023</v>
      </c>
      <c r="I56">
        <f t="shared" si="1"/>
        <v>-102.05</v>
      </c>
      <c r="J56">
        <f t="shared" si="2"/>
        <v>0.83413559759411826</v>
      </c>
      <c r="K56">
        <f>(I56-AVERAGE($I$19:I$51))^2</f>
        <v>54.71067777777791</v>
      </c>
      <c r="L56">
        <f t="shared" si="3"/>
        <v>0.91331024170000319</v>
      </c>
    </row>
    <row r="57" spans="1:12" x14ac:dyDescent="0.3">
      <c r="A57" s="2">
        <v>37125</v>
      </c>
      <c r="B57">
        <v>176.37</v>
      </c>
      <c r="C57">
        <v>-92.37</v>
      </c>
      <c r="D57">
        <v>-93.47</v>
      </c>
      <c r="F57">
        <v>49674</v>
      </c>
      <c r="G57">
        <v>-104.78884887700001</v>
      </c>
      <c r="H57" s="2">
        <f t="shared" si="0"/>
        <v>46388</v>
      </c>
      <c r="I57">
        <f t="shared" si="1"/>
        <v>-102.05</v>
      </c>
      <c r="J57">
        <f t="shared" si="2"/>
        <v>7.501293171044213</v>
      </c>
      <c r="K57">
        <f>(I57-AVERAGE($I$19:I$51))^2</f>
        <v>54.71067777777791</v>
      </c>
      <c r="L57">
        <f t="shared" si="3"/>
        <v>2.7388488770000095</v>
      </c>
    </row>
    <row r="58" spans="1:12" x14ac:dyDescent="0.3">
      <c r="A58" s="2">
        <v>37166</v>
      </c>
      <c r="B58">
        <v>176.82</v>
      </c>
      <c r="C58">
        <v>-92.82</v>
      </c>
      <c r="D58">
        <v>-93.92</v>
      </c>
      <c r="F58">
        <v>50039</v>
      </c>
      <c r="G58">
        <v>-106.3133392334</v>
      </c>
      <c r="H58" s="2">
        <f t="shared" si="0"/>
        <v>46753</v>
      </c>
      <c r="I58">
        <f t="shared" si="1"/>
        <v>-102.05</v>
      </c>
      <c r="J58">
        <f t="shared" si="2"/>
        <v>18.176061419047731</v>
      </c>
      <c r="K58">
        <f>(I58-AVERAGE($I$19:I$51))^2</f>
        <v>54.71067777777791</v>
      </c>
      <c r="L58">
        <f t="shared" si="3"/>
        <v>4.2633392334000035</v>
      </c>
    </row>
    <row r="59" spans="1:12" x14ac:dyDescent="0.3">
      <c r="A59" s="2">
        <v>37224</v>
      </c>
      <c r="B59">
        <v>177.41</v>
      </c>
      <c r="C59">
        <v>-93.41</v>
      </c>
      <c r="D59">
        <v>-94.51</v>
      </c>
      <c r="F59">
        <v>50405</v>
      </c>
      <c r="G59">
        <v>-107.6493301392</v>
      </c>
      <c r="H59" s="2">
        <f t="shared" si="0"/>
        <v>47119</v>
      </c>
      <c r="I59">
        <f t="shared" si="1"/>
        <v>-102.05</v>
      </c>
      <c r="J59">
        <f t="shared" si="2"/>
        <v>31.352498007753564</v>
      </c>
      <c r="K59">
        <f>(I59-AVERAGE($I$19:I$51))^2</f>
        <v>54.71067777777791</v>
      </c>
      <c r="L59">
        <f t="shared" si="3"/>
        <v>5.5993301392000063</v>
      </c>
    </row>
    <row r="60" spans="1:12" x14ac:dyDescent="0.3">
      <c r="A60" s="2">
        <v>37284</v>
      </c>
      <c r="B60">
        <v>176.54</v>
      </c>
      <c r="C60">
        <v>-92.54</v>
      </c>
      <c r="D60">
        <v>-93.64</v>
      </c>
      <c r="F60">
        <v>50770</v>
      </c>
      <c r="G60">
        <v>-108.8157424927</v>
      </c>
      <c r="H60" s="2">
        <f t="shared" si="0"/>
        <v>47484</v>
      </c>
      <c r="I60">
        <f t="shared" si="1"/>
        <v>-102.05</v>
      </c>
      <c r="J60">
        <f t="shared" si="2"/>
        <v>45.775271477526402</v>
      </c>
      <c r="K60">
        <f>(I60-AVERAGE($I$19:I$51))^2</f>
        <v>54.71067777777791</v>
      </c>
      <c r="L60">
        <f t="shared" si="3"/>
        <v>6.7657424926999994</v>
      </c>
    </row>
    <row r="61" spans="1:12" x14ac:dyDescent="0.3">
      <c r="A61" s="2">
        <v>37315</v>
      </c>
      <c r="B61">
        <v>176.61</v>
      </c>
      <c r="C61">
        <v>-92.61</v>
      </c>
      <c r="D61">
        <v>-93.71</v>
      </c>
      <c r="F61">
        <v>51135</v>
      </c>
      <c r="G61">
        <v>-109.86423492430001</v>
      </c>
      <c r="H61" s="2">
        <f t="shared" si="0"/>
        <v>47849</v>
      </c>
      <c r="I61">
        <f t="shared" si="1"/>
        <v>-102.05</v>
      </c>
      <c r="J61">
        <f t="shared" si="2"/>
        <v>61.062267452149982</v>
      </c>
      <c r="K61">
        <f>(I61-AVERAGE($I$19:I$51))^2</f>
        <v>54.71067777777791</v>
      </c>
      <c r="L61">
        <f t="shared" si="3"/>
        <v>7.8142349243000098</v>
      </c>
    </row>
    <row r="62" spans="1:12" x14ac:dyDescent="0.3">
      <c r="A62" s="2">
        <v>37354</v>
      </c>
      <c r="B62">
        <v>176.97</v>
      </c>
      <c r="C62">
        <v>-92.97</v>
      </c>
      <c r="D62">
        <v>-94.07</v>
      </c>
      <c r="F62">
        <v>51500</v>
      </c>
      <c r="G62">
        <v>-110.8218841553</v>
      </c>
      <c r="H62" s="2">
        <f t="shared" si="0"/>
        <v>48214</v>
      </c>
      <c r="I62">
        <f t="shared" si="1"/>
        <v>-102.05</v>
      </c>
      <c r="J62">
        <f t="shared" si="2"/>
        <v>76.945951634003208</v>
      </c>
      <c r="K62">
        <f>(I62-AVERAGE($I$19:I$51))^2</f>
        <v>54.71067777777791</v>
      </c>
      <c r="L62">
        <f t="shared" si="3"/>
        <v>8.7718841553000004</v>
      </c>
    </row>
    <row r="63" spans="1:12" x14ac:dyDescent="0.3">
      <c r="A63" s="2">
        <v>37407</v>
      </c>
      <c r="B63">
        <v>177.28</v>
      </c>
      <c r="C63">
        <v>-93.28</v>
      </c>
      <c r="D63">
        <v>-94.38</v>
      </c>
      <c r="F63">
        <v>51866</v>
      </c>
      <c r="G63">
        <v>-106.2517242432</v>
      </c>
      <c r="H63" s="2">
        <f t="shared" si="0"/>
        <v>48580</v>
      </c>
      <c r="I63">
        <f t="shared" si="1"/>
        <v>-102.05</v>
      </c>
      <c r="J63">
        <f t="shared" si="2"/>
        <v>17.654486615894651</v>
      </c>
      <c r="K63">
        <f>(I63-AVERAGE($I$19:I$51))^2</f>
        <v>54.71067777777791</v>
      </c>
      <c r="L63">
        <f t="shared" si="3"/>
        <v>4.2017242432000046</v>
      </c>
    </row>
    <row r="64" spans="1:12" x14ac:dyDescent="0.3">
      <c r="A64" s="2">
        <v>37455</v>
      </c>
      <c r="B64">
        <v>178.46</v>
      </c>
      <c r="C64">
        <v>-94.46</v>
      </c>
      <c r="D64">
        <v>-95.56</v>
      </c>
      <c r="F64">
        <v>52231</v>
      </c>
      <c r="G64">
        <v>-104.0472564697</v>
      </c>
      <c r="H64" s="2">
        <f t="shared" si="0"/>
        <v>48945</v>
      </c>
      <c r="I64">
        <f t="shared" si="1"/>
        <v>-102.05</v>
      </c>
      <c r="J64">
        <f t="shared" si="2"/>
        <v>3.9890334057585282</v>
      </c>
      <c r="K64">
        <f>(I64-AVERAGE($I$19:I$51))^2</f>
        <v>54.71067777777791</v>
      </c>
      <c r="L64">
        <f t="shared" si="3"/>
        <v>1.9972564697000053</v>
      </c>
    </row>
    <row r="65" spans="1:12" x14ac:dyDescent="0.3">
      <c r="A65" s="2">
        <v>37602</v>
      </c>
      <c r="B65">
        <v>178.22</v>
      </c>
      <c r="C65">
        <v>-94.22</v>
      </c>
      <c r="D65">
        <v>-95.32</v>
      </c>
      <c r="F65">
        <v>52596</v>
      </c>
      <c r="G65">
        <v>-102.60594940190001</v>
      </c>
      <c r="H65" s="2">
        <f t="shared" si="0"/>
        <v>49310</v>
      </c>
      <c r="I65">
        <f t="shared" si="1"/>
        <v>-102.05</v>
      </c>
      <c r="J65">
        <f t="shared" si="2"/>
        <v>0.30907973747297707</v>
      </c>
      <c r="K65">
        <f>(I65-AVERAGE($I$19:I$51))^2</f>
        <v>54.71067777777791</v>
      </c>
      <c r="L65">
        <f t="shared" si="3"/>
        <v>0.55594940190000841</v>
      </c>
    </row>
    <row r="66" spans="1:12" x14ac:dyDescent="0.3">
      <c r="A66" s="2">
        <v>37672</v>
      </c>
      <c r="B66">
        <v>178.07</v>
      </c>
      <c r="C66">
        <v>-94.07</v>
      </c>
      <c r="D66">
        <v>-95.17</v>
      </c>
      <c r="F66">
        <v>52961</v>
      </c>
      <c r="G66">
        <v>-101.5678100586</v>
      </c>
      <c r="H66" s="2">
        <f t="shared" si="0"/>
        <v>49675</v>
      </c>
      <c r="I66">
        <f t="shared" si="1"/>
        <v>-102.05</v>
      </c>
      <c r="J66">
        <f t="shared" si="2"/>
        <v>0.23250713958733002</v>
      </c>
      <c r="K66">
        <f>(I66-AVERAGE($I$19:I$51))^2</f>
        <v>54.71067777777791</v>
      </c>
      <c r="L66">
        <f t="shared" si="3"/>
        <v>-0.48218994139999438</v>
      </c>
    </row>
    <row r="67" spans="1:12" x14ac:dyDescent="0.3">
      <c r="A67" s="2">
        <v>37743</v>
      </c>
      <c r="B67">
        <v>178.25</v>
      </c>
      <c r="C67">
        <v>-94.25</v>
      </c>
      <c r="D67">
        <v>-95.35</v>
      </c>
      <c r="F67">
        <v>53327</v>
      </c>
      <c r="G67">
        <v>-100.7904968262</v>
      </c>
      <c r="H67" s="2">
        <f t="shared" si="0"/>
        <v>50041</v>
      </c>
      <c r="I67">
        <f t="shared" si="1"/>
        <v>-102.05</v>
      </c>
      <c r="J67">
        <f t="shared" si="2"/>
        <v>1.5863482448122701</v>
      </c>
      <c r="K67">
        <f>(I67-AVERAGE($I$19:I$51))^2</f>
        <v>54.71067777777791</v>
      </c>
      <c r="L67">
        <f t="shared" si="3"/>
        <v>-1.2595031737999989</v>
      </c>
    </row>
    <row r="68" spans="1:12" x14ac:dyDescent="0.3">
      <c r="A68" s="2">
        <v>37799</v>
      </c>
      <c r="B68">
        <v>178.82</v>
      </c>
      <c r="C68">
        <v>-94.82</v>
      </c>
      <c r="D68">
        <v>-95.92</v>
      </c>
      <c r="F68">
        <v>53692</v>
      </c>
      <c r="G68">
        <v>-100.2018356323</v>
      </c>
      <c r="H68" s="2">
        <f t="shared" ref="H68:H82" si="4">$H$2+F68-$F$2+1</f>
        <v>50406</v>
      </c>
      <c r="I68">
        <f t="shared" ref="I68:I82" si="5">IFERROR(VLOOKUP(H68,A:D,4,FALSE),IFERROR(VLOOKUP(H68,A:D,4),0))</f>
        <v>-102.05</v>
      </c>
      <c r="J68">
        <f t="shared" si="2"/>
        <v>3.4157115300359173</v>
      </c>
      <c r="K68">
        <f>(I68-AVERAGE($I$19:I$51))^2</f>
        <v>54.71067777777791</v>
      </c>
      <c r="L68">
        <f t="shared" si="3"/>
        <v>-1.8481643676999937</v>
      </c>
    </row>
    <row r="69" spans="1:12" x14ac:dyDescent="0.3">
      <c r="A69" s="2">
        <v>37902</v>
      </c>
      <c r="B69">
        <v>178.7</v>
      </c>
      <c r="C69">
        <v>-94.7</v>
      </c>
      <c r="D69">
        <v>-95.8</v>
      </c>
      <c r="F69">
        <v>54057</v>
      </c>
      <c r="G69">
        <v>-99.75301361084</v>
      </c>
      <c r="H69" s="2">
        <f t="shared" si="4"/>
        <v>50771</v>
      </c>
      <c r="I69">
        <f t="shared" si="5"/>
        <v>-102.05</v>
      </c>
      <c r="J69">
        <f t="shared" si="2"/>
        <v>5.2761464719862818</v>
      </c>
      <c r="K69">
        <f>(I69-AVERAGE($I$19:I$51))^2</f>
        <v>54.71067777777791</v>
      </c>
      <c r="L69">
        <f t="shared" si="3"/>
        <v>-2.2969863891599971</v>
      </c>
    </row>
    <row r="70" spans="1:12" x14ac:dyDescent="0.3">
      <c r="A70" s="2">
        <v>38001</v>
      </c>
      <c r="B70">
        <v>178.69</v>
      </c>
      <c r="C70">
        <v>-94.69</v>
      </c>
      <c r="D70">
        <v>-95.79</v>
      </c>
      <c r="F70">
        <v>54422</v>
      </c>
      <c r="G70">
        <v>-99.411491394039999</v>
      </c>
      <c r="H70" s="2">
        <f t="shared" si="4"/>
        <v>51136</v>
      </c>
      <c r="I70">
        <f t="shared" si="5"/>
        <v>-102.05</v>
      </c>
      <c r="J70">
        <f t="shared" si="2"/>
        <v>6.9617276637249743</v>
      </c>
      <c r="K70">
        <f>(I70-AVERAGE($I$19:I$51))^2</f>
        <v>54.71067777777791</v>
      </c>
      <c r="L70">
        <f t="shared" si="3"/>
        <v>-2.6385086059599985</v>
      </c>
    </row>
    <row r="71" spans="1:12" x14ac:dyDescent="0.3">
      <c r="A71" s="2">
        <v>38016</v>
      </c>
      <c r="B71">
        <v>178.25</v>
      </c>
      <c r="C71">
        <v>-94.25</v>
      </c>
      <c r="D71">
        <v>-95.35</v>
      </c>
      <c r="F71">
        <v>54788</v>
      </c>
      <c r="G71">
        <v>-99.153411865229998</v>
      </c>
      <c r="H71" s="2">
        <f t="shared" si="4"/>
        <v>51502</v>
      </c>
      <c r="I71">
        <f t="shared" si="5"/>
        <v>-102.05</v>
      </c>
      <c r="J71">
        <f t="shared" si="2"/>
        <v>8.3902228224903421</v>
      </c>
      <c r="K71">
        <f>(I71-AVERAGE($I$19:I$51))^2</f>
        <v>54.71067777777791</v>
      </c>
      <c r="L71">
        <f t="shared" si="3"/>
        <v>-2.8965881347699991</v>
      </c>
    </row>
    <row r="72" spans="1:12" x14ac:dyDescent="0.3">
      <c r="A72" s="2">
        <v>38019</v>
      </c>
      <c r="B72">
        <v>178.46</v>
      </c>
      <c r="C72">
        <v>-94.46</v>
      </c>
      <c r="D72">
        <v>-95.56</v>
      </c>
      <c r="F72">
        <v>55153</v>
      </c>
      <c r="G72">
        <v>-98.963050842290002</v>
      </c>
      <c r="H72" s="2">
        <f t="shared" si="4"/>
        <v>51867</v>
      </c>
      <c r="I72">
        <f t="shared" si="5"/>
        <v>-102.05</v>
      </c>
      <c r="J72">
        <f t="shared" si="2"/>
        <v>9.5292551022864469</v>
      </c>
      <c r="K72">
        <f>(I72-AVERAGE($I$19:I$51))^2</f>
        <v>54.71067777777791</v>
      </c>
      <c r="L72">
        <f t="shared" si="3"/>
        <v>-3.086949157709995</v>
      </c>
    </row>
    <row r="73" spans="1:12" x14ac:dyDescent="0.3">
      <c r="A73" s="2">
        <v>38085</v>
      </c>
      <c r="B73">
        <v>178.32</v>
      </c>
      <c r="C73">
        <v>-94.32</v>
      </c>
      <c r="D73">
        <v>-95.42</v>
      </c>
      <c r="F73">
        <v>55518</v>
      </c>
      <c r="G73">
        <v>-98.82625579834</v>
      </c>
      <c r="H73" s="2">
        <f t="shared" si="4"/>
        <v>52232</v>
      </c>
      <c r="I73">
        <f t="shared" si="5"/>
        <v>-102.05</v>
      </c>
      <c r="J73">
        <f t="shared" si="2"/>
        <v>10.392526677736452</v>
      </c>
      <c r="K73">
        <f>(I73-AVERAGE($I$19:I$51))^2</f>
        <v>54.71067777777791</v>
      </c>
      <c r="L73">
        <f t="shared" si="3"/>
        <v>-3.2237442016599971</v>
      </c>
    </row>
    <row r="74" spans="1:12" x14ac:dyDescent="0.3">
      <c r="A74" s="2">
        <v>38163</v>
      </c>
      <c r="B74">
        <v>179.12</v>
      </c>
      <c r="C74">
        <v>-95.12</v>
      </c>
      <c r="D74">
        <v>-96.22</v>
      </c>
      <c r="F74">
        <v>55883</v>
      </c>
      <c r="G74">
        <v>-98.73267364502</v>
      </c>
      <c r="H74" s="2">
        <f t="shared" si="4"/>
        <v>52597</v>
      </c>
      <c r="I74">
        <f t="shared" si="5"/>
        <v>-102.05</v>
      </c>
      <c r="J74">
        <f t="shared" si="2"/>
        <v>11.004654145444873</v>
      </c>
      <c r="K74">
        <f>(I74-AVERAGE($I$19:I$51))^2</f>
        <v>54.71067777777791</v>
      </c>
      <c r="L74">
        <f t="shared" si="3"/>
        <v>-3.3173263549799969</v>
      </c>
    </row>
    <row r="75" spans="1:12" x14ac:dyDescent="0.3">
      <c r="A75" s="2">
        <v>38321</v>
      </c>
      <c r="B75">
        <v>179.2</v>
      </c>
      <c r="C75">
        <v>-95.2</v>
      </c>
      <c r="D75">
        <v>-96.3</v>
      </c>
      <c r="F75">
        <v>56249</v>
      </c>
      <c r="G75">
        <v>-98.674690246579999</v>
      </c>
      <c r="H75" s="2">
        <f t="shared" si="4"/>
        <v>52963</v>
      </c>
      <c r="I75">
        <f t="shared" si="5"/>
        <v>-102.05</v>
      </c>
      <c r="J75">
        <f t="shared" si="2"/>
        <v>11.392715931532168</v>
      </c>
      <c r="K75">
        <f>(I75-AVERAGE($I$19:I$51))^2</f>
        <v>54.71067777777791</v>
      </c>
      <c r="L75">
        <f t="shared" si="3"/>
        <v>-3.3753097534199981</v>
      </c>
    </row>
    <row r="76" spans="1:12" x14ac:dyDescent="0.3">
      <c r="A76" s="2">
        <v>38365</v>
      </c>
      <c r="B76">
        <v>179.01</v>
      </c>
      <c r="C76">
        <v>-95.01</v>
      </c>
      <c r="D76">
        <v>-96.11</v>
      </c>
      <c r="F76">
        <v>56614</v>
      </c>
      <c r="G76">
        <v>-98.645835876459998</v>
      </c>
      <c r="H76" s="2">
        <f t="shared" si="4"/>
        <v>53328</v>
      </c>
      <c r="I76">
        <f t="shared" si="5"/>
        <v>-102.05</v>
      </c>
      <c r="J76">
        <f t="shared" si="2"/>
        <v>11.588333379996852</v>
      </c>
      <c r="K76">
        <f>(I76-AVERAGE($I$19:I$51))^2</f>
        <v>54.71067777777791</v>
      </c>
      <c r="L76">
        <f t="shared" si="3"/>
        <v>-3.4041641235399993</v>
      </c>
    </row>
    <row r="77" spans="1:12" x14ac:dyDescent="0.3">
      <c r="A77" s="2">
        <v>38418</v>
      </c>
      <c r="B77">
        <v>178.4</v>
      </c>
      <c r="C77">
        <v>-94.4</v>
      </c>
      <c r="D77">
        <v>-95.5</v>
      </c>
      <c r="F77">
        <v>56979</v>
      </c>
      <c r="G77">
        <v>-98.641036987299998</v>
      </c>
      <c r="H77" s="2">
        <f t="shared" si="4"/>
        <v>53693</v>
      </c>
      <c r="I77">
        <f t="shared" si="5"/>
        <v>-102.05</v>
      </c>
      <c r="J77">
        <f t="shared" si="2"/>
        <v>11.621028821956655</v>
      </c>
      <c r="K77">
        <f>(I77-AVERAGE($I$19:I$51))^2</f>
        <v>54.71067777777791</v>
      </c>
      <c r="L77">
        <f t="shared" si="3"/>
        <v>-3.4089630126999992</v>
      </c>
    </row>
    <row r="78" spans="1:12" x14ac:dyDescent="0.3">
      <c r="A78" s="2">
        <v>38418</v>
      </c>
      <c r="B78">
        <v>178.41</v>
      </c>
      <c r="C78">
        <v>-94.41</v>
      </c>
      <c r="D78">
        <v>-95.51</v>
      </c>
      <c r="F78">
        <v>57344</v>
      </c>
      <c r="G78">
        <v>-98.656135559079999</v>
      </c>
      <c r="H78" s="2">
        <f t="shared" si="4"/>
        <v>54058</v>
      </c>
      <c r="I78">
        <f t="shared" si="5"/>
        <v>-102.05</v>
      </c>
      <c r="J78">
        <f t="shared" si="2"/>
        <v>11.518315843341211</v>
      </c>
      <c r="K78">
        <f>(I78-AVERAGE($I$19:I$51))^2</f>
        <v>54.71067777777791</v>
      </c>
      <c r="L78">
        <f t="shared" si="3"/>
        <v>-3.3938644409199981</v>
      </c>
    </row>
    <row r="79" spans="1:12" x14ac:dyDescent="0.3">
      <c r="A79" s="2">
        <v>38484</v>
      </c>
      <c r="B79">
        <v>178.56</v>
      </c>
      <c r="C79">
        <v>-94.56</v>
      </c>
      <c r="D79">
        <v>-95.66</v>
      </c>
      <c r="F79">
        <v>57710</v>
      </c>
      <c r="G79">
        <v>-98.687911987299998</v>
      </c>
      <c r="H79" s="2">
        <f t="shared" si="4"/>
        <v>54424</v>
      </c>
      <c r="I79">
        <f t="shared" si="5"/>
        <v>-102.05</v>
      </c>
      <c r="J79">
        <f t="shared" si="2"/>
        <v>11.303635805141031</v>
      </c>
      <c r="K79">
        <f>(I79-AVERAGE($I$19:I$51))^2</f>
        <v>54.71067777777791</v>
      </c>
      <c r="L79">
        <f t="shared" si="3"/>
        <v>-3.3620880126999992</v>
      </c>
    </row>
    <row r="80" spans="1:12" x14ac:dyDescent="0.3">
      <c r="A80" s="2">
        <v>38546</v>
      </c>
      <c r="B80">
        <v>179.63</v>
      </c>
      <c r="C80">
        <v>-95.63</v>
      </c>
      <c r="D80">
        <v>-96.73</v>
      </c>
      <c r="F80">
        <v>58075</v>
      </c>
      <c r="G80">
        <v>-98.733268737789999</v>
      </c>
      <c r="H80" s="2">
        <f t="shared" si="4"/>
        <v>54789</v>
      </c>
      <c r="I80">
        <f t="shared" si="5"/>
        <v>-102.05</v>
      </c>
      <c r="J80">
        <f t="shared" si="2"/>
        <v>11.00070626572113</v>
      </c>
      <c r="K80">
        <f>(I80-AVERAGE($I$19:I$51))^2</f>
        <v>54.71067777777791</v>
      </c>
      <c r="L80">
        <f t="shared" si="3"/>
        <v>-3.3167312622099985</v>
      </c>
    </row>
    <row r="81" spans="1:12" x14ac:dyDescent="0.3">
      <c r="A81" s="2">
        <v>38645</v>
      </c>
      <c r="B81">
        <v>180.38</v>
      </c>
      <c r="C81">
        <v>-96.38</v>
      </c>
      <c r="D81">
        <v>-97.48</v>
      </c>
      <c r="F81">
        <v>61727</v>
      </c>
      <c r="G81">
        <v>-99.58617401123</v>
      </c>
      <c r="H81" s="2">
        <f t="shared" si="4"/>
        <v>58441</v>
      </c>
      <c r="I81">
        <f t="shared" si="5"/>
        <v>-102.05</v>
      </c>
      <c r="J81">
        <f t="shared" si="2"/>
        <v>6.0704385029384555</v>
      </c>
      <c r="K81">
        <f>(I81-AVERAGE($I$19:I$51))^2</f>
        <v>54.71067777777791</v>
      </c>
      <c r="L81">
        <f t="shared" si="3"/>
        <v>-2.4638259887699974</v>
      </c>
    </row>
    <row r="82" spans="1:12" x14ac:dyDescent="0.3">
      <c r="A82" s="2">
        <v>38687</v>
      </c>
      <c r="B82">
        <v>179.72</v>
      </c>
      <c r="C82">
        <v>-95.72</v>
      </c>
      <c r="D82">
        <v>-96.82</v>
      </c>
      <c r="F82">
        <v>65380</v>
      </c>
      <c r="G82">
        <v>-100.6552200317</v>
      </c>
      <c r="H82" s="2">
        <f t="shared" si="4"/>
        <v>62094</v>
      </c>
      <c r="I82">
        <f t="shared" si="5"/>
        <v>-102.05</v>
      </c>
      <c r="J82">
        <f t="shared" si="2"/>
        <v>1.9454111599709489</v>
      </c>
      <c r="K82">
        <f>(I82-AVERAGE($I$19:I$51))^2</f>
        <v>54.71067777777791</v>
      </c>
      <c r="L82">
        <f t="shared" si="3"/>
        <v>-1.3947799683</v>
      </c>
    </row>
    <row r="83" spans="1:12" x14ac:dyDescent="0.3">
      <c r="A83" s="2">
        <v>38736</v>
      </c>
      <c r="B83">
        <v>179.65</v>
      </c>
      <c r="C83">
        <v>-95.65</v>
      </c>
      <c r="D83">
        <v>-96.75</v>
      </c>
    </row>
    <row r="84" spans="1:12" x14ac:dyDescent="0.3">
      <c r="A84" s="2">
        <v>38804</v>
      </c>
      <c r="B84">
        <v>180.4</v>
      </c>
      <c r="C84">
        <v>-96.4</v>
      </c>
      <c r="D84">
        <v>-97.5</v>
      </c>
    </row>
    <row r="85" spans="1:12" x14ac:dyDescent="0.3">
      <c r="A85" s="2">
        <v>38846</v>
      </c>
      <c r="B85">
        <v>179.93</v>
      </c>
      <c r="C85">
        <v>-95.93</v>
      </c>
      <c r="D85">
        <v>-97.03</v>
      </c>
    </row>
    <row r="86" spans="1:12" x14ac:dyDescent="0.3">
      <c r="A86" s="2">
        <v>38875</v>
      </c>
      <c r="B86">
        <v>180.24</v>
      </c>
      <c r="C86">
        <v>-96.24</v>
      </c>
      <c r="D86">
        <v>-97.34</v>
      </c>
    </row>
    <row r="87" spans="1:12" x14ac:dyDescent="0.3">
      <c r="A87" s="2">
        <v>38958</v>
      </c>
      <c r="B87">
        <v>181.78</v>
      </c>
      <c r="C87">
        <v>-97.78</v>
      </c>
      <c r="D87">
        <v>-98.88</v>
      </c>
    </row>
    <row r="88" spans="1:12" x14ac:dyDescent="0.3">
      <c r="A88" s="2">
        <v>39000</v>
      </c>
      <c r="B88">
        <v>181.1</v>
      </c>
      <c r="C88">
        <v>-97.1</v>
      </c>
      <c r="D88">
        <v>-98.2</v>
      </c>
    </row>
    <row r="89" spans="1:12" x14ac:dyDescent="0.3">
      <c r="A89" s="2">
        <v>39065</v>
      </c>
      <c r="B89">
        <v>181.25</v>
      </c>
      <c r="C89">
        <v>-97.25</v>
      </c>
      <c r="D89">
        <v>-98.35</v>
      </c>
    </row>
    <row r="90" spans="1:12" x14ac:dyDescent="0.3">
      <c r="A90" s="2">
        <v>39185</v>
      </c>
      <c r="B90">
        <v>181.61</v>
      </c>
      <c r="C90">
        <v>-97.61</v>
      </c>
      <c r="D90">
        <v>-98.71</v>
      </c>
    </row>
    <row r="91" spans="1:12" x14ac:dyDescent="0.3">
      <c r="A91" s="2">
        <v>39185</v>
      </c>
      <c r="B91">
        <v>181.61</v>
      </c>
      <c r="C91">
        <v>-97.61</v>
      </c>
      <c r="D91">
        <v>-98.71</v>
      </c>
    </row>
    <row r="92" spans="1:12" x14ac:dyDescent="0.3">
      <c r="A92" s="2">
        <v>39248</v>
      </c>
      <c r="B92">
        <v>182.23</v>
      </c>
      <c r="C92">
        <v>-98.23</v>
      </c>
      <c r="D92">
        <v>-99.33</v>
      </c>
    </row>
    <row r="93" spans="1:12" x14ac:dyDescent="0.3">
      <c r="A93" s="2">
        <v>39316</v>
      </c>
      <c r="B93">
        <v>183.31</v>
      </c>
      <c r="C93">
        <v>-99.31</v>
      </c>
      <c r="D93">
        <v>-100.41</v>
      </c>
    </row>
    <row r="94" spans="1:12" x14ac:dyDescent="0.3">
      <c r="A94" s="2">
        <v>39359</v>
      </c>
      <c r="B94">
        <v>184.27</v>
      </c>
      <c r="C94">
        <v>-100.27</v>
      </c>
      <c r="D94">
        <v>-101.37</v>
      </c>
    </row>
    <row r="95" spans="1:12" x14ac:dyDescent="0.3">
      <c r="A95" s="2">
        <v>39472</v>
      </c>
      <c r="B95">
        <v>184.19</v>
      </c>
      <c r="C95">
        <v>-100.19</v>
      </c>
      <c r="D95">
        <v>-101.29</v>
      </c>
    </row>
    <row r="96" spans="1:12" x14ac:dyDescent="0.3">
      <c r="A96" s="2">
        <v>39549</v>
      </c>
      <c r="B96">
        <v>183.87</v>
      </c>
      <c r="C96">
        <v>-99.87</v>
      </c>
      <c r="D96">
        <v>-100.97</v>
      </c>
    </row>
    <row r="97" spans="1:4" x14ac:dyDescent="0.3">
      <c r="A97" s="2">
        <v>39630</v>
      </c>
      <c r="B97">
        <v>185.41</v>
      </c>
      <c r="C97">
        <v>-101.41</v>
      </c>
      <c r="D97">
        <v>-102.51</v>
      </c>
    </row>
    <row r="98" spans="1:4" x14ac:dyDescent="0.3">
      <c r="A98" s="2">
        <v>39723</v>
      </c>
      <c r="B98">
        <v>186.66</v>
      </c>
      <c r="C98">
        <v>-102.66</v>
      </c>
      <c r="D98">
        <v>-103.76</v>
      </c>
    </row>
    <row r="99" spans="1:4" x14ac:dyDescent="0.3">
      <c r="A99" s="2">
        <v>39846</v>
      </c>
      <c r="B99">
        <v>186.3</v>
      </c>
      <c r="C99">
        <v>-102.3</v>
      </c>
      <c r="D99">
        <v>-103.4</v>
      </c>
    </row>
    <row r="100" spans="1:4" x14ac:dyDescent="0.3">
      <c r="A100" s="2">
        <v>39905</v>
      </c>
      <c r="B100">
        <v>186.04</v>
      </c>
      <c r="C100">
        <v>-102.04</v>
      </c>
      <c r="D100">
        <v>-103.14</v>
      </c>
    </row>
    <row r="101" spans="1:4" x14ac:dyDescent="0.3">
      <c r="A101" s="2">
        <v>39993</v>
      </c>
      <c r="B101">
        <v>186.49</v>
      </c>
      <c r="C101">
        <v>-102.49</v>
      </c>
      <c r="D101">
        <v>-103.59</v>
      </c>
    </row>
    <row r="102" spans="1:4" x14ac:dyDescent="0.3">
      <c r="A102" s="2">
        <v>40108</v>
      </c>
      <c r="B102">
        <v>187.86</v>
      </c>
      <c r="C102">
        <v>-103.86</v>
      </c>
      <c r="D102">
        <v>-104.96</v>
      </c>
    </row>
    <row r="103" spans="1:4" x14ac:dyDescent="0.3">
      <c r="A103" s="2">
        <v>40192</v>
      </c>
      <c r="B103">
        <v>187.55</v>
      </c>
      <c r="C103">
        <v>-103.55</v>
      </c>
      <c r="D103">
        <v>-104.65</v>
      </c>
    </row>
    <row r="104" spans="1:4" x14ac:dyDescent="0.3">
      <c r="A104" s="2">
        <v>40221</v>
      </c>
      <c r="B104">
        <v>186.92</v>
      </c>
      <c r="C104">
        <v>-102.92</v>
      </c>
      <c r="D104">
        <v>-104.02</v>
      </c>
    </row>
    <row r="105" spans="1:4" x14ac:dyDescent="0.3">
      <c r="A105" s="2">
        <v>40288</v>
      </c>
      <c r="B105">
        <v>187.07</v>
      </c>
      <c r="C105">
        <v>-103.07</v>
      </c>
      <c r="D105">
        <v>-104.17</v>
      </c>
    </row>
    <row r="106" spans="1:4" x14ac:dyDescent="0.3">
      <c r="A106" s="2">
        <v>40368</v>
      </c>
      <c r="B106">
        <v>188.98</v>
      </c>
      <c r="C106">
        <v>-104.98</v>
      </c>
      <c r="D106">
        <v>-106.08</v>
      </c>
    </row>
    <row r="107" spans="1:4" x14ac:dyDescent="0.3">
      <c r="A107" s="2">
        <v>40473</v>
      </c>
      <c r="B107">
        <v>189.22</v>
      </c>
      <c r="C107">
        <v>-105.22</v>
      </c>
      <c r="D107">
        <v>-106.32</v>
      </c>
    </row>
    <row r="108" spans="1:4" x14ac:dyDescent="0.3">
      <c r="A108" s="2">
        <v>40556</v>
      </c>
      <c r="B108">
        <v>189.37</v>
      </c>
      <c r="C108">
        <v>-105.37</v>
      </c>
      <c r="D108">
        <v>-106.47</v>
      </c>
    </row>
    <row r="109" spans="1:4" x14ac:dyDescent="0.3">
      <c r="A109" s="2">
        <v>40640</v>
      </c>
      <c r="B109">
        <v>188.24</v>
      </c>
      <c r="C109">
        <v>-104.24</v>
      </c>
      <c r="D109">
        <v>-105.34</v>
      </c>
    </row>
    <row r="110" spans="1:4" x14ac:dyDescent="0.3">
      <c r="A110" s="2">
        <v>40739</v>
      </c>
      <c r="B110">
        <v>188.78</v>
      </c>
      <c r="C110">
        <v>-104.78</v>
      </c>
      <c r="D110">
        <v>-105.88</v>
      </c>
    </row>
    <row r="111" spans="1:4" x14ac:dyDescent="0.3">
      <c r="A111" s="2">
        <v>40823</v>
      </c>
      <c r="B111">
        <v>188.99</v>
      </c>
      <c r="C111">
        <v>-104.99</v>
      </c>
      <c r="D111">
        <v>-106.09</v>
      </c>
    </row>
    <row r="112" spans="1:4" x14ac:dyDescent="0.3">
      <c r="A112" s="2">
        <v>40940</v>
      </c>
      <c r="B112">
        <v>188.45</v>
      </c>
      <c r="C112">
        <v>-104.45</v>
      </c>
      <c r="D112">
        <v>-105.55</v>
      </c>
    </row>
    <row r="113" spans="1:4" x14ac:dyDescent="0.3">
      <c r="A113" s="2">
        <v>41003</v>
      </c>
      <c r="B113">
        <v>188.24</v>
      </c>
      <c r="C113">
        <v>-104.24</v>
      </c>
      <c r="D113">
        <v>-105.34</v>
      </c>
    </row>
    <row r="114" spans="1:4" x14ac:dyDescent="0.3">
      <c r="A114" s="2">
        <v>41067</v>
      </c>
      <c r="B114">
        <v>188.35</v>
      </c>
      <c r="C114">
        <v>-104.35</v>
      </c>
      <c r="D114">
        <v>-105.45</v>
      </c>
    </row>
    <row r="115" spans="1:4" x14ac:dyDescent="0.3">
      <c r="A115" s="2">
        <v>41114</v>
      </c>
      <c r="B115">
        <v>188.98</v>
      </c>
      <c r="C115">
        <v>-104.98</v>
      </c>
      <c r="D115">
        <v>-106.08</v>
      </c>
    </row>
    <row r="116" spans="1:4" x14ac:dyDescent="0.3">
      <c r="A116" s="2">
        <v>41193</v>
      </c>
      <c r="B116">
        <v>189.58</v>
      </c>
      <c r="C116">
        <v>-105.58</v>
      </c>
      <c r="D116">
        <v>-106.68</v>
      </c>
    </row>
    <row r="117" spans="1:4" x14ac:dyDescent="0.3">
      <c r="A117" s="2">
        <v>41246</v>
      </c>
      <c r="B117">
        <v>189.23</v>
      </c>
      <c r="C117">
        <v>-105.23</v>
      </c>
      <c r="D117">
        <v>-106.33</v>
      </c>
    </row>
    <row r="118" spans="1:4" x14ac:dyDescent="0.3">
      <c r="A118" s="2">
        <v>41309</v>
      </c>
      <c r="B118">
        <v>188.71</v>
      </c>
      <c r="C118">
        <v>-104.71</v>
      </c>
      <c r="D118">
        <v>-105.81</v>
      </c>
    </row>
    <row r="119" spans="1:4" x14ac:dyDescent="0.3">
      <c r="A119" s="2">
        <v>41346</v>
      </c>
      <c r="B119">
        <v>188.63</v>
      </c>
      <c r="C119">
        <v>-104.63</v>
      </c>
      <c r="D119">
        <v>-105.73</v>
      </c>
    </row>
    <row r="120" spans="1:4" x14ac:dyDescent="0.3">
      <c r="A120" s="2">
        <v>41402</v>
      </c>
      <c r="B120">
        <v>188.32</v>
      </c>
      <c r="C120">
        <v>-104.32</v>
      </c>
      <c r="D120">
        <v>-105.42</v>
      </c>
    </row>
    <row r="121" spans="1:4" x14ac:dyDescent="0.3">
      <c r="A121" s="2">
        <v>41452</v>
      </c>
      <c r="B121">
        <v>188.31</v>
      </c>
      <c r="C121">
        <v>-104.31</v>
      </c>
      <c r="D121">
        <v>-105.41</v>
      </c>
    </row>
    <row r="122" spans="1:4" x14ac:dyDescent="0.3">
      <c r="A122" s="2">
        <v>41512</v>
      </c>
      <c r="B122">
        <v>188.79</v>
      </c>
      <c r="C122">
        <v>-104.79</v>
      </c>
      <c r="D122">
        <v>-105.89</v>
      </c>
    </row>
    <row r="123" spans="1:4" x14ac:dyDescent="0.3">
      <c r="A123" s="2">
        <v>41570</v>
      </c>
      <c r="B123">
        <v>189.12</v>
      </c>
      <c r="C123">
        <v>-105.12</v>
      </c>
      <c r="D123">
        <v>-106.22</v>
      </c>
    </row>
    <row r="124" spans="1:4" x14ac:dyDescent="0.3">
      <c r="A124" s="2">
        <v>41610</v>
      </c>
      <c r="B124">
        <v>189.05</v>
      </c>
      <c r="C124">
        <v>-105.05</v>
      </c>
      <c r="D124">
        <v>-106.15</v>
      </c>
    </row>
    <row r="125" spans="1:4" x14ac:dyDescent="0.3">
      <c r="A125" s="2">
        <v>41681</v>
      </c>
      <c r="B125">
        <v>188.6</v>
      </c>
      <c r="C125">
        <v>-104.6</v>
      </c>
      <c r="D125">
        <v>-105.7</v>
      </c>
    </row>
    <row r="126" spans="1:4" x14ac:dyDescent="0.3">
      <c r="A126" s="2">
        <v>41745</v>
      </c>
      <c r="B126">
        <v>188.15</v>
      </c>
      <c r="C126">
        <v>-104.15</v>
      </c>
      <c r="D126">
        <v>-105.25</v>
      </c>
    </row>
    <row r="127" spans="1:4" x14ac:dyDescent="0.3">
      <c r="A127" s="2">
        <v>41814</v>
      </c>
      <c r="B127">
        <v>188.71</v>
      </c>
      <c r="C127">
        <v>-104.71</v>
      </c>
      <c r="D127">
        <v>-105.81</v>
      </c>
    </row>
    <row r="128" spans="1:4" x14ac:dyDescent="0.3">
      <c r="A128" s="2">
        <v>41866</v>
      </c>
      <c r="B128">
        <v>189.4</v>
      </c>
      <c r="C128">
        <v>-105.4</v>
      </c>
      <c r="D128">
        <v>-106.5</v>
      </c>
    </row>
    <row r="129" spans="1:4" x14ac:dyDescent="0.3">
      <c r="A129" s="2">
        <v>41922</v>
      </c>
      <c r="B129">
        <v>189.88</v>
      </c>
      <c r="C129">
        <v>-105.88</v>
      </c>
      <c r="D129">
        <v>-106.98</v>
      </c>
    </row>
    <row r="130" spans="1:4" x14ac:dyDescent="0.3">
      <c r="A130" s="2">
        <v>41982</v>
      </c>
      <c r="B130">
        <v>189.96</v>
      </c>
      <c r="C130">
        <v>-105.96</v>
      </c>
      <c r="D130">
        <v>-107.06</v>
      </c>
    </row>
    <row r="131" spans="1:4" x14ac:dyDescent="0.3">
      <c r="A131" s="2">
        <v>42044</v>
      </c>
      <c r="B131">
        <v>189.44</v>
      </c>
      <c r="C131">
        <v>-105.44</v>
      </c>
      <c r="D131">
        <v>-106.54</v>
      </c>
    </row>
    <row r="132" spans="1:4" x14ac:dyDescent="0.3">
      <c r="A132" s="2">
        <v>42100</v>
      </c>
      <c r="B132">
        <v>189.46</v>
      </c>
      <c r="C132">
        <v>-105.46</v>
      </c>
      <c r="D132">
        <v>-106.56</v>
      </c>
    </row>
    <row r="133" spans="1:4" x14ac:dyDescent="0.3">
      <c r="A133" s="2">
        <v>42158</v>
      </c>
      <c r="B133">
        <v>189.52</v>
      </c>
      <c r="C133">
        <v>-105.52</v>
      </c>
      <c r="D133">
        <v>-106.62</v>
      </c>
    </row>
    <row r="134" spans="1:4" x14ac:dyDescent="0.3">
      <c r="A134" s="2">
        <v>42215</v>
      </c>
      <c r="B134">
        <v>189.98</v>
      </c>
      <c r="C134">
        <v>-105.98</v>
      </c>
      <c r="D134">
        <v>-107.08</v>
      </c>
    </row>
    <row r="135" spans="1:4" x14ac:dyDescent="0.3">
      <c r="A135" s="2">
        <v>42284</v>
      </c>
      <c r="B135">
        <v>190.68</v>
      </c>
      <c r="C135">
        <v>-106.68</v>
      </c>
      <c r="D135">
        <v>-107.78</v>
      </c>
    </row>
    <row r="136" spans="1:4" x14ac:dyDescent="0.3">
      <c r="A136" s="2">
        <v>42345</v>
      </c>
      <c r="B136">
        <v>190.76</v>
      </c>
      <c r="C136">
        <v>-106.76</v>
      </c>
      <c r="D136">
        <v>-107.86</v>
      </c>
    </row>
    <row r="137" spans="1:4" x14ac:dyDescent="0.3">
      <c r="A137" s="2">
        <v>42402</v>
      </c>
      <c r="B137">
        <v>190.34</v>
      </c>
      <c r="C137">
        <v>-106.34</v>
      </c>
      <c r="D137">
        <v>-107.44</v>
      </c>
    </row>
    <row r="138" spans="1:4" x14ac:dyDescent="0.3">
      <c r="A138" s="2">
        <v>42466</v>
      </c>
      <c r="B138">
        <v>189.83</v>
      </c>
      <c r="C138">
        <v>-105.83</v>
      </c>
      <c r="D138">
        <v>-106.93</v>
      </c>
    </row>
    <row r="139" spans="1:4" x14ac:dyDescent="0.3">
      <c r="A139" s="2">
        <v>42529</v>
      </c>
      <c r="B139">
        <v>188.94</v>
      </c>
      <c r="C139">
        <v>-104.94</v>
      </c>
      <c r="D139">
        <v>-106.04</v>
      </c>
    </row>
    <row r="140" spans="1:4" x14ac:dyDescent="0.3">
      <c r="A140" s="2">
        <v>42585</v>
      </c>
      <c r="B140">
        <v>189.35</v>
      </c>
      <c r="C140">
        <v>-105.35</v>
      </c>
      <c r="D140">
        <v>-106.45</v>
      </c>
    </row>
    <row r="141" spans="1:4" x14ac:dyDescent="0.3">
      <c r="A141" s="2">
        <v>42640</v>
      </c>
      <c r="B141">
        <v>190.12</v>
      </c>
      <c r="C141">
        <v>-106.12</v>
      </c>
      <c r="D141">
        <v>-107.22</v>
      </c>
    </row>
    <row r="142" spans="1:4" x14ac:dyDescent="0.3">
      <c r="A142" s="2">
        <v>42767</v>
      </c>
      <c r="B142">
        <v>189.33</v>
      </c>
      <c r="C142">
        <v>-105.33</v>
      </c>
      <c r="D142">
        <v>-106.43</v>
      </c>
    </row>
    <row r="143" spans="1:4" x14ac:dyDescent="0.3">
      <c r="A143" s="2">
        <v>42815</v>
      </c>
      <c r="B143">
        <v>188.72</v>
      </c>
      <c r="C143">
        <v>-104.72</v>
      </c>
      <c r="D143">
        <v>-105.82</v>
      </c>
    </row>
    <row r="144" spans="1:4" x14ac:dyDescent="0.3">
      <c r="A144" s="2">
        <v>42956</v>
      </c>
      <c r="B144">
        <v>189.01</v>
      </c>
      <c r="C144">
        <v>-105.01</v>
      </c>
      <c r="D144">
        <v>-106.11</v>
      </c>
    </row>
    <row r="145" spans="1:4" x14ac:dyDescent="0.3">
      <c r="A145" s="2">
        <v>43006</v>
      </c>
      <c r="B145">
        <v>189.04</v>
      </c>
      <c r="C145">
        <v>-105.04</v>
      </c>
      <c r="D145">
        <v>-106.14</v>
      </c>
    </row>
    <row r="146" spans="1:4" x14ac:dyDescent="0.3">
      <c r="A146" s="2">
        <v>43066</v>
      </c>
      <c r="B146">
        <v>189.09</v>
      </c>
      <c r="C146">
        <v>-105.09</v>
      </c>
      <c r="D146">
        <v>-106.19</v>
      </c>
    </row>
    <row r="147" spans="1:4" x14ac:dyDescent="0.3">
      <c r="A147" s="2">
        <v>43139</v>
      </c>
      <c r="B147">
        <v>188.51</v>
      </c>
      <c r="C147">
        <v>-104.51</v>
      </c>
      <c r="D147">
        <v>-105.61</v>
      </c>
    </row>
    <row r="148" spans="1:4" x14ac:dyDescent="0.3">
      <c r="A148" s="2">
        <v>43195</v>
      </c>
      <c r="B148">
        <v>188.13</v>
      </c>
      <c r="C148">
        <v>-104.13</v>
      </c>
      <c r="D148">
        <v>-105.23</v>
      </c>
    </row>
    <row r="149" spans="1:4" x14ac:dyDescent="0.3">
      <c r="A149" s="2">
        <v>43258</v>
      </c>
      <c r="B149">
        <v>187.54</v>
      </c>
      <c r="C149">
        <v>-103.54</v>
      </c>
      <c r="D149">
        <v>-104.64</v>
      </c>
    </row>
    <row r="150" spans="1:4" x14ac:dyDescent="0.3">
      <c r="A150" s="2">
        <v>43304</v>
      </c>
      <c r="B150">
        <v>187.72</v>
      </c>
      <c r="C150">
        <v>-103.72</v>
      </c>
      <c r="D150">
        <v>-104.82</v>
      </c>
    </row>
    <row r="151" spans="1:4" x14ac:dyDescent="0.3">
      <c r="A151" s="2">
        <v>43377</v>
      </c>
      <c r="B151">
        <v>187.7</v>
      </c>
      <c r="C151">
        <v>-103.7</v>
      </c>
      <c r="D151">
        <v>-104.8</v>
      </c>
    </row>
    <row r="152" spans="1:4" x14ac:dyDescent="0.3">
      <c r="A152" s="2">
        <v>43391</v>
      </c>
      <c r="B152">
        <v>187.7</v>
      </c>
      <c r="C152">
        <v>-103.7</v>
      </c>
      <c r="D152">
        <v>-104.8</v>
      </c>
    </row>
    <row r="153" spans="1:4" x14ac:dyDescent="0.3">
      <c r="A153" s="2">
        <v>43433</v>
      </c>
      <c r="B153">
        <v>187.35</v>
      </c>
      <c r="C153">
        <v>-103.35</v>
      </c>
      <c r="D153">
        <v>-104.45</v>
      </c>
    </row>
    <row r="154" spans="1:4" x14ac:dyDescent="0.3">
      <c r="A154" s="2">
        <v>43577</v>
      </c>
      <c r="B154">
        <v>186.43</v>
      </c>
      <c r="C154">
        <v>-102.43</v>
      </c>
      <c r="D154">
        <v>-103.53</v>
      </c>
    </row>
    <row r="155" spans="1:4" x14ac:dyDescent="0.3">
      <c r="A155" s="2">
        <v>43670</v>
      </c>
      <c r="B155">
        <v>186.63</v>
      </c>
      <c r="C155">
        <v>-102.63</v>
      </c>
      <c r="D155">
        <v>-103.73</v>
      </c>
    </row>
    <row r="156" spans="1:4" x14ac:dyDescent="0.3">
      <c r="A156" s="2">
        <v>43775</v>
      </c>
      <c r="B156">
        <v>187.76</v>
      </c>
      <c r="C156">
        <v>-103.76</v>
      </c>
      <c r="D156">
        <v>-104.86</v>
      </c>
    </row>
    <row r="157" spans="1:4" x14ac:dyDescent="0.3">
      <c r="A157" s="2">
        <v>43861</v>
      </c>
      <c r="B157">
        <v>187.15</v>
      </c>
      <c r="C157">
        <v>-103.15</v>
      </c>
      <c r="D157">
        <v>-104.25</v>
      </c>
    </row>
    <row r="158" spans="1:4" x14ac:dyDescent="0.3">
      <c r="A158" s="2">
        <v>43978</v>
      </c>
      <c r="B158">
        <v>186.48</v>
      </c>
      <c r="C158">
        <v>-102.48</v>
      </c>
      <c r="D158">
        <v>-103.58</v>
      </c>
    </row>
    <row r="159" spans="1:4" x14ac:dyDescent="0.3">
      <c r="A159" s="2">
        <v>44145</v>
      </c>
      <c r="B159">
        <v>185.83</v>
      </c>
      <c r="C159">
        <v>-101.83</v>
      </c>
      <c r="D159">
        <v>-102.93</v>
      </c>
    </row>
    <row r="160" spans="1:4" x14ac:dyDescent="0.3">
      <c r="A160" s="2">
        <v>44203</v>
      </c>
      <c r="B160">
        <v>185.34</v>
      </c>
    </row>
    <row r="161" spans="1:4" x14ac:dyDescent="0.3">
      <c r="A161" s="2">
        <v>44292</v>
      </c>
      <c r="B161">
        <v>184.68</v>
      </c>
      <c r="C161">
        <v>-100.68</v>
      </c>
      <c r="D161">
        <v>-101.78</v>
      </c>
    </row>
    <row r="162" spans="1:4" x14ac:dyDescent="0.3">
      <c r="A162" s="2">
        <v>44425</v>
      </c>
      <c r="B162">
        <v>185.29</v>
      </c>
      <c r="C162">
        <v>-101.29</v>
      </c>
      <c r="D162">
        <v>-102.39</v>
      </c>
    </row>
    <row r="163" spans="1:4" x14ac:dyDescent="0.3">
      <c r="A163" s="2">
        <v>44519</v>
      </c>
      <c r="B163">
        <v>185.73</v>
      </c>
      <c r="C163">
        <v>-101.73</v>
      </c>
      <c r="D163">
        <v>-102.83</v>
      </c>
    </row>
    <row r="164" spans="1:4" x14ac:dyDescent="0.3">
      <c r="A164" s="2">
        <v>44586</v>
      </c>
      <c r="B164">
        <v>184.95</v>
      </c>
      <c r="C164">
        <v>-100.95</v>
      </c>
      <c r="D164">
        <v>-102.05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660C8-7047-4968-B41D-6217D7DA8DB3}">
  <dimension ref="A1:O195"/>
  <sheetViews>
    <sheetView topLeftCell="J1" workbookViewId="0">
      <selection activeCell="M6" sqref="M6"/>
    </sheetView>
  </sheetViews>
  <sheetFormatPr defaultRowHeight="14.4" x14ac:dyDescent="0.3"/>
  <cols>
    <col min="1" max="1" width="10.5546875" bestFit="1" customWidth="1"/>
  </cols>
  <sheetData>
    <row r="1" spans="1:15" s="1" customFormat="1" x14ac:dyDescent="0.3">
      <c r="A1" s="1" t="s">
        <v>0</v>
      </c>
      <c r="B1" s="1" t="s">
        <v>1</v>
      </c>
      <c r="C1" s="1" t="s">
        <v>2</v>
      </c>
      <c r="D1" s="1" t="s">
        <v>3</v>
      </c>
    </row>
    <row r="2" spans="1:15" x14ac:dyDescent="0.3">
      <c r="A2" s="2">
        <v>28202</v>
      </c>
      <c r="B2">
        <v>125</v>
      </c>
      <c r="C2">
        <v>-107</v>
      </c>
      <c r="D2">
        <v>-108.29</v>
      </c>
      <c r="F2">
        <v>3288</v>
      </c>
      <c r="G2">
        <v>40.081661224365</v>
      </c>
      <c r="H2" s="2">
        <v>1</v>
      </c>
      <c r="I2">
        <f>IFERROR(VLOOKUP(H2,A:D,4,FALSE),IFERROR(VLOOKUP(H2,A:D,4),0))</f>
        <v>0</v>
      </c>
      <c r="K2">
        <f>MAX(D:D)</f>
        <v>-93.96</v>
      </c>
    </row>
    <row r="3" spans="1:15" x14ac:dyDescent="0.3">
      <c r="A3" s="2">
        <v>28766</v>
      </c>
      <c r="B3">
        <v>134.03</v>
      </c>
      <c r="C3">
        <v>-116.03</v>
      </c>
      <c r="D3">
        <v>-117.32</v>
      </c>
      <c r="F3">
        <v>10958</v>
      </c>
      <c r="G3">
        <v>38.318019866942997</v>
      </c>
      <c r="H3" s="2">
        <f>$H$2+F3-$F$2+1</f>
        <v>7672</v>
      </c>
      <c r="I3">
        <f t="shared" ref="I3:I51" si="0">IFERROR(VLOOKUP(H3,A:D,4,FALSE),IFERROR(VLOOKUP(H3,A:D,4),0))</f>
        <v>0</v>
      </c>
      <c r="K3">
        <f>MIN(D:D)</f>
        <v>-144.59</v>
      </c>
    </row>
    <row r="4" spans="1:15" x14ac:dyDescent="0.3">
      <c r="A4" s="2">
        <v>28796</v>
      </c>
      <c r="B4">
        <v>135.19</v>
      </c>
      <c r="C4">
        <v>-117.19</v>
      </c>
      <c r="D4">
        <v>-118.48</v>
      </c>
      <c r="F4">
        <v>17897</v>
      </c>
      <c r="G4">
        <v>32.649356842041001</v>
      </c>
      <c r="H4" s="2">
        <f t="shared" ref="H4:H51" si="1">$H$2+F4-$F$2+1</f>
        <v>14611</v>
      </c>
      <c r="I4">
        <f t="shared" si="0"/>
        <v>0</v>
      </c>
      <c r="L4" t="s">
        <v>9</v>
      </c>
      <c r="M4" t="s">
        <v>10</v>
      </c>
      <c r="N4" t="s">
        <v>11</v>
      </c>
      <c r="O4" t="s">
        <v>12</v>
      </c>
    </row>
    <row r="5" spans="1:15" x14ac:dyDescent="0.3">
      <c r="A5" s="2">
        <v>28830</v>
      </c>
      <c r="B5">
        <v>135.06</v>
      </c>
      <c r="C5">
        <v>-117.06</v>
      </c>
      <c r="D5">
        <v>-118.35</v>
      </c>
      <c r="F5">
        <v>20089</v>
      </c>
      <c r="G5">
        <v>19.332092285156001</v>
      </c>
      <c r="H5" s="2">
        <f t="shared" si="1"/>
        <v>16803</v>
      </c>
      <c r="I5">
        <f t="shared" si="0"/>
        <v>0</v>
      </c>
      <c r="K5">
        <f>CORREL(G11:G51,I11:I51)^2</f>
        <v>0.90422446439003257</v>
      </c>
      <c r="L5">
        <f>1-(SUM(J10:J51)/SUM(K10:K51))</f>
        <v>0.71826324876264191</v>
      </c>
      <c r="M5">
        <f>SUM(L10:L51)*100/SUM(I10:I51)</f>
        <v>5.3227969613616049</v>
      </c>
      <c r="N5">
        <f>SQRT(SUM(J10:J51))/COUNT(J10:J51)</f>
        <v>1.4448439416900269</v>
      </c>
      <c r="O5">
        <f>N5/_xlfn.STDEV.S(I11:I51)</f>
        <v>8.1878125247879116E-2</v>
      </c>
    </row>
    <row r="6" spans="1:15" x14ac:dyDescent="0.3">
      <c r="A6" s="2">
        <v>28863</v>
      </c>
      <c r="B6">
        <v>134.66999999999899</v>
      </c>
      <c r="C6">
        <v>-116.67</v>
      </c>
      <c r="D6">
        <v>-117.96</v>
      </c>
      <c r="F6">
        <v>22646</v>
      </c>
      <c r="G6">
        <v>10.913255691528001</v>
      </c>
      <c r="H6" s="2">
        <f t="shared" si="1"/>
        <v>19360</v>
      </c>
      <c r="I6">
        <f t="shared" si="0"/>
        <v>0</v>
      </c>
    </row>
    <row r="7" spans="1:15" x14ac:dyDescent="0.3">
      <c r="A7" s="2">
        <v>28891</v>
      </c>
      <c r="B7">
        <v>134.75</v>
      </c>
      <c r="C7">
        <v>-116.75</v>
      </c>
      <c r="D7">
        <v>-118.04</v>
      </c>
      <c r="F7">
        <v>24472</v>
      </c>
      <c r="G7">
        <v>-18.659910202030002</v>
      </c>
      <c r="H7" s="2">
        <f t="shared" si="1"/>
        <v>21186</v>
      </c>
      <c r="I7">
        <f t="shared" si="0"/>
        <v>0</v>
      </c>
    </row>
    <row r="8" spans="1:15" x14ac:dyDescent="0.3">
      <c r="A8" s="2">
        <v>28919</v>
      </c>
      <c r="B8">
        <v>134.55000000000001</v>
      </c>
      <c r="C8">
        <v>-116.55</v>
      </c>
      <c r="D8">
        <v>-117.84</v>
      </c>
      <c r="F8">
        <v>27029</v>
      </c>
      <c r="G8">
        <v>-43.382186889650001</v>
      </c>
      <c r="H8" s="2">
        <f t="shared" si="1"/>
        <v>23743</v>
      </c>
      <c r="I8">
        <f t="shared" si="0"/>
        <v>0</v>
      </c>
    </row>
    <row r="9" spans="1:15" x14ac:dyDescent="0.3">
      <c r="A9" s="2">
        <v>28947</v>
      </c>
      <c r="B9">
        <v>134.86000000000001</v>
      </c>
      <c r="C9">
        <v>-116.86</v>
      </c>
      <c r="D9">
        <v>-118.15</v>
      </c>
      <c r="F9">
        <v>28124</v>
      </c>
      <c r="G9">
        <v>-62.732372283940002</v>
      </c>
      <c r="H9" s="2">
        <f t="shared" si="1"/>
        <v>24838</v>
      </c>
      <c r="I9">
        <f t="shared" si="0"/>
        <v>0</v>
      </c>
    </row>
    <row r="10" spans="1:15" x14ac:dyDescent="0.3">
      <c r="A10" s="2">
        <v>28977</v>
      </c>
      <c r="B10">
        <v>135.32</v>
      </c>
      <c r="C10">
        <v>-117.32</v>
      </c>
      <c r="D10">
        <v>-118.61</v>
      </c>
      <c r="F10">
        <v>29951</v>
      </c>
      <c r="G10">
        <v>-98.90495300293</v>
      </c>
      <c r="H10" s="2">
        <f t="shared" si="1"/>
        <v>26665</v>
      </c>
      <c r="I10">
        <f t="shared" si="0"/>
        <v>0</v>
      </c>
    </row>
    <row r="11" spans="1:15" x14ac:dyDescent="0.3">
      <c r="A11" s="2">
        <v>29014</v>
      </c>
      <c r="B11">
        <v>135.53</v>
      </c>
      <c r="C11">
        <v>-117.53</v>
      </c>
      <c r="D11">
        <v>-118.82</v>
      </c>
      <c r="F11">
        <v>31777</v>
      </c>
      <c r="G11">
        <v>-114.29275512700001</v>
      </c>
      <c r="H11" s="2">
        <f t="shared" si="1"/>
        <v>28491</v>
      </c>
      <c r="I11">
        <f t="shared" si="0"/>
        <v>-108.29</v>
      </c>
      <c r="J11">
        <f>(I11-G11)^2</f>
        <v>36.033069114724789</v>
      </c>
      <c r="K11">
        <f>(I11-AVERAGE($I$11:I$51))^2</f>
        <v>353.31162141582126</v>
      </c>
      <c r="L11">
        <f>(I11-G11)</f>
        <v>6.0027551270000004</v>
      </c>
    </row>
    <row r="12" spans="1:15" x14ac:dyDescent="0.3">
      <c r="A12" s="2">
        <v>29076</v>
      </c>
      <c r="B12">
        <v>136.16999999999899</v>
      </c>
      <c r="C12">
        <v>-118.17</v>
      </c>
      <c r="D12">
        <v>-119.46</v>
      </c>
      <c r="F12">
        <v>33238</v>
      </c>
      <c r="G12">
        <v>-118.9070739746</v>
      </c>
      <c r="H12" s="2">
        <f t="shared" si="1"/>
        <v>29952</v>
      </c>
      <c r="I12">
        <f t="shared" si="0"/>
        <v>-122.47</v>
      </c>
      <c r="J12">
        <f t="shared" ref="J12:J51" si="2">(I12-G12)^2</f>
        <v>12.694441862472663</v>
      </c>
      <c r="K12">
        <f>(I12-AVERAGE($I$11:I$51))^2</f>
        <v>21.312860440213573</v>
      </c>
      <c r="L12">
        <f t="shared" ref="L12:L51" si="3">(I12-G12)</f>
        <v>-3.562926025400003</v>
      </c>
    </row>
    <row r="13" spans="1:15" x14ac:dyDescent="0.3">
      <c r="A13" s="2">
        <v>29269</v>
      </c>
      <c r="B13">
        <v>135.4</v>
      </c>
      <c r="C13">
        <v>-117.4</v>
      </c>
      <c r="D13">
        <v>-118.69</v>
      </c>
      <c r="F13">
        <v>33603</v>
      </c>
      <c r="G13">
        <v>-119.45212554930001</v>
      </c>
      <c r="H13" s="2">
        <f t="shared" si="1"/>
        <v>30317</v>
      </c>
      <c r="I13">
        <f t="shared" si="0"/>
        <v>-123.23</v>
      </c>
      <c r="J13">
        <f t="shared" si="2"/>
        <v>14.272335365251804</v>
      </c>
      <c r="K13">
        <f>(I13-AVERAGE($I$11:I$51))^2</f>
        <v>14.873250684116069</v>
      </c>
      <c r="L13">
        <f t="shared" si="3"/>
        <v>-3.7778744506999971</v>
      </c>
    </row>
    <row r="14" spans="1:15" x14ac:dyDescent="0.3">
      <c r="A14" s="2">
        <v>29286</v>
      </c>
      <c r="B14">
        <v>134.75</v>
      </c>
      <c r="C14">
        <v>-116.75</v>
      </c>
      <c r="D14">
        <v>-118.04</v>
      </c>
      <c r="F14">
        <v>33968</v>
      </c>
      <c r="G14">
        <v>-119.8367385864</v>
      </c>
      <c r="H14" s="2">
        <f t="shared" si="1"/>
        <v>30682</v>
      </c>
      <c r="I14">
        <f t="shared" si="0"/>
        <v>-122.27</v>
      </c>
      <c r="J14">
        <f t="shared" si="2"/>
        <v>5.9207611069146378</v>
      </c>
      <c r="K14">
        <f>(I14-AVERAGE($I$11:I$51))^2</f>
        <v>23.199494586555037</v>
      </c>
      <c r="L14">
        <f t="shared" si="3"/>
        <v>-2.4332614135999933</v>
      </c>
    </row>
    <row r="15" spans="1:15" x14ac:dyDescent="0.3">
      <c r="A15" s="2">
        <v>29306</v>
      </c>
      <c r="B15">
        <v>136.80000000000001</v>
      </c>
      <c r="C15">
        <v>-118.8</v>
      </c>
      <c r="D15">
        <v>-120.09</v>
      </c>
      <c r="F15">
        <v>34334</v>
      </c>
      <c r="G15">
        <v>-122.48387908940001</v>
      </c>
      <c r="H15" s="2">
        <f t="shared" si="1"/>
        <v>31048</v>
      </c>
      <c r="I15">
        <f t="shared" si="0"/>
        <v>-122.43</v>
      </c>
      <c r="J15">
        <f t="shared" si="2"/>
        <v>2.9029562745730574E-3</v>
      </c>
      <c r="K15">
        <f>(I15-AVERAGE($I$11:I$51))^2</f>
        <v>21.683787269481787</v>
      </c>
      <c r="L15">
        <f t="shared" si="3"/>
        <v>5.3879089399998747E-2</v>
      </c>
    </row>
    <row r="16" spans="1:15" x14ac:dyDescent="0.3">
      <c r="A16" s="2">
        <v>29340</v>
      </c>
      <c r="B16">
        <v>137.4</v>
      </c>
      <c r="C16">
        <v>-119.4</v>
      </c>
      <c r="D16">
        <v>-120.69</v>
      </c>
      <c r="F16">
        <v>34699</v>
      </c>
      <c r="G16">
        <v>-122.28565216059999</v>
      </c>
      <c r="H16" s="2">
        <f t="shared" si="1"/>
        <v>31413</v>
      </c>
      <c r="I16">
        <f t="shared" si="0"/>
        <v>-126.09</v>
      </c>
      <c r="J16">
        <f t="shared" si="2"/>
        <v>14.473062483147517</v>
      </c>
      <c r="K16">
        <f>(I16-AVERAGE($I$11:I$51))^2</f>
        <v>0.99318239143353504</v>
      </c>
      <c r="L16">
        <f t="shared" si="3"/>
        <v>-3.804347839400009</v>
      </c>
    </row>
    <row r="17" spans="1:12" x14ac:dyDescent="0.3">
      <c r="A17" s="2">
        <v>29361</v>
      </c>
      <c r="B17">
        <v>138</v>
      </c>
      <c r="C17">
        <v>-120</v>
      </c>
      <c r="D17">
        <v>-121.29</v>
      </c>
      <c r="F17">
        <v>35064</v>
      </c>
      <c r="G17">
        <v>-124.9933395386</v>
      </c>
      <c r="H17" s="2">
        <f t="shared" si="1"/>
        <v>31778</v>
      </c>
      <c r="I17">
        <f t="shared" si="0"/>
        <v>-127</v>
      </c>
      <c r="J17">
        <f t="shared" si="2"/>
        <v>4.0266862073460716</v>
      </c>
      <c r="K17">
        <f>(I17-AVERAGE($I$11:I$51))^2</f>
        <v>7.497025580000722E-3</v>
      </c>
      <c r="L17">
        <f t="shared" si="3"/>
        <v>-2.0066604614000028</v>
      </c>
    </row>
    <row r="18" spans="1:12" x14ac:dyDescent="0.3">
      <c r="A18" s="2">
        <v>29403</v>
      </c>
      <c r="B18">
        <v>138.68</v>
      </c>
      <c r="C18">
        <v>-120.68</v>
      </c>
      <c r="D18">
        <v>-121.97</v>
      </c>
      <c r="F18">
        <v>35429</v>
      </c>
      <c r="G18">
        <v>-130.01000976559999</v>
      </c>
      <c r="H18" s="2">
        <f t="shared" si="1"/>
        <v>32143</v>
      </c>
      <c r="I18">
        <f t="shared" si="0"/>
        <v>-130.69</v>
      </c>
      <c r="J18">
        <f t="shared" si="2"/>
        <v>0.46238671887937893</v>
      </c>
      <c r="K18">
        <f>(I18-AVERAGE($I$11:I$51))^2</f>
        <v>12.984597025580461</v>
      </c>
      <c r="L18">
        <f t="shared" si="3"/>
        <v>-0.67999023440000883</v>
      </c>
    </row>
    <row r="19" spans="1:12" x14ac:dyDescent="0.3">
      <c r="A19" s="2">
        <v>29620</v>
      </c>
      <c r="B19">
        <v>139.18</v>
      </c>
      <c r="C19">
        <v>-121.18</v>
      </c>
      <c r="D19">
        <v>-122.47</v>
      </c>
      <c r="F19">
        <v>35795</v>
      </c>
      <c r="G19">
        <v>-133.36196899410001</v>
      </c>
      <c r="H19" s="2">
        <f t="shared" si="1"/>
        <v>32509</v>
      </c>
      <c r="I19">
        <f t="shared" si="0"/>
        <v>-134.68</v>
      </c>
      <c r="J19">
        <f t="shared" si="2"/>
        <v>1.7372057325137564</v>
      </c>
      <c r="K19">
        <f>(I19-AVERAGE($I$11:I$51))^2</f>
        <v>57.659945806068897</v>
      </c>
      <c r="L19">
        <f t="shared" si="3"/>
        <v>-1.3180310058999964</v>
      </c>
    </row>
    <row r="20" spans="1:12" x14ac:dyDescent="0.3">
      <c r="A20" s="2">
        <v>29984</v>
      </c>
      <c r="B20">
        <v>139.94</v>
      </c>
      <c r="C20">
        <v>-121.94</v>
      </c>
      <c r="D20">
        <v>-123.23</v>
      </c>
      <c r="F20">
        <v>36160</v>
      </c>
      <c r="G20">
        <v>-130.52590942379999</v>
      </c>
      <c r="H20" s="2">
        <f t="shared" si="1"/>
        <v>32874</v>
      </c>
      <c r="I20">
        <f t="shared" si="0"/>
        <v>-135.59</v>
      </c>
      <c r="J20">
        <f t="shared" si="2"/>
        <v>25.645013363957808</v>
      </c>
      <c r="K20">
        <f>(I20-AVERAGE($I$11:I$51))^2</f>
        <v>72.308060440215314</v>
      </c>
      <c r="L20">
        <f t="shared" si="3"/>
        <v>-5.0640905762000159</v>
      </c>
    </row>
    <row r="21" spans="1:12" x14ac:dyDescent="0.3">
      <c r="A21" s="2">
        <v>30357</v>
      </c>
      <c r="B21">
        <v>138.979999999999</v>
      </c>
      <c r="C21">
        <v>-120.98</v>
      </c>
      <c r="D21">
        <v>-122.27</v>
      </c>
      <c r="F21">
        <v>36525</v>
      </c>
      <c r="G21">
        <v>-127.1021575928</v>
      </c>
      <c r="H21" s="2">
        <f t="shared" si="1"/>
        <v>33239</v>
      </c>
      <c r="I21">
        <f t="shared" si="0"/>
        <v>-137.44999999999899</v>
      </c>
      <c r="J21">
        <f t="shared" si="2"/>
        <v>107.07784248422591</v>
      </c>
      <c r="K21">
        <f>(I21-AVERAGE($I$11:I$51))^2</f>
        <v>107.40036287921903</v>
      </c>
      <c r="L21">
        <f t="shared" si="3"/>
        <v>-10.347842407198996</v>
      </c>
    </row>
    <row r="22" spans="1:12" x14ac:dyDescent="0.3">
      <c r="A22" s="2">
        <v>30715</v>
      </c>
      <c r="B22">
        <v>139.13999999999899</v>
      </c>
      <c r="C22">
        <v>-121.14</v>
      </c>
      <c r="D22">
        <v>-122.43</v>
      </c>
      <c r="F22">
        <v>36890</v>
      </c>
      <c r="G22">
        <v>-125.91440582280001</v>
      </c>
      <c r="H22" s="2">
        <f t="shared" si="1"/>
        <v>33604</v>
      </c>
      <c r="I22">
        <f t="shared" si="0"/>
        <v>-140.09</v>
      </c>
      <c r="J22">
        <f t="shared" si="2"/>
        <v>200.94747027666645</v>
      </c>
      <c r="K22">
        <f>(I22-AVERAGE($I$11:I$51))^2</f>
        <v>169.08879214753298</v>
      </c>
      <c r="L22">
        <f t="shared" si="3"/>
        <v>-14.175594177199997</v>
      </c>
    </row>
    <row r="23" spans="1:12" x14ac:dyDescent="0.3">
      <c r="A23" s="2">
        <v>31125</v>
      </c>
      <c r="B23">
        <v>141.49</v>
      </c>
      <c r="C23">
        <v>-123.49</v>
      </c>
      <c r="D23">
        <v>-124.78</v>
      </c>
      <c r="F23">
        <v>37256</v>
      </c>
      <c r="G23">
        <v>-132.11991882320001</v>
      </c>
      <c r="H23" s="2">
        <f t="shared" si="1"/>
        <v>33970</v>
      </c>
      <c r="I23">
        <f t="shared" si="0"/>
        <v>-142.44</v>
      </c>
      <c r="J23">
        <f t="shared" si="2"/>
        <v>106.50407549574143</v>
      </c>
      <c r="K23">
        <f>(I23-AVERAGE($I$11:I$51))^2</f>
        <v>235.72734092802094</v>
      </c>
      <c r="L23">
        <f t="shared" si="3"/>
        <v>-10.320081176799988</v>
      </c>
    </row>
    <row r="24" spans="1:12" x14ac:dyDescent="0.3">
      <c r="A24" s="2">
        <v>31132</v>
      </c>
      <c r="B24">
        <v>141.51</v>
      </c>
      <c r="C24">
        <v>-123.51</v>
      </c>
      <c r="D24">
        <v>-124.8</v>
      </c>
      <c r="F24">
        <v>37621</v>
      </c>
      <c r="G24">
        <v>-132.61390686039999</v>
      </c>
      <c r="H24" s="2">
        <f t="shared" si="1"/>
        <v>34335</v>
      </c>
      <c r="I24">
        <f t="shared" si="0"/>
        <v>-141.65</v>
      </c>
      <c r="J24">
        <f t="shared" si="2"/>
        <v>81.650979227526406</v>
      </c>
      <c r="K24">
        <f>(I24-AVERAGE($I$11:I$51))^2</f>
        <v>212.09304580606985</v>
      </c>
      <c r="L24">
        <f t="shared" si="3"/>
        <v>-9.0360931396000126</v>
      </c>
    </row>
    <row r="25" spans="1:12" x14ac:dyDescent="0.3">
      <c r="A25" s="2">
        <v>31210</v>
      </c>
      <c r="B25">
        <v>141.74</v>
      </c>
      <c r="C25">
        <v>-123.74</v>
      </c>
      <c r="D25">
        <v>-125.03</v>
      </c>
      <c r="F25">
        <v>37986</v>
      </c>
      <c r="G25">
        <v>-133.6923980713</v>
      </c>
      <c r="H25" s="2">
        <f t="shared" si="1"/>
        <v>34700</v>
      </c>
      <c r="I25">
        <f t="shared" si="0"/>
        <v>-141.81</v>
      </c>
      <c r="J25">
        <f t="shared" si="2"/>
        <v>65.895461072833925</v>
      </c>
      <c r="K25">
        <f>(I25-AVERAGE($I$11:I$51))^2</f>
        <v>216.7789384889966</v>
      </c>
      <c r="L25">
        <f t="shared" si="3"/>
        <v>-8.1176019286999974</v>
      </c>
    </row>
    <row r="26" spans="1:12" x14ac:dyDescent="0.3">
      <c r="A26" s="2">
        <v>31218</v>
      </c>
      <c r="B26">
        <v>141.86000000000001</v>
      </c>
      <c r="C26">
        <v>-123.86</v>
      </c>
      <c r="D26">
        <v>-125.15</v>
      </c>
      <c r="F26">
        <v>38351</v>
      </c>
      <c r="G26">
        <v>-135.4599761963</v>
      </c>
      <c r="H26" s="2">
        <f t="shared" si="1"/>
        <v>35065</v>
      </c>
      <c r="I26">
        <f t="shared" si="0"/>
        <v>-142.96</v>
      </c>
      <c r="J26">
        <f t="shared" si="2"/>
        <v>56.250357056066662</v>
      </c>
      <c r="K26">
        <f>(I26-AVERAGE($I$11:I$51))^2</f>
        <v>251.96529214753355</v>
      </c>
      <c r="L26">
        <f t="shared" si="3"/>
        <v>-7.5000238037000031</v>
      </c>
    </row>
    <row r="27" spans="1:12" x14ac:dyDescent="0.3">
      <c r="A27" s="2">
        <v>31239</v>
      </c>
      <c r="B27">
        <v>141.88</v>
      </c>
      <c r="C27">
        <v>-123.88</v>
      </c>
      <c r="D27">
        <v>-125.17</v>
      </c>
      <c r="F27">
        <v>38717</v>
      </c>
      <c r="G27">
        <v>-137.75247192379999</v>
      </c>
      <c r="H27" s="2">
        <f t="shared" si="1"/>
        <v>35431</v>
      </c>
      <c r="I27">
        <f t="shared" si="0"/>
        <v>-142.63</v>
      </c>
      <c r="J27">
        <f t="shared" si="2"/>
        <v>23.790280134119349</v>
      </c>
      <c r="K27">
        <f>(I27-AVERAGE($I$11:I$51))^2</f>
        <v>241.5977384889965</v>
      </c>
      <c r="L27">
        <f t="shared" si="3"/>
        <v>-4.8775280762000079</v>
      </c>
    </row>
    <row r="28" spans="1:12" x14ac:dyDescent="0.3">
      <c r="A28" s="2">
        <v>31279</v>
      </c>
      <c r="B28">
        <v>142.21</v>
      </c>
      <c r="C28">
        <v>-124.21</v>
      </c>
      <c r="D28">
        <v>-125.5</v>
      </c>
      <c r="F28">
        <v>39082</v>
      </c>
      <c r="G28">
        <v>-137.38157653810001</v>
      </c>
      <c r="H28" s="2">
        <f t="shared" si="1"/>
        <v>35796</v>
      </c>
      <c r="I28">
        <f t="shared" si="0"/>
        <v>-142.80000000000001</v>
      </c>
      <c r="J28">
        <f t="shared" si="2"/>
        <v>29.359312812468435</v>
      </c>
      <c r="K28">
        <f>(I28-AVERAGE($I$11:I$51))^2</f>
        <v>246.91139946460677</v>
      </c>
      <c r="L28">
        <f t="shared" si="3"/>
        <v>-5.4184234619000051</v>
      </c>
    </row>
    <row r="29" spans="1:12" x14ac:dyDescent="0.3">
      <c r="A29" s="2">
        <v>31306</v>
      </c>
      <c r="B29">
        <v>142.78</v>
      </c>
      <c r="C29">
        <v>-124.78</v>
      </c>
      <c r="D29">
        <v>-126.07</v>
      </c>
      <c r="F29">
        <v>39447</v>
      </c>
      <c r="G29">
        <v>-133.30096435550001</v>
      </c>
      <c r="H29" s="2">
        <f t="shared" si="1"/>
        <v>36161</v>
      </c>
      <c r="I29">
        <f t="shared" si="0"/>
        <v>-142.38</v>
      </c>
      <c r="J29">
        <f t="shared" si="2"/>
        <v>82.428888234101194</v>
      </c>
      <c r="K29">
        <f>(I29-AVERAGE($I$11:I$51))^2</f>
        <v>233.88853117192332</v>
      </c>
      <c r="L29">
        <f t="shared" si="3"/>
        <v>-9.0790356444999816</v>
      </c>
    </row>
    <row r="30" spans="1:12" x14ac:dyDescent="0.3">
      <c r="A30" s="2">
        <v>31328</v>
      </c>
      <c r="B30">
        <v>142.5</v>
      </c>
      <c r="C30">
        <v>-124.5</v>
      </c>
      <c r="D30">
        <v>-125.79</v>
      </c>
      <c r="F30">
        <v>39812</v>
      </c>
      <c r="G30">
        <v>-128.4849243164</v>
      </c>
      <c r="H30" s="2">
        <f t="shared" si="1"/>
        <v>36526</v>
      </c>
      <c r="I30">
        <f t="shared" si="0"/>
        <v>-138.53</v>
      </c>
      <c r="J30">
        <f t="shared" si="2"/>
        <v>100.90354548925208</v>
      </c>
      <c r="K30">
        <f>(I30-AVERAGE($I$11:I$51))^2</f>
        <v>130.95173848899614</v>
      </c>
      <c r="L30">
        <f t="shared" si="3"/>
        <v>-10.045075683600004</v>
      </c>
    </row>
    <row r="31" spans="1:12" x14ac:dyDescent="0.3">
      <c r="A31" s="2">
        <v>31370</v>
      </c>
      <c r="B31">
        <v>142.69</v>
      </c>
      <c r="C31">
        <v>-124.69</v>
      </c>
      <c r="D31">
        <v>-125.98</v>
      </c>
      <c r="F31">
        <v>40178</v>
      </c>
      <c r="G31">
        <v>-129.79107666019999</v>
      </c>
      <c r="H31" s="2">
        <f t="shared" si="1"/>
        <v>36892</v>
      </c>
      <c r="I31">
        <f t="shared" si="0"/>
        <v>-138.49</v>
      </c>
      <c r="J31">
        <f t="shared" si="2"/>
        <v>75.671267271717497</v>
      </c>
      <c r="K31">
        <f>(I31-AVERAGE($I$11:I$51))^2</f>
        <v>130.03786531826461</v>
      </c>
      <c r="L31">
        <f t="shared" si="3"/>
        <v>-8.6989233398000181</v>
      </c>
    </row>
    <row r="32" spans="1:12" x14ac:dyDescent="0.3">
      <c r="A32" s="2">
        <v>31397</v>
      </c>
      <c r="B32">
        <v>142.80000000000001</v>
      </c>
      <c r="C32">
        <v>-124.8</v>
      </c>
      <c r="D32">
        <v>-126.09</v>
      </c>
      <c r="F32">
        <v>40543</v>
      </c>
      <c r="G32">
        <v>-133.0923461914</v>
      </c>
      <c r="H32" s="2">
        <f t="shared" si="1"/>
        <v>37257</v>
      </c>
      <c r="I32">
        <f t="shared" si="0"/>
        <v>-139.18</v>
      </c>
      <c r="J32">
        <f t="shared" si="2"/>
        <v>37.059528893362206</v>
      </c>
      <c r="K32">
        <f>(I32-AVERAGE($I$11:I$51))^2</f>
        <v>146.25067751338662</v>
      </c>
      <c r="L32">
        <f t="shared" si="3"/>
        <v>-6.0876538086000096</v>
      </c>
    </row>
    <row r="33" spans="1:12" x14ac:dyDescent="0.3">
      <c r="A33" s="2">
        <v>31420</v>
      </c>
      <c r="B33">
        <v>142.979999999999</v>
      </c>
      <c r="C33">
        <v>-124.98</v>
      </c>
      <c r="D33">
        <v>-126.27</v>
      </c>
      <c r="F33">
        <v>40908</v>
      </c>
      <c r="G33">
        <v>-135.68408203129999</v>
      </c>
      <c r="H33" s="2">
        <f t="shared" si="1"/>
        <v>37622</v>
      </c>
      <c r="I33">
        <f t="shared" si="0"/>
        <v>-141.479999999999</v>
      </c>
      <c r="J33">
        <f t="shared" si="2"/>
        <v>33.592665099887959</v>
      </c>
      <c r="K33">
        <f>(I33-AVERAGE($I$11:I$51))^2</f>
        <v>207.17038483043098</v>
      </c>
      <c r="L33">
        <f t="shared" si="3"/>
        <v>-5.7959179686990012</v>
      </c>
    </row>
    <row r="34" spans="1:12" x14ac:dyDescent="0.3">
      <c r="A34" s="2">
        <v>31467</v>
      </c>
      <c r="B34">
        <v>143.02000000000001</v>
      </c>
      <c r="C34">
        <v>-125.02</v>
      </c>
      <c r="D34">
        <v>-126.31</v>
      </c>
      <c r="F34">
        <v>41273</v>
      </c>
      <c r="G34">
        <v>-137.22386169430001</v>
      </c>
      <c r="H34" s="2">
        <f t="shared" si="1"/>
        <v>37987</v>
      </c>
      <c r="I34">
        <f t="shared" si="0"/>
        <v>-140.57</v>
      </c>
      <c r="J34">
        <f t="shared" si="2"/>
        <v>11.196641560872738</v>
      </c>
      <c r="K34">
        <f>(I34-AVERAGE($I$11:I$51))^2</f>
        <v>181.80247019631327</v>
      </c>
      <c r="L34">
        <f t="shared" si="3"/>
        <v>-3.3461383056999807</v>
      </c>
    </row>
    <row r="35" spans="1:12" x14ac:dyDescent="0.3">
      <c r="A35" s="2">
        <v>31489</v>
      </c>
      <c r="B35">
        <v>143.27000000000001</v>
      </c>
      <c r="C35">
        <v>-125.27</v>
      </c>
      <c r="D35">
        <v>-126.56</v>
      </c>
      <c r="F35">
        <v>41639</v>
      </c>
      <c r="G35">
        <v>-140.4874572754</v>
      </c>
      <c r="H35" s="2">
        <f t="shared" si="1"/>
        <v>38353</v>
      </c>
      <c r="I35">
        <f t="shared" si="0"/>
        <v>-141.68</v>
      </c>
      <c r="J35">
        <f t="shared" si="2"/>
        <v>1.4221581499963978</v>
      </c>
      <c r="K35">
        <f>(I35-AVERAGE($I$11:I$51))^2</f>
        <v>212.96775068411867</v>
      </c>
      <c r="L35">
        <f t="shared" si="3"/>
        <v>-1.1925427246000027</v>
      </c>
    </row>
    <row r="36" spans="1:12" x14ac:dyDescent="0.3">
      <c r="A36" s="2">
        <v>31587</v>
      </c>
      <c r="B36">
        <v>143.66</v>
      </c>
      <c r="C36">
        <v>-125.66</v>
      </c>
      <c r="D36">
        <v>-126.95</v>
      </c>
      <c r="F36">
        <v>42004</v>
      </c>
      <c r="G36">
        <v>-140.96685791019999</v>
      </c>
      <c r="H36" s="2">
        <f t="shared" si="1"/>
        <v>38718</v>
      </c>
      <c r="I36">
        <f t="shared" si="0"/>
        <v>-142.84</v>
      </c>
      <c r="J36">
        <f t="shared" si="2"/>
        <v>3.5086612885803579</v>
      </c>
      <c r="K36">
        <f>(I36-AVERAGE($I$11:I$51))^2</f>
        <v>248.17007263533824</v>
      </c>
      <c r="L36">
        <f t="shared" si="3"/>
        <v>-1.8731420898000124</v>
      </c>
    </row>
    <row r="37" spans="1:12" x14ac:dyDescent="0.3">
      <c r="A37" s="2">
        <v>31616</v>
      </c>
      <c r="B37">
        <v>143.78</v>
      </c>
      <c r="C37">
        <v>-125.78</v>
      </c>
      <c r="D37">
        <v>-127.07</v>
      </c>
      <c r="F37">
        <v>42369</v>
      </c>
      <c r="G37">
        <v>-141.0454864502</v>
      </c>
      <c r="H37" s="2">
        <f t="shared" si="1"/>
        <v>39083</v>
      </c>
      <c r="I37">
        <f t="shared" si="0"/>
        <v>-142.44999999999899</v>
      </c>
      <c r="J37">
        <f t="shared" si="2"/>
        <v>1.9726583115689651</v>
      </c>
      <c r="K37">
        <f>(I37-AVERAGE($I$11:I$51))^2</f>
        <v>236.03450922067304</v>
      </c>
      <c r="L37">
        <f t="shared" si="3"/>
        <v>-1.4045135497989918</v>
      </c>
    </row>
    <row r="38" spans="1:12" x14ac:dyDescent="0.3">
      <c r="A38" s="2">
        <v>31635</v>
      </c>
      <c r="B38">
        <v>143.84</v>
      </c>
      <c r="C38">
        <v>-125.84</v>
      </c>
      <c r="D38">
        <v>-127.13</v>
      </c>
      <c r="F38">
        <v>42734</v>
      </c>
      <c r="G38">
        <v>-145.35926818850001</v>
      </c>
      <c r="H38" s="2">
        <f t="shared" si="1"/>
        <v>39448</v>
      </c>
      <c r="I38">
        <f t="shared" si="0"/>
        <v>-144.22</v>
      </c>
      <c r="J38">
        <f t="shared" si="2"/>
        <v>1.2979320053280978</v>
      </c>
      <c r="K38">
        <f>(I38-AVERAGE($I$11:I$51))^2</f>
        <v>293.55389702558216</v>
      </c>
      <c r="L38">
        <f t="shared" si="3"/>
        <v>1.1392681885000115</v>
      </c>
    </row>
    <row r="39" spans="1:12" x14ac:dyDescent="0.3">
      <c r="A39" s="2">
        <v>31684</v>
      </c>
      <c r="B39">
        <v>143.63999999999899</v>
      </c>
      <c r="C39">
        <v>-125.64</v>
      </c>
      <c r="D39">
        <v>-126.93</v>
      </c>
      <c r="F39">
        <v>43100</v>
      </c>
      <c r="G39">
        <v>-144.84022521969999</v>
      </c>
      <c r="H39" s="2">
        <f t="shared" si="1"/>
        <v>39814</v>
      </c>
      <c r="I39">
        <f t="shared" si="0"/>
        <v>-144.59</v>
      </c>
      <c r="J39">
        <f t="shared" si="2"/>
        <v>6.261266057390566E-2</v>
      </c>
      <c r="K39">
        <f>(I39-AVERAGE($I$11:I$51))^2</f>
        <v>306.36952385485068</v>
      </c>
      <c r="L39">
        <f t="shared" si="3"/>
        <v>0.25022521969998479</v>
      </c>
    </row>
    <row r="40" spans="1:12" x14ac:dyDescent="0.3">
      <c r="A40" s="2">
        <v>31733</v>
      </c>
      <c r="B40">
        <v>143.49</v>
      </c>
      <c r="C40">
        <v>-125.49</v>
      </c>
      <c r="D40">
        <v>-126.78</v>
      </c>
      <c r="F40">
        <v>43465</v>
      </c>
      <c r="G40">
        <v>-135.48249816890001</v>
      </c>
      <c r="H40" s="2">
        <f t="shared" si="1"/>
        <v>40179</v>
      </c>
      <c r="I40">
        <f t="shared" si="0"/>
        <v>-140.1</v>
      </c>
      <c r="J40">
        <f t="shared" si="2"/>
        <v>21.321323160211723</v>
      </c>
      <c r="K40">
        <f>(I40-AVERAGE($I$11:I$51))^2</f>
        <v>169.34896044021568</v>
      </c>
      <c r="L40">
        <f t="shared" si="3"/>
        <v>-4.617501831099986</v>
      </c>
    </row>
    <row r="41" spans="1:12" x14ac:dyDescent="0.3">
      <c r="A41" s="2">
        <v>31764</v>
      </c>
      <c r="B41">
        <v>143.71</v>
      </c>
      <c r="C41">
        <v>-125.71</v>
      </c>
      <c r="D41">
        <v>-127</v>
      </c>
      <c r="F41">
        <v>43830</v>
      </c>
      <c r="G41">
        <v>-107.1305770874</v>
      </c>
      <c r="H41" s="2">
        <f t="shared" si="1"/>
        <v>40544</v>
      </c>
      <c r="I41">
        <f t="shared" si="0"/>
        <v>-130.9</v>
      </c>
      <c r="J41">
        <f t="shared" si="2"/>
        <v>564.98546559803424</v>
      </c>
      <c r="K41">
        <f>(I41-AVERAGE($I$11:I$51))^2</f>
        <v>14.54213117192201</v>
      </c>
      <c r="L41">
        <f t="shared" si="3"/>
        <v>-23.769422912600007</v>
      </c>
    </row>
    <row r="42" spans="1:12" x14ac:dyDescent="0.3">
      <c r="A42" s="2">
        <v>31789</v>
      </c>
      <c r="B42">
        <v>143.44999999999899</v>
      </c>
      <c r="C42">
        <v>-125.45</v>
      </c>
      <c r="D42">
        <v>-126.74</v>
      </c>
      <c r="F42">
        <v>44195</v>
      </c>
      <c r="G42">
        <v>-86.497230529790002</v>
      </c>
      <c r="H42" s="2">
        <f t="shared" si="1"/>
        <v>40909</v>
      </c>
      <c r="I42">
        <f t="shared" si="0"/>
        <v>-112.95</v>
      </c>
      <c r="J42">
        <f t="shared" si="2"/>
        <v>699.74901264407424</v>
      </c>
      <c r="K42">
        <f>(I42-AVERAGE($I$11:I$51))^2</f>
        <v>199.8430458060659</v>
      </c>
      <c r="L42">
        <f t="shared" si="3"/>
        <v>-26.452769470210001</v>
      </c>
    </row>
    <row r="43" spans="1:12" x14ac:dyDescent="0.3">
      <c r="A43" s="2">
        <v>31832</v>
      </c>
      <c r="B43">
        <v>143.66999999999899</v>
      </c>
      <c r="C43">
        <v>-125.67</v>
      </c>
      <c r="D43">
        <v>-126.96</v>
      </c>
      <c r="F43">
        <v>44561</v>
      </c>
      <c r="G43">
        <v>-86.278007507319998</v>
      </c>
      <c r="H43" s="2">
        <f t="shared" si="1"/>
        <v>41275</v>
      </c>
      <c r="I43">
        <f t="shared" si="0"/>
        <v>-103.49</v>
      </c>
      <c r="J43">
        <f t="shared" si="2"/>
        <v>296.25268556807259</v>
      </c>
      <c r="K43">
        <f>(I43-AVERAGE($I$11:I$51))^2</f>
        <v>556.79884092801626</v>
      </c>
      <c r="L43">
        <f t="shared" si="3"/>
        <v>-17.211992492679997</v>
      </c>
    </row>
    <row r="44" spans="1:12" x14ac:dyDescent="0.3">
      <c r="A44" s="2">
        <v>31853</v>
      </c>
      <c r="B44">
        <v>143.9</v>
      </c>
      <c r="C44">
        <v>-125.9</v>
      </c>
      <c r="D44">
        <v>-127.19</v>
      </c>
      <c r="F44">
        <v>44926</v>
      </c>
      <c r="G44">
        <v>-92.083213806149999</v>
      </c>
      <c r="H44" s="2">
        <f t="shared" si="1"/>
        <v>41640</v>
      </c>
      <c r="I44">
        <f t="shared" si="0"/>
        <v>-102.5</v>
      </c>
      <c r="J44">
        <f t="shared" si="2"/>
        <v>108.509434608384</v>
      </c>
      <c r="K44">
        <f>(I44-AVERAGE($I$11:I$51))^2</f>
        <v>604.50017995240614</v>
      </c>
      <c r="L44">
        <f t="shared" si="3"/>
        <v>-10.416786193850001</v>
      </c>
    </row>
    <row r="45" spans="1:12" x14ac:dyDescent="0.3">
      <c r="A45" s="2">
        <v>31903</v>
      </c>
      <c r="B45">
        <v>144.49</v>
      </c>
      <c r="C45">
        <v>-126.49</v>
      </c>
      <c r="D45">
        <v>-127.78</v>
      </c>
      <c r="F45">
        <v>45291</v>
      </c>
      <c r="G45">
        <v>-92.235221862789999</v>
      </c>
      <c r="H45" s="2">
        <f t="shared" si="1"/>
        <v>42005</v>
      </c>
      <c r="I45">
        <f t="shared" si="0"/>
        <v>-100.52</v>
      </c>
      <c r="J45">
        <f t="shared" si="2"/>
        <v>68.637548782792749</v>
      </c>
      <c r="K45">
        <f>(I45-AVERAGE($I$11:I$51))^2</f>
        <v>705.78345800118655</v>
      </c>
      <c r="L45">
        <f t="shared" si="3"/>
        <v>-8.2847781372099973</v>
      </c>
    </row>
    <row r="46" spans="1:12" x14ac:dyDescent="0.3">
      <c r="A46" s="2">
        <v>31945</v>
      </c>
      <c r="B46">
        <v>145.19999999999899</v>
      </c>
      <c r="C46">
        <v>-127.2</v>
      </c>
      <c r="D46">
        <v>-128.49</v>
      </c>
      <c r="F46">
        <v>45656</v>
      </c>
      <c r="G46">
        <v>-87.30241394043</v>
      </c>
      <c r="H46" s="2">
        <f t="shared" si="1"/>
        <v>42370</v>
      </c>
      <c r="I46">
        <f t="shared" si="0"/>
        <v>-99.05</v>
      </c>
      <c r="J46">
        <f t="shared" si="2"/>
        <v>138.00577822700333</v>
      </c>
      <c r="K46">
        <f>(I46-AVERAGE($I$11:I$51))^2</f>
        <v>786.05011897679606</v>
      </c>
      <c r="L46">
        <f t="shared" si="3"/>
        <v>-11.747586059569997</v>
      </c>
    </row>
    <row r="47" spans="1:12" x14ac:dyDescent="0.3">
      <c r="A47" s="2">
        <v>31950</v>
      </c>
      <c r="B47">
        <v>145.30000000000001</v>
      </c>
      <c r="C47">
        <v>-127.3</v>
      </c>
      <c r="D47">
        <v>-128.59</v>
      </c>
      <c r="F47">
        <v>46022</v>
      </c>
      <c r="G47">
        <v>-89.689071655269998</v>
      </c>
      <c r="H47" s="2">
        <f t="shared" si="1"/>
        <v>42736</v>
      </c>
      <c r="I47">
        <f t="shared" si="0"/>
        <v>-96.92</v>
      </c>
      <c r="J47">
        <f t="shared" si="2"/>
        <v>52.286324726619782</v>
      </c>
      <c r="K47">
        <f>(I47-AVERAGE($I$11:I$51))^2</f>
        <v>910.02287263533208</v>
      </c>
      <c r="L47">
        <f t="shared" si="3"/>
        <v>-7.2309283447300032</v>
      </c>
    </row>
    <row r="48" spans="1:12" x14ac:dyDescent="0.3">
      <c r="A48" s="2">
        <v>31993</v>
      </c>
      <c r="B48">
        <v>146.08000000000001</v>
      </c>
      <c r="C48">
        <v>-128.08000000000001</v>
      </c>
      <c r="D48">
        <v>-129.37</v>
      </c>
      <c r="F48">
        <v>46387</v>
      </c>
      <c r="G48">
        <v>-82.50146484375</v>
      </c>
      <c r="H48" s="2">
        <f t="shared" si="1"/>
        <v>43101</v>
      </c>
      <c r="I48">
        <f t="shared" si="0"/>
        <v>-96.71</v>
      </c>
      <c r="J48">
        <f t="shared" si="2"/>
        <v>201.88247128639205</v>
      </c>
      <c r="K48">
        <f>(I48-AVERAGE($I$11:I$51))^2</f>
        <v>922.73693848899109</v>
      </c>
      <c r="L48">
        <f t="shared" si="3"/>
        <v>-14.208535156249994</v>
      </c>
    </row>
    <row r="49" spans="1:12" x14ac:dyDescent="0.3">
      <c r="A49" s="2">
        <v>32021</v>
      </c>
      <c r="B49">
        <v>146.65</v>
      </c>
      <c r="C49">
        <v>-128.65</v>
      </c>
      <c r="D49">
        <v>-129.94</v>
      </c>
      <c r="F49">
        <v>46752</v>
      </c>
      <c r="G49">
        <v>-86.821968078609999</v>
      </c>
      <c r="H49" s="2">
        <f t="shared" si="1"/>
        <v>43466</v>
      </c>
      <c r="I49">
        <f t="shared" si="0"/>
        <v>-96.22</v>
      </c>
      <c r="J49">
        <f t="shared" si="2"/>
        <v>88.323003995465427</v>
      </c>
      <c r="K49">
        <f>(I49-AVERAGE($I$11:I$51))^2</f>
        <v>952.74609214752729</v>
      </c>
      <c r="L49">
        <f t="shared" si="3"/>
        <v>-9.3980319213900003</v>
      </c>
    </row>
    <row r="50" spans="1:12" x14ac:dyDescent="0.3">
      <c r="A50" s="2">
        <v>32041</v>
      </c>
      <c r="B50">
        <v>146.55000000000001</v>
      </c>
      <c r="C50">
        <v>-128.55000000000001</v>
      </c>
      <c r="D50">
        <v>-129.84</v>
      </c>
      <c r="F50">
        <v>47117</v>
      </c>
      <c r="G50">
        <v>-84.0703125</v>
      </c>
      <c r="H50" s="2">
        <f t="shared" si="1"/>
        <v>43831</v>
      </c>
      <c r="I50">
        <f t="shared" si="0"/>
        <v>-95.62</v>
      </c>
      <c r="J50">
        <f t="shared" si="2"/>
        <v>133.39528134765635</v>
      </c>
      <c r="K50">
        <f>(I50-AVERAGE($I$11:I$51))^2</f>
        <v>990.1459945865513</v>
      </c>
      <c r="L50">
        <f t="shared" si="3"/>
        <v>-11.549687500000005</v>
      </c>
    </row>
    <row r="51" spans="1:12" x14ac:dyDescent="0.3">
      <c r="A51" s="2">
        <v>32084</v>
      </c>
      <c r="B51">
        <v>147.32</v>
      </c>
      <c r="C51">
        <v>-129.32</v>
      </c>
      <c r="D51">
        <v>-130.61000000000001</v>
      </c>
      <c r="F51">
        <v>47483</v>
      </c>
      <c r="G51">
        <v>-94.648208618159998</v>
      </c>
      <c r="H51" s="2">
        <f t="shared" si="1"/>
        <v>44197</v>
      </c>
      <c r="I51">
        <f t="shared" si="0"/>
        <v>-94.59</v>
      </c>
      <c r="J51">
        <f t="shared" si="2"/>
        <v>3.3882432280960746E-3</v>
      </c>
      <c r="K51">
        <f>(I51-AVERAGE($I$11:I$51))^2</f>
        <v>1056.0280604402096</v>
      </c>
      <c r="L51">
        <f t="shared" si="3"/>
        <v>5.8208618159994785E-2</v>
      </c>
    </row>
    <row r="52" spans="1:12" x14ac:dyDescent="0.3">
      <c r="A52" s="2">
        <v>32099</v>
      </c>
      <c r="B52">
        <v>147.4</v>
      </c>
      <c r="C52">
        <v>-129.4</v>
      </c>
      <c r="D52">
        <v>-130.69</v>
      </c>
      <c r="H52" s="2"/>
    </row>
    <row r="53" spans="1:12" x14ac:dyDescent="0.3">
      <c r="A53" s="2">
        <v>32153</v>
      </c>
      <c r="B53">
        <v>147.9</v>
      </c>
      <c r="C53">
        <v>-129.9</v>
      </c>
      <c r="D53">
        <v>-131.19</v>
      </c>
      <c r="H53" s="2"/>
    </row>
    <row r="54" spans="1:12" x14ac:dyDescent="0.3">
      <c r="A54" s="2">
        <v>32210</v>
      </c>
      <c r="B54">
        <v>148.46</v>
      </c>
      <c r="C54">
        <v>-130.46</v>
      </c>
      <c r="D54">
        <v>-131.75</v>
      </c>
      <c r="H54" s="2"/>
    </row>
    <row r="55" spans="1:12" x14ac:dyDescent="0.3">
      <c r="A55" s="2">
        <v>32216</v>
      </c>
      <c r="B55">
        <v>148.4</v>
      </c>
      <c r="C55">
        <v>-130.4</v>
      </c>
      <c r="D55">
        <v>-131.69</v>
      </c>
      <c r="H55" s="2"/>
    </row>
    <row r="56" spans="1:12" x14ac:dyDescent="0.3">
      <c r="A56" s="2">
        <v>32266</v>
      </c>
      <c r="B56">
        <v>149.05000000000001</v>
      </c>
      <c r="C56">
        <v>-131.05000000000001</v>
      </c>
      <c r="D56">
        <v>-132.34</v>
      </c>
      <c r="H56" s="2"/>
    </row>
    <row r="57" spans="1:12" x14ac:dyDescent="0.3">
      <c r="A57" s="2">
        <v>32324</v>
      </c>
      <c r="B57">
        <v>149.85</v>
      </c>
      <c r="C57">
        <v>-131.85</v>
      </c>
      <c r="D57">
        <v>-133.13999999999899</v>
      </c>
      <c r="H57" s="2"/>
    </row>
    <row r="58" spans="1:12" x14ac:dyDescent="0.3">
      <c r="A58" s="2">
        <v>32365</v>
      </c>
      <c r="B58">
        <v>150.1</v>
      </c>
      <c r="C58">
        <v>-132.1</v>
      </c>
      <c r="D58">
        <v>-133.38999999999899</v>
      </c>
      <c r="H58" s="2"/>
    </row>
    <row r="59" spans="1:12" x14ac:dyDescent="0.3">
      <c r="A59" s="2">
        <v>32427</v>
      </c>
      <c r="B59">
        <v>151.1</v>
      </c>
      <c r="C59">
        <v>-133.1</v>
      </c>
      <c r="D59">
        <v>-134.38999999999899</v>
      </c>
      <c r="H59" s="2"/>
    </row>
    <row r="60" spans="1:12" x14ac:dyDescent="0.3">
      <c r="A60" s="2">
        <v>32468</v>
      </c>
      <c r="B60">
        <v>151.30000000000001</v>
      </c>
      <c r="C60">
        <v>-133.30000000000001</v>
      </c>
      <c r="D60">
        <v>-134.59</v>
      </c>
      <c r="H60" s="2"/>
    </row>
    <row r="61" spans="1:12" x14ac:dyDescent="0.3">
      <c r="A61" s="2">
        <v>32489</v>
      </c>
      <c r="B61">
        <v>151.38999999999899</v>
      </c>
      <c r="C61">
        <v>-133.38999999999899</v>
      </c>
      <c r="D61">
        <v>-134.68</v>
      </c>
      <c r="H61" s="2"/>
    </row>
    <row r="62" spans="1:12" x14ac:dyDescent="0.3">
      <c r="A62" s="2">
        <v>32526</v>
      </c>
      <c r="B62">
        <v>151.5</v>
      </c>
      <c r="C62">
        <v>-133.5</v>
      </c>
      <c r="D62">
        <v>-134.79</v>
      </c>
      <c r="H62" s="2"/>
    </row>
    <row r="63" spans="1:12" x14ac:dyDescent="0.3">
      <c r="A63" s="2">
        <v>32583</v>
      </c>
      <c r="B63">
        <v>151.35</v>
      </c>
      <c r="C63">
        <v>-133.35</v>
      </c>
      <c r="D63">
        <v>-134.63999999999899</v>
      </c>
      <c r="H63" s="2"/>
    </row>
    <row r="64" spans="1:12" x14ac:dyDescent="0.3">
      <c r="A64" s="2">
        <v>32681</v>
      </c>
      <c r="B64">
        <v>152.1</v>
      </c>
      <c r="C64">
        <v>-134.1</v>
      </c>
      <c r="D64">
        <v>-135.38999999999899</v>
      </c>
      <c r="H64" s="2"/>
    </row>
    <row r="65" spans="1:8" x14ac:dyDescent="0.3">
      <c r="A65" s="2">
        <v>32769</v>
      </c>
      <c r="B65">
        <v>152.26</v>
      </c>
      <c r="C65">
        <v>-134.26</v>
      </c>
      <c r="D65">
        <v>-135.55000000000001</v>
      </c>
      <c r="H65" s="2"/>
    </row>
    <row r="66" spans="1:8" x14ac:dyDescent="0.3">
      <c r="A66" s="2">
        <v>32846</v>
      </c>
      <c r="B66">
        <v>152.30000000000001</v>
      </c>
      <c r="C66">
        <v>-134.30000000000001</v>
      </c>
      <c r="D66">
        <v>-135.59</v>
      </c>
      <c r="H66" s="2"/>
    </row>
    <row r="67" spans="1:8" x14ac:dyDescent="0.3">
      <c r="A67" s="2">
        <v>32944</v>
      </c>
      <c r="B67">
        <v>153.01</v>
      </c>
      <c r="C67">
        <v>-135.01</v>
      </c>
      <c r="D67">
        <v>-136.30000000000001</v>
      </c>
      <c r="H67" s="2"/>
    </row>
    <row r="68" spans="1:8" x14ac:dyDescent="0.3">
      <c r="A68" s="2">
        <v>33128</v>
      </c>
      <c r="B68">
        <v>154.16</v>
      </c>
      <c r="C68">
        <v>-136.16</v>
      </c>
      <c r="D68">
        <v>-137.44999999999899</v>
      </c>
      <c r="H68" s="2"/>
    </row>
    <row r="69" spans="1:8" x14ac:dyDescent="0.3">
      <c r="A69" s="2">
        <v>33318</v>
      </c>
      <c r="B69">
        <v>155.66999999999899</v>
      </c>
      <c r="C69">
        <v>-137.66999999999899</v>
      </c>
      <c r="D69">
        <v>-138.96</v>
      </c>
      <c r="H69" s="2"/>
    </row>
    <row r="70" spans="1:8" x14ac:dyDescent="0.3">
      <c r="A70" s="2">
        <v>33519</v>
      </c>
      <c r="B70">
        <v>156.80000000000001</v>
      </c>
      <c r="C70">
        <v>-138.80000000000001</v>
      </c>
      <c r="D70">
        <v>-140.09</v>
      </c>
      <c r="H70" s="2"/>
    </row>
    <row r="71" spans="1:8" x14ac:dyDescent="0.3">
      <c r="A71" s="2">
        <v>33680</v>
      </c>
      <c r="B71">
        <v>157.66999999999899</v>
      </c>
      <c r="C71">
        <v>-139.66999999999899</v>
      </c>
      <c r="D71">
        <v>-140.96</v>
      </c>
      <c r="H71" s="2"/>
    </row>
    <row r="72" spans="1:8" x14ac:dyDescent="0.3">
      <c r="A72" s="2">
        <v>33869</v>
      </c>
      <c r="B72">
        <v>158.88999999999899</v>
      </c>
      <c r="C72">
        <v>-140.88999999999899</v>
      </c>
      <c r="D72">
        <v>-142.18</v>
      </c>
      <c r="H72" s="2"/>
    </row>
    <row r="73" spans="1:8" x14ac:dyDescent="0.3">
      <c r="A73" s="2">
        <v>33884</v>
      </c>
      <c r="B73">
        <v>159.15</v>
      </c>
      <c r="C73">
        <v>-141.15</v>
      </c>
      <c r="D73">
        <v>-142.44</v>
      </c>
      <c r="H73" s="2"/>
    </row>
    <row r="74" spans="1:8" x14ac:dyDescent="0.3">
      <c r="A74" s="2">
        <v>34023</v>
      </c>
      <c r="B74">
        <v>158.94999999999899</v>
      </c>
      <c r="C74">
        <v>-140.94999999999899</v>
      </c>
      <c r="D74">
        <v>-142.24</v>
      </c>
      <c r="H74" s="2"/>
    </row>
    <row r="75" spans="1:8" x14ac:dyDescent="0.3">
      <c r="A75" s="2">
        <v>34093</v>
      </c>
      <c r="B75">
        <v>158.85</v>
      </c>
      <c r="C75">
        <v>-140.85</v>
      </c>
      <c r="D75">
        <v>-142.13999999999899</v>
      </c>
      <c r="H75" s="2"/>
    </row>
    <row r="76" spans="1:8" x14ac:dyDescent="0.3">
      <c r="A76" s="2">
        <v>34150</v>
      </c>
      <c r="B76">
        <v>158.91999999999899</v>
      </c>
      <c r="C76">
        <v>-140.91999999999899</v>
      </c>
      <c r="D76">
        <v>-142.21</v>
      </c>
      <c r="H76" s="2"/>
    </row>
    <row r="77" spans="1:8" x14ac:dyDescent="0.3">
      <c r="A77" s="2">
        <v>34201</v>
      </c>
      <c r="B77">
        <v>158.94999999999899</v>
      </c>
      <c r="C77">
        <v>-140.94999999999899</v>
      </c>
      <c r="D77">
        <v>-142.24</v>
      </c>
      <c r="H77" s="2"/>
    </row>
    <row r="78" spans="1:8" x14ac:dyDescent="0.3">
      <c r="A78" s="2">
        <v>34276</v>
      </c>
      <c r="B78">
        <v>158.77000000000001</v>
      </c>
      <c r="C78">
        <v>-140.77000000000001</v>
      </c>
      <c r="D78">
        <v>-142.06</v>
      </c>
      <c r="H78" s="2"/>
    </row>
    <row r="79" spans="1:8" x14ac:dyDescent="0.3">
      <c r="A79" s="2">
        <v>34317</v>
      </c>
      <c r="B79">
        <v>158.36000000000001</v>
      </c>
      <c r="C79">
        <v>-140.36000000000001</v>
      </c>
      <c r="D79">
        <v>-141.65</v>
      </c>
      <c r="H79" s="2"/>
    </row>
    <row r="80" spans="1:8" x14ac:dyDescent="0.3">
      <c r="A80" s="2">
        <v>34376</v>
      </c>
      <c r="B80">
        <v>157.75</v>
      </c>
      <c r="C80">
        <v>-139.75</v>
      </c>
      <c r="D80">
        <v>-141.04</v>
      </c>
      <c r="H80" s="2"/>
    </row>
    <row r="81" spans="1:8" x14ac:dyDescent="0.3">
      <c r="A81" s="2">
        <v>34437</v>
      </c>
      <c r="B81">
        <v>157.29</v>
      </c>
      <c r="C81">
        <v>-139.29</v>
      </c>
      <c r="D81">
        <v>-140.58000000000001</v>
      </c>
      <c r="H81" s="2"/>
    </row>
    <row r="82" spans="1:8" x14ac:dyDescent="0.3">
      <c r="A82" s="2">
        <v>34505</v>
      </c>
      <c r="B82">
        <v>157.81</v>
      </c>
      <c r="C82">
        <v>-139.81</v>
      </c>
      <c r="D82">
        <v>-141.1</v>
      </c>
      <c r="H82" s="2"/>
    </row>
    <row r="83" spans="1:8" x14ac:dyDescent="0.3">
      <c r="A83" s="2">
        <v>34558</v>
      </c>
      <c r="B83">
        <v>158.229999999999</v>
      </c>
      <c r="C83">
        <v>-140.229999999999</v>
      </c>
      <c r="D83">
        <v>-141.52000000000001</v>
      </c>
    </row>
    <row r="84" spans="1:8" x14ac:dyDescent="0.3">
      <c r="A84" s="2">
        <v>34652</v>
      </c>
      <c r="B84">
        <v>158.52000000000001</v>
      </c>
      <c r="C84">
        <v>-140.52000000000001</v>
      </c>
      <c r="D84">
        <v>-141.81</v>
      </c>
    </row>
    <row r="85" spans="1:8" x14ac:dyDescent="0.3">
      <c r="A85" s="2">
        <v>34710</v>
      </c>
      <c r="B85">
        <v>158.44999999999899</v>
      </c>
      <c r="C85">
        <v>-140.44999999999899</v>
      </c>
      <c r="D85">
        <v>-141.74</v>
      </c>
    </row>
    <row r="86" spans="1:8" x14ac:dyDescent="0.3">
      <c r="A86" s="2">
        <v>34772</v>
      </c>
      <c r="B86">
        <v>158.44</v>
      </c>
      <c r="C86">
        <v>-140.44</v>
      </c>
      <c r="D86">
        <v>-141.729999999999</v>
      </c>
    </row>
    <row r="87" spans="1:8" x14ac:dyDescent="0.3">
      <c r="A87" s="2">
        <v>34824</v>
      </c>
      <c r="B87">
        <v>158.80000000000001</v>
      </c>
      <c r="C87">
        <v>-140.80000000000001</v>
      </c>
      <c r="D87">
        <v>-142.09</v>
      </c>
    </row>
    <row r="88" spans="1:8" x14ac:dyDescent="0.3">
      <c r="A88" s="2">
        <v>34899</v>
      </c>
      <c r="B88">
        <v>159.16999999999899</v>
      </c>
      <c r="C88">
        <v>-141.16999999999899</v>
      </c>
      <c r="D88">
        <v>-142.46</v>
      </c>
    </row>
    <row r="89" spans="1:8" x14ac:dyDescent="0.3">
      <c r="A89" s="2">
        <v>34983</v>
      </c>
      <c r="B89">
        <v>159.66999999999899</v>
      </c>
      <c r="C89">
        <v>-141.66999999999899</v>
      </c>
      <c r="D89">
        <v>-142.96</v>
      </c>
    </row>
    <row r="90" spans="1:8" x14ac:dyDescent="0.3">
      <c r="A90" s="2">
        <v>35074</v>
      </c>
      <c r="B90">
        <v>158.97</v>
      </c>
      <c r="C90">
        <v>-140.97</v>
      </c>
      <c r="D90">
        <v>-142.26</v>
      </c>
    </row>
    <row r="91" spans="1:8" x14ac:dyDescent="0.3">
      <c r="A91" s="2">
        <v>35164</v>
      </c>
      <c r="B91">
        <v>158.6</v>
      </c>
      <c r="C91">
        <v>-140.6</v>
      </c>
      <c r="D91">
        <v>-141.88999999999899</v>
      </c>
    </row>
    <row r="92" spans="1:8" x14ac:dyDescent="0.3">
      <c r="A92" s="2">
        <v>35257</v>
      </c>
      <c r="B92">
        <v>159.35</v>
      </c>
      <c r="C92">
        <v>-141.35</v>
      </c>
      <c r="D92">
        <v>-142.63999999999899</v>
      </c>
    </row>
    <row r="93" spans="1:8" x14ac:dyDescent="0.3">
      <c r="A93" s="2">
        <v>35356</v>
      </c>
      <c r="B93">
        <v>159.34</v>
      </c>
      <c r="C93">
        <v>-141.34</v>
      </c>
      <c r="D93">
        <v>-142.63</v>
      </c>
    </row>
    <row r="94" spans="1:8" x14ac:dyDescent="0.3">
      <c r="A94" s="2">
        <v>35457</v>
      </c>
      <c r="B94">
        <v>159.32</v>
      </c>
      <c r="C94">
        <v>-141.32</v>
      </c>
      <c r="D94">
        <v>-142.61000000000001</v>
      </c>
    </row>
    <row r="95" spans="1:8" x14ac:dyDescent="0.3">
      <c r="A95" s="2">
        <v>35550</v>
      </c>
      <c r="B95">
        <v>158.75</v>
      </c>
      <c r="C95">
        <v>-140.75</v>
      </c>
      <c r="D95">
        <v>-142.04</v>
      </c>
    </row>
    <row r="96" spans="1:8" x14ac:dyDescent="0.3">
      <c r="A96" s="2">
        <v>35634</v>
      </c>
      <c r="B96">
        <v>158.71</v>
      </c>
      <c r="C96">
        <v>-140.71</v>
      </c>
      <c r="D96">
        <v>-142</v>
      </c>
    </row>
    <row r="97" spans="1:4" x14ac:dyDescent="0.3">
      <c r="A97" s="2">
        <v>35740</v>
      </c>
      <c r="B97">
        <v>159.51</v>
      </c>
      <c r="C97">
        <v>-141.51</v>
      </c>
      <c r="D97">
        <v>-142.80000000000001</v>
      </c>
    </row>
    <row r="98" spans="1:4" x14ac:dyDescent="0.3">
      <c r="A98" s="2">
        <v>35816</v>
      </c>
      <c r="B98">
        <v>159.63</v>
      </c>
      <c r="C98">
        <v>-141.63</v>
      </c>
      <c r="D98">
        <v>-142.91999999999899</v>
      </c>
    </row>
    <row r="99" spans="1:4" x14ac:dyDescent="0.3">
      <c r="A99" s="2">
        <v>35920</v>
      </c>
      <c r="B99">
        <v>159.58000000000001</v>
      </c>
      <c r="C99">
        <v>-141.58000000000001</v>
      </c>
      <c r="D99">
        <v>-142.87</v>
      </c>
    </row>
    <row r="100" spans="1:4" x14ac:dyDescent="0.3">
      <c r="A100" s="2">
        <v>35990</v>
      </c>
      <c r="B100">
        <v>159.53</v>
      </c>
      <c r="C100">
        <v>-141.53</v>
      </c>
      <c r="D100">
        <v>-142.82</v>
      </c>
    </row>
    <row r="101" spans="1:4" x14ac:dyDescent="0.3">
      <c r="A101" s="2">
        <v>36097</v>
      </c>
      <c r="B101">
        <v>159.09</v>
      </c>
      <c r="C101">
        <v>-141.09</v>
      </c>
      <c r="D101">
        <v>-142.38</v>
      </c>
    </row>
    <row r="102" spans="1:4" x14ac:dyDescent="0.3">
      <c r="A102" s="2">
        <v>36165</v>
      </c>
      <c r="B102">
        <v>158.4</v>
      </c>
      <c r="C102">
        <v>-140.4</v>
      </c>
      <c r="D102">
        <v>-141.69</v>
      </c>
    </row>
    <row r="103" spans="1:4" x14ac:dyDescent="0.3">
      <c r="A103" s="2">
        <v>36250</v>
      </c>
      <c r="B103">
        <v>157.09</v>
      </c>
      <c r="C103">
        <v>-139.09</v>
      </c>
      <c r="D103">
        <v>-140.38</v>
      </c>
    </row>
    <row r="104" spans="1:4" x14ac:dyDescent="0.3">
      <c r="A104" s="2">
        <v>36264</v>
      </c>
      <c r="B104">
        <v>157.37</v>
      </c>
      <c r="C104">
        <v>-139.37</v>
      </c>
      <c r="D104">
        <v>-140.66</v>
      </c>
    </row>
    <row r="105" spans="1:4" x14ac:dyDescent="0.3">
      <c r="A105" s="2">
        <v>36348</v>
      </c>
      <c r="B105">
        <v>156.979999999999</v>
      </c>
      <c r="C105">
        <v>-138.979999999999</v>
      </c>
      <c r="D105">
        <v>-140.27000000000001</v>
      </c>
    </row>
    <row r="106" spans="1:4" x14ac:dyDescent="0.3">
      <c r="A106" s="2">
        <v>36494</v>
      </c>
      <c r="B106">
        <v>155.24</v>
      </c>
      <c r="C106">
        <v>-137.24</v>
      </c>
      <c r="D106">
        <v>-138.53</v>
      </c>
    </row>
    <row r="107" spans="1:4" x14ac:dyDescent="0.3">
      <c r="A107" s="2">
        <v>36536</v>
      </c>
      <c r="B107">
        <v>154.68</v>
      </c>
      <c r="C107">
        <v>-136.68</v>
      </c>
      <c r="D107">
        <v>-137.97</v>
      </c>
    </row>
    <row r="108" spans="1:4" x14ac:dyDescent="0.3">
      <c r="A108" s="2">
        <v>36636</v>
      </c>
      <c r="B108">
        <v>154.19</v>
      </c>
      <c r="C108">
        <v>-136.19</v>
      </c>
      <c r="D108">
        <v>-137.479999999999</v>
      </c>
    </row>
    <row r="109" spans="1:4" x14ac:dyDescent="0.3">
      <c r="A109" s="2">
        <v>36720</v>
      </c>
      <c r="B109">
        <v>154.66999999999899</v>
      </c>
      <c r="C109">
        <v>-136.66999999999899</v>
      </c>
      <c r="D109">
        <v>-137.96</v>
      </c>
    </row>
    <row r="110" spans="1:4" x14ac:dyDescent="0.3">
      <c r="A110" s="2">
        <v>36832</v>
      </c>
      <c r="B110">
        <v>155.19999999999899</v>
      </c>
      <c r="C110">
        <v>-137.19999999999899</v>
      </c>
      <c r="D110">
        <v>-138.49</v>
      </c>
    </row>
    <row r="111" spans="1:4" x14ac:dyDescent="0.3">
      <c r="A111" s="2">
        <v>36938</v>
      </c>
      <c r="B111">
        <v>155.09</v>
      </c>
      <c r="C111">
        <v>-137.09</v>
      </c>
      <c r="D111">
        <v>-138.38</v>
      </c>
    </row>
    <row r="112" spans="1:4" x14ac:dyDescent="0.3">
      <c r="A112" s="2">
        <v>37007</v>
      </c>
      <c r="B112">
        <v>154.93</v>
      </c>
      <c r="C112">
        <v>-136.93</v>
      </c>
      <c r="D112">
        <v>-138.22</v>
      </c>
    </row>
    <row r="113" spans="1:4" x14ac:dyDescent="0.3">
      <c r="A113" s="2">
        <v>37084</v>
      </c>
      <c r="B113">
        <v>155.08000000000001</v>
      </c>
      <c r="C113">
        <v>-137.08000000000001</v>
      </c>
      <c r="D113">
        <v>-138.37</v>
      </c>
    </row>
    <row r="114" spans="1:4" x14ac:dyDescent="0.3">
      <c r="A114" s="2">
        <v>37193</v>
      </c>
      <c r="B114">
        <v>155.88999999999899</v>
      </c>
      <c r="C114">
        <v>-137.88999999999899</v>
      </c>
      <c r="D114">
        <v>-139.18</v>
      </c>
    </row>
    <row r="115" spans="1:4" x14ac:dyDescent="0.3">
      <c r="A115" s="2">
        <v>37279</v>
      </c>
      <c r="B115">
        <v>156.06</v>
      </c>
      <c r="C115">
        <v>-138.06</v>
      </c>
      <c r="D115">
        <v>-139.35</v>
      </c>
    </row>
    <row r="116" spans="1:4" x14ac:dyDescent="0.3">
      <c r="A116" s="2">
        <v>37358</v>
      </c>
      <c r="B116">
        <v>156.84</v>
      </c>
      <c r="C116">
        <v>-138.84</v>
      </c>
      <c r="D116">
        <v>-140.13</v>
      </c>
    </row>
    <row r="117" spans="1:4" x14ac:dyDescent="0.3">
      <c r="A117" s="2">
        <v>37447</v>
      </c>
      <c r="B117">
        <v>157.88999999999899</v>
      </c>
      <c r="C117">
        <v>-139.88999999999899</v>
      </c>
      <c r="D117">
        <v>-141.18</v>
      </c>
    </row>
    <row r="118" spans="1:4" x14ac:dyDescent="0.3">
      <c r="A118" s="2">
        <v>37552</v>
      </c>
      <c r="B118">
        <v>158.19</v>
      </c>
      <c r="C118">
        <v>-140.19</v>
      </c>
      <c r="D118">
        <v>-141.479999999999</v>
      </c>
    </row>
    <row r="119" spans="1:4" x14ac:dyDescent="0.3">
      <c r="A119" s="2">
        <v>37630</v>
      </c>
      <c r="B119">
        <v>157.26</v>
      </c>
      <c r="C119">
        <v>-139.26</v>
      </c>
      <c r="D119">
        <v>-140.55000000000001</v>
      </c>
    </row>
    <row r="120" spans="1:4" x14ac:dyDescent="0.3">
      <c r="A120" s="2">
        <v>37732</v>
      </c>
      <c r="B120">
        <v>156.91</v>
      </c>
      <c r="C120">
        <v>-138.91</v>
      </c>
      <c r="D120">
        <v>-140.19999999999899</v>
      </c>
    </row>
    <row r="121" spans="1:4" x14ac:dyDescent="0.3">
      <c r="A121" s="2">
        <v>37812</v>
      </c>
      <c r="B121">
        <v>157.25</v>
      </c>
      <c r="C121">
        <v>-139.25</v>
      </c>
      <c r="D121">
        <v>-140.54</v>
      </c>
    </row>
    <row r="122" spans="1:4" x14ac:dyDescent="0.3">
      <c r="A122" s="2">
        <v>37935</v>
      </c>
      <c r="B122">
        <v>157.28</v>
      </c>
      <c r="C122">
        <v>-139.28</v>
      </c>
      <c r="D122">
        <v>-140.57</v>
      </c>
    </row>
    <row r="123" spans="1:4" x14ac:dyDescent="0.3">
      <c r="A123" s="2">
        <v>37998</v>
      </c>
      <c r="B123">
        <v>157.27000000000001</v>
      </c>
      <c r="C123">
        <v>-139.27000000000001</v>
      </c>
      <c r="D123">
        <v>-140.56</v>
      </c>
    </row>
    <row r="124" spans="1:4" x14ac:dyDescent="0.3">
      <c r="A124" s="2">
        <v>38096</v>
      </c>
      <c r="B124">
        <v>157.59</v>
      </c>
      <c r="C124">
        <v>-139.59</v>
      </c>
      <c r="D124">
        <v>-140.88</v>
      </c>
    </row>
    <row r="125" spans="1:4" x14ac:dyDescent="0.3">
      <c r="A125" s="2">
        <v>38180</v>
      </c>
      <c r="B125">
        <v>158.16999999999899</v>
      </c>
      <c r="C125">
        <v>-140.16999999999899</v>
      </c>
      <c r="D125">
        <v>-141.46</v>
      </c>
    </row>
    <row r="126" spans="1:4" x14ac:dyDescent="0.3">
      <c r="A126" s="2">
        <v>38309</v>
      </c>
      <c r="B126">
        <v>158.38999999999899</v>
      </c>
      <c r="C126">
        <v>-140.38999999999899</v>
      </c>
      <c r="D126">
        <v>-141.68</v>
      </c>
    </row>
    <row r="127" spans="1:4" x14ac:dyDescent="0.3">
      <c r="A127" s="2">
        <v>38373</v>
      </c>
      <c r="B127">
        <v>158.28</v>
      </c>
      <c r="C127">
        <v>-140.28</v>
      </c>
      <c r="D127">
        <v>-141.57</v>
      </c>
    </row>
    <row r="128" spans="1:4" x14ac:dyDescent="0.3">
      <c r="A128" s="2">
        <v>38457</v>
      </c>
      <c r="B128">
        <v>158.35</v>
      </c>
      <c r="C128">
        <v>-140.35</v>
      </c>
      <c r="D128">
        <v>-141.63999999999899</v>
      </c>
    </row>
    <row r="129" spans="1:4" x14ac:dyDescent="0.3">
      <c r="A129" s="2">
        <v>38545</v>
      </c>
      <c r="B129">
        <v>158.25</v>
      </c>
      <c r="C129">
        <v>-140.25</v>
      </c>
      <c r="D129">
        <v>-141.54</v>
      </c>
    </row>
    <row r="130" spans="1:4" x14ac:dyDescent="0.3">
      <c r="A130" s="2">
        <v>38650</v>
      </c>
      <c r="B130">
        <v>159.55000000000001</v>
      </c>
      <c r="C130">
        <v>-141.55000000000001</v>
      </c>
      <c r="D130">
        <v>-142.84</v>
      </c>
    </row>
    <row r="131" spans="1:4" x14ac:dyDescent="0.3">
      <c r="A131" s="2">
        <v>38727</v>
      </c>
      <c r="B131">
        <v>159.729999999999</v>
      </c>
      <c r="C131">
        <v>-141.729999999999</v>
      </c>
      <c r="D131">
        <v>-143.02000000000001</v>
      </c>
    </row>
    <row r="132" spans="1:4" x14ac:dyDescent="0.3">
      <c r="A132" s="2">
        <v>38831</v>
      </c>
      <c r="B132">
        <v>159.97</v>
      </c>
      <c r="C132">
        <v>-141.97</v>
      </c>
      <c r="D132">
        <v>-143.26</v>
      </c>
    </row>
    <row r="133" spans="1:4" x14ac:dyDescent="0.3">
      <c r="A133" s="2">
        <v>38908</v>
      </c>
      <c r="B133">
        <v>159.80000000000001</v>
      </c>
      <c r="C133">
        <v>-141.80000000000001</v>
      </c>
      <c r="D133">
        <v>-143.09</v>
      </c>
    </row>
    <row r="134" spans="1:4" x14ac:dyDescent="0.3">
      <c r="A134" s="2">
        <v>39030</v>
      </c>
      <c r="B134">
        <v>159.16</v>
      </c>
      <c r="C134">
        <v>-141.16</v>
      </c>
      <c r="D134">
        <v>-142.44999999999899</v>
      </c>
    </row>
    <row r="135" spans="1:4" x14ac:dyDescent="0.3">
      <c r="A135" s="2">
        <v>39091</v>
      </c>
      <c r="B135">
        <v>158.99</v>
      </c>
      <c r="C135">
        <v>-140.99</v>
      </c>
      <c r="D135">
        <v>-142.28</v>
      </c>
    </row>
    <row r="136" spans="1:4" x14ac:dyDescent="0.3">
      <c r="A136" s="2">
        <v>39211</v>
      </c>
      <c r="B136">
        <v>159.58000000000001</v>
      </c>
      <c r="C136">
        <v>-141.58000000000001</v>
      </c>
      <c r="D136">
        <v>-142.87</v>
      </c>
    </row>
    <row r="137" spans="1:4" x14ac:dyDescent="0.3">
      <c r="A137" s="2">
        <v>39286</v>
      </c>
      <c r="B137">
        <v>160.11000000000001</v>
      </c>
      <c r="C137">
        <v>-142.11000000000001</v>
      </c>
      <c r="D137">
        <v>-143.4</v>
      </c>
    </row>
    <row r="138" spans="1:4" x14ac:dyDescent="0.3">
      <c r="A138" s="2">
        <v>39377</v>
      </c>
      <c r="B138">
        <v>160.93</v>
      </c>
      <c r="C138">
        <v>-142.93</v>
      </c>
      <c r="D138">
        <v>-144.22</v>
      </c>
    </row>
    <row r="139" spans="1:4" x14ac:dyDescent="0.3">
      <c r="A139" s="2">
        <v>39470</v>
      </c>
      <c r="B139">
        <v>160.72</v>
      </c>
      <c r="C139">
        <v>-142.72</v>
      </c>
      <c r="D139">
        <v>-144.01</v>
      </c>
    </row>
    <row r="140" spans="1:4" x14ac:dyDescent="0.3">
      <c r="A140" s="2">
        <v>39567</v>
      </c>
      <c r="B140">
        <v>160.69999999999899</v>
      </c>
      <c r="C140">
        <v>-142.69999999999899</v>
      </c>
      <c r="D140">
        <v>-143.99</v>
      </c>
    </row>
    <row r="141" spans="1:4" x14ac:dyDescent="0.3">
      <c r="A141" s="2">
        <v>39651</v>
      </c>
      <c r="B141">
        <v>161.229999999999</v>
      </c>
      <c r="C141">
        <v>-143.229999999999</v>
      </c>
      <c r="D141">
        <v>-144.52000000000001</v>
      </c>
    </row>
    <row r="142" spans="1:4" x14ac:dyDescent="0.3">
      <c r="A142" s="2">
        <v>39744</v>
      </c>
      <c r="B142">
        <v>161.30000000000001</v>
      </c>
      <c r="C142">
        <v>-143.30000000000001</v>
      </c>
      <c r="D142">
        <v>-144.59</v>
      </c>
    </row>
    <row r="143" spans="1:4" x14ac:dyDescent="0.3">
      <c r="A143" s="2">
        <v>39868</v>
      </c>
      <c r="B143">
        <v>160.66999999999899</v>
      </c>
      <c r="C143">
        <v>-142.66999999999899</v>
      </c>
      <c r="D143">
        <v>-143.96</v>
      </c>
    </row>
    <row r="144" spans="1:4" x14ac:dyDescent="0.3">
      <c r="A144" s="2">
        <v>39939</v>
      </c>
      <c r="B144">
        <v>159.09</v>
      </c>
      <c r="C144">
        <v>-141.09</v>
      </c>
      <c r="D144">
        <v>-142.38</v>
      </c>
    </row>
    <row r="145" spans="1:4" x14ac:dyDescent="0.3">
      <c r="A145" s="2">
        <v>40051</v>
      </c>
      <c r="B145">
        <v>157.25</v>
      </c>
      <c r="C145">
        <v>-139.25</v>
      </c>
      <c r="D145">
        <v>-140.54</v>
      </c>
    </row>
    <row r="146" spans="1:4" x14ac:dyDescent="0.3">
      <c r="A146" s="2">
        <v>40116</v>
      </c>
      <c r="B146">
        <v>157.15</v>
      </c>
      <c r="C146">
        <v>-139.15</v>
      </c>
      <c r="D146">
        <v>-140.44</v>
      </c>
    </row>
    <row r="147" spans="1:4" x14ac:dyDescent="0.3">
      <c r="A147" s="2">
        <v>40136</v>
      </c>
      <c r="B147">
        <v>156.81</v>
      </c>
      <c r="C147">
        <v>-138.81</v>
      </c>
      <c r="D147">
        <v>-140.1</v>
      </c>
    </row>
    <row r="148" spans="1:4" x14ac:dyDescent="0.3">
      <c r="A148" s="2">
        <v>40212</v>
      </c>
      <c r="B148">
        <v>156.44999999999899</v>
      </c>
      <c r="C148">
        <v>-138.44999999999899</v>
      </c>
      <c r="D148">
        <v>-139.74</v>
      </c>
    </row>
    <row r="149" spans="1:4" x14ac:dyDescent="0.3">
      <c r="A149" s="2">
        <v>40288</v>
      </c>
      <c r="B149">
        <v>155.91999999999899</v>
      </c>
      <c r="C149">
        <v>-137.91999999999899</v>
      </c>
      <c r="D149">
        <v>-139.21</v>
      </c>
    </row>
    <row r="150" spans="1:4" x14ac:dyDescent="0.3">
      <c r="A150" s="2">
        <v>40367</v>
      </c>
      <c r="B150">
        <v>153.52000000000001</v>
      </c>
      <c r="C150">
        <v>-135.52000000000001</v>
      </c>
      <c r="D150">
        <v>-136.81</v>
      </c>
    </row>
    <row r="151" spans="1:4" x14ac:dyDescent="0.3">
      <c r="A151" s="2">
        <v>40394</v>
      </c>
      <c r="B151">
        <v>152.24</v>
      </c>
      <c r="C151">
        <v>-134.24</v>
      </c>
      <c r="D151">
        <v>-135.53</v>
      </c>
    </row>
    <row r="152" spans="1:4" x14ac:dyDescent="0.3">
      <c r="A152" s="2">
        <v>40399</v>
      </c>
      <c r="B152">
        <v>151.82</v>
      </c>
      <c r="C152">
        <v>-133.82</v>
      </c>
      <c r="D152">
        <v>-135.11000000000001</v>
      </c>
    </row>
    <row r="153" spans="1:4" x14ac:dyDescent="0.3">
      <c r="A153" s="2">
        <v>40400</v>
      </c>
      <c r="B153">
        <v>151.74</v>
      </c>
      <c r="C153">
        <v>-133.74</v>
      </c>
      <c r="D153">
        <v>-135.03</v>
      </c>
    </row>
    <row r="154" spans="1:4" x14ac:dyDescent="0.3">
      <c r="A154" s="2">
        <v>40463</v>
      </c>
      <c r="B154">
        <v>147.61000000000001</v>
      </c>
      <c r="C154">
        <v>-129.61000000000001</v>
      </c>
      <c r="D154">
        <v>-130.9</v>
      </c>
    </row>
    <row r="155" spans="1:4" x14ac:dyDescent="0.3">
      <c r="A155" s="2">
        <v>40590</v>
      </c>
      <c r="B155">
        <v>140.08000000000001</v>
      </c>
      <c r="C155">
        <v>-122.08</v>
      </c>
      <c r="D155">
        <v>-123.37</v>
      </c>
    </row>
    <row r="156" spans="1:4" x14ac:dyDescent="0.3">
      <c r="A156" s="2">
        <v>40652</v>
      </c>
      <c r="B156">
        <v>136.80000000000001</v>
      </c>
      <c r="C156">
        <v>-118.8</v>
      </c>
      <c r="D156">
        <v>-120.09</v>
      </c>
    </row>
    <row r="157" spans="1:4" x14ac:dyDescent="0.3">
      <c r="A157" s="2">
        <v>40729</v>
      </c>
      <c r="B157">
        <v>133.66999999999899</v>
      </c>
      <c r="C157">
        <v>-115.67</v>
      </c>
      <c r="D157">
        <v>-116.96</v>
      </c>
    </row>
    <row r="158" spans="1:4" x14ac:dyDescent="0.3">
      <c r="A158" s="2">
        <v>40819</v>
      </c>
      <c r="B158">
        <v>129.66</v>
      </c>
      <c r="C158">
        <v>-111.66</v>
      </c>
      <c r="D158">
        <v>-112.95</v>
      </c>
    </row>
    <row r="159" spans="1:4" x14ac:dyDescent="0.3">
      <c r="A159" s="2">
        <v>40926</v>
      </c>
      <c r="B159">
        <v>125.55</v>
      </c>
      <c r="C159">
        <v>-107.55</v>
      </c>
      <c r="D159">
        <v>-108.84</v>
      </c>
    </row>
    <row r="160" spans="1:4" x14ac:dyDescent="0.3">
      <c r="A160" s="2">
        <v>41011</v>
      </c>
      <c r="B160">
        <v>122.17</v>
      </c>
      <c r="C160">
        <v>-104.17</v>
      </c>
      <c r="D160">
        <v>-105.46</v>
      </c>
    </row>
    <row r="161" spans="1:4" x14ac:dyDescent="0.3">
      <c r="A161" s="2">
        <v>41036</v>
      </c>
      <c r="B161">
        <v>121.31</v>
      </c>
      <c r="C161">
        <v>-103.31</v>
      </c>
      <c r="D161">
        <v>-104.6</v>
      </c>
    </row>
    <row r="162" spans="1:4" x14ac:dyDescent="0.3">
      <c r="A162" s="2">
        <v>41099</v>
      </c>
      <c r="B162">
        <v>120.11</v>
      </c>
      <c r="C162">
        <v>-102.11</v>
      </c>
      <c r="D162">
        <v>-103.4</v>
      </c>
    </row>
    <row r="163" spans="1:4" x14ac:dyDescent="0.3">
      <c r="A163" s="2">
        <v>41191</v>
      </c>
      <c r="B163">
        <v>120.2</v>
      </c>
      <c r="C163">
        <v>-102.2</v>
      </c>
      <c r="D163">
        <v>-103.49</v>
      </c>
    </row>
    <row r="164" spans="1:4" x14ac:dyDescent="0.3">
      <c r="A164" s="2">
        <v>41285</v>
      </c>
      <c r="B164">
        <v>119.97</v>
      </c>
      <c r="C164">
        <v>-101.97</v>
      </c>
      <c r="D164">
        <v>-103.26</v>
      </c>
    </row>
    <row r="165" spans="1:4" x14ac:dyDescent="0.3">
      <c r="A165" s="2">
        <v>41374</v>
      </c>
      <c r="B165">
        <v>119.61</v>
      </c>
      <c r="C165">
        <v>-101.61</v>
      </c>
      <c r="D165">
        <v>-102.9</v>
      </c>
    </row>
    <row r="166" spans="1:4" x14ac:dyDescent="0.3">
      <c r="A166" s="2">
        <v>41464</v>
      </c>
      <c r="B166">
        <v>119.32</v>
      </c>
      <c r="C166">
        <v>-101.32</v>
      </c>
      <c r="D166">
        <v>-102.61</v>
      </c>
    </row>
    <row r="167" spans="1:4" x14ac:dyDescent="0.3">
      <c r="A167" s="2">
        <v>41562</v>
      </c>
      <c r="B167">
        <v>119.21</v>
      </c>
      <c r="C167">
        <v>-101.21</v>
      </c>
      <c r="D167">
        <v>-102.5</v>
      </c>
    </row>
    <row r="168" spans="1:4" x14ac:dyDescent="0.3">
      <c r="A168" s="2">
        <v>41660</v>
      </c>
      <c r="B168">
        <v>118.18</v>
      </c>
      <c r="C168">
        <v>-100.18</v>
      </c>
      <c r="D168">
        <v>-101.47</v>
      </c>
    </row>
    <row r="169" spans="1:4" x14ac:dyDescent="0.3">
      <c r="A169" s="2">
        <v>41726</v>
      </c>
      <c r="B169">
        <v>118.04</v>
      </c>
      <c r="C169">
        <v>-100.04</v>
      </c>
      <c r="D169">
        <v>-101.33</v>
      </c>
    </row>
    <row r="170" spans="1:4" x14ac:dyDescent="0.3">
      <c r="A170" s="2">
        <v>41837</v>
      </c>
      <c r="B170">
        <v>117.53</v>
      </c>
      <c r="C170">
        <v>-99.53</v>
      </c>
      <c r="D170">
        <v>-100.82</v>
      </c>
    </row>
    <row r="171" spans="1:4" x14ac:dyDescent="0.3">
      <c r="A171" s="2">
        <v>41914</v>
      </c>
      <c r="B171">
        <v>117.23</v>
      </c>
      <c r="C171">
        <v>-99.23</v>
      </c>
      <c r="D171">
        <v>-100.52</v>
      </c>
    </row>
    <row r="172" spans="1:4" x14ac:dyDescent="0.3">
      <c r="A172" s="2">
        <v>42017</v>
      </c>
      <c r="B172">
        <v>116.45</v>
      </c>
      <c r="C172">
        <v>-98.45</v>
      </c>
      <c r="D172">
        <v>-99.74</v>
      </c>
    </row>
    <row r="173" spans="1:4" x14ac:dyDescent="0.3">
      <c r="A173" s="2">
        <v>42129</v>
      </c>
      <c r="B173">
        <v>116.11</v>
      </c>
      <c r="C173">
        <v>-98.11</v>
      </c>
      <c r="D173">
        <v>-99.4</v>
      </c>
    </row>
    <row r="174" spans="1:4" x14ac:dyDescent="0.3">
      <c r="A174" s="2">
        <v>42164</v>
      </c>
      <c r="B174">
        <v>116.14</v>
      </c>
      <c r="C174">
        <v>-98.14</v>
      </c>
      <c r="D174">
        <v>-99.43</v>
      </c>
    </row>
    <row r="175" spans="1:4" x14ac:dyDescent="0.3">
      <c r="A175" s="2">
        <v>42286</v>
      </c>
      <c r="B175">
        <v>115.76</v>
      </c>
      <c r="C175">
        <v>-97.76</v>
      </c>
      <c r="D175">
        <v>-99.05</v>
      </c>
    </row>
    <row r="176" spans="1:4" x14ac:dyDescent="0.3">
      <c r="A176" s="2">
        <v>42382</v>
      </c>
      <c r="B176">
        <v>115.14</v>
      </c>
      <c r="C176">
        <v>-97.14</v>
      </c>
      <c r="D176">
        <v>-98.43</v>
      </c>
    </row>
    <row r="177" spans="1:4" x14ac:dyDescent="0.3">
      <c r="A177" s="2">
        <v>42478</v>
      </c>
      <c r="B177">
        <v>114.79</v>
      </c>
      <c r="C177">
        <v>-96.79</v>
      </c>
      <c r="D177">
        <v>-98.08</v>
      </c>
    </row>
    <row r="178" spans="1:4" x14ac:dyDescent="0.3">
      <c r="A178" s="2">
        <v>42564</v>
      </c>
      <c r="B178">
        <v>114.41</v>
      </c>
      <c r="C178">
        <v>-96.41</v>
      </c>
      <c r="D178">
        <v>-97.7</v>
      </c>
    </row>
    <row r="179" spans="1:4" x14ac:dyDescent="0.3">
      <c r="A179" s="2">
        <v>42655</v>
      </c>
      <c r="B179">
        <v>113.63</v>
      </c>
      <c r="C179">
        <v>-95.63</v>
      </c>
      <c r="D179">
        <v>-96.92</v>
      </c>
    </row>
    <row r="180" spans="1:4" x14ac:dyDescent="0.3">
      <c r="A180" s="2">
        <v>42752</v>
      </c>
      <c r="B180">
        <v>113.84</v>
      </c>
      <c r="C180">
        <v>-95.84</v>
      </c>
      <c r="D180">
        <v>-97.13</v>
      </c>
    </row>
    <row r="181" spans="1:4" x14ac:dyDescent="0.3">
      <c r="A181" s="2">
        <v>42829</v>
      </c>
      <c r="B181">
        <v>113.74</v>
      </c>
      <c r="C181">
        <v>-95.74</v>
      </c>
      <c r="D181">
        <v>-97.03</v>
      </c>
    </row>
    <row r="182" spans="1:4" x14ac:dyDescent="0.3">
      <c r="A182" s="2">
        <v>42923</v>
      </c>
      <c r="B182">
        <v>113.6</v>
      </c>
      <c r="C182">
        <v>-95.6</v>
      </c>
      <c r="D182">
        <v>-96.89</v>
      </c>
    </row>
    <row r="183" spans="1:4" x14ac:dyDescent="0.3">
      <c r="A183" s="2">
        <v>43025</v>
      </c>
      <c r="B183">
        <v>113.42</v>
      </c>
      <c r="C183">
        <v>-95.42</v>
      </c>
      <c r="D183">
        <v>-96.71</v>
      </c>
    </row>
    <row r="184" spans="1:4" x14ac:dyDescent="0.3">
      <c r="A184" s="2">
        <v>43151</v>
      </c>
      <c r="B184">
        <v>112.78</v>
      </c>
      <c r="C184">
        <v>-94.78</v>
      </c>
      <c r="D184">
        <v>-96.07</v>
      </c>
    </row>
    <row r="185" spans="1:4" x14ac:dyDescent="0.3">
      <c r="A185" s="2">
        <v>43297</v>
      </c>
      <c r="B185">
        <v>112.76</v>
      </c>
      <c r="C185">
        <v>-94.76</v>
      </c>
      <c r="D185">
        <v>-96.05</v>
      </c>
    </row>
    <row r="186" spans="1:4" x14ac:dyDescent="0.3">
      <c r="A186" s="2">
        <v>43382</v>
      </c>
      <c r="B186">
        <v>112.93</v>
      </c>
      <c r="C186">
        <v>-94.93</v>
      </c>
      <c r="D186">
        <v>-96.22</v>
      </c>
    </row>
    <row r="187" spans="1:4" x14ac:dyDescent="0.3">
      <c r="A187" s="2">
        <v>43476</v>
      </c>
      <c r="B187">
        <v>112.85</v>
      </c>
      <c r="C187">
        <v>-94.85</v>
      </c>
      <c r="D187">
        <v>-96.14</v>
      </c>
    </row>
    <row r="188" spans="1:4" x14ac:dyDescent="0.3">
      <c r="A188" s="2">
        <v>43563</v>
      </c>
      <c r="B188">
        <v>112.65</v>
      </c>
      <c r="C188">
        <v>-94.65</v>
      </c>
      <c r="D188">
        <v>-95.94</v>
      </c>
    </row>
    <row r="189" spans="1:4" x14ac:dyDescent="0.3">
      <c r="A189" s="2">
        <v>43657</v>
      </c>
      <c r="B189">
        <v>112.33</v>
      </c>
      <c r="C189">
        <v>-94.33</v>
      </c>
      <c r="D189">
        <v>-95.62</v>
      </c>
    </row>
    <row r="190" spans="1:4" x14ac:dyDescent="0.3">
      <c r="A190" s="2">
        <v>43893</v>
      </c>
      <c r="B190">
        <v>111.87</v>
      </c>
      <c r="C190">
        <v>-93.87</v>
      </c>
      <c r="D190">
        <v>-95.16</v>
      </c>
    </row>
    <row r="191" spans="1:4" x14ac:dyDescent="0.3">
      <c r="A191" s="2">
        <v>43980</v>
      </c>
      <c r="B191">
        <v>111.36</v>
      </c>
      <c r="C191">
        <v>-93.36</v>
      </c>
      <c r="D191">
        <v>-94.65</v>
      </c>
    </row>
    <row r="192" spans="1:4" x14ac:dyDescent="0.3">
      <c r="A192" s="2">
        <v>44048</v>
      </c>
      <c r="B192">
        <v>111.3</v>
      </c>
      <c r="C192">
        <v>-93.3</v>
      </c>
      <c r="D192">
        <v>-94.59</v>
      </c>
    </row>
    <row r="193" spans="1:4" x14ac:dyDescent="0.3">
      <c r="A193" s="2">
        <v>44286</v>
      </c>
      <c r="B193">
        <v>110.67</v>
      </c>
      <c r="C193">
        <v>-92.67</v>
      </c>
      <c r="D193">
        <v>-93.96</v>
      </c>
    </row>
    <row r="194" spans="1:4" x14ac:dyDescent="0.3">
      <c r="A194" s="2">
        <v>44460</v>
      </c>
      <c r="B194">
        <v>111.01</v>
      </c>
      <c r="C194">
        <v>-93.01</v>
      </c>
      <c r="D194">
        <v>-94.3</v>
      </c>
    </row>
    <row r="195" spans="1:4" x14ac:dyDescent="0.3">
      <c r="A195" s="2">
        <v>44567</v>
      </c>
      <c r="B195">
        <v>110.91</v>
      </c>
      <c r="C195">
        <v>-92.91</v>
      </c>
      <c r="D195">
        <v>-94.2</v>
      </c>
    </row>
  </sheetData>
  <pageMargins left="0.7" right="0.7" top="0.75" bottom="0.75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3A5FE6-6851-4A6A-878B-49B7985A0ACD}">
  <dimension ref="A1:O214"/>
  <sheetViews>
    <sheetView workbookViewId="0">
      <selection activeCell="M6" sqref="M6"/>
    </sheetView>
  </sheetViews>
  <sheetFormatPr defaultRowHeight="14.4" x14ac:dyDescent="0.3"/>
  <cols>
    <col min="1" max="1" width="10.5546875" bestFit="1" customWidth="1"/>
  </cols>
  <sheetData>
    <row r="1" spans="1:15" s="1" customFormat="1" x14ac:dyDescent="0.3">
      <c r="A1" s="1" t="s">
        <v>0</v>
      </c>
      <c r="B1" s="1" t="s">
        <v>1</v>
      </c>
      <c r="C1" s="1" t="s">
        <v>2</v>
      </c>
      <c r="D1" s="1" t="s">
        <v>3</v>
      </c>
    </row>
    <row r="2" spans="1:15" x14ac:dyDescent="0.3">
      <c r="A2" s="2">
        <v>28921</v>
      </c>
      <c r="B2">
        <v>155.27000000000001</v>
      </c>
      <c r="C2">
        <v>-50.27</v>
      </c>
      <c r="D2">
        <v>-51.26</v>
      </c>
      <c r="F2">
        <v>3288</v>
      </c>
      <c r="G2">
        <v>36.3349609375</v>
      </c>
      <c r="H2" s="2">
        <v>1</v>
      </c>
      <c r="I2">
        <f>IFERROR(VLOOKUP(H2,$A$2:$D$542,4,FALSE),IFERROR(VLOOKUP(H2,$A$2:$D$542,4),0))</f>
        <v>0</v>
      </c>
      <c r="K2">
        <f>MAX(D:D)</f>
        <v>-50.84</v>
      </c>
    </row>
    <row r="3" spans="1:15" x14ac:dyDescent="0.3">
      <c r="A3" s="2">
        <v>28926</v>
      </c>
      <c r="B3">
        <v>155.02000000000001</v>
      </c>
      <c r="C3">
        <v>-50.02</v>
      </c>
      <c r="D3">
        <v>-51.01</v>
      </c>
      <c r="F3">
        <v>10958</v>
      </c>
      <c r="G3">
        <v>34.499950408936002</v>
      </c>
      <c r="H3" s="2">
        <f>$H$2+F3-$F$2+1</f>
        <v>7672</v>
      </c>
      <c r="I3">
        <f>IFERROR(VLOOKUP(H3,A:D,4,FALSE),IFERROR(VLOOKUP(H3,A:D,4),0))</f>
        <v>0</v>
      </c>
      <c r="K3">
        <f>MIN(D:D)</f>
        <v>-110.48</v>
      </c>
    </row>
    <row r="4" spans="1:15" x14ac:dyDescent="0.3">
      <c r="A4" s="2">
        <v>28929</v>
      </c>
      <c r="B4">
        <v>154.96</v>
      </c>
      <c r="C4">
        <v>-49.96</v>
      </c>
      <c r="D4">
        <v>-50.95</v>
      </c>
      <c r="F4">
        <v>17897</v>
      </c>
      <c r="G4">
        <v>30.085886001586999</v>
      </c>
      <c r="H4" s="2">
        <f t="shared" ref="H4:H67" si="0">$H$2+F4-$F$2+1</f>
        <v>14611</v>
      </c>
      <c r="I4">
        <f t="shared" ref="I4:I67" si="1">IFERROR(VLOOKUP(H4,A:D,4,FALSE),IFERROR(VLOOKUP(H4,A:D,4),0))</f>
        <v>0</v>
      </c>
      <c r="L4" t="s">
        <v>9</v>
      </c>
      <c r="M4" t="s">
        <v>10</v>
      </c>
      <c r="N4" t="s">
        <v>11</v>
      </c>
      <c r="O4" t="s">
        <v>12</v>
      </c>
    </row>
    <row r="5" spans="1:15" x14ac:dyDescent="0.3">
      <c r="A5" s="2">
        <v>28950</v>
      </c>
      <c r="B5">
        <v>154.85</v>
      </c>
      <c r="C5">
        <v>-49.85</v>
      </c>
      <c r="D5">
        <v>-50.84</v>
      </c>
      <c r="F5">
        <v>20089</v>
      </c>
      <c r="G5">
        <v>18.764213562011999</v>
      </c>
      <c r="H5" s="2">
        <f t="shared" si="0"/>
        <v>16803</v>
      </c>
      <c r="I5">
        <f t="shared" si="1"/>
        <v>0</v>
      </c>
      <c r="K5">
        <f>CORREL(G12:G51,I12:I51)^2</f>
        <v>0.93690699014591927</v>
      </c>
      <c r="L5">
        <f>1-(SUM(J10:J51)/SUM(K10:K51))</f>
        <v>0.81715967082194774</v>
      </c>
      <c r="M5">
        <f>SUM(L10:L51)*100/SUM(I10:I51)</f>
        <v>4.8221638946993348</v>
      </c>
      <c r="N5">
        <f>SQRT(SUM(J10:J51))/COUNT(J10:J51)</f>
        <v>1.1614031913368563</v>
      </c>
      <c r="O5">
        <f>N5/_xlfn.STDEV.S(I12:I51)</f>
        <v>6.6758767392119681E-2</v>
      </c>
    </row>
    <row r="6" spans="1:15" x14ac:dyDescent="0.3">
      <c r="A6" s="2">
        <v>28965</v>
      </c>
      <c r="B6">
        <v>155.1</v>
      </c>
      <c r="C6">
        <v>-50.1</v>
      </c>
      <c r="D6">
        <v>-51.09</v>
      </c>
      <c r="F6">
        <v>22646</v>
      </c>
      <c r="G6">
        <v>11.4275598526</v>
      </c>
      <c r="H6" s="2">
        <f t="shared" si="0"/>
        <v>19360</v>
      </c>
      <c r="I6">
        <f t="shared" si="1"/>
        <v>0</v>
      </c>
    </row>
    <row r="7" spans="1:15" x14ac:dyDescent="0.3">
      <c r="A7" s="2">
        <v>28971</v>
      </c>
      <c r="B7">
        <v>155.08000000000001</v>
      </c>
      <c r="C7">
        <v>-50.08</v>
      </c>
      <c r="D7">
        <v>-51.07</v>
      </c>
      <c r="F7">
        <v>24472</v>
      </c>
      <c r="G7">
        <v>7.0096554756165004</v>
      </c>
      <c r="H7" s="2">
        <f t="shared" si="0"/>
        <v>21186</v>
      </c>
      <c r="I7">
        <f t="shared" si="1"/>
        <v>0</v>
      </c>
    </row>
    <row r="8" spans="1:15" x14ac:dyDescent="0.3">
      <c r="A8" s="2">
        <v>29011</v>
      </c>
      <c r="B8">
        <v>155.13999999999899</v>
      </c>
      <c r="C8">
        <v>-50.14</v>
      </c>
      <c r="D8">
        <v>-51.13</v>
      </c>
      <c r="F8">
        <v>27029</v>
      </c>
      <c r="G8">
        <v>-6.7853956222529996</v>
      </c>
      <c r="H8" s="2">
        <f t="shared" si="0"/>
        <v>23743</v>
      </c>
      <c r="I8">
        <f t="shared" si="1"/>
        <v>0</v>
      </c>
    </row>
    <row r="9" spans="1:15" x14ac:dyDescent="0.3">
      <c r="A9" s="2">
        <v>29084</v>
      </c>
      <c r="B9">
        <v>155.87</v>
      </c>
      <c r="C9">
        <v>-50.87</v>
      </c>
      <c r="D9">
        <v>-51.86</v>
      </c>
      <c r="F9">
        <v>28124</v>
      </c>
      <c r="G9">
        <v>-14.869967460630001</v>
      </c>
      <c r="H9" s="2">
        <f t="shared" si="0"/>
        <v>24838</v>
      </c>
      <c r="I9">
        <f t="shared" si="1"/>
        <v>0</v>
      </c>
    </row>
    <row r="10" spans="1:15" x14ac:dyDescent="0.3">
      <c r="A10" s="2">
        <v>29371</v>
      </c>
      <c r="B10">
        <v>156.04</v>
      </c>
      <c r="C10">
        <v>-51.04</v>
      </c>
      <c r="D10">
        <v>-52.03</v>
      </c>
      <c r="F10">
        <v>29951</v>
      </c>
      <c r="G10">
        <v>-42.56872177124</v>
      </c>
      <c r="H10" s="2">
        <f t="shared" si="0"/>
        <v>26665</v>
      </c>
      <c r="I10">
        <f t="shared" si="1"/>
        <v>0</v>
      </c>
    </row>
    <row r="11" spans="1:15" x14ac:dyDescent="0.3">
      <c r="A11" s="2">
        <v>29385</v>
      </c>
      <c r="B11">
        <v>157.07</v>
      </c>
      <c r="C11">
        <v>-52.07</v>
      </c>
      <c r="D11">
        <v>-53.06</v>
      </c>
      <c r="F11">
        <v>31777</v>
      </c>
      <c r="G11">
        <v>-52.768882751459998</v>
      </c>
      <c r="H11" s="2">
        <f t="shared" si="0"/>
        <v>28491</v>
      </c>
      <c r="I11">
        <f t="shared" si="1"/>
        <v>0</v>
      </c>
    </row>
    <row r="12" spans="1:15" x14ac:dyDescent="0.3">
      <c r="A12" s="2">
        <v>29430</v>
      </c>
      <c r="B12">
        <v>156.63999999999899</v>
      </c>
      <c r="C12">
        <v>-51.64</v>
      </c>
      <c r="D12">
        <v>-52.63</v>
      </c>
      <c r="F12">
        <v>33238</v>
      </c>
      <c r="G12">
        <v>-58.723781585689999</v>
      </c>
      <c r="H12" s="2">
        <f t="shared" si="0"/>
        <v>29952</v>
      </c>
      <c r="I12">
        <f t="shared" si="1"/>
        <v>-57.22</v>
      </c>
      <c r="J12">
        <f>(I12-G12)^2</f>
        <v>2.2613590574603299</v>
      </c>
      <c r="K12">
        <f>(I12-AVERAGE($I$12:I$51))^2</f>
        <v>815.24525625000138</v>
      </c>
      <c r="L12">
        <f>(I12-G12)</f>
        <v>1.5037815856899996</v>
      </c>
    </row>
    <row r="13" spans="1:15" x14ac:dyDescent="0.3">
      <c r="A13" s="2">
        <v>29462</v>
      </c>
      <c r="B13">
        <v>156.94999999999899</v>
      </c>
      <c r="C13">
        <v>-51.95</v>
      </c>
      <c r="D13">
        <v>-52.94</v>
      </c>
      <c r="F13">
        <v>33603</v>
      </c>
      <c r="G13">
        <v>-59.84070968628</v>
      </c>
      <c r="H13" s="2">
        <f t="shared" si="0"/>
        <v>30317</v>
      </c>
      <c r="I13">
        <f t="shared" si="1"/>
        <v>-56.99</v>
      </c>
      <c r="J13">
        <f t="shared" ref="J13:J76" si="2">(I13-G13)^2</f>
        <v>8.1265457154506073</v>
      </c>
      <c r="K13">
        <f>(I13-AVERAGE($I$12:I$51))^2</f>
        <v>828.43230625000115</v>
      </c>
      <c r="L13">
        <f t="shared" ref="L13:L76" si="3">(I13-G13)</f>
        <v>2.8507096862799983</v>
      </c>
    </row>
    <row r="14" spans="1:15" x14ac:dyDescent="0.3">
      <c r="A14" s="2">
        <v>29510</v>
      </c>
      <c r="B14">
        <v>157.75</v>
      </c>
      <c r="C14">
        <v>-52.75</v>
      </c>
      <c r="D14">
        <v>-53.74</v>
      </c>
      <c r="F14">
        <v>33968</v>
      </c>
      <c r="G14">
        <v>-60.552562713619999</v>
      </c>
      <c r="H14" s="2">
        <f t="shared" si="0"/>
        <v>30682</v>
      </c>
      <c r="I14">
        <f t="shared" si="1"/>
        <v>-56.93</v>
      </c>
      <c r="J14">
        <f t="shared" si="2"/>
        <v>13.122960614109891</v>
      </c>
      <c r="K14">
        <f>(I14-AVERAGE($I$12:I$51))^2</f>
        <v>831.88980625000124</v>
      </c>
      <c r="L14">
        <f t="shared" si="3"/>
        <v>3.6225627136199989</v>
      </c>
    </row>
    <row r="15" spans="1:15" x14ac:dyDescent="0.3">
      <c r="A15" s="2">
        <v>29559</v>
      </c>
      <c r="B15">
        <v>157.9</v>
      </c>
      <c r="C15">
        <v>-52.9</v>
      </c>
      <c r="D15">
        <v>-53.89</v>
      </c>
      <c r="F15">
        <v>34334</v>
      </c>
      <c r="G15">
        <v>-60.975688934330002</v>
      </c>
      <c r="H15" s="2">
        <f t="shared" si="0"/>
        <v>31048</v>
      </c>
      <c r="I15">
        <f t="shared" si="1"/>
        <v>-61.62</v>
      </c>
      <c r="J15">
        <f t="shared" si="2"/>
        <v>0.41513674934480554</v>
      </c>
      <c r="K15">
        <f>(I15-AVERAGE($I$12:I$51))^2</f>
        <v>583.34325625000122</v>
      </c>
      <c r="L15">
        <f t="shared" si="3"/>
        <v>-0.64431106566999574</v>
      </c>
    </row>
    <row r="16" spans="1:15" x14ac:dyDescent="0.3">
      <c r="A16" s="2">
        <v>29847</v>
      </c>
      <c r="B16">
        <v>159.16999999999899</v>
      </c>
      <c r="C16">
        <v>-54.17</v>
      </c>
      <c r="D16">
        <v>-55.16</v>
      </c>
      <c r="F16">
        <v>34699</v>
      </c>
      <c r="G16">
        <v>-62.35389328003</v>
      </c>
      <c r="H16" s="2">
        <f t="shared" si="0"/>
        <v>31413</v>
      </c>
      <c r="I16">
        <f t="shared" si="1"/>
        <v>-60.28</v>
      </c>
      <c r="J16">
        <f t="shared" si="2"/>
        <v>4.3010333369535889</v>
      </c>
      <c r="K16">
        <f>(I16-AVERAGE($I$12:I$51))^2</f>
        <v>649.86755625000103</v>
      </c>
      <c r="L16">
        <f t="shared" si="3"/>
        <v>2.0738932800299992</v>
      </c>
    </row>
    <row r="17" spans="1:12" x14ac:dyDescent="0.3">
      <c r="A17" s="2">
        <v>29864</v>
      </c>
      <c r="B17">
        <v>159.46</v>
      </c>
      <c r="C17">
        <v>-54.46</v>
      </c>
      <c r="D17">
        <v>-55.45</v>
      </c>
      <c r="F17">
        <v>35064</v>
      </c>
      <c r="G17">
        <v>-64.570610046390001</v>
      </c>
      <c r="H17" s="2">
        <f t="shared" si="0"/>
        <v>31778</v>
      </c>
      <c r="I17">
        <f t="shared" si="1"/>
        <v>-62.34</v>
      </c>
      <c r="J17">
        <f t="shared" si="2"/>
        <v>4.975621179055989</v>
      </c>
      <c r="K17">
        <f>(I17-AVERAGE($I$12:I$51))^2</f>
        <v>549.08205625000085</v>
      </c>
      <c r="L17">
        <f t="shared" si="3"/>
        <v>2.230610046389998</v>
      </c>
    </row>
    <row r="18" spans="1:12" x14ac:dyDescent="0.3">
      <c r="A18" s="2">
        <v>29910</v>
      </c>
      <c r="B18">
        <v>161.13999999999899</v>
      </c>
      <c r="C18">
        <v>-56.14</v>
      </c>
      <c r="D18">
        <v>-57.13</v>
      </c>
      <c r="F18">
        <v>35429</v>
      </c>
      <c r="G18">
        <v>-62.795097351069998</v>
      </c>
      <c r="H18" s="2">
        <f t="shared" si="0"/>
        <v>32143</v>
      </c>
      <c r="I18">
        <f t="shared" si="1"/>
        <v>-65.150000000000006</v>
      </c>
      <c r="J18">
        <f t="shared" si="2"/>
        <v>5.5455664859375666</v>
      </c>
      <c r="K18">
        <f>(I18-AVERAGE($I$12:I$51))^2</f>
        <v>425.28750625000066</v>
      </c>
      <c r="L18">
        <f t="shared" si="3"/>
        <v>-2.3549026489300076</v>
      </c>
    </row>
    <row r="19" spans="1:12" x14ac:dyDescent="0.3">
      <c r="A19" s="2">
        <v>29934</v>
      </c>
      <c r="B19">
        <v>161.229999999999</v>
      </c>
      <c r="C19">
        <v>-56.23</v>
      </c>
      <c r="D19">
        <v>-57.22</v>
      </c>
      <c r="F19">
        <v>35795</v>
      </c>
      <c r="G19">
        <v>-65.724967956539999</v>
      </c>
      <c r="H19" s="2">
        <f t="shared" si="0"/>
        <v>32509</v>
      </c>
      <c r="I19">
        <f t="shared" si="1"/>
        <v>-67.52</v>
      </c>
      <c r="J19">
        <f t="shared" si="2"/>
        <v>3.2221400370481739</v>
      </c>
      <c r="K19">
        <f>(I19-AVERAGE($I$12:I$51))^2</f>
        <v>333.15375625000098</v>
      </c>
      <c r="L19">
        <f t="shared" si="3"/>
        <v>-1.7950320434599973</v>
      </c>
    </row>
    <row r="20" spans="1:12" x14ac:dyDescent="0.3">
      <c r="A20" s="2">
        <v>30005</v>
      </c>
      <c r="B20">
        <v>159.31</v>
      </c>
      <c r="C20">
        <v>-54.31</v>
      </c>
      <c r="D20">
        <v>-55.3</v>
      </c>
      <c r="F20">
        <v>36160</v>
      </c>
      <c r="G20">
        <v>-69.142120361330001</v>
      </c>
      <c r="H20" s="2">
        <f t="shared" si="0"/>
        <v>32874</v>
      </c>
      <c r="I20">
        <f t="shared" si="1"/>
        <v>-68.09</v>
      </c>
      <c r="J20">
        <f t="shared" si="2"/>
        <v>1.1069572547251643</v>
      </c>
      <c r="K20">
        <f>(I20-AVERAGE($I$12:I$51))^2</f>
        <v>312.67080625000068</v>
      </c>
      <c r="L20">
        <f t="shared" si="3"/>
        <v>1.0521203613299974</v>
      </c>
    </row>
    <row r="21" spans="1:12" x14ac:dyDescent="0.3">
      <c r="A21" s="2">
        <v>30039</v>
      </c>
      <c r="B21">
        <v>159.30000000000001</v>
      </c>
      <c r="C21">
        <v>-54.3</v>
      </c>
      <c r="D21">
        <v>-55.29</v>
      </c>
      <c r="F21">
        <v>36525</v>
      </c>
      <c r="G21">
        <v>-70.631401062009999</v>
      </c>
      <c r="H21" s="2">
        <f t="shared" si="0"/>
        <v>33239</v>
      </c>
      <c r="I21">
        <f t="shared" si="1"/>
        <v>-69.38</v>
      </c>
      <c r="J21">
        <f t="shared" si="2"/>
        <v>1.5660046179997653</v>
      </c>
      <c r="K21">
        <f>(I21-AVERAGE($I$12:I$51))^2</f>
        <v>268.71405625000085</v>
      </c>
      <c r="L21">
        <f t="shared" si="3"/>
        <v>1.2514010620100038</v>
      </c>
    </row>
    <row r="22" spans="1:12" x14ac:dyDescent="0.3">
      <c r="A22" s="2">
        <v>30069</v>
      </c>
      <c r="B22">
        <v>159.22</v>
      </c>
      <c r="C22">
        <v>-54.22</v>
      </c>
      <c r="D22">
        <v>-55.21</v>
      </c>
      <c r="F22">
        <v>36890</v>
      </c>
      <c r="G22">
        <v>-72.15697479248</v>
      </c>
      <c r="H22" s="2">
        <f t="shared" si="0"/>
        <v>33604</v>
      </c>
      <c r="I22">
        <f t="shared" si="1"/>
        <v>-71.09</v>
      </c>
      <c r="J22">
        <f t="shared" si="2"/>
        <v>1.1384352077877313</v>
      </c>
      <c r="K22">
        <f>(I22-AVERAGE($I$12:I$51))^2</f>
        <v>215.57580625000054</v>
      </c>
      <c r="L22">
        <f t="shared" si="3"/>
        <v>1.0669747924799964</v>
      </c>
    </row>
    <row r="23" spans="1:12" x14ac:dyDescent="0.3">
      <c r="A23" s="2">
        <v>30091</v>
      </c>
      <c r="B23">
        <v>159.41999999999899</v>
      </c>
      <c r="C23">
        <v>-54.42</v>
      </c>
      <c r="D23">
        <v>-55.41</v>
      </c>
      <c r="F23">
        <v>37256</v>
      </c>
      <c r="G23">
        <v>-73.810066223139998</v>
      </c>
      <c r="H23" s="2">
        <f t="shared" si="0"/>
        <v>33970</v>
      </c>
      <c r="I23">
        <f t="shared" si="1"/>
        <v>-72.58</v>
      </c>
      <c r="J23">
        <f t="shared" si="2"/>
        <v>1.5130629133099036</v>
      </c>
      <c r="K23">
        <f>(I23-AVERAGE($I$12:I$51))^2</f>
        <v>174.04205625000063</v>
      </c>
      <c r="L23">
        <f t="shared" si="3"/>
        <v>1.2300662231399997</v>
      </c>
    </row>
    <row r="24" spans="1:12" x14ac:dyDescent="0.3">
      <c r="A24" s="2">
        <v>30105</v>
      </c>
      <c r="B24">
        <v>159.44</v>
      </c>
      <c r="C24">
        <v>-54.44</v>
      </c>
      <c r="D24">
        <v>-55.43</v>
      </c>
      <c r="F24">
        <v>37621</v>
      </c>
      <c r="G24">
        <v>-75.48243713379</v>
      </c>
      <c r="H24" s="2">
        <f t="shared" si="0"/>
        <v>34335</v>
      </c>
      <c r="I24">
        <f t="shared" si="1"/>
        <v>-73.709999999999894</v>
      </c>
      <c r="J24">
        <f t="shared" si="2"/>
        <v>3.1415333932380864</v>
      </c>
      <c r="K24">
        <f>(I24-AVERAGE($I$12:I$51))^2</f>
        <v>145.5039062500031</v>
      </c>
      <c r="L24">
        <f t="shared" si="3"/>
        <v>1.7724371337901061</v>
      </c>
    </row>
    <row r="25" spans="1:12" x14ac:dyDescent="0.3">
      <c r="A25" s="2">
        <v>30161</v>
      </c>
      <c r="B25">
        <v>159.68</v>
      </c>
      <c r="C25">
        <v>-54.68</v>
      </c>
      <c r="D25">
        <v>-55.67</v>
      </c>
      <c r="F25">
        <v>37986</v>
      </c>
      <c r="G25">
        <v>-76.538208007809999</v>
      </c>
      <c r="H25" s="2">
        <f t="shared" si="0"/>
        <v>34700</v>
      </c>
      <c r="I25">
        <f t="shared" si="1"/>
        <v>-74.33</v>
      </c>
      <c r="J25">
        <f t="shared" si="2"/>
        <v>4.8761826057562114</v>
      </c>
      <c r="K25">
        <f>(I25-AVERAGE($I$12:I$51))^2</f>
        <v>130.93080625000056</v>
      </c>
      <c r="L25">
        <f t="shared" si="3"/>
        <v>2.2082080078100006</v>
      </c>
    </row>
    <row r="26" spans="1:12" x14ac:dyDescent="0.3">
      <c r="A26" s="2">
        <v>30191</v>
      </c>
      <c r="B26">
        <v>159.99</v>
      </c>
      <c r="C26">
        <v>-54.99</v>
      </c>
      <c r="D26">
        <v>-55.98</v>
      </c>
      <c r="F26">
        <v>38351</v>
      </c>
      <c r="G26">
        <v>-78.011688232419999</v>
      </c>
      <c r="H26" s="2">
        <f t="shared" si="0"/>
        <v>35065</v>
      </c>
      <c r="I26">
        <f t="shared" si="1"/>
        <v>-77.209999999999894</v>
      </c>
      <c r="J26">
        <f t="shared" si="2"/>
        <v>0.64270402200087218</v>
      </c>
      <c r="K26">
        <f>(I26-AVERAGE($I$12:I$51))^2</f>
        <v>73.316406250002188</v>
      </c>
      <c r="L26">
        <f t="shared" si="3"/>
        <v>0.8016882324201049</v>
      </c>
    </row>
    <row r="27" spans="1:12" x14ac:dyDescent="0.3">
      <c r="A27" s="2">
        <v>30217</v>
      </c>
      <c r="B27">
        <v>160.16</v>
      </c>
      <c r="C27">
        <v>-55.16</v>
      </c>
      <c r="D27">
        <v>-56.15</v>
      </c>
      <c r="F27">
        <v>38717</v>
      </c>
      <c r="G27">
        <v>-79.39282989502</v>
      </c>
      <c r="H27" s="2">
        <f t="shared" si="0"/>
        <v>35431</v>
      </c>
      <c r="I27">
        <f t="shared" si="1"/>
        <v>-77.209999999999894</v>
      </c>
      <c r="J27">
        <f t="shared" si="2"/>
        <v>4.7647463505934864</v>
      </c>
      <c r="K27">
        <f>(I27-AVERAGE($I$12:I$51))^2</f>
        <v>73.316406250002188</v>
      </c>
      <c r="L27">
        <f t="shared" si="3"/>
        <v>2.1828298950201059</v>
      </c>
    </row>
    <row r="28" spans="1:12" x14ac:dyDescent="0.3">
      <c r="A28" s="2">
        <v>30238</v>
      </c>
      <c r="B28">
        <v>160.18</v>
      </c>
      <c r="C28">
        <v>-55.18</v>
      </c>
      <c r="D28">
        <v>-56.17</v>
      </c>
      <c r="F28">
        <v>39082</v>
      </c>
      <c r="G28">
        <v>-79.570350646969999</v>
      </c>
      <c r="H28" s="2">
        <f t="shared" si="0"/>
        <v>35796</v>
      </c>
      <c r="I28">
        <f t="shared" si="1"/>
        <v>-80.989999999999895</v>
      </c>
      <c r="J28">
        <f t="shared" si="2"/>
        <v>2.0154042855582039</v>
      </c>
      <c r="K28">
        <f>(I28-AVERAGE($I$12:I$51))^2</f>
        <v>22.872306250001213</v>
      </c>
      <c r="L28">
        <f t="shared" si="3"/>
        <v>-1.4196493530298966</v>
      </c>
    </row>
    <row r="29" spans="1:12" x14ac:dyDescent="0.3">
      <c r="A29" s="2">
        <v>30264</v>
      </c>
      <c r="B29">
        <v>161</v>
      </c>
      <c r="C29">
        <v>-56</v>
      </c>
      <c r="D29">
        <v>-56.99</v>
      </c>
      <c r="F29">
        <v>39447</v>
      </c>
      <c r="G29">
        <v>-80.908111572270002</v>
      </c>
      <c r="H29" s="2">
        <f t="shared" si="0"/>
        <v>36161</v>
      </c>
      <c r="I29">
        <f t="shared" si="1"/>
        <v>-81.349999999999895</v>
      </c>
      <c r="J29">
        <f t="shared" si="2"/>
        <v>0.19526538256159678</v>
      </c>
      <c r="K29">
        <f>(I29-AVERAGE($I$12:I$51))^2</f>
        <v>19.558506250001127</v>
      </c>
      <c r="L29">
        <f t="shared" si="3"/>
        <v>-0.4418884277298929</v>
      </c>
    </row>
    <row r="30" spans="1:12" x14ac:dyDescent="0.3">
      <c r="A30" s="2">
        <v>30339</v>
      </c>
      <c r="B30">
        <v>160.62</v>
      </c>
      <c r="C30">
        <v>-55.62</v>
      </c>
      <c r="D30">
        <v>-56.61</v>
      </c>
      <c r="F30">
        <v>39812</v>
      </c>
      <c r="G30">
        <v>-80.83666229248</v>
      </c>
      <c r="H30" s="2">
        <f t="shared" si="0"/>
        <v>36526</v>
      </c>
      <c r="I30">
        <f t="shared" si="1"/>
        <v>-83.42</v>
      </c>
      <c r="J30">
        <f t="shared" si="2"/>
        <v>6.6736337110946993</v>
      </c>
      <c r="K30">
        <f>(I30-AVERAGE($I$12:I$51))^2</f>
        <v>5.5342562500000962</v>
      </c>
      <c r="L30">
        <f t="shared" si="3"/>
        <v>-2.5833377075200019</v>
      </c>
    </row>
    <row r="31" spans="1:12" x14ac:dyDescent="0.3">
      <c r="A31" s="2">
        <v>30518</v>
      </c>
      <c r="B31">
        <v>160.71</v>
      </c>
      <c r="C31">
        <v>-55.71</v>
      </c>
      <c r="D31">
        <v>-56.7</v>
      </c>
      <c r="F31">
        <v>40178</v>
      </c>
      <c r="G31">
        <v>-83.99496459961</v>
      </c>
      <c r="H31" s="2">
        <f t="shared" si="0"/>
        <v>36892</v>
      </c>
      <c r="I31">
        <f t="shared" si="1"/>
        <v>-85.18</v>
      </c>
      <c r="J31">
        <f t="shared" si="2"/>
        <v>1.4043089001775031</v>
      </c>
      <c r="K31">
        <f>(I31-AVERAGE($I$12:I$51))^2</f>
        <v>0.35105625000001817</v>
      </c>
      <c r="L31">
        <f t="shared" si="3"/>
        <v>-1.1850354003900065</v>
      </c>
    </row>
    <row r="32" spans="1:12" x14ac:dyDescent="0.3">
      <c r="A32" s="2">
        <v>30552</v>
      </c>
      <c r="B32">
        <v>160.94</v>
      </c>
      <c r="C32">
        <v>-55.94</v>
      </c>
      <c r="D32">
        <v>-56.93</v>
      </c>
      <c r="F32">
        <v>40543</v>
      </c>
      <c r="G32">
        <v>-90.665962219240001</v>
      </c>
      <c r="H32" s="2">
        <f t="shared" si="0"/>
        <v>37257</v>
      </c>
      <c r="I32">
        <f t="shared" si="1"/>
        <v>-106.87</v>
      </c>
      <c r="J32">
        <f t="shared" si="2"/>
        <v>262.57084040029758</v>
      </c>
      <c r="K32">
        <f>(I32-AVERAGE($I$12:I$51))^2</f>
        <v>445.10450624999925</v>
      </c>
      <c r="L32">
        <f t="shared" si="3"/>
        <v>-16.204037780760004</v>
      </c>
    </row>
    <row r="33" spans="1:12" x14ac:dyDescent="0.3">
      <c r="A33" s="2">
        <v>30704</v>
      </c>
      <c r="B33">
        <v>161.31</v>
      </c>
      <c r="C33">
        <v>-56.31</v>
      </c>
      <c r="D33">
        <v>-57.3</v>
      </c>
      <c r="F33">
        <v>40908</v>
      </c>
      <c r="G33">
        <v>-95.880798339839998</v>
      </c>
      <c r="H33" s="2">
        <f t="shared" si="0"/>
        <v>37622</v>
      </c>
      <c r="I33">
        <f t="shared" si="1"/>
        <v>-105.52</v>
      </c>
      <c r="J33">
        <f t="shared" si="2"/>
        <v>92.914208645231255</v>
      </c>
      <c r="K33">
        <f>(I33-AVERAGE($I$12:I$51))^2</f>
        <v>389.96375624999899</v>
      </c>
      <c r="L33">
        <f t="shared" si="3"/>
        <v>-9.6392016601599977</v>
      </c>
    </row>
    <row r="34" spans="1:12" x14ac:dyDescent="0.3">
      <c r="A34" s="2">
        <v>30720</v>
      </c>
      <c r="B34">
        <v>163.98</v>
      </c>
      <c r="C34">
        <v>-58.98</v>
      </c>
      <c r="D34">
        <v>-59.97</v>
      </c>
      <c r="F34">
        <v>41273</v>
      </c>
      <c r="G34">
        <v>-91.992958068850001</v>
      </c>
      <c r="H34" s="2">
        <f t="shared" si="0"/>
        <v>37987</v>
      </c>
      <c r="I34">
        <f t="shared" si="1"/>
        <v>-102.59</v>
      </c>
      <c r="J34">
        <f t="shared" si="2"/>
        <v>112.29729769055137</v>
      </c>
      <c r="K34">
        <f>(I34-AVERAGE($I$12:I$51))^2</f>
        <v>282.82830624999934</v>
      </c>
      <c r="L34">
        <f t="shared" si="3"/>
        <v>-10.597041931150002</v>
      </c>
    </row>
    <row r="35" spans="1:12" x14ac:dyDescent="0.3">
      <c r="A35" s="2">
        <v>30724</v>
      </c>
      <c r="B35">
        <v>161.21</v>
      </c>
      <c r="C35">
        <v>-56.21</v>
      </c>
      <c r="D35">
        <v>-57.2</v>
      </c>
      <c r="F35">
        <v>41639</v>
      </c>
      <c r="G35">
        <v>-93.977485656740001</v>
      </c>
      <c r="H35" s="2">
        <f t="shared" si="0"/>
        <v>38353</v>
      </c>
      <c r="I35">
        <f t="shared" si="1"/>
        <v>-110.48</v>
      </c>
      <c r="J35">
        <f t="shared" si="2"/>
        <v>272.33297964950214</v>
      </c>
      <c r="K35">
        <f>(I35-AVERAGE($I$12:I$51))^2</f>
        <v>610.46055624999906</v>
      </c>
      <c r="L35">
        <f t="shared" si="3"/>
        <v>-16.502514343260003</v>
      </c>
    </row>
    <row r="36" spans="1:12" x14ac:dyDescent="0.3">
      <c r="A36" s="2">
        <v>30768</v>
      </c>
      <c r="B36">
        <v>163.80000000000001</v>
      </c>
      <c r="C36">
        <v>-58.8</v>
      </c>
      <c r="D36">
        <v>-59.79</v>
      </c>
      <c r="F36">
        <v>42004</v>
      </c>
      <c r="G36">
        <v>-93.090957641599999</v>
      </c>
      <c r="H36" s="2">
        <f t="shared" si="0"/>
        <v>38718</v>
      </c>
      <c r="I36">
        <f t="shared" si="1"/>
        <v>-91.47</v>
      </c>
      <c r="J36">
        <f t="shared" si="2"/>
        <v>2.6275036758614356</v>
      </c>
      <c r="K36">
        <f>(I36-AVERAGE($I$12:I$51))^2</f>
        <v>32.461506249999736</v>
      </c>
      <c r="L36">
        <f t="shared" si="3"/>
        <v>1.6209576416000004</v>
      </c>
    </row>
    <row r="37" spans="1:12" x14ac:dyDescent="0.3">
      <c r="A37" s="2">
        <v>30841</v>
      </c>
      <c r="B37">
        <v>161.4</v>
      </c>
      <c r="C37">
        <v>-56.4</v>
      </c>
      <c r="D37">
        <v>-57.39</v>
      </c>
      <c r="F37">
        <v>42369</v>
      </c>
      <c r="G37">
        <v>-90.56771850586</v>
      </c>
      <c r="H37" s="2">
        <f t="shared" si="0"/>
        <v>39083</v>
      </c>
      <c r="I37">
        <f t="shared" si="1"/>
        <v>-94.31</v>
      </c>
      <c r="J37">
        <f t="shared" si="2"/>
        <v>14.004670781382726</v>
      </c>
      <c r="K37">
        <f>(I37-AVERAGE($I$12:I$51))^2</f>
        <v>72.888906249999664</v>
      </c>
      <c r="L37">
        <f t="shared" si="3"/>
        <v>-3.742281494140002</v>
      </c>
    </row>
    <row r="38" spans="1:12" x14ac:dyDescent="0.3">
      <c r="A38" s="2">
        <v>30853</v>
      </c>
      <c r="B38">
        <v>164.5</v>
      </c>
      <c r="C38">
        <v>-59.5</v>
      </c>
      <c r="D38">
        <v>-60.49</v>
      </c>
      <c r="F38">
        <v>42734</v>
      </c>
      <c r="G38">
        <v>-90.957649230960001</v>
      </c>
      <c r="H38" s="2">
        <f t="shared" si="0"/>
        <v>39448</v>
      </c>
      <c r="I38">
        <f t="shared" si="1"/>
        <v>-102.84</v>
      </c>
      <c r="J38">
        <f t="shared" si="2"/>
        <v>141.19025979850554</v>
      </c>
      <c r="K38">
        <f>(I38-AVERAGE($I$12:I$51))^2</f>
        <v>291.29955624999934</v>
      </c>
      <c r="L38">
        <f t="shared" si="3"/>
        <v>-11.882350769040002</v>
      </c>
    </row>
    <row r="39" spans="1:12" x14ac:dyDescent="0.3">
      <c r="A39" s="2">
        <v>30945</v>
      </c>
      <c r="B39">
        <v>165.4</v>
      </c>
      <c r="C39">
        <v>-60.4</v>
      </c>
      <c r="D39">
        <v>-61.39</v>
      </c>
      <c r="F39">
        <v>43100</v>
      </c>
      <c r="G39">
        <v>-92.93677520752</v>
      </c>
      <c r="H39" s="2">
        <f t="shared" si="0"/>
        <v>39814</v>
      </c>
      <c r="I39">
        <f t="shared" si="1"/>
        <v>-98.01</v>
      </c>
      <c r="J39">
        <f t="shared" si="2"/>
        <v>25.737609795033787</v>
      </c>
      <c r="K39">
        <f>(I39-AVERAGE($I$12:I$51))^2</f>
        <v>149.75640624999957</v>
      </c>
      <c r="L39">
        <f t="shared" si="3"/>
        <v>-5.0732247924800049</v>
      </c>
    </row>
    <row r="40" spans="1:12" x14ac:dyDescent="0.3">
      <c r="A40" s="2">
        <v>31028</v>
      </c>
      <c r="B40">
        <v>165.63</v>
      </c>
      <c r="C40">
        <v>-60.63</v>
      </c>
      <c r="D40">
        <v>-61.62</v>
      </c>
      <c r="F40">
        <v>43465</v>
      </c>
      <c r="G40">
        <v>-94.03970336914</v>
      </c>
      <c r="H40" s="2">
        <f t="shared" si="0"/>
        <v>40179</v>
      </c>
      <c r="I40">
        <f t="shared" si="1"/>
        <v>-98.13</v>
      </c>
      <c r="J40">
        <f t="shared" si="2"/>
        <v>16.730526528424633</v>
      </c>
      <c r="K40">
        <f>(I40-AVERAGE($I$12:I$51))^2</f>
        <v>152.70780624999935</v>
      </c>
      <c r="L40">
        <f t="shared" si="3"/>
        <v>-4.0902966308599957</v>
      </c>
    </row>
    <row r="41" spans="1:12" x14ac:dyDescent="0.3">
      <c r="A41" s="2">
        <v>31125</v>
      </c>
      <c r="B41">
        <v>165.57</v>
      </c>
      <c r="C41">
        <v>-60.57</v>
      </c>
      <c r="D41">
        <v>-61.56</v>
      </c>
      <c r="F41">
        <v>43830</v>
      </c>
      <c r="G41">
        <v>-95.32691192627</v>
      </c>
      <c r="H41" s="2">
        <f t="shared" si="0"/>
        <v>40544</v>
      </c>
      <c r="I41">
        <f t="shared" si="1"/>
        <v>-98.07</v>
      </c>
      <c r="J41">
        <f t="shared" si="2"/>
        <v>7.5245321802397234</v>
      </c>
      <c r="K41">
        <f>(I41-AVERAGE($I$12:I$51))^2</f>
        <v>151.2285062499993</v>
      </c>
      <c r="L41">
        <f t="shared" si="3"/>
        <v>-2.743088073729993</v>
      </c>
    </row>
    <row r="42" spans="1:12" x14ac:dyDescent="0.3">
      <c r="A42" s="2">
        <v>31133</v>
      </c>
      <c r="B42">
        <v>162.74</v>
      </c>
      <c r="C42">
        <v>-57.74</v>
      </c>
      <c r="D42">
        <v>-58.73</v>
      </c>
      <c r="F42">
        <v>44195</v>
      </c>
      <c r="G42">
        <v>-94.790908813480002</v>
      </c>
      <c r="H42" s="2">
        <f t="shared" si="0"/>
        <v>40909</v>
      </c>
      <c r="I42">
        <f t="shared" si="1"/>
        <v>-99.21</v>
      </c>
      <c r="J42">
        <f t="shared" si="2"/>
        <v>19.528366914778672</v>
      </c>
      <c r="K42">
        <f>(I42-AVERAGE($I$12:I$51))^2</f>
        <v>180.56640624999923</v>
      </c>
      <c r="L42">
        <f t="shared" si="3"/>
        <v>-4.4190911865199922</v>
      </c>
    </row>
    <row r="43" spans="1:12" x14ac:dyDescent="0.3">
      <c r="A43" s="2">
        <v>31209</v>
      </c>
      <c r="B43">
        <v>163.18</v>
      </c>
      <c r="C43">
        <v>-58.18</v>
      </c>
      <c r="D43">
        <v>-59.17</v>
      </c>
      <c r="F43">
        <v>44561</v>
      </c>
      <c r="G43">
        <v>-94.322868347170001</v>
      </c>
      <c r="H43" s="2">
        <f t="shared" si="0"/>
        <v>41275</v>
      </c>
      <c r="I43">
        <f t="shared" si="1"/>
        <v>-100.94</v>
      </c>
      <c r="J43">
        <f t="shared" si="2"/>
        <v>43.786431310884645</v>
      </c>
      <c r="K43">
        <f>(I43-AVERAGE($I$12:I$51))^2</f>
        <v>230.05305624999926</v>
      </c>
      <c r="L43">
        <f t="shared" si="3"/>
        <v>-6.6171316528299968</v>
      </c>
    </row>
    <row r="44" spans="1:12" x14ac:dyDescent="0.3">
      <c r="A44" s="2">
        <v>31237</v>
      </c>
      <c r="B44">
        <v>163.479999999999</v>
      </c>
      <c r="C44">
        <v>-58.48</v>
      </c>
      <c r="D44">
        <v>-59.47</v>
      </c>
      <c r="F44">
        <v>44926</v>
      </c>
      <c r="G44">
        <v>-94.18556213379</v>
      </c>
      <c r="H44" s="2">
        <f t="shared" si="0"/>
        <v>41640</v>
      </c>
      <c r="I44">
        <f t="shared" si="1"/>
        <v>-108.82</v>
      </c>
      <c r="J44">
        <f t="shared" si="2"/>
        <v>214.16677165996089</v>
      </c>
      <c r="K44">
        <f>(I44-AVERAGE($I$12:I$51))^2</f>
        <v>531.18725624999865</v>
      </c>
      <c r="L44">
        <f t="shared" si="3"/>
        <v>-14.634437866209993</v>
      </c>
    </row>
    <row r="45" spans="1:12" x14ac:dyDescent="0.3">
      <c r="A45" s="2">
        <v>31245</v>
      </c>
      <c r="B45">
        <v>166.4</v>
      </c>
      <c r="C45">
        <v>-61.4</v>
      </c>
      <c r="D45">
        <v>-62.39</v>
      </c>
      <c r="F45">
        <v>45291</v>
      </c>
      <c r="G45">
        <v>-93.888786315920001</v>
      </c>
      <c r="H45" s="2">
        <f t="shared" si="0"/>
        <v>42005</v>
      </c>
      <c r="I45">
        <f t="shared" si="1"/>
        <v>-103.13</v>
      </c>
      <c r="J45">
        <f t="shared" si="2"/>
        <v>85.400030354827351</v>
      </c>
      <c r="K45">
        <f>(I45-AVERAGE($I$12:I$51))^2</f>
        <v>301.28280624999906</v>
      </c>
      <c r="L45">
        <f t="shared" si="3"/>
        <v>-9.2412136840799946</v>
      </c>
    </row>
    <row r="46" spans="1:12" x14ac:dyDescent="0.3">
      <c r="A46" s="2">
        <v>31279</v>
      </c>
      <c r="B46">
        <v>163.69</v>
      </c>
      <c r="C46">
        <v>-58.69</v>
      </c>
      <c r="D46">
        <v>-59.68</v>
      </c>
      <c r="F46">
        <v>45656</v>
      </c>
      <c r="G46">
        <v>-91.460556030269998</v>
      </c>
      <c r="H46" s="2">
        <f t="shared" si="0"/>
        <v>42370</v>
      </c>
      <c r="I46">
        <f t="shared" si="1"/>
        <v>-108.37</v>
      </c>
      <c r="J46">
        <f t="shared" si="2"/>
        <v>285.92929536543846</v>
      </c>
      <c r="K46">
        <f>(I46-AVERAGE($I$12:I$51))^2</f>
        <v>510.64700624999921</v>
      </c>
      <c r="L46">
        <f t="shared" si="3"/>
        <v>-16.909443969730006</v>
      </c>
    </row>
    <row r="47" spans="1:12" x14ac:dyDescent="0.3">
      <c r="A47" s="2">
        <v>31308</v>
      </c>
      <c r="B47">
        <v>166.97</v>
      </c>
      <c r="C47">
        <v>-61.97</v>
      </c>
      <c r="D47">
        <v>-62.96</v>
      </c>
      <c r="F47">
        <v>46022</v>
      </c>
      <c r="G47">
        <v>-92.171745300289999</v>
      </c>
      <c r="H47" s="2">
        <f t="shared" si="0"/>
        <v>42736</v>
      </c>
      <c r="I47">
        <f t="shared" si="1"/>
        <v>-102.53</v>
      </c>
      <c r="J47">
        <f t="shared" si="2"/>
        <v>107.29344042406436</v>
      </c>
      <c r="K47">
        <f>(I47-AVERAGE($I$12:I$51))^2</f>
        <v>280.81380624999929</v>
      </c>
      <c r="L47">
        <f t="shared" si="3"/>
        <v>-10.358254699710002</v>
      </c>
    </row>
    <row r="48" spans="1:12" x14ac:dyDescent="0.3">
      <c r="A48" s="2">
        <v>31320</v>
      </c>
      <c r="B48">
        <v>163.93</v>
      </c>
      <c r="C48">
        <v>-58.93</v>
      </c>
      <c r="D48">
        <v>-59.92</v>
      </c>
      <c r="F48">
        <v>46387</v>
      </c>
      <c r="G48">
        <v>-90.692108154300001</v>
      </c>
      <c r="H48" s="2">
        <f t="shared" si="0"/>
        <v>43101</v>
      </c>
      <c r="I48">
        <f t="shared" si="1"/>
        <v>-100.94</v>
      </c>
      <c r="J48">
        <f t="shared" si="2"/>
        <v>105.01928728116448</v>
      </c>
      <c r="K48">
        <f>(I48-AVERAGE($I$12:I$51))^2</f>
        <v>230.05305624999926</v>
      </c>
      <c r="L48">
        <f t="shared" si="3"/>
        <v>-10.247891845699996</v>
      </c>
    </row>
    <row r="49" spans="1:12" x14ac:dyDescent="0.3">
      <c r="A49" s="2">
        <v>31370</v>
      </c>
      <c r="B49">
        <v>164.29</v>
      </c>
      <c r="C49">
        <v>-59.29</v>
      </c>
      <c r="D49">
        <v>-60.28</v>
      </c>
      <c r="F49">
        <v>46752</v>
      </c>
      <c r="G49">
        <v>-88.221405029300001</v>
      </c>
      <c r="H49" s="2">
        <f t="shared" si="0"/>
        <v>43466</v>
      </c>
      <c r="I49">
        <f t="shared" si="1"/>
        <v>-99.24</v>
      </c>
      <c r="J49">
        <f t="shared" si="2"/>
        <v>121.40943512833519</v>
      </c>
      <c r="K49">
        <f>(I49-AVERAGE($I$12:I$51))^2</f>
        <v>181.37355624999927</v>
      </c>
      <c r="L49">
        <f t="shared" si="3"/>
        <v>-11.018594970699993</v>
      </c>
    </row>
    <row r="50" spans="1:12" x14ac:dyDescent="0.3">
      <c r="A50" s="2">
        <v>31419</v>
      </c>
      <c r="B50">
        <v>164.61</v>
      </c>
      <c r="C50">
        <v>-59.61</v>
      </c>
      <c r="D50">
        <v>-60.6</v>
      </c>
      <c r="F50">
        <v>47117</v>
      </c>
      <c r="G50">
        <v>-87.407150268549998</v>
      </c>
      <c r="H50" s="2">
        <f t="shared" si="0"/>
        <v>43831</v>
      </c>
      <c r="I50">
        <f t="shared" si="1"/>
        <v>-98.81</v>
      </c>
      <c r="J50">
        <f t="shared" si="2"/>
        <v>130.02498199802943</v>
      </c>
      <c r="K50">
        <f>(I50-AVERAGE($I$12:I$51))^2</f>
        <v>169.97640624999948</v>
      </c>
      <c r="L50">
        <f t="shared" si="3"/>
        <v>-11.402849731450004</v>
      </c>
    </row>
    <row r="51" spans="1:12" x14ac:dyDescent="0.3">
      <c r="A51" s="2">
        <v>31467</v>
      </c>
      <c r="B51">
        <v>164.52</v>
      </c>
      <c r="C51">
        <v>-59.52</v>
      </c>
      <c r="D51">
        <v>-60.51</v>
      </c>
      <c r="F51">
        <v>47483</v>
      </c>
      <c r="G51">
        <v>-92.865242004389998</v>
      </c>
      <c r="H51" s="2">
        <f t="shared" si="0"/>
        <v>44197</v>
      </c>
      <c r="I51">
        <f t="shared" si="1"/>
        <v>-98.03</v>
      </c>
      <c r="J51">
        <f t="shared" si="2"/>
        <v>26.674725153217459</v>
      </c>
      <c r="K51">
        <f>(I51-AVERAGE($I$12:I$51))^2</f>
        <v>150.24630624999949</v>
      </c>
      <c r="L51">
        <f t="shared" si="3"/>
        <v>-5.1647579956100031</v>
      </c>
    </row>
    <row r="52" spans="1:12" x14ac:dyDescent="0.3">
      <c r="A52" s="2">
        <v>31488</v>
      </c>
      <c r="B52">
        <v>167.38</v>
      </c>
      <c r="C52">
        <v>-62.38</v>
      </c>
      <c r="D52">
        <v>-63.37</v>
      </c>
      <c r="F52">
        <v>47848</v>
      </c>
      <c r="G52">
        <v>-97.012252807620001</v>
      </c>
      <c r="H52" s="2">
        <f t="shared" si="0"/>
        <v>44562</v>
      </c>
      <c r="I52">
        <f t="shared" si="1"/>
        <v>-96.65</v>
      </c>
      <c r="J52">
        <f t="shared" si="2"/>
        <v>0.13122709662856952</v>
      </c>
      <c r="K52">
        <f>(I52-AVERAGE($I$12:I$51))^2</f>
        <v>118.32000624999964</v>
      </c>
      <c r="L52">
        <f t="shared" si="3"/>
        <v>0.36225280761999556</v>
      </c>
    </row>
    <row r="53" spans="1:12" x14ac:dyDescent="0.3">
      <c r="A53" s="2">
        <v>31610</v>
      </c>
      <c r="B53">
        <v>165.82</v>
      </c>
      <c r="C53">
        <v>-60.82</v>
      </c>
      <c r="D53">
        <v>-61.81</v>
      </c>
      <c r="F53">
        <v>48213</v>
      </c>
      <c r="G53">
        <v>-100.097038269</v>
      </c>
      <c r="H53" s="2">
        <f t="shared" si="0"/>
        <v>44927</v>
      </c>
      <c r="I53">
        <f t="shared" si="1"/>
        <v>-96.65</v>
      </c>
      <c r="J53">
        <f t="shared" si="2"/>
        <v>11.882072827950443</v>
      </c>
      <c r="K53">
        <f>(I53-AVERAGE($I$12:I$51))^2</f>
        <v>118.32000624999964</v>
      </c>
      <c r="L53">
        <f t="shared" si="3"/>
        <v>3.4470382689999894</v>
      </c>
    </row>
    <row r="54" spans="1:12" x14ac:dyDescent="0.3">
      <c r="A54" s="2">
        <v>31635</v>
      </c>
      <c r="B54">
        <v>165.82</v>
      </c>
      <c r="C54">
        <v>-60.82</v>
      </c>
      <c r="D54">
        <v>-61.81</v>
      </c>
      <c r="F54">
        <v>48578</v>
      </c>
      <c r="G54">
        <v>-102.8041305542</v>
      </c>
      <c r="H54" s="2">
        <f t="shared" si="0"/>
        <v>45292</v>
      </c>
      <c r="I54">
        <f t="shared" si="1"/>
        <v>-96.65</v>
      </c>
      <c r="J54">
        <f t="shared" si="2"/>
        <v>37.873322878137934</v>
      </c>
      <c r="K54">
        <f>(I54-AVERAGE($I$12:I$51))^2</f>
        <v>118.32000624999964</v>
      </c>
      <c r="L54">
        <f t="shared" si="3"/>
        <v>6.1541305541999947</v>
      </c>
    </row>
    <row r="55" spans="1:12" x14ac:dyDescent="0.3">
      <c r="A55" s="2">
        <v>31677</v>
      </c>
      <c r="B55">
        <v>166</v>
      </c>
      <c r="C55">
        <v>-61</v>
      </c>
      <c r="D55">
        <v>-61.99</v>
      </c>
      <c r="F55">
        <v>48944</v>
      </c>
      <c r="G55">
        <v>-105.1661148071</v>
      </c>
      <c r="H55" s="2">
        <f t="shared" si="0"/>
        <v>45658</v>
      </c>
      <c r="I55">
        <f t="shared" si="1"/>
        <v>-96.65</v>
      </c>
      <c r="J55">
        <f t="shared" si="2"/>
        <v>72.524211407707796</v>
      </c>
      <c r="K55">
        <f>(I55-AVERAGE($I$12:I$51))^2</f>
        <v>118.32000624999964</v>
      </c>
      <c r="L55">
        <f t="shared" si="3"/>
        <v>8.5161148070999957</v>
      </c>
    </row>
    <row r="56" spans="1:12" x14ac:dyDescent="0.3">
      <c r="A56" s="2">
        <v>31734</v>
      </c>
      <c r="B56">
        <v>166.35</v>
      </c>
      <c r="C56">
        <v>-61.35</v>
      </c>
      <c r="D56">
        <v>-62.34</v>
      </c>
      <c r="F56">
        <v>49309</v>
      </c>
      <c r="G56">
        <v>-108.2652206421</v>
      </c>
      <c r="H56" s="2">
        <f t="shared" si="0"/>
        <v>46023</v>
      </c>
      <c r="I56">
        <f t="shared" si="1"/>
        <v>-96.65</v>
      </c>
      <c r="J56">
        <f t="shared" si="2"/>
        <v>134.9133505646659</v>
      </c>
      <c r="K56">
        <f>(I56-AVERAGE($I$12:I$51))^2</f>
        <v>118.32000624999964</v>
      </c>
      <c r="L56">
        <f t="shared" si="3"/>
        <v>11.615220642099999</v>
      </c>
    </row>
    <row r="57" spans="1:12" x14ac:dyDescent="0.3">
      <c r="A57" s="2">
        <v>31790</v>
      </c>
      <c r="B57">
        <v>166.48</v>
      </c>
      <c r="C57">
        <v>-61.48</v>
      </c>
      <c r="D57">
        <v>-62.47</v>
      </c>
      <c r="F57">
        <v>49674</v>
      </c>
      <c r="G57">
        <v>-109.9267044067</v>
      </c>
      <c r="H57" s="2">
        <f t="shared" si="0"/>
        <v>46388</v>
      </c>
      <c r="I57">
        <f t="shared" si="1"/>
        <v>-96.65</v>
      </c>
      <c r="J57">
        <f t="shared" si="2"/>
        <v>176.27087990288697</v>
      </c>
      <c r="K57">
        <f>(I57-AVERAGE($I$12:I$51))^2</f>
        <v>118.32000624999964</v>
      </c>
      <c r="L57">
        <f t="shared" si="3"/>
        <v>13.276704406699992</v>
      </c>
    </row>
    <row r="58" spans="1:12" x14ac:dyDescent="0.3">
      <c r="A58" s="2">
        <v>31819</v>
      </c>
      <c r="B58">
        <v>169.29</v>
      </c>
      <c r="C58">
        <v>-64.290000000000006</v>
      </c>
      <c r="D58">
        <v>-65.28</v>
      </c>
      <c r="F58">
        <v>50039</v>
      </c>
      <c r="G58">
        <v>-111.4060668945</v>
      </c>
      <c r="H58" s="2">
        <f t="shared" si="0"/>
        <v>46753</v>
      </c>
      <c r="I58">
        <f t="shared" si="1"/>
        <v>-96.65</v>
      </c>
      <c r="J58">
        <f t="shared" si="2"/>
        <v>217.74151019495872</v>
      </c>
      <c r="K58">
        <f>(I58-AVERAGE($I$12:I$51))^2</f>
        <v>118.32000624999964</v>
      </c>
      <c r="L58">
        <f t="shared" si="3"/>
        <v>14.756066894499995</v>
      </c>
    </row>
    <row r="59" spans="1:12" x14ac:dyDescent="0.3">
      <c r="A59" s="2">
        <v>31852</v>
      </c>
      <c r="B59">
        <v>169.54</v>
      </c>
      <c r="C59">
        <v>-64.540000000000006</v>
      </c>
      <c r="D59">
        <v>-65.53</v>
      </c>
      <c r="F59">
        <v>50405</v>
      </c>
      <c r="G59">
        <v>-112.72724151609999</v>
      </c>
      <c r="H59" s="2">
        <f t="shared" si="0"/>
        <v>47119</v>
      </c>
      <c r="I59">
        <f t="shared" si="1"/>
        <v>-96.65</v>
      </c>
      <c r="J59">
        <f t="shared" si="2"/>
        <v>258.47769476700904</v>
      </c>
      <c r="K59">
        <f>(I59-AVERAGE($I$12:I$51))^2</f>
        <v>118.32000624999964</v>
      </c>
      <c r="L59">
        <f t="shared" si="3"/>
        <v>16.077241516099988</v>
      </c>
    </row>
    <row r="60" spans="1:12" x14ac:dyDescent="0.3">
      <c r="A60" s="2">
        <v>31854</v>
      </c>
      <c r="B60">
        <v>166.8</v>
      </c>
      <c r="C60">
        <v>-61.8</v>
      </c>
      <c r="D60">
        <v>-62.79</v>
      </c>
      <c r="F60">
        <v>50770</v>
      </c>
      <c r="G60">
        <v>-113.890586853</v>
      </c>
      <c r="H60" s="2">
        <f t="shared" si="0"/>
        <v>47484</v>
      </c>
      <c r="I60">
        <f t="shared" si="1"/>
        <v>-96.65</v>
      </c>
      <c r="J60">
        <f t="shared" si="2"/>
        <v>297.23783503583633</v>
      </c>
      <c r="K60">
        <f>(I60-AVERAGE($I$12:I$51))^2</f>
        <v>118.32000624999964</v>
      </c>
      <c r="L60">
        <f t="shared" si="3"/>
        <v>17.240586852999996</v>
      </c>
    </row>
    <row r="61" spans="1:12" x14ac:dyDescent="0.3">
      <c r="A61" s="2">
        <v>31902</v>
      </c>
      <c r="B61">
        <v>167.06</v>
      </c>
      <c r="C61">
        <v>-62.06</v>
      </c>
      <c r="D61">
        <v>-63.05</v>
      </c>
      <c r="F61">
        <v>51135</v>
      </c>
      <c r="G61">
        <v>-114.9400253296</v>
      </c>
      <c r="H61" s="2">
        <f t="shared" si="0"/>
        <v>47849</v>
      </c>
      <c r="I61">
        <f t="shared" si="1"/>
        <v>-96.65</v>
      </c>
      <c r="J61">
        <f t="shared" si="2"/>
        <v>334.52502655740955</v>
      </c>
      <c r="K61">
        <f>(I61-AVERAGE($I$12:I$51))^2</f>
        <v>118.32000624999964</v>
      </c>
      <c r="L61">
        <f t="shared" si="3"/>
        <v>18.290025329599999</v>
      </c>
    </row>
    <row r="62" spans="1:12" x14ac:dyDescent="0.3">
      <c r="A62" s="2">
        <v>31946</v>
      </c>
      <c r="B62">
        <v>167.7</v>
      </c>
      <c r="C62">
        <v>-62.7</v>
      </c>
      <c r="D62">
        <v>-63.69</v>
      </c>
      <c r="F62">
        <v>51500</v>
      </c>
      <c r="G62">
        <v>-115.9005432129</v>
      </c>
      <c r="H62" s="2">
        <f t="shared" si="0"/>
        <v>48214</v>
      </c>
      <c r="I62">
        <f t="shared" si="1"/>
        <v>-96.65</v>
      </c>
      <c r="J62">
        <f t="shared" si="2"/>
        <v>370.5834139917302</v>
      </c>
      <c r="K62">
        <f>(I62-AVERAGE($I$12:I$51))^2</f>
        <v>118.32000624999964</v>
      </c>
      <c r="L62">
        <f t="shared" si="3"/>
        <v>19.250543212899998</v>
      </c>
    </row>
    <row r="63" spans="1:12" x14ac:dyDescent="0.3">
      <c r="A63" s="2">
        <v>31985</v>
      </c>
      <c r="B63">
        <v>170.93</v>
      </c>
      <c r="C63">
        <v>-65.930000000000007</v>
      </c>
      <c r="D63">
        <v>-66.92</v>
      </c>
      <c r="F63">
        <v>51866</v>
      </c>
      <c r="G63">
        <v>-109.7958908081</v>
      </c>
      <c r="H63" s="2">
        <f t="shared" si="0"/>
        <v>48580</v>
      </c>
      <c r="I63">
        <f t="shared" si="1"/>
        <v>-96.65</v>
      </c>
      <c r="J63">
        <f t="shared" si="2"/>
        <v>172.81444513848786</v>
      </c>
      <c r="K63">
        <f>(I63-AVERAGE($I$12:I$51))^2</f>
        <v>118.32000624999964</v>
      </c>
      <c r="L63">
        <f t="shared" si="3"/>
        <v>13.145890808099992</v>
      </c>
    </row>
    <row r="64" spans="1:12" x14ac:dyDescent="0.3">
      <c r="A64" s="2">
        <v>31995</v>
      </c>
      <c r="B64">
        <v>168.17</v>
      </c>
      <c r="C64">
        <v>-63.17</v>
      </c>
      <c r="D64">
        <v>-64.16</v>
      </c>
      <c r="F64">
        <v>52231</v>
      </c>
      <c r="G64">
        <v>-107.53787994379999</v>
      </c>
      <c r="H64" s="2">
        <f t="shared" si="0"/>
        <v>48945</v>
      </c>
      <c r="I64">
        <f t="shared" si="1"/>
        <v>-96.65</v>
      </c>
      <c r="J64">
        <f t="shared" si="2"/>
        <v>118.54592967060202</v>
      </c>
      <c r="K64">
        <f>(I64-AVERAGE($I$12:I$51))^2</f>
        <v>118.32000624999964</v>
      </c>
      <c r="L64">
        <f t="shared" si="3"/>
        <v>10.887879943799987</v>
      </c>
    </row>
    <row r="65" spans="1:12" x14ac:dyDescent="0.3">
      <c r="A65" s="2">
        <v>32037</v>
      </c>
      <c r="B65">
        <v>168.68</v>
      </c>
      <c r="C65">
        <v>-63.68</v>
      </c>
      <c r="D65">
        <v>-64.67</v>
      </c>
      <c r="F65">
        <v>52596</v>
      </c>
      <c r="G65">
        <v>-106.0739440918</v>
      </c>
      <c r="H65" s="2">
        <f t="shared" si="0"/>
        <v>49310</v>
      </c>
      <c r="I65">
        <f t="shared" si="1"/>
        <v>-96.65</v>
      </c>
      <c r="J65">
        <f t="shared" si="2"/>
        <v>88.810722245372048</v>
      </c>
      <c r="K65">
        <f>(I65-AVERAGE($I$12:I$51))^2</f>
        <v>118.32000624999964</v>
      </c>
      <c r="L65">
        <f t="shared" si="3"/>
        <v>9.4239440917999957</v>
      </c>
    </row>
    <row r="66" spans="1:12" x14ac:dyDescent="0.3">
      <c r="A66" s="2">
        <v>32101</v>
      </c>
      <c r="B66">
        <v>169.16</v>
      </c>
      <c r="C66">
        <v>-64.16</v>
      </c>
      <c r="D66">
        <v>-65.150000000000006</v>
      </c>
      <c r="F66">
        <v>52961</v>
      </c>
      <c r="G66">
        <v>-105.021446228</v>
      </c>
      <c r="H66" s="2">
        <f t="shared" si="0"/>
        <v>49675</v>
      </c>
      <c r="I66">
        <f t="shared" si="1"/>
        <v>-96.65</v>
      </c>
      <c r="J66">
        <f t="shared" si="2"/>
        <v>70.081111948295373</v>
      </c>
      <c r="K66">
        <f>(I66-AVERAGE($I$12:I$51))^2</f>
        <v>118.32000624999964</v>
      </c>
      <c r="L66">
        <f t="shared" si="3"/>
        <v>8.3714462279999964</v>
      </c>
    </row>
    <row r="67" spans="1:12" x14ac:dyDescent="0.3">
      <c r="A67" s="2">
        <v>32161</v>
      </c>
      <c r="B67">
        <v>169.55</v>
      </c>
      <c r="C67">
        <v>-64.55</v>
      </c>
      <c r="D67">
        <v>-65.540000000000006</v>
      </c>
      <c r="F67">
        <v>53327</v>
      </c>
      <c r="G67">
        <v>-104.2336807251</v>
      </c>
      <c r="H67" s="2">
        <f t="shared" si="0"/>
        <v>50041</v>
      </c>
      <c r="I67">
        <f t="shared" si="1"/>
        <v>-96.65</v>
      </c>
      <c r="J67">
        <f t="shared" si="2"/>
        <v>57.51221334025319</v>
      </c>
      <c r="K67">
        <f>(I67-AVERAGE($I$12:I$51))^2</f>
        <v>118.32000624999964</v>
      </c>
      <c r="L67">
        <f t="shared" si="3"/>
        <v>7.5836807250999954</v>
      </c>
    </row>
    <row r="68" spans="1:12" x14ac:dyDescent="0.3">
      <c r="A68" s="2">
        <v>32205</v>
      </c>
      <c r="B68">
        <v>170.1</v>
      </c>
      <c r="C68">
        <v>-65.099999999999895</v>
      </c>
      <c r="D68">
        <v>-66.09</v>
      </c>
      <c r="F68">
        <v>53692</v>
      </c>
      <c r="G68">
        <v>-103.63679504389999</v>
      </c>
      <c r="H68" s="2">
        <f t="shared" ref="H68:H82" si="4">$H$2+F68-$F$2+1</f>
        <v>50406</v>
      </c>
      <c r="I68">
        <f t="shared" ref="I68:I82" si="5">IFERROR(VLOOKUP(H68,A:D,4,FALSE),IFERROR(VLOOKUP(H68,A:D,4),0))</f>
        <v>-96.65</v>
      </c>
      <c r="J68">
        <f t="shared" si="2"/>
        <v>48.815304985465438</v>
      </c>
      <c r="K68">
        <f>(I68-AVERAGE($I$12:I$51))^2</f>
        <v>118.32000624999964</v>
      </c>
      <c r="L68">
        <f t="shared" si="3"/>
        <v>6.9867950438999884</v>
      </c>
    </row>
    <row r="69" spans="1:12" x14ac:dyDescent="0.3">
      <c r="A69" s="2">
        <v>32216</v>
      </c>
      <c r="B69">
        <v>171.49</v>
      </c>
      <c r="C69">
        <v>-66.489999999999895</v>
      </c>
      <c r="D69">
        <v>-67.48</v>
      </c>
      <c r="F69">
        <v>54057</v>
      </c>
      <c r="G69">
        <v>-103.1812515259</v>
      </c>
      <c r="H69" s="2">
        <f t="shared" si="4"/>
        <v>50771</v>
      </c>
      <c r="I69">
        <f t="shared" si="5"/>
        <v>-96.65</v>
      </c>
      <c r="J69">
        <f t="shared" si="2"/>
        <v>42.657246494570941</v>
      </c>
      <c r="K69">
        <f>(I69-AVERAGE($I$12:I$51))^2</f>
        <v>118.32000624999964</v>
      </c>
      <c r="L69">
        <f t="shared" si="3"/>
        <v>6.5312515258999895</v>
      </c>
    </row>
    <row r="70" spans="1:12" x14ac:dyDescent="0.3">
      <c r="A70" s="2">
        <v>32274</v>
      </c>
      <c r="B70">
        <v>170.1</v>
      </c>
      <c r="C70">
        <v>-65.099999999999895</v>
      </c>
      <c r="D70">
        <v>-66.09</v>
      </c>
      <c r="F70">
        <v>54422</v>
      </c>
      <c r="G70">
        <v>-102.8340759277</v>
      </c>
      <c r="H70" s="2">
        <f t="shared" si="4"/>
        <v>51136</v>
      </c>
      <c r="I70">
        <f t="shared" si="5"/>
        <v>-96.65</v>
      </c>
      <c r="J70">
        <f t="shared" si="2"/>
        <v>38.242795079558533</v>
      </c>
      <c r="K70">
        <f>(I70-AVERAGE($I$12:I$51))^2</f>
        <v>118.32000624999964</v>
      </c>
      <c r="L70">
        <f t="shared" si="3"/>
        <v>6.1840759276999933</v>
      </c>
    </row>
    <row r="71" spans="1:12" x14ac:dyDescent="0.3">
      <c r="A71" s="2">
        <v>32317</v>
      </c>
      <c r="B71">
        <v>170.38</v>
      </c>
      <c r="C71">
        <v>-65.38</v>
      </c>
      <c r="D71">
        <v>-66.37</v>
      </c>
      <c r="F71">
        <v>54788</v>
      </c>
      <c r="G71">
        <v>-102.5711517334</v>
      </c>
      <c r="H71" s="2">
        <f t="shared" si="4"/>
        <v>51502</v>
      </c>
      <c r="I71">
        <f t="shared" si="5"/>
        <v>-96.65</v>
      </c>
      <c r="J71">
        <f t="shared" si="2"/>
        <v>35.060037849945765</v>
      </c>
      <c r="K71">
        <f>(I71-AVERAGE($I$12:I$51))^2</f>
        <v>118.32000624999964</v>
      </c>
      <c r="L71">
        <f t="shared" si="3"/>
        <v>5.921151733399995</v>
      </c>
    </row>
    <row r="72" spans="1:12" x14ac:dyDescent="0.3">
      <c r="A72" s="2">
        <v>32380</v>
      </c>
      <c r="B72">
        <v>170.95</v>
      </c>
      <c r="C72">
        <v>-65.95</v>
      </c>
      <c r="D72">
        <v>-66.94</v>
      </c>
      <c r="F72">
        <v>55153</v>
      </c>
      <c r="G72">
        <v>-102.3766403198</v>
      </c>
      <c r="H72" s="2">
        <f t="shared" si="4"/>
        <v>51867</v>
      </c>
      <c r="I72">
        <f t="shared" si="5"/>
        <v>-96.65</v>
      </c>
      <c r="J72">
        <f t="shared" si="2"/>
        <v>32.794409352359018</v>
      </c>
      <c r="K72">
        <f>(I72-AVERAGE($I$12:I$51))^2</f>
        <v>118.32000624999964</v>
      </c>
      <c r="L72">
        <f t="shared" si="3"/>
        <v>5.7266403197999978</v>
      </c>
    </row>
    <row r="73" spans="1:12" x14ac:dyDescent="0.3">
      <c r="A73" s="2">
        <v>32434</v>
      </c>
      <c r="B73">
        <v>171.45</v>
      </c>
      <c r="C73">
        <v>-66.45</v>
      </c>
      <c r="D73">
        <v>-67.44</v>
      </c>
      <c r="F73">
        <v>55518</v>
      </c>
      <c r="G73">
        <v>-102.2362213135</v>
      </c>
      <c r="H73" s="2">
        <f t="shared" si="4"/>
        <v>52232</v>
      </c>
      <c r="I73">
        <f t="shared" si="5"/>
        <v>-96.65</v>
      </c>
      <c r="J73">
        <f t="shared" si="2"/>
        <v>31.205868563401559</v>
      </c>
      <c r="K73">
        <f>(I73-AVERAGE($I$12:I$51))^2</f>
        <v>118.32000624999964</v>
      </c>
      <c r="L73">
        <f t="shared" si="3"/>
        <v>5.5862213134999905</v>
      </c>
    </row>
    <row r="74" spans="1:12" x14ac:dyDescent="0.3">
      <c r="A74" s="2">
        <v>32464</v>
      </c>
      <c r="B74">
        <v>171.4</v>
      </c>
      <c r="C74">
        <v>-66.400000000000006</v>
      </c>
      <c r="D74">
        <v>-67.39</v>
      </c>
      <c r="F74">
        <v>55883</v>
      </c>
      <c r="G74">
        <v>-102.13957214360001</v>
      </c>
      <c r="H74" s="2">
        <f t="shared" si="4"/>
        <v>52597</v>
      </c>
      <c r="I74">
        <f t="shared" si="5"/>
        <v>-96.65</v>
      </c>
      <c r="J74">
        <f t="shared" si="2"/>
        <v>30.135402319789101</v>
      </c>
      <c r="K74">
        <f>(I74-AVERAGE($I$12:I$51))^2</f>
        <v>118.32000624999964</v>
      </c>
      <c r="L74">
        <f t="shared" si="3"/>
        <v>5.4895721436000002</v>
      </c>
    </row>
    <row r="75" spans="1:12" x14ac:dyDescent="0.3">
      <c r="A75" s="2">
        <v>32490</v>
      </c>
      <c r="B75">
        <v>171.53</v>
      </c>
      <c r="C75">
        <v>-66.53</v>
      </c>
      <c r="D75">
        <v>-67.52</v>
      </c>
      <c r="F75">
        <v>56249</v>
      </c>
      <c r="G75">
        <v>-102.078918457</v>
      </c>
      <c r="H75" s="2">
        <f t="shared" si="4"/>
        <v>52963</v>
      </c>
      <c r="I75">
        <f t="shared" si="5"/>
        <v>-96.65</v>
      </c>
      <c r="J75">
        <f t="shared" si="2"/>
        <v>29.473155612755203</v>
      </c>
      <c r="K75">
        <f>(I75-AVERAGE($I$12:I$51))^2</f>
        <v>118.32000624999964</v>
      </c>
      <c r="L75">
        <f t="shared" si="3"/>
        <v>5.4289184569999946</v>
      </c>
    </row>
    <row r="76" spans="1:12" x14ac:dyDescent="0.3">
      <c r="A76" s="2">
        <v>32521</v>
      </c>
      <c r="B76">
        <v>171.6</v>
      </c>
      <c r="C76">
        <v>-66.599999999999895</v>
      </c>
      <c r="D76">
        <v>-67.59</v>
      </c>
      <c r="F76">
        <v>56614</v>
      </c>
      <c r="G76">
        <v>-102.0477981567</v>
      </c>
      <c r="H76" s="2">
        <f t="shared" si="4"/>
        <v>53328</v>
      </c>
      <c r="I76">
        <f t="shared" si="5"/>
        <v>-96.65</v>
      </c>
      <c r="J76">
        <f t="shared" si="2"/>
        <v>29.136224940473827</v>
      </c>
      <c r="K76">
        <f>(I76-AVERAGE($I$12:I$51))^2</f>
        <v>118.32000624999964</v>
      </c>
      <c r="L76">
        <f t="shared" si="3"/>
        <v>5.3977981566999915</v>
      </c>
    </row>
    <row r="77" spans="1:12" x14ac:dyDescent="0.3">
      <c r="A77" s="2">
        <v>32568</v>
      </c>
      <c r="B77">
        <v>171.9</v>
      </c>
      <c r="C77">
        <v>-66.900000000000006</v>
      </c>
      <c r="D77">
        <v>-67.89</v>
      </c>
      <c r="F77">
        <v>56979</v>
      </c>
      <c r="G77">
        <v>-102.04108428959999</v>
      </c>
      <c r="H77" s="2">
        <f t="shared" si="4"/>
        <v>53693</v>
      </c>
      <c r="I77">
        <f t="shared" si="5"/>
        <v>-96.65</v>
      </c>
      <c r="J77">
        <f t="shared" ref="J77:J82" si="6">(I77-G77)^2</f>
        <v>29.063789817571806</v>
      </c>
      <c r="K77">
        <f>(I77-AVERAGE($I$12:I$51))^2</f>
        <v>118.32000624999964</v>
      </c>
      <c r="L77">
        <f t="shared" ref="L77:L82" si="7">(I77-G77)</f>
        <v>5.3910842895999878</v>
      </c>
    </row>
    <row r="78" spans="1:12" x14ac:dyDescent="0.3">
      <c r="A78" s="2">
        <v>32587</v>
      </c>
      <c r="B78">
        <v>171.98</v>
      </c>
      <c r="C78">
        <v>-66.98</v>
      </c>
      <c r="D78">
        <v>-67.97</v>
      </c>
      <c r="F78">
        <v>57344</v>
      </c>
      <c r="G78">
        <v>-102.0545578003</v>
      </c>
      <c r="H78" s="2">
        <f t="shared" si="4"/>
        <v>54058</v>
      </c>
      <c r="I78">
        <f t="shared" si="5"/>
        <v>-96.65</v>
      </c>
      <c r="J78">
        <f t="shared" si="6"/>
        <v>29.209245016783548</v>
      </c>
      <c r="K78">
        <f>(I78-AVERAGE($I$12:I$51))^2</f>
        <v>118.32000624999964</v>
      </c>
      <c r="L78">
        <f t="shared" si="7"/>
        <v>5.4045578002999974</v>
      </c>
    </row>
    <row r="79" spans="1:12" x14ac:dyDescent="0.3">
      <c r="A79" s="2">
        <v>32629</v>
      </c>
      <c r="B79">
        <v>171.7</v>
      </c>
      <c r="C79">
        <v>-66.7</v>
      </c>
      <c r="D79">
        <v>-67.69</v>
      </c>
      <c r="F79">
        <v>57710</v>
      </c>
      <c r="G79">
        <v>-102.0849761963</v>
      </c>
      <c r="H79" s="2">
        <f t="shared" si="4"/>
        <v>54424</v>
      </c>
      <c r="I79">
        <f t="shared" si="5"/>
        <v>-96.65</v>
      </c>
      <c r="J79">
        <f t="shared" si="6"/>
        <v>29.538966254347606</v>
      </c>
      <c r="K79">
        <f>(I79-AVERAGE($I$12:I$51))^2</f>
        <v>118.32000624999964</v>
      </c>
      <c r="L79">
        <f t="shared" si="7"/>
        <v>5.4349761962999992</v>
      </c>
    </row>
    <row r="80" spans="1:12" x14ac:dyDescent="0.3">
      <c r="A80" s="2">
        <v>32679</v>
      </c>
      <c r="B80">
        <v>172.01</v>
      </c>
      <c r="C80">
        <v>-67.010000000000005</v>
      </c>
      <c r="D80">
        <v>-68</v>
      </c>
      <c r="F80">
        <v>58075</v>
      </c>
      <c r="G80">
        <v>-102.129196167</v>
      </c>
      <c r="H80" s="2">
        <f t="shared" si="4"/>
        <v>54789</v>
      </c>
      <c r="I80">
        <f t="shared" si="5"/>
        <v>-96.65</v>
      </c>
      <c r="J80">
        <f t="shared" si="6"/>
        <v>30.021590636467469</v>
      </c>
      <c r="K80">
        <f>(I80-AVERAGE($I$12:I$51))^2</f>
        <v>118.32000624999964</v>
      </c>
      <c r="L80">
        <f t="shared" si="7"/>
        <v>5.4791961669999978</v>
      </c>
    </row>
    <row r="81" spans="1:12" x14ac:dyDescent="0.3">
      <c r="A81" s="2">
        <v>32685</v>
      </c>
      <c r="B81">
        <v>171.7</v>
      </c>
      <c r="C81">
        <v>-66.7</v>
      </c>
      <c r="D81">
        <v>-67.69</v>
      </c>
      <c r="F81">
        <v>61727</v>
      </c>
      <c r="G81">
        <v>-102.9780426025</v>
      </c>
      <c r="H81" s="2">
        <f t="shared" si="4"/>
        <v>58441</v>
      </c>
      <c r="I81">
        <f t="shared" si="5"/>
        <v>-96.65</v>
      </c>
      <c r="J81">
        <f t="shared" si="6"/>
        <v>40.044123179054864</v>
      </c>
      <c r="K81">
        <f>(I81-AVERAGE($I$12:I$51))^2</f>
        <v>118.32000624999964</v>
      </c>
      <c r="L81">
        <f t="shared" si="7"/>
        <v>6.3280426024999912</v>
      </c>
    </row>
    <row r="82" spans="1:12" x14ac:dyDescent="0.3">
      <c r="A82" s="2">
        <v>32723</v>
      </c>
      <c r="B82">
        <v>171.9</v>
      </c>
      <c r="C82">
        <v>-66.900000000000006</v>
      </c>
      <c r="D82">
        <v>-67.89</v>
      </c>
      <c r="F82">
        <v>65380</v>
      </c>
      <c r="G82">
        <v>-104.0475387573</v>
      </c>
      <c r="H82" s="2">
        <f t="shared" si="4"/>
        <v>62094</v>
      </c>
      <c r="I82">
        <f t="shared" si="5"/>
        <v>-96.65</v>
      </c>
      <c r="J82">
        <f t="shared" si="6"/>
        <v>54.723579665755594</v>
      </c>
      <c r="K82">
        <f>(I82-AVERAGE($I$12:I$51))^2</f>
        <v>118.32000624999964</v>
      </c>
      <c r="L82">
        <f t="shared" si="7"/>
        <v>7.3975387572999978</v>
      </c>
    </row>
    <row r="83" spans="1:12" x14ac:dyDescent="0.3">
      <c r="A83" s="2">
        <v>32769</v>
      </c>
      <c r="B83">
        <v>172.19</v>
      </c>
      <c r="C83">
        <v>-67.19</v>
      </c>
      <c r="D83">
        <v>-68.180000000000007</v>
      </c>
    </row>
    <row r="84" spans="1:12" x14ac:dyDescent="0.3">
      <c r="A84" s="2">
        <v>32790</v>
      </c>
      <c r="B84">
        <v>172.1</v>
      </c>
      <c r="C84">
        <v>-67.099999999999895</v>
      </c>
      <c r="D84">
        <v>-68.09</v>
      </c>
    </row>
    <row r="85" spans="1:12" x14ac:dyDescent="0.3">
      <c r="A85" s="2">
        <v>32833</v>
      </c>
      <c r="B85">
        <v>172.1</v>
      </c>
      <c r="C85">
        <v>-67.099999999999895</v>
      </c>
      <c r="D85">
        <v>-68.09</v>
      </c>
    </row>
    <row r="86" spans="1:12" x14ac:dyDescent="0.3">
      <c r="A86" s="2">
        <v>32882</v>
      </c>
      <c r="B86">
        <v>172.3</v>
      </c>
      <c r="C86">
        <v>-67.3</v>
      </c>
      <c r="D86">
        <v>-68.290000000000006</v>
      </c>
    </row>
    <row r="87" spans="1:12" x14ac:dyDescent="0.3">
      <c r="A87" s="2">
        <v>32939</v>
      </c>
      <c r="B87">
        <v>172.6</v>
      </c>
      <c r="C87">
        <v>-67.599999999999895</v>
      </c>
      <c r="D87">
        <v>-68.59</v>
      </c>
    </row>
    <row r="88" spans="1:12" x14ac:dyDescent="0.3">
      <c r="A88" s="2">
        <v>33001</v>
      </c>
      <c r="B88">
        <v>172.3</v>
      </c>
      <c r="C88">
        <v>-67.3</v>
      </c>
      <c r="D88">
        <v>-68.290000000000006</v>
      </c>
    </row>
    <row r="89" spans="1:12" x14ac:dyDescent="0.3">
      <c r="A89" s="2">
        <v>33052</v>
      </c>
      <c r="B89">
        <v>172.6</v>
      </c>
      <c r="C89">
        <v>-67.599999999999895</v>
      </c>
      <c r="D89">
        <v>-68.59</v>
      </c>
    </row>
    <row r="90" spans="1:12" x14ac:dyDescent="0.3">
      <c r="A90" s="2">
        <v>33091</v>
      </c>
      <c r="B90">
        <v>172.8</v>
      </c>
      <c r="C90">
        <v>-67.8</v>
      </c>
      <c r="D90">
        <v>-68.790000000000006</v>
      </c>
    </row>
    <row r="91" spans="1:12" x14ac:dyDescent="0.3">
      <c r="A91" s="2">
        <v>33162</v>
      </c>
      <c r="B91">
        <v>173.3</v>
      </c>
      <c r="C91">
        <v>-68.3</v>
      </c>
      <c r="D91">
        <v>-69.290000000000006</v>
      </c>
    </row>
    <row r="92" spans="1:12" x14ac:dyDescent="0.3">
      <c r="A92" s="2">
        <v>33219</v>
      </c>
      <c r="B92">
        <v>173.39</v>
      </c>
      <c r="C92">
        <v>-68.39</v>
      </c>
      <c r="D92">
        <v>-69.38</v>
      </c>
    </row>
    <row r="93" spans="1:12" x14ac:dyDescent="0.3">
      <c r="A93" s="2">
        <v>33276</v>
      </c>
      <c r="B93">
        <v>173.3</v>
      </c>
      <c r="C93">
        <v>-68.3</v>
      </c>
      <c r="D93">
        <v>-69.290000000000006</v>
      </c>
    </row>
    <row r="94" spans="1:12" x14ac:dyDescent="0.3">
      <c r="A94" s="2">
        <v>33304</v>
      </c>
      <c r="B94">
        <v>173.18</v>
      </c>
      <c r="C94">
        <v>-68.180000000000007</v>
      </c>
      <c r="D94">
        <v>-69.17</v>
      </c>
    </row>
    <row r="95" spans="1:12" x14ac:dyDescent="0.3">
      <c r="A95" s="2">
        <v>33318</v>
      </c>
      <c r="B95">
        <v>173.4</v>
      </c>
      <c r="C95">
        <v>-68.400000000000006</v>
      </c>
      <c r="D95">
        <v>-69.39</v>
      </c>
    </row>
    <row r="96" spans="1:12" x14ac:dyDescent="0.3">
      <c r="A96" s="2">
        <v>33386</v>
      </c>
      <c r="B96">
        <v>173.87</v>
      </c>
      <c r="C96">
        <v>-68.87</v>
      </c>
      <c r="D96">
        <v>-69.86</v>
      </c>
    </row>
    <row r="97" spans="1:4" x14ac:dyDescent="0.3">
      <c r="A97" s="2">
        <v>33424</v>
      </c>
      <c r="B97">
        <v>174.14</v>
      </c>
      <c r="C97">
        <v>-69.14</v>
      </c>
      <c r="D97">
        <v>-70.13</v>
      </c>
    </row>
    <row r="98" spans="1:4" x14ac:dyDescent="0.3">
      <c r="A98" s="2">
        <v>33478</v>
      </c>
      <c r="B98">
        <v>174.78</v>
      </c>
      <c r="C98">
        <v>-69.78</v>
      </c>
      <c r="D98">
        <v>-70.77</v>
      </c>
    </row>
    <row r="99" spans="1:4" x14ac:dyDescent="0.3">
      <c r="A99" s="2">
        <v>33549</v>
      </c>
      <c r="B99">
        <v>175.1</v>
      </c>
      <c r="C99">
        <v>-70.099999999999895</v>
      </c>
      <c r="D99">
        <v>-71.09</v>
      </c>
    </row>
    <row r="100" spans="1:4" x14ac:dyDescent="0.3">
      <c r="A100" s="2">
        <v>33626</v>
      </c>
      <c r="B100">
        <v>175.22</v>
      </c>
      <c r="C100">
        <v>-70.22</v>
      </c>
      <c r="D100">
        <v>-71.209999999999894</v>
      </c>
    </row>
    <row r="101" spans="1:4" x14ac:dyDescent="0.3">
      <c r="A101" s="2">
        <v>33665</v>
      </c>
      <c r="B101">
        <v>175.37</v>
      </c>
      <c r="C101">
        <v>-70.37</v>
      </c>
      <c r="D101">
        <v>-71.36</v>
      </c>
    </row>
    <row r="102" spans="1:4" x14ac:dyDescent="0.3">
      <c r="A102" s="2">
        <v>33716</v>
      </c>
      <c r="B102">
        <v>175.64</v>
      </c>
      <c r="C102">
        <v>-70.64</v>
      </c>
      <c r="D102">
        <v>-71.63</v>
      </c>
    </row>
    <row r="103" spans="1:4" x14ac:dyDescent="0.3">
      <c r="A103" s="2">
        <v>33779</v>
      </c>
      <c r="B103">
        <v>177.73</v>
      </c>
      <c r="C103">
        <v>-72.73</v>
      </c>
      <c r="D103">
        <v>-73.72</v>
      </c>
    </row>
    <row r="104" spans="1:4" x14ac:dyDescent="0.3">
      <c r="A104" s="2">
        <v>33842</v>
      </c>
      <c r="B104">
        <v>176.14</v>
      </c>
      <c r="C104">
        <v>-71.14</v>
      </c>
      <c r="D104">
        <v>-72.13</v>
      </c>
    </row>
    <row r="105" spans="1:4" x14ac:dyDescent="0.3">
      <c r="A105" s="2">
        <v>33896</v>
      </c>
      <c r="B105">
        <v>176.5</v>
      </c>
      <c r="C105">
        <v>-71.5</v>
      </c>
      <c r="D105">
        <v>-72.489999999999895</v>
      </c>
    </row>
    <row r="106" spans="1:4" x14ac:dyDescent="0.3">
      <c r="A106" s="2">
        <v>33947</v>
      </c>
      <c r="B106">
        <v>176.59</v>
      </c>
      <c r="C106">
        <v>-71.59</v>
      </c>
      <c r="D106">
        <v>-72.58</v>
      </c>
    </row>
    <row r="107" spans="1:4" x14ac:dyDescent="0.3">
      <c r="A107" s="2">
        <v>34010</v>
      </c>
      <c r="B107">
        <v>176.14</v>
      </c>
      <c r="C107">
        <v>-71.14</v>
      </c>
      <c r="D107">
        <v>-72.13</v>
      </c>
    </row>
    <row r="108" spans="1:4" x14ac:dyDescent="0.3">
      <c r="A108" s="2">
        <v>34078</v>
      </c>
      <c r="B108">
        <v>175.93</v>
      </c>
      <c r="C108">
        <v>-70.930000000000007</v>
      </c>
      <c r="D108">
        <v>-71.92</v>
      </c>
    </row>
    <row r="109" spans="1:4" x14ac:dyDescent="0.3">
      <c r="A109" s="2">
        <v>34130</v>
      </c>
      <c r="B109">
        <v>176.01</v>
      </c>
      <c r="C109">
        <v>-71.010000000000005</v>
      </c>
      <c r="D109">
        <v>-72</v>
      </c>
    </row>
    <row r="110" spans="1:4" x14ac:dyDescent="0.3">
      <c r="A110" s="2">
        <v>34200</v>
      </c>
      <c r="B110">
        <v>177.02</v>
      </c>
      <c r="C110">
        <v>-72.02</v>
      </c>
      <c r="D110">
        <v>-73.010000000000005</v>
      </c>
    </row>
    <row r="111" spans="1:4" x14ac:dyDescent="0.3">
      <c r="A111" s="2">
        <v>34263</v>
      </c>
      <c r="B111">
        <v>177.72</v>
      </c>
      <c r="C111">
        <v>-72.72</v>
      </c>
      <c r="D111">
        <v>-73.709999999999894</v>
      </c>
    </row>
    <row r="112" spans="1:4" x14ac:dyDescent="0.3">
      <c r="A112" s="2">
        <v>34337</v>
      </c>
      <c r="B112">
        <v>177.95</v>
      </c>
      <c r="C112">
        <v>-72.95</v>
      </c>
      <c r="D112">
        <v>-73.94</v>
      </c>
    </row>
    <row r="113" spans="1:4" x14ac:dyDescent="0.3">
      <c r="A113" s="2">
        <v>34382</v>
      </c>
      <c r="B113">
        <v>178.14</v>
      </c>
      <c r="C113">
        <v>-73.14</v>
      </c>
      <c r="D113">
        <v>-74.13</v>
      </c>
    </row>
    <row r="114" spans="1:4" x14ac:dyDescent="0.3">
      <c r="A114" s="2">
        <v>34435</v>
      </c>
      <c r="B114">
        <v>178.05</v>
      </c>
      <c r="C114">
        <v>-73.05</v>
      </c>
      <c r="D114">
        <v>-74.040000000000006</v>
      </c>
    </row>
    <row r="115" spans="1:4" x14ac:dyDescent="0.3">
      <c r="A115" s="2">
        <v>34502</v>
      </c>
      <c r="B115">
        <v>178.57</v>
      </c>
      <c r="C115">
        <v>-73.569999999999894</v>
      </c>
      <c r="D115">
        <v>-74.56</v>
      </c>
    </row>
    <row r="116" spans="1:4" x14ac:dyDescent="0.3">
      <c r="A116" s="2">
        <v>34556</v>
      </c>
      <c r="B116">
        <v>178.74</v>
      </c>
      <c r="C116">
        <v>-73.739999999999895</v>
      </c>
      <c r="D116">
        <v>-74.73</v>
      </c>
    </row>
    <row r="117" spans="1:4" x14ac:dyDescent="0.3">
      <c r="A117" s="2">
        <v>34641</v>
      </c>
      <c r="B117">
        <v>178.34</v>
      </c>
      <c r="C117">
        <v>-73.34</v>
      </c>
      <c r="D117">
        <v>-74.33</v>
      </c>
    </row>
    <row r="118" spans="1:4" x14ac:dyDescent="0.3">
      <c r="A118" s="2">
        <v>34705</v>
      </c>
      <c r="B118">
        <v>179.46</v>
      </c>
      <c r="C118">
        <v>-74.459999999999894</v>
      </c>
      <c r="D118">
        <v>-75.45</v>
      </c>
    </row>
    <row r="119" spans="1:4" x14ac:dyDescent="0.3">
      <c r="A119" s="2">
        <v>34775</v>
      </c>
      <c r="B119">
        <v>179.36</v>
      </c>
      <c r="C119">
        <v>-74.36</v>
      </c>
      <c r="D119">
        <v>-75.349999999999895</v>
      </c>
    </row>
    <row r="120" spans="1:4" x14ac:dyDescent="0.3">
      <c r="A120" s="2">
        <v>34822</v>
      </c>
      <c r="B120">
        <v>179.4</v>
      </c>
      <c r="C120">
        <v>-74.400000000000006</v>
      </c>
      <c r="D120">
        <v>-75.39</v>
      </c>
    </row>
    <row r="121" spans="1:4" x14ac:dyDescent="0.3">
      <c r="A121" s="2">
        <v>34890</v>
      </c>
      <c r="B121">
        <v>179.84</v>
      </c>
      <c r="C121">
        <v>-74.84</v>
      </c>
      <c r="D121">
        <v>-75.83</v>
      </c>
    </row>
    <row r="122" spans="1:4" x14ac:dyDescent="0.3">
      <c r="A122" s="2">
        <v>34990</v>
      </c>
      <c r="B122">
        <v>181.22</v>
      </c>
      <c r="C122">
        <v>-76.22</v>
      </c>
      <c r="D122">
        <v>-77.209999999999894</v>
      </c>
    </row>
    <row r="123" spans="1:4" x14ac:dyDescent="0.3">
      <c r="A123" s="2">
        <v>35555</v>
      </c>
      <c r="B123">
        <v>183.05</v>
      </c>
      <c r="C123">
        <v>-78.05</v>
      </c>
      <c r="D123">
        <v>-79.040000000000006</v>
      </c>
    </row>
    <row r="124" spans="1:4" x14ac:dyDescent="0.3">
      <c r="A124" s="2">
        <v>35633</v>
      </c>
      <c r="B124">
        <v>184.3</v>
      </c>
      <c r="C124">
        <v>-79.3</v>
      </c>
      <c r="D124">
        <v>-80.290000000000006</v>
      </c>
    </row>
    <row r="125" spans="1:4" x14ac:dyDescent="0.3">
      <c r="A125" s="2">
        <v>35738</v>
      </c>
      <c r="B125">
        <v>185</v>
      </c>
      <c r="C125">
        <v>-80</v>
      </c>
      <c r="D125">
        <v>-80.989999999999895</v>
      </c>
    </row>
    <row r="126" spans="1:4" x14ac:dyDescent="0.3">
      <c r="A126" s="2">
        <v>35815</v>
      </c>
      <c r="B126">
        <v>184.41</v>
      </c>
      <c r="C126">
        <v>-79.41</v>
      </c>
      <c r="D126">
        <v>-80.400000000000006</v>
      </c>
    </row>
    <row r="127" spans="1:4" x14ac:dyDescent="0.3">
      <c r="A127" s="2">
        <v>35919</v>
      </c>
      <c r="B127">
        <v>183.44</v>
      </c>
      <c r="C127">
        <v>-78.44</v>
      </c>
      <c r="D127">
        <v>-79.430000000000007</v>
      </c>
    </row>
    <row r="128" spans="1:4" x14ac:dyDescent="0.3">
      <c r="A128" s="2">
        <v>35977</v>
      </c>
      <c r="B128">
        <v>184.17</v>
      </c>
      <c r="C128">
        <v>-79.17</v>
      </c>
      <c r="D128">
        <v>-80.16</v>
      </c>
    </row>
    <row r="129" spans="1:4" x14ac:dyDescent="0.3">
      <c r="A129" s="2">
        <v>36090</v>
      </c>
      <c r="B129">
        <v>185.36</v>
      </c>
      <c r="C129">
        <v>-80.36</v>
      </c>
      <c r="D129">
        <v>-81.349999999999895</v>
      </c>
    </row>
    <row r="130" spans="1:4" x14ac:dyDescent="0.3">
      <c r="A130" s="2">
        <v>36164</v>
      </c>
      <c r="B130">
        <v>185.23</v>
      </c>
      <c r="C130">
        <v>-80.23</v>
      </c>
      <c r="D130">
        <v>-81.22</v>
      </c>
    </row>
    <row r="131" spans="1:4" x14ac:dyDescent="0.3">
      <c r="A131" s="2">
        <v>36272</v>
      </c>
      <c r="B131">
        <v>185.06</v>
      </c>
      <c r="C131">
        <v>-80.06</v>
      </c>
      <c r="D131">
        <v>-81.05</v>
      </c>
    </row>
    <row r="132" spans="1:4" x14ac:dyDescent="0.3">
      <c r="A132" s="2">
        <v>36349</v>
      </c>
      <c r="B132">
        <v>186.41</v>
      </c>
      <c r="C132">
        <v>-81.41</v>
      </c>
      <c r="D132">
        <v>-82.4</v>
      </c>
    </row>
    <row r="133" spans="1:4" x14ac:dyDescent="0.3">
      <c r="A133" s="2">
        <v>36494</v>
      </c>
      <c r="B133">
        <v>187.43</v>
      </c>
      <c r="C133">
        <v>-82.43</v>
      </c>
      <c r="D133">
        <v>-83.42</v>
      </c>
    </row>
    <row r="134" spans="1:4" x14ac:dyDescent="0.3">
      <c r="A134" s="2">
        <v>36558</v>
      </c>
      <c r="B134">
        <v>186.97</v>
      </c>
      <c r="C134">
        <v>-81.97</v>
      </c>
      <c r="D134">
        <v>-82.96</v>
      </c>
    </row>
    <row r="135" spans="1:4" x14ac:dyDescent="0.3">
      <c r="A135" s="2">
        <v>36649</v>
      </c>
      <c r="B135">
        <v>188.21</v>
      </c>
      <c r="C135">
        <v>-83.21</v>
      </c>
      <c r="D135">
        <v>-84.2</v>
      </c>
    </row>
    <row r="136" spans="1:4" x14ac:dyDescent="0.3">
      <c r="A136" s="2">
        <v>36719</v>
      </c>
      <c r="B136">
        <v>189.31</v>
      </c>
      <c r="C136">
        <v>-84.31</v>
      </c>
      <c r="D136">
        <v>-85.3</v>
      </c>
    </row>
    <row r="137" spans="1:4" x14ac:dyDescent="0.3">
      <c r="A137" s="2">
        <v>36818</v>
      </c>
      <c r="B137">
        <v>189.19</v>
      </c>
      <c r="C137">
        <v>-84.19</v>
      </c>
      <c r="D137">
        <v>-85.18</v>
      </c>
    </row>
    <row r="138" spans="1:4" x14ac:dyDescent="0.3">
      <c r="A138" s="2">
        <v>37018</v>
      </c>
      <c r="B138">
        <v>189.15</v>
      </c>
      <c r="C138">
        <v>-84.15</v>
      </c>
      <c r="D138">
        <v>-85.14</v>
      </c>
    </row>
    <row r="139" spans="1:4" x14ac:dyDescent="0.3">
      <c r="A139" s="2">
        <v>37095</v>
      </c>
      <c r="B139">
        <v>191.92</v>
      </c>
      <c r="C139">
        <v>-86.92</v>
      </c>
      <c r="D139">
        <v>-87.91</v>
      </c>
    </row>
    <row r="140" spans="1:4" x14ac:dyDescent="0.3">
      <c r="A140" s="2">
        <v>37194</v>
      </c>
      <c r="B140">
        <v>210.88</v>
      </c>
      <c r="C140">
        <v>-105.88</v>
      </c>
      <c r="D140">
        <v>-106.87</v>
      </c>
    </row>
    <row r="141" spans="1:4" x14ac:dyDescent="0.3">
      <c r="A141" s="2">
        <v>37273</v>
      </c>
      <c r="B141">
        <v>209.7</v>
      </c>
      <c r="C141">
        <v>-104.7</v>
      </c>
      <c r="D141">
        <v>-105.69</v>
      </c>
    </row>
    <row r="142" spans="1:4" x14ac:dyDescent="0.3">
      <c r="A142" s="2">
        <v>37376</v>
      </c>
      <c r="B142">
        <v>210.55</v>
      </c>
      <c r="C142">
        <v>-105.55</v>
      </c>
      <c r="D142">
        <v>-106.54</v>
      </c>
    </row>
    <row r="143" spans="1:4" x14ac:dyDescent="0.3">
      <c r="A143" s="2">
        <v>37448</v>
      </c>
      <c r="B143">
        <v>210.81</v>
      </c>
      <c r="C143">
        <v>-105.81</v>
      </c>
      <c r="D143">
        <v>-106.8</v>
      </c>
    </row>
    <row r="144" spans="1:4" x14ac:dyDescent="0.3">
      <c r="A144" s="2">
        <v>37546</v>
      </c>
      <c r="B144">
        <v>209.53</v>
      </c>
      <c r="C144">
        <v>-104.53</v>
      </c>
      <c r="D144">
        <v>-105.52</v>
      </c>
    </row>
    <row r="145" spans="1:4" x14ac:dyDescent="0.3">
      <c r="A145" s="2">
        <v>37650</v>
      </c>
      <c r="B145">
        <v>209.25</v>
      </c>
      <c r="C145">
        <v>-104.25</v>
      </c>
      <c r="D145">
        <v>-105.24</v>
      </c>
    </row>
    <row r="146" spans="1:4" x14ac:dyDescent="0.3">
      <c r="A146" s="2">
        <v>37747</v>
      </c>
      <c r="B146">
        <v>207.24</v>
      </c>
      <c r="C146">
        <v>-102.24</v>
      </c>
      <c r="D146">
        <v>-103.23</v>
      </c>
    </row>
    <row r="147" spans="1:4" x14ac:dyDescent="0.3">
      <c r="A147" s="2">
        <v>37816</v>
      </c>
      <c r="B147">
        <v>210.3</v>
      </c>
      <c r="C147">
        <v>-105.3</v>
      </c>
      <c r="D147">
        <v>-106.29</v>
      </c>
    </row>
    <row r="148" spans="1:4" x14ac:dyDescent="0.3">
      <c r="A148" s="2">
        <v>37931</v>
      </c>
      <c r="B148">
        <v>206.6</v>
      </c>
      <c r="C148">
        <v>-101.6</v>
      </c>
      <c r="D148">
        <v>-102.59</v>
      </c>
    </row>
    <row r="149" spans="1:4" x14ac:dyDescent="0.3">
      <c r="A149" s="2">
        <v>38014</v>
      </c>
      <c r="B149">
        <v>210</v>
      </c>
      <c r="C149">
        <v>-105</v>
      </c>
      <c r="D149">
        <v>-105.99</v>
      </c>
    </row>
    <row r="150" spans="1:4" x14ac:dyDescent="0.3">
      <c r="A150" s="2">
        <v>38097</v>
      </c>
      <c r="B150">
        <v>209.55</v>
      </c>
      <c r="C150">
        <v>-104.55</v>
      </c>
      <c r="D150">
        <v>-105.54</v>
      </c>
    </row>
    <row r="151" spans="1:4" x14ac:dyDescent="0.3">
      <c r="A151" s="2">
        <v>38183</v>
      </c>
      <c r="B151">
        <v>204.97</v>
      </c>
      <c r="C151">
        <v>-99.97</v>
      </c>
      <c r="D151">
        <v>-100.96</v>
      </c>
    </row>
    <row r="152" spans="1:4" x14ac:dyDescent="0.3">
      <c r="A152" s="2">
        <v>38321</v>
      </c>
      <c r="B152">
        <v>214.49</v>
      </c>
      <c r="C152">
        <v>-109.49</v>
      </c>
      <c r="D152">
        <v>-110.48</v>
      </c>
    </row>
    <row r="153" spans="1:4" x14ac:dyDescent="0.3">
      <c r="A153" s="2">
        <v>38383</v>
      </c>
      <c r="B153">
        <v>206.13</v>
      </c>
      <c r="C153">
        <v>-101.13</v>
      </c>
      <c r="D153">
        <v>-102.12</v>
      </c>
    </row>
    <row r="154" spans="1:4" x14ac:dyDescent="0.3">
      <c r="A154" s="2">
        <v>38456</v>
      </c>
      <c r="B154">
        <v>204.95</v>
      </c>
      <c r="C154">
        <v>-99.95</v>
      </c>
      <c r="D154">
        <v>-100.94</v>
      </c>
    </row>
    <row r="155" spans="1:4" x14ac:dyDescent="0.3">
      <c r="A155" s="2">
        <v>38554</v>
      </c>
      <c r="B155">
        <v>207.15</v>
      </c>
      <c r="C155">
        <v>-102.15</v>
      </c>
      <c r="D155">
        <v>-103.14</v>
      </c>
    </row>
    <row r="156" spans="1:4" x14ac:dyDescent="0.3">
      <c r="A156" s="2">
        <v>38672</v>
      </c>
      <c r="B156">
        <v>195.48</v>
      </c>
      <c r="C156">
        <v>-90.48</v>
      </c>
      <c r="D156">
        <v>-91.47</v>
      </c>
    </row>
    <row r="157" spans="1:4" x14ac:dyDescent="0.3">
      <c r="A157" s="2">
        <v>38751</v>
      </c>
      <c r="B157">
        <v>195.15</v>
      </c>
      <c r="C157">
        <v>-90.15</v>
      </c>
      <c r="D157">
        <v>-91.14</v>
      </c>
    </row>
    <row r="158" spans="1:4" x14ac:dyDescent="0.3">
      <c r="A158" s="2">
        <v>38820</v>
      </c>
      <c r="B158">
        <v>207.82</v>
      </c>
      <c r="C158">
        <v>-102.82</v>
      </c>
      <c r="D158">
        <v>-103.81</v>
      </c>
    </row>
    <row r="159" spans="1:4" x14ac:dyDescent="0.3">
      <c r="A159" s="2">
        <v>38916</v>
      </c>
      <c r="B159">
        <v>207.37</v>
      </c>
      <c r="C159">
        <v>-102.37</v>
      </c>
      <c r="D159">
        <v>-103.36</v>
      </c>
    </row>
    <row r="160" spans="1:4" x14ac:dyDescent="0.3">
      <c r="A160" s="2">
        <v>39022</v>
      </c>
      <c r="B160">
        <v>198.32</v>
      </c>
      <c r="C160">
        <v>-93.32</v>
      </c>
      <c r="D160">
        <v>-94.31</v>
      </c>
    </row>
    <row r="161" spans="1:4" x14ac:dyDescent="0.3">
      <c r="A161" s="2">
        <v>39114</v>
      </c>
      <c r="B161">
        <v>197.1</v>
      </c>
      <c r="C161">
        <v>-92.1</v>
      </c>
      <c r="D161">
        <v>-93.09</v>
      </c>
    </row>
    <row r="162" spans="1:4" x14ac:dyDescent="0.3">
      <c r="A162" s="2">
        <v>39224</v>
      </c>
      <c r="B162">
        <v>197.4</v>
      </c>
      <c r="C162">
        <v>-92.4</v>
      </c>
      <c r="D162">
        <v>-93.39</v>
      </c>
    </row>
    <row r="163" spans="1:4" x14ac:dyDescent="0.3">
      <c r="A163" s="2">
        <v>39288</v>
      </c>
      <c r="B163">
        <v>198.95</v>
      </c>
      <c r="C163">
        <v>-93.95</v>
      </c>
      <c r="D163">
        <v>-94.94</v>
      </c>
    </row>
    <row r="164" spans="1:4" x14ac:dyDescent="0.3">
      <c r="A164" s="2">
        <v>39384</v>
      </c>
      <c r="B164">
        <v>206.85</v>
      </c>
      <c r="C164">
        <v>-101.85</v>
      </c>
      <c r="D164">
        <v>-102.84</v>
      </c>
    </row>
    <row r="165" spans="1:4" x14ac:dyDescent="0.3">
      <c r="A165" s="2">
        <v>39471</v>
      </c>
      <c r="B165">
        <v>199.03</v>
      </c>
      <c r="C165">
        <v>-94.03</v>
      </c>
      <c r="D165">
        <v>-95.02</v>
      </c>
    </row>
    <row r="166" spans="1:4" x14ac:dyDescent="0.3">
      <c r="A166" s="2">
        <v>39589</v>
      </c>
      <c r="B166">
        <v>199.13</v>
      </c>
      <c r="C166">
        <v>-94.13</v>
      </c>
      <c r="D166">
        <v>-95.12</v>
      </c>
    </row>
    <row r="167" spans="1:4" x14ac:dyDescent="0.3">
      <c r="A167" s="2">
        <v>39660</v>
      </c>
      <c r="B167">
        <v>201.83</v>
      </c>
      <c r="C167">
        <v>-96.83</v>
      </c>
      <c r="D167">
        <v>-97.82</v>
      </c>
    </row>
    <row r="168" spans="1:4" x14ac:dyDescent="0.3">
      <c r="A168" s="2">
        <v>39743</v>
      </c>
      <c r="B168">
        <v>202.02</v>
      </c>
      <c r="C168">
        <v>-97.02</v>
      </c>
      <c r="D168">
        <v>-98.01</v>
      </c>
    </row>
    <row r="169" spans="1:4" x14ac:dyDescent="0.3">
      <c r="A169" s="2">
        <v>39869</v>
      </c>
      <c r="B169">
        <v>204.33</v>
      </c>
      <c r="C169">
        <v>-99.33</v>
      </c>
      <c r="D169">
        <v>-100.32</v>
      </c>
    </row>
    <row r="170" spans="1:4" x14ac:dyDescent="0.3">
      <c r="A170" s="2">
        <v>39937</v>
      </c>
      <c r="B170">
        <v>209.67</v>
      </c>
      <c r="C170">
        <v>-104.67</v>
      </c>
      <c r="D170">
        <v>-105.66</v>
      </c>
    </row>
    <row r="171" spans="1:4" x14ac:dyDescent="0.3">
      <c r="A171" s="2">
        <v>40059</v>
      </c>
      <c r="B171">
        <v>208.97</v>
      </c>
      <c r="C171">
        <v>-103.97</v>
      </c>
      <c r="D171">
        <v>-104.96</v>
      </c>
    </row>
    <row r="172" spans="1:4" x14ac:dyDescent="0.3">
      <c r="A172" s="2">
        <v>40150</v>
      </c>
      <c r="B172">
        <v>202.14</v>
      </c>
      <c r="C172">
        <v>-97.14</v>
      </c>
      <c r="D172">
        <v>-98.13</v>
      </c>
    </row>
    <row r="173" spans="1:4" x14ac:dyDescent="0.3">
      <c r="A173" s="2">
        <v>40238</v>
      </c>
      <c r="B173">
        <v>202.43</v>
      </c>
      <c r="C173">
        <v>-97.43</v>
      </c>
      <c r="D173">
        <v>-98.42</v>
      </c>
    </row>
    <row r="174" spans="1:4" x14ac:dyDescent="0.3">
      <c r="A174" s="2">
        <v>40309</v>
      </c>
      <c r="B174">
        <v>203</v>
      </c>
      <c r="C174">
        <v>-98</v>
      </c>
      <c r="D174">
        <v>-98.99</v>
      </c>
    </row>
    <row r="175" spans="1:4" x14ac:dyDescent="0.3">
      <c r="A175" s="2">
        <v>40402</v>
      </c>
      <c r="B175">
        <v>204.5</v>
      </c>
      <c r="C175">
        <v>-99.5</v>
      </c>
      <c r="D175">
        <v>-100.49</v>
      </c>
    </row>
    <row r="176" spans="1:4" x14ac:dyDescent="0.3">
      <c r="A176" s="2">
        <v>40492</v>
      </c>
      <c r="B176">
        <v>202.08</v>
      </c>
      <c r="C176">
        <v>-97.08</v>
      </c>
      <c r="D176">
        <v>-98.07</v>
      </c>
    </row>
    <row r="177" spans="1:4" x14ac:dyDescent="0.3">
      <c r="A177" s="2">
        <v>40604</v>
      </c>
      <c r="B177">
        <v>204.02</v>
      </c>
      <c r="C177">
        <v>-99.02</v>
      </c>
      <c r="D177">
        <v>-100.01</v>
      </c>
    </row>
    <row r="178" spans="1:4" x14ac:dyDescent="0.3">
      <c r="A178" s="2">
        <v>40682</v>
      </c>
      <c r="B178">
        <v>203.78</v>
      </c>
      <c r="C178">
        <v>-98.78</v>
      </c>
      <c r="D178">
        <v>-99.77</v>
      </c>
    </row>
    <row r="179" spans="1:4" x14ac:dyDescent="0.3">
      <c r="A179" s="2">
        <v>40770</v>
      </c>
      <c r="B179">
        <v>207.54</v>
      </c>
      <c r="C179">
        <v>-102.54</v>
      </c>
      <c r="D179">
        <v>-103.53</v>
      </c>
    </row>
    <row r="180" spans="1:4" x14ac:dyDescent="0.3">
      <c r="A180" s="2">
        <v>40891</v>
      </c>
      <c r="B180">
        <v>203.22</v>
      </c>
      <c r="C180">
        <v>-98.22</v>
      </c>
      <c r="D180">
        <v>-99.21</v>
      </c>
    </row>
    <row r="181" spans="1:4" x14ac:dyDescent="0.3">
      <c r="A181" s="2">
        <v>40961</v>
      </c>
      <c r="B181">
        <v>203.98</v>
      </c>
      <c r="C181">
        <v>-98.98</v>
      </c>
      <c r="D181">
        <v>-99.97</v>
      </c>
    </row>
    <row r="182" spans="1:4" x14ac:dyDescent="0.3">
      <c r="A182" s="2">
        <v>41046</v>
      </c>
      <c r="B182">
        <v>203.7</v>
      </c>
      <c r="C182">
        <v>-98.7</v>
      </c>
      <c r="D182">
        <v>-99.69</v>
      </c>
    </row>
    <row r="183" spans="1:4" x14ac:dyDescent="0.3">
      <c r="A183" s="2">
        <v>41134</v>
      </c>
      <c r="B183">
        <v>211.69</v>
      </c>
      <c r="C183">
        <v>-106.69</v>
      </c>
      <c r="D183">
        <v>-107.68</v>
      </c>
    </row>
    <row r="184" spans="1:4" x14ac:dyDescent="0.3">
      <c r="A184" s="2">
        <v>41228</v>
      </c>
      <c r="B184">
        <v>204.95</v>
      </c>
      <c r="C184">
        <v>-99.95</v>
      </c>
      <c r="D184">
        <v>-100.94</v>
      </c>
    </row>
    <row r="185" spans="1:4" x14ac:dyDescent="0.3">
      <c r="A185" s="2">
        <v>41333</v>
      </c>
      <c r="B185">
        <v>204.43</v>
      </c>
      <c r="C185">
        <v>-99.43</v>
      </c>
      <c r="D185">
        <v>-100.42</v>
      </c>
    </row>
    <row r="186" spans="1:4" x14ac:dyDescent="0.3">
      <c r="A186" s="2">
        <v>41400</v>
      </c>
      <c r="B186">
        <v>204.1</v>
      </c>
      <c r="C186">
        <v>-99.1</v>
      </c>
      <c r="D186">
        <v>-100.09</v>
      </c>
    </row>
    <row r="187" spans="1:4" x14ac:dyDescent="0.3">
      <c r="A187" s="2">
        <v>41501</v>
      </c>
      <c r="B187">
        <v>204.45</v>
      </c>
      <c r="C187">
        <v>-99.45</v>
      </c>
      <c r="D187">
        <v>-100.44</v>
      </c>
    </row>
    <row r="188" spans="1:4" x14ac:dyDescent="0.3">
      <c r="A188" s="2">
        <v>41620</v>
      </c>
      <c r="B188">
        <v>212.83</v>
      </c>
      <c r="C188">
        <v>-107.83</v>
      </c>
      <c r="D188">
        <v>-108.82</v>
      </c>
    </row>
    <row r="189" spans="1:4" x14ac:dyDescent="0.3">
      <c r="A189" s="2">
        <v>41717</v>
      </c>
      <c r="B189">
        <v>204.13</v>
      </c>
      <c r="C189">
        <v>-99.13</v>
      </c>
      <c r="D189">
        <v>-100.12</v>
      </c>
    </row>
    <row r="190" spans="1:4" x14ac:dyDescent="0.3">
      <c r="A190" s="2">
        <v>41792</v>
      </c>
      <c r="B190">
        <v>210.08</v>
      </c>
      <c r="C190">
        <v>-105.08</v>
      </c>
      <c r="D190">
        <v>-106.07</v>
      </c>
    </row>
    <row r="191" spans="1:4" x14ac:dyDescent="0.3">
      <c r="A191" s="2">
        <v>41876</v>
      </c>
      <c r="B191">
        <v>205.21</v>
      </c>
      <c r="C191">
        <v>-100.21</v>
      </c>
      <c r="D191">
        <v>-101.2</v>
      </c>
    </row>
    <row r="192" spans="1:4" x14ac:dyDescent="0.3">
      <c r="A192" s="2">
        <v>41974</v>
      </c>
      <c r="B192">
        <v>207.14</v>
      </c>
      <c r="C192">
        <v>-102.14</v>
      </c>
      <c r="D192">
        <v>-103.13</v>
      </c>
    </row>
    <row r="193" spans="1:4" x14ac:dyDescent="0.3">
      <c r="A193" s="2">
        <v>42039</v>
      </c>
      <c r="B193">
        <v>205.6</v>
      </c>
      <c r="C193">
        <v>-100.6</v>
      </c>
      <c r="D193">
        <v>-101.59</v>
      </c>
    </row>
    <row r="194" spans="1:4" x14ac:dyDescent="0.3">
      <c r="A194" s="2">
        <v>42156</v>
      </c>
      <c r="B194">
        <v>205.42</v>
      </c>
      <c r="C194">
        <v>-100.42</v>
      </c>
      <c r="D194">
        <v>-101.41</v>
      </c>
    </row>
    <row r="195" spans="1:4" x14ac:dyDescent="0.3">
      <c r="A195" s="2">
        <v>42201</v>
      </c>
      <c r="B195">
        <v>212.38</v>
      </c>
      <c r="C195">
        <v>-107.38</v>
      </c>
      <c r="D195">
        <v>-108.37</v>
      </c>
    </row>
    <row r="196" spans="1:4" x14ac:dyDescent="0.3">
      <c r="A196" s="2">
        <v>42430</v>
      </c>
      <c r="B196">
        <v>210.05</v>
      </c>
      <c r="C196">
        <v>-105.05</v>
      </c>
      <c r="D196">
        <v>-106.04</v>
      </c>
    </row>
    <row r="197" spans="1:4" x14ac:dyDescent="0.3">
      <c r="A197" s="2">
        <v>42499</v>
      </c>
      <c r="B197">
        <v>213.44</v>
      </c>
      <c r="C197">
        <v>-108.44</v>
      </c>
      <c r="D197">
        <v>-109.43</v>
      </c>
    </row>
    <row r="198" spans="1:4" x14ac:dyDescent="0.3">
      <c r="A198" s="2">
        <v>42643</v>
      </c>
      <c r="B198">
        <v>206.11</v>
      </c>
      <c r="C198">
        <v>-101.11</v>
      </c>
      <c r="D198">
        <v>-102.1</v>
      </c>
    </row>
    <row r="199" spans="1:4" x14ac:dyDescent="0.3">
      <c r="A199" s="2">
        <v>42702</v>
      </c>
      <c r="B199">
        <v>206.54</v>
      </c>
      <c r="C199">
        <v>-101.54</v>
      </c>
      <c r="D199">
        <v>-102.53</v>
      </c>
    </row>
    <row r="200" spans="1:4" x14ac:dyDescent="0.3">
      <c r="A200" s="2">
        <v>42825</v>
      </c>
      <c r="B200">
        <v>204.54</v>
      </c>
      <c r="C200">
        <v>-99.54</v>
      </c>
      <c r="D200">
        <v>-100.53</v>
      </c>
    </row>
    <row r="201" spans="1:4" x14ac:dyDescent="0.3">
      <c r="A201" s="2">
        <v>42885</v>
      </c>
      <c r="B201">
        <v>204.1</v>
      </c>
      <c r="C201">
        <v>-99.1</v>
      </c>
      <c r="D201">
        <v>-100.09</v>
      </c>
    </row>
    <row r="202" spans="1:4" x14ac:dyDescent="0.3">
      <c r="A202" s="2">
        <v>42957</v>
      </c>
      <c r="B202">
        <v>204.87</v>
      </c>
      <c r="C202">
        <v>-99.87</v>
      </c>
      <c r="D202">
        <v>-100.86</v>
      </c>
    </row>
    <row r="203" spans="1:4" x14ac:dyDescent="0.3">
      <c r="A203" s="2">
        <v>43031</v>
      </c>
      <c r="B203">
        <v>204.95</v>
      </c>
      <c r="C203">
        <v>-99.95</v>
      </c>
      <c r="D203">
        <v>-100.94</v>
      </c>
    </row>
    <row r="204" spans="1:4" x14ac:dyDescent="0.3">
      <c r="A204" s="2">
        <v>43125</v>
      </c>
      <c r="B204">
        <v>205.07</v>
      </c>
      <c r="C204">
        <v>-100.07</v>
      </c>
      <c r="D204">
        <v>-101.06</v>
      </c>
    </row>
    <row r="205" spans="1:4" x14ac:dyDescent="0.3">
      <c r="A205" s="2">
        <v>43207</v>
      </c>
      <c r="B205">
        <v>204.47</v>
      </c>
      <c r="C205">
        <v>-99.47</v>
      </c>
      <c r="D205">
        <v>-100.46</v>
      </c>
    </row>
    <row r="206" spans="1:4" x14ac:dyDescent="0.3">
      <c r="A206" s="2">
        <v>43319</v>
      </c>
      <c r="B206">
        <v>203.37</v>
      </c>
      <c r="C206">
        <v>-98.37</v>
      </c>
      <c r="D206">
        <v>-99.36</v>
      </c>
    </row>
    <row r="207" spans="1:4" x14ac:dyDescent="0.3">
      <c r="A207" s="2">
        <v>43411</v>
      </c>
      <c r="B207">
        <v>203.25</v>
      </c>
      <c r="C207">
        <v>-98.25</v>
      </c>
      <c r="D207">
        <v>-99.24</v>
      </c>
    </row>
    <row r="208" spans="1:4" x14ac:dyDescent="0.3">
      <c r="A208" s="2">
        <v>43490</v>
      </c>
      <c r="B208">
        <v>203.14</v>
      </c>
      <c r="C208">
        <v>-98.14</v>
      </c>
      <c r="D208">
        <v>-99.13</v>
      </c>
    </row>
    <row r="209" spans="1:4" x14ac:dyDescent="0.3">
      <c r="A209" s="2">
        <v>43579</v>
      </c>
      <c r="B209">
        <v>206.75</v>
      </c>
      <c r="C209">
        <v>-101.75</v>
      </c>
      <c r="D209">
        <v>-102.74</v>
      </c>
    </row>
    <row r="210" spans="1:4" x14ac:dyDescent="0.3">
      <c r="A210" s="2">
        <v>43671</v>
      </c>
      <c r="B210">
        <v>203.08</v>
      </c>
      <c r="C210">
        <v>-98.08</v>
      </c>
      <c r="D210">
        <v>-99.07</v>
      </c>
    </row>
    <row r="211" spans="1:4" x14ac:dyDescent="0.3">
      <c r="A211" s="2">
        <v>43784</v>
      </c>
      <c r="B211">
        <v>202.82</v>
      </c>
      <c r="C211">
        <v>-97.82</v>
      </c>
      <c r="D211">
        <v>-98.81</v>
      </c>
    </row>
    <row r="212" spans="1:4" x14ac:dyDescent="0.3">
      <c r="A212" s="2">
        <v>43875</v>
      </c>
      <c r="B212">
        <v>202.7</v>
      </c>
      <c r="C212">
        <v>-97.7</v>
      </c>
      <c r="D212">
        <v>-98.69</v>
      </c>
    </row>
    <row r="213" spans="1:4" x14ac:dyDescent="0.3">
      <c r="A213" s="2">
        <v>44041</v>
      </c>
      <c r="B213">
        <v>202.04</v>
      </c>
      <c r="C213">
        <v>-97.04</v>
      </c>
      <c r="D213">
        <v>-98.03</v>
      </c>
    </row>
    <row r="214" spans="1:4" x14ac:dyDescent="0.3">
      <c r="A214" s="2">
        <v>44235</v>
      </c>
      <c r="B214">
        <v>200.66</v>
      </c>
      <c r="C214">
        <v>-95.66</v>
      </c>
      <c r="D214">
        <v>-96.65</v>
      </c>
    </row>
  </sheetData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FE6D32-1838-4E38-9447-881789EC24AA}">
  <dimension ref="A1:O172"/>
  <sheetViews>
    <sheetView workbookViewId="0">
      <selection activeCell="M6" sqref="M6"/>
    </sheetView>
  </sheetViews>
  <sheetFormatPr defaultRowHeight="14.4" x14ac:dyDescent="0.3"/>
  <cols>
    <col min="1" max="1" width="10.5546875" bestFit="1" customWidth="1"/>
  </cols>
  <sheetData>
    <row r="1" spans="1:15" s="1" customFormat="1" x14ac:dyDescent="0.3">
      <c r="A1" s="1" t="s">
        <v>0</v>
      </c>
      <c r="B1" s="1" t="s">
        <v>1</v>
      </c>
      <c r="C1" s="1" t="s">
        <v>2</v>
      </c>
      <c r="D1" s="1" t="s">
        <v>3</v>
      </c>
    </row>
    <row r="2" spans="1:15" x14ac:dyDescent="0.3">
      <c r="A2" s="2">
        <v>31209</v>
      </c>
      <c r="B2">
        <v>33.880000000000003</v>
      </c>
      <c r="C2">
        <v>41.12</v>
      </c>
      <c r="D2">
        <v>40.32</v>
      </c>
      <c r="F2">
        <v>3288</v>
      </c>
      <c r="G2">
        <v>19.41900062561</v>
      </c>
      <c r="H2" s="2">
        <v>1</v>
      </c>
      <c r="I2">
        <f>IFERROR(VLOOKUP(H2,$A$2:$D$542,4,FALSE),IFERROR(VLOOKUP(H2,$A$2:$D$542,4),0))</f>
        <v>0</v>
      </c>
      <c r="K2">
        <f>MAX(D:D)</f>
        <v>40.65</v>
      </c>
    </row>
    <row r="3" spans="1:15" x14ac:dyDescent="0.3">
      <c r="A3" s="2">
        <v>31238</v>
      </c>
      <c r="B3">
        <v>33.83</v>
      </c>
      <c r="C3">
        <v>41.17</v>
      </c>
      <c r="D3">
        <v>40.369999999999898</v>
      </c>
      <c r="F3">
        <v>10958</v>
      </c>
      <c r="G3">
        <v>17.70548248291</v>
      </c>
      <c r="H3" s="2">
        <f>$H$2+F3-$F$2+1</f>
        <v>7672</v>
      </c>
      <c r="I3">
        <f>IFERROR(VLOOKUP(H3,A:D,4,FALSE),IFERROR(VLOOKUP(H3,A:D,4),0))</f>
        <v>0</v>
      </c>
      <c r="K3">
        <f>MIN(D:D)</f>
        <v>-88.25</v>
      </c>
    </row>
    <row r="4" spans="1:15" x14ac:dyDescent="0.3">
      <c r="A4" s="2">
        <v>31280</v>
      </c>
      <c r="B4">
        <v>33.770000000000003</v>
      </c>
      <c r="C4">
        <v>41.23</v>
      </c>
      <c r="D4">
        <v>40.43</v>
      </c>
      <c r="F4">
        <v>17897</v>
      </c>
      <c r="G4">
        <v>15.331593513489</v>
      </c>
      <c r="H4" s="2">
        <f t="shared" ref="H4:H67" si="0">$H$2+F4-$F$2+1</f>
        <v>14611</v>
      </c>
      <c r="I4">
        <f t="shared" ref="I4:I67" si="1">IFERROR(VLOOKUP(H4,A:D,4,FALSE),IFERROR(VLOOKUP(H4,A:D,4),0))</f>
        <v>0</v>
      </c>
      <c r="L4" t="s">
        <v>9</v>
      </c>
      <c r="M4" t="s">
        <v>10</v>
      </c>
      <c r="N4" t="s">
        <v>11</v>
      </c>
      <c r="O4" t="s">
        <v>12</v>
      </c>
    </row>
    <row r="5" spans="1:15" x14ac:dyDescent="0.3">
      <c r="A5" s="2">
        <v>31313</v>
      </c>
      <c r="B5">
        <v>34.07</v>
      </c>
      <c r="C5">
        <v>40.93</v>
      </c>
      <c r="D5">
        <v>40.130000000000003</v>
      </c>
      <c r="F5">
        <v>20089</v>
      </c>
      <c r="G5">
        <v>13.020154953003001</v>
      </c>
      <c r="H5" s="2">
        <f t="shared" si="0"/>
        <v>16803</v>
      </c>
      <c r="I5">
        <f t="shared" si="1"/>
        <v>0</v>
      </c>
      <c r="K5">
        <f>CORREL(G16:G51,I16:I51)^2</f>
        <v>0.83194399889122372</v>
      </c>
      <c r="L5">
        <f>1-(SUM(J10:J51)/SUM(K10:K51))</f>
        <v>0.47051394050517747</v>
      </c>
      <c r="M5">
        <f>SUM(L10:L51)*100/SUM(I10:I51)</f>
        <v>-7.7672635145896916</v>
      </c>
      <c r="N5">
        <f>SQRT(SUM(J10:J51))/COUNT(J10:J51)</f>
        <v>4.7630389651812948</v>
      </c>
      <c r="O5">
        <f>N5/_xlfn.STDEV.S(I16:I51)</f>
        <v>0.12569230938805601</v>
      </c>
    </row>
    <row r="6" spans="1:15" x14ac:dyDescent="0.3">
      <c r="A6" s="2">
        <v>31321</v>
      </c>
      <c r="B6">
        <v>33.729999999999897</v>
      </c>
      <c r="C6">
        <v>41.27</v>
      </c>
      <c r="D6">
        <v>40.47</v>
      </c>
      <c r="F6">
        <v>22646</v>
      </c>
      <c r="G6">
        <v>9.0444946289062997</v>
      </c>
      <c r="H6" s="2">
        <f t="shared" si="0"/>
        <v>19360</v>
      </c>
      <c r="I6">
        <f t="shared" si="1"/>
        <v>0</v>
      </c>
    </row>
    <row r="7" spans="1:15" x14ac:dyDescent="0.3">
      <c r="A7" s="2">
        <v>31371</v>
      </c>
      <c r="B7">
        <v>33.549999999999898</v>
      </c>
      <c r="C7">
        <v>41.45</v>
      </c>
      <c r="D7">
        <v>40.65</v>
      </c>
      <c r="F7">
        <v>24472</v>
      </c>
      <c r="G7">
        <v>6.1767072677612003</v>
      </c>
      <c r="H7" s="2">
        <f t="shared" si="0"/>
        <v>21186</v>
      </c>
      <c r="I7">
        <f t="shared" si="1"/>
        <v>0</v>
      </c>
    </row>
    <row r="8" spans="1:15" x14ac:dyDescent="0.3">
      <c r="A8" s="2">
        <v>31420</v>
      </c>
      <c r="B8">
        <v>33.85</v>
      </c>
      <c r="C8">
        <v>41.15</v>
      </c>
      <c r="D8">
        <v>40.35</v>
      </c>
      <c r="F8">
        <v>27029</v>
      </c>
      <c r="G8">
        <v>0.5040808916092</v>
      </c>
      <c r="H8" s="2">
        <f t="shared" si="0"/>
        <v>23743</v>
      </c>
      <c r="I8">
        <f t="shared" si="1"/>
        <v>0</v>
      </c>
    </row>
    <row r="9" spans="1:15" x14ac:dyDescent="0.3">
      <c r="A9" s="2">
        <v>31463</v>
      </c>
      <c r="B9">
        <v>35.270000000000003</v>
      </c>
      <c r="C9">
        <v>39.729999999999897</v>
      </c>
      <c r="D9">
        <v>38.93</v>
      </c>
      <c r="F9">
        <v>28124</v>
      </c>
      <c r="G9">
        <v>-2.6043205261229998</v>
      </c>
      <c r="H9" s="2">
        <f t="shared" si="0"/>
        <v>24838</v>
      </c>
      <c r="I9">
        <f t="shared" si="1"/>
        <v>0</v>
      </c>
    </row>
    <row r="10" spans="1:15" x14ac:dyDescent="0.3">
      <c r="A10" s="2">
        <v>31609</v>
      </c>
      <c r="B10">
        <v>37.229999999999897</v>
      </c>
      <c r="C10">
        <v>37.770000000000003</v>
      </c>
      <c r="D10">
        <v>36.97</v>
      </c>
      <c r="F10">
        <v>29951</v>
      </c>
      <c r="G10">
        <v>-10.28127765656</v>
      </c>
      <c r="H10" s="2">
        <f t="shared" si="0"/>
        <v>26665</v>
      </c>
      <c r="I10">
        <f t="shared" si="1"/>
        <v>0</v>
      </c>
    </row>
    <row r="11" spans="1:15" x14ac:dyDescent="0.3">
      <c r="A11" s="2">
        <v>31636</v>
      </c>
      <c r="B11">
        <v>37.369999999999898</v>
      </c>
      <c r="C11">
        <v>37.630000000000003</v>
      </c>
      <c r="D11">
        <v>36.83</v>
      </c>
      <c r="F11">
        <v>31777</v>
      </c>
      <c r="G11">
        <v>-19.012546539310001</v>
      </c>
      <c r="H11" s="2">
        <f t="shared" si="0"/>
        <v>28491</v>
      </c>
      <c r="I11">
        <f t="shared" si="1"/>
        <v>0</v>
      </c>
    </row>
    <row r="12" spans="1:15" x14ac:dyDescent="0.3">
      <c r="A12" s="2">
        <v>31685</v>
      </c>
      <c r="B12">
        <v>37.49</v>
      </c>
      <c r="C12">
        <v>37.51</v>
      </c>
      <c r="D12">
        <v>36.71</v>
      </c>
      <c r="F12">
        <v>33238</v>
      </c>
      <c r="G12">
        <v>-25.966388702389999</v>
      </c>
      <c r="H12" s="2">
        <f t="shared" si="0"/>
        <v>29952</v>
      </c>
      <c r="I12">
        <f t="shared" si="1"/>
        <v>0</v>
      </c>
    </row>
    <row r="13" spans="1:15" x14ac:dyDescent="0.3">
      <c r="A13" s="2">
        <v>31729</v>
      </c>
      <c r="B13">
        <v>38.5</v>
      </c>
      <c r="C13">
        <v>36.5</v>
      </c>
      <c r="D13">
        <v>35.700000000000003</v>
      </c>
      <c r="F13">
        <v>33603</v>
      </c>
      <c r="G13">
        <v>-27.644386291499998</v>
      </c>
      <c r="H13" s="2">
        <f t="shared" si="0"/>
        <v>30317</v>
      </c>
      <c r="I13">
        <f t="shared" si="1"/>
        <v>0</v>
      </c>
    </row>
    <row r="14" spans="1:15" x14ac:dyDescent="0.3">
      <c r="A14" s="2">
        <v>31790</v>
      </c>
      <c r="B14">
        <v>41.67</v>
      </c>
      <c r="C14">
        <v>33.33</v>
      </c>
      <c r="D14">
        <v>32.53</v>
      </c>
      <c r="F14">
        <v>33968</v>
      </c>
      <c r="G14">
        <v>-29.26703262329</v>
      </c>
      <c r="H14" s="2">
        <f t="shared" si="0"/>
        <v>30682</v>
      </c>
      <c r="I14">
        <f t="shared" si="1"/>
        <v>0</v>
      </c>
    </row>
    <row r="15" spans="1:15" x14ac:dyDescent="0.3">
      <c r="A15" s="2">
        <v>31854</v>
      </c>
      <c r="B15">
        <v>45.62</v>
      </c>
      <c r="C15">
        <v>29.38</v>
      </c>
      <c r="D15">
        <v>28.58</v>
      </c>
      <c r="F15">
        <v>34334</v>
      </c>
      <c r="G15">
        <v>-30.830131530759999</v>
      </c>
      <c r="H15" s="2">
        <f t="shared" si="0"/>
        <v>31048</v>
      </c>
      <c r="I15">
        <v>40.32</v>
      </c>
      <c r="J15">
        <f>(I15-G15)^2</f>
        <v>5062.3412168444493</v>
      </c>
      <c r="K15">
        <f>(I15-AVERAGE($I$15:I$51))^2</f>
        <v>8170.1078045288541</v>
      </c>
      <c r="L15">
        <f>(I15-G15)</f>
        <v>71.150131530760007</v>
      </c>
    </row>
    <row r="16" spans="1:15" x14ac:dyDescent="0.3">
      <c r="A16" s="2">
        <v>31901</v>
      </c>
      <c r="B16">
        <v>49.32</v>
      </c>
      <c r="C16">
        <v>25.68</v>
      </c>
      <c r="D16">
        <v>24.88</v>
      </c>
      <c r="F16">
        <v>34699</v>
      </c>
      <c r="G16">
        <v>-32.368026733400001</v>
      </c>
      <c r="H16" s="2">
        <f t="shared" si="0"/>
        <v>31413</v>
      </c>
      <c r="I16">
        <f>IFERROR(VLOOKUP(H16,A:D,4,FALSE),IFERROR(VLOOKUP(H16,A:D,4),0))</f>
        <v>40.65</v>
      </c>
      <c r="J16">
        <f>(I16-G16)^2</f>
        <v>5331.6322280395179</v>
      </c>
      <c r="K16">
        <f>(I16-AVERAGE($I$15:I$51))^2</f>
        <v>8229.8732126369614</v>
      </c>
      <c r="L16">
        <f t="shared" ref="L16:L79" si="2">(I16-G16)</f>
        <v>73.018026733400006</v>
      </c>
    </row>
    <row r="17" spans="1:12" x14ac:dyDescent="0.3">
      <c r="A17" s="2">
        <v>31951</v>
      </c>
      <c r="B17">
        <v>51.25</v>
      </c>
      <c r="C17">
        <v>23.75</v>
      </c>
      <c r="D17">
        <v>22.95</v>
      </c>
      <c r="F17">
        <v>35064</v>
      </c>
      <c r="G17">
        <v>-33.906352996830002</v>
      </c>
      <c r="H17" s="2">
        <f t="shared" si="0"/>
        <v>31778</v>
      </c>
      <c r="I17">
        <f t="shared" si="1"/>
        <v>35.700000000000003</v>
      </c>
      <c r="J17">
        <f t="shared" ref="J17:J80" si="3">(I17-G17)^2</f>
        <v>4845.0443775193044</v>
      </c>
      <c r="K17">
        <f>(I17-AVERAGE($I$15:I$51))^2</f>
        <v>7356.2610910153398</v>
      </c>
      <c r="L17">
        <f t="shared" si="2"/>
        <v>69.606352996829997</v>
      </c>
    </row>
    <row r="18" spans="1:12" x14ac:dyDescent="0.3">
      <c r="A18" s="2">
        <v>31994</v>
      </c>
      <c r="B18">
        <v>51.14</v>
      </c>
      <c r="C18">
        <v>23.86</v>
      </c>
      <c r="D18">
        <v>23.06</v>
      </c>
      <c r="F18">
        <v>35429</v>
      </c>
      <c r="G18">
        <v>-35.387676239009998</v>
      </c>
      <c r="H18" s="2">
        <f t="shared" si="0"/>
        <v>32143</v>
      </c>
      <c r="I18">
        <f t="shared" si="1"/>
        <v>23.21</v>
      </c>
      <c r="J18">
        <f t="shared" si="3"/>
        <v>3433.6876606118371</v>
      </c>
      <c r="K18">
        <f>(I18-AVERAGE($I$15:I$51))^2</f>
        <v>5369.7603477720977</v>
      </c>
      <c r="L18">
        <f t="shared" si="2"/>
        <v>58.597676239009999</v>
      </c>
    </row>
    <row r="19" spans="1:12" x14ac:dyDescent="0.3">
      <c r="A19" s="2">
        <v>32043</v>
      </c>
      <c r="B19">
        <v>51.07</v>
      </c>
      <c r="C19">
        <v>23.93</v>
      </c>
      <c r="D19">
        <v>23.13</v>
      </c>
      <c r="F19">
        <v>35795</v>
      </c>
      <c r="G19">
        <v>-36.8415184021</v>
      </c>
      <c r="H19" s="2">
        <f t="shared" si="0"/>
        <v>32509</v>
      </c>
      <c r="I19">
        <f t="shared" si="1"/>
        <v>22.6</v>
      </c>
      <c r="J19">
        <f t="shared" si="3"/>
        <v>3533.2941099471932</v>
      </c>
      <c r="K19">
        <f>(I19-AVERAGE($I$15:I$51))^2</f>
        <v>5280.7324964207464</v>
      </c>
      <c r="L19">
        <f t="shared" si="2"/>
        <v>59.441518402100002</v>
      </c>
    </row>
    <row r="20" spans="1:12" x14ac:dyDescent="0.3">
      <c r="A20" s="2">
        <v>32101</v>
      </c>
      <c r="B20">
        <v>50.99</v>
      </c>
      <c r="C20">
        <v>24.01</v>
      </c>
      <c r="D20">
        <v>23.21</v>
      </c>
      <c r="F20">
        <v>36160</v>
      </c>
      <c r="G20">
        <v>-38.3179397583</v>
      </c>
      <c r="H20" s="2">
        <f t="shared" si="0"/>
        <v>32874</v>
      </c>
      <c r="I20">
        <f t="shared" si="1"/>
        <v>14.9</v>
      </c>
      <c r="J20">
        <f t="shared" si="3"/>
        <v>2832.1491121180475</v>
      </c>
      <c r="K20">
        <f>(I20-AVERAGE($I$15:I$51))^2</f>
        <v>4220.9253072315569</v>
      </c>
      <c r="L20">
        <f t="shared" si="2"/>
        <v>53.217939758299998</v>
      </c>
    </row>
    <row r="21" spans="1:12" x14ac:dyDescent="0.3">
      <c r="A21" s="2">
        <v>32162</v>
      </c>
      <c r="B21">
        <v>51.19</v>
      </c>
      <c r="C21">
        <v>23.81</v>
      </c>
      <c r="D21">
        <v>23.01</v>
      </c>
      <c r="F21">
        <v>36525</v>
      </c>
      <c r="G21">
        <v>-39.752033233639999</v>
      </c>
      <c r="H21" s="2">
        <f t="shared" si="0"/>
        <v>33239</v>
      </c>
      <c r="I21">
        <f t="shared" si="1"/>
        <v>-18.84</v>
      </c>
      <c r="J21">
        <f t="shared" si="3"/>
        <v>437.31313396486377</v>
      </c>
      <c r="K21">
        <f>(I21-AVERAGE($I$15:I$51))^2</f>
        <v>975.22849642074539</v>
      </c>
      <c r="L21">
        <f t="shared" si="2"/>
        <v>20.912033233639999</v>
      </c>
    </row>
    <row r="22" spans="1:12" x14ac:dyDescent="0.3">
      <c r="A22" s="2">
        <v>32209</v>
      </c>
      <c r="B22">
        <v>51.55</v>
      </c>
      <c r="C22">
        <v>23.45</v>
      </c>
      <c r="D22">
        <v>22.65</v>
      </c>
      <c r="F22">
        <v>36890</v>
      </c>
      <c r="G22">
        <v>-41.112503051760001</v>
      </c>
      <c r="H22" s="2">
        <f t="shared" si="0"/>
        <v>33604</v>
      </c>
      <c r="I22">
        <f t="shared" si="1"/>
        <v>-33.67</v>
      </c>
      <c r="J22">
        <f t="shared" si="3"/>
        <v>55.390851675456901</v>
      </c>
      <c r="K22">
        <f>(I22-AVERAGE($I$15:I$51))^2</f>
        <v>268.91567750182628</v>
      </c>
      <c r="L22">
        <f t="shared" si="2"/>
        <v>7.4425030517599993</v>
      </c>
    </row>
    <row r="23" spans="1:12" x14ac:dyDescent="0.3">
      <c r="A23" s="2">
        <v>32269</v>
      </c>
      <c r="B23">
        <v>51.7</v>
      </c>
      <c r="C23">
        <v>23.3</v>
      </c>
      <c r="D23">
        <v>22.5</v>
      </c>
      <c r="F23">
        <v>37256</v>
      </c>
      <c r="G23">
        <v>-42.47032546997</v>
      </c>
      <c r="H23" s="2">
        <f t="shared" si="0"/>
        <v>33970</v>
      </c>
      <c r="I23">
        <f t="shared" si="1"/>
        <v>-39.090000000000003</v>
      </c>
      <c r="J23">
        <f t="shared" si="3"/>
        <v>11.426600282927875</v>
      </c>
      <c r="K23">
        <f>(I23-AVERAGE($I$15:I$51))^2</f>
        <v>120.53072615047485</v>
      </c>
      <c r="L23">
        <f t="shared" si="2"/>
        <v>3.3803254699699963</v>
      </c>
    </row>
    <row r="24" spans="1:12" x14ac:dyDescent="0.3">
      <c r="A24" s="2">
        <v>32316</v>
      </c>
      <c r="B24">
        <v>51.72</v>
      </c>
      <c r="C24">
        <v>23.28</v>
      </c>
      <c r="D24">
        <v>22.48</v>
      </c>
      <c r="F24">
        <v>37621</v>
      </c>
      <c r="G24">
        <v>-43.812419891360001</v>
      </c>
      <c r="H24" s="2">
        <f t="shared" si="0"/>
        <v>34335</v>
      </c>
      <c r="I24">
        <f t="shared" si="1"/>
        <v>-40</v>
      </c>
      <c r="J24">
        <f t="shared" si="3"/>
        <v>14.534545428037402</v>
      </c>
      <c r="K24">
        <f>(I24-AVERAGE($I$15:I$51))^2</f>
        <v>101.37768560993437</v>
      </c>
      <c r="L24">
        <f t="shared" si="2"/>
        <v>3.8124198913600011</v>
      </c>
    </row>
    <row r="25" spans="1:12" x14ac:dyDescent="0.3">
      <c r="A25" s="2">
        <v>32379</v>
      </c>
      <c r="B25">
        <v>51.65</v>
      </c>
      <c r="C25">
        <v>23.35</v>
      </c>
      <c r="D25">
        <v>22.55</v>
      </c>
      <c r="F25">
        <v>37986</v>
      </c>
      <c r="G25">
        <v>-45.120376586909998</v>
      </c>
      <c r="H25" s="2">
        <f t="shared" si="0"/>
        <v>34700</v>
      </c>
      <c r="I25">
        <f t="shared" si="1"/>
        <v>-35.57</v>
      </c>
      <c r="J25">
        <f t="shared" si="3"/>
        <v>91.209692951798658</v>
      </c>
      <c r="K25">
        <f>(I25-AVERAGE($I$15:I$51))^2</f>
        <v>210.21081263696144</v>
      </c>
      <c r="L25">
        <f t="shared" si="2"/>
        <v>9.5503765869099979</v>
      </c>
    </row>
    <row r="26" spans="1:12" x14ac:dyDescent="0.3">
      <c r="A26" s="2">
        <v>32429</v>
      </c>
      <c r="B26">
        <v>51.6</v>
      </c>
      <c r="C26">
        <v>23.4</v>
      </c>
      <c r="D26">
        <v>22.6</v>
      </c>
      <c r="F26">
        <v>38351</v>
      </c>
      <c r="G26">
        <v>-46.396194458010001</v>
      </c>
      <c r="H26" s="2">
        <f t="shared" si="0"/>
        <v>35065</v>
      </c>
      <c r="I26">
        <f t="shared" si="1"/>
        <v>-32.74</v>
      </c>
      <c r="J26">
        <f t="shared" si="3"/>
        <v>186.49164707498301</v>
      </c>
      <c r="K26">
        <f>(I26-AVERAGE($I$15:I$51))^2</f>
        <v>300.28206398831276</v>
      </c>
      <c r="L26">
        <f t="shared" si="2"/>
        <v>13.656194458009999</v>
      </c>
    </row>
    <row r="27" spans="1:12" x14ac:dyDescent="0.3">
      <c r="A27" s="2">
        <v>32477</v>
      </c>
      <c r="B27">
        <v>51.6</v>
      </c>
      <c r="C27">
        <v>23.4</v>
      </c>
      <c r="D27">
        <v>22.6</v>
      </c>
      <c r="F27">
        <v>38717</v>
      </c>
      <c r="G27">
        <v>-47.654006958010001</v>
      </c>
      <c r="H27" s="2">
        <f t="shared" si="0"/>
        <v>35431</v>
      </c>
      <c r="I27">
        <f t="shared" si="1"/>
        <v>-75.27</v>
      </c>
      <c r="J27">
        <f t="shared" si="3"/>
        <v>762.64307169523977</v>
      </c>
      <c r="K27">
        <f>(I27-AVERAGE($I$15:I$51))^2</f>
        <v>635.1081099342581</v>
      </c>
      <c r="L27">
        <f t="shared" si="2"/>
        <v>-27.615993041989995</v>
      </c>
    </row>
    <row r="28" spans="1:12" x14ac:dyDescent="0.3">
      <c r="A28" s="2">
        <v>32527</v>
      </c>
      <c r="B28">
        <v>51.6</v>
      </c>
      <c r="C28">
        <v>23.4</v>
      </c>
      <c r="D28">
        <v>22.6</v>
      </c>
      <c r="F28">
        <v>39082</v>
      </c>
      <c r="G28">
        <v>-48.88394165039</v>
      </c>
      <c r="H28" s="2">
        <f t="shared" si="0"/>
        <v>35796</v>
      </c>
      <c r="I28">
        <f t="shared" si="1"/>
        <v>-56.74</v>
      </c>
      <c r="J28">
        <f t="shared" si="3"/>
        <v>61.717652792477033</v>
      </c>
      <c r="K28">
        <f>(I28-AVERAGE($I$15:I$51))^2</f>
        <v>44.506928853177449</v>
      </c>
      <c r="L28">
        <f t="shared" si="2"/>
        <v>-7.8560583496100023</v>
      </c>
    </row>
    <row r="29" spans="1:12" x14ac:dyDescent="0.3">
      <c r="A29" s="2">
        <v>32569</v>
      </c>
      <c r="B29">
        <v>51.5</v>
      </c>
      <c r="C29">
        <v>23.5</v>
      </c>
      <c r="D29">
        <v>22.7</v>
      </c>
      <c r="F29">
        <v>39447</v>
      </c>
      <c r="G29">
        <v>-50.083751678470001</v>
      </c>
      <c r="H29" s="2">
        <f t="shared" si="0"/>
        <v>36161</v>
      </c>
      <c r="I29">
        <f t="shared" si="1"/>
        <v>-54.63</v>
      </c>
      <c r="J29">
        <f t="shared" si="3"/>
        <v>20.668373801014354</v>
      </c>
      <c r="K29">
        <f>(I29-AVERAGE($I$15:I$51))^2</f>
        <v>20.805926150474772</v>
      </c>
      <c r="L29">
        <f t="shared" si="2"/>
        <v>-4.5462483215300011</v>
      </c>
    </row>
    <row r="30" spans="1:12" x14ac:dyDescent="0.3">
      <c r="A30" s="2">
        <v>32625</v>
      </c>
      <c r="B30">
        <v>51.2</v>
      </c>
      <c r="C30">
        <v>23.8</v>
      </c>
      <c r="D30">
        <v>23</v>
      </c>
      <c r="F30">
        <v>39812</v>
      </c>
      <c r="G30">
        <v>-51.283153533940002</v>
      </c>
      <c r="H30" s="2">
        <f t="shared" si="0"/>
        <v>36526</v>
      </c>
      <c r="I30">
        <f t="shared" si="1"/>
        <v>-56.5</v>
      </c>
      <c r="J30">
        <f t="shared" si="3"/>
        <v>27.21548705044269</v>
      </c>
      <c r="K30">
        <f>(I30-AVERAGE($I$15:I$51))^2</f>
        <v>41.36228020452878</v>
      </c>
      <c r="L30">
        <f t="shared" si="2"/>
        <v>-5.216846466059998</v>
      </c>
    </row>
    <row r="31" spans="1:12" x14ac:dyDescent="0.3">
      <c r="A31" s="2">
        <v>32687</v>
      </c>
      <c r="B31">
        <v>55</v>
      </c>
      <c r="C31">
        <v>20</v>
      </c>
      <c r="D31">
        <v>19.2</v>
      </c>
      <c r="F31">
        <v>40178</v>
      </c>
      <c r="G31">
        <v>-52.47063446045</v>
      </c>
      <c r="H31" s="2">
        <f t="shared" si="0"/>
        <v>36892</v>
      </c>
      <c r="I31">
        <f t="shared" si="1"/>
        <v>-54.51</v>
      </c>
      <c r="J31">
        <f t="shared" si="3"/>
        <v>4.1590118039040531</v>
      </c>
      <c r="K31">
        <f>(I31-AVERAGE($I$15:I$51))^2</f>
        <v>19.725601826150406</v>
      </c>
      <c r="L31">
        <f t="shared" si="2"/>
        <v>-2.0393655395499977</v>
      </c>
    </row>
    <row r="32" spans="1:12" x14ac:dyDescent="0.3">
      <c r="A32" s="2">
        <v>32722</v>
      </c>
      <c r="B32">
        <v>56.9</v>
      </c>
      <c r="C32">
        <v>18.100000000000001</v>
      </c>
      <c r="D32">
        <v>17.3</v>
      </c>
      <c r="F32">
        <v>40543</v>
      </c>
      <c r="G32">
        <v>-53.628421783450001</v>
      </c>
      <c r="H32" s="2">
        <f t="shared" si="0"/>
        <v>37257</v>
      </c>
      <c r="I32">
        <f t="shared" si="1"/>
        <v>-50.79</v>
      </c>
      <c r="J32">
        <f t="shared" si="3"/>
        <v>8.0566382207634906</v>
      </c>
      <c r="K32">
        <f>(I32-AVERAGE($I$15:I$51))^2</f>
        <v>0.52034777209641125</v>
      </c>
      <c r="L32">
        <f t="shared" si="2"/>
        <v>2.8384217834500021</v>
      </c>
    </row>
    <row r="33" spans="1:12" x14ac:dyDescent="0.3">
      <c r="A33" s="2">
        <v>32791</v>
      </c>
      <c r="B33">
        <v>58.3</v>
      </c>
      <c r="C33">
        <v>16.7</v>
      </c>
      <c r="D33">
        <v>15.9</v>
      </c>
      <c r="F33">
        <v>40908</v>
      </c>
      <c r="G33">
        <v>-54.812404632570001</v>
      </c>
      <c r="H33" s="2">
        <f t="shared" si="0"/>
        <v>37622</v>
      </c>
      <c r="I33">
        <f t="shared" si="1"/>
        <v>-44.78</v>
      </c>
      <c r="J33">
        <f t="shared" si="3"/>
        <v>100.64914271161199</v>
      </c>
      <c r="K33">
        <f>(I33-AVERAGE($I$15:I$51))^2</f>
        <v>27.969804528853228</v>
      </c>
      <c r="L33">
        <f t="shared" si="2"/>
        <v>10.03240463257</v>
      </c>
    </row>
    <row r="34" spans="1:12" x14ac:dyDescent="0.3">
      <c r="A34" s="2">
        <v>32826</v>
      </c>
      <c r="B34">
        <v>59.3</v>
      </c>
      <c r="C34">
        <v>15.7</v>
      </c>
      <c r="D34">
        <v>14.9</v>
      </c>
      <c r="F34">
        <v>41273</v>
      </c>
      <c r="G34">
        <v>-55.99709701538</v>
      </c>
      <c r="H34" s="2">
        <f t="shared" si="0"/>
        <v>37987</v>
      </c>
      <c r="I34">
        <f t="shared" si="1"/>
        <v>-58.15</v>
      </c>
      <c r="J34">
        <f t="shared" si="3"/>
        <v>4.6349912611856992</v>
      </c>
      <c r="K34">
        <f>(I34-AVERAGE($I$15:I$51))^2</f>
        <v>65.308239663988203</v>
      </c>
      <c r="L34">
        <f t="shared" si="2"/>
        <v>-2.152902984619999</v>
      </c>
    </row>
    <row r="35" spans="1:12" x14ac:dyDescent="0.3">
      <c r="A35" s="2">
        <v>32882</v>
      </c>
      <c r="B35">
        <v>62.14</v>
      </c>
      <c r="C35">
        <v>12.86</v>
      </c>
      <c r="D35">
        <v>12.06</v>
      </c>
      <c r="F35">
        <v>41639</v>
      </c>
      <c r="G35">
        <v>-57.137744903559998</v>
      </c>
      <c r="H35" s="2">
        <f t="shared" si="0"/>
        <v>38353</v>
      </c>
      <c r="I35">
        <f t="shared" si="1"/>
        <v>-63.51</v>
      </c>
      <c r="J35">
        <f t="shared" si="3"/>
        <v>40.605635014105552</v>
      </c>
      <c r="K35">
        <f>(I35-AVERAGE($I$15:I$51))^2</f>
        <v>180.66992615047459</v>
      </c>
      <c r="L35">
        <f t="shared" si="2"/>
        <v>-6.37225509644</v>
      </c>
    </row>
    <row r="36" spans="1:12" x14ac:dyDescent="0.3">
      <c r="A36" s="2">
        <v>32938</v>
      </c>
      <c r="B36">
        <v>65.739999999999895</v>
      </c>
      <c r="C36">
        <v>9.26</v>
      </c>
      <c r="D36">
        <v>8.4600000000000009</v>
      </c>
      <c r="F36">
        <v>42004</v>
      </c>
      <c r="G36">
        <v>-58.24104309082</v>
      </c>
      <c r="H36" s="2">
        <f t="shared" si="0"/>
        <v>38718</v>
      </c>
      <c r="I36">
        <f t="shared" si="1"/>
        <v>-67.52</v>
      </c>
      <c r="J36">
        <f t="shared" si="3"/>
        <v>86.099041322419183</v>
      </c>
      <c r="K36">
        <f>(I36-AVERAGE($I$15:I$51))^2</f>
        <v>304.54966398831232</v>
      </c>
      <c r="L36">
        <f t="shared" si="2"/>
        <v>-9.2789569091799962</v>
      </c>
    </row>
    <row r="37" spans="1:12" x14ac:dyDescent="0.3">
      <c r="A37" s="2">
        <v>32994</v>
      </c>
      <c r="B37">
        <v>71.2</v>
      </c>
      <c r="C37">
        <v>3.8</v>
      </c>
      <c r="D37">
        <v>3</v>
      </c>
      <c r="F37">
        <v>42369</v>
      </c>
      <c r="G37">
        <v>-59.356777191159999</v>
      </c>
      <c r="H37" s="2">
        <f t="shared" si="0"/>
        <v>39083</v>
      </c>
      <c r="I37">
        <f t="shared" si="1"/>
        <v>-74.09</v>
      </c>
      <c r="J37">
        <f t="shared" si="3"/>
        <v>217.06785433492334</v>
      </c>
      <c r="K37">
        <f>(I37-AVERAGE($I$15:I$51))^2</f>
        <v>577.02532074506928</v>
      </c>
      <c r="L37">
        <f t="shared" si="2"/>
        <v>-14.733222808840004</v>
      </c>
    </row>
    <row r="38" spans="1:12" x14ac:dyDescent="0.3">
      <c r="A38" s="2">
        <v>33051</v>
      </c>
      <c r="B38">
        <v>78.400000000000006</v>
      </c>
      <c r="C38">
        <v>-3.4</v>
      </c>
      <c r="D38">
        <v>-4.2</v>
      </c>
      <c r="F38">
        <v>42734</v>
      </c>
      <c r="G38">
        <v>-60.488361358639999</v>
      </c>
      <c r="H38" s="2">
        <f t="shared" si="0"/>
        <v>39448</v>
      </c>
      <c r="I38">
        <f t="shared" si="1"/>
        <v>-77.27</v>
      </c>
      <c r="J38">
        <f t="shared" si="3"/>
        <v>281.62339548918703</v>
      </c>
      <c r="K38">
        <f>(I38-AVERAGE($I$15:I$51))^2</f>
        <v>739.91351533966349</v>
      </c>
      <c r="L38">
        <f t="shared" si="2"/>
        <v>-16.781638641359997</v>
      </c>
    </row>
    <row r="39" spans="1:12" x14ac:dyDescent="0.3">
      <c r="A39" s="2">
        <v>33099</v>
      </c>
      <c r="B39">
        <v>88.05</v>
      </c>
      <c r="C39">
        <v>-13.05</v>
      </c>
      <c r="D39">
        <v>-13.85</v>
      </c>
      <c r="F39">
        <v>43100</v>
      </c>
      <c r="G39">
        <v>-61.667240142819999</v>
      </c>
      <c r="H39" s="2">
        <f t="shared" si="0"/>
        <v>39814</v>
      </c>
      <c r="I39">
        <f t="shared" si="1"/>
        <v>-78.5</v>
      </c>
      <c r="J39">
        <f t="shared" si="3"/>
        <v>283.34180440949046</v>
      </c>
      <c r="K39">
        <f>(I39-AVERAGE($I$15:I$51))^2</f>
        <v>808.34173966398794</v>
      </c>
      <c r="L39">
        <f t="shared" si="2"/>
        <v>-16.832759857180001</v>
      </c>
    </row>
    <row r="40" spans="1:12" x14ac:dyDescent="0.3">
      <c r="A40" s="2">
        <v>33149</v>
      </c>
      <c r="B40">
        <v>91.85</v>
      </c>
      <c r="C40">
        <v>-16.850000000000001</v>
      </c>
      <c r="D40">
        <v>-17.649999999999899</v>
      </c>
      <c r="F40">
        <v>43465</v>
      </c>
      <c r="G40">
        <v>-62.878734588619999</v>
      </c>
      <c r="H40" s="2">
        <f t="shared" si="0"/>
        <v>40179</v>
      </c>
      <c r="I40">
        <f t="shared" si="1"/>
        <v>-79</v>
      </c>
      <c r="J40">
        <f t="shared" si="3"/>
        <v>259.8951984641572</v>
      </c>
      <c r="K40">
        <f>(I40-AVERAGE($I$15:I$51))^2</f>
        <v>837.02309101533933</v>
      </c>
      <c r="L40">
        <f t="shared" si="2"/>
        <v>-16.121265411380001</v>
      </c>
    </row>
    <row r="41" spans="1:12" x14ac:dyDescent="0.3">
      <c r="A41" s="2">
        <v>33204</v>
      </c>
      <c r="B41">
        <v>93.04</v>
      </c>
      <c r="C41">
        <v>-18.04</v>
      </c>
      <c r="D41">
        <v>-18.84</v>
      </c>
      <c r="F41">
        <v>43830</v>
      </c>
      <c r="G41">
        <v>-64.073722839360002</v>
      </c>
      <c r="H41" s="2">
        <f t="shared" si="0"/>
        <v>40544</v>
      </c>
      <c r="I41">
        <f t="shared" si="1"/>
        <v>-81.2</v>
      </c>
      <c r="J41">
        <f t="shared" si="3"/>
        <v>293.30936938305933</v>
      </c>
      <c r="K41">
        <f>(I41-AVERAGE($I$15:I$51))^2</f>
        <v>969.16103696128539</v>
      </c>
      <c r="L41">
        <f t="shared" si="2"/>
        <v>-17.126277160640001</v>
      </c>
    </row>
    <row r="42" spans="1:12" x14ac:dyDescent="0.3">
      <c r="A42" s="2">
        <v>33267</v>
      </c>
      <c r="B42">
        <v>94.13</v>
      </c>
      <c r="C42">
        <v>-19.13</v>
      </c>
      <c r="D42">
        <v>-19.93</v>
      </c>
      <c r="F42">
        <v>44195</v>
      </c>
      <c r="G42">
        <v>-65.207328796390001</v>
      </c>
      <c r="H42" s="2">
        <f t="shared" si="0"/>
        <v>40909</v>
      </c>
      <c r="I42">
        <f t="shared" si="1"/>
        <v>-81.14</v>
      </c>
      <c r="J42">
        <f t="shared" si="3"/>
        <v>253.85001168234331</v>
      </c>
      <c r="K42">
        <f>(I42-AVERAGE($I$15:I$51))^2</f>
        <v>965.42887479912315</v>
      </c>
      <c r="L42">
        <f t="shared" si="2"/>
        <v>-15.932671203609999</v>
      </c>
    </row>
    <row r="43" spans="1:12" x14ac:dyDescent="0.3">
      <c r="A43" s="2">
        <v>33308</v>
      </c>
      <c r="B43">
        <v>98.24</v>
      </c>
      <c r="C43">
        <v>-23.24</v>
      </c>
      <c r="D43">
        <v>-24.04</v>
      </c>
      <c r="F43">
        <v>44561</v>
      </c>
      <c r="G43">
        <v>-66.28042602539</v>
      </c>
      <c r="H43" s="2">
        <f t="shared" si="0"/>
        <v>41275</v>
      </c>
      <c r="I43">
        <f t="shared" si="1"/>
        <v>-83.19</v>
      </c>
      <c r="J43">
        <f t="shared" si="3"/>
        <v>285.93369200280779</v>
      </c>
      <c r="K43">
        <f>(I43-AVERAGE($I$15:I$51))^2</f>
        <v>1097.0239153396635</v>
      </c>
      <c r="L43">
        <f t="shared" si="2"/>
        <v>-16.909573974609998</v>
      </c>
    </row>
    <row r="44" spans="1:12" x14ac:dyDescent="0.3">
      <c r="A44" s="2">
        <v>33317</v>
      </c>
      <c r="B44">
        <v>99.7</v>
      </c>
      <c r="C44">
        <v>-24.7</v>
      </c>
      <c r="D44">
        <v>-25.5</v>
      </c>
      <c r="F44">
        <v>44926</v>
      </c>
      <c r="G44">
        <v>-67.290786743159998</v>
      </c>
      <c r="H44" s="2">
        <f t="shared" si="0"/>
        <v>41640</v>
      </c>
      <c r="I44">
        <f t="shared" si="1"/>
        <v>-84.12</v>
      </c>
      <c r="J44">
        <f t="shared" si="3"/>
        <v>283.22241884419941</v>
      </c>
      <c r="K44">
        <f>(I44-AVERAGE($I$15:I$51))^2</f>
        <v>1159.4945288531774</v>
      </c>
      <c r="L44">
        <f t="shared" si="2"/>
        <v>-16.829213256840006</v>
      </c>
    </row>
    <row r="45" spans="1:12" x14ac:dyDescent="0.3">
      <c r="A45" s="2">
        <v>33330</v>
      </c>
      <c r="B45">
        <v>100.85</v>
      </c>
      <c r="C45">
        <v>-25.85</v>
      </c>
      <c r="D45">
        <v>-26.65</v>
      </c>
      <c r="F45">
        <v>45291</v>
      </c>
      <c r="G45">
        <v>-68.235847473139998</v>
      </c>
      <c r="H45" s="2">
        <f t="shared" si="0"/>
        <v>42005</v>
      </c>
      <c r="I45">
        <f t="shared" si="1"/>
        <v>-85.8</v>
      </c>
      <c r="J45">
        <f t="shared" si="3"/>
        <v>308.49945398680251</v>
      </c>
      <c r="K45">
        <f>(I45-AVERAGE($I$15:I$51))^2</f>
        <v>1276.7294693937174</v>
      </c>
      <c r="L45">
        <f t="shared" si="2"/>
        <v>-17.564152526859999</v>
      </c>
    </row>
    <row r="46" spans="1:12" x14ac:dyDescent="0.3">
      <c r="A46" s="2">
        <v>33373</v>
      </c>
      <c r="B46">
        <v>105.6</v>
      </c>
      <c r="C46">
        <v>-30.6</v>
      </c>
      <c r="D46">
        <v>-31.4</v>
      </c>
      <c r="F46">
        <v>45656</v>
      </c>
      <c r="G46">
        <v>-69.092628478999998</v>
      </c>
      <c r="H46" s="2">
        <f t="shared" si="0"/>
        <v>42370</v>
      </c>
      <c r="I46">
        <f t="shared" si="1"/>
        <v>-86.99</v>
      </c>
      <c r="J46">
        <f t="shared" si="3"/>
        <v>320.31590736070171</v>
      </c>
      <c r="K46">
        <f>(I46-AVERAGE($I$15:I$51))^2</f>
        <v>1363.1861856099335</v>
      </c>
      <c r="L46">
        <f t="shared" si="2"/>
        <v>-17.897371520999997</v>
      </c>
    </row>
    <row r="47" spans="1:12" x14ac:dyDescent="0.3">
      <c r="A47" s="2">
        <v>33422</v>
      </c>
      <c r="B47">
        <v>108.82</v>
      </c>
      <c r="C47">
        <v>-33.82</v>
      </c>
      <c r="D47">
        <v>-34.619999999999898</v>
      </c>
      <c r="F47">
        <v>46022</v>
      </c>
      <c r="G47">
        <v>-69.857513427729998</v>
      </c>
      <c r="H47" s="2">
        <f t="shared" si="0"/>
        <v>42736</v>
      </c>
      <c r="I47">
        <f t="shared" si="1"/>
        <v>-87.69</v>
      </c>
      <c r="J47">
        <f t="shared" si="3"/>
        <v>317.99757735018983</v>
      </c>
      <c r="K47">
        <f>(I47-AVERAGE($I$15:I$51))^2</f>
        <v>1415.3660775018257</v>
      </c>
      <c r="L47">
        <f t="shared" si="2"/>
        <v>-17.83248657227</v>
      </c>
    </row>
    <row r="48" spans="1:12" x14ac:dyDescent="0.3">
      <c r="A48" s="2">
        <v>33485</v>
      </c>
      <c r="B48">
        <v>108.66</v>
      </c>
      <c r="C48">
        <v>-33.659999999999897</v>
      </c>
      <c r="D48">
        <v>-34.46</v>
      </c>
      <c r="F48">
        <v>46387</v>
      </c>
      <c r="G48">
        <v>-70.549934387210001</v>
      </c>
      <c r="H48" s="2">
        <f t="shared" si="0"/>
        <v>43101</v>
      </c>
      <c r="I48">
        <f t="shared" si="1"/>
        <v>-88.25</v>
      </c>
      <c r="J48">
        <f t="shared" si="3"/>
        <v>313.29232269707097</v>
      </c>
      <c r="K48">
        <f>(I48-AVERAGE($I$15:I$51))^2</f>
        <v>1457.8155910153391</v>
      </c>
      <c r="L48">
        <f t="shared" si="2"/>
        <v>-17.700065612789999</v>
      </c>
    </row>
    <row r="49" spans="1:12" x14ac:dyDescent="0.3">
      <c r="A49" s="2">
        <v>33548</v>
      </c>
      <c r="B49">
        <v>107.87</v>
      </c>
      <c r="C49">
        <v>-32.869999999999898</v>
      </c>
      <c r="D49">
        <v>-33.67</v>
      </c>
      <c r="F49">
        <v>46752</v>
      </c>
      <c r="G49">
        <v>-71.136764526370001</v>
      </c>
      <c r="H49" s="2">
        <f t="shared" si="0"/>
        <v>43466</v>
      </c>
      <c r="I49">
        <f t="shared" si="1"/>
        <v>-86.84</v>
      </c>
      <c r="J49">
        <f t="shared" si="3"/>
        <v>246.59160434027169</v>
      </c>
      <c r="K49">
        <f>(I49-AVERAGE($I$15:I$51))^2</f>
        <v>1352.1322802045286</v>
      </c>
      <c r="L49">
        <f t="shared" si="2"/>
        <v>-15.703235473630002</v>
      </c>
    </row>
    <row r="50" spans="1:12" x14ac:dyDescent="0.3">
      <c r="A50" s="2">
        <v>33612</v>
      </c>
      <c r="B50">
        <v>108.29</v>
      </c>
      <c r="C50">
        <v>-33.29</v>
      </c>
      <c r="D50">
        <v>-34.090000000000003</v>
      </c>
      <c r="F50">
        <v>47117</v>
      </c>
      <c r="G50">
        <v>-71.64353942871</v>
      </c>
      <c r="H50" s="2">
        <f t="shared" si="0"/>
        <v>43831</v>
      </c>
      <c r="I50">
        <f t="shared" si="1"/>
        <v>-86.87</v>
      </c>
      <c r="J50">
        <f t="shared" si="3"/>
        <v>231.84510152904915</v>
      </c>
      <c r="K50">
        <f>(I50-AVERAGE($I$15:I$51))^2</f>
        <v>1354.3394612856098</v>
      </c>
      <c r="L50">
        <f t="shared" si="2"/>
        <v>-15.226460571290005</v>
      </c>
    </row>
    <row r="51" spans="1:12" x14ac:dyDescent="0.3">
      <c r="A51" s="2">
        <v>33661</v>
      </c>
      <c r="B51">
        <v>108.45</v>
      </c>
      <c r="C51">
        <v>-33.450000000000003</v>
      </c>
      <c r="D51">
        <v>-34.25</v>
      </c>
      <c r="F51">
        <v>47483</v>
      </c>
      <c r="G51">
        <v>-72.164360046390001</v>
      </c>
      <c r="H51" s="2">
        <f t="shared" si="0"/>
        <v>44197</v>
      </c>
      <c r="I51">
        <f t="shared" si="1"/>
        <v>-86.66</v>
      </c>
      <c r="J51">
        <f t="shared" si="3"/>
        <v>210.12357766469438</v>
      </c>
      <c r="K51">
        <f>(I51-AVERAGE($I$15:I$51))^2</f>
        <v>1338.9269937180418</v>
      </c>
      <c r="L51">
        <f t="shared" si="2"/>
        <v>-14.495639953609995</v>
      </c>
    </row>
    <row r="52" spans="1:12" x14ac:dyDescent="0.3">
      <c r="A52" s="2">
        <v>33715</v>
      </c>
      <c r="B52">
        <v>110.65</v>
      </c>
      <c r="C52">
        <v>-35.65</v>
      </c>
      <c r="D52">
        <v>-36.450000000000003</v>
      </c>
      <c r="F52">
        <v>47848</v>
      </c>
      <c r="G52">
        <v>-72.787284851069998</v>
      </c>
      <c r="H52" s="2">
        <f t="shared" si="0"/>
        <v>44562</v>
      </c>
      <c r="I52">
        <f t="shared" si="1"/>
        <v>-86.76</v>
      </c>
      <c r="J52">
        <f t="shared" si="3"/>
        <v>195.2367686331381</v>
      </c>
      <c r="K52">
        <f>(I52-AVERAGE($I$15:I$51))^2</f>
        <v>1346.2552639883127</v>
      </c>
      <c r="L52">
        <f t="shared" si="2"/>
        <v>-13.972715148930007</v>
      </c>
    </row>
    <row r="53" spans="1:12" x14ac:dyDescent="0.3">
      <c r="A53" s="2">
        <v>33780</v>
      </c>
      <c r="B53">
        <v>112.89</v>
      </c>
      <c r="C53">
        <v>-37.89</v>
      </c>
      <c r="D53">
        <v>-38.69</v>
      </c>
      <c r="F53">
        <v>48213</v>
      </c>
      <c r="G53">
        <v>-73.512229919429998</v>
      </c>
      <c r="H53" s="2">
        <f t="shared" si="0"/>
        <v>44927</v>
      </c>
      <c r="I53">
        <f t="shared" si="1"/>
        <v>-86.76</v>
      </c>
      <c r="J53">
        <f t="shared" si="3"/>
        <v>175.50341210764583</v>
      </c>
      <c r="K53">
        <f>(I53-AVERAGE($I$15:I$51))^2</f>
        <v>1346.2552639883127</v>
      </c>
      <c r="L53">
        <f t="shared" si="2"/>
        <v>-13.247770080570007</v>
      </c>
    </row>
    <row r="54" spans="1:12" x14ac:dyDescent="0.3">
      <c r="A54" s="2">
        <v>33841</v>
      </c>
      <c r="B54">
        <v>114</v>
      </c>
      <c r="C54">
        <v>-39</v>
      </c>
      <c r="D54">
        <v>-39.799999999999898</v>
      </c>
      <c r="F54">
        <v>48578</v>
      </c>
      <c r="G54">
        <v>-74.323501586909998</v>
      </c>
      <c r="H54" s="2">
        <f t="shared" si="0"/>
        <v>45292</v>
      </c>
      <c r="I54">
        <f t="shared" si="1"/>
        <v>-86.76</v>
      </c>
      <c r="J54">
        <f t="shared" si="3"/>
        <v>154.66649277879026</v>
      </c>
      <c r="K54">
        <f>(I54-AVERAGE($I$15:I$51))^2</f>
        <v>1346.2552639883127</v>
      </c>
      <c r="L54">
        <f t="shared" si="2"/>
        <v>-12.436498413090007</v>
      </c>
    </row>
    <row r="55" spans="1:12" x14ac:dyDescent="0.3">
      <c r="A55" s="2">
        <v>33897</v>
      </c>
      <c r="B55">
        <v>114.42</v>
      </c>
      <c r="C55">
        <v>-39.42</v>
      </c>
      <c r="D55">
        <v>-40.22</v>
      </c>
      <c r="F55">
        <v>48944</v>
      </c>
      <c r="G55">
        <v>-75.207023620610002</v>
      </c>
      <c r="H55" s="2">
        <f t="shared" si="0"/>
        <v>45658</v>
      </c>
      <c r="I55">
        <f t="shared" si="1"/>
        <v>-86.76</v>
      </c>
      <c r="J55">
        <f t="shared" si="3"/>
        <v>133.47126322274335</v>
      </c>
      <c r="K55">
        <f>(I55-AVERAGE($I$15:I$51))^2</f>
        <v>1346.2552639883127</v>
      </c>
      <c r="L55">
        <f t="shared" si="2"/>
        <v>-11.552976379390003</v>
      </c>
    </row>
    <row r="56" spans="1:12" x14ac:dyDescent="0.3">
      <c r="A56" s="2">
        <v>33953</v>
      </c>
      <c r="B56">
        <v>113.29</v>
      </c>
      <c r="C56">
        <v>-38.29</v>
      </c>
      <c r="D56">
        <v>-39.090000000000003</v>
      </c>
      <c r="F56">
        <v>49309</v>
      </c>
      <c r="G56">
        <v>-76.151885986330001</v>
      </c>
      <c r="H56" s="2">
        <f t="shared" si="0"/>
        <v>46023</v>
      </c>
      <c r="I56">
        <f t="shared" si="1"/>
        <v>-86.76</v>
      </c>
      <c r="J56">
        <f t="shared" si="3"/>
        <v>112.53208292702193</v>
      </c>
      <c r="K56">
        <f>(I56-AVERAGE($I$15:I$51))^2</f>
        <v>1346.2552639883127</v>
      </c>
      <c r="L56">
        <f t="shared" si="2"/>
        <v>-10.608114013670004</v>
      </c>
    </row>
    <row r="57" spans="1:12" x14ac:dyDescent="0.3">
      <c r="A57" s="2">
        <v>34011</v>
      </c>
      <c r="B57">
        <v>113.82</v>
      </c>
      <c r="C57">
        <v>-38.82</v>
      </c>
      <c r="D57">
        <v>-39.619999999999898</v>
      </c>
      <c r="F57">
        <v>49674</v>
      </c>
      <c r="G57">
        <v>-77.14616394043</v>
      </c>
      <c r="H57" s="2">
        <f t="shared" si="0"/>
        <v>46388</v>
      </c>
      <c r="I57">
        <f t="shared" si="1"/>
        <v>-86.76</v>
      </c>
      <c r="J57">
        <f t="shared" si="3"/>
        <v>92.425843780288517</v>
      </c>
      <c r="K57">
        <f>(I57-AVERAGE($I$15:I$51))^2</f>
        <v>1346.2552639883127</v>
      </c>
      <c r="L57">
        <f t="shared" si="2"/>
        <v>-9.613836059570005</v>
      </c>
    </row>
    <row r="58" spans="1:12" x14ac:dyDescent="0.3">
      <c r="A58" s="2">
        <v>34079</v>
      </c>
      <c r="B58">
        <v>115.71</v>
      </c>
      <c r="C58">
        <v>-40.71</v>
      </c>
      <c r="D58">
        <v>-41.51</v>
      </c>
      <c r="F58">
        <v>50039</v>
      </c>
      <c r="G58">
        <v>-78.166358947749998</v>
      </c>
      <c r="H58" s="2">
        <f t="shared" si="0"/>
        <v>46753</v>
      </c>
      <c r="I58">
        <f t="shared" si="1"/>
        <v>-86.76</v>
      </c>
      <c r="J58">
        <f t="shared" si="3"/>
        <v>73.850666534916598</v>
      </c>
      <c r="K58">
        <f>(I58-AVERAGE($I$15:I$51))^2</f>
        <v>1346.2552639883127</v>
      </c>
      <c r="L58">
        <f t="shared" si="2"/>
        <v>-8.5936410522500069</v>
      </c>
    </row>
    <row r="59" spans="1:12" x14ac:dyDescent="0.3">
      <c r="A59" s="2">
        <v>34148</v>
      </c>
      <c r="B59">
        <v>115.92</v>
      </c>
      <c r="C59">
        <v>-40.92</v>
      </c>
      <c r="D59">
        <v>-41.72</v>
      </c>
      <c r="F59">
        <v>50405</v>
      </c>
      <c r="G59">
        <v>-79.203903198239999</v>
      </c>
      <c r="H59" s="2">
        <f t="shared" si="0"/>
        <v>47119</v>
      </c>
      <c r="I59">
        <f t="shared" si="1"/>
        <v>-86.76</v>
      </c>
      <c r="J59">
        <f t="shared" si="3"/>
        <v>57.09459887756779</v>
      </c>
      <c r="K59">
        <f>(I59-AVERAGE($I$15:I$51))^2</f>
        <v>1346.2552639883127</v>
      </c>
      <c r="L59">
        <f t="shared" si="2"/>
        <v>-7.5560968017600061</v>
      </c>
    </row>
    <row r="60" spans="1:12" x14ac:dyDescent="0.3">
      <c r="A60" s="2">
        <v>34199</v>
      </c>
      <c r="B60">
        <v>115.52</v>
      </c>
      <c r="C60">
        <v>-40.520000000000003</v>
      </c>
      <c r="D60">
        <v>-41.32</v>
      </c>
      <c r="F60">
        <v>50770</v>
      </c>
      <c r="G60">
        <v>-80.244773864750002</v>
      </c>
      <c r="H60" s="2">
        <f t="shared" si="0"/>
        <v>47484</v>
      </c>
      <c r="I60">
        <f t="shared" si="1"/>
        <v>-86.76</v>
      </c>
      <c r="J60">
        <f t="shared" si="3"/>
        <v>42.448171593444698</v>
      </c>
      <c r="K60">
        <f>(I60-AVERAGE($I$15:I$51))^2</f>
        <v>1346.2552639883127</v>
      </c>
      <c r="L60">
        <f t="shared" si="2"/>
        <v>-6.5152261352500034</v>
      </c>
    </row>
    <row r="61" spans="1:12" x14ac:dyDescent="0.3">
      <c r="A61" s="2">
        <v>34256</v>
      </c>
      <c r="B61">
        <v>114.2</v>
      </c>
      <c r="C61">
        <v>-39.200000000000003</v>
      </c>
      <c r="D61">
        <v>-40</v>
      </c>
      <c r="F61">
        <v>51135</v>
      </c>
      <c r="G61">
        <v>-81.285697937009999</v>
      </c>
      <c r="H61" s="2">
        <f t="shared" si="0"/>
        <v>47849</v>
      </c>
      <c r="I61">
        <f t="shared" si="1"/>
        <v>-86.76</v>
      </c>
      <c r="J61">
        <f t="shared" si="3"/>
        <v>29.967983076856633</v>
      </c>
      <c r="K61">
        <f>(I61-AVERAGE($I$15:I$51))^2</f>
        <v>1346.2552639883127</v>
      </c>
      <c r="L61">
        <f t="shared" si="2"/>
        <v>-5.4743020629900059</v>
      </c>
    </row>
    <row r="62" spans="1:12" x14ac:dyDescent="0.3">
      <c r="A62" s="2">
        <v>34338</v>
      </c>
      <c r="B62">
        <v>110.32</v>
      </c>
      <c r="C62">
        <v>-35.32</v>
      </c>
      <c r="D62">
        <v>-36.119999999999898</v>
      </c>
      <c r="F62">
        <v>51500</v>
      </c>
      <c r="G62">
        <v>-82.322143554690001</v>
      </c>
      <c r="H62" s="2">
        <f t="shared" si="0"/>
        <v>48214</v>
      </c>
      <c r="I62">
        <f t="shared" si="1"/>
        <v>-86.76</v>
      </c>
      <c r="J62">
        <f t="shared" si="3"/>
        <v>19.694569829179546</v>
      </c>
      <c r="K62">
        <f>(I62-AVERAGE($I$15:I$51))^2</f>
        <v>1346.2552639883127</v>
      </c>
      <c r="L62">
        <f t="shared" si="2"/>
        <v>-4.437856445310004</v>
      </c>
    </row>
    <row r="63" spans="1:12" x14ac:dyDescent="0.3">
      <c r="A63" s="2">
        <v>34387</v>
      </c>
      <c r="B63">
        <v>109.58</v>
      </c>
      <c r="C63">
        <v>-34.58</v>
      </c>
      <c r="D63">
        <v>-35.380000000000003</v>
      </c>
      <c r="F63">
        <v>51866</v>
      </c>
      <c r="G63">
        <v>-83.285758972170001</v>
      </c>
      <c r="H63" s="2">
        <f t="shared" si="0"/>
        <v>48580</v>
      </c>
      <c r="I63">
        <f t="shared" si="1"/>
        <v>-86.76</v>
      </c>
      <c r="J63">
        <f t="shared" si="3"/>
        <v>12.070350719457284</v>
      </c>
      <c r="K63">
        <f>(I63-AVERAGE($I$15:I$51))^2</f>
        <v>1346.2552639883127</v>
      </c>
      <c r="L63">
        <f t="shared" si="2"/>
        <v>-3.4742410278300042</v>
      </c>
    </row>
    <row r="64" spans="1:12" x14ac:dyDescent="0.3">
      <c r="A64" s="2">
        <v>34431</v>
      </c>
      <c r="B64">
        <v>109.46</v>
      </c>
      <c r="C64">
        <v>-34.46</v>
      </c>
      <c r="D64">
        <v>-35.26</v>
      </c>
      <c r="F64">
        <v>52231</v>
      </c>
      <c r="G64">
        <v>-84.12294769287</v>
      </c>
      <c r="H64" s="2">
        <f t="shared" si="0"/>
        <v>48945</v>
      </c>
      <c r="I64">
        <f t="shared" si="1"/>
        <v>-86.76</v>
      </c>
      <c r="J64">
        <f t="shared" si="3"/>
        <v>6.9540448705396853</v>
      </c>
      <c r="K64">
        <f>(I64-AVERAGE($I$15:I$51))^2</f>
        <v>1346.2552639883127</v>
      </c>
      <c r="L64">
        <f t="shared" si="2"/>
        <v>-2.6370523071300056</v>
      </c>
    </row>
    <row r="65" spans="1:12" x14ac:dyDescent="0.3">
      <c r="A65" s="2">
        <v>34509</v>
      </c>
      <c r="B65">
        <v>109.96</v>
      </c>
      <c r="C65">
        <v>-34.96</v>
      </c>
      <c r="D65">
        <v>-35.76</v>
      </c>
      <c r="F65">
        <v>52596</v>
      </c>
      <c r="G65">
        <v>-84.867057800289999</v>
      </c>
      <c r="H65" s="2">
        <f t="shared" si="0"/>
        <v>49310</v>
      </c>
      <c r="I65">
        <f t="shared" si="1"/>
        <v>-86.76</v>
      </c>
      <c r="J65">
        <f t="shared" si="3"/>
        <v>3.583230171442958</v>
      </c>
      <c r="K65">
        <f>(I65-AVERAGE($I$15:I$51))^2</f>
        <v>1346.2552639883127</v>
      </c>
      <c r="L65">
        <f t="shared" si="2"/>
        <v>-1.8929421997100064</v>
      </c>
    </row>
    <row r="66" spans="1:12" x14ac:dyDescent="0.3">
      <c r="A66" s="2">
        <v>34557</v>
      </c>
      <c r="B66">
        <v>109.35</v>
      </c>
      <c r="C66">
        <v>-34.35</v>
      </c>
      <c r="D66">
        <v>-35.15</v>
      </c>
      <c r="F66">
        <v>52961</v>
      </c>
      <c r="G66">
        <v>-85.538818359380002</v>
      </c>
      <c r="H66" s="2">
        <f t="shared" si="0"/>
        <v>49675</v>
      </c>
      <c r="I66">
        <f t="shared" si="1"/>
        <v>-86.76</v>
      </c>
      <c r="J66">
        <f t="shared" si="3"/>
        <v>1.4912845993873618</v>
      </c>
      <c r="K66">
        <f>(I66-AVERAGE($I$15:I$51))^2</f>
        <v>1346.2552639883127</v>
      </c>
      <c r="L66">
        <f t="shared" si="2"/>
        <v>-1.2211816406200029</v>
      </c>
    </row>
    <row r="67" spans="1:12" x14ac:dyDescent="0.3">
      <c r="A67" s="2">
        <v>34640</v>
      </c>
      <c r="B67">
        <v>109.77</v>
      </c>
      <c r="C67">
        <v>-34.770000000000003</v>
      </c>
      <c r="D67">
        <v>-35.57</v>
      </c>
      <c r="F67">
        <v>53327</v>
      </c>
      <c r="G67">
        <v>-86.153671264650001</v>
      </c>
      <c r="H67" s="2">
        <f t="shared" si="0"/>
        <v>50041</v>
      </c>
      <c r="I67">
        <f t="shared" si="1"/>
        <v>-86.76</v>
      </c>
      <c r="J67">
        <f t="shared" si="3"/>
        <v>0.36763453531113571</v>
      </c>
      <c r="K67">
        <f>(I67-AVERAGE($I$15:I$51))^2</f>
        <v>1346.2552639883127</v>
      </c>
      <c r="L67">
        <f t="shared" si="2"/>
        <v>-0.60632873535000442</v>
      </c>
    </row>
    <row r="68" spans="1:12" x14ac:dyDescent="0.3">
      <c r="A68" s="2">
        <v>34708</v>
      </c>
      <c r="B68">
        <v>107.3</v>
      </c>
      <c r="C68">
        <v>-32.299999999999898</v>
      </c>
      <c r="D68">
        <v>-33.1</v>
      </c>
      <c r="F68">
        <v>53692</v>
      </c>
      <c r="G68">
        <v>-86.71792602539</v>
      </c>
      <c r="H68" s="2">
        <f t="shared" ref="H68:H82" si="4">$H$2+F68-$F$2+1</f>
        <v>50406</v>
      </c>
      <c r="I68">
        <f t="shared" ref="I68:I82" si="5">IFERROR(VLOOKUP(H68,A:D,4,FALSE),IFERROR(VLOOKUP(H68,A:D,4),0))</f>
        <v>-86.76</v>
      </c>
      <c r="J68">
        <f t="shared" si="3"/>
        <v>1.7702193394833784E-3</v>
      </c>
      <c r="K68">
        <f>(I68-AVERAGE($I$15:I$51))^2</f>
        <v>1346.2552639883127</v>
      </c>
      <c r="L68">
        <f t="shared" si="2"/>
        <v>-4.2073974610005394E-2</v>
      </c>
    </row>
    <row r="69" spans="1:12" x14ac:dyDescent="0.3">
      <c r="A69" s="2">
        <v>34771</v>
      </c>
      <c r="B69">
        <v>105.35</v>
      </c>
      <c r="C69">
        <v>-30.35</v>
      </c>
      <c r="D69">
        <v>-31.15</v>
      </c>
      <c r="F69">
        <v>54057</v>
      </c>
      <c r="G69">
        <v>-87.240188598629999</v>
      </c>
      <c r="H69" s="2">
        <f t="shared" si="4"/>
        <v>50771</v>
      </c>
      <c r="I69">
        <f t="shared" si="5"/>
        <v>-86.76</v>
      </c>
      <c r="J69">
        <f t="shared" si="3"/>
        <v>0.23058109025423712</v>
      </c>
      <c r="K69">
        <f>(I69-AVERAGE($I$15:I$51))^2</f>
        <v>1346.2552639883127</v>
      </c>
      <c r="L69">
        <f t="shared" si="2"/>
        <v>0.48018859862999363</v>
      </c>
    </row>
    <row r="70" spans="1:12" x14ac:dyDescent="0.3">
      <c r="A70" s="2">
        <v>34823</v>
      </c>
      <c r="B70">
        <v>104.12</v>
      </c>
      <c r="C70">
        <v>-29.12</v>
      </c>
      <c r="D70">
        <v>-29.92</v>
      </c>
      <c r="F70">
        <v>54422</v>
      </c>
      <c r="G70">
        <v>-87.72607421875</v>
      </c>
      <c r="H70" s="2">
        <f t="shared" si="4"/>
        <v>51136</v>
      </c>
      <c r="I70">
        <f t="shared" si="5"/>
        <v>-86.76</v>
      </c>
      <c r="J70">
        <f t="shared" si="3"/>
        <v>0.93329939613341295</v>
      </c>
      <c r="K70">
        <f>(I70-AVERAGE($I$15:I$51))^2</f>
        <v>1346.2552639883127</v>
      </c>
      <c r="L70">
        <f t="shared" si="2"/>
        <v>0.96607421874999488</v>
      </c>
    </row>
    <row r="71" spans="1:12" x14ac:dyDescent="0.3">
      <c r="A71" s="2">
        <v>34887</v>
      </c>
      <c r="B71">
        <v>103.53</v>
      </c>
      <c r="C71">
        <v>-28.53</v>
      </c>
      <c r="D71">
        <v>-29.33</v>
      </c>
      <c r="F71">
        <v>54788</v>
      </c>
      <c r="G71">
        <v>-88.181182861330001</v>
      </c>
      <c r="H71" s="2">
        <f t="shared" si="4"/>
        <v>51502</v>
      </c>
      <c r="I71">
        <f t="shared" si="5"/>
        <v>-86.76</v>
      </c>
      <c r="J71">
        <f t="shared" si="3"/>
        <v>2.0197607253381138</v>
      </c>
      <c r="K71">
        <f>(I71-AVERAGE($I$15:I$51))^2</f>
        <v>1346.2552639883127</v>
      </c>
      <c r="L71">
        <f t="shared" si="2"/>
        <v>1.4211828613299957</v>
      </c>
    </row>
    <row r="72" spans="1:12" x14ac:dyDescent="0.3">
      <c r="A72" s="2">
        <v>34989</v>
      </c>
      <c r="B72">
        <v>106.94</v>
      </c>
      <c r="C72">
        <v>-31.94</v>
      </c>
      <c r="D72">
        <v>-32.74</v>
      </c>
      <c r="F72">
        <v>55153</v>
      </c>
      <c r="G72">
        <v>-88.60659790039</v>
      </c>
      <c r="H72" s="2">
        <f t="shared" si="4"/>
        <v>51867</v>
      </c>
      <c r="I72">
        <f t="shared" si="5"/>
        <v>-86.76</v>
      </c>
      <c r="J72">
        <f t="shared" si="3"/>
        <v>3.4099238057247363</v>
      </c>
      <c r="K72">
        <f>(I72-AVERAGE($I$15:I$51))^2</f>
        <v>1346.2552639883127</v>
      </c>
      <c r="L72">
        <f t="shared" si="2"/>
        <v>1.8465979003899946</v>
      </c>
    </row>
    <row r="73" spans="1:12" x14ac:dyDescent="0.3">
      <c r="A73" s="2">
        <v>35075</v>
      </c>
      <c r="B73">
        <v>104.1</v>
      </c>
      <c r="C73">
        <v>-29.1</v>
      </c>
      <c r="D73">
        <v>-29.9</v>
      </c>
      <c r="F73">
        <v>55518</v>
      </c>
      <c r="G73">
        <v>-89.006782531740001</v>
      </c>
      <c r="H73" s="2">
        <f t="shared" si="4"/>
        <v>52232</v>
      </c>
      <c r="I73">
        <f t="shared" si="5"/>
        <v>-86.76</v>
      </c>
      <c r="J73">
        <f t="shared" si="3"/>
        <v>5.0480317449319845</v>
      </c>
      <c r="K73">
        <f>(I73-AVERAGE($I$15:I$51))^2</f>
        <v>1346.2552639883127</v>
      </c>
      <c r="L73">
        <f t="shared" si="2"/>
        <v>2.2467825317399956</v>
      </c>
    </row>
    <row r="74" spans="1:12" x14ac:dyDescent="0.3">
      <c r="A74" s="2">
        <v>35158</v>
      </c>
      <c r="B74">
        <v>111.53</v>
      </c>
      <c r="C74">
        <v>-36.53</v>
      </c>
      <c r="D74">
        <v>-37.33</v>
      </c>
      <c r="F74">
        <v>55883</v>
      </c>
      <c r="G74">
        <v>-89.384399414059999</v>
      </c>
      <c r="H74" s="2">
        <f t="shared" si="4"/>
        <v>52597</v>
      </c>
      <c r="I74">
        <f t="shared" si="5"/>
        <v>-86.76</v>
      </c>
      <c r="J74">
        <f t="shared" si="3"/>
        <v>6.8874722845184388</v>
      </c>
      <c r="K74">
        <f>(I74-AVERAGE($I$15:I$51))^2</f>
        <v>1346.2552639883127</v>
      </c>
      <c r="L74">
        <f t="shared" si="2"/>
        <v>2.6243994140599938</v>
      </c>
    </row>
    <row r="75" spans="1:12" x14ac:dyDescent="0.3">
      <c r="A75" s="2">
        <v>35254</v>
      </c>
      <c r="B75">
        <v>158.32</v>
      </c>
      <c r="C75">
        <v>-83.32</v>
      </c>
      <c r="D75">
        <v>-84.12</v>
      </c>
      <c r="F75">
        <v>56249</v>
      </c>
      <c r="G75">
        <v>-89.742408752439999</v>
      </c>
      <c r="H75" s="2">
        <f t="shared" si="4"/>
        <v>52963</v>
      </c>
      <c r="I75">
        <f t="shared" si="5"/>
        <v>-86.76</v>
      </c>
      <c r="J75">
        <f t="shared" si="3"/>
        <v>8.8947619666306821</v>
      </c>
      <c r="K75">
        <f>(I75-AVERAGE($I$15:I$51))^2</f>
        <v>1346.2552639883127</v>
      </c>
      <c r="L75">
        <f t="shared" si="2"/>
        <v>2.9824087524399943</v>
      </c>
    </row>
    <row r="76" spans="1:12" x14ac:dyDescent="0.3">
      <c r="A76" s="2">
        <v>35319</v>
      </c>
      <c r="B76">
        <v>151.49</v>
      </c>
      <c r="C76">
        <v>-76.489999999999895</v>
      </c>
      <c r="D76">
        <v>-77.290000000000006</v>
      </c>
      <c r="F76">
        <v>56614</v>
      </c>
      <c r="G76">
        <v>-90.081115722660002</v>
      </c>
      <c r="H76" s="2">
        <f t="shared" si="4"/>
        <v>53328</v>
      </c>
      <c r="I76">
        <f t="shared" si="5"/>
        <v>-86.76</v>
      </c>
      <c r="J76">
        <f t="shared" si="3"/>
        <v>11.029809643299432</v>
      </c>
      <c r="K76">
        <f>(I76-AVERAGE($I$15:I$51))^2</f>
        <v>1346.2552639883127</v>
      </c>
      <c r="L76">
        <f t="shared" si="2"/>
        <v>3.3211157226599965</v>
      </c>
    </row>
    <row r="77" spans="1:12" x14ac:dyDescent="0.3">
      <c r="A77" s="2">
        <v>35348</v>
      </c>
      <c r="B77">
        <v>149.47</v>
      </c>
      <c r="C77">
        <v>-74.47</v>
      </c>
      <c r="D77">
        <v>-75.27</v>
      </c>
      <c r="F77">
        <v>56979</v>
      </c>
      <c r="G77">
        <v>-90.403114318850001</v>
      </c>
      <c r="H77" s="2">
        <f t="shared" si="4"/>
        <v>53693</v>
      </c>
      <c r="I77">
        <f t="shared" si="5"/>
        <v>-86.76</v>
      </c>
      <c r="J77">
        <f t="shared" si="3"/>
        <v>13.27228194020987</v>
      </c>
      <c r="K77">
        <f>(I77-AVERAGE($I$15:I$51))^2</f>
        <v>1346.2552639883127</v>
      </c>
      <c r="L77">
        <f t="shared" si="2"/>
        <v>3.6431143188499959</v>
      </c>
    </row>
    <row r="78" spans="1:12" x14ac:dyDescent="0.3">
      <c r="A78" s="2">
        <v>35453</v>
      </c>
      <c r="B78">
        <v>141.69</v>
      </c>
      <c r="C78">
        <v>-66.69</v>
      </c>
      <c r="D78">
        <v>-67.489999999999895</v>
      </c>
      <c r="F78">
        <v>57344</v>
      </c>
      <c r="G78">
        <v>-90.709999084469999</v>
      </c>
      <c r="H78" s="2">
        <f t="shared" si="4"/>
        <v>54058</v>
      </c>
      <c r="I78">
        <f t="shared" si="5"/>
        <v>-86.76</v>
      </c>
      <c r="J78">
        <f t="shared" si="3"/>
        <v>15.602492767313789</v>
      </c>
      <c r="K78">
        <f>(I78-AVERAGE($I$15:I$51))^2</f>
        <v>1346.2552639883127</v>
      </c>
      <c r="L78">
        <f t="shared" si="2"/>
        <v>3.9499990844699937</v>
      </c>
    </row>
    <row r="79" spans="1:12" x14ac:dyDescent="0.3">
      <c r="A79" s="2">
        <v>35548</v>
      </c>
      <c r="B79">
        <v>136.979999999999</v>
      </c>
      <c r="C79">
        <v>-61.98</v>
      </c>
      <c r="D79">
        <v>-62.78</v>
      </c>
      <c r="F79">
        <v>57710</v>
      </c>
      <c r="G79">
        <v>-91.003898620610002</v>
      </c>
      <c r="H79" s="2">
        <f t="shared" si="4"/>
        <v>54424</v>
      </c>
      <c r="I79">
        <f t="shared" si="5"/>
        <v>-86.76</v>
      </c>
      <c r="J79">
        <f t="shared" si="3"/>
        <v>18.010675502015435</v>
      </c>
      <c r="K79">
        <f>(I79-AVERAGE($I$15:I$51))^2</f>
        <v>1346.2552639883127</v>
      </c>
      <c r="L79">
        <f t="shared" si="2"/>
        <v>4.2438986206099969</v>
      </c>
    </row>
    <row r="80" spans="1:12" x14ac:dyDescent="0.3">
      <c r="A80" s="2">
        <v>35626</v>
      </c>
      <c r="B80">
        <v>134.21</v>
      </c>
      <c r="C80">
        <v>-59.21</v>
      </c>
      <c r="D80">
        <v>-60.01</v>
      </c>
      <c r="F80">
        <v>58075</v>
      </c>
      <c r="G80">
        <v>-91.284622192379999</v>
      </c>
      <c r="H80" s="2">
        <f t="shared" si="4"/>
        <v>54789</v>
      </c>
      <c r="I80">
        <f t="shared" si="5"/>
        <v>-86.76</v>
      </c>
      <c r="J80">
        <f t="shared" si="3"/>
        <v>20.472205983777542</v>
      </c>
      <c r="K80">
        <f>(I80-AVERAGE($I$15:I$51))^2</f>
        <v>1346.2552639883127</v>
      </c>
      <c r="L80">
        <f t="shared" ref="L80:L82" si="6">(I80-G80)</f>
        <v>4.5246221923799936</v>
      </c>
    </row>
    <row r="81" spans="1:12" x14ac:dyDescent="0.3">
      <c r="A81" s="2">
        <v>35737</v>
      </c>
      <c r="B81">
        <v>130.94</v>
      </c>
      <c r="C81">
        <v>-55.94</v>
      </c>
      <c r="D81">
        <v>-56.74</v>
      </c>
      <c r="F81">
        <v>61727</v>
      </c>
      <c r="G81">
        <v>-93.606437683110002</v>
      </c>
      <c r="H81" s="2">
        <f t="shared" si="4"/>
        <v>58441</v>
      </c>
      <c r="I81">
        <f t="shared" si="5"/>
        <v>-86.76</v>
      </c>
      <c r="J81">
        <f t="shared" ref="J81:J82" si="7">(I81-G81)^2</f>
        <v>46.873708948708583</v>
      </c>
      <c r="K81">
        <f>(I81-AVERAGE($I$15:I$51))^2</f>
        <v>1346.2552639883127</v>
      </c>
      <c r="L81">
        <f t="shared" si="6"/>
        <v>6.8464376831099969</v>
      </c>
    </row>
    <row r="82" spans="1:12" x14ac:dyDescent="0.3">
      <c r="A82" s="2">
        <v>35815</v>
      </c>
      <c r="B82">
        <v>129.99</v>
      </c>
      <c r="C82">
        <v>-54.99</v>
      </c>
      <c r="D82">
        <v>-55.79</v>
      </c>
      <c r="F82">
        <v>65380</v>
      </c>
      <c r="G82">
        <v>-95.411727905269998</v>
      </c>
      <c r="H82" s="2">
        <f t="shared" si="4"/>
        <v>62094</v>
      </c>
      <c r="I82">
        <f t="shared" si="5"/>
        <v>-86.76</v>
      </c>
      <c r="J82">
        <f t="shared" si="7"/>
        <v>74.852395746827511</v>
      </c>
      <c r="K82">
        <f>(I82-AVERAGE($I$15:I$51))^2</f>
        <v>1346.2552639883127</v>
      </c>
      <c r="L82">
        <f t="shared" si="6"/>
        <v>8.6517279052699934</v>
      </c>
    </row>
    <row r="83" spans="1:12" x14ac:dyDescent="0.3">
      <c r="A83" s="2">
        <v>35915</v>
      </c>
      <c r="B83">
        <v>129.69999999999899</v>
      </c>
      <c r="C83">
        <v>-54.7</v>
      </c>
      <c r="D83">
        <v>-55.5</v>
      </c>
    </row>
    <row r="84" spans="1:12" x14ac:dyDescent="0.3">
      <c r="A84" s="2">
        <v>35991</v>
      </c>
      <c r="B84">
        <v>128.78</v>
      </c>
      <c r="C84">
        <v>-53.78</v>
      </c>
      <c r="D84">
        <v>-54.58</v>
      </c>
    </row>
    <row r="85" spans="1:12" x14ac:dyDescent="0.3">
      <c r="A85" s="2">
        <v>36095</v>
      </c>
      <c r="B85">
        <v>128.83000000000001</v>
      </c>
      <c r="C85">
        <v>-53.83</v>
      </c>
      <c r="D85">
        <v>-54.63</v>
      </c>
    </row>
    <row r="86" spans="1:12" x14ac:dyDescent="0.3">
      <c r="A86" s="2">
        <v>36167</v>
      </c>
      <c r="B86">
        <v>130.4</v>
      </c>
      <c r="C86">
        <v>-55.4</v>
      </c>
      <c r="D86">
        <v>-56.2</v>
      </c>
    </row>
    <row r="87" spans="1:12" x14ac:dyDescent="0.3">
      <c r="A87" s="2">
        <v>36278</v>
      </c>
      <c r="B87">
        <v>130.04</v>
      </c>
      <c r="C87">
        <v>-55.04</v>
      </c>
      <c r="D87">
        <v>-55.84</v>
      </c>
    </row>
    <row r="88" spans="1:12" x14ac:dyDescent="0.3">
      <c r="A88" s="2">
        <v>36353</v>
      </c>
      <c r="B88">
        <v>128.88</v>
      </c>
      <c r="C88">
        <v>-53.88</v>
      </c>
      <c r="D88">
        <v>-54.68</v>
      </c>
    </row>
    <row r="89" spans="1:12" x14ac:dyDescent="0.3">
      <c r="A89" s="2">
        <v>36473</v>
      </c>
      <c r="B89">
        <v>130.69999999999899</v>
      </c>
      <c r="C89">
        <v>-55.7</v>
      </c>
      <c r="D89">
        <v>-56.5</v>
      </c>
    </row>
    <row r="90" spans="1:12" x14ac:dyDescent="0.3">
      <c r="A90" s="2">
        <v>36535</v>
      </c>
      <c r="B90">
        <v>131.729999999999</v>
      </c>
      <c r="C90">
        <v>-56.73</v>
      </c>
      <c r="D90">
        <v>-57.53</v>
      </c>
    </row>
    <row r="91" spans="1:12" x14ac:dyDescent="0.3">
      <c r="A91" s="2">
        <v>36635</v>
      </c>
      <c r="B91">
        <v>131.05000000000001</v>
      </c>
      <c r="C91">
        <v>-56.05</v>
      </c>
      <c r="D91">
        <v>-56.85</v>
      </c>
    </row>
    <row r="92" spans="1:12" x14ac:dyDescent="0.3">
      <c r="A92" s="2">
        <v>36718</v>
      </c>
      <c r="B92">
        <v>130.24</v>
      </c>
      <c r="C92">
        <v>-55.24</v>
      </c>
      <c r="D92">
        <v>-56.04</v>
      </c>
    </row>
    <row r="93" spans="1:12" x14ac:dyDescent="0.3">
      <c r="A93" s="2">
        <v>36817</v>
      </c>
      <c r="B93">
        <v>128.71</v>
      </c>
      <c r="C93">
        <v>-53.71</v>
      </c>
      <c r="D93">
        <v>-54.51</v>
      </c>
    </row>
    <row r="94" spans="1:12" x14ac:dyDescent="0.3">
      <c r="A94" s="2">
        <v>36935</v>
      </c>
      <c r="B94">
        <v>124.73</v>
      </c>
      <c r="C94">
        <v>-49.73</v>
      </c>
      <c r="D94">
        <v>-50.53</v>
      </c>
    </row>
    <row r="95" spans="1:12" x14ac:dyDescent="0.3">
      <c r="A95" s="2">
        <v>37006</v>
      </c>
      <c r="B95">
        <v>122.72</v>
      </c>
      <c r="C95">
        <v>-47.72</v>
      </c>
      <c r="D95">
        <v>-48.52</v>
      </c>
    </row>
    <row r="96" spans="1:12" x14ac:dyDescent="0.3">
      <c r="A96" s="2">
        <v>37081</v>
      </c>
      <c r="B96">
        <v>124.47</v>
      </c>
      <c r="C96">
        <v>-49.47</v>
      </c>
      <c r="D96">
        <v>-50.27</v>
      </c>
    </row>
    <row r="97" spans="1:4" x14ac:dyDescent="0.3">
      <c r="A97" s="2">
        <v>37181</v>
      </c>
      <c r="B97">
        <v>124.99</v>
      </c>
      <c r="C97">
        <v>-49.99</v>
      </c>
      <c r="D97">
        <v>-50.79</v>
      </c>
    </row>
    <row r="98" spans="1:4" x14ac:dyDescent="0.3">
      <c r="A98" s="2">
        <v>37286</v>
      </c>
      <c r="B98">
        <v>122.86</v>
      </c>
      <c r="C98">
        <v>-47.86</v>
      </c>
      <c r="D98">
        <v>-48.66</v>
      </c>
    </row>
    <row r="99" spans="1:4" x14ac:dyDescent="0.3">
      <c r="A99" s="2">
        <v>37368</v>
      </c>
      <c r="B99">
        <v>122.08</v>
      </c>
      <c r="C99">
        <v>-47.08</v>
      </c>
      <c r="D99">
        <v>-47.88</v>
      </c>
    </row>
    <row r="100" spans="1:4" x14ac:dyDescent="0.3">
      <c r="A100" s="2">
        <v>37448</v>
      </c>
      <c r="B100">
        <v>118.89</v>
      </c>
      <c r="C100">
        <v>-43.89</v>
      </c>
      <c r="D100">
        <v>-44.69</v>
      </c>
    </row>
    <row r="101" spans="1:4" x14ac:dyDescent="0.3">
      <c r="A101" s="2">
        <v>37565</v>
      </c>
      <c r="B101">
        <v>118.98</v>
      </c>
      <c r="C101">
        <v>-43.98</v>
      </c>
      <c r="D101">
        <v>-44.78</v>
      </c>
    </row>
    <row r="102" spans="1:4" x14ac:dyDescent="0.3">
      <c r="A102" s="2">
        <v>37636</v>
      </c>
      <c r="B102">
        <v>119.42</v>
      </c>
      <c r="C102">
        <v>-44.42</v>
      </c>
      <c r="D102">
        <v>-45.22</v>
      </c>
    </row>
    <row r="103" spans="1:4" x14ac:dyDescent="0.3">
      <c r="A103" s="2">
        <v>37734</v>
      </c>
      <c r="B103">
        <v>125.59</v>
      </c>
      <c r="C103">
        <v>-50.59</v>
      </c>
      <c r="D103">
        <v>-51.39</v>
      </c>
    </row>
    <row r="104" spans="1:4" x14ac:dyDescent="0.3">
      <c r="A104" s="2">
        <v>37810</v>
      </c>
      <c r="B104">
        <v>128.53</v>
      </c>
      <c r="C104">
        <v>-53.53</v>
      </c>
      <c r="D104">
        <v>-54.33</v>
      </c>
    </row>
    <row r="105" spans="1:4" x14ac:dyDescent="0.3">
      <c r="A105" s="2">
        <v>37932</v>
      </c>
      <c r="B105">
        <v>132.35</v>
      </c>
      <c r="C105">
        <v>-57.35</v>
      </c>
      <c r="D105">
        <v>-58.15</v>
      </c>
    </row>
    <row r="106" spans="1:4" x14ac:dyDescent="0.3">
      <c r="A106" s="2">
        <v>38015</v>
      </c>
      <c r="B106">
        <v>132.94999999999899</v>
      </c>
      <c r="C106">
        <v>-57.95</v>
      </c>
      <c r="D106">
        <v>-58.75</v>
      </c>
    </row>
    <row r="107" spans="1:4" x14ac:dyDescent="0.3">
      <c r="A107" s="2">
        <v>38103</v>
      </c>
      <c r="B107">
        <v>134.32</v>
      </c>
      <c r="C107">
        <v>-59.32</v>
      </c>
      <c r="D107">
        <v>-60.12</v>
      </c>
    </row>
    <row r="108" spans="1:4" x14ac:dyDescent="0.3">
      <c r="A108" s="2">
        <v>38187</v>
      </c>
      <c r="B108">
        <v>135.93</v>
      </c>
      <c r="C108">
        <v>-60.93</v>
      </c>
      <c r="D108">
        <v>-61.73</v>
      </c>
    </row>
    <row r="109" spans="1:4" x14ac:dyDescent="0.3">
      <c r="A109" s="2">
        <v>38328</v>
      </c>
      <c r="B109">
        <v>137.71</v>
      </c>
      <c r="C109">
        <v>-62.71</v>
      </c>
      <c r="D109">
        <v>-63.51</v>
      </c>
    </row>
    <row r="110" spans="1:4" x14ac:dyDescent="0.3">
      <c r="A110" s="2">
        <v>38419</v>
      </c>
      <c r="B110">
        <v>139.21</v>
      </c>
      <c r="C110">
        <v>-64.209999999999894</v>
      </c>
      <c r="D110">
        <v>-65.010000000000005</v>
      </c>
    </row>
    <row r="111" spans="1:4" x14ac:dyDescent="0.3">
      <c r="A111" s="2">
        <v>38456</v>
      </c>
      <c r="B111">
        <v>139</v>
      </c>
      <c r="C111">
        <v>-64</v>
      </c>
      <c r="D111">
        <v>-64.8</v>
      </c>
    </row>
    <row r="112" spans="1:4" x14ac:dyDescent="0.3">
      <c r="A112" s="2">
        <v>38554</v>
      </c>
      <c r="B112">
        <v>140.57</v>
      </c>
      <c r="C112">
        <v>-65.569999999999894</v>
      </c>
      <c r="D112">
        <v>-66.37</v>
      </c>
    </row>
    <row r="113" spans="1:4" x14ac:dyDescent="0.3">
      <c r="A113" s="2">
        <v>38642</v>
      </c>
      <c r="B113">
        <v>141.72</v>
      </c>
      <c r="C113">
        <v>-66.72</v>
      </c>
      <c r="D113">
        <v>-67.52</v>
      </c>
    </row>
    <row r="114" spans="1:4" x14ac:dyDescent="0.3">
      <c r="A114" s="2">
        <v>38751</v>
      </c>
      <c r="B114">
        <v>143.5</v>
      </c>
      <c r="C114">
        <v>-68.5</v>
      </c>
      <c r="D114">
        <v>-69.3</v>
      </c>
    </row>
    <row r="115" spans="1:4" x14ac:dyDescent="0.3">
      <c r="A115" s="2">
        <v>38818</v>
      </c>
      <c r="B115">
        <v>144.82</v>
      </c>
      <c r="C115">
        <v>-69.819999999999894</v>
      </c>
      <c r="D115">
        <v>-70.62</v>
      </c>
    </row>
    <row r="116" spans="1:4" x14ac:dyDescent="0.3">
      <c r="A116" s="2">
        <v>38915</v>
      </c>
      <c r="B116">
        <v>146.38999999999899</v>
      </c>
      <c r="C116">
        <v>-71.39</v>
      </c>
      <c r="D116">
        <v>-72.19</v>
      </c>
    </row>
    <row r="117" spans="1:4" x14ac:dyDescent="0.3">
      <c r="A117" s="2">
        <v>39028</v>
      </c>
      <c r="B117">
        <v>148.29</v>
      </c>
      <c r="C117">
        <v>-73.290000000000006</v>
      </c>
      <c r="D117">
        <v>-74.09</v>
      </c>
    </row>
    <row r="118" spans="1:4" x14ac:dyDescent="0.3">
      <c r="A118" s="2">
        <v>39104</v>
      </c>
      <c r="B118">
        <v>149.06</v>
      </c>
      <c r="C118">
        <v>-74.06</v>
      </c>
      <c r="D118">
        <v>-74.86</v>
      </c>
    </row>
    <row r="119" spans="1:4" x14ac:dyDescent="0.3">
      <c r="A119" s="2">
        <v>39260</v>
      </c>
      <c r="B119">
        <v>156.80000000000001</v>
      </c>
      <c r="C119">
        <v>-81.8</v>
      </c>
      <c r="D119">
        <v>-82.6</v>
      </c>
    </row>
    <row r="120" spans="1:4" x14ac:dyDescent="0.3">
      <c r="A120" s="2">
        <v>39310</v>
      </c>
      <c r="B120">
        <v>151.28</v>
      </c>
      <c r="C120">
        <v>-76.28</v>
      </c>
      <c r="D120">
        <v>-77.08</v>
      </c>
    </row>
    <row r="121" spans="1:4" x14ac:dyDescent="0.3">
      <c r="A121" s="2">
        <v>39386</v>
      </c>
      <c r="B121">
        <v>151.47</v>
      </c>
      <c r="C121">
        <v>-76.47</v>
      </c>
      <c r="D121">
        <v>-77.27</v>
      </c>
    </row>
    <row r="122" spans="1:4" x14ac:dyDescent="0.3">
      <c r="A122" s="2">
        <v>39476</v>
      </c>
      <c r="B122">
        <v>151.44999999999899</v>
      </c>
      <c r="C122">
        <v>-76.45</v>
      </c>
      <c r="D122">
        <v>-77.25</v>
      </c>
    </row>
    <row r="123" spans="1:4" x14ac:dyDescent="0.3">
      <c r="A123" s="2">
        <v>39561</v>
      </c>
      <c r="B123">
        <v>151.85</v>
      </c>
      <c r="C123">
        <v>-76.849999999999895</v>
      </c>
      <c r="D123">
        <v>-77.650000000000006</v>
      </c>
    </row>
    <row r="124" spans="1:4" x14ac:dyDescent="0.3">
      <c r="A124" s="2">
        <v>39645</v>
      </c>
      <c r="B124">
        <v>152.57</v>
      </c>
      <c r="C124">
        <v>-77.569999999999894</v>
      </c>
      <c r="D124">
        <v>-78.37</v>
      </c>
    </row>
    <row r="125" spans="1:4" x14ac:dyDescent="0.3">
      <c r="A125" s="2">
        <v>39765</v>
      </c>
      <c r="B125">
        <v>152.69999999999899</v>
      </c>
      <c r="C125">
        <v>-77.7</v>
      </c>
      <c r="D125">
        <v>-78.5</v>
      </c>
    </row>
    <row r="126" spans="1:4" x14ac:dyDescent="0.3">
      <c r="A126" s="2">
        <v>39870</v>
      </c>
      <c r="B126">
        <v>152.06</v>
      </c>
      <c r="C126">
        <v>-77.06</v>
      </c>
      <c r="D126">
        <v>-77.86</v>
      </c>
    </row>
    <row r="127" spans="1:4" x14ac:dyDescent="0.3">
      <c r="A127" s="2">
        <v>39917</v>
      </c>
      <c r="B127">
        <v>151.91999999999899</v>
      </c>
      <c r="C127">
        <v>-76.92</v>
      </c>
      <c r="D127">
        <v>-77.72</v>
      </c>
    </row>
    <row r="128" spans="1:4" x14ac:dyDescent="0.3">
      <c r="A128" s="2">
        <v>40038</v>
      </c>
      <c r="B128">
        <v>152.52000000000001</v>
      </c>
      <c r="C128">
        <v>-77.52</v>
      </c>
      <c r="D128">
        <v>-78.319999999999894</v>
      </c>
    </row>
    <row r="129" spans="1:4" x14ac:dyDescent="0.3">
      <c r="A129" s="2">
        <v>40141</v>
      </c>
      <c r="B129">
        <v>153.19999999999899</v>
      </c>
      <c r="C129">
        <v>-78.2</v>
      </c>
      <c r="D129">
        <v>-79</v>
      </c>
    </row>
    <row r="130" spans="1:4" x14ac:dyDescent="0.3">
      <c r="A130" s="2">
        <v>40234</v>
      </c>
      <c r="B130">
        <v>153.25</v>
      </c>
      <c r="C130">
        <v>-78.25</v>
      </c>
      <c r="D130">
        <v>-79.05</v>
      </c>
    </row>
    <row r="131" spans="1:4" x14ac:dyDescent="0.3">
      <c r="A131" s="2">
        <v>40283</v>
      </c>
      <c r="B131">
        <v>153.58000000000001</v>
      </c>
      <c r="C131">
        <v>-78.58</v>
      </c>
      <c r="D131">
        <v>-79.38</v>
      </c>
    </row>
    <row r="132" spans="1:4" x14ac:dyDescent="0.3">
      <c r="A132" s="2">
        <v>40378</v>
      </c>
      <c r="B132">
        <v>154.63999999999899</v>
      </c>
      <c r="C132">
        <v>-79.64</v>
      </c>
      <c r="D132">
        <v>-80.44</v>
      </c>
    </row>
    <row r="133" spans="1:4" x14ac:dyDescent="0.3">
      <c r="A133" s="2">
        <v>40479</v>
      </c>
      <c r="B133">
        <v>155.4</v>
      </c>
      <c r="C133">
        <v>-80.400000000000006</v>
      </c>
      <c r="D133">
        <v>-81.2</v>
      </c>
    </row>
    <row r="134" spans="1:4" x14ac:dyDescent="0.3">
      <c r="A134" s="2">
        <v>40575</v>
      </c>
      <c r="B134">
        <v>155.97</v>
      </c>
      <c r="C134">
        <v>-80.97</v>
      </c>
      <c r="D134">
        <v>-81.77</v>
      </c>
    </row>
    <row r="135" spans="1:4" x14ac:dyDescent="0.3">
      <c r="A135" s="2">
        <v>40680</v>
      </c>
      <c r="B135">
        <v>154.88999999999899</v>
      </c>
      <c r="C135">
        <v>-79.89</v>
      </c>
      <c r="D135">
        <v>-80.69</v>
      </c>
    </row>
    <row r="136" spans="1:4" x14ac:dyDescent="0.3">
      <c r="A136" s="2">
        <v>40764</v>
      </c>
      <c r="B136">
        <v>154.9</v>
      </c>
      <c r="C136">
        <v>-79.900000000000006</v>
      </c>
      <c r="D136">
        <v>-80.7</v>
      </c>
    </row>
    <row r="137" spans="1:4" x14ac:dyDescent="0.3">
      <c r="A137" s="2">
        <v>40878</v>
      </c>
      <c r="B137">
        <v>155.34</v>
      </c>
      <c r="C137">
        <v>-80.34</v>
      </c>
      <c r="D137">
        <v>-81.14</v>
      </c>
    </row>
    <row r="138" spans="1:4" x14ac:dyDescent="0.3">
      <c r="A138" s="2">
        <v>40953</v>
      </c>
      <c r="B138">
        <v>155.62</v>
      </c>
      <c r="C138">
        <v>-80.62</v>
      </c>
      <c r="D138">
        <v>-81.42</v>
      </c>
    </row>
    <row r="139" spans="1:4" x14ac:dyDescent="0.3">
      <c r="A139" s="2">
        <v>41009</v>
      </c>
      <c r="B139">
        <v>155.9</v>
      </c>
      <c r="C139">
        <v>-80.900000000000006</v>
      </c>
      <c r="D139">
        <v>-81.7</v>
      </c>
    </row>
    <row r="140" spans="1:4" x14ac:dyDescent="0.3">
      <c r="A140" s="2">
        <v>41129</v>
      </c>
      <c r="B140">
        <v>156.34</v>
      </c>
      <c r="C140">
        <v>-81.34</v>
      </c>
      <c r="D140">
        <v>-82.14</v>
      </c>
    </row>
    <row r="141" spans="1:4" x14ac:dyDescent="0.3">
      <c r="A141" s="2">
        <v>41204</v>
      </c>
      <c r="B141">
        <v>157.38999999999899</v>
      </c>
      <c r="C141">
        <v>-82.39</v>
      </c>
      <c r="D141">
        <v>-83.19</v>
      </c>
    </row>
    <row r="142" spans="1:4" x14ac:dyDescent="0.3">
      <c r="A142" s="2">
        <v>41330</v>
      </c>
      <c r="B142">
        <v>157.22</v>
      </c>
      <c r="C142">
        <v>-82.22</v>
      </c>
      <c r="D142">
        <v>-83.02</v>
      </c>
    </row>
    <row r="143" spans="1:4" x14ac:dyDescent="0.3">
      <c r="A143" s="2">
        <v>41389</v>
      </c>
      <c r="B143">
        <v>158.15</v>
      </c>
      <c r="C143">
        <v>-83.15</v>
      </c>
      <c r="D143">
        <v>-83.95</v>
      </c>
    </row>
    <row r="144" spans="1:4" x14ac:dyDescent="0.3">
      <c r="A144" s="2">
        <v>41494</v>
      </c>
      <c r="B144">
        <v>158.03</v>
      </c>
      <c r="C144">
        <v>-83.03</v>
      </c>
      <c r="D144">
        <v>-83.83</v>
      </c>
    </row>
    <row r="145" spans="1:4" x14ac:dyDescent="0.3">
      <c r="A145" s="2">
        <v>41593</v>
      </c>
      <c r="B145">
        <v>158.32</v>
      </c>
      <c r="C145">
        <v>-83.32</v>
      </c>
      <c r="D145">
        <v>-84.12</v>
      </c>
    </row>
    <row r="146" spans="1:4" x14ac:dyDescent="0.3">
      <c r="A146" s="2">
        <v>41718</v>
      </c>
      <c r="B146">
        <v>157.55000000000001</v>
      </c>
      <c r="C146">
        <v>-82.55</v>
      </c>
      <c r="D146">
        <v>-83.35</v>
      </c>
    </row>
    <row r="147" spans="1:4" x14ac:dyDescent="0.3">
      <c r="A147" s="2">
        <v>41788</v>
      </c>
      <c r="B147">
        <v>158.08000000000001</v>
      </c>
      <c r="C147">
        <v>-83.08</v>
      </c>
      <c r="D147">
        <v>-83.88</v>
      </c>
    </row>
    <row r="148" spans="1:4" x14ac:dyDescent="0.3">
      <c r="A148" s="2">
        <v>41858</v>
      </c>
      <c r="B148">
        <v>159.19999999999899</v>
      </c>
      <c r="C148">
        <v>-84.2</v>
      </c>
      <c r="D148">
        <v>-85</v>
      </c>
    </row>
    <row r="149" spans="1:4" x14ac:dyDescent="0.3">
      <c r="A149" s="2">
        <v>41974</v>
      </c>
      <c r="B149">
        <v>160</v>
      </c>
      <c r="C149">
        <v>-85</v>
      </c>
      <c r="D149">
        <v>-85.8</v>
      </c>
    </row>
    <row r="150" spans="1:4" x14ac:dyDescent="0.3">
      <c r="A150" s="2">
        <v>42033</v>
      </c>
      <c r="B150">
        <v>160.38</v>
      </c>
      <c r="C150">
        <v>-85.38</v>
      </c>
      <c r="D150">
        <v>-86.18</v>
      </c>
    </row>
    <row r="151" spans="1:4" x14ac:dyDescent="0.3">
      <c r="A151" s="2">
        <v>42164</v>
      </c>
      <c r="B151">
        <v>161</v>
      </c>
      <c r="C151">
        <v>-86</v>
      </c>
      <c r="D151">
        <v>-86.8</v>
      </c>
    </row>
    <row r="152" spans="1:4" x14ac:dyDescent="0.3">
      <c r="A152" s="2">
        <v>42213</v>
      </c>
      <c r="B152">
        <v>161.19</v>
      </c>
      <c r="C152">
        <v>-86.19</v>
      </c>
      <c r="D152">
        <v>-86.99</v>
      </c>
    </row>
    <row r="153" spans="1:4" x14ac:dyDescent="0.3">
      <c r="A153" s="2">
        <v>42403</v>
      </c>
      <c r="B153">
        <v>162.07</v>
      </c>
      <c r="C153">
        <v>-87.07</v>
      </c>
      <c r="D153">
        <v>-87.87</v>
      </c>
    </row>
    <row r="154" spans="1:4" x14ac:dyDescent="0.3">
      <c r="A154" s="2">
        <v>42473</v>
      </c>
      <c r="B154">
        <v>161.88</v>
      </c>
      <c r="C154">
        <v>-86.88</v>
      </c>
      <c r="D154">
        <v>-87.68</v>
      </c>
    </row>
    <row r="155" spans="1:4" x14ac:dyDescent="0.3">
      <c r="A155" s="2">
        <v>42557</v>
      </c>
      <c r="B155">
        <v>161.66999999999899</v>
      </c>
      <c r="C155">
        <v>-86.67</v>
      </c>
      <c r="D155">
        <v>-87.47</v>
      </c>
    </row>
    <row r="156" spans="1:4" x14ac:dyDescent="0.3">
      <c r="A156" s="2">
        <v>42662</v>
      </c>
      <c r="B156">
        <v>161.88999999999899</v>
      </c>
      <c r="C156">
        <v>-86.89</v>
      </c>
      <c r="D156">
        <v>-87.69</v>
      </c>
    </row>
    <row r="157" spans="1:4" x14ac:dyDescent="0.3">
      <c r="A157" s="2">
        <v>42741</v>
      </c>
      <c r="B157">
        <v>162.25</v>
      </c>
      <c r="C157">
        <v>-87.25</v>
      </c>
      <c r="D157">
        <v>-88.05</v>
      </c>
    </row>
    <row r="158" spans="1:4" x14ac:dyDescent="0.3">
      <c r="A158" s="2">
        <v>42843</v>
      </c>
      <c r="B158">
        <v>162.19</v>
      </c>
      <c r="C158">
        <v>-87.19</v>
      </c>
      <c r="D158">
        <v>-87.99</v>
      </c>
    </row>
    <row r="159" spans="1:4" x14ac:dyDescent="0.3">
      <c r="A159" s="2">
        <v>42944</v>
      </c>
      <c r="B159">
        <v>162.36000000000001</v>
      </c>
      <c r="C159">
        <v>-87.36</v>
      </c>
      <c r="D159">
        <v>-88.16</v>
      </c>
    </row>
    <row r="160" spans="1:4" x14ac:dyDescent="0.3">
      <c r="A160" s="2">
        <v>43031</v>
      </c>
      <c r="B160">
        <v>162.44999999999899</v>
      </c>
      <c r="C160">
        <v>-87.45</v>
      </c>
      <c r="D160">
        <v>-88.25</v>
      </c>
    </row>
    <row r="161" spans="1:4" x14ac:dyDescent="0.3">
      <c r="A161" s="2">
        <v>43124</v>
      </c>
      <c r="B161">
        <v>162.31</v>
      </c>
      <c r="C161">
        <v>-87.31</v>
      </c>
      <c r="D161">
        <v>-88.11</v>
      </c>
    </row>
    <row r="162" spans="1:4" x14ac:dyDescent="0.3">
      <c r="A162" s="2">
        <v>43213</v>
      </c>
      <c r="B162">
        <v>161.91999999999899</v>
      </c>
      <c r="C162">
        <v>-86.92</v>
      </c>
      <c r="D162">
        <v>-87.72</v>
      </c>
    </row>
    <row r="163" spans="1:4" x14ac:dyDescent="0.3">
      <c r="A163" s="2">
        <v>43318</v>
      </c>
      <c r="B163">
        <v>161.41999999999899</v>
      </c>
      <c r="C163">
        <v>-86.42</v>
      </c>
      <c r="D163">
        <v>-87.22</v>
      </c>
    </row>
    <row r="164" spans="1:4" x14ac:dyDescent="0.3">
      <c r="A164" s="2">
        <v>43405</v>
      </c>
      <c r="B164">
        <v>161.04</v>
      </c>
      <c r="C164">
        <v>-86.04</v>
      </c>
      <c r="D164">
        <v>-86.84</v>
      </c>
    </row>
    <row r="165" spans="1:4" x14ac:dyDescent="0.3">
      <c r="A165" s="2">
        <v>43476</v>
      </c>
      <c r="B165">
        <v>160.57</v>
      </c>
      <c r="C165">
        <v>-85.57</v>
      </c>
      <c r="D165">
        <v>-86.37</v>
      </c>
    </row>
    <row r="166" spans="1:4" x14ac:dyDescent="0.3">
      <c r="A166" s="2">
        <v>43580</v>
      </c>
      <c r="B166">
        <v>160.66</v>
      </c>
      <c r="C166">
        <v>-85.66</v>
      </c>
      <c r="D166">
        <v>-86.46</v>
      </c>
    </row>
    <row r="167" spans="1:4" x14ac:dyDescent="0.3">
      <c r="A167" s="2">
        <v>43670</v>
      </c>
      <c r="B167">
        <v>160.78</v>
      </c>
      <c r="C167">
        <v>-85.78</v>
      </c>
      <c r="D167">
        <v>-86.58</v>
      </c>
    </row>
    <row r="168" spans="1:4" x14ac:dyDescent="0.3">
      <c r="A168" s="2">
        <v>43783</v>
      </c>
      <c r="B168">
        <v>161.07</v>
      </c>
      <c r="C168">
        <v>-86.07</v>
      </c>
      <c r="D168">
        <v>-86.87</v>
      </c>
    </row>
    <row r="169" spans="1:4" x14ac:dyDescent="0.3">
      <c r="A169" s="2">
        <v>43858</v>
      </c>
      <c r="B169">
        <v>160.83000000000001</v>
      </c>
      <c r="C169">
        <v>-85.83</v>
      </c>
      <c r="D169">
        <v>-86.63</v>
      </c>
    </row>
    <row r="170" spans="1:4" x14ac:dyDescent="0.3">
      <c r="A170" s="2">
        <v>44020</v>
      </c>
      <c r="B170">
        <v>160.86000000000001</v>
      </c>
      <c r="C170">
        <v>-85.86</v>
      </c>
      <c r="D170">
        <v>-86.66</v>
      </c>
    </row>
    <row r="171" spans="1:4" x14ac:dyDescent="0.3">
      <c r="A171" s="2">
        <v>44231</v>
      </c>
      <c r="B171">
        <v>159.75</v>
      </c>
      <c r="C171">
        <v>-84.75</v>
      </c>
      <c r="D171">
        <v>-85.55</v>
      </c>
    </row>
    <row r="172" spans="1:4" x14ac:dyDescent="0.3">
      <c r="A172" s="2">
        <v>44532</v>
      </c>
      <c r="B172">
        <v>160.96</v>
      </c>
      <c r="C172">
        <v>-85.96</v>
      </c>
      <c r="D172">
        <v>-86.76</v>
      </c>
    </row>
  </sheetData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2CC22B-A111-4D6A-8E65-5B7C7996E0FA}">
  <dimension ref="A1:O703"/>
  <sheetViews>
    <sheetView topLeftCell="J1" workbookViewId="0">
      <selection activeCell="K5" sqref="K5"/>
    </sheetView>
  </sheetViews>
  <sheetFormatPr defaultRowHeight="14.4" x14ac:dyDescent="0.3"/>
  <cols>
    <col min="1" max="1" width="10.5546875" bestFit="1" customWidth="1"/>
  </cols>
  <sheetData>
    <row r="1" spans="1:15" s="1" customFormat="1" x14ac:dyDescent="0.3">
      <c r="A1" s="1" t="s">
        <v>0</v>
      </c>
      <c r="B1" s="1" t="s">
        <v>1</v>
      </c>
      <c r="C1" s="1" t="s">
        <v>2</v>
      </c>
      <c r="D1" s="1" t="s">
        <v>3</v>
      </c>
    </row>
    <row r="2" spans="1:15" x14ac:dyDescent="0.3">
      <c r="A2" s="2">
        <v>20163</v>
      </c>
      <c r="B2">
        <v>2.7</v>
      </c>
      <c r="C2">
        <v>7.3</v>
      </c>
      <c r="D2">
        <v>6.19</v>
      </c>
      <c r="F2">
        <v>3288</v>
      </c>
      <c r="G2">
        <v>36.325061798096002</v>
      </c>
      <c r="H2" s="2">
        <v>1</v>
      </c>
      <c r="I2">
        <f>IFERROR(VLOOKUP(H2,$A$2:$D$542,4,FALSE),IFERROR(VLOOKUP(H2,$A$2:$D$542,4),0))</f>
        <v>0</v>
      </c>
      <c r="K2">
        <f>MAX(D:D)</f>
        <v>6.19</v>
      </c>
    </row>
    <row r="3" spans="1:15" x14ac:dyDescent="0.3">
      <c r="A3" s="2">
        <v>25267</v>
      </c>
      <c r="B3">
        <v>30.79</v>
      </c>
      <c r="C3">
        <v>-20.79</v>
      </c>
      <c r="D3">
        <v>-21.9</v>
      </c>
      <c r="F3">
        <v>10958</v>
      </c>
      <c r="G3">
        <v>34.677307128906001</v>
      </c>
      <c r="H3" s="2">
        <f>$H$2+F3-$F$2+1</f>
        <v>7672</v>
      </c>
      <c r="I3">
        <f>IFERROR(VLOOKUP(H3,A:D,4,FALSE),IFERROR(VLOOKUP(H3,A:D,4),0))</f>
        <v>0</v>
      </c>
      <c r="K3">
        <f>MIN(D:D)</f>
        <v>-82.15</v>
      </c>
    </row>
    <row r="4" spans="1:15" x14ac:dyDescent="0.3">
      <c r="A4" s="2">
        <v>25272</v>
      </c>
      <c r="B4">
        <v>30.68</v>
      </c>
      <c r="C4">
        <v>-20.68</v>
      </c>
      <c r="D4">
        <v>-21.79</v>
      </c>
      <c r="F4">
        <v>17897</v>
      </c>
      <c r="G4">
        <v>30.562124252318998</v>
      </c>
      <c r="H4" s="2">
        <f t="shared" ref="H4:H67" si="0">$H$2+F4-$F$2+1</f>
        <v>14611</v>
      </c>
      <c r="I4">
        <f t="shared" ref="I4:I67" si="1">IFERROR(VLOOKUP(H4,A:D,4,FALSE),IFERROR(VLOOKUP(H4,A:D,4),0))</f>
        <v>0</v>
      </c>
      <c r="L4" t="s">
        <v>9</v>
      </c>
      <c r="M4" t="s">
        <v>10</v>
      </c>
      <c r="N4" t="s">
        <v>11</v>
      </c>
      <c r="O4" t="s">
        <v>12</v>
      </c>
    </row>
    <row r="5" spans="1:15" x14ac:dyDescent="0.3">
      <c r="A5" s="2">
        <v>25277</v>
      </c>
      <c r="B5">
        <v>30.64</v>
      </c>
      <c r="C5">
        <v>-20.64</v>
      </c>
      <c r="D5">
        <v>-21.75</v>
      </c>
      <c r="F5">
        <v>20089</v>
      </c>
      <c r="G5">
        <v>21.963422775268999</v>
      </c>
      <c r="H5" s="2">
        <f t="shared" si="0"/>
        <v>16803</v>
      </c>
      <c r="I5">
        <f t="shared" si="1"/>
        <v>0</v>
      </c>
      <c r="K5">
        <f>CORREL(G7:G51,I7:I51)^2</f>
        <v>0.98267141725049423</v>
      </c>
      <c r="L5">
        <f>1-(SUM(J7:J51)/SUM(K7:K51))</f>
        <v>0.93536643232646277</v>
      </c>
      <c r="M5">
        <f>SUM(L7:L51)*100/SUM(I7:I51)</f>
        <v>-7.9783431857917799</v>
      </c>
      <c r="N5">
        <f>SQRT(SUM(J9:J51))/COUNT(J9:J51)</f>
        <v>0.87514218056193127</v>
      </c>
      <c r="O5">
        <f>N5/_xlfn.STDEV.S(I9:I51)</f>
        <v>4.8017834207949729E-2</v>
      </c>
    </row>
    <row r="6" spans="1:15" x14ac:dyDescent="0.3">
      <c r="A6" s="2">
        <v>25282</v>
      </c>
      <c r="B6">
        <v>30.76</v>
      </c>
      <c r="C6">
        <v>-20.76</v>
      </c>
      <c r="D6">
        <v>-21.87</v>
      </c>
      <c r="F6">
        <v>22646</v>
      </c>
      <c r="G6">
        <v>14.70961856842</v>
      </c>
      <c r="H6" s="2">
        <f t="shared" si="0"/>
        <v>19360</v>
      </c>
      <c r="I6">
        <f t="shared" si="1"/>
        <v>0</v>
      </c>
    </row>
    <row r="7" spans="1:15" x14ac:dyDescent="0.3">
      <c r="A7" s="2">
        <v>25287</v>
      </c>
      <c r="B7">
        <v>30.76</v>
      </c>
      <c r="C7">
        <v>-20.76</v>
      </c>
      <c r="D7">
        <v>-21.87</v>
      </c>
      <c r="F7">
        <v>24472</v>
      </c>
      <c r="G7">
        <v>9.4858589172362997</v>
      </c>
      <c r="H7" s="2">
        <f t="shared" si="0"/>
        <v>21186</v>
      </c>
      <c r="I7">
        <f t="shared" si="1"/>
        <v>6.19</v>
      </c>
      <c r="J7">
        <f>(I7-G7)^2</f>
        <v>10.862686002326031</v>
      </c>
      <c r="K7">
        <f>(I7-AVERAGE($I$7:I$51))^2</f>
        <v>4463.8730382716039</v>
      </c>
      <c r="L7">
        <f>(I7-G7)</f>
        <v>-3.2958589172362993</v>
      </c>
    </row>
    <row r="8" spans="1:15" x14ac:dyDescent="0.3">
      <c r="A8" s="2">
        <v>25293</v>
      </c>
      <c r="B8">
        <v>30.45</v>
      </c>
      <c r="C8">
        <v>-20.45</v>
      </c>
      <c r="D8">
        <v>-21.56</v>
      </c>
      <c r="F8">
        <v>27029</v>
      </c>
      <c r="G8">
        <v>-2.6757810115809999</v>
      </c>
      <c r="H8" s="2">
        <f t="shared" si="0"/>
        <v>23743</v>
      </c>
      <c r="I8">
        <f t="shared" si="1"/>
        <v>6.19</v>
      </c>
      <c r="J8">
        <f t="shared" ref="J8:J71" si="2">(I8-G8)^2</f>
        <v>78.602072945310212</v>
      </c>
      <c r="K8">
        <f>(I8-AVERAGE($I$7:I$51))^2</f>
        <v>4463.8730382716039</v>
      </c>
      <c r="L8">
        <f t="shared" ref="L8:L71" si="3">(I8-G8)</f>
        <v>8.8657810115809994</v>
      </c>
    </row>
    <row r="9" spans="1:15" x14ac:dyDescent="0.3">
      <c r="A9" s="2">
        <v>25298</v>
      </c>
      <c r="B9">
        <v>30.55</v>
      </c>
      <c r="C9">
        <v>-20.55</v>
      </c>
      <c r="D9">
        <v>-21.66</v>
      </c>
      <c r="F9">
        <v>28124</v>
      </c>
      <c r="G9">
        <v>-9.4506206512449999</v>
      </c>
      <c r="H9" s="2">
        <f t="shared" si="0"/>
        <v>24838</v>
      </c>
      <c r="I9">
        <f t="shared" si="1"/>
        <v>6.19</v>
      </c>
      <c r="J9">
        <f t="shared" si="2"/>
        <v>244.6290143561516</v>
      </c>
      <c r="K9">
        <f>(I9-AVERAGE($I$7:I$51))^2</f>
        <v>4463.8730382716039</v>
      </c>
      <c r="L9">
        <f t="shared" si="3"/>
        <v>15.640620651245001</v>
      </c>
    </row>
    <row r="10" spans="1:15" x14ac:dyDescent="0.3">
      <c r="A10" s="2">
        <v>25303</v>
      </c>
      <c r="B10">
        <v>30.24</v>
      </c>
      <c r="C10">
        <v>-20.239999999999899</v>
      </c>
      <c r="D10">
        <v>-21.35</v>
      </c>
      <c r="F10">
        <v>29951</v>
      </c>
      <c r="G10">
        <v>-35.345569610600002</v>
      </c>
      <c r="H10" s="2">
        <f t="shared" si="0"/>
        <v>26665</v>
      </c>
      <c r="I10">
        <f t="shared" si="1"/>
        <v>-29.54</v>
      </c>
      <c r="J10">
        <f t="shared" si="2"/>
        <v>33.704638503522268</v>
      </c>
      <c r="K10">
        <f>(I10-AVERAGE($I$7:I$51))^2</f>
        <v>966.10453827160484</v>
      </c>
      <c r="L10">
        <f t="shared" si="3"/>
        <v>5.8055696106000028</v>
      </c>
    </row>
    <row r="11" spans="1:15" x14ac:dyDescent="0.3">
      <c r="A11" s="2">
        <v>25308</v>
      </c>
      <c r="B11">
        <v>30.4</v>
      </c>
      <c r="C11">
        <v>-20.399999999999899</v>
      </c>
      <c r="D11">
        <v>-21.51</v>
      </c>
      <c r="F11">
        <v>31777</v>
      </c>
      <c r="G11">
        <v>-44.718948364260001</v>
      </c>
      <c r="H11" s="2">
        <f t="shared" si="0"/>
        <v>28491</v>
      </c>
      <c r="I11">
        <f t="shared" si="1"/>
        <v>-38.46</v>
      </c>
      <c r="J11">
        <f t="shared" si="2"/>
        <v>39.17443462647293</v>
      </c>
      <c r="K11">
        <f>(I11-AVERAGE($I$7:I$51))^2</f>
        <v>491.16409382716034</v>
      </c>
      <c r="L11">
        <f t="shared" si="3"/>
        <v>6.2589483642600001</v>
      </c>
    </row>
    <row r="12" spans="1:15" x14ac:dyDescent="0.3">
      <c r="A12" s="2">
        <v>25313</v>
      </c>
      <c r="B12">
        <v>30.42</v>
      </c>
      <c r="C12">
        <v>-20.420000000000002</v>
      </c>
      <c r="D12">
        <v>-21.53</v>
      </c>
      <c r="F12">
        <v>33238</v>
      </c>
      <c r="G12">
        <v>-50.191688537600001</v>
      </c>
      <c r="H12" s="2">
        <f t="shared" si="0"/>
        <v>29952</v>
      </c>
      <c r="I12">
        <f t="shared" si="1"/>
        <v>-42.14</v>
      </c>
      <c r="J12">
        <f t="shared" si="2"/>
        <v>64.82968830651923</v>
      </c>
      <c r="K12">
        <f>(I12-AVERAGE($I$7:I$51))^2</f>
        <v>341.59253827160484</v>
      </c>
      <c r="L12">
        <f t="shared" si="3"/>
        <v>8.0516885376000005</v>
      </c>
    </row>
    <row r="13" spans="1:15" x14ac:dyDescent="0.3">
      <c r="A13" s="2">
        <v>25318</v>
      </c>
      <c r="B13">
        <v>30.43</v>
      </c>
      <c r="C13">
        <v>-20.43</v>
      </c>
      <c r="D13">
        <v>-21.54</v>
      </c>
      <c r="F13">
        <v>33603</v>
      </c>
      <c r="G13">
        <v>-51.137378692630001</v>
      </c>
      <c r="H13" s="2">
        <f t="shared" si="0"/>
        <v>30317</v>
      </c>
      <c r="I13">
        <f t="shared" si="1"/>
        <v>-43.54</v>
      </c>
      <c r="J13">
        <f t="shared" si="2"/>
        <v>57.720162999228364</v>
      </c>
      <c r="K13">
        <f>(I13-AVERAGE($I$7:I$51))^2</f>
        <v>291.80231604938268</v>
      </c>
      <c r="L13">
        <f t="shared" si="3"/>
        <v>7.5973786926300022</v>
      </c>
    </row>
    <row r="14" spans="1:15" x14ac:dyDescent="0.3">
      <c r="A14" s="2">
        <v>25323</v>
      </c>
      <c r="B14">
        <v>30.56</v>
      </c>
      <c r="C14">
        <v>-20.56</v>
      </c>
      <c r="D14">
        <v>-21.67</v>
      </c>
      <c r="F14">
        <v>33968</v>
      </c>
      <c r="G14">
        <v>-51.70412826538</v>
      </c>
      <c r="H14" s="2">
        <f t="shared" si="0"/>
        <v>30682</v>
      </c>
      <c r="I14">
        <f t="shared" si="1"/>
        <v>-43.73</v>
      </c>
      <c r="J14">
        <f t="shared" si="2"/>
        <v>63.586721592732289</v>
      </c>
      <c r="K14">
        <f>(I14-AVERAGE($I$7:I$51))^2</f>
        <v>285.3471716049383</v>
      </c>
      <c r="L14">
        <f t="shared" si="3"/>
        <v>7.9741282653800027</v>
      </c>
    </row>
    <row r="15" spans="1:15" x14ac:dyDescent="0.3">
      <c r="A15" s="2">
        <v>25328</v>
      </c>
      <c r="B15">
        <v>30.65</v>
      </c>
      <c r="C15">
        <v>-20.65</v>
      </c>
      <c r="D15">
        <v>-21.76</v>
      </c>
      <c r="F15">
        <v>34334</v>
      </c>
      <c r="G15">
        <v>-52.242511749270001</v>
      </c>
      <c r="H15" s="2">
        <f t="shared" si="0"/>
        <v>31048</v>
      </c>
      <c r="I15">
        <f t="shared" si="1"/>
        <v>-46.18</v>
      </c>
      <c r="J15">
        <f t="shared" si="2"/>
        <v>36.754048710036813</v>
      </c>
      <c r="K15">
        <f>(I15-AVERAGE($I$7:I$51))^2</f>
        <v>208.57778271604931</v>
      </c>
      <c r="L15">
        <f t="shared" si="3"/>
        <v>6.0625117492700014</v>
      </c>
    </row>
    <row r="16" spans="1:15" x14ac:dyDescent="0.3">
      <c r="A16" s="2">
        <v>25333</v>
      </c>
      <c r="B16">
        <v>30.65</v>
      </c>
      <c r="C16">
        <v>-20.65</v>
      </c>
      <c r="D16">
        <v>-21.76</v>
      </c>
      <c r="F16">
        <v>34699</v>
      </c>
      <c r="G16">
        <v>-53.187461853030001</v>
      </c>
      <c r="H16" s="2">
        <f t="shared" si="0"/>
        <v>31413</v>
      </c>
      <c r="I16">
        <f t="shared" si="1"/>
        <v>-47.5</v>
      </c>
      <c r="J16">
        <f t="shared" si="2"/>
        <v>32.347222329671453</v>
      </c>
      <c r="K16">
        <f>(I16-AVERAGE($I$7:I$51))^2</f>
        <v>172.19271604938265</v>
      </c>
      <c r="L16">
        <f t="shared" si="3"/>
        <v>5.6874618530300012</v>
      </c>
    </row>
    <row r="17" spans="1:12" x14ac:dyDescent="0.3">
      <c r="A17" s="2">
        <v>25338</v>
      </c>
      <c r="B17">
        <v>30.8</v>
      </c>
      <c r="C17">
        <v>-20.8</v>
      </c>
      <c r="D17">
        <v>-21.91</v>
      </c>
      <c r="F17">
        <v>35064</v>
      </c>
      <c r="G17">
        <v>-54.977306365970001</v>
      </c>
      <c r="H17" s="2">
        <f t="shared" si="0"/>
        <v>31778</v>
      </c>
      <c r="I17">
        <f t="shared" si="1"/>
        <v>-49</v>
      </c>
      <c r="J17">
        <f t="shared" si="2"/>
        <v>35.728191392665508</v>
      </c>
      <c r="K17">
        <f>(I17-AVERAGE($I$7:I$51))^2</f>
        <v>135.07604938271601</v>
      </c>
      <c r="L17">
        <f t="shared" si="3"/>
        <v>5.9773063659700014</v>
      </c>
    </row>
    <row r="18" spans="1:12" x14ac:dyDescent="0.3">
      <c r="A18" s="2">
        <v>25343</v>
      </c>
      <c r="B18">
        <v>30.77</v>
      </c>
      <c r="C18">
        <v>-20.77</v>
      </c>
      <c r="D18">
        <v>-21.88</v>
      </c>
      <c r="F18">
        <v>35429</v>
      </c>
      <c r="G18">
        <v>-53.221298217769998</v>
      </c>
      <c r="H18" s="2">
        <f t="shared" si="0"/>
        <v>32143</v>
      </c>
      <c r="I18">
        <f t="shared" si="1"/>
        <v>-50.62</v>
      </c>
      <c r="J18">
        <f t="shared" si="2"/>
        <v>6.7667524177733833</v>
      </c>
      <c r="K18">
        <f>(I18-AVERAGE($I$7:I$51))^2</f>
        <v>100.04444938271605</v>
      </c>
      <c r="L18">
        <f t="shared" si="3"/>
        <v>2.601298217770001</v>
      </c>
    </row>
    <row r="19" spans="1:12" x14ac:dyDescent="0.3">
      <c r="A19" s="2">
        <v>25348</v>
      </c>
      <c r="B19">
        <v>30.71</v>
      </c>
      <c r="C19">
        <v>-20.71</v>
      </c>
      <c r="D19">
        <v>-21.82</v>
      </c>
      <c r="F19">
        <v>35795</v>
      </c>
      <c r="G19">
        <v>-55.324131011959999</v>
      </c>
      <c r="H19" s="2">
        <f t="shared" si="0"/>
        <v>32509</v>
      </c>
      <c r="I19">
        <f t="shared" si="1"/>
        <v>-52.51</v>
      </c>
      <c r="J19">
        <f t="shared" si="2"/>
        <v>7.919333352475018</v>
      </c>
      <c r="K19">
        <f>(I19-AVERAGE($I$7:I$51))^2</f>
        <v>65.808149382716053</v>
      </c>
      <c r="L19">
        <f t="shared" si="3"/>
        <v>2.8141310119600007</v>
      </c>
    </row>
    <row r="20" spans="1:12" x14ac:dyDescent="0.3">
      <c r="A20" s="2">
        <v>25354</v>
      </c>
      <c r="B20">
        <v>30.85</v>
      </c>
      <c r="C20">
        <v>-20.85</v>
      </c>
      <c r="D20">
        <v>-21.96</v>
      </c>
      <c r="F20">
        <v>36160</v>
      </c>
      <c r="G20">
        <v>-58.64358139038</v>
      </c>
      <c r="H20" s="2">
        <f t="shared" si="0"/>
        <v>32874</v>
      </c>
      <c r="I20">
        <f t="shared" si="1"/>
        <v>-53.16</v>
      </c>
      <c r="J20">
        <f t="shared" si="2"/>
        <v>30.069664864921887</v>
      </c>
      <c r="K20">
        <f>(I20-AVERAGE($I$7:I$51))^2</f>
        <v>55.684760493827177</v>
      </c>
      <c r="L20">
        <f t="shared" si="3"/>
        <v>5.483581390380003</v>
      </c>
    </row>
    <row r="21" spans="1:12" x14ac:dyDescent="0.3">
      <c r="A21" s="2">
        <v>25359</v>
      </c>
      <c r="B21">
        <v>31</v>
      </c>
      <c r="C21">
        <v>-21</v>
      </c>
      <c r="D21">
        <v>-22.11</v>
      </c>
      <c r="F21">
        <v>36525</v>
      </c>
      <c r="G21">
        <v>-60.779346466059998</v>
      </c>
      <c r="H21" s="2">
        <f t="shared" si="0"/>
        <v>33239</v>
      </c>
      <c r="I21">
        <f t="shared" si="1"/>
        <v>-54.28</v>
      </c>
      <c r="J21">
        <f t="shared" si="2"/>
        <v>42.241504485886573</v>
      </c>
      <c r="K21">
        <f>(I21-AVERAGE($I$7:I$51))^2</f>
        <v>40.223782716049342</v>
      </c>
      <c r="L21">
        <f t="shared" si="3"/>
        <v>6.4993464660599969</v>
      </c>
    </row>
    <row r="22" spans="1:12" x14ac:dyDescent="0.3">
      <c r="A22" s="2">
        <v>25364</v>
      </c>
      <c r="B22">
        <v>30.98</v>
      </c>
      <c r="C22">
        <v>-20.98</v>
      </c>
      <c r="D22">
        <v>-22.09</v>
      </c>
      <c r="F22">
        <v>36890</v>
      </c>
      <c r="G22">
        <v>-62.555252075200002</v>
      </c>
      <c r="H22" s="2">
        <f t="shared" si="0"/>
        <v>33604</v>
      </c>
      <c r="I22">
        <f t="shared" si="1"/>
        <v>-56.01</v>
      </c>
      <c r="J22">
        <f t="shared" si="2"/>
        <v>42.840324727909959</v>
      </c>
      <c r="K22">
        <f>(I22-AVERAGE($I$7:I$51))^2</f>
        <v>21.272593827160492</v>
      </c>
      <c r="L22">
        <f t="shared" si="3"/>
        <v>6.5452520752000041</v>
      </c>
    </row>
    <row r="23" spans="1:12" x14ac:dyDescent="0.3">
      <c r="A23" s="2">
        <v>25369</v>
      </c>
      <c r="B23">
        <v>31</v>
      </c>
      <c r="C23">
        <v>-21</v>
      </c>
      <c r="D23">
        <v>-22.11</v>
      </c>
      <c r="F23">
        <v>37256</v>
      </c>
      <c r="G23">
        <v>-64.241859436040002</v>
      </c>
      <c r="H23" s="2">
        <f t="shared" si="0"/>
        <v>33970</v>
      </c>
      <c r="I23">
        <f t="shared" si="1"/>
        <v>-57.02</v>
      </c>
      <c r="J23">
        <f t="shared" si="2"/>
        <v>52.155253713919976</v>
      </c>
      <c r="K23">
        <f>(I23-AVERAGE($I$7:I$51))^2</f>
        <v>12.976004938271567</v>
      </c>
      <c r="L23">
        <f t="shared" si="3"/>
        <v>7.221859436039999</v>
      </c>
    </row>
    <row r="24" spans="1:12" x14ac:dyDescent="0.3">
      <c r="A24" s="2">
        <v>25374</v>
      </c>
      <c r="B24">
        <v>30.98</v>
      </c>
      <c r="C24">
        <v>-20.98</v>
      </c>
      <c r="D24">
        <v>-22.09</v>
      </c>
      <c r="F24">
        <v>37621</v>
      </c>
      <c r="G24">
        <v>-66.66603088379</v>
      </c>
      <c r="H24" s="2">
        <f t="shared" si="0"/>
        <v>34335</v>
      </c>
      <c r="I24">
        <f t="shared" si="1"/>
        <v>-59</v>
      </c>
      <c r="J24">
        <f t="shared" si="2"/>
        <v>58.768029511222096</v>
      </c>
      <c r="K24">
        <f>(I24-AVERAGE($I$7:I$51))^2</f>
        <v>2.6316049382715976</v>
      </c>
      <c r="L24">
        <f t="shared" si="3"/>
        <v>7.6660308837900004</v>
      </c>
    </row>
    <row r="25" spans="1:12" x14ac:dyDescent="0.3">
      <c r="A25" s="2">
        <v>25379</v>
      </c>
      <c r="B25">
        <v>31.09</v>
      </c>
      <c r="C25">
        <v>-21.09</v>
      </c>
      <c r="D25">
        <v>-22.2</v>
      </c>
      <c r="F25">
        <v>37986</v>
      </c>
      <c r="G25">
        <v>-68.750534057620001</v>
      </c>
      <c r="H25" s="2">
        <f t="shared" si="0"/>
        <v>34700</v>
      </c>
      <c r="I25">
        <f t="shared" si="1"/>
        <v>-61.78</v>
      </c>
      <c r="J25">
        <f t="shared" si="2"/>
        <v>48.588345048440345</v>
      </c>
      <c r="K25">
        <f>(I25-AVERAGE($I$7:I$51))^2</f>
        <v>1.3404493827160571</v>
      </c>
      <c r="L25">
        <f t="shared" si="3"/>
        <v>6.9705340576200001</v>
      </c>
    </row>
    <row r="26" spans="1:12" x14ac:dyDescent="0.3">
      <c r="A26" s="2">
        <v>25384</v>
      </c>
      <c r="B26">
        <v>31.26</v>
      </c>
      <c r="C26">
        <v>-21.26</v>
      </c>
      <c r="D26">
        <v>-22.37</v>
      </c>
      <c r="F26">
        <v>38351</v>
      </c>
      <c r="G26">
        <v>-70.63722229004</v>
      </c>
      <c r="H26" s="2">
        <f t="shared" si="0"/>
        <v>35065</v>
      </c>
      <c r="I26">
        <f t="shared" si="1"/>
        <v>-63.96</v>
      </c>
      <c r="J26">
        <f t="shared" si="2"/>
        <v>44.585297510607013</v>
      </c>
      <c r="K26">
        <f>(I26-AVERAGE($I$7:I$51))^2</f>
        <v>11.14076049382718</v>
      </c>
      <c r="L26">
        <f t="shared" si="3"/>
        <v>6.6772222900399996</v>
      </c>
    </row>
    <row r="27" spans="1:12" x14ac:dyDescent="0.3">
      <c r="A27" s="2">
        <v>25389</v>
      </c>
      <c r="B27">
        <v>31.2</v>
      </c>
      <c r="C27">
        <v>-21.2</v>
      </c>
      <c r="D27">
        <v>-22.31</v>
      </c>
      <c r="F27">
        <v>38717</v>
      </c>
      <c r="G27">
        <v>-72.466590881350001</v>
      </c>
      <c r="H27" s="2">
        <f t="shared" si="0"/>
        <v>35431</v>
      </c>
      <c r="I27">
        <f t="shared" si="1"/>
        <v>-64.53</v>
      </c>
      <c r="J27">
        <f t="shared" si="2"/>
        <v>62.98947481792797</v>
      </c>
      <c r="K27">
        <f>(I27-AVERAGE($I$7:I$51))^2</f>
        <v>15.270727160493854</v>
      </c>
      <c r="L27">
        <f t="shared" si="3"/>
        <v>7.9365908813499999</v>
      </c>
    </row>
    <row r="28" spans="1:12" x14ac:dyDescent="0.3">
      <c r="A28" s="2">
        <v>25394</v>
      </c>
      <c r="B28">
        <v>31.22</v>
      </c>
      <c r="C28">
        <v>-21.22</v>
      </c>
      <c r="D28">
        <v>-22.33</v>
      </c>
      <c r="F28">
        <v>39082</v>
      </c>
      <c r="G28">
        <v>-73.186088562009999</v>
      </c>
      <c r="H28" s="2">
        <f t="shared" si="0"/>
        <v>35796</v>
      </c>
      <c r="I28">
        <f t="shared" si="1"/>
        <v>-67.86</v>
      </c>
      <c r="J28">
        <f t="shared" si="2"/>
        <v>28.367219370373746</v>
      </c>
      <c r="K28">
        <f>(I28-AVERAGE($I$7:I$51))^2</f>
        <v>52.385427160493848</v>
      </c>
      <c r="L28">
        <f t="shared" si="3"/>
        <v>5.3260885620099998</v>
      </c>
    </row>
    <row r="29" spans="1:12" x14ac:dyDescent="0.3">
      <c r="A29" s="2">
        <v>25399</v>
      </c>
      <c r="B29">
        <v>31.32</v>
      </c>
      <c r="C29">
        <v>-21.32</v>
      </c>
      <c r="D29">
        <v>-22.43</v>
      </c>
      <c r="F29">
        <v>39447</v>
      </c>
      <c r="G29">
        <v>-74.142837524409998</v>
      </c>
      <c r="H29" s="2">
        <f t="shared" si="0"/>
        <v>36161</v>
      </c>
      <c r="I29">
        <f t="shared" si="1"/>
        <v>-67.75</v>
      </c>
      <c r="J29">
        <f t="shared" si="2"/>
        <v>40.868371613504557</v>
      </c>
      <c r="K29">
        <f>(I29-AVERAGE($I$7:I$51))^2</f>
        <v>50.80521604938275</v>
      </c>
      <c r="L29">
        <f t="shared" si="3"/>
        <v>6.3928375244099982</v>
      </c>
    </row>
    <row r="30" spans="1:12" x14ac:dyDescent="0.3">
      <c r="A30" s="2">
        <v>25404</v>
      </c>
      <c r="B30">
        <v>31.35</v>
      </c>
      <c r="C30">
        <v>-21.35</v>
      </c>
      <c r="D30">
        <v>-22.46</v>
      </c>
      <c r="F30">
        <v>39812</v>
      </c>
      <c r="G30">
        <v>-73.615936279300001</v>
      </c>
      <c r="H30" s="2">
        <f t="shared" si="0"/>
        <v>36526</v>
      </c>
      <c r="I30">
        <f t="shared" si="1"/>
        <v>-67.8</v>
      </c>
      <c r="J30">
        <f t="shared" si="2"/>
        <v>33.825114804877977</v>
      </c>
      <c r="K30">
        <f>(I30-AVERAGE($I$7:I$51))^2</f>
        <v>51.520493827160486</v>
      </c>
      <c r="L30">
        <f t="shared" si="3"/>
        <v>5.8159362793000042</v>
      </c>
    </row>
    <row r="31" spans="1:12" x14ac:dyDescent="0.3">
      <c r="A31" s="2">
        <v>25409</v>
      </c>
      <c r="B31">
        <v>31.06</v>
      </c>
      <c r="C31">
        <v>-21.06</v>
      </c>
      <c r="D31">
        <v>-22.17</v>
      </c>
      <c r="F31">
        <v>40178</v>
      </c>
      <c r="G31">
        <v>-74.46265411377</v>
      </c>
      <c r="H31" s="2">
        <f t="shared" si="0"/>
        <v>36892</v>
      </c>
      <c r="I31">
        <f t="shared" si="1"/>
        <v>-68.13</v>
      </c>
      <c r="J31">
        <f t="shared" si="2"/>
        <v>40.102508124648168</v>
      </c>
      <c r="K31">
        <f>(I31-AVERAGE($I$7:I$51))^2</f>
        <v>56.366727160493795</v>
      </c>
      <c r="L31">
        <f t="shared" si="3"/>
        <v>6.3326541137700048</v>
      </c>
    </row>
    <row r="32" spans="1:12" x14ac:dyDescent="0.3">
      <c r="A32" s="2">
        <v>25415</v>
      </c>
      <c r="B32">
        <v>31.29</v>
      </c>
      <c r="C32">
        <v>-21.29</v>
      </c>
      <c r="D32">
        <v>-22.4</v>
      </c>
      <c r="F32">
        <v>40543</v>
      </c>
      <c r="G32">
        <v>-75.593238830570002</v>
      </c>
      <c r="H32" s="2">
        <f t="shared" si="0"/>
        <v>37257</v>
      </c>
      <c r="I32">
        <f t="shared" si="1"/>
        <v>-69.680000000000007</v>
      </c>
      <c r="J32">
        <f t="shared" si="2"/>
        <v>34.966393467360803</v>
      </c>
      <c r="K32">
        <f>(I32-AVERAGE($I$7:I$51))^2</f>
        <v>82.043338271605109</v>
      </c>
      <c r="L32">
        <f t="shared" si="3"/>
        <v>5.9132388305699948</v>
      </c>
    </row>
    <row r="33" spans="1:12" x14ac:dyDescent="0.3">
      <c r="A33" s="2">
        <v>25420</v>
      </c>
      <c r="B33">
        <v>31.13</v>
      </c>
      <c r="C33">
        <v>-21.13</v>
      </c>
      <c r="D33">
        <v>-22.24</v>
      </c>
      <c r="F33">
        <v>40908</v>
      </c>
      <c r="G33">
        <v>-77.134368896479998</v>
      </c>
      <c r="H33" s="2">
        <f t="shared" si="0"/>
        <v>37622</v>
      </c>
      <c r="I33">
        <f t="shared" si="1"/>
        <v>-71.349999999999895</v>
      </c>
      <c r="J33">
        <f t="shared" si="2"/>
        <v>33.458923530566445</v>
      </c>
      <c r="K33">
        <f>(I33-AVERAGE($I$7:I$51))^2</f>
        <v>115.08521604938051</v>
      </c>
      <c r="L33">
        <f t="shared" si="3"/>
        <v>5.7843688964801032</v>
      </c>
    </row>
    <row r="34" spans="1:12" x14ac:dyDescent="0.3">
      <c r="A34" s="2">
        <v>25425</v>
      </c>
      <c r="B34">
        <v>31.14</v>
      </c>
      <c r="C34">
        <v>-21.14</v>
      </c>
      <c r="D34">
        <v>-22.25</v>
      </c>
      <c r="F34">
        <v>41273</v>
      </c>
      <c r="G34">
        <v>-77.040618896479998</v>
      </c>
      <c r="H34" s="2">
        <f t="shared" si="0"/>
        <v>37987</v>
      </c>
      <c r="I34">
        <f t="shared" si="1"/>
        <v>-70.95</v>
      </c>
      <c r="J34">
        <f t="shared" si="2"/>
        <v>37.095638542159193</v>
      </c>
      <c r="K34">
        <f>(I34-AVERAGE($I$7:I$51))^2</f>
        <v>106.66299382716061</v>
      </c>
      <c r="L34">
        <f t="shared" si="3"/>
        <v>6.0906188964799952</v>
      </c>
    </row>
    <row r="35" spans="1:12" x14ac:dyDescent="0.3">
      <c r="A35" s="2">
        <v>25430</v>
      </c>
      <c r="B35">
        <v>31.3</v>
      </c>
      <c r="C35">
        <v>-21.3</v>
      </c>
      <c r="D35">
        <v>-22.41</v>
      </c>
      <c r="F35">
        <v>41639</v>
      </c>
      <c r="G35">
        <v>-77.581802368159998</v>
      </c>
      <c r="H35" s="2">
        <f t="shared" si="0"/>
        <v>38353</v>
      </c>
      <c r="I35">
        <f t="shared" si="1"/>
        <v>-71.790000000000006</v>
      </c>
      <c r="J35">
        <f t="shared" si="2"/>
        <v>33.544974671823688</v>
      </c>
      <c r="K35">
        <f>(I35-AVERAGE($I$7:I$51))^2</f>
        <v>124.71926049382735</v>
      </c>
      <c r="L35">
        <f t="shared" si="3"/>
        <v>5.7918023681599919</v>
      </c>
    </row>
    <row r="36" spans="1:12" x14ac:dyDescent="0.3">
      <c r="A36" s="2">
        <v>25435</v>
      </c>
      <c r="B36">
        <v>31.3</v>
      </c>
      <c r="C36">
        <v>-21.3</v>
      </c>
      <c r="D36">
        <v>-22.41</v>
      </c>
      <c r="F36">
        <v>42004</v>
      </c>
      <c r="G36">
        <v>-78.381118774409998</v>
      </c>
      <c r="H36" s="2">
        <f t="shared" si="0"/>
        <v>38718</v>
      </c>
      <c r="I36">
        <f t="shared" si="1"/>
        <v>-73.48</v>
      </c>
      <c r="J36">
        <f t="shared" si="2"/>
        <v>24.020965240874123</v>
      </c>
      <c r="K36">
        <f>(I36-AVERAGE($I$7:I$51))^2</f>
        <v>165.3224493827162</v>
      </c>
      <c r="L36">
        <f t="shared" si="3"/>
        <v>4.9011187744099942</v>
      </c>
    </row>
    <row r="37" spans="1:12" x14ac:dyDescent="0.3">
      <c r="A37" s="2">
        <v>25440</v>
      </c>
      <c r="B37">
        <v>31.32</v>
      </c>
      <c r="C37">
        <v>-21.32</v>
      </c>
      <c r="D37">
        <v>-22.43</v>
      </c>
      <c r="F37">
        <v>42369</v>
      </c>
      <c r="G37">
        <v>-79.32080078125</v>
      </c>
      <c r="H37" s="2">
        <f t="shared" si="0"/>
        <v>39083</v>
      </c>
      <c r="I37">
        <f t="shared" si="1"/>
        <v>-74.56</v>
      </c>
      <c r="J37">
        <f t="shared" si="2"/>
        <v>22.66522407875059</v>
      </c>
      <c r="K37">
        <f>(I37-AVERAGE($I$7:I$51))^2</f>
        <v>194.26164938271617</v>
      </c>
      <c r="L37">
        <f t="shared" si="3"/>
        <v>4.7608007812499977</v>
      </c>
    </row>
    <row r="38" spans="1:12" x14ac:dyDescent="0.3">
      <c r="A38" s="2">
        <v>25446</v>
      </c>
      <c r="B38">
        <v>31.58</v>
      </c>
      <c r="C38">
        <v>-21.58</v>
      </c>
      <c r="D38">
        <v>-22.69</v>
      </c>
      <c r="F38">
        <v>42734</v>
      </c>
      <c r="G38">
        <v>-80.140953063959998</v>
      </c>
      <c r="H38" s="2">
        <f t="shared" si="0"/>
        <v>39448</v>
      </c>
      <c r="I38">
        <f t="shared" si="1"/>
        <v>-77.31</v>
      </c>
      <c r="J38">
        <f t="shared" si="2"/>
        <v>8.0142952503444871</v>
      </c>
      <c r="K38">
        <f>(I38-AVERAGE($I$7:I$51))^2</f>
        <v>278.48192716049397</v>
      </c>
      <c r="L38">
        <f t="shared" si="3"/>
        <v>2.8309530639599956</v>
      </c>
    </row>
    <row r="39" spans="1:12" x14ac:dyDescent="0.3">
      <c r="A39" s="2">
        <v>25451</v>
      </c>
      <c r="B39">
        <v>31.56</v>
      </c>
      <c r="C39">
        <v>-21.56</v>
      </c>
      <c r="D39">
        <v>-22.67</v>
      </c>
      <c r="F39">
        <v>43100</v>
      </c>
      <c r="G39">
        <v>-81.844924926760001</v>
      </c>
      <c r="H39" s="2">
        <f t="shared" si="0"/>
        <v>39814</v>
      </c>
      <c r="I39">
        <f t="shared" si="1"/>
        <v>-79.16</v>
      </c>
      <c r="J39">
        <f t="shared" si="2"/>
        <v>7.2088218623372153</v>
      </c>
      <c r="K39">
        <f>(I39-AVERAGE($I$7:I$51))^2</f>
        <v>343.64920493827157</v>
      </c>
      <c r="L39">
        <f t="shared" si="3"/>
        <v>2.6849249267600044</v>
      </c>
    </row>
    <row r="40" spans="1:12" x14ac:dyDescent="0.3">
      <c r="A40" s="2">
        <v>25456</v>
      </c>
      <c r="B40">
        <v>31.53</v>
      </c>
      <c r="C40">
        <v>-21.53</v>
      </c>
      <c r="D40">
        <v>-22.64</v>
      </c>
      <c r="F40">
        <v>43465</v>
      </c>
      <c r="G40">
        <v>-83.065132141109999</v>
      </c>
      <c r="H40" s="2">
        <f t="shared" si="0"/>
        <v>40179</v>
      </c>
      <c r="I40">
        <f t="shared" si="1"/>
        <v>-80.36</v>
      </c>
      <c r="J40">
        <f t="shared" si="2"/>
        <v>7.3177399008663677</v>
      </c>
      <c r="K40">
        <f>(I40-AVERAGE($I$7:I$51))^2</f>
        <v>389.57987160493832</v>
      </c>
      <c r="L40">
        <f t="shared" si="3"/>
        <v>2.7051321411099991</v>
      </c>
    </row>
    <row r="41" spans="1:12" x14ac:dyDescent="0.3">
      <c r="A41" s="2">
        <v>25461</v>
      </c>
      <c r="B41">
        <v>31.62</v>
      </c>
      <c r="C41">
        <v>-21.62</v>
      </c>
      <c r="D41">
        <v>-22.73</v>
      </c>
      <c r="F41">
        <v>43830</v>
      </c>
      <c r="G41">
        <v>-84.48226928711</v>
      </c>
      <c r="H41" s="2">
        <f t="shared" si="0"/>
        <v>40544</v>
      </c>
      <c r="I41">
        <f t="shared" si="1"/>
        <v>-81.680000000000007</v>
      </c>
      <c r="J41">
        <f t="shared" si="2"/>
        <v>7.8527131574799514</v>
      </c>
      <c r="K41">
        <f>(I41-AVERAGE($I$7:I$51))^2</f>
        <v>443.43000493827196</v>
      </c>
      <c r="L41">
        <f t="shared" si="3"/>
        <v>2.8022692871099935</v>
      </c>
    </row>
    <row r="42" spans="1:12" x14ac:dyDescent="0.3">
      <c r="A42" s="2">
        <v>25466</v>
      </c>
      <c r="B42">
        <v>31.41</v>
      </c>
      <c r="C42">
        <v>-21.41</v>
      </c>
      <c r="D42">
        <v>-22.52</v>
      </c>
      <c r="F42">
        <v>44195</v>
      </c>
      <c r="G42">
        <v>-84.385246276860002</v>
      </c>
      <c r="H42" s="2">
        <f t="shared" si="0"/>
        <v>40909</v>
      </c>
      <c r="I42">
        <f t="shared" si="1"/>
        <v>-81.680000000000007</v>
      </c>
      <c r="J42">
        <f t="shared" si="2"/>
        <v>7.3183574184648661</v>
      </c>
      <c r="K42">
        <f>(I42-AVERAGE($I$7:I$51))^2</f>
        <v>443.43000493827196</v>
      </c>
      <c r="L42">
        <f t="shared" si="3"/>
        <v>2.7052462768599952</v>
      </c>
    </row>
    <row r="43" spans="1:12" x14ac:dyDescent="0.3">
      <c r="A43" s="2">
        <v>25471</v>
      </c>
      <c r="B43">
        <v>31.51</v>
      </c>
      <c r="C43">
        <v>-21.51</v>
      </c>
      <c r="D43">
        <v>-22.62</v>
      </c>
      <c r="F43">
        <v>44561</v>
      </c>
      <c r="G43">
        <v>-84.513854980470001</v>
      </c>
      <c r="H43" s="2">
        <f t="shared" si="0"/>
        <v>41275</v>
      </c>
      <c r="I43">
        <f t="shared" si="1"/>
        <v>-82.15</v>
      </c>
      <c r="J43">
        <f t="shared" si="2"/>
        <v>5.5878103686928</v>
      </c>
      <c r="K43">
        <f>(I43-AVERAGE($I$7:I$51))^2</f>
        <v>463.44521604938308</v>
      </c>
      <c r="L43">
        <f t="shared" si="3"/>
        <v>2.3638549804699949</v>
      </c>
    </row>
    <row r="44" spans="1:12" x14ac:dyDescent="0.3">
      <c r="A44" s="2">
        <v>25476</v>
      </c>
      <c r="B44">
        <v>31.64</v>
      </c>
      <c r="C44">
        <v>-21.64</v>
      </c>
      <c r="D44">
        <v>-22.75</v>
      </c>
      <c r="F44">
        <v>44926</v>
      </c>
      <c r="G44">
        <v>-84.419082641599999</v>
      </c>
      <c r="H44" s="2">
        <f t="shared" si="0"/>
        <v>41640</v>
      </c>
      <c r="I44">
        <f t="shared" si="1"/>
        <v>-81.16</v>
      </c>
      <c r="J44">
        <f t="shared" si="2"/>
        <v>10.621619664778452</v>
      </c>
      <c r="K44">
        <f>(I44-AVERAGE($I$7:I$51))^2</f>
        <v>421.80031604938267</v>
      </c>
      <c r="L44">
        <f t="shared" si="3"/>
        <v>3.2590826416000027</v>
      </c>
    </row>
    <row r="45" spans="1:12" x14ac:dyDescent="0.3">
      <c r="A45" s="2">
        <v>25481</v>
      </c>
      <c r="B45">
        <v>31.48</v>
      </c>
      <c r="C45">
        <v>-21.48</v>
      </c>
      <c r="D45">
        <v>-22.59</v>
      </c>
      <c r="F45">
        <v>45291</v>
      </c>
      <c r="G45">
        <v>-84.542617797849999</v>
      </c>
      <c r="H45" s="2">
        <f t="shared" si="0"/>
        <v>42005</v>
      </c>
      <c r="I45">
        <f t="shared" si="1"/>
        <v>-80.86</v>
      </c>
      <c r="J45">
        <f t="shared" si="2"/>
        <v>13.561673845041582</v>
      </c>
      <c r="K45">
        <f>(I45-AVERAGE($I$7:I$51))^2</f>
        <v>409.56764938271613</v>
      </c>
      <c r="L45">
        <f t="shared" si="3"/>
        <v>3.6826177978499999</v>
      </c>
    </row>
    <row r="46" spans="1:12" x14ac:dyDescent="0.3">
      <c r="A46" s="2">
        <v>25486</v>
      </c>
      <c r="B46">
        <v>31.8</v>
      </c>
      <c r="C46">
        <v>-21.8</v>
      </c>
      <c r="D46">
        <v>-22.91</v>
      </c>
      <c r="F46">
        <v>45656</v>
      </c>
      <c r="G46">
        <v>-83.531898498540002</v>
      </c>
      <c r="H46" s="2">
        <f t="shared" si="0"/>
        <v>42370</v>
      </c>
      <c r="I46">
        <f t="shared" si="1"/>
        <v>-81.69</v>
      </c>
      <c r="J46">
        <f t="shared" si="2"/>
        <v>3.3925900789239227</v>
      </c>
      <c r="K46">
        <f>(I46-AVERAGE($I$7:I$51))^2</f>
        <v>443.85126049382717</v>
      </c>
      <c r="L46">
        <f t="shared" si="3"/>
        <v>1.8418984985400044</v>
      </c>
    </row>
    <row r="47" spans="1:12" x14ac:dyDescent="0.3">
      <c r="A47" s="2">
        <v>25491</v>
      </c>
      <c r="B47">
        <v>31.8</v>
      </c>
      <c r="C47">
        <v>-21.8</v>
      </c>
      <c r="D47">
        <v>-22.91</v>
      </c>
      <c r="F47">
        <v>46022</v>
      </c>
      <c r="G47">
        <v>-82.549041748050001</v>
      </c>
      <c r="H47" s="2">
        <f t="shared" si="0"/>
        <v>42736</v>
      </c>
      <c r="I47">
        <f t="shared" si="1"/>
        <v>-81.94</v>
      </c>
      <c r="J47">
        <f t="shared" si="2"/>
        <v>0.37093185086780411</v>
      </c>
      <c r="K47">
        <f>(I47-AVERAGE($I$7:I$51))^2</f>
        <v>454.44764938271607</v>
      </c>
      <c r="L47">
        <f t="shared" si="3"/>
        <v>0.60904174805000366</v>
      </c>
    </row>
    <row r="48" spans="1:12" x14ac:dyDescent="0.3">
      <c r="A48" s="2">
        <v>25496</v>
      </c>
      <c r="B48">
        <v>31.96</v>
      </c>
      <c r="C48">
        <v>-21.96</v>
      </c>
      <c r="D48">
        <v>-23.07</v>
      </c>
      <c r="F48">
        <v>46387</v>
      </c>
      <c r="G48">
        <v>-81.415740966800001</v>
      </c>
      <c r="H48" s="2">
        <f t="shared" si="0"/>
        <v>43101</v>
      </c>
      <c r="I48">
        <f t="shared" si="1"/>
        <v>-81.25</v>
      </c>
      <c r="J48">
        <f t="shared" si="2"/>
        <v>2.7470068075799162E-2</v>
      </c>
      <c r="K48">
        <f>(I48-AVERAGE($I$7:I$51))^2</f>
        <v>425.5052160493828</v>
      </c>
      <c r="L48">
        <f t="shared" si="3"/>
        <v>0.16574096680000139</v>
      </c>
    </row>
    <row r="49" spans="1:12" x14ac:dyDescent="0.3">
      <c r="A49" s="2">
        <v>25501</v>
      </c>
      <c r="B49">
        <v>32.1</v>
      </c>
      <c r="C49">
        <v>-22.1</v>
      </c>
      <c r="D49">
        <v>-23.21</v>
      </c>
      <c r="F49">
        <v>46752</v>
      </c>
      <c r="G49">
        <v>-79.588348388669999</v>
      </c>
      <c r="H49" s="2">
        <f t="shared" si="0"/>
        <v>43466</v>
      </c>
      <c r="I49">
        <f t="shared" si="1"/>
        <v>-81.25</v>
      </c>
      <c r="J49">
        <f t="shared" si="2"/>
        <v>2.7610860774355883</v>
      </c>
      <c r="K49">
        <f>(I49-AVERAGE($I$7:I$51))^2</f>
        <v>425.5052160493828</v>
      </c>
      <c r="L49">
        <f t="shared" si="3"/>
        <v>-1.6616516113300008</v>
      </c>
    </row>
    <row r="50" spans="1:12" x14ac:dyDescent="0.3">
      <c r="A50" s="2">
        <v>25507</v>
      </c>
      <c r="B50">
        <v>32.049999999999898</v>
      </c>
      <c r="C50">
        <v>-22.05</v>
      </c>
      <c r="D50">
        <v>-23.16</v>
      </c>
      <c r="F50">
        <v>47117</v>
      </c>
      <c r="G50">
        <v>-78.916206359859999</v>
      </c>
      <c r="H50" s="2">
        <f t="shared" si="0"/>
        <v>43831</v>
      </c>
      <c r="I50">
        <f t="shared" si="1"/>
        <v>-79.98</v>
      </c>
      <c r="J50">
        <f t="shared" si="2"/>
        <v>1.1316569088023234</v>
      </c>
      <c r="K50">
        <f>(I50-AVERAGE($I$7:I$51))^2</f>
        <v>374.72356049382739</v>
      </c>
      <c r="L50">
        <f t="shared" si="3"/>
        <v>-1.0637936401400054</v>
      </c>
    </row>
    <row r="51" spans="1:12" x14ac:dyDescent="0.3">
      <c r="A51" s="2">
        <v>25547</v>
      </c>
      <c r="B51">
        <v>32.07</v>
      </c>
      <c r="C51">
        <v>-22.07</v>
      </c>
      <c r="D51">
        <v>-23.18</v>
      </c>
      <c r="F51">
        <v>47483</v>
      </c>
      <c r="G51">
        <v>-82.363037109380002</v>
      </c>
      <c r="H51" s="2">
        <f t="shared" si="0"/>
        <v>44197</v>
      </c>
      <c r="I51">
        <f t="shared" si="1"/>
        <v>-79.790000000000006</v>
      </c>
      <c r="J51">
        <f t="shared" si="2"/>
        <v>6.6205199662465652</v>
      </c>
      <c r="K51">
        <f>(I51-AVERAGE($I$7:I$51))^2</f>
        <v>367.40370493827191</v>
      </c>
      <c r="L51">
        <f t="shared" si="3"/>
        <v>2.573037109379996</v>
      </c>
    </row>
    <row r="52" spans="1:12" x14ac:dyDescent="0.3">
      <c r="A52" s="2">
        <v>25552</v>
      </c>
      <c r="B52">
        <v>32</v>
      </c>
      <c r="C52">
        <v>-22</v>
      </c>
      <c r="D52">
        <v>-23.11</v>
      </c>
      <c r="F52">
        <v>47848</v>
      </c>
      <c r="G52">
        <v>-85.514701843259999</v>
      </c>
      <c r="H52" s="2">
        <f t="shared" si="0"/>
        <v>44562</v>
      </c>
      <c r="I52">
        <f t="shared" si="1"/>
        <v>-78.540000000000006</v>
      </c>
      <c r="J52">
        <f t="shared" si="2"/>
        <v>48.646465802374344</v>
      </c>
      <c r="K52">
        <f>(I52-AVERAGE($I$7:I$51))^2</f>
        <v>321.04676049382749</v>
      </c>
      <c r="L52">
        <f t="shared" si="3"/>
        <v>6.974701843259993</v>
      </c>
    </row>
    <row r="53" spans="1:12" x14ac:dyDescent="0.3">
      <c r="A53" s="2">
        <v>25557</v>
      </c>
      <c r="B53">
        <v>32.159999999999897</v>
      </c>
      <c r="C53">
        <v>-22.16</v>
      </c>
      <c r="D53">
        <v>-23.27</v>
      </c>
      <c r="F53">
        <v>48213</v>
      </c>
      <c r="G53">
        <v>-88.192390441889998</v>
      </c>
      <c r="H53" s="2">
        <f t="shared" si="0"/>
        <v>44927</v>
      </c>
      <c r="I53">
        <f t="shared" si="1"/>
        <v>-78.540000000000006</v>
      </c>
      <c r="J53">
        <f t="shared" si="2"/>
        <v>93.168641242689276</v>
      </c>
      <c r="K53">
        <f>(I53-AVERAGE($I$7:I$51))^2</f>
        <v>321.04676049382749</v>
      </c>
      <c r="L53">
        <f t="shared" si="3"/>
        <v>9.6523904418899917</v>
      </c>
    </row>
    <row r="54" spans="1:12" x14ac:dyDescent="0.3">
      <c r="A54" s="2">
        <v>25562</v>
      </c>
      <c r="B54">
        <v>32.11</v>
      </c>
      <c r="C54">
        <v>-22.11</v>
      </c>
      <c r="D54">
        <v>-23.22</v>
      </c>
      <c r="F54">
        <v>48578</v>
      </c>
      <c r="G54">
        <v>-90.57290649414</v>
      </c>
      <c r="H54" s="2">
        <f t="shared" si="0"/>
        <v>45292</v>
      </c>
      <c r="I54">
        <f t="shared" si="1"/>
        <v>-78.540000000000006</v>
      </c>
      <c r="J54">
        <f t="shared" si="2"/>
        <v>144.79083869671643</v>
      </c>
      <c r="K54">
        <f>(I54-AVERAGE($I$7:I$51))^2</f>
        <v>321.04676049382749</v>
      </c>
      <c r="L54">
        <f t="shared" si="3"/>
        <v>12.032906494139993</v>
      </c>
    </row>
    <row r="55" spans="1:12" x14ac:dyDescent="0.3">
      <c r="A55" s="2">
        <v>25568</v>
      </c>
      <c r="B55">
        <v>31.97</v>
      </c>
      <c r="C55">
        <v>-21.97</v>
      </c>
      <c r="D55">
        <v>-23.08</v>
      </c>
      <c r="F55">
        <v>48944</v>
      </c>
      <c r="G55">
        <v>-92.67050933838</v>
      </c>
      <c r="H55" s="2">
        <f t="shared" si="0"/>
        <v>45658</v>
      </c>
      <c r="I55">
        <f t="shared" si="1"/>
        <v>-78.540000000000006</v>
      </c>
      <c r="J55">
        <f t="shared" si="2"/>
        <v>199.67129416204423</v>
      </c>
      <c r="K55">
        <f>(I55-AVERAGE($I$7:I$51))^2</f>
        <v>321.04676049382749</v>
      </c>
      <c r="L55">
        <f t="shared" si="3"/>
        <v>14.130509338379994</v>
      </c>
    </row>
    <row r="56" spans="1:12" x14ac:dyDescent="0.3">
      <c r="A56" s="2">
        <v>25573</v>
      </c>
      <c r="B56">
        <v>32.159999999999897</v>
      </c>
      <c r="C56">
        <v>-22.16</v>
      </c>
      <c r="D56">
        <v>-23.27</v>
      </c>
      <c r="F56">
        <v>49309</v>
      </c>
      <c r="G56">
        <v>-94.830703735349999</v>
      </c>
      <c r="H56" s="2">
        <f t="shared" si="0"/>
        <v>46023</v>
      </c>
      <c r="I56">
        <f t="shared" si="1"/>
        <v>-78.540000000000006</v>
      </c>
      <c r="J56">
        <f t="shared" si="2"/>
        <v>265.38702819294622</v>
      </c>
      <c r="K56">
        <f>(I56-AVERAGE($I$7:I$51))^2</f>
        <v>321.04676049382749</v>
      </c>
      <c r="L56">
        <f t="shared" si="3"/>
        <v>16.290703735349993</v>
      </c>
    </row>
    <row r="57" spans="1:12" x14ac:dyDescent="0.3">
      <c r="A57" s="2">
        <v>25578</v>
      </c>
      <c r="B57">
        <v>32.26</v>
      </c>
      <c r="C57">
        <v>-22.26</v>
      </c>
      <c r="D57">
        <v>-23.37</v>
      </c>
      <c r="F57">
        <v>49674</v>
      </c>
      <c r="G57">
        <v>-96.17823791504</v>
      </c>
      <c r="H57" s="2">
        <f t="shared" si="0"/>
        <v>46388</v>
      </c>
      <c r="I57">
        <f t="shared" si="1"/>
        <v>-78.540000000000006</v>
      </c>
      <c r="J57">
        <f t="shared" si="2"/>
        <v>311.1074367475544</v>
      </c>
      <c r="K57">
        <f>(I57-AVERAGE($I$7:I$51))^2</f>
        <v>321.04676049382749</v>
      </c>
      <c r="L57">
        <f t="shared" si="3"/>
        <v>17.638237915039994</v>
      </c>
    </row>
    <row r="58" spans="1:12" x14ac:dyDescent="0.3">
      <c r="A58" s="2">
        <v>25583</v>
      </c>
      <c r="B58">
        <v>32.28</v>
      </c>
      <c r="C58">
        <v>-22.28</v>
      </c>
      <c r="D58">
        <v>-23.39</v>
      </c>
      <c r="F58">
        <v>50039</v>
      </c>
      <c r="G58">
        <v>-97.420555114750002</v>
      </c>
      <c r="H58" s="2">
        <f t="shared" si="0"/>
        <v>46753</v>
      </c>
      <c r="I58">
        <f t="shared" si="1"/>
        <v>-78.540000000000006</v>
      </c>
      <c r="J58">
        <f t="shared" si="2"/>
        <v>356.47536144111223</v>
      </c>
      <c r="K58">
        <f>(I58-AVERAGE($I$7:I$51))^2</f>
        <v>321.04676049382749</v>
      </c>
      <c r="L58">
        <f t="shared" si="3"/>
        <v>18.880555114749995</v>
      </c>
    </row>
    <row r="59" spans="1:12" x14ac:dyDescent="0.3">
      <c r="A59" s="2">
        <v>25588</v>
      </c>
      <c r="B59">
        <v>32.17</v>
      </c>
      <c r="C59">
        <v>-22.17</v>
      </c>
      <c r="D59">
        <v>-23.28</v>
      </c>
      <c r="F59">
        <v>50405</v>
      </c>
      <c r="G59">
        <v>-98.560569763179998</v>
      </c>
      <c r="H59" s="2">
        <f t="shared" si="0"/>
        <v>47119</v>
      </c>
      <c r="I59">
        <f t="shared" si="1"/>
        <v>-78.540000000000006</v>
      </c>
      <c r="J59">
        <f t="shared" si="2"/>
        <v>400.82321364235696</v>
      </c>
      <c r="K59">
        <f>(I59-AVERAGE($I$7:I$51))^2</f>
        <v>321.04676049382749</v>
      </c>
      <c r="L59">
        <f t="shared" si="3"/>
        <v>20.020569763179992</v>
      </c>
    </row>
    <row r="60" spans="1:12" x14ac:dyDescent="0.3">
      <c r="A60" s="2">
        <v>25593</v>
      </c>
      <c r="B60">
        <v>32.24</v>
      </c>
      <c r="C60">
        <v>-22.24</v>
      </c>
      <c r="D60">
        <v>-23.35</v>
      </c>
      <c r="F60">
        <v>50770</v>
      </c>
      <c r="G60">
        <v>-99.585777282709998</v>
      </c>
      <c r="H60" s="2">
        <f t="shared" si="0"/>
        <v>47484</v>
      </c>
      <c r="I60">
        <f t="shared" si="1"/>
        <v>-78.540000000000006</v>
      </c>
      <c r="J60">
        <f t="shared" si="2"/>
        <v>442.92474143343196</v>
      </c>
      <c r="K60">
        <f>(I60-AVERAGE($I$7:I$51))^2</f>
        <v>321.04676049382749</v>
      </c>
      <c r="L60">
        <f t="shared" si="3"/>
        <v>21.045777282709992</v>
      </c>
    </row>
    <row r="61" spans="1:12" x14ac:dyDescent="0.3">
      <c r="A61" s="2">
        <v>25599</v>
      </c>
      <c r="B61">
        <v>32.24</v>
      </c>
      <c r="C61">
        <v>-22.24</v>
      </c>
      <c r="D61">
        <v>-23.35</v>
      </c>
      <c r="F61">
        <v>51135</v>
      </c>
      <c r="G61">
        <v>-100.5223770142</v>
      </c>
      <c r="H61" s="2">
        <f t="shared" si="0"/>
        <v>47849</v>
      </c>
      <c r="I61">
        <f t="shared" si="1"/>
        <v>-78.540000000000006</v>
      </c>
      <c r="J61">
        <f t="shared" si="2"/>
        <v>483.22489919442836</v>
      </c>
      <c r="K61">
        <f>(I61-AVERAGE($I$7:I$51))^2</f>
        <v>321.04676049382749</v>
      </c>
      <c r="L61">
        <f t="shared" si="3"/>
        <v>21.982377014199997</v>
      </c>
    </row>
    <row r="62" spans="1:12" x14ac:dyDescent="0.3">
      <c r="A62" s="2">
        <v>25604</v>
      </c>
      <c r="B62">
        <v>32.46</v>
      </c>
      <c r="C62">
        <v>-22.46</v>
      </c>
      <c r="D62">
        <v>-23.57</v>
      </c>
      <c r="F62">
        <v>51500</v>
      </c>
      <c r="G62">
        <v>-101.3843841553</v>
      </c>
      <c r="H62" s="2">
        <f t="shared" si="0"/>
        <v>48214</v>
      </c>
      <c r="I62">
        <f t="shared" si="1"/>
        <v>-78.540000000000006</v>
      </c>
      <c r="J62">
        <f t="shared" si="2"/>
        <v>521.86588743492132</v>
      </c>
      <c r="K62">
        <f>(I62-AVERAGE($I$7:I$51))^2</f>
        <v>321.04676049382749</v>
      </c>
      <c r="L62">
        <f t="shared" si="3"/>
        <v>22.844384155299991</v>
      </c>
    </row>
    <row r="63" spans="1:12" x14ac:dyDescent="0.3">
      <c r="A63" s="2">
        <v>25609</v>
      </c>
      <c r="B63">
        <v>32.200000000000003</v>
      </c>
      <c r="C63">
        <v>-22.2</v>
      </c>
      <c r="D63">
        <v>-23.31</v>
      </c>
      <c r="F63">
        <v>51866</v>
      </c>
      <c r="G63">
        <v>-98.258850097660002</v>
      </c>
      <c r="H63" s="2">
        <f t="shared" si="0"/>
        <v>48580</v>
      </c>
      <c r="I63">
        <f t="shared" si="1"/>
        <v>-78.540000000000006</v>
      </c>
      <c r="J63">
        <f t="shared" si="2"/>
        <v>388.83304917398561</v>
      </c>
      <c r="K63">
        <f>(I63-AVERAGE($I$7:I$51))^2</f>
        <v>321.04676049382749</v>
      </c>
      <c r="L63">
        <f t="shared" si="3"/>
        <v>19.718850097659995</v>
      </c>
    </row>
    <row r="64" spans="1:12" x14ac:dyDescent="0.3">
      <c r="A64" s="2">
        <v>25614</v>
      </c>
      <c r="B64">
        <v>32.32</v>
      </c>
      <c r="C64">
        <v>-22.32</v>
      </c>
      <c r="D64">
        <v>-23.43</v>
      </c>
      <c r="F64">
        <v>52231</v>
      </c>
      <c r="G64">
        <v>-96.100234985349999</v>
      </c>
      <c r="H64" s="2">
        <f t="shared" si="0"/>
        <v>48945</v>
      </c>
      <c r="I64">
        <f t="shared" si="1"/>
        <v>-78.540000000000006</v>
      </c>
      <c r="J64">
        <f t="shared" si="2"/>
        <v>308.36185274070988</v>
      </c>
      <c r="K64">
        <f>(I64-AVERAGE($I$7:I$51))^2</f>
        <v>321.04676049382749</v>
      </c>
      <c r="L64">
        <f t="shared" si="3"/>
        <v>17.560234985349993</v>
      </c>
    </row>
    <row r="65" spans="1:12" x14ac:dyDescent="0.3">
      <c r="A65" s="2">
        <v>25619</v>
      </c>
      <c r="B65">
        <v>32.450000000000003</v>
      </c>
      <c r="C65">
        <v>-22.45</v>
      </c>
      <c r="D65">
        <v>-23.56</v>
      </c>
      <c r="F65">
        <v>52596</v>
      </c>
      <c r="G65">
        <v>-94.70514678955</v>
      </c>
      <c r="H65" s="2">
        <f t="shared" si="0"/>
        <v>49310</v>
      </c>
      <c r="I65">
        <f t="shared" si="1"/>
        <v>-78.540000000000006</v>
      </c>
      <c r="J65">
        <f t="shared" si="2"/>
        <v>261.31197072769845</v>
      </c>
      <c r="K65">
        <f>(I65-AVERAGE($I$7:I$51))^2</f>
        <v>321.04676049382749</v>
      </c>
      <c r="L65">
        <f t="shared" si="3"/>
        <v>16.165146789549993</v>
      </c>
    </row>
    <row r="66" spans="1:12" x14ac:dyDescent="0.3">
      <c r="A66" s="2">
        <v>25624</v>
      </c>
      <c r="B66">
        <v>32.380000000000003</v>
      </c>
      <c r="C66">
        <v>-22.38</v>
      </c>
      <c r="D66">
        <v>-23.49</v>
      </c>
      <c r="F66">
        <v>52961</v>
      </c>
      <c r="G66">
        <v>-93.699028015140001</v>
      </c>
      <c r="H66" s="2">
        <f t="shared" si="0"/>
        <v>49675</v>
      </c>
      <c r="I66">
        <f t="shared" si="1"/>
        <v>-78.540000000000006</v>
      </c>
      <c r="J66">
        <f t="shared" si="2"/>
        <v>229.79613036379922</v>
      </c>
      <c r="K66">
        <f>(I66-AVERAGE($I$7:I$51))^2</f>
        <v>321.04676049382749</v>
      </c>
      <c r="L66">
        <f t="shared" si="3"/>
        <v>15.159028015139995</v>
      </c>
    </row>
    <row r="67" spans="1:12" x14ac:dyDescent="0.3">
      <c r="A67" s="2">
        <v>25627</v>
      </c>
      <c r="B67">
        <v>32.450000000000003</v>
      </c>
      <c r="C67">
        <v>-22.45</v>
      </c>
      <c r="D67">
        <v>-23.56</v>
      </c>
      <c r="F67">
        <v>53327</v>
      </c>
      <c r="G67">
        <v>-92.938835144039999</v>
      </c>
      <c r="H67" s="2">
        <f t="shared" si="0"/>
        <v>50041</v>
      </c>
      <c r="I67">
        <f t="shared" si="1"/>
        <v>-78.540000000000006</v>
      </c>
      <c r="J67">
        <f t="shared" si="2"/>
        <v>207.32645350524118</v>
      </c>
      <c r="K67">
        <f>(I67-AVERAGE($I$7:I$51))^2</f>
        <v>321.04676049382749</v>
      </c>
      <c r="L67">
        <f t="shared" si="3"/>
        <v>14.398835144039992</v>
      </c>
    </row>
    <row r="68" spans="1:12" x14ac:dyDescent="0.3">
      <c r="A68" s="2">
        <v>25632</v>
      </c>
      <c r="B68">
        <v>32.340000000000003</v>
      </c>
      <c r="C68">
        <v>-22.34</v>
      </c>
      <c r="D68">
        <v>-23.45</v>
      </c>
      <c r="F68">
        <v>53692</v>
      </c>
      <c r="G68">
        <v>-92.356567382809999</v>
      </c>
      <c r="H68" s="2">
        <f t="shared" ref="H68:H82" si="4">$H$2+F68-$F$2+1</f>
        <v>50406</v>
      </c>
      <c r="I68">
        <f t="shared" ref="I68:I82" si="5">IFERROR(VLOOKUP(H68,A:D,4,FALSE),IFERROR(VLOOKUP(H68,A:D,4),0))</f>
        <v>-78.540000000000006</v>
      </c>
      <c r="J68">
        <f t="shared" si="2"/>
        <v>190.89753424372896</v>
      </c>
      <c r="K68">
        <f>(I68-AVERAGE($I$7:I$51))^2</f>
        <v>321.04676049382749</v>
      </c>
      <c r="L68">
        <f t="shared" si="3"/>
        <v>13.816567382809993</v>
      </c>
    </row>
    <row r="69" spans="1:12" x14ac:dyDescent="0.3">
      <c r="A69" s="2">
        <v>25637</v>
      </c>
      <c r="B69">
        <v>32.42</v>
      </c>
      <c r="C69">
        <v>-22.42</v>
      </c>
      <c r="D69">
        <v>-23.53</v>
      </c>
      <c r="F69">
        <v>54057</v>
      </c>
      <c r="G69">
        <v>-91.906883239750002</v>
      </c>
      <c r="H69" s="2">
        <f t="shared" si="4"/>
        <v>50771</v>
      </c>
      <c r="I69">
        <f t="shared" si="5"/>
        <v>-78.540000000000006</v>
      </c>
      <c r="J69">
        <f t="shared" si="2"/>
        <v>178.67356754510934</v>
      </c>
      <c r="K69">
        <f>(I69-AVERAGE($I$7:I$51))^2</f>
        <v>321.04676049382749</v>
      </c>
      <c r="L69">
        <f t="shared" si="3"/>
        <v>13.366883239749995</v>
      </c>
    </row>
    <row r="70" spans="1:12" x14ac:dyDescent="0.3">
      <c r="A70" s="2">
        <v>25642</v>
      </c>
      <c r="B70">
        <v>32.46</v>
      </c>
      <c r="C70">
        <v>-22.46</v>
      </c>
      <c r="D70">
        <v>-23.57</v>
      </c>
      <c r="F70">
        <v>54422</v>
      </c>
      <c r="G70">
        <v>-91.559761047359999</v>
      </c>
      <c r="H70" s="2">
        <f t="shared" si="4"/>
        <v>51136</v>
      </c>
      <c r="I70">
        <f t="shared" si="5"/>
        <v>-78.540000000000006</v>
      </c>
      <c r="J70">
        <f t="shared" si="2"/>
        <v>169.51417773035257</v>
      </c>
      <c r="K70">
        <f>(I70-AVERAGE($I$7:I$51))^2</f>
        <v>321.04676049382749</v>
      </c>
      <c r="L70">
        <f t="shared" si="3"/>
        <v>13.019761047359992</v>
      </c>
    </row>
    <row r="71" spans="1:12" x14ac:dyDescent="0.3">
      <c r="A71" s="2">
        <v>25647</v>
      </c>
      <c r="B71">
        <v>32.49</v>
      </c>
      <c r="C71">
        <v>-22.49</v>
      </c>
      <c r="D71">
        <v>-23.6</v>
      </c>
      <c r="F71">
        <v>54788</v>
      </c>
      <c r="G71">
        <v>-91.292961120610002</v>
      </c>
      <c r="H71" s="2">
        <f t="shared" si="4"/>
        <v>51502</v>
      </c>
      <c r="I71">
        <f t="shared" si="5"/>
        <v>-78.540000000000006</v>
      </c>
      <c r="J71">
        <f t="shared" si="2"/>
        <v>162.63801734379015</v>
      </c>
      <c r="K71">
        <f>(I71-AVERAGE($I$7:I$51))^2</f>
        <v>321.04676049382749</v>
      </c>
      <c r="L71">
        <f t="shared" si="3"/>
        <v>12.752961120609996</v>
      </c>
    </row>
    <row r="72" spans="1:12" x14ac:dyDescent="0.3">
      <c r="A72" s="2">
        <v>25652</v>
      </c>
      <c r="B72">
        <v>32.49</v>
      </c>
      <c r="C72">
        <v>-22.49</v>
      </c>
      <c r="D72">
        <v>-23.6</v>
      </c>
      <c r="F72">
        <v>55153</v>
      </c>
      <c r="G72">
        <v>-91.091789245610002</v>
      </c>
      <c r="H72" s="2">
        <f t="shared" si="4"/>
        <v>51867</v>
      </c>
      <c r="I72">
        <f t="shared" si="5"/>
        <v>-78.540000000000006</v>
      </c>
      <c r="J72">
        <f t="shared" ref="J72:J82" si="6">(I72-G72)^2</f>
        <v>157.54741326621075</v>
      </c>
      <c r="K72">
        <f>(I72-AVERAGE($I$7:I$51))^2</f>
        <v>321.04676049382749</v>
      </c>
      <c r="L72">
        <f t="shared" ref="L72:L82" si="7">(I72-G72)</f>
        <v>12.551789245609996</v>
      </c>
    </row>
    <row r="73" spans="1:12" x14ac:dyDescent="0.3">
      <c r="A73" s="2">
        <v>25658</v>
      </c>
      <c r="B73">
        <v>32.35</v>
      </c>
      <c r="C73">
        <v>-22.35</v>
      </c>
      <c r="D73">
        <v>-23.46</v>
      </c>
      <c r="F73">
        <v>55518</v>
      </c>
      <c r="G73">
        <v>-90.94278717041</v>
      </c>
      <c r="H73" s="2">
        <f t="shared" si="4"/>
        <v>52232</v>
      </c>
      <c r="I73">
        <f t="shared" si="5"/>
        <v>-78.540000000000006</v>
      </c>
      <c r="J73">
        <f t="shared" si="6"/>
        <v>153.82912959448674</v>
      </c>
      <c r="K73">
        <f>(I73-AVERAGE($I$7:I$51))^2</f>
        <v>321.04676049382749</v>
      </c>
      <c r="L73">
        <f t="shared" si="7"/>
        <v>12.402787170409994</v>
      </c>
    </row>
    <row r="74" spans="1:12" x14ac:dyDescent="0.3">
      <c r="A74" s="2">
        <v>25663</v>
      </c>
      <c r="B74">
        <v>32.549999999999898</v>
      </c>
      <c r="C74">
        <v>-22.55</v>
      </c>
      <c r="D74">
        <v>-23.66</v>
      </c>
      <c r="F74">
        <v>55883</v>
      </c>
      <c r="G74">
        <v>-90.83592224121</v>
      </c>
      <c r="H74" s="2">
        <f t="shared" si="4"/>
        <v>52597</v>
      </c>
      <c r="I74">
        <f t="shared" si="5"/>
        <v>-78.540000000000006</v>
      </c>
      <c r="J74">
        <f t="shared" si="6"/>
        <v>151.18970376188258</v>
      </c>
      <c r="K74">
        <f>(I74-AVERAGE($I$7:I$51))^2</f>
        <v>321.04676049382749</v>
      </c>
      <c r="L74">
        <f t="shared" si="7"/>
        <v>12.295922241209993</v>
      </c>
    </row>
    <row r="75" spans="1:12" x14ac:dyDescent="0.3">
      <c r="A75" s="2">
        <v>25668</v>
      </c>
      <c r="B75">
        <v>32.549999999999898</v>
      </c>
      <c r="C75">
        <v>-22.55</v>
      </c>
      <c r="D75">
        <v>-23.66</v>
      </c>
      <c r="F75">
        <v>56249</v>
      </c>
      <c r="G75">
        <v>-90.763969421390001</v>
      </c>
      <c r="H75" s="2">
        <f t="shared" si="4"/>
        <v>52963</v>
      </c>
      <c r="I75">
        <f t="shared" si="5"/>
        <v>-78.540000000000006</v>
      </c>
      <c r="J75">
        <f t="shared" si="6"/>
        <v>149.42542841507765</v>
      </c>
      <c r="K75">
        <f>(I75-AVERAGE($I$7:I$51))^2</f>
        <v>321.04676049382749</v>
      </c>
      <c r="L75">
        <f t="shared" si="7"/>
        <v>12.223969421389995</v>
      </c>
    </row>
    <row r="76" spans="1:12" x14ac:dyDescent="0.3">
      <c r="A76" s="2">
        <v>25673</v>
      </c>
      <c r="B76">
        <v>32.53</v>
      </c>
      <c r="C76">
        <v>-22.53</v>
      </c>
      <c r="D76">
        <v>-23.64</v>
      </c>
      <c r="F76">
        <v>56614</v>
      </c>
      <c r="G76">
        <v>-90.72068786621</v>
      </c>
      <c r="H76" s="2">
        <f t="shared" si="4"/>
        <v>53328</v>
      </c>
      <c r="I76">
        <f t="shared" si="5"/>
        <v>-78.540000000000006</v>
      </c>
      <c r="J76">
        <f t="shared" si="6"/>
        <v>148.36915689403537</v>
      </c>
      <c r="K76">
        <f>(I76-AVERAGE($I$7:I$51))^2</f>
        <v>321.04676049382749</v>
      </c>
      <c r="L76">
        <f t="shared" si="7"/>
        <v>12.180687866209993</v>
      </c>
    </row>
    <row r="77" spans="1:12" x14ac:dyDescent="0.3">
      <c r="A77" s="2">
        <v>25678</v>
      </c>
      <c r="B77">
        <v>32.6</v>
      </c>
      <c r="C77">
        <v>-22.6</v>
      </c>
      <c r="D77">
        <v>-23.71</v>
      </c>
      <c r="F77">
        <v>56979</v>
      </c>
      <c r="G77">
        <v>-90.70108795166</v>
      </c>
      <c r="H77" s="2">
        <f t="shared" si="4"/>
        <v>53693</v>
      </c>
      <c r="I77">
        <f t="shared" si="5"/>
        <v>-78.540000000000006</v>
      </c>
      <c r="J77">
        <f t="shared" si="6"/>
        <v>147.89206016800986</v>
      </c>
      <c r="K77">
        <f>(I77-AVERAGE($I$7:I$51))^2</f>
        <v>321.04676049382749</v>
      </c>
      <c r="L77">
        <f t="shared" si="7"/>
        <v>12.161087951659994</v>
      </c>
    </row>
    <row r="78" spans="1:12" x14ac:dyDescent="0.3">
      <c r="A78" s="2">
        <v>25683</v>
      </c>
      <c r="B78">
        <v>32.700000000000003</v>
      </c>
      <c r="C78">
        <v>-22.7</v>
      </c>
      <c r="D78">
        <v>-23.81</v>
      </c>
      <c r="F78">
        <v>57344</v>
      </c>
      <c r="G78">
        <v>-90.701133728030001</v>
      </c>
      <c r="H78" s="2">
        <f t="shared" si="4"/>
        <v>54058</v>
      </c>
      <c r="I78">
        <f t="shared" si="5"/>
        <v>-78.540000000000006</v>
      </c>
      <c r="J78">
        <f t="shared" si="6"/>
        <v>147.89317355102872</v>
      </c>
      <c r="K78">
        <f>(I78-AVERAGE($I$7:I$51))^2</f>
        <v>321.04676049382749</v>
      </c>
      <c r="L78">
        <f t="shared" si="7"/>
        <v>12.161133728029995</v>
      </c>
    </row>
    <row r="79" spans="1:12" x14ac:dyDescent="0.3">
      <c r="A79" s="2">
        <v>25688</v>
      </c>
      <c r="B79">
        <v>32.75</v>
      </c>
      <c r="C79">
        <v>-22.75</v>
      </c>
      <c r="D79">
        <v>-23.86</v>
      </c>
      <c r="F79">
        <v>57710</v>
      </c>
      <c r="G79">
        <v>-90.717643737789999</v>
      </c>
      <c r="H79" s="2">
        <f t="shared" si="4"/>
        <v>54424</v>
      </c>
      <c r="I79">
        <f t="shared" si="5"/>
        <v>-78.540000000000006</v>
      </c>
      <c r="J79">
        <f t="shared" si="6"/>
        <v>148.29500700453582</v>
      </c>
      <c r="K79">
        <f>(I79-AVERAGE($I$7:I$51))^2</f>
        <v>321.04676049382749</v>
      </c>
      <c r="L79">
        <f t="shared" si="7"/>
        <v>12.177643737789992</v>
      </c>
    </row>
    <row r="80" spans="1:12" x14ac:dyDescent="0.3">
      <c r="A80" s="2">
        <v>25693</v>
      </c>
      <c r="B80">
        <v>32.72</v>
      </c>
      <c r="C80">
        <v>-22.72</v>
      </c>
      <c r="D80">
        <v>-23.83</v>
      </c>
      <c r="F80">
        <v>58075</v>
      </c>
      <c r="G80">
        <v>-90.747673034670001</v>
      </c>
      <c r="H80" s="2">
        <f t="shared" si="4"/>
        <v>54789</v>
      </c>
      <c r="I80">
        <f t="shared" si="5"/>
        <v>-78.540000000000006</v>
      </c>
      <c r="J80">
        <f t="shared" si="6"/>
        <v>149.0272809214089</v>
      </c>
      <c r="K80">
        <f>(I80-AVERAGE($I$7:I$51))^2</f>
        <v>321.04676049382749</v>
      </c>
      <c r="L80">
        <f t="shared" si="7"/>
        <v>12.207673034669995</v>
      </c>
    </row>
    <row r="81" spans="1:12" x14ac:dyDescent="0.3">
      <c r="A81" s="2">
        <v>25698</v>
      </c>
      <c r="B81">
        <v>32.71</v>
      </c>
      <c r="C81">
        <v>-22.71</v>
      </c>
      <c r="D81">
        <v>-23.82</v>
      </c>
      <c r="F81">
        <v>61727</v>
      </c>
      <c r="G81">
        <v>-91.4467086792</v>
      </c>
      <c r="H81" s="2">
        <f t="shared" si="4"/>
        <v>58441</v>
      </c>
      <c r="I81">
        <f t="shared" si="5"/>
        <v>-78.540000000000006</v>
      </c>
      <c r="J81">
        <f t="shared" si="6"/>
        <v>166.58312892973646</v>
      </c>
      <c r="K81">
        <f>(I81-AVERAGE($I$7:I$51))^2</f>
        <v>321.04676049382749</v>
      </c>
      <c r="L81">
        <f t="shared" si="7"/>
        <v>12.906708679199994</v>
      </c>
    </row>
    <row r="82" spans="1:12" x14ac:dyDescent="0.3">
      <c r="A82" s="2">
        <v>25703</v>
      </c>
      <c r="B82">
        <v>32.72</v>
      </c>
      <c r="C82">
        <v>-22.72</v>
      </c>
      <c r="D82">
        <v>-23.83</v>
      </c>
      <c r="F82">
        <v>65380</v>
      </c>
      <c r="G82">
        <v>-92.367546081539999</v>
      </c>
      <c r="H82" s="2">
        <f t="shared" si="4"/>
        <v>62094</v>
      </c>
      <c r="I82">
        <f t="shared" si="5"/>
        <v>-78.540000000000006</v>
      </c>
      <c r="J82">
        <f t="shared" si="6"/>
        <v>191.20103063711201</v>
      </c>
      <c r="K82">
        <f>(I82-AVERAGE($I$7:I$51))^2</f>
        <v>321.04676049382749</v>
      </c>
      <c r="L82">
        <f t="shared" si="7"/>
        <v>13.827546081539992</v>
      </c>
    </row>
    <row r="83" spans="1:12" x14ac:dyDescent="0.3">
      <c r="A83" s="2">
        <v>25708</v>
      </c>
      <c r="B83">
        <v>32.86</v>
      </c>
      <c r="C83">
        <v>-22.86</v>
      </c>
      <c r="D83">
        <v>-23.97</v>
      </c>
    </row>
    <row r="84" spans="1:12" x14ac:dyDescent="0.3">
      <c r="A84" s="2">
        <v>25713</v>
      </c>
      <c r="B84">
        <v>32.880000000000003</v>
      </c>
      <c r="C84">
        <v>-22.88</v>
      </c>
      <c r="D84">
        <v>-23.99</v>
      </c>
    </row>
    <row r="85" spans="1:12" x14ac:dyDescent="0.3">
      <c r="A85" s="2">
        <v>25719</v>
      </c>
      <c r="B85">
        <v>33</v>
      </c>
      <c r="C85">
        <v>-23</v>
      </c>
      <c r="D85">
        <v>-24.11</v>
      </c>
    </row>
    <row r="86" spans="1:12" x14ac:dyDescent="0.3">
      <c r="A86" s="2">
        <v>25724</v>
      </c>
      <c r="B86">
        <v>33.04</v>
      </c>
      <c r="C86">
        <v>-23.04</v>
      </c>
      <c r="D86">
        <v>-24.15</v>
      </c>
    </row>
    <row r="87" spans="1:12" x14ac:dyDescent="0.3">
      <c r="A87" s="2">
        <v>25729</v>
      </c>
      <c r="B87">
        <v>33.1</v>
      </c>
      <c r="C87">
        <v>-23.1</v>
      </c>
      <c r="D87">
        <v>-24.21</v>
      </c>
    </row>
    <row r="88" spans="1:12" x14ac:dyDescent="0.3">
      <c r="A88" s="2">
        <v>25734</v>
      </c>
      <c r="B88">
        <v>33.24</v>
      </c>
      <c r="C88">
        <v>-23.24</v>
      </c>
      <c r="D88">
        <v>-24.35</v>
      </c>
    </row>
    <row r="89" spans="1:12" x14ac:dyDescent="0.3">
      <c r="A89" s="2">
        <v>25739</v>
      </c>
      <c r="B89">
        <v>33.299999999999898</v>
      </c>
      <c r="C89">
        <v>-23.3</v>
      </c>
      <c r="D89">
        <v>-24.41</v>
      </c>
    </row>
    <row r="90" spans="1:12" x14ac:dyDescent="0.3">
      <c r="A90" s="2">
        <v>25744</v>
      </c>
      <c r="B90">
        <v>33.369999999999898</v>
      </c>
      <c r="C90">
        <v>-23.37</v>
      </c>
      <c r="D90">
        <v>-24.48</v>
      </c>
    </row>
    <row r="91" spans="1:12" x14ac:dyDescent="0.3">
      <c r="A91" s="2">
        <v>25749</v>
      </c>
      <c r="B91">
        <v>33.4</v>
      </c>
      <c r="C91">
        <v>-23.4</v>
      </c>
      <c r="D91">
        <v>-24.51</v>
      </c>
    </row>
    <row r="92" spans="1:12" x14ac:dyDescent="0.3">
      <c r="A92" s="2">
        <v>25754</v>
      </c>
      <c r="B92">
        <v>33.32</v>
      </c>
      <c r="C92">
        <v>-23.32</v>
      </c>
      <c r="D92">
        <v>-24.43</v>
      </c>
    </row>
    <row r="93" spans="1:12" x14ac:dyDescent="0.3">
      <c r="A93" s="2">
        <v>25790</v>
      </c>
      <c r="B93">
        <v>33.700000000000003</v>
      </c>
      <c r="C93">
        <v>-23.7</v>
      </c>
      <c r="D93">
        <v>-24.81</v>
      </c>
    </row>
    <row r="94" spans="1:12" x14ac:dyDescent="0.3">
      <c r="A94" s="2">
        <v>25795</v>
      </c>
      <c r="B94">
        <v>33.869999999999898</v>
      </c>
      <c r="C94">
        <v>-23.87</v>
      </c>
      <c r="D94">
        <v>-24.98</v>
      </c>
    </row>
    <row r="95" spans="1:12" x14ac:dyDescent="0.3">
      <c r="A95" s="2">
        <v>25800</v>
      </c>
      <c r="B95">
        <v>33.840000000000003</v>
      </c>
      <c r="C95">
        <v>-23.84</v>
      </c>
      <c r="D95">
        <v>-24.95</v>
      </c>
    </row>
    <row r="96" spans="1:12" x14ac:dyDescent="0.3">
      <c r="A96" s="2">
        <v>25805</v>
      </c>
      <c r="B96">
        <v>33.880000000000003</v>
      </c>
      <c r="C96">
        <v>-23.88</v>
      </c>
      <c r="D96">
        <v>-24.99</v>
      </c>
    </row>
    <row r="97" spans="1:4" x14ac:dyDescent="0.3">
      <c r="A97" s="2">
        <v>25811</v>
      </c>
      <c r="B97">
        <v>34</v>
      </c>
      <c r="C97">
        <v>-24</v>
      </c>
      <c r="D97">
        <v>-25.11</v>
      </c>
    </row>
    <row r="98" spans="1:4" x14ac:dyDescent="0.3">
      <c r="A98" s="2">
        <v>25816</v>
      </c>
      <c r="B98">
        <v>34.07</v>
      </c>
      <c r="C98">
        <v>-24.07</v>
      </c>
      <c r="D98">
        <v>-25.18</v>
      </c>
    </row>
    <row r="99" spans="1:4" x14ac:dyDescent="0.3">
      <c r="A99" s="2">
        <v>25821</v>
      </c>
      <c r="B99">
        <v>34.14</v>
      </c>
      <c r="C99">
        <v>-24.14</v>
      </c>
      <c r="D99">
        <v>-25.25</v>
      </c>
    </row>
    <row r="100" spans="1:4" x14ac:dyDescent="0.3">
      <c r="A100" s="2">
        <v>25826</v>
      </c>
      <c r="B100">
        <v>34.25</v>
      </c>
      <c r="C100">
        <v>-24.25</v>
      </c>
      <c r="D100">
        <v>-25.36</v>
      </c>
    </row>
    <row r="101" spans="1:4" x14ac:dyDescent="0.3">
      <c r="A101" s="2">
        <v>25831</v>
      </c>
      <c r="B101">
        <v>34.28</v>
      </c>
      <c r="C101">
        <v>-24.28</v>
      </c>
      <c r="D101">
        <v>-25.39</v>
      </c>
    </row>
    <row r="102" spans="1:4" x14ac:dyDescent="0.3">
      <c r="A102" s="2">
        <v>25836</v>
      </c>
      <c r="B102">
        <v>34.340000000000003</v>
      </c>
      <c r="C102">
        <v>-24.34</v>
      </c>
      <c r="D102">
        <v>-25.45</v>
      </c>
    </row>
    <row r="103" spans="1:4" x14ac:dyDescent="0.3">
      <c r="A103" s="2">
        <v>25841</v>
      </c>
      <c r="B103">
        <v>34.299999999999898</v>
      </c>
      <c r="C103">
        <v>-24.3</v>
      </c>
      <c r="D103">
        <v>-25.41</v>
      </c>
    </row>
    <row r="104" spans="1:4" x14ac:dyDescent="0.3">
      <c r="A104" s="2">
        <v>25846</v>
      </c>
      <c r="B104">
        <v>34.4</v>
      </c>
      <c r="C104">
        <v>-24.4</v>
      </c>
      <c r="D104">
        <v>-25.51</v>
      </c>
    </row>
    <row r="105" spans="1:4" x14ac:dyDescent="0.3">
      <c r="A105" s="2">
        <v>25851</v>
      </c>
      <c r="B105">
        <v>34.4</v>
      </c>
      <c r="C105">
        <v>-24.4</v>
      </c>
      <c r="D105">
        <v>-25.51</v>
      </c>
    </row>
    <row r="106" spans="1:4" x14ac:dyDescent="0.3">
      <c r="A106" s="2">
        <v>25856</v>
      </c>
      <c r="B106">
        <v>34.450000000000003</v>
      </c>
      <c r="C106">
        <v>-24.45</v>
      </c>
      <c r="D106">
        <v>-25.56</v>
      </c>
    </row>
    <row r="107" spans="1:4" x14ac:dyDescent="0.3">
      <c r="A107" s="2">
        <v>25861</v>
      </c>
      <c r="B107">
        <v>34.6</v>
      </c>
      <c r="C107">
        <v>-24.6</v>
      </c>
      <c r="D107">
        <v>-25.71</v>
      </c>
    </row>
    <row r="108" spans="1:4" x14ac:dyDescent="0.3">
      <c r="A108" s="2">
        <v>25866</v>
      </c>
      <c r="B108">
        <v>34.450000000000003</v>
      </c>
      <c r="C108">
        <v>-24.45</v>
      </c>
      <c r="D108">
        <v>-25.56</v>
      </c>
    </row>
    <row r="109" spans="1:4" x14ac:dyDescent="0.3">
      <c r="A109" s="2">
        <v>25872</v>
      </c>
      <c r="B109">
        <v>34.47</v>
      </c>
      <c r="C109">
        <v>-24.47</v>
      </c>
      <c r="D109">
        <v>-25.58</v>
      </c>
    </row>
    <row r="110" spans="1:4" x14ac:dyDescent="0.3">
      <c r="A110" s="2">
        <v>25877</v>
      </c>
      <c r="B110">
        <v>34.520000000000003</v>
      </c>
      <c r="C110">
        <v>-24.52</v>
      </c>
      <c r="D110">
        <v>-25.63</v>
      </c>
    </row>
    <row r="111" spans="1:4" x14ac:dyDescent="0.3">
      <c r="A111" s="2">
        <v>25882</v>
      </c>
      <c r="B111">
        <v>34.58</v>
      </c>
      <c r="C111">
        <v>-24.58</v>
      </c>
      <c r="D111">
        <v>-25.69</v>
      </c>
    </row>
    <row r="112" spans="1:4" x14ac:dyDescent="0.3">
      <c r="A112" s="2">
        <v>25887</v>
      </c>
      <c r="B112">
        <v>34.4</v>
      </c>
      <c r="C112">
        <v>-24.4</v>
      </c>
      <c r="D112">
        <v>-25.51</v>
      </c>
    </row>
    <row r="113" spans="1:4" x14ac:dyDescent="0.3">
      <c r="A113" s="2">
        <v>25892</v>
      </c>
      <c r="B113">
        <v>34.450000000000003</v>
      </c>
      <c r="C113">
        <v>-24.45</v>
      </c>
      <c r="D113">
        <v>-25.56</v>
      </c>
    </row>
    <row r="114" spans="1:4" x14ac:dyDescent="0.3">
      <c r="A114" s="2">
        <v>25897</v>
      </c>
      <c r="B114">
        <v>34.61</v>
      </c>
      <c r="C114">
        <v>-24.61</v>
      </c>
      <c r="D114">
        <v>-25.72</v>
      </c>
    </row>
    <row r="115" spans="1:4" x14ac:dyDescent="0.3">
      <c r="A115" s="2">
        <v>25902</v>
      </c>
      <c r="B115">
        <v>34.619999999999898</v>
      </c>
      <c r="C115">
        <v>-24.62</v>
      </c>
      <c r="D115">
        <v>-25.73</v>
      </c>
    </row>
    <row r="116" spans="1:4" x14ac:dyDescent="0.3">
      <c r="A116" s="2">
        <v>25907</v>
      </c>
      <c r="B116">
        <v>34.700000000000003</v>
      </c>
      <c r="C116">
        <v>-24.7</v>
      </c>
      <c r="D116">
        <v>-25.81</v>
      </c>
    </row>
    <row r="117" spans="1:4" x14ac:dyDescent="0.3">
      <c r="A117" s="2">
        <v>25912</v>
      </c>
      <c r="B117">
        <v>34.700000000000003</v>
      </c>
      <c r="C117">
        <v>-24.7</v>
      </c>
      <c r="D117">
        <v>-25.81</v>
      </c>
    </row>
    <row r="118" spans="1:4" x14ac:dyDescent="0.3">
      <c r="A118" s="2">
        <v>25917</v>
      </c>
      <c r="B118">
        <v>34.799999999999898</v>
      </c>
      <c r="C118">
        <v>-24.8</v>
      </c>
      <c r="D118">
        <v>-25.91</v>
      </c>
    </row>
    <row r="119" spans="1:4" x14ac:dyDescent="0.3">
      <c r="A119" s="2">
        <v>25922</v>
      </c>
      <c r="B119">
        <v>34.700000000000003</v>
      </c>
      <c r="C119">
        <v>-24.7</v>
      </c>
      <c r="D119">
        <v>-25.81</v>
      </c>
    </row>
    <row r="120" spans="1:4" x14ac:dyDescent="0.3">
      <c r="A120" s="2">
        <v>25927</v>
      </c>
      <c r="B120">
        <v>34.6</v>
      </c>
      <c r="C120">
        <v>-24.6</v>
      </c>
      <c r="D120">
        <v>-25.71</v>
      </c>
    </row>
    <row r="121" spans="1:4" x14ac:dyDescent="0.3">
      <c r="A121" s="2">
        <v>25933</v>
      </c>
      <c r="B121">
        <v>34.72</v>
      </c>
      <c r="C121">
        <v>-24.72</v>
      </c>
      <c r="D121">
        <v>-25.83</v>
      </c>
    </row>
    <row r="122" spans="1:4" x14ac:dyDescent="0.3">
      <c r="A122" s="2">
        <v>25938</v>
      </c>
      <c r="B122">
        <v>34.67</v>
      </c>
      <c r="C122">
        <v>-24.67</v>
      </c>
      <c r="D122">
        <v>-25.78</v>
      </c>
    </row>
    <row r="123" spans="1:4" x14ac:dyDescent="0.3">
      <c r="A123" s="2">
        <v>25943</v>
      </c>
      <c r="B123">
        <v>34.93</v>
      </c>
      <c r="C123">
        <v>-24.93</v>
      </c>
      <c r="D123">
        <v>-26.04</v>
      </c>
    </row>
    <row r="124" spans="1:4" x14ac:dyDescent="0.3">
      <c r="A124" s="2">
        <v>25948</v>
      </c>
      <c r="B124">
        <v>34.78</v>
      </c>
      <c r="C124">
        <v>-24.78</v>
      </c>
      <c r="D124">
        <v>-25.89</v>
      </c>
    </row>
    <row r="125" spans="1:4" x14ac:dyDescent="0.3">
      <c r="A125" s="2">
        <v>25953</v>
      </c>
      <c r="B125">
        <v>34.78</v>
      </c>
      <c r="C125">
        <v>-24.78</v>
      </c>
      <c r="D125">
        <v>-25.89</v>
      </c>
    </row>
    <row r="126" spans="1:4" x14ac:dyDescent="0.3">
      <c r="A126" s="2">
        <v>25958</v>
      </c>
      <c r="B126">
        <v>34.86</v>
      </c>
      <c r="C126">
        <v>-24.86</v>
      </c>
      <c r="D126">
        <v>-25.97</v>
      </c>
    </row>
    <row r="127" spans="1:4" x14ac:dyDescent="0.3">
      <c r="A127" s="2">
        <v>25969</v>
      </c>
      <c r="B127">
        <v>34.79</v>
      </c>
      <c r="C127">
        <v>-24.79</v>
      </c>
      <c r="D127">
        <v>-25.9</v>
      </c>
    </row>
    <row r="128" spans="1:4" x14ac:dyDescent="0.3">
      <c r="A128" s="2">
        <v>25974</v>
      </c>
      <c r="B128">
        <v>34.93</v>
      </c>
      <c r="C128">
        <v>-24.93</v>
      </c>
      <c r="D128">
        <v>-26.04</v>
      </c>
    </row>
    <row r="129" spans="1:4" x14ac:dyDescent="0.3">
      <c r="A129" s="2">
        <v>25979</v>
      </c>
      <c r="B129">
        <v>34.78</v>
      </c>
      <c r="C129">
        <v>-24.78</v>
      </c>
      <c r="D129">
        <v>-25.89</v>
      </c>
    </row>
    <row r="130" spans="1:4" x14ac:dyDescent="0.3">
      <c r="A130" s="2">
        <v>25984</v>
      </c>
      <c r="B130">
        <v>34.83</v>
      </c>
      <c r="C130">
        <v>-24.83</v>
      </c>
      <c r="D130">
        <v>-25.94</v>
      </c>
    </row>
    <row r="131" spans="1:4" x14ac:dyDescent="0.3">
      <c r="A131" s="2">
        <v>25989</v>
      </c>
      <c r="B131">
        <v>34.83</v>
      </c>
      <c r="C131">
        <v>-24.83</v>
      </c>
      <c r="D131">
        <v>-25.94</v>
      </c>
    </row>
    <row r="132" spans="1:4" x14ac:dyDescent="0.3">
      <c r="A132" s="2">
        <v>25992</v>
      </c>
      <c r="B132">
        <v>34.9</v>
      </c>
      <c r="C132">
        <v>-24.9</v>
      </c>
      <c r="D132">
        <v>-26.01</v>
      </c>
    </row>
    <row r="133" spans="1:4" x14ac:dyDescent="0.3">
      <c r="A133" s="2">
        <v>25997</v>
      </c>
      <c r="B133">
        <v>34.9</v>
      </c>
      <c r="C133">
        <v>-24.9</v>
      </c>
      <c r="D133">
        <v>-26.01</v>
      </c>
    </row>
    <row r="134" spans="1:4" x14ac:dyDescent="0.3">
      <c r="A134" s="2">
        <v>26002</v>
      </c>
      <c r="B134">
        <v>34.86</v>
      </c>
      <c r="C134">
        <v>-24.86</v>
      </c>
      <c r="D134">
        <v>-25.97</v>
      </c>
    </row>
    <row r="135" spans="1:4" x14ac:dyDescent="0.3">
      <c r="A135" s="2">
        <v>26007</v>
      </c>
      <c r="B135">
        <v>34.75</v>
      </c>
      <c r="C135">
        <v>-24.75</v>
      </c>
      <c r="D135">
        <v>-25.86</v>
      </c>
    </row>
    <row r="136" spans="1:4" x14ac:dyDescent="0.3">
      <c r="A136" s="2">
        <v>26012</v>
      </c>
      <c r="B136">
        <v>34.9</v>
      </c>
      <c r="C136">
        <v>-24.9</v>
      </c>
      <c r="D136">
        <v>-26.01</v>
      </c>
    </row>
    <row r="137" spans="1:4" x14ac:dyDescent="0.3">
      <c r="A137" s="2">
        <v>26017</v>
      </c>
      <c r="B137">
        <v>35.32</v>
      </c>
      <c r="C137">
        <v>-25.32</v>
      </c>
      <c r="D137">
        <v>-26.43</v>
      </c>
    </row>
    <row r="138" spans="1:4" x14ac:dyDescent="0.3">
      <c r="A138" s="2">
        <v>26023</v>
      </c>
      <c r="B138">
        <v>34.96</v>
      </c>
      <c r="C138">
        <v>-24.96</v>
      </c>
      <c r="D138">
        <v>-26.07</v>
      </c>
    </row>
    <row r="139" spans="1:4" x14ac:dyDescent="0.3">
      <c r="A139" s="2">
        <v>26526</v>
      </c>
      <c r="B139">
        <v>37.85</v>
      </c>
      <c r="C139">
        <v>-27.85</v>
      </c>
      <c r="D139">
        <v>-28.96</v>
      </c>
    </row>
    <row r="140" spans="1:4" x14ac:dyDescent="0.3">
      <c r="A140" s="2">
        <v>26531</v>
      </c>
      <c r="B140">
        <v>37.799999999999898</v>
      </c>
      <c r="C140">
        <v>-27.8</v>
      </c>
      <c r="D140">
        <v>-28.91</v>
      </c>
    </row>
    <row r="141" spans="1:4" x14ac:dyDescent="0.3">
      <c r="A141" s="2">
        <v>26536</v>
      </c>
      <c r="B141">
        <v>37.94</v>
      </c>
      <c r="C141">
        <v>-27.94</v>
      </c>
      <c r="D141">
        <v>-29.05</v>
      </c>
    </row>
    <row r="142" spans="1:4" x14ac:dyDescent="0.3">
      <c r="A142" s="2">
        <v>26542</v>
      </c>
      <c r="B142">
        <v>38.020000000000003</v>
      </c>
      <c r="C142">
        <v>-28.02</v>
      </c>
      <c r="D142">
        <v>-29.13</v>
      </c>
    </row>
    <row r="143" spans="1:4" x14ac:dyDescent="0.3">
      <c r="A143" s="2">
        <v>26552</v>
      </c>
      <c r="B143">
        <v>38.19</v>
      </c>
      <c r="C143">
        <v>-28.19</v>
      </c>
      <c r="D143">
        <v>-29.3</v>
      </c>
    </row>
    <row r="144" spans="1:4" x14ac:dyDescent="0.3">
      <c r="A144" s="2">
        <v>26557</v>
      </c>
      <c r="B144">
        <v>38.19</v>
      </c>
      <c r="C144">
        <v>-28.19</v>
      </c>
      <c r="D144">
        <v>-29.3</v>
      </c>
    </row>
    <row r="145" spans="1:4" x14ac:dyDescent="0.3">
      <c r="A145" s="2">
        <v>26562</v>
      </c>
      <c r="B145">
        <v>38.28</v>
      </c>
      <c r="C145">
        <v>-28.28</v>
      </c>
      <c r="D145">
        <v>-29.39</v>
      </c>
    </row>
    <row r="146" spans="1:4" x14ac:dyDescent="0.3">
      <c r="A146" s="2">
        <v>26567</v>
      </c>
      <c r="B146">
        <v>38.369999999999898</v>
      </c>
      <c r="C146">
        <v>-28.37</v>
      </c>
      <c r="D146">
        <v>-29.48</v>
      </c>
    </row>
    <row r="147" spans="1:4" x14ac:dyDescent="0.3">
      <c r="A147" s="2">
        <v>26572</v>
      </c>
      <c r="B147">
        <v>38.200000000000003</v>
      </c>
      <c r="C147">
        <v>-28.2</v>
      </c>
      <c r="D147">
        <v>-29.31</v>
      </c>
    </row>
    <row r="148" spans="1:4" x14ac:dyDescent="0.3">
      <c r="A148" s="2">
        <v>26577</v>
      </c>
      <c r="B148">
        <v>38.22</v>
      </c>
      <c r="C148">
        <v>-28.22</v>
      </c>
      <c r="D148">
        <v>-29.33</v>
      </c>
    </row>
    <row r="149" spans="1:4" x14ac:dyDescent="0.3">
      <c r="A149" s="2">
        <v>26582</v>
      </c>
      <c r="B149">
        <v>38.25</v>
      </c>
      <c r="C149">
        <v>-28.25</v>
      </c>
      <c r="D149">
        <v>-29.36</v>
      </c>
    </row>
    <row r="150" spans="1:4" x14ac:dyDescent="0.3">
      <c r="A150" s="2">
        <v>26587</v>
      </c>
      <c r="B150">
        <v>38.25</v>
      </c>
      <c r="C150">
        <v>-28.25</v>
      </c>
      <c r="D150">
        <v>-29.36</v>
      </c>
    </row>
    <row r="151" spans="1:4" x14ac:dyDescent="0.3">
      <c r="A151" s="2">
        <v>26592</v>
      </c>
      <c r="B151">
        <v>38.299999999999898</v>
      </c>
      <c r="C151">
        <v>-28.3</v>
      </c>
      <c r="D151">
        <v>-29.41</v>
      </c>
    </row>
    <row r="152" spans="1:4" x14ac:dyDescent="0.3">
      <c r="A152" s="2">
        <v>26597</v>
      </c>
      <c r="B152">
        <v>38.26</v>
      </c>
      <c r="C152">
        <v>-28.26</v>
      </c>
      <c r="D152">
        <v>-29.37</v>
      </c>
    </row>
    <row r="153" spans="1:4" x14ac:dyDescent="0.3">
      <c r="A153" s="2">
        <v>26603</v>
      </c>
      <c r="B153">
        <v>38.26</v>
      </c>
      <c r="C153">
        <v>-28.26</v>
      </c>
      <c r="D153">
        <v>-29.37</v>
      </c>
    </row>
    <row r="154" spans="1:4" x14ac:dyDescent="0.3">
      <c r="A154" s="2">
        <v>26608</v>
      </c>
      <c r="B154">
        <v>38.25</v>
      </c>
      <c r="C154">
        <v>-28.25</v>
      </c>
      <c r="D154">
        <v>-29.36</v>
      </c>
    </row>
    <row r="155" spans="1:4" x14ac:dyDescent="0.3">
      <c r="A155" s="2">
        <v>26613</v>
      </c>
      <c r="B155">
        <v>38.22</v>
      </c>
      <c r="C155">
        <v>-28.22</v>
      </c>
      <c r="D155">
        <v>-29.33</v>
      </c>
    </row>
    <row r="156" spans="1:4" x14ac:dyDescent="0.3">
      <c r="A156" s="2">
        <v>26618</v>
      </c>
      <c r="B156">
        <v>38.19</v>
      </c>
      <c r="C156">
        <v>-28.19</v>
      </c>
      <c r="D156">
        <v>-29.3</v>
      </c>
    </row>
    <row r="157" spans="1:4" x14ac:dyDescent="0.3">
      <c r="A157" s="2">
        <v>26623</v>
      </c>
      <c r="B157">
        <v>38.299999999999898</v>
      </c>
      <c r="C157">
        <v>-28.3</v>
      </c>
      <c r="D157">
        <v>-29.41</v>
      </c>
    </row>
    <row r="158" spans="1:4" x14ac:dyDescent="0.3">
      <c r="A158" s="2">
        <v>26628</v>
      </c>
      <c r="B158">
        <v>38.32</v>
      </c>
      <c r="C158">
        <v>-28.32</v>
      </c>
      <c r="D158">
        <v>-29.43</v>
      </c>
    </row>
    <row r="159" spans="1:4" x14ac:dyDescent="0.3">
      <c r="A159" s="2">
        <v>26633</v>
      </c>
      <c r="B159">
        <v>38.299999999999898</v>
      </c>
      <c r="C159">
        <v>-28.3</v>
      </c>
      <c r="D159">
        <v>-29.41</v>
      </c>
    </row>
    <row r="160" spans="1:4" x14ac:dyDescent="0.3">
      <c r="A160" s="2">
        <v>26638</v>
      </c>
      <c r="B160">
        <v>38.32</v>
      </c>
      <c r="C160">
        <v>-28.32</v>
      </c>
      <c r="D160">
        <v>-29.43</v>
      </c>
    </row>
    <row r="161" spans="1:4" x14ac:dyDescent="0.3">
      <c r="A161" s="2">
        <v>26643</v>
      </c>
      <c r="B161">
        <v>38.4</v>
      </c>
      <c r="C161">
        <v>-28.4</v>
      </c>
      <c r="D161">
        <v>-29.51</v>
      </c>
    </row>
    <row r="162" spans="1:4" x14ac:dyDescent="0.3">
      <c r="A162" s="2">
        <v>26648</v>
      </c>
      <c r="B162">
        <v>38.450000000000003</v>
      </c>
      <c r="C162">
        <v>-28.45</v>
      </c>
      <c r="D162">
        <v>-29.56</v>
      </c>
    </row>
    <row r="163" spans="1:4" x14ac:dyDescent="0.3">
      <c r="A163" s="2">
        <v>26653</v>
      </c>
      <c r="B163">
        <v>38.44</v>
      </c>
      <c r="C163">
        <v>-28.44</v>
      </c>
      <c r="D163">
        <v>-29.55</v>
      </c>
    </row>
    <row r="164" spans="1:4" x14ac:dyDescent="0.3">
      <c r="A164" s="2">
        <v>26658</v>
      </c>
      <c r="B164">
        <v>38.299999999999898</v>
      </c>
      <c r="C164">
        <v>-28.3</v>
      </c>
      <c r="D164">
        <v>-29.41</v>
      </c>
    </row>
    <row r="165" spans="1:4" x14ac:dyDescent="0.3">
      <c r="A165" s="2">
        <v>26663</v>
      </c>
      <c r="B165">
        <v>38.43</v>
      </c>
      <c r="C165">
        <v>-28.43</v>
      </c>
      <c r="D165">
        <v>-29.54</v>
      </c>
    </row>
    <row r="166" spans="1:4" x14ac:dyDescent="0.3">
      <c r="A166" s="2">
        <v>26669</v>
      </c>
      <c r="B166">
        <v>38.5</v>
      </c>
      <c r="C166">
        <v>-28.5</v>
      </c>
      <c r="D166">
        <v>-29.61</v>
      </c>
    </row>
    <row r="167" spans="1:4" x14ac:dyDescent="0.3">
      <c r="A167" s="2">
        <v>26674</v>
      </c>
      <c r="B167">
        <v>38.58</v>
      </c>
      <c r="C167">
        <v>-28.58</v>
      </c>
      <c r="D167">
        <v>-29.69</v>
      </c>
    </row>
    <row r="168" spans="1:4" x14ac:dyDescent="0.3">
      <c r="A168" s="2">
        <v>26679</v>
      </c>
      <c r="B168">
        <v>38.57</v>
      </c>
      <c r="C168">
        <v>-28.57</v>
      </c>
      <c r="D168">
        <v>-29.68</v>
      </c>
    </row>
    <row r="169" spans="1:4" x14ac:dyDescent="0.3">
      <c r="A169" s="2">
        <v>26684</v>
      </c>
      <c r="B169">
        <v>38.590000000000003</v>
      </c>
      <c r="C169">
        <v>-28.59</v>
      </c>
      <c r="D169">
        <v>-29.7</v>
      </c>
    </row>
    <row r="170" spans="1:4" x14ac:dyDescent="0.3">
      <c r="A170" s="2">
        <v>26689</v>
      </c>
      <c r="B170">
        <v>38.64</v>
      </c>
      <c r="C170">
        <v>-28.64</v>
      </c>
      <c r="D170">
        <v>-29.75</v>
      </c>
    </row>
    <row r="171" spans="1:4" x14ac:dyDescent="0.3">
      <c r="A171" s="2">
        <v>26695</v>
      </c>
      <c r="B171">
        <v>38.700000000000003</v>
      </c>
      <c r="C171">
        <v>-28.7</v>
      </c>
      <c r="D171">
        <v>-29.81</v>
      </c>
    </row>
    <row r="172" spans="1:4" x14ac:dyDescent="0.3">
      <c r="A172" s="2">
        <v>26700</v>
      </c>
      <c r="B172">
        <v>38.58</v>
      </c>
      <c r="C172">
        <v>-28.58</v>
      </c>
      <c r="D172">
        <v>-29.69</v>
      </c>
    </row>
    <row r="173" spans="1:4" x14ac:dyDescent="0.3">
      <c r="A173" s="2">
        <v>26705</v>
      </c>
      <c r="B173">
        <v>38.6</v>
      </c>
      <c r="C173">
        <v>-28.6</v>
      </c>
      <c r="D173">
        <v>-29.71</v>
      </c>
    </row>
    <row r="174" spans="1:4" x14ac:dyDescent="0.3">
      <c r="A174" s="2">
        <v>26710</v>
      </c>
      <c r="B174">
        <v>38.659999999999897</v>
      </c>
      <c r="C174">
        <v>-28.66</v>
      </c>
      <c r="D174">
        <v>-29.77</v>
      </c>
    </row>
    <row r="175" spans="1:4" x14ac:dyDescent="0.3">
      <c r="A175" s="2">
        <v>26715</v>
      </c>
      <c r="B175">
        <v>38.700000000000003</v>
      </c>
      <c r="C175">
        <v>-28.7</v>
      </c>
      <c r="D175">
        <v>-29.81</v>
      </c>
    </row>
    <row r="176" spans="1:4" x14ac:dyDescent="0.3">
      <c r="A176" s="2">
        <v>26720</v>
      </c>
      <c r="B176">
        <v>38.9</v>
      </c>
      <c r="C176">
        <v>-28.9</v>
      </c>
      <c r="D176">
        <v>-30.01</v>
      </c>
    </row>
    <row r="177" spans="1:4" x14ac:dyDescent="0.3">
      <c r="A177" s="2">
        <v>26723</v>
      </c>
      <c r="B177">
        <v>38.78</v>
      </c>
      <c r="C177">
        <v>-28.78</v>
      </c>
      <c r="D177">
        <v>-29.89</v>
      </c>
    </row>
    <row r="178" spans="1:4" x14ac:dyDescent="0.3">
      <c r="A178" s="2">
        <v>26728</v>
      </c>
      <c r="B178">
        <v>38.9</v>
      </c>
      <c r="C178">
        <v>-28.9</v>
      </c>
      <c r="D178">
        <v>-30.01</v>
      </c>
    </row>
    <row r="179" spans="1:4" x14ac:dyDescent="0.3">
      <c r="A179" s="2">
        <v>26733</v>
      </c>
      <c r="B179">
        <v>38.92</v>
      </c>
      <c r="C179">
        <v>-28.92</v>
      </c>
      <c r="D179">
        <v>-30.03</v>
      </c>
    </row>
    <row r="180" spans="1:4" x14ac:dyDescent="0.3">
      <c r="A180" s="2">
        <v>26738</v>
      </c>
      <c r="B180">
        <v>38.840000000000003</v>
      </c>
      <c r="C180">
        <v>-28.84</v>
      </c>
      <c r="D180">
        <v>-29.95</v>
      </c>
    </row>
    <row r="181" spans="1:4" x14ac:dyDescent="0.3">
      <c r="A181" s="2">
        <v>26743</v>
      </c>
      <c r="B181">
        <v>38.9</v>
      </c>
      <c r="C181">
        <v>-28.9</v>
      </c>
      <c r="D181">
        <v>-30.01</v>
      </c>
    </row>
    <row r="182" spans="1:4" x14ac:dyDescent="0.3">
      <c r="A182" s="2">
        <v>26748</v>
      </c>
      <c r="B182">
        <v>38.729999999999897</v>
      </c>
      <c r="C182">
        <v>-28.73</v>
      </c>
      <c r="D182">
        <v>-29.84</v>
      </c>
    </row>
    <row r="183" spans="1:4" x14ac:dyDescent="0.3">
      <c r="A183" s="2">
        <v>26754</v>
      </c>
      <c r="B183">
        <v>38.9</v>
      </c>
      <c r="C183">
        <v>-28.9</v>
      </c>
      <c r="D183">
        <v>-30.01</v>
      </c>
    </row>
    <row r="184" spans="1:4" x14ac:dyDescent="0.3">
      <c r="A184" s="2">
        <v>26759</v>
      </c>
      <c r="B184">
        <v>38.82</v>
      </c>
      <c r="C184">
        <v>-28.82</v>
      </c>
      <c r="D184">
        <v>-29.93</v>
      </c>
    </row>
    <row r="185" spans="1:4" x14ac:dyDescent="0.3">
      <c r="A185" s="2">
        <v>26764</v>
      </c>
      <c r="B185">
        <v>38.72</v>
      </c>
      <c r="C185">
        <v>-28.72</v>
      </c>
      <c r="D185">
        <v>-29.83</v>
      </c>
    </row>
    <row r="186" spans="1:4" x14ac:dyDescent="0.3">
      <c r="A186" s="2">
        <v>26769</v>
      </c>
      <c r="B186">
        <v>38.92</v>
      </c>
      <c r="C186">
        <v>-28.92</v>
      </c>
      <c r="D186">
        <v>-30.03</v>
      </c>
    </row>
    <row r="187" spans="1:4" x14ac:dyDescent="0.3">
      <c r="A187" s="2">
        <v>26774</v>
      </c>
      <c r="B187">
        <v>39</v>
      </c>
      <c r="C187">
        <v>-29</v>
      </c>
      <c r="D187">
        <v>-30.11</v>
      </c>
    </row>
    <row r="188" spans="1:4" x14ac:dyDescent="0.3">
      <c r="A188" s="2">
        <v>26779</v>
      </c>
      <c r="B188">
        <v>38.83</v>
      </c>
      <c r="C188">
        <v>-28.83</v>
      </c>
      <c r="D188">
        <v>-29.94</v>
      </c>
    </row>
    <row r="189" spans="1:4" x14ac:dyDescent="0.3">
      <c r="A189" s="2">
        <v>26784</v>
      </c>
      <c r="B189">
        <v>38.9</v>
      </c>
      <c r="C189">
        <v>-28.9</v>
      </c>
      <c r="D189">
        <v>-30.01</v>
      </c>
    </row>
    <row r="190" spans="1:4" x14ac:dyDescent="0.3">
      <c r="A190" s="2">
        <v>26789</v>
      </c>
      <c r="B190">
        <v>38.97</v>
      </c>
      <c r="C190">
        <v>-28.97</v>
      </c>
      <c r="D190">
        <v>-30.08</v>
      </c>
    </row>
    <row r="191" spans="1:4" x14ac:dyDescent="0.3">
      <c r="A191" s="2">
        <v>26794</v>
      </c>
      <c r="B191">
        <v>38.94</v>
      </c>
      <c r="C191">
        <v>-28.94</v>
      </c>
      <c r="D191">
        <v>-30.05</v>
      </c>
    </row>
    <row r="192" spans="1:4" x14ac:dyDescent="0.3">
      <c r="A192" s="2">
        <v>26799</v>
      </c>
      <c r="B192">
        <v>38.03</v>
      </c>
      <c r="C192">
        <v>-28.03</v>
      </c>
      <c r="D192">
        <v>-29.14</v>
      </c>
    </row>
    <row r="193" spans="1:4" x14ac:dyDescent="0.3">
      <c r="A193" s="2">
        <v>26804</v>
      </c>
      <c r="B193">
        <v>38.92</v>
      </c>
      <c r="C193">
        <v>-28.92</v>
      </c>
      <c r="D193">
        <v>-30.03</v>
      </c>
    </row>
    <row r="194" spans="1:4" x14ac:dyDescent="0.3">
      <c r="A194" s="2">
        <v>26809</v>
      </c>
      <c r="B194">
        <v>38.729999999999897</v>
      </c>
      <c r="C194">
        <v>-28.73</v>
      </c>
      <c r="D194">
        <v>-29.84</v>
      </c>
    </row>
    <row r="195" spans="1:4" x14ac:dyDescent="0.3">
      <c r="A195" s="2">
        <v>26815</v>
      </c>
      <c r="B195">
        <v>39.06</v>
      </c>
      <c r="C195">
        <v>-29.06</v>
      </c>
      <c r="D195">
        <v>-30.17</v>
      </c>
    </row>
    <row r="196" spans="1:4" x14ac:dyDescent="0.3">
      <c r="A196" s="2">
        <v>26820</v>
      </c>
      <c r="B196">
        <v>39.119999999999898</v>
      </c>
      <c r="C196">
        <v>-29.12</v>
      </c>
      <c r="D196">
        <v>-30.23</v>
      </c>
    </row>
    <row r="197" spans="1:4" x14ac:dyDescent="0.3">
      <c r="A197" s="2">
        <v>26825</v>
      </c>
      <c r="B197">
        <v>39.200000000000003</v>
      </c>
      <c r="C197">
        <v>-29.2</v>
      </c>
      <c r="D197">
        <v>-30.31</v>
      </c>
    </row>
    <row r="198" spans="1:4" x14ac:dyDescent="0.3">
      <c r="A198" s="2">
        <v>26830</v>
      </c>
      <c r="B198">
        <v>39.28</v>
      </c>
      <c r="C198">
        <v>-29.28</v>
      </c>
      <c r="D198">
        <v>-30.39</v>
      </c>
    </row>
    <row r="199" spans="1:4" x14ac:dyDescent="0.3">
      <c r="A199" s="2">
        <v>26835</v>
      </c>
      <c r="B199">
        <v>39.29</v>
      </c>
      <c r="C199">
        <v>-29.29</v>
      </c>
      <c r="D199">
        <v>-30.4</v>
      </c>
    </row>
    <row r="200" spans="1:4" x14ac:dyDescent="0.3">
      <c r="A200" s="2">
        <v>26840</v>
      </c>
      <c r="B200">
        <v>39.19</v>
      </c>
      <c r="C200">
        <v>-29.19</v>
      </c>
      <c r="D200">
        <v>-30.3</v>
      </c>
    </row>
    <row r="201" spans="1:4" x14ac:dyDescent="0.3">
      <c r="A201" s="2">
        <v>26845</v>
      </c>
      <c r="B201">
        <v>39.200000000000003</v>
      </c>
      <c r="C201">
        <v>-29.2</v>
      </c>
      <c r="D201">
        <v>-30.31</v>
      </c>
    </row>
    <row r="202" spans="1:4" x14ac:dyDescent="0.3">
      <c r="A202" s="2">
        <v>26850</v>
      </c>
      <c r="B202">
        <v>39.159999999999897</v>
      </c>
      <c r="C202">
        <v>-29.16</v>
      </c>
      <c r="D202">
        <v>-30.27</v>
      </c>
    </row>
    <row r="203" spans="1:4" x14ac:dyDescent="0.3">
      <c r="A203" s="2">
        <v>26855</v>
      </c>
      <c r="B203">
        <v>39.25</v>
      </c>
      <c r="C203">
        <v>-29.25</v>
      </c>
      <c r="D203">
        <v>-30.36</v>
      </c>
    </row>
    <row r="204" spans="1:4" x14ac:dyDescent="0.3">
      <c r="A204" s="2">
        <v>26860</v>
      </c>
      <c r="B204">
        <v>39.31</v>
      </c>
      <c r="C204">
        <v>-29.31</v>
      </c>
      <c r="D204">
        <v>-30.42</v>
      </c>
    </row>
    <row r="205" spans="1:4" x14ac:dyDescent="0.3">
      <c r="A205" s="2">
        <v>26865</v>
      </c>
      <c r="B205">
        <v>39.43</v>
      </c>
      <c r="C205">
        <v>-29.43</v>
      </c>
      <c r="D205">
        <v>-30.54</v>
      </c>
    </row>
    <row r="206" spans="1:4" x14ac:dyDescent="0.3">
      <c r="A206" s="2">
        <v>26870</v>
      </c>
      <c r="B206">
        <v>39.450000000000003</v>
      </c>
      <c r="C206">
        <v>-29.45</v>
      </c>
      <c r="D206">
        <v>-30.56</v>
      </c>
    </row>
    <row r="207" spans="1:4" x14ac:dyDescent="0.3">
      <c r="A207" s="2">
        <v>26876</v>
      </c>
      <c r="B207">
        <v>39.549999999999898</v>
      </c>
      <c r="C207">
        <v>-29.55</v>
      </c>
      <c r="D207">
        <v>-30.66</v>
      </c>
    </row>
    <row r="208" spans="1:4" x14ac:dyDescent="0.3">
      <c r="A208" s="2">
        <v>26881</v>
      </c>
      <c r="B208">
        <v>39.61</v>
      </c>
      <c r="C208">
        <v>-29.61</v>
      </c>
      <c r="D208">
        <v>-30.72</v>
      </c>
    </row>
    <row r="209" spans="1:4" x14ac:dyDescent="0.3">
      <c r="A209" s="2">
        <v>26886</v>
      </c>
      <c r="B209">
        <v>39.630000000000003</v>
      </c>
      <c r="C209">
        <v>-29.63</v>
      </c>
      <c r="D209">
        <v>-30.74</v>
      </c>
    </row>
    <row r="210" spans="1:4" x14ac:dyDescent="0.3">
      <c r="A210" s="2">
        <v>26891</v>
      </c>
      <c r="B210">
        <v>39.67</v>
      </c>
      <c r="C210">
        <v>-29.67</v>
      </c>
      <c r="D210">
        <v>-30.78</v>
      </c>
    </row>
    <row r="211" spans="1:4" x14ac:dyDescent="0.3">
      <c r="A211" s="2">
        <v>26896</v>
      </c>
      <c r="B211">
        <v>39.700000000000003</v>
      </c>
      <c r="C211">
        <v>-29.7</v>
      </c>
      <c r="D211">
        <v>-30.81</v>
      </c>
    </row>
    <row r="212" spans="1:4" x14ac:dyDescent="0.3">
      <c r="A212" s="2">
        <v>26901</v>
      </c>
      <c r="B212">
        <v>39.729999999999897</v>
      </c>
      <c r="C212">
        <v>-29.73</v>
      </c>
      <c r="D212">
        <v>-30.84</v>
      </c>
    </row>
    <row r="213" spans="1:4" x14ac:dyDescent="0.3">
      <c r="A213" s="2">
        <v>26907</v>
      </c>
      <c r="B213">
        <v>39.9</v>
      </c>
      <c r="C213">
        <v>-29.9</v>
      </c>
      <c r="D213">
        <v>-31.01</v>
      </c>
    </row>
    <row r="214" spans="1:4" x14ac:dyDescent="0.3">
      <c r="A214" s="2">
        <v>26912</v>
      </c>
      <c r="B214">
        <v>39.85</v>
      </c>
      <c r="C214">
        <v>-29.85</v>
      </c>
      <c r="D214">
        <v>-30.96</v>
      </c>
    </row>
    <row r="215" spans="1:4" x14ac:dyDescent="0.3">
      <c r="A215" s="2">
        <v>26917</v>
      </c>
      <c r="B215">
        <v>39.880000000000003</v>
      </c>
      <c r="C215">
        <v>-29.88</v>
      </c>
      <c r="D215">
        <v>-30.99</v>
      </c>
    </row>
    <row r="216" spans="1:4" x14ac:dyDescent="0.3">
      <c r="A216" s="2">
        <v>26922</v>
      </c>
      <c r="B216">
        <v>39.9</v>
      </c>
      <c r="C216">
        <v>-29.9</v>
      </c>
      <c r="D216">
        <v>-31.01</v>
      </c>
    </row>
    <row r="217" spans="1:4" x14ac:dyDescent="0.3">
      <c r="A217" s="2">
        <v>26927</v>
      </c>
      <c r="B217">
        <v>40.020000000000003</v>
      </c>
      <c r="C217">
        <v>-30.02</v>
      </c>
      <c r="D217">
        <v>-31.13</v>
      </c>
    </row>
    <row r="218" spans="1:4" x14ac:dyDescent="0.3">
      <c r="A218" s="2">
        <v>26932</v>
      </c>
      <c r="B218">
        <v>40.020000000000003</v>
      </c>
      <c r="C218">
        <v>-30.02</v>
      </c>
      <c r="D218">
        <v>-31.13</v>
      </c>
    </row>
    <row r="219" spans="1:4" x14ac:dyDescent="0.3">
      <c r="A219" s="2">
        <v>26937</v>
      </c>
      <c r="B219">
        <v>40.020000000000003</v>
      </c>
      <c r="C219">
        <v>-30.02</v>
      </c>
      <c r="D219">
        <v>-31.13</v>
      </c>
    </row>
    <row r="220" spans="1:4" x14ac:dyDescent="0.3">
      <c r="A220" s="2">
        <v>26942</v>
      </c>
      <c r="B220">
        <v>40.049999999999898</v>
      </c>
      <c r="C220">
        <v>-30.05</v>
      </c>
      <c r="D220">
        <v>-31.16</v>
      </c>
    </row>
    <row r="221" spans="1:4" x14ac:dyDescent="0.3">
      <c r="A221" s="2">
        <v>26947</v>
      </c>
      <c r="B221">
        <v>40.1</v>
      </c>
      <c r="C221">
        <v>-30.1</v>
      </c>
      <c r="D221">
        <v>-31.21</v>
      </c>
    </row>
    <row r="222" spans="1:4" x14ac:dyDescent="0.3">
      <c r="A222" s="2">
        <v>26952</v>
      </c>
      <c r="B222">
        <v>40.15</v>
      </c>
      <c r="C222">
        <v>-30.15</v>
      </c>
      <c r="D222">
        <v>-31.26</v>
      </c>
    </row>
    <row r="223" spans="1:4" x14ac:dyDescent="0.3">
      <c r="A223" s="2">
        <v>26957</v>
      </c>
      <c r="B223">
        <v>40.15</v>
      </c>
      <c r="C223">
        <v>-30.15</v>
      </c>
      <c r="D223">
        <v>-31.26</v>
      </c>
    </row>
    <row r="224" spans="1:4" x14ac:dyDescent="0.3">
      <c r="A224" s="2">
        <v>26962</v>
      </c>
      <c r="B224">
        <v>40.159999999999897</v>
      </c>
      <c r="C224">
        <v>-30.16</v>
      </c>
      <c r="D224">
        <v>-31.27</v>
      </c>
    </row>
    <row r="225" spans="1:4" x14ac:dyDescent="0.3">
      <c r="A225" s="2">
        <v>26968</v>
      </c>
      <c r="B225">
        <v>40.119999999999898</v>
      </c>
      <c r="C225">
        <v>-30.12</v>
      </c>
      <c r="D225">
        <v>-31.23</v>
      </c>
    </row>
    <row r="226" spans="1:4" x14ac:dyDescent="0.3">
      <c r="A226" s="2">
        <v>26973</v>
      </c>
      <c r="B226">
        <v>40.25</v>
      </c>
      <c r="C226">
        <v>-30.25</v>
      </c>
      <c r="D226">
        <v>-31.36</v>
      </c>
    </row>
    <row r="227" spans="1:4" x14ac:dyDescent="0.3">
      <c r="A227" s="2">
        <v>26978</v>
      </c>
      <c r="B227">
        <v>40.35</v>
      </c>
      <c r="C227">
        <v>-30.35</v>
      </c>
      <c r="D227">
        <v>-31.46</v>
      </c>
    </row>
    <row r="228" spans="1:4" x14ac:dyDescent="0.3">
      <c r="A228" s="2">
        <v>26983</v>
      </c>
      <c r="B228">
        <v>40.28</v>
      </c>
      <c r="C228">
        <v>-30.28</v>
      </c>
      <c r="D228">
        <v>-31.39</v>
      </c>
    </row>
    <row r="229" spans="1:4" x14ac:dyDescent="0.3">
      <c r="A229" s="2">
        <v>26988</v>
      </c>
      <c r="B229">
        <v>40.450000000000003</v>
      </c>
      <c r="C229">
        <v>-30.45</v>
      </c>
      <c r="D229">
        <v>-31.56</v>
      </c>
    </row>
    <row r="230" spans="1:4" x14ac:dyDescent="0.3">
      <c r="A230" s="2">
        <v>26993</v>
      </c>
      <c r="B230">
        <v>40.42</v>
      </c>
      <c r="C230">
        <v>-30.42</v>
      </c>
      <c r="D230">
        <v>-31.53</v>
      </c>
    </row>
    <row r="231" spans="1:4" x14ac:dyDescent="0.3">
      <c r="A231" s="2">
        <v>26998</v>
      </c>
      <c r="B231">
        <v>40.6</v>
      </c>
      <c r="C231">
        <v>-30.6</v>
      </c>
      <c r="D231">
        <v>-31.71</v>
      </c>
    </row>
    <row r="232" spans="1:4" x14ac:dyDescent="0.3">
      <c r="A232" s="2">
        <v>27003</v>
      </c>
      <c r="B232">
        <v>40.46</v>
      </c>
      <c r="C232">
        <v>-30.46</v>
      </c>
      <c r="D232">
        <v>-31.57</v>
      </c>
    </row>
    <row r="233" spans="1:4" x14ac:dyDescent="0.3">
      <c r="A233" s="2">
        <v>27008</v>
      </c>
      <c r="B233">
        <v>40.44</v>
      </c>
      <c r="C233">
        <v>-30.44</v>
      </c>
      <c r="D233">
        <v>-31.55</v>
      </c>
    </row>
    <row r="234" spans="1:4" x14ac:dyDescent="0.3">
      <c r="A234" s="2">
        <v>27013</v>
      </c>
      <c r="B234">
        <v>40.46</v>
      </c>
      <c r="C234">
        <v>-30.46</v>
      </c>
      <c r="D234">
        <v>-31.57</v>
      </c>
    </row>
    <row r="235" spans="1:4" x14ac:dyDescent="0.3">
      <c r="A235" s="2">
        <v>27018</v>
      </c>
      <c r="B235">
        <v>40.520000000000003</v>
      </c>
      <c r="C235">
        <v>-30.52</v>
      </c>
      <c r="D235">
        <v>-31.63</v>
      </c>
    </row>
    <row r="236" spans="1:4" x14ac:dyDescent="0.3">
      <c r="A236" s="2">
        <v>27023</v>
      </c>
      <c r="B236">
        <v>40.5</v>
      </c>
      <c r="C236">
        <v>-30.5</v>
      </c>
      <c r="D236">
        <v>-31.61</v>
      </c>
    </row>
    <row r="237" spans="1:4" x14ac:dyDescent="0.3">
      <c r="A237" s="2">
        <v>27029</v>
      </c>
      <c r="B237">
        <v>40.479999999999897</v>
      </c>
      <c r="C237">
        <v>-30.48</v>
      </c>
      <c r="D237">
        <v>-31.59</v>
      </c>
    </row>
    <row r="238" spans="1:4" x14ac:dyDescent="0.3">
      <c r="A238" s="2">
        <v>27034</v>
      </c>
      <c r="B238">
        <v>40.43</v>
      </c>
      <c r="C238">
        <v>-30.43</v>
      </c>
      <c r="D238">
        <v>-31.54</v>
      </c>
    </row>
    <row r="239" spans="1:4" x14ac:dyDescent="0.3">
      <c r="A239" s="2">
        <v>27039</v>
      </c>
      <c r="B239">
        <v>40.46</v>
      </c>
      <c r="C239">
        <v>-30.46</v>
      </c>
      <c r="D239">
        <v>-31.57</v>
      </c>
    </row>
    <row r="240" spans="1:4" x14ac:dyDescent="0.3">
      <c r="A240" s="2">
        <v>27044</v>
      </c>
      <c r="B240">
        <v>40.43</v>
      </c>
      <c r="C240">
        <v>-30.43</v>
      </c>
      <c r="D240">
        <v>-31.54</v>
      </c>
    </row>
    <row r="241" spans="1:4" x14ac:dyDescent="0.3">
      <c r="A241" s="2">
        <v>27049</v>
      </c>
      <c r="B241">
        <v>40.549999999999898</v>
      </c>
      <c r="C241">
        <v>-30.55</v>
      </c>
      <c r="D241">
        <v>-31.66</v>
      </c>
    </row>
    <row r="242" spans="1:4" x14ac:dyDescent="0.3">
      <c r="A242" s="2">
        <v>27054</v>
      </c>
      <c r="B242">
        <v>40.549999999999898</v>
      </c>
      <c r="C242">
        <v>-30.55</v>
      </c>
      <c r="D242">
        <v>-31.66</v>
      </c>
    </row>
    <row r="243" spans="1:4" x14ac:dyDescent="0.3">
      <c r="A243" s="2">
        <v>27060</v>
      </c>
      <c r="B243">
        <v>40.4</v>
      </c>
      <c r="C243">
        <v>-30.4</v>
      </c>
      <c r="D243">
        <v>-31.51</v>
      </c>
    </row>
    <row r="244" spans="1:4" x14ac:dyDescent="0.3">
      <c r="A244" s="2">
        <v>27065</v>
      </c>
      <c r="B244">
        <v>40.6</v>
      </c>
      <c r="C244">
        <v>-30.6</v>
      </c>
      <c r="D244">
        <v>-31.71</v>
      </c>
    </row>
    <row r="245" spans="1:4" x14ac:dyDescent="0.3">
      <c r="A245" s="2">
        <v>27070</v>
      </c>
      <c r="B245">
        <v>40.56</v>
      </c>
      <c r="C245">
        <v>-30.56</v>
      </c>
      <c r="D245">
        <v>-31.67</v>
      </c>
    </row>
    <row r="246" spans="1:4" x14ac:dyDescent="0.3">
      <c r="A246" s="2">
        <v>27075</v>
      </c>
      <c r="B246">
        <v>40.520000000000003</v>
      </c>
      <c r="C246">
        <v>-30.52</v>
      </c>
      <c r="D246">
        <v>-31.63</v>
      </c>
    </row>
    <row r="247" spans="1:4" x14ac:dyDescent="0.3">
      <c r="A247" s="2">
        <v>27080</v>
      </c>
      <c r="B247">
        <v>40.619999999999898</v>
      </c>
      <c r="C247">
        <v>-30.62</v>
      </c>
      <c r="D247">
        <v>-31.73</v>
      </c>
    </row>
    <row r="248" spans="1:4" x14ac:dyDescent="0.3">
      <c r="A248" s="2">
        <v>27085</v>
      </c>
      <c r="B248">
        <v>40.71</v>
      </c>
      <c r="C248">
        <v>-30.71</v>
      </c>
      <c r="D248">
        <v>-31.82</v>
      </c>
    </row>
    <row r="249" spans="1:4" x14ac:dyDescent="0.3">
      <c r="A249" s="2">
        <v>27088</v>
      </c>
      <c r="B249">
        <v>40.700000000000003</v>
      </c>
      <c r="C249">
        <v>-30.7</v>
      </c>
      <c r="D249">
        <v>-31.81</v>
      </c>
    </row>
    <row r="250" spans="1:4" x14ac:dyDescent="0.3">
      <c r="A250" s="2">
        <v>27093</v>
      </c>
      <c r="B250">
        <v>40.81</v>
      </c>
      <c r="C250">
        <v>-30.81</v>
      </c>
      <c r="D250">
        <v>-31.92</v>
      </c>
    </row>
    <row r="251" spans="1:4" x14ac:dyDescent="0.3">
      <c r="A251" s="2">
        <v>27098</v>
      </c>
      <c r="B251">
        <v>40.85</v>
      </c>
      <c r="C251">
        <v>-30.85</v>
      </c>
      <c r="D251">
        <v>-31.96</v>
      </c>
    </row>
    <row r="252" spans="1:4" x14ac:dyDescent="0.3">
      <c r="A252" s="2">
        <v>27103</v>
      </c>
      <c r="B252">
        <v>40.14</v>
      </c>
      <c r="C252">
        <v>-30.14</v>
      </c>
      <c r="D252">
        <v>-31.25</v>
      </c>
    </row>
    <row r="253" spans="1:4" x14ac:dyDescent="0.3">
      <c r="A253" s="2">
        <v>27108</v>
      </c>
      <c r="B253">
        <v>40.549999999999898</v>
      </c>
      <c r="C253">
        <v>-30.55</v>
      </c>
      <c r="D253">
        <v>-31.66</v>
      </c>
    </row>
    <row r="254" spans="1:4" x14ac:dyDescent="0.3">
      <c r="A254" s="2">
        <v>27113</v>
      </c>
      <c r="B254">
        <v>40.83</v>
      </c>
      <c r="C254">
        <v>-30.83</v>
      </c>
      <c r="D254">
        <v>-31.94</v>
      </c>
    </row>
    <row r="255" spans="1:4" x14ac:dyDescent="0.3">
      <c r="A255" s="2">
        <v>27119</v>
      </c>
      <c r="B255">
        <v>40.619999999999898</v>
      </c>
      <c r="C255">
        <v>-30.62</v>
      </c>
      <c r="D255">
        <v>-31.73</v>
      </c>
    </row>
    <row r="256" spans="1:4" x14ac:dyDescent="0.3">
      <c r="A256" s="2">
        <v>27124</v>
      </c>
      <c r="B256">
        <v>40.72</v>
      </c>
      <c r="C256">
        <v>-30.72</v>
      </c>
      <c r="D256">
        <v>-31.83</v>
      </c>
    </row>
    <row r="257" spans="1:4" x14ac:dyDescent="0.3">
      <c r="A257" s="2">
        <v>27129</v>
      </c>
      <c r="B257">
        <v>40.9</v>
      </c>
      <c r="C257">
        <v>-30.9</v>
      </c>
      <c r="D257">
        <v>-32.01</v>
      </c>
    </row>
    <row r="258" spans="1:4" x14ac:dyDescent="0.3">
      <c r="A258" s="2">
        <v>27134</v>
      </c>
      <c r="B258">
        <v>40.72</v>
      </c>
      <c r="C258">
        <v>-30.72</v>
      </c>
      <c r="D258">
        <v>-31.83</v>
      </c>
    </row>
    <row r="259" spans="1:4" x14ac:dyDescent="0.3">
      <c r="A259" s="2">
        <v>27139</v>
      </c>
      <c r="B259">
        <v>40.94</v>
      </c>
      <c r="C259">
        <v>-30.94</v>
      </c>
      <c r="D259">
        <v>-32.049999999999898</v>
      </c>
    </row>
    <row r="260" spans="1:4" x14ac:dyDescent="0.3">
      <c r="A260" s="2">
        <v>27144</v>
      </c>
      <c r="B260">
        <v>41</v>
      </c>
      <c r="C260">
        <v>-31</v>
      </c>
      <c r="D260">
        <v>-32.11</v>
      </c>
    </row>
    <row r="261" spans="1:4" x14ac:dyDescent="0.3">
      <c r="A261" s="2">
        <v>27149</v>
      </c>
      <c r="B261">
        <v>41</v>
      </c>
      <c r="C261">
        <v>-31</v>
      </c>
      <c r="D261">
        <v>-32.11</v>
      </c>
    </row>
    <row r="262" spans="1:4" x14ac:dyDescent="0.3">
      <c r="A262" s="2">
        <v>27154</v>
      </c>
      <c r="B262">
        <v>41.12</v>
      </c>
      <c r="C262">
        <v>-31.12</v>
      </c>
      <c r="D262">
        <v>-32.229999999999897</v>
      </c>
    </row>
    <row r="263" spans="1:4" x14ac:dyDescent="0.3">
      <c r="A263" s="2">
        <v>27159</v>
      </c>
      <c r="B263">
        <v>41.12</v>
      </c>
      <c r="C263">
        <v>-31.12</v>
      </c>
      <c r="D263">
        <v>-32.229999999999897</v>
      </c>
    </row>
    <row r="264" spans="1:4" x14ac:dyDescent="0.3">
      <c r="A264" s="2">
        <v>27164</v>
      </c>
      <c r="B264">
        <v>41.2</v>
      </c>
      <c r="C264">
        <v>-31.2</v>
      </c>
      <c r="D264">
        <v>-32.31</v>
      </c>
    </row>
    <row r="265" spans="1:4" x14ac:dyDescent="0.3">
      <c r="A265" s="2">
        <v>27169</v>
      </c>
      <c r="B265">
        <v>41.3</v>
      </c>
      <c r="C265">
        <v>-31.3</v>
      </c>
      <c r="D265">
        <v>-32.409999999999897</v>
      </c>
    </row>
    <row r="266" spans="1:4" x14ac:dyDescent="0.3">
      <c r="A266" s="2">
        <v>27174</v>
      </c>
      <c r="B266">
        <v>41.36</v>
      </c>
      <c r="C266">
        <v>-31.36</v>
      </c>
      <c r="D266">
        <v>-32.47</v>
      </c>
    </row>
    <row r="267" spans="1:4" x14ac:dyDescent="0.3">
      <c r="A267" s="2">
        <v>27180</v>
      </c>
      <c r="B267">
        <v>41.3</v>
      </c>
      <c r="C267">
        <v>-31.3</v>
      </c>
      <c r="D267">
        <v>-32.409999999999897</v>
      </c>
    </row>
    <row r="268" spans="1:4" x14ac:dyDescent="0.3">
      <c r="A268" s="2">
        <v>27185</v>
      </c>
      <c r="B268">
        <v>41.43</v>
      </c>
      <c r="C268">
        <v>-31.43</v>
      </c>
      <c r="D268">
        <v>-32.54</v>
      </c>
    </row>
    <row r="269" spans="1:4" x14ac:dyDescent="0.3">
      <c r="A269" s="2">
        <v>27190</v>
      </c>
      <c r="B269">
        <v>41.42</v>
      </c>
      <c r="C269">
        <v>-31.42</v>
      </c>
      <c r="D269">
        <v>-32.53</v>
      </c>
    </row>
    <row r="270" spans="1:4" x14ac:dyDescent="0.3">
      <c r="A270" s="2">
        <v>27195</v>
      </c>
      <c r="B270">
        <v>41.52</v>
      </c>
      <c r="C270">
        <v>-31.52</v>
      </c>
      <c r="D270">
        <v>-32.630000000000003</v>
      </c>
    </row>
    <row r="271" spans="1:4" x14ac:dyDescent="0.3">
      <c r="A271" s="2">
        <v>27200</v>
      </c>
      <c r="B271">
        <v>41.7</v>
      </c>
      <c r="C271">
        <v>-31.7</v>
      </c>
      <c r="D271">
        <v>-32.81</v>
      </c>
    </row>
    <row r="272" spans="1:4" x14ac:dyDescent="0.3">
      <c r="A272" s="2">
        <v>27205</v>
      </c>
      <c r="B272">
        <v>41.5</v>
      </c>
      <c r="C272">
        <v>-31.5</v>
      </c>
      <c r="D272">
        <v>-32.61</v>
      </c>
    </row>
    <row r="273" spans="1:4" x14ac:dyDescent="0.3">
      <c r="A273" s="2">
        <v>27210</v>
      </c>
      <c r="B273">
        <v>41.7</v>
      </c>
      <c r="C273">
        <v>-31.7</v>
      </c>
      <c r="D273">
        <v>-32.81</v>
      </c>
    </row>
    <row r="274" spans="1:4" x14ac:dyDescent="0.3">
      <c r="A274" s="2">
        <v>27215</v>
      </c>
      <c r="B274">
        <v>41.83</v>
      </c>
      <c r="C274">
        <v>-31.83</v>
      </c>
      <c r="D274">
        <v>-32.94</v>
      </c>
    </row>
    <row r="275" spans="1:4" x14ac:dyDescent="0.3">
      <c r="A275" s="2">
        <v>27220</v>
      </c>
      <c r="B275">
        <v>41.85</v>
      </c>
      <c r="C275">
        <v>-31.85</v>
      </c>
      <c r="D275">
        <v>-32.96</v>
      </c>
    </row>
    <row r="276" spans="1:4" x14ac:dyDescent="0.3">
      <c r="A276" s="2">
        <v>27225</v>
      </c>
      <c r="B276">
        <v>42.55</v>
      </c>
      <c r="C276">
        <v>-32.549999999999898</v>
      </c>
      <c r="D276">
        <v>-33.659999999999897</v>
      </c>
    </row>
    <row r="277" spans="1:4" x14ac:dyDescent="0.3">
      <c r="A277" s="2">
        <v>27230</v>
      </c>
      <c r="B277">
        <v>42.45</v>
      </c>
      <c r="C277">
        <v>-32.450000000000003</v>
      </c>
      <c r="D277">
        <v>-33.56</v>
      </c>
    </row>
    <row r="278" spans="1:4" x14ac:dyDescent="0.3">
      <c r="A278" s="2">
        <v>27235</v>
      </c>
      <c r="B278">
        <v>42.02</v>
      </c>
      <c r="C278">
        <v>-32.020000000000003</v>
      </c>
      <c r="D278">
        <v>-33.130000000000003</v>
      </c>
    </row>
    <row r="279" spans="1:4" x14ac:dyDescent="0.3">
      <c r="A279" s="2">
        <v>27241</v>
      </c>
      <c r="B279">
        <v>41.85</v>
      </c>
      <c r="C279">
        <v>-31.85</v>
      </c>
      <c r="D279">
        <v>-32.96</v>
      </c>
    </row>
    <row r="280" spans="1:4" x14ac:dyDescent="0.3">
      <c r="A280" s="2">
        <v>27246</v>
      </c>
      <c r="B280">
        <v>41.96</v>
      </c>
      <c r="C280">
        <v>-31.96</v>
      </c>
      <c r="D280">
        <v>-33.07</v>
      </c>
    </row>
    <row r="281" spans="1:4" x14ac:dyDescent="0.3">
      <c r="A281" s="2">
        <v>27251</v>
      </c>
      <c r="B281">
        <v>41.89</v>
      </c>
      <c r="C281">
        <v>-31.89</v>
      </c>
      <c r="D281">
        <v>-33</v>
      </c>
    </row>
    <row r="282" spans="1:4" x14ac:dyDescent="0.3">
      <c r="A282" s="2">
        <v>27256</v>
      </c>
      <c r="B282">
        <v>42.03</v>
      </c>
      <c r="C282">
        <v>-32.03</v>
      </c>
      <c r="D282">
        <v>-33.14</v>
      </c>
    </row>
    <row r="283" spans="1:4" x14ac:dyDescent="0.3">
      <c r="A283" s="2">
        <v>27261</v>
      </c>
      <c r="B283">
        <v>42</v>
      </c>
      <c r="C283">
        <v>-32</v>
      </c>
      <c r="D283">
        <v>-33.11</v>
      </c>
    </row>
    <row r="284" spans="1:4" x14ac:dyDescent="0.3">
      <c r="A284" s="2">
        <v>27266</v>
      </c>
      <c r="B284">
        <v>42</v>
      </c>
      <c r="C284">
        <v>-32</v>
      </c>
      <c r="D284">
        <v>-33.11</v>
      </c>
    </row>
    <row r="285" spans="1:4" x14ac:dyDescent="0.3">
      <c r="A285" s="2">
        <v>27272</v>
      </c>
      <c r="B285">
        <v>42.92</v>
      </c>
      <c r="C285">
        <v>-32.92</v>
      </c>
      <c r="D285">
        <v>-34.03</v>
      </c>
    </row>
    <row r="286" spans="1:4" x14ac:dyDescent="0.3">
      <c r="A286" s="2">
        <v>27277</v>
      </c>
      <c r="B286">
        <v>42.9</v>
      </c>
      <c r="C286">
        <v>-32.9</v>
      </c>
      <c r="D286">
        <v>-34.01</v>
      </c>
    </row>
    <row r="287" spans="1:4" x14ac:dyDescent="0.3">
      <c r="A287" s="2">
        <v>27282</v>
      </c>
      <c r="B287">
        <v>42.8</v>
      </c>
      <c r="C287">
        <v>-32.799999999999898</v>
      </c>
      <c r="D287">
        <v>-33.909999999999897</v>
      </c>
    </row>
    <row r="288" spans="1:4" x14ac:dyDescent="0.3">
      <c r="A288" s="2">
        <v>27287</v>
      </c>
      <c r="B288">
        <v>42.93</v>
      </c>
      <c r="C288">
        <v>-32.93</v>
      </c>
      <c r="D288">
        <v>-34.04</v>
      </c>
    </row>
    <row r="289" spans="1:4" x14ac:dyDescent="0.3">
      <c r="A289" s="2">
        <v>27292</v>
      </c>
      <c r="B289">
        <v>43.04</v>
      </c>
      <c r="C289">
        <v>-33.04</v>
      </c>
      <c r="D289">
        <v>-34.15</v>
      </c>
    </row>
    <row r="290" spans="1:4" x14ac:dyDescent="0.3">
      <c r="A290" s="2">
        <v>27297</v>
      </c>
      <c r="B290">
        <v>43.02</v>
      </c>
      <c r="C290">
        <v>-33.020000000000003</v>
      </c>
      <c r="D290">
        <v>-34.130000000000003</v>
      </c>
    </row>
    <row r="291" spans="1:4" x14ac:dyDescent="0.3">
      <c r="A291" s="2">
        <v>27302</v>
      </c>
      <c r="B291">
        <v>43.14</v>
      </c>
      <c r="C291">
        <v>-33.14</v>
      </c>
      <c r="D291">
        <v>-34.25</v>
      </c>
    </row>
    <row r="292" spans="1:4" x14ac:dyDescent="0.3">
      <c r="A292" s="2">
        <v>27307</v>
      </c>
      <c r="B292">
        <v>42.39</v>
      </c>
      <c r="C292">
        <v>-32.39</v>
      </c>
      <c r="D292">
        <v>-33.5</v>
      </c>
    </row>
    <row r="293" spans="1:4" x14ac:dyDescent="0.3">
      <c r="A293" s="2">
        <v>27312</v>
      </c>
      <c r="B293">
        <v>42.32</v>
      </c>
      <c r="C293">
        <v>-32.32</v>
      </c>
      <c r="D293">
        <v>-33.43</v>
      </c>
    </row>
    <row r="294" spans="1:4" x14ac:dyDescent="0.3">
      <c r="A294" s="2">
        <v>27317</v>
      </c>
      <c r="B294">
        <v>42.43</v>
      </c>
      <c r="C294">
        <v>-32.43</v>
      </c>
      <c r="D294">
        <v>-33.54</v>
      </c>
    </row>
    <row r="295" spans="1:4" x14ac:dyDescent="0.3">
      <c r="A295" s="2">
        <v>27322</v>
      </c>
      <c r="B295">
        <v>42.39</v>
      </c>
      <c r="C295">
        <v>-32.39</v>
      </c>
      <c r="D295">
        <v>-33.5</v>
      </c>
    </row>
    <row r="296" spans="1:4" x14ac:dyDescent="0.3">
      <c r="A296" s="2">
        <v>27327</v>
      </c>
      <c r="B296">
        <v>42.38</v>
      </c>
      <c r="C296">
        <v>-32.380000000000003</v>
      </c>
      <c r="D296">
        <v>-33.49</v>
      </c>
    </row>
    <row r="297" spans="1:4" x14ac:dyDescent="0.3">
      <c r="A297" s="2">
        <v>27333</v>
      </c>
      <c r="B297">
        <v>42.59</v>
      </c>
      <c r="C297">
        <v>-32.590000000000003</v>
      </c>
      <c r="D297">
        <v>-33.700000000000003</v>
      </c>
    </row>
    <row r="298" spans="1:4" x14ac:dyDescent="0.3">
      <c r="A298" s="2">
        <v>27338</v>
      </c>
      <c r="B298">
        <v>42.52</v>
      </c>
      <c r="C298">
        <v>-32.520000000000003</v>
      </c>
      <c r="D298">
        <v>-33.630000000000003</v>
      </c>
    </row>
    <row r="299" spans="1:4" x14ac:dyDescent="0.3">
      <c r="A299" s="2">
        <v>27343</v>
      </c>
      <c r="B299">
        <v>42.41</v>
      </c>
      <c r="C299">
        <v>-32.409999999999897</v>
      </c>
      <c r="D299">
        <v>-33.520000000000003</v>
      </c>
    </row>
    <row r="300" spans="1:4" x14ac:dyDescent="0.3">
      <c r="A300" s="2">
        <v>27348</v>
      </c>
      <c r="B300">
        <v>42.71</v>
      </c>
      <c r="C300">
        <v>-32.71</v>
      </c>
      <c r="D300">
        <v>-33.82</v>
      </c>
    </row>
    <row r="301" spans="1:4" x14ac:dyDescent="0.3">
      <c r="A301" s="2">
        <v>27353</v>
      </c>
      <c r="B301">
        <v>42.6</v>
      </c>
      <c r="C301">
        <v>-32.6</v>
      </c>
      <c r="D301">
        <v>-33.71</v>
      </c>
    </row>
    <row r="302" spans="1:4" x14ac:dyDescent="0.3">
      <c r="A302" s="2">
        <v>27358</v>
      </c>
      <c r="B302">
        <v>42.6</v>
      </c>
      <c r="C302">
        <v>-32.6</v>
      </c>
      <c r="D302">
        <v>-33.71</v>
      </c>
    </row>
    <row r="303" spans="1:4" x14ac:dyDescent="0.3">
      <c r="A303" s="2">
        <v>27363</v>
      </c>
      <c r="B303">
        <v>42.72</v>
      </c>
      <c r="C303">
        <v>-32.72</v>
      </c>
      <c r="D303">
        <v>-33.83</v>
      </c>
    </row>
    <row r="304" spans="1:4" x14ac:dyDescent="0.3">
      <c r="A304" s="2">
        <v>27368</v>
      </c>
      <c r="B304">
        <v>42.75</v>
      </c>
      <c r="C304">
        <v>-32.75</v>
      </c>
      <c r="D304">
        <v>-33.86</v>
      </c>
    </row>
    <row r="305" spans="1:4" x14ac:dyDescent="0.3">
      <c r="A305" s="2">
        <v>27369</v>
      </c>
      <c r="B305">
        <v>42.23</v>
      </c>
      <c r="C305">
        <v>-32.229999999999897</v>
      </c>
      <c r="D305">
        <v>-33.340000000000003</v>
      </c>
    </row>
    <row r="306" spans="1:4" x14ac:dyDescent="0.3">
      <c r="A306" s="2">
        <v>27373</v>
      </c>
      <c r="B306">
        <v>42.69</v>
      </c>
      <c r="C306">
        <v>-32.69</v>
      </c>
      <c r="D306">
        <v>-33.799999999999898</v>
      </c>
    </row>
    <row r="307" spans="1:4" x14ac:dyDescent="0.3">
      <c r="A307" s="2">
        <v>27378</v>
      </c>
      <c r="B307">
        <v>42.72</v>
      </c>
      <c r="C307">
        <v>-32.72</v>
      </c>
      <c r="D307">
        <v>-33.83</v>
      </c>
    </row>
    <row r="308" spans="1:4" x14ac:dyDescent="0.3">
      <c r="A308" s="2">
        <v>27383</v>
      </c>
      <c r="B308">
        <v>42.76</v>
      </c>
      <c r="C308">
        <v>-32.76</v>
      </c>
      <c r="D308">
        <v>-33.869999999999898</v>
      </c>
    </row>
    <row r="309" spans="1:4" x14ac:dyDescent="0.3">
      <c r="A309" s="2">
        <v>27388</v>
      </c>
      <c r="B309">
        <v>42.7</v>
      </c>
      <c r="C309">
        <v>-32.700000000000003</v>
      </c>
      <c r="D309">
        <v>-33.81</v>
      </c>
    </row>
    <row r="310" spans="1:4" x14ac:dyDescent="0.3">
      <c r="A310" s="2">
        <v>27394</v>
      </c>
      <c r="B310">
        <v>42.85</v>
      </c>
      <c r="C310">
        <v>-32.85</v>
      </c>
      <c r="D310">
        <v>-33.96</v>
      </c>
    </row>
    <row r="311" spans="1:4" x14ac:dyDescent="0.3">
      <c r="A311" s="2">
        <v>27399</v>
      </c>
      <c r="B311">
        <v>42.8</v>
      </c>
      <c r="C311">
        <v>-32.799999999999898</v>
      </c>
      <c r="D311">
        <v>-33.909999999999897</v>
      </c>
    </row>
    <row r="312" spans="1:4" x14ac:dyDescent="0.3">
      <c r="A312" s="2">
        <v>27404</v>
      </c>
      <c r="B312">
        <v>42.8</v>
      </c>
      <c r="C312">
        <v>-32.799999999999898</v>
      </c>
      <c r="D312">
        <v>-33.909999999999897</v>
      </c>
    </row>
    <row r="313" spans="1:4" x14ac:dyDescent="0.3">
      <c r="A313" s="2">
        <v>27409</v>
      </c>
      <c r="B313">
        <v>42.79</v>
      </c>
      <c r="C313">
        <v>-32.79</v>
      </c>
      <c r="D313">
        <v>-33.9</v>
      </c>
    </row>
    <row r="314" spans="1:4" x14ac:dyDescent="0.3">
      <c r="A314" s="2">
        <v>27414</v>
      </c>
      <c r="B314">
        <v>42.64</v>
      </c>
      <c r="C314">
        <v>-32.64</v>
      </c>
      <c r="D314">
        <v>-33.75</v>
      </c>
    </row>
    <row r="315" spans="1:4" x14ac:dyDescent="0.3">
      <c r="A315" s="2">
        <v>27419</v>
      </c>
      <c r="B315">
        <v>42.64</v>
      </c>
      <c r="C315">
        <v>-32.64</v>
      </c>
      <c r="D315">
        <v>-33.75</v>
      </c>
    </row>
    <row r="316" spans="1:4" x14ac:dyDescent="0.3">
      <c r="A316" s="2">
        <v>27424</v>
      </c>
      <c r="B316">
        <v>42.92</v>
      </c>
      <c r="C316">
        <v>-32.92</v>
      </c>
      <c r="D316">
        <v>-34.03</v>
      </c>
    </row>
    <row r="317" spans="1:4" x14ac:dyDescent="0.3">
      <c r="A317" s="2">
        <v>27430</v>
      </c>
      <c r="B317">
        <v>42.78</v>
      </c>
      <c r="C317">
        <v>-32.78</v>
      </c>
      <c r="D317">
        <v>-33.89</v>
      </c>
    </row>
    <row r="318" spans="1:4" x14ac:dyDescent="0.3">
      <c r="A318" s="2">
        <v>27435</v>
      </c>
      <c r="B318">
        <v>42.87</v>
      </c>
      <c r="C318">
        <v>-32.869999999999898</v>
      </c>
      <c r="D318">
        <v>-33.979999999999897</v>
      </c>
    </row>
    <row r="319" spans="1:4" x14ac:dyDescent="0.3">
      <c r="A319" s="2">
        <v>27440</v>
      </c>
      <c r="B319">
        <v>42.9</v>
      </c>
      <c r="C319">
        <v>-32.9</v>
      </c>
      <c r="D319">
        <v>-34.01</v>
      </c>
    </row>
    <row r="320" spans="1:4" x14ac:dyDescent="0.3">
      <c r="A320" s="2">
        <v>27445</v>
      </c>
      <c r="B320">
        <v>42.8</v>
      </c>
      <c r="C320">
        <v>-32.799999999999898</v>
      </c>
      <c r="D320">
        <v>-33.909999999999897</v>
      </c>
    </row>
    <row r="321" spans="1:4" x14ac:dyDescent="0.3">
      <c r="A321" s="2">
        <v>27450</v>
      </c>
      <c r="B321">
        <v>42.93</v>
      </c>
      <c r="C321">
        <v>-32.93</v>
      </c>
      <c r="D321">
        <v>-34.04</v>
      </c>
    </row>
    <row r="322" spans="1:4" x14ac:dyDescent="0.3">
      <c r="A322" s="2">
        <v>27453</v>
      </c>
      <c r="B322">
        <v>43.01</v>
      </c>
      <c r="C322">
        <v>-33.01</v>
      </c>
      <c r="D322">
        <v>-34.119999999999898</v>
      </c>
    </row>
    <row r="323" spans="1:4" x14ac:dyDescent="0.3">
      <c r="A323" s="2">
        <v>27458</v>
      </c>
      <c r="B323">
        <v>43.01</v>
      </c>
      <c r="C323">
        <v>-33.01</v>
      </c>
      <c r="D323">
        <v>-34.119999999999898</v>
      </c>
    </row>
    <row r="324" spans="1:4" x14ac:dyDescent="0.3">
      <c r="A324" s="2">
        <v>27463</v>
      </c>
      <c r="B324">
        <v>43</v>
      </c>
      <c r="C324">
        <v>-33</v>
      </c>
      <c r="D324">
        <v>-34.11</v>
      </c>
    </row>
    <row r="325" spans="1:4" x14ac:dyDescent="0.3">
      <c r="A325" s="2">
        <v>27468</v>
      </c>
      <c r="B325">
        <v>42.89</v>
      </c>
      <c r="C325">
        <v>-32.89</v>
      </c>
      <c r="D325">
        <v>-34</v>
      </c>
    </row>
    <row r="326" spans="1:4" x14ac:dyDescent="0.3">
      <c r="A326" s="2">
        <v>27473</v>
      </c>
      <c r="B326">
        <v>42.7</v>
      </c>
      <c r="C326">
        <v>-32.700000000000003</v>
      </c>
      <c r="D326">
        <v>-33.81</v>
      </c>
    </row>
    <row r="327" spans="1:4" x14ac:dyDescent="0.3">
      <c r="A327" s="2">
        <v>27478</v>
      </c>
      <c r="B327">
        <v>42.89</v>
      </c>
      <c r="C327">
        <v>-32.89</v>
      </c>
      <c r="D327">
        <v>-34</v>
      </c>
    </row>
    <row r="328" spans="1:4" x14ac:dyDescent="0.3">
      <c r="A328" s="2">
        <v>27484</v>
      </c>
      <c r="B328">
        <v>42.99</v>
      </c>
      <c r="C328">
        <v>-32.99</v>
      </c>
      <c r="D328">
        <v>-34.1</v>
      </c>
    </row>
    <row r="329" spans="1:4" x14ac:dyDescent="0.3">
      <c r="A329" s="2">
        <v>27489</v>
      </c>
      <c r="B329">
        <v>43.1</v>
      </c>
      <c r="C329">
        <v>-33.1</v>
      </c>
      <c r="D329">
        <v>-34.21</v>
      </c>
    </row>
    <row r="330" spans="1:4" x14ac:dyDescent="0.3">
      <c r="A330" s="2">
        <v>27494</v>
      </c>
      <c r="B330">
        <v>42.99</v>
      </c>
      <c r="C330">
        <v>-32.99</v>
      </c>
      <c r="D330">
        <v>-34.1</v>
      </c>
    </row>
    <row r="331" spans="1:4" x14ac:dyDescent="0.3">
      <c r="A331" s="2">
        <v>27499</v>
      </c>
      <c r="B331">
        <v>42.91</v>
      </c>
      <c r="C331">
        <v>-32.909999999999897</v>
      </c>
      <c r="D331">
        <v>-34.020000000000003</v>
      </c>
    </row>
    <row r="332" spans="1:4" x14ac:dyDescent="0.3">
      <c r="A332" s="2">
        <v>27504</v>
      </c>
      <c r="B332">
        <v>43.11</v>
      </c>
      <c r="C332">
        <v>-33.11</v>
      </c>
      <c r="D332">
        <v>-34.22</v>
      </c>
    </row>
    <row r="333" spans="1:4" x14ac:dyDescent="0.3">
      <c r="A333" s="2">
        <v>27509</v>
      </c>
      <c r="B333">
        <v>43.17</v>
      </c>
      <c r="C333">
        <v>-33.17</v>
      </c>
      <c r="D333">
        <v>-34.28</v>
      </c>
    </row>
    <row r="334" spans="1:4" x14ac:dyDescent="0.3">
      <c r="A334" s="2">
        <v>27514</v>
      </c>
      <c r="B334">
        <v>43.06</v>
      </c>
      <c r="C334">
        <v>-33.06</v>
      </c>
      <c r="D334">
        <v>-34.17</v>
      </c>
    </row>
    <row r="335" spans="1:4" x14ac:dyDescent="0.3">
      <c r="A335" s="2">
        <v>27519</v>
      </c>
      <c r="B335">
        <v>43.03</v>
      </c>
      <c r="C335">
        <v>-33.03</v>
      </c>
      <c r="D335">
        <v>-34.14</v>
      </c>
    </row>
    <row r="336" spans="1:4" x14ac:dyDescent="0.3">
      <c r="A336" s="2">
        <v>27524</v>
      </c>
      <c r="B336">
        <v>43.2</v>
      </c>
      <c r="C336">
        <v>-33.200000000000003</v>
      </c>
      <c r="D336">
        <v>-34.31</v>
      </c>
    </row>
    <row r="337" spans="1:4" x14ac:dyDescent="0.3">
      <c r="A337" s="2">
        <v>27529</v>
      </c>
      <c r="B337">
        <v>43.18</v>
      </c>
      <c r="C337">
        <v>-33.18</v>
      </c>
      <c r="D337">
        <v>-34.29</v>
      </c>
    </row>
    <row r="338" spans="1:4" x14ac:dyDescent="0.3">
      <c r="A338" s="2">
        <v>27534</v>
      </c>
      <c r="B338">
        <v>43.24</v>
      </c>
      <c r="C338">
        <v>-33.24</v>
      </c>
      <c r="D338">
        <v>-34.35</v>
      </c>
    </row>
    <row r="339" spans="1:4" x14ac:dyDescent="0.3">
      <c r="A339" s="2">
        <v>27539</v>
      </c>
      <c r="B339">
        <v>43.3</v>
      </c>
      <c r="C339">
        <v>-33.299999999999898</v>
      </c>
      <c r="D339">
        <v>-34.409999999999897</v>
      </c>
    </row>
    <row r="340" spans="1:4" x14ac:dyDescent="0.3">
      <c r="A340" s="2">
        <v>27545</v>
      </c>
      <c r="B340">
        <v>43.24</v>
      </c>
      <c r="C340">
        <v>-33.24</v>
      </c>
      <c r="D340">
        <v>-34.35</v>
      </c>
    </row>
    <row r="341" spans="1:4" x14ac:dyDescent="0.3">
      <c r="A341" s="2">
        <v>27550</v>
      </c>
      <c r="B341">
        <v>43.29</v>
      </c>
      <c r="C341">
        <v>-33.29</v>
      </c>
      <c r="D341">
        <v>-34.4</v>
      </c>
    </row>
    <row r="342" spans="1:4" x14ac:dyDescent="0.3">
      <c r="A342" s="2">
        <v>27555</v>
      </c>
      <c r="B342">
        <v>43.46</v>
      </c>
      <c r="C342">
        <v>-33.46</v>
      </c>
      <c r="D342">
        <v>-34.57</v>
      </c>
    </row>
    <row r="343" spans="1:4" x14ac:dyDescent="0.3">
      <c r="A343" s="2">
        <v>27560</v>
      </c>
      <c r="B343">
        <v>43.4</v>
      </c>
      <c r="C343">
        <v>-33.4</v>
      </c>
      <c r="D343">
        <v>-34.51</v>
      </c>
    </row>
    <row r="344" spans="1:4" x14ac:dyDescent="0.3">
      <c r="A344" s="2">
        <v>27565</v>
      </c>
      <c r="B344">
        <v>43.53</v>
      </c>
      <c r="C344">
        <v>-33.53</v>
      </c>
      <c r="D344">
        <v>-34.64</v>
      </c>
    </row>
    <row r="345" spans="1:4" x14ac:dyDescent="0.3">
      <c r="A345" s="2">
        <v>27570</v>
      </c>
      <c r="B345">
        <v>43.68</v>
      </c>
      <c r="C345">
        <v>-33.68</v>
      </c>
      <c r="D345">
        <v>-34.79</v>
      </c>
    </row>
    <row r="346" spans="1:4" x14ac:dyDescent="0.3">
      <c r="A346" s="2">
        <v>27575</v>
      </c>
      <c r="B346">
        <v>43.53</v>
      </c>
      <c r="C346">
        <v>-33.53</v>
      </c>
      <c r="D346">
        <v>-34.64</v>
      </c>
    </row>
    <row r="347" spans="1:4" x14ac:dyDescent="0.3">
      <c r="A347" s="2">
        <v>27580</v>
      </c>
      <c r="B347">
        <v>43.5</v>
      </c>
      <c r="C347">
        <v>-33.5</v>
      </c>
      <c r="D347">
        <v>-34.61</v>
      </c>
    </row>
    <row r="348" spans="1:4" x14ac:dyDescent="0.3">
      <c r="A348" s="2">
        <v>27585</v>
      </c>
      <c r="B348">
        <v>43.53</v>
      </c>
      <c r="C348">
        <v>-33.53</v>
      </c>
      <c r="D348">
        <v>-34.64</v>
      </c>
    </row>
    <row r="349" spans="1:4" x14ac:dyDescent="0.3">
      <c r="A349" s="2">
        <v>27590</v>
      </c>
      <c r="B349">
        <v>43.37</v>
      </c>
      <c r="C349">
        <v>-33.369999999999898</v>
      </c>
      <c r="D349">
        <v>-34.479999999999897</v>
      </c>
    </row>
    <row r="350" spans="1:4" x14ac:dyDescent="0.3">
      <c r="A350" s="2">
        <v>27595</v>
      </c>
      <c r="B350">
        <v>43.4</v>
      </c>
      <c r="C350">
        <v>-33.4</v>
      </c>
      <c r="D350">
        <v>-34.51</v>
      </c>
    </row>
    <row r="351" spans="1:4" x14ac:dyDescent="0.3">
      <c r="A351" s="2">
        <v>27600</v>
      </c>
      <c r="B351">
        <v>43.45</v>
      </c>
      <c r="C351">
        <v>-33.450000000000003</v>
      </c>
      <c r="D351">
        <v>-34.56</v>
      </c>
    </row>
    <row r="352" spans="1:4" x14ac:dyDescent="0.3">
      <c r="A352" s="2">
        <v>27606</v>
      </c>
      <c r="B352">
        <v>43.6</v>
      </c>
      <c r="C352">
        <v>-33.6</v>
      </c>
      <c r="D352">
        <v>-34.71</v>
      </c>
    </row>
    <row r="353" spans="1:4" x14ac:dyDescent="0.3">
      <c r="A353" s="2">
        <v>27611</v>
      </c>
      <c r="B353">
        <v>43.7</v>
      </c>
      <c r="C353">
        <v>-33.700000000000003</v>
      </c>
      <c r="D353">
        <v>-34.81</v>
      </c>
    </row>
    <row r="354" spans="1:4" x14ac:dyDescent="0.3">
      <c r="A354" s="2">
        <v>27616</v>
      </c>
      <c r="B354">
        <v>43.79</v>
      </c>
      <c r="C354">
        <v>-33.79</v>
      </c>
      <c r="D354">
        <v>-34.9</v>
      </c>
    </row>
    <row r="355" spans="1:4" x14ac:dyDescent="0.3">
      <c r="A355" s="2">
        <v>27621</v>
      </c>
      <c r="B355">
        <v>43.8</v>
      </c>
      <c r="C355">
        <v>-33.799999999999898</v>
      </c>
      <c r="D355">
        <v>-34.909999999999897</v>
      </c>
    </row>
    <row r="356" spans="1:4" x14ac:dyDescent="0.3">
      <c r="A356" s="2">
        <v>27626</v>
      </c>
      <c r="B356">
        <v>43.88</v>
      </c>
      <c r="C356">
        <v>-33.880000000000003</v>
      </c>
      <c r="D356">
        <v>-34.99</v>
      </c>
    </row>
    <row r="357" spans="1:4" x14ac:dyDescent="0.3">
      <c r="A357" s="2">
        <v>27631</v>
      </c>
      <c r="B357">
        <v>43.96</v>
      </c>
      <c r="C357">
        <v>-33.96</v>
      </c>
      <c r="D357">
        <v>-35.07</v>
      </c>
    </row>
    <row r="358" spans="1:4" x14ac:dyDescent="0.3">
      <c r="A358" s="2">
        <v>27637</v>
      </c>
      <c r="B358">
        <v>43.91</v>
      </c>
      <c r="C358">
        <v>-33.909999999999897</v>
      </c>
      <c r="D358">
        <v>-35.020000000000003</v>
      </c>
    </row>
    <row r="359" spans="1:4" x14ac:dyDescent="0.3">
      <c r="A359" s="2">
        <v>27642</v>
      </c>
      <c r="B359">
        <v>44.02</v>
      </c>
      <c r="C359">
        <v>-34.020000000000003</v>
      </c>
      <c r="D359">
        <v>-35.130000000000003</v>
      </c>
    </row>
    <row r="360" spans="1:4" x14ac:dyDescent="0.3">
      <c r="A360" s="2">
        <v>27647</v>
      </c>
      <c r="B360">
        <v>44.02</v>
      </c>
      <c r="C360">
        <v>-34.020000000000003</v>
      </c>
      <c r="D360">
        <v>-35.130000000000003</v>
      </c>
    </row>
    <row r="361" spans="1:4" x14ac:dyDescent="0.3">
      <c r="A361" s="2">
        <v>27652</v>
      </c>
      <c r="B361">
        <v>44</v>
      </c>
      <c r="C361">
        <v>-34</v>
      </c>
      <c r="D361">
        <v>-35.11</v>
      </c>
    </row>
    <row r="362" spans="1:4" x14ac:dyDescent="0.3">
      <c r="A362" s="2">
        <v>27657</v>
      </c>
      <c r="B362">
        <v>43.82</v>
      </c>
      <c r="C362">
        <v>-33.82</v>
      </c>
      <c r="D362">
        <v>-34.93</v>
      </c>
    </row>
    <row r="363" spans="1:4" x14ac:dyDescent="0.3">
      <c r="A363" s="2">
        <v>27662</v>
      </c>
      <c r="B363">
        <v>43.55</v>
      </c>
      <c r="C363">
        <v>-33.549999999999898</v>
      </c>
      <c r="D363">
        <v>-34.659999999999897</v>
      </c>
    </row>
    <row r="364" spans="1:4" x14ac:dyDescent="0.3">
      <c r="A364" s="2">
        <v>27667</v>
      </c>
      <c r="B364">
        <v>43.66</v>
      </c>
      <c r="C364">
        <v>-33.659999999999897</v>
      </c>
      <c r="D364">
        <v>-34.770000000000003</v>
      </c>
    </row>
    <row r="365" spans="1:4" x14ac:dyDescent="0.3">
      <c r="A365" s="2">
        <v>27672</v>
      </c>
      <c r="B365">
        <v>43.94</v>
      </c>
      <c r="C365">
        <v>-33.94</v>
      </c>
      <c r="D365">
        <v>-35.049999999999898</v>
      </c>
    </row>
    <row r="366" spans="1:4" x14ac:dyDescent="0.3">
      <c r="A366" s="2">
        <v>27677</v>
      </c>
      <c r="B366">
        <v>43.62</v>
      </c>
      <c r="C366">
        <v>-33.619999999999898</v>
      </c>
      <c r="D366">
        <v>-34.729999999999897</v>
      </c>
    </row>
    <row r="367" spans="1:4" x14ac:dyDescent="0.3">
      <c r="A367" s="2">
        <v>27682</v>
      </c>
      <c r="B367">
        <v>43.67</v>
      </c>
      <c r="C367">
        <v>-33.67</v>
      </c>
      <c r="D367">
        <v>-34.78</v>
      </c>
    </row>
    <row r="368" spans="1:4" x14ac:dyDescent="0.3">
      <c r="A368" s="2">
        <v>27687</v>
      </c>
      <c r="B368">
        <v>43.66</v>
      </c>
      <c r="C368">
        <v>-33.659999999999897</v>
      </c>
      <c r="D368">
        <v>-34.770000000000003</v>
      </c>
    </row>
    <row r="369" spans="1:4" x14ac:dyDescent="0.3">
      <c r="A369" s="2">
        <v>27692</v>
      </c>
      <c r="B369">
        <v>43.68</v>
      </c>
      <c r="C369">
        <v>-33.68</v>
      </c>
      <c r="D369">
        <v>-34.79</v>
      </c>
    </row>
    <row r="370" spans="1:4" x14ac:dyDescent="0.3">
      <c r="A370" s="2">
        <v>27698</v>
      </c>
      <c r="B370">
        <v>43.76</v>
      </c>
      <c r="C370">
        <v>-33.76</v>
      </c>
      <c r="D370">
        <v>-34.869999999999898</v>
      </c>
    </row>
    <row r="371" spans="1:4" x14ac:dyDescent="0.3">
      <c r="A371" s="2">
        <v>27703</v>
      </c>
      <c r="B371">
        <v>43.78</v>
      </c>
      <c r="C371">
        <v>-33.78</v>
      </c>
      <c r="D371">
        <v>-34.89</v>
      </c>
    </row>
    <row r="372" spans="1:4" x14ac:dyDescent="0.3">
      <c r="A372" s="2">
        <v>27708</v>
      </c>
      <c r="B372">
        <v>43.73</v>
      </c>
      <c r="C372">
        <v>-33.729999999999897</v>
      </c>
      <c r="D372">
        <v>-34.840000000000003</v>
      </c>
    </row>
    <row r="373" spans="1:4" x14ac:dyDescent="0.3">
      <c r="A373" s="2">
        <v>27733</v>
      </c>
      <c r="B373">
        <v>43.78</v>
      </c>
      <c r="C373">
        <v>-33.78</v>
      </c>
      <c r="D373">
        <v>-34.89</v>
      </c>
    </row>
    <row r="374" spans="1:4" x14ac:dyDescent="0.3">
      <c r="A374" s="2">
        <v>27748</v>
      </c>
      <c r="B374">
        <v>44.48</v>
      </c>
      <c r="C374">
        <v>-34.479999999999897</v>
      </c>
      <c r="D374">
        <v>-35.590000000000003</v>
      </c>
    </row>
    <row r="375" spans="1:4" x14ac:dyDescent="0.3">
      <c r="A375" s="2">
        <v>27753</v>
      </c>
      <c r="B375">
        <v>44.48</v>
      </c>
      <c r="C375">
        <v>-34.479999999999897</v>
      </c>
      <c r="D375">
        <v>-35.590000000000003</v>
      </c>
    </row>
    <row r="376" spans="1:4" x14ac:dyDescent="0.3">
      <c r="A376" s="2">
        <v>27759</v>
      </c>
      <c r="B376">
        <v>44.31</v>
      </c>
      <c r="C376">
        <v>-34.31</v>
      </c>
      <c r="D376">
        <v>-35.42</v>
      </c>
    </row>
    <row r="377" spans="1:4" x14ac:dyDescent="0.3">
      <c r="A377" s="2">
        <v>27764</v>
      </c>
      <c r="B377">
        <v>44.52</v>
      </c>
      <c r="C377">
        <v>-34.520000000000003</v>
      </c>
      <c r="D377">
        <v>-35.630000000000003</v>
      </c>
    </row>
    <row r="378" spans="1:4" x14ac:dyDescent="0.3">
      <c r="A378" s="2">
        <v>27769</v>
      </c>
      <c r="B378">
        <v>44.45</v>
      </c>
      <c r="C378">
        <v>-34.450000000000003</v>
      </c>
      <c r="D378">
        <v>-35.56</v>
      </c>
    </row>
    <row r="379" spans="1:4" x14ac:dyDescent="0.3">
      <c r="A379" s="2">
        <v>27774</v>
      </c>
      <c r="B379">
        <v>44.53</v>
      </c>
      <c r="C379">
        <v>-34.53</v>
      </c>
      <c r="D379">
        <v>-35.64</v>
      </c>
    </row>
    <row r="380" spans="1:4" x14ac:dyDescent="0.3">
      <c r="A380" s="2">
        <v>27779</v>
      </c>
      <c r="B380">
        <v>44.53</v>
      </c>
      <c r="C380">
        <v>-34.53</v>
      </c>
      <c r="D380">
        <v>-35.64</v>
      </c>
    </row>
    <row r="381" spans="1:4" x14ac:dyDescent="0.3">
      <c r="A381" s="2">
        <v>27784</v>
      </c>
      <c r="B381">
        <v>44.5</v>
      </c>
      <c r="C381">
        <v>-34.5</v>
      </c>
      <c r="D381">
        <v>-35.61</v>
      </c>
    </row>
    <row r="382" spans="1:4" x14ac:dyDescent="0.3">
      <c r="A382" s="2">
        <v>27790</v>
      </c>
      <c r="B382">
        <v>44.38</v>
      </c>
      <c r="C382">
        <v>-34.380000000000003</v>
      </c>
      <c r="D382">
        <v>-35.49</v>
      </c>
    </row>
    <row r="383" spans="1:4" x14ac:dyDescent="0.3">
      <c r="A383" s="2">
        <v>27795</v>
      </c>
      <c r="B383">
        <v>44.6</v>
      </c>
      <c r="C383">
        <v>-34.6</v>
      </c>
      <c r="D383">
        <v>-35.71</v>
      </c>
    </row>
    <row r="384" spans="1:4" x14ac:dyDescent="0.3">
      <c r="A384" s="2">
        <v>27800</v>
      </c>
      <c r="B384">
        <v>44.41</v>
      </c>
      <c r="C384">
        <v>-34.409999999999897</v>
      </c>
      <c r="D384">
        <v>-35.520000000000003</v>
      </c>
    </row>
    <row r="385" spans="1:4" x14ac:dyDescent="0.3">
      <c r="A385" s="2">
        <v>27805</v>
      </c>
      <c r="B385">
        <v>44.6</v>
      </c>
      <c r="C385">
        <v>-34.6</v>
      </c>
      <c r="D385">
        <v>-35.71</v>
      </c>
    </row>
    <row r="386" spans="1:4" x14ac:dyDescent="0.3">
      <c r="A386" s="2">
        <v>27810</v>
      </c>
      <c r="B386">
        <v>44.61</v>
      </c>
      <c r="C386">
        <v>-34.61</v>
      </c>
      <c r="D386">
        <v>-35.72</v>
      </c>
    </row>
    <row r="387" spans="1:4" x14ac:dyDescent="0.3">
      <c r="A387" s="2">
        <v>27815</v>
      </c>
      <c r="B387">
        <v>44.68</v>
      </c>
      <c r="C387">
        <v>-34.68</v>
      </c>
      <c r="D387">
        <v>-35.79</v>
      </c>
    </row>
    <row r="388" spans="1:4" x14ac:dyDescent="0.3">
      <c r="A388" s="2">
        <v>27819</v>
      </c>
      <c r="B388">
        <v>44.65</v>
      </c>
      <c r="C388">
        <v>-34.65</v>
      </c>
      <c r="D388">
        <v>-35.76</v>
      </c>
    </row>
    <row r="389" spans="1:4" x14ac:dyDescent="0.3">
      <c r="A389" s="2">
        <v>27824</v>
      </c>
      <c r="B389">
        <v>44.71</v>
      </c>
      <c r="C389">
        <v>-34.71</v>
      </c>
      <c r="D389">
        <v>-35.82</v>
      </c>
    </row>
    <row r="390" spans="1:4" x14ac:dyDescent="0.3">
      <c r="A390" s="2">
        <v>27829</v>
      </c>
      <c r="B390">
        <v>44.35</v>
      </c>
      <c r="C390">
        <v>-34.35</v>
      </c>
      <c r="D390">
        <v>-35.46</v>
      </c>
    </row>
    <row r="391" spans="1:4" x14ac:dyDescent="0.3">
      <c r="A391" s="2">
        <v>27834</v>
      </c>
      <c r="B391">
        <v>44.8</v>
      </c>
      <c r="C391">
        <v>-34.799999999999898</v>
      </c>
      <c r="D391">
        <v>-35.909999999999897</v>
      </c>
    </row>
    <row r="392" spans="1:4" x14ac:dyDescent="0.3">
      <c r="A392" s="2">
        <v>27839</v>
      </c>
      <c r="B392">
        <v>44.78</v>
      </c>
      <c r="C392">
        <v>-34.78</v>
      </c>
      <c r="D392">
        <v>-35.89</v>
      </c>
    </row>
    <row r="393" spans="1:4" x14ac:dyDescent="0.3">
      <c r="A393" s="2">
        <v>27844</v>
      </c>
      <c r="B393">
        <v>44.8</v>
      </c>
      <c r="C393">
        <v>-34.799999999999898</v>
      </c>
      <c r="D393">
        <v>-35.909999999999897</v>
      </c>
    </row>
    <row r="394" spans="1:4" x14ac:dyDescent="0.3">
      <c r="A394" s="2">
        <v>27850</v>
      </c>
      <c r="B394">
        <v>44.72</v>
      </c>
      <c r="C394">
        <v>-34.72</v>
      </c>
      <c r="D394">
        <v>-35.83</v>
      </c>
    </row>
    <row r="395" spans="1:4" x14ac:dyDescent="0.3">
      <c r="A395" s="2">
        <v>27855</v>
      </c>
      <c r="B395">
        <v>44.8</v>
      </c>
      <c r="C395">
        <v>-34.799999999999898</v>
      </c>
      <c r="D395">
        <v>-35.909999999999897</v>
      </c>
    </row>
    <row r="396" spans="1:4" x14ac:dyDescent="0.3">
      <c r="A396" s="2">
        <v>27860</v>
      </c>
      <c r="B396">
        <v>44.82</v>
      </c>
      <c r="C396">
        <v>-34.82</v>
      </c>
      <c r="D396">
        <v>-35.93</v>
      </c>
    </row>
    <row r="397" spans="1:4" x14ac:dyDescent="0.3">
      <c r="A397" s="2">
        <v>27865</v>
      </c>
      <c r="B397">
        <v>45.01</v>
      </c>
      <c r="C397">
        <v>-35.01</v>
      </c>
      <c r="D397">
        <v>-36.119999999999898</v>
      </c>
    </row>
    <row r="398" spans="1:4" x14ac:dyDescent="0.3">
      <c r="A398" s="2">
        <v>27870</v>
      </c>
      <c r="B398">
        <v>44.95</v>
      </c>
      <c r="C398">
        <v>-34.950000000000003</v>
      </c>
      <c r="D398">
        <v>-36.06</v>
      </c>
    </row>
    <row r="399" spans="1:4" x14ac:dyDescent="0.3">
      <c r="A399" s="2">
        <v>27875</v>
      </c>
      <c r="B399">
        <v>44.88</v>
      </c>
      <c r="C399">
        <v>-34.880000000000003</v>
      </c>
      <c r="D399">
        <v>-35.99</v>
      </c>
    </row>
    <row r="400" spans="1:4" x14ac:dyDescent="0.3">
      <c r="A400" s="2">
        <v>27880</v>
      </c>
      <c r="B400">
        <v>45.11</v>
      </c>
      <c r="C400">
        <v>-35.11</v>
      </c>
      <c r="D400">
        <v>-36.22</v>
      </c>
    </row>
    <row r="401" spans="1:4" x14ac:dyDescent="0.3">
      <c r="A401" s="2">
        <v>27885</v>
      </c>
      <c r="B401">
        <v>45.15</v>
      </c>
      <c r="C401">
        <v>-35.15</v>
      </c>
      <c r="D401">
        <v>-36.26</v>
      </c>
    </row>
    <row r="402" spans="1:4" x14ac:dyDescent="0.3">
      <c r="A402" s="2">
        <v>27890</v>
      </c>
      <c r="B402">
        <v>45.08</v>
      </c>
      <c r="C402">
        <v>-35.08</v>
      </c>
      <c r="D402">
        <v>-36.19</v>
      </c>
    </row>
    <row r="403" spans="1:4" x14ac:dyDescent="0.3">
      <c r="A403" s="2">
        <v>27895</v>
      </c>
      <c r="B403">
        <v>45.19</v>
      </c>
      <c r="C403">
        <v>-35.19</v>
      </c>
      <c r="D403">
        <v>-36.299999999999898</v>
      </c>
    </row>
    <row r="404" spans="1:4" x14ac:dyDescent="0.3">
      <c r="A404" s="2">
        <v>27900</v>
      </c>
      <c r="B404">
        <v>45.2</v>
      </c>
      <c r="C404">
        <v>-35.200000000000003</v>
      </c>
      <c r="D404">
        <v>-36.31</v>
      </c>
    </row>
    <row r="405" spans="1:4" x14ac:dyDescent="0.3">
      <c r="A405" s="2">
        <v>27905</v>
      </c>
      <c r="B405">
        <v>45.05</v>
      </c>
      <c r="C405">
        <v>-35.049999999999898</v>
      </c>
      <c r="D405">
        <v>-36.159999999999897</v>
      </c>
    </row>
    <row r="406" spans="1:4" x14ac:dyDescent="0.3">
      <c r="A406" s="2">
        <v>27910</v>
      </c>
      <c r="B406">
        <v>45.23</v>
      </c>
      <c r="C406">
        <v>-35.229999999999897</v>
      </c>
      <c r="D406">
        <v>-36.340000000000003</v>
      </c>
    </row>
    <row r="407" spans="1:4" x14ac:dyDescent="0.3">
      <c r="A407" s="2">
        <v>27916</v>
      </c>
      <c r="B407">
        <v>45.16</v>
      </c>
      <c r="C407">
        <v>-35.159999999999897</v>
      </c>
      <c r="D407">
        <v>-36.270000000000003</v>
      </c>
    </row>
    <row r="408" spans="1:4" x14ac:dyDescent="0.3">
      <c r="A408" s="2">
        <v>27921</v>
      </c>
      <c r="B408">
        <v>45.31</v>
      </c>
      <c r="C408">
        <v>-35.31</v>
      </c>
      <c r="D408">
        <v>-36.42</v>
      </c>
    </row>
    <row r="409" spans="1:4" x14ac:dyDescent="0.3">
      <c r="A409" s="2">
        <v>27926</v>
      </c>
      <c r="B409">
        <v>45.43</v>
      </c>
      <c r="C409">
        <v>-35.43</v>
      </c>
      <c r="D409">
        <v>-36.54</v>
      </c>
    </row>
    <row r="410" spans="1:4" x14ac:dyDescent="0.3">
      <c r="A410" s="2">
        <v>27931</v>
      </c>
      <c r="B410">
        <v>45.3</v>
      </c>
      <c r="C410">
        <v>-35.299999999999898</v>
      </c>
      <c r="D410">
        <v>-36.409999999999897</v>
      </c>
    </row>
    <row r="411" spans="1:4" x14ac:dyDescent="0.3">
      <c r="A411" s="2">
        <v>27936</v>
      </c>
      <c r="B411">
        <v>45.41</v>
      </c>
      <c r="C411">
        <v>-35.409999999999897</v>
      </c>
      <c r="D411">
        <v>-36.520000000000003</v>
      </c>
    </row>
    <row r="412" spans="1:4" x14ac:dyDescent="0.3">
      <c r="A412" s="2">
        <v>27946</v>
      </c>
      <c r="B412">
        <v>45.41</v>
      </c>
      <c r="C412">
        <v>-35.409999999999897</v>
      </c>
      <c r="D412">
        <v>-36.520000000000003</v>
      </c>
    </row>
    <row r="413" spans="1:4" x14ac:dyDescent="0.3">
      <c r="A413" s="2">
        <v>27951</v>
      </c>
      <c r="B413">
        <v>45.53</v>
      </c>
      <c r="C413">
        <v>-35.53</v>
      </c>
      <c r="D413">
        <v>-36.64</v>
      </c>
    </row>
    <row r="414" spans="1:4" x14ac:dyDescent="0.3">
      <c r="A414" s="2">
        <v>27956</v>
      </c>
      <c r="B414">
        <v>45.42</v>
      </c>
      <c r="C414">
        <v>-35.42</v>
      </c>
      <c r="D414">
        <v>-36.53</v>
      </c>
    </row>
    <row r="415" spans="1:4" x14ac:dyDescent="0.3">
      <c r="A415" s="2">
        <v>27961</v>
      </c>
      <c r="B415">
        <v>45.7</v>
      </c>
      <c r="C415">
        <v>-35.700000000000003</v>
      </c>
      <c r="D415">
        <v>-36.81</v>
      </c>
    </row>
    <row r="416" spans="1:4" x14ac:dyDescent="0.3">
      <c r="A416" s="2">
        <v>27966</v>
      </c>
      <c r="B416">
        <v>45.69</v>
      </c>
      <c r="C416">
        <v>-35.69</v>
      </c>
      <c r="D416">
        <v>-36.799999999999898</v>
      </c>
    </row>
    <row r="417" spans="1:4" x14ac:dyDescent="0.3">
      <c r="A417" s="2">
        <v>27972</v>
      </c>
      <c r="B417">
        <v>45.7</v>
      </c>
      <c r="C417">
        <v>-35.700000000000003</v>
      </c>
      <c r="D417">
        <v>-36.81</v>
      </c>
    </row>
    <row r="418" spans="1:4" x14ac:dyDescent="0.3">
      <c r="A418" s="2">
        <v>27977</v>
      </c>
      <c r="B418">
        <v>45.9</v>
      </c>
      <c r="C418">
        <v>-35.9</v>
      </c>
      <c r="D418">
        <v>-37.01</v>
      </c>
    </row>
    <row r="419" spans="1:4" x14ac:dyDescent="0.3">
      <c r="A419" s="2">
        <v>27982</v>
      </c>
      <c r="B419">
        <v>46</v>
      </c>
      <c r="C419">
        <v>-36</v>
      </c>
      <c r="D419">
        <v>-37.11</v>
      </c>
    </row>
    <row r="420" spans="1:4" x14ac:dyDescent="0.3">
      <c r="A420" s="2">
        <v>27987</v>
      </c>
      <c r="B420">
        <v>45.96</v>
      </c>
      <c r="C420">
        <v>-35.96</v>
      </c>
      <c r="D420">
        <v>-37.07</v>
      </c>
    </row>
    <row r="421" spans="1:4" x14ac:dyDescent="0.3">
      <c r="A421" s="2">
        <v>27992</v>
      </c>
      <c r="B421">
        <v>45.92</v>
      </c>
      <c r="C421">
        <v>-35.92</v>
      </c>
      <c r="D421">
        <v>-37.03</v>
      </c>
    </row>
    <row r="422" spans="1:4" x14ac:dyDescent="0.3">
      <c r="A422" s="2">
        <v>27997</v>
      </c>
      <c r="B422">
        <v>46.11</v>
      </c>
      <c r="C422">
        <v>-36.11</v>
      </c>
      <c r="D422">
        <v>-37.22</v>
      </c>
    </row>
    <row r="423" spans="1:4" x14ac:dyDescent="0.3">
      <c r="A423" s="2">
        <v>28003</v>
      </c>
      <c r="B423">
        <v>46.12</v>
      </c>
      <c r="C423">
        <v>-36.119999999999898</v>
      </c>
      <c r="D423">
        <v>-37.229999999999897</v>
      </c>
    </row>
    <row r="424" spans="1:4" x14ac:dyDescent="0.3">
      <c r="A424" s="2">
        <v>28008</v>
      </c>
      <c r="B424">
        <v>46.06</v>
      </c>
      <c r="C424">
        <v>-36.06</v>
      </c>
      <c r="D424">
        <v>-37.17</v>
      </c>
    </row>
    <row r="425" spans="1:4" x14ac:dyDescent="0.3">
      <c r="A425" s="2">
        <v>28013</v>
      </c>
      <c r="B425">
        <v>46.09</v>
      </c>
      <c r="C425">
        <v>-36.090000000000003</v>
      </c>
      <c r="D425">
        <v>-37.200000000000003</v>
      </c>
    </row>
    <row r="426" spans="1:4" x14ac:dyDescent="0.3">
      <c r="A426" s="2">
        <v>28018</v>
      </c>
      <c r="B426">
        <v>46.1</v>
      </c>
      <c r="C426">
        <v>-36.1</v>
      </c>
      <c r="D426">
        <v>-37.21</v>
      </c>
    </row>
    <row r="427" spans="1:4" x14ac:dyDescent="0.3">
      <c r="A427" s="2">
        <v>28023</v>
      </c>
      <c r="B427">
        <v>45.92</v>
      </c>
      <c r="C427">
        <v>-35.92</v>
      </c>
      <c r="D427">
        <v>-37.03</v>
      </c>
    </row>
    <row r="428" spans="1:4" x14ac:dyDescent="0.3">
      <c r="A428" s="2">
        <v>28028</v>
      </c>
      <c r="B428">
        <v>46.06</v>
      </c>
      <c r="C428">
        <v>-36.06</v>
      </c>
      <c r="D428">
        <v>-37.17</v>
      </c>
    </row>
    <row r="429" spans="1:4" x14ac:dyDescent="0.3">
      <c r="A429" s="2">
        <v>28033</v>
      </c>
      <c r="B429">
        <v>45.96</v>
      </c>
      <c r="C429">
        <v>-35.96</v>
      </c>
      <c r="D429">
        <v>-37.07</v>
      </c>
    </row>
    <row r="430" spans="1:4" x14ac:dyDescent="0.3">
      <c r="A430" s="2">
        <v>28038</v>
      </c>
      <c r="B430">
        <v>45.95</v>
      </c>
      <c r="C430">
        <v>-35.950000000000003</v>
      </c>
      <c r="D430">
        <v>-37.06</v>
      </c>
    </row>
    <row r="431" spans="1:4" x14ac:dyDescent="0.3">
      <c r="A431" s="2">
        <v>28043</v>
      </c>
      <c r="B431">
        <v>46.08</v>
      </c>
      <c r="C431">
        <v>-36.08</v>
      </c>
      <c r="D431">
        <v>-37.19</v>
      </c>
    </row>
    <row r="432" spans="1:4" x14ac:dyDescent="0.3">
      <c r="A432" s="2">
        <v>28048</v>
      </c>
      <c r="B432">
        <v>45.81</v>
      </c>
      <c r="C432">
        <v>-35.81</v>
      </c>
      <c r="D432">
        <v>-36.92</v>
      </c>
    </row>
    <row r="433" spans="1:4" x14ac:dyDescent="0.3">
      <c r="A433" s="2">
        <v>28053</v>
      </c>
      <c r="B433">
        <v>45.73</v>
      </c>
      <c r="C433">
        <v>-35.729999999999897</v>
      </c>
      <c r="D433">
        <v>-36.840000000000003</v>
      </c>
    </row>
    <row r="434" spans="1:4" x14ac:dyDescent="0.3">
      <c r="A434" s="2">
        <v>28058</v>
      </c>
      <c r="B434">
        <v>45.7</v>
      </c>
      <c r="C434">
        <v>-35.700000000000003</v>
      </c>
      <c r="D434">
        <v>-36.81</v>
      </c>
    </row>
    <row r="435" spans="1:4" x14ac:dyDescent="0.3">
      <c r="A435" s="2">
        <v>28064</v>
      </c>
      <c r="B435">
        <v>45.56</v>
      </c>
      <c r="C435">
        <v>-35.56</v>
      </c>
      <c r="D435">
        <v>-36.67</v>
      </c>
    </row>
    <row r="436" spans="1:4" x14ac:dyDescent="0.3">
      <c r="A436" s="2">
        <v>28069</v>
      </c>
      <c r="B436">
        <v>45.69</v>
      </c>
      <c r="C436">
        <v>-35.69</v>
      </c>
      <c r="D436">
        <v>-36.799999999999898</v>
      </c>
    </row>
    <row r="437" spans="1:4" x14ac:dyDescent="0.3">
      <c r="A437" s="2">
        <v>28074</v>
      </c>
      <c r="B437">
        <v>45.75</v>
      </c>
      <c r="C437">
        <v>-35.75</v>
      </c>
      <c r="D437">
        <v>-36.86</v>
      </c>
    </row>
    <row r="438" spans="1:4" x14ac:dyDescent="0.3">
      <c r="A438" s="2">
        <v>28079</v>
      </c>
      <c r="B438">
        <v>45.73</v>
      </c>
      <c r="C438">
        <v>-35.729999999999897</v>
      </c>
      <c r="D438">
        <v>-36.840000000000003</v>
      </c>
    </row>
    <row r="439" spans="1:4" x14ac:dyDescent="0.3">
      <c r="A439" s="2">
        <v>28084</v>
      </c>
      <c r="B439">
        <v>45.63</v>
      </c>
      <c r="C439">
        <v>-35.630000000000003</v>
      </c>
      <c r="D439">
        <v>-36.74</v>
      </c>
    </row>
    <row r="440" spans="1:4" x14ac:dyDescent="0.3">
      <c r="A440" s="2">
        <v>28089</v>
      </c>
      <c r="B440">
        <v>45.9</v>
      </c>
      <c r="C440">
        <v>-35.9</v>
      </c>
      <c r="D440">
        <v>-37.01</v>
      </c>
    </row>
    <row r="441" spans="1:4" x14ac:dyDescent="0.3">
      <c r="A441" s="2">
        <v>28094</v>
      </c>
      <c r="B441">
        <v>45.75</v>
      </c>
      <c r="C441">
        <v>-35.75</v>
      </c>
      <c r="D441">
        <v>-36.86</v>
      </c>
    </row>
    <row r="442" spans="1:4" x14ac:dyDescent="0.3">
      <c r="A442" s="2">
        <v>28099</v>
      </c>
      <c r="B442">
        <v>45.86</v>
      </c>
      <c r="C442">
        <v>-35.86</v>
      </c>
      <c r="D442">
        <v>-36.97</v>
      </c>
    </row>
    <row r="443" spans="1:4" x14ac:dyDescent="0.3">
      <c r="A443" s="2">
        <v>28104</v>
      </c>
      <c r="B443">
        <v>45.85</v>
      </c>
      <c r="C443">
        <v>-35.85</v>
      </c>
      <c r="D443">
        <v>-36.96</v>
      </c>
    </row>
    <row r="444" spans="1:4" x14ac:dyDescent="0.3">
      <c r="A444" s="2">
        <v>28109</v>
      </c>
      <c r="B444">
        <v>45.75</v>
      </c>
      <c r="C444">
        <v>-35.75</v>
      </c>
      <c r="D444">
        <v>-36.86</v>
      </c>
    </row>
    <row r="445" spans="1:4" x14ac:dyDescent="0.3">
      <c r="A445" s="2">
        <v>28114</v>
      </c>
      <c r="B445">
        <v>45.75</v>
      </c>
      <c r="C445">
        <v>-35.75</v>
      </c>
      <c r="D445">
        <v>-36.86</v>
      </c>
    </row>
    <row r="446" spans="1:4" x14ac:dyDescent="0.3">
      <c r="A446" s="2">
        <v>28119</v>
      </c>
      <c r="B446">
        <v>45.72</v>
      </c>
      <c r="C446">
        <v>-35.72</v>
      </c>
      <c r="D446">
        <v>-36.83</v>
      </c>
    </row>
    <row r="447" spans="1:4" x14ac:dyDescent="0.3">
      <c r="A447" s="2">
        <v>28125</v>
      </c>
      <c r="B447">
        <v>45.7</v>
      </c>
      <c r="C447">
        <v>-35.700000000000003</v>
      </c>
      <c r="D447">
        <v>-36.81</v>
      </c>
    </row>
    <row r="448" spans="1:4" x14ac:dyDescent="0.3">
      <c r="A448" s="2">
        <v>28130</v>
      </c>
      <c r="B448">
        <v>45.74</v>
      </c>
      <c r="C448">
        <v>-35.74</v>
      </c>
      <c r="D448">
        <v>-36.85</v>
      </c>
    </row>
    <row r="449" spans="1:4" x14ac:dyDescent="0.3">
      <c r="A449" s="2">
        <v>28135</v>
      </c>
      <c r="B449">
        <v>45.75</v>
      </c>
      <c r="C449">
        <v>-35.75</v>
      </c>
      <c r="D449">
        <v>-36.86</v>
      </c>
    </row>
    <row r="450" spans="1:4" x14ac:dyDescent="0.3">
      <c r="A450" s="2">
        <v>28140</v>
      </c>
      <c r="B450">
        <v>45.6</v>
      </c>
      <c r="C450">
        <v>-35.6</v>
      </c>
      <c r="D450">
        <v>-36.71</v>
      </c>
    </row>
    <row r="451" spans="1:4" x14ac:dyDescent="0.3">
      <c r="A451" s="2">
        <v>28145</v>
      </c>
      <c r="B451">
        <v>45.76</v>
      </c>
      <c r="C451">
        <v>-35.76</v>
      </c>
      <c r="D451">
        <v>-36.869999999999898</v>
      </c>
    </row>
    <row r="452" spans="1:4" x14ac:dyDescent="0.3">
      <c r="A452" s="2">
        <v>28150</v>
      </c>
      <c r="B452">
        <v>45.65</v>
      </c>
      <c r="C452">
        <v>-35.65</v>
      </c>
      <c r="D452">
        <v>-36.76</v>
      </c>
    </row>
    <row r="453" spans="1:4" x14ac:dyDescent="0.3">
      <c r="A453" s="2">
        <v>28156</v>
      </c>
      <c r="B453">
        <v>45.85</v>
      </c>
      <c r="C453">
        <v>-35.85</v>
      </c>
      <c r="D453">
        <v>-36.96</v>
      </c>
    </row>
    <row r="454" spans="1:4" x14ac:dyDescent="0.3">
      <c r="A454" s="2">
        <v>28161</v>
      </c>
      <c r="B454">
        <v>45.82</v>
      </c>
      <c r="C454">
        <v>-35.82</v>
      </c>
      <c r="D454">
        <v>-36.93</v>
      </c>
    </row>
    <row r="455" spans="1:4" x14ac:dyDescent="0.3">
      <c r="A455" s="2">
        <v>28166</v>
      </c>
      <c r="B455">
        <v>45.91</v>
      </c>
      <c r="C455">
        <v>-35.909999999999897</v>
      </c>
      <c r="D455">
        <v>-37.020000000000003</v>
      </c>
    </row>
    <row r="456" spans="1:4" x14ac:dyDescent="0.3">
      <c r="A456" s="2">
        <v>28171</v>
      </c>
      <c r="B456">
        <v>45.82</v>
      </c>
      <c r="C456">
        <v>-35.82</v>
      </c>
      <c r="D456">
        <v>-36.93</v>
      </c>
    </row>
    <row r="457" spans="1:4" x14ac:dyDescent="0.3">
      <c r="A457" s="2">
        <v>28176</v>
      </c>
      <c r="B457">
        <v>45.82</v>
      </c>
      <c r="C457">
        <v>-35.82</v>
      </c>
      <c r="D457">
        <v>-36.93</v>
      </c>
    </row>
    <row r="458" spans="1:4" x14ac:dyDescent="0.3">
      <c r="A458" s="2">
        <v>28181</v>
      </c>
      <c r="B458">
        <v>45.87</v>
      </c>
      <c r="C458">
        <v>-35.869999999999898</v>
      </c>
      <c r="D458">
        <v>-36.979999999999897</v>
      </c>
    </row>
    <row r="459" spans="1:4" x14ac:dyDescent="0.3">
      <c r="A459" s="2">
        <v>28184</v>
      </c>
      <c r="B459">
        <v>45.78</v>
      </c>
      <c r="C459">
        <v>-35.78</v>
      </c>
      <c r="D459">
        <v>-36.89</v>
      </c>
    </row>
    <row r="460" spans="1:4" x14ac:dyDescent="0.3">
      <c r="A460" s="2">
        <v>28189</v>
      </c>
      <c r="B460">
        <v>45.88</v>
      </c>
      <c r="C460">
        <v>-35.880000000000003</v>
      </c>
      <c r="D460">
        <v>-36.99</v>
      </c>
    </row>
    <row r="461" spans="1:4" x14ac:dyDescent="0.3">
      <c r="A461" s="2">
        <v>28194</v>
      </c>
      <c r="B461">
        <v>45.98</v>
      </c>
      <c r="C461">
        <v>-35.979999999999897</v>
      </c>
      <c r="D461">
        <v>-37.090000000000003</v>
      </c>
    </row>
    <row r="462" spans="1:4" x14ac:dyDescent="0.3">
      <c r="A462" s="2">
        <v>28199</v>
      </c>
      <c r="B462">
        <v>45.82</v>
      </c>
      <c r="C462">
        <v>-35.82</v>
      </c>
      <c r="D462">
        <v>-36.93</v>
      </c>
    </row>
    <row r="463" spans="1:4" x14ac:dyDescent="0.3">
      <c r="A463" s="2">
        <v>28204</v>
      </c>
      <c r="B463">
        <v>45.94</v>
      </c>
      <c r="C463">
        <v>-35.94</v>
      </c>
      <c r="D463">
        <v>-37.049999999999898</v>
      </c>
    </row>
    <row r="464" spans="1:4" x14ac:dyDescent="0.3">
      <c r="A464" s="2">
        <v>28209</v>
      </c>
      <c r="B464">
        <v>46.25</v>
      </c>
      <c r="C464">
        <v>-36.25</v>
      </c>
      <c r="D464">
        <v>-37.36</v>
      </c>
    </row>
    <row r="465" spans="1:4" x14ac:dyDescent="0.3">
      <c r="A465" s="2">
        <v>28215</v>
      </c>
      <c r="B465">
        <v>46.33</v>
      </c>
      <c r="C465">
        <v>-36.33</v>
      </c>
      <c r="D465">
        <v>-37.44</v>
      </c>
    </row>
    <row r="466" spans="1:4" x14ac:dyDescent="0.3">
      <c r="A466" s="2">
        <v>28220</v>
      </c>
      <c r="B466">
        <v>46.3</v>
      </c>
      <c r="C466">
        <v>-36.299999999999898</v>
      </c>
      <c r="D466">
        <v>-37.409999999999897</v>
      </c>
    </row>
    <row r="467" spans="1:4" x14ac:dyDescent="0.3">
      <c r="A467" s="2">
        <v>28225</v>
      </c>
      <c r="B467">
        <v>46.35</v>
      </c>
      <c r="C467">
        <v>-36.35</v>
      </c>
      <c r="D467">
        <v>-37.46</v>
      </c>
    </row>
    <row r="468" spans="1:4" x14ac:dyDescent="0.3">
      <c r="A468" s="2">
        <v>28230</v>
      </c>
      <c r="B468">
        <v>46.32</v>
      </c>
      <c r="C468">
        <v>-36.32</v>
      </c>
      <c r="D468">
        <v>-37.43</v>
      </c>
    </row>
    <row r="469" spans="1:4" x14ac:dyDescent="0.3">
      <c r="A469" s="2">
        <v>28235</v>
      </c>
      <c r="B469">
        <v>46.43</v>
      </c>
      <c r="C469">
        <v>-36.43</v>
      </c>
      <c r="D469">
        <v>-37.54</v>
      </c>
    </row>
    <row r="470" spans="1:4" x14ac:dyDescent="0.3">
      <c r="A470" s="2">
        <v>28240</v>
      </c>
      <c r="B470">
        <v>46.29</v>
      </c>
      <c r="C470">
        <v>-36.29</v>
      </c>
      <c r="D470">
        <v>-37.4</v>
      </c>
    </row>
    <row r="471" spans="1:4" x14ac:dyDescent="0.3">
      <c r="A471" s="2">
        <v>28245</v>
      </c>
      <c r="B471">
        <v>46.51</v>
      </c>
      <c r="C471">
        <v>-36.51</v>
      </c>
      <c r="D471">
        <v>-37.619999999999898</v>
      </c>
    </row>
    <row r="472" spans="1:4" x14ac:dyDescent="0.3">
      <c r="A472" s="2">
        <v>28250</v>
      </c>
      <c r="B472">
        <v>46.42</v>
      </c>
      <c r="C472">
        <v>-36.42</v>
      </c>
      <c r="D472">
        <v>-37.53</v>
      </c>
    </row>
    <row r="473" spans="1:4" x14ac:dyDescent="0.3">
      <c r="A473" s="2">
        <v>28255</v>
      </c>
      <c r="B473">
        <v>46.41</v>
      </c>
      <c r="C473">
        <v>-36.409999999999897</v>
      </c>
      <c r="D473">
        <v>-37.520000000000003</v>
      </c>
    </row>
    <row r="474" spans="1:4" x14ac:dyDescent="0.3">
      <c r="A474" s="2">
        <v>28260</v>
      </c>
      <c r="B474">
        <v>46.52</v>
      </c>
      <c r="C474">
        <v>-36.520000000000003</v>
      </c>
      <c r="D474">
        <v>-37.630000000000003</v>
      </c>
    </row>
    <row r="475" spans="1:4" x14ac:dyDescent="0.3">
      <c r="A475" s="2">
        <v>28265</v>
      </c>
      <c r="B475">
        <v>46.58</v>
      </c>
      <c r="C475">
        <v>-36.58</v>
      </c>
      <c r="D475">
        <v>-37.69</v>
      </c>
    </row>
    <row r="476" spans="1:4" x14ac:dyDescent="0.3">
      <c r="A476" s="2">
        <v>28270</v>
      </c>
      <c r="B476">
        <v>46.56</v>
      </c>
      <c r="C476">
        <v>-36.56</v>
      </c>
      <c r="D476">
        <v>-37.67</v>
      </c>
    </row>
    <row r="477" spans="1:4" x14ac:dyDescent="0.3">
      <c r="A477" s="2">
        <v>28276</v>
      </c>
      <c r="B477">
        <v>46.59</v>
      </c>
      <c r="C477">
        <v>-36.590000000000003</v>
      </c>
      <c r="D477">
        <v>-37.700000000000003</v>
      </c>
    </row>
    <row r="478" spans="1:4" x14ac:dyDescent="0.3">
      <c r="A478" s="2">
        <v>28281</v>
      </c>
      <c r="B478">
        <v>46.7</v>
      </c>
      <c r="C478">
        <v>-36.700000000000003</v>
      </c>
      <c r="D478">
        <v>-37.81</v>
      </c>
    </row>
    <row r="479" spans="1:4" x14ac:dyDescent="0.3">
      <c r="A479" s="2">
        <v>28286</v>
      </c>
      <c r="B479">
        <v>46.77</v>
      </c>
      <c r="C479">
        <v>-36.770000000000003</v>
      </c>
      <c r="D479">
        <v>-37.880000000000003</v>
      </c>
    </row>
    <row r="480" spans="1:4" x14ac:dyDescent="0.3">
      <c r="A480" s="2">
        <v>28291</v>
      </c>
      <c r="B480">
        <v>46.82</v>
      </c>
      <c r="C480">
        <v>-36.82</v>
      </c>
      <c r="D480">
        <v>-37.93</v>
      </c>
    </row>
    <row r="481" spans="1:4" x14ac:dyDescent="0.3">
      <c r="A481" s="2">
        <v>28296</v>
      </c>
      <c r="B481">
        <v>46.89</v>
      </c>
      <c r="C481">
        <v>-36.89</v>
      </c>
      <c r="D481">
        <v>-38</v>
      </c>
    </row>
    <row r="482" spans="1:4" x14ac:dyDescent="0.3">
      <c r="A482" s="2">
        <v>28301</v>
      </c>
      <c r="B482">
        <v>46.91</v>
      </c>
      <c r="C482">
        <v>-36.909999999999897</v>
      </c>
      <c r="D482">
        <v>-38.020000000000003</v>
      </c>
    </row>
    <row r="483" spans="1:4" x14ac:dyDescent="0.3">
      <c r="A483" s="2">
        <v>28306</v>
      </c>
      <c r="B483">
        <v>47.05</v>
      </c>
      <c r="C483">
        <v>-37.049999999999898</v>
      </c>
      <c r="D483">
        <v>-38.159999999999897</v>
      </c>
    </row>
    <row r="484" spans="1:4" x14ac:dyDescent="0.3">
      <c r="A484" s="2">
        <v>28311</v>
      </c>
      <c r="B484">
        <v>47.18</v>
      </c>
      <c r="C484">
        <v>-37.18</v>
      </c>
      <c r="D484">
        <v>-38.29</v>
      </c>
    </row>
    <row r="485" spans="1:4" x14ac:dyDescent="0.3">
      <c r="A485" s="2">
        <v>28316</v>
      </c>
      <c r="B485">
        <v>47</v>
      </c>
      <c r="C485">
        <v>-37</v>
      </c>
      <c r="D485">
        <v>-38.11</v>
      </c>
    </row>
    <row r="486" spans="1:4" x14ac:dyDescent="0.3">
      <c r="A486" s="2">
        <v>28321</v>
      </c>
      <c r="B486">
        <v>47.02</v>
      </c>
      <c r="C486">
        <v>-37.020000000000003</v>
      </c>
      <c r="D486">
        <v>-38.130000000000003</v>
      </c>
    </row>
    <row r="487" spans="1:4" x14ac:dyDescent="0.3">
      <c r="A487" s="2">
        <v>28326</v>
      </c>
      <c r="B487">
        <v>47.12</v>
      </c>
      <c r="C487">
        <v>-37.119999999999898</v>
      </c>
      <c r="D487">
        <v>-38.229999999999897</v>
      </c>
    </row>
    <row r="488" spans="1:4" x14ac:dyDescent="0.3">
      <c r="A488" s="2">
        <v>28331</v>
      </c>
      <c r="B488">
        <v>47.2</v>
      </c>
      <c r="C488">
        <v>-37.200000000000003</v>
      </c>
      <c r="D488">
        <v>-38.31</v>
      </c>
    </row>
    <row r="489" spans="1:4" x14ac:dyDescent="0.3">
      <c r="A489" s="2">
        <v>28337</v>
      </c>
      <c r="B489">
        <v>47.25</v>
      </c>
      <c r="C489">
        <v>-37.25</v>
      </c>
      <c r="D489">
        <v>-38.36</v>
      </c>
    </row>
    <row r="490" spans="1:4" x14ac:dyDescent="0.3">
      <c r="A490" s="2">
        <v>28347</v>
      </c>
      <c r="B490">
        <v>47.56</v>
      </c>
      <c r="C490">
        <v>-37.56</v>
      </c>
      <c r="D490">
        <v>-38.67</v>
      </c>
    </row>
    <row r="491" spans="1:4" x14ac:dyDescent="0.3">
      <c r="A491" s="2">
        <v>28352</v>
      </c>
      <c r="B491">
        <v>47.77</v>
      </c>
      <c r="C491">
        <v>-37.770000000000003</v>
      </c>
      <c r="D491">
        <v>-38.880000000000003</v>
      </c>
    </row>
    <row r="492" spans="1:4" x14ac:dyDescent="0.3">
      <c r="A492" s="2">
        <v>28357</v>
      </c>
      <c r="B492">
        <v>47.58</v>
      </c>
      <c r="C492">
        <v>-37.58</v>
      </c>
      <c r="D492">
        <v>-38.69</v>
      </c>
    </row>
    <row r="493" spans="1:4" x14ac:dyDescent="0.3">
      <c r="A493" s="2">
        <v>28362</v>
      </c>
      <c r="B493">
        <v>47.53</v>
      </c>
      <c r="C493">
        <v>-37.53</v>
      </c>
      <c r="D493">
        <v>-38.64</v>
      </c>
    </row>
    <row r="494" spans="1:4" x14ac:dyDescent="0.3">
      <c r="A494" s="2">
        <v>28368</v>
      </c>
      <c r="B494">
        <v>47.66</v>
      </c>
      <c r="C494">
        <v>-37.659999999999897</v>
      </c>
      <c r="D494">
        <v>-38.770000000000003</v>
      </c>
    </row>
    <row r="495" spans="1:4" x14ac:dyDescent="0.3">
      <c r="A495" s="2">
        <v>28373</v>
      </c>
      <c r="B495">
        <v>47.61</v>
      </c>
      <c r="C495">
        <v>-37.61</v>
      </c>
      <c r="D495">
        <v>-38.72</v>
      </c>
    </row>
    <row r="496" spans="1:4" x14ac:dyDescent="0.3">
      <c r="A496" s="2">
        <v>28378</v>
      </c>
      <c r="B496">
        <v>47.57</v>
      </c>
      <c r="C496">
        <v>-37.57</v>
      </c>
      <c r="D496">
        <v>-38.68</v>
      </c>
    </row>
    <row r="497" spans="1:4" x14ac:dyDescent="0.3">
      <c r="A497" s="2">
        <v>28383</v>
      </c>
      <c r="B497">
        <v>47.75</v>
      </c>
      <c r="C497">
        <v>-37.75</v>
      </c>
      <c r="D497">
        <v>-38.86</v>
      </c>
    </row>
    <row r="498" spans="1:4" x14ac:dyDescent="0.3">
      <c r="A498" s="2">
        <v>28388</v>
      </c>
      <c r="B498">
        <v>47.65</v>
      </c>
      <c r="C498">
        <v>-37.65</v>
      </c>
      <c r="D498">
        <v>-38.76</v>
      </c>
    </row>
    <row r="499" spans="1:4" x14ac:dyDescent="0.3">
      <c r="A499" s="2">
        <v>28398</v>
      </c>
      <c r="B499">
        <v>47.99</v>
      </c>
      <c r="C499">
        <v>-37.99</v>
      </c>
      <c r="D499">
        <v>-39.1</v>
      </c>
    </row>
    <row r="500" spans="1:4" x14ac:dyDescent="0.3">
      <c r="A500" s="2">
        <v>28403</v>
      </c>
      <c r="B500">
        <v>48.1</v>
      </c>
      <c r="C500">
        <v>-38.1</v>
      </c>
      <c r="D500">
        <v>-39.21</v>
      </c>
    </row>
    <row r="501" spans="1:4" x14ac:dyDescent="0.3">
      <c r="A501" s="2">
        <v>28408</v>
      </c>
      <c r="B501">
        <v>48.1</v>
      </c>
      <c r="C501">
        <v>-38.1</v>
      </c>
      <c r="D501">
        <v>-39.21</v>
      </c>
    </row>
    <row r="502" spans="1:4" x14ac:dyDescent="0.3">
      <c r="A502" s="2">
        <v>28413</v>
      </c>
      <c r="B502">
        <v>47.91</v>
      </c>
      <c r="C502">
        <v>-37.909999999999897</v>
      </c>
      <c r="D502">
        <v>-39.020000000000003</v>
      </c>
    </row>
    <row r="503" spans="1:4" x14ac:dyDescent="0.3">
      <c r="A503" s="2">
        <v>28418</v>
      </c>
      <c r="B503">
        <v>47.9</v>
      </c>
      <c r="C503">
        <v>-37.9</v>
      </c>
      <c r="D503">
        <v>-39.01</v>
      </c>
    </row>
    <row r="504" spans="1:4" x14ac:dyDescent="0.3">
      <c r="A504" s="2">
        <v>28423</v>
      </c>
      <c r="B504">
        <v>48.07</v>
      </c>
      <c r="C504">
        <v>-38.07</v>
      </c>
      <c r="D504">
        <v>-39.18</v>
      </c>
    </row>
    <row r="505" spans="1:4" x14ac:dyDescent="0.3">
      <c r="A505" s="2">
        <v>28429</v>
      </c>
      <c r="B505">
        <v>47.7</v>
      </c>
      <c r="C505">
        <v>-37.700000000000003</v>
      </c>
      <c r="D505">
        <v>-38.81</v>
      </c>
    </row>
    <row r="506" spans="1:4" x14ac:dyDescent="0.3">
      <c r="A506" s="2">
        <v>28434</v>
      </c>
      <c r="B506">
        <v>47.81</v>
      </c>
      <c r="C506">
        <v>-37.81</v>
      </c>
      <c r="D506">
        <v>-38.92</v>
      </c>
    </row>
    <row r="507" spans="1:4" x14ac:dyDescent="0.3">
      <c r="A507" s="2">
        <v>28439</v>
      </c>
      <c r="B507">
        <v>47.72</v>
      </c>
      <c r="C507">
        <v>-37.72</v>
      </c>
      <c r="D507">
        <v>-38.83</v>
      </c>
    </row>
    <row r="508" spans="1:4" x14ac:dyDescent="0.3">
      <c r="A508" s="2">
        <v>28444</v>
      </c>
      <c r="B508">
        <v>47.42</v>
      </c>
      <c r="C508">
        <v>-37.42</v>
      </c>
      <c r="D508">
        <v>-38.53</v>
      </c>
    </row>
    <row r="509" spans="1:4" x14ac:dyDescent="0.3">
      <c r="A509" s="2">
        <v>28449</v>
      </c>
      <c r="B509">
        <v>47.5</v>
      </c>
      <c r="C509">
        <v>-37.5</v>
      </c>
      <c r="D509">
        <v>-38.61</v>
      </c>
    </row>
    <row r="510" spans="1:4" x14ac:dyDescent="0.3">
      <c r="A510" s="2">
        <v>28454</v>
      </c>
      <c r="B510">
        <v>47.3</v>
      </c>
      <c r="C510">
        <v>-37.299999999999898</v>
      </c>
      <c r="D510">
        <v>-38.409999999999897</v>
      </c>
    </row>
    <row r="511" spans="1:4" x14ac:dyDescent="0.3">
      <c r="A511" s="2">
        <v>28459</v>
      </c>
      <c r="B511">
        <v>47.45</v>
      </c>
      <c r="C511">
        <v>-37.450000000000003</v>
      </c>
      <c r="D511">
        <v>-38.56</v>
      </c>
    </row>
    <row r="512" spans="1:4" x14ac:dyDescent="0.3">
      <c r="A512" s="2">
        <v>28464</v>
      </c>
      <c r="B512">
        <v>47.25</v>
      </c>
      <c r="C512">
        <v>-37.25</v>
      </c>
      <c r="D512">
        <v>-38.36</v>
      </c>
    </row>
    <row r="513" spans="1:4" x14ac:dyDescent="0.3">
      <c r="A513" s="2">
        <v>28474</v>
      </c>
      <c r="B513">
        <v>47.28</v>
      </c>
      <c r="C513">
        <v>-37.28</v>
      </c>
      <c r="D513">
        <v>-38.39</v>
      </c>
    </row>
    <row r="514" spans="1:4" x14ac:dyDescent="0.3">
      <c r="A514" s="2">
        <v>28479</v>
      </c>
      <c r="B514">
        <v>46.95</v>
      </c>
      <c r="C514">
        <v>-36.950000000000003</v>
      </c>
      <c r="D514">
        <v>-38.06</v>
      </c>
    </row>
    <row r="515" spans="1:4" x14ac:dyDescent="0.3">
      <c r="A515" s="2">
        <v>28484</v>
      </c>
      <c r="B515">
        <v>47.18</v>
      </c>
      <c r="C515">
        <v>-37.18</v>
      </c>
      <c r="D515">
        <v>-38.29</v>
      </c>
    </row>
    <row r="516" spans="1:4" x14ac:dyDescent="0.3">
      <c r="A516" s="2">
        <v>28490</v>
      </c>
      <c r="B516">
        <v>47.35</v>
      </c>
      <c r="C516">
        <v>-37.35</v>
      </c>
      <c r="D516">
        <v>-38.46</v>
      </c>
    </row>
    <row r="517" spans="1:4" x14ac:dyDescent="0.3">
      <c r="A517" s="2">
        <v>28495</v>
      </c>
      <c r="B517">
        <v>47.52</v>
      </c>
      <c r="C517">
        <v>-37.520000000000003</v>
      </c>
      <c r="D517">
        <v>-38.630000000000003</v>
      </c>
    </row>
    <row r="518" spans="1:4" x14ac:dyDescent="0.3">
      <c r="A518" s="2">
        <v>28505</v>
      </c>
      <c r="B518">
        <v>47.12</v>
      </c>
      <c r="C518">
        <v>-37.119999999999898</v>
      </c>
      <c r="D518">
        <v>-38.229999999999897</v>
      </c>
    </row>
    <row r="519" spans="1:4" x14ac:dyDescent="0.3">
      <c r="A519" s="2">
        <v>28510</v>
      </c>
      <c r="B519">
        <v>46.99</v>
      </c>
      <c r="C519">
        <v>-36.99</v>
      </c>
      <c r="D519">
        <v>-38.1</v>
      </c>
    </row>
    <row r="520" spans="1:4" x14ac:dyDescent="0.3">
      <c r="A520" s="2">
        <v>28515</v>
      </c>
      <c r="B520">
        <v>47.28</v>
      </c>
      <c r="C520">
        <v>-37.28</v>
      </c>
      <c r="D520">
        <v>-38.39</v>
      </c>
    </row>
    <row r="521" spans="1:4" x14ac:dyDescent="0.3">
      <c r="A521" s="2">
        <v>28521</v>
      </c>
      <c r="B521">
        <v>47.32</v>
      </c>
      <c r="C521">
        <v>-37.32</v>
      </c>
      <c r="D521">
        <v>-38.43</v>
      </c>
    </row>
    <row r="522" spans="1:4" x14ac:dyDescent="0.3">
      <c r="A522" s="2">
        <v>28522</v>
      </c>
      <c r="B522">
        <v>47.4</v>
      </c>
      <c r="C522">
        <v>-37.4</v>
      </c>
      <c r="D522">
        <v>-38.51</v>
      </c>
    </row>
    <row r="523" spans="1:4" x14ac:dyDescent="0.3">
      <c r="A523" s="2">
        <v>28531</v>
      </c>
      <c r="B523">
        <v>47.31</v>
      </c>
      <c r="C523">
        <v>-37.31</v>
      </c>
      <c r="D523">
        <v>-38.42</v>
      </c>
    </row>
    <row r="524" spans="1:4" x14ac:dyDescent="0.3">
      <c r="A524" s="2">
        <v>28536</v>
      </c>
      <c r="B524">
        <v>47.3</v>
      </c>
      <c r="C524">
        <v>-37.299999999999898</v>
      </c>
      <c r="D524">
        <v>-38.409999999999897</v>
      </c>
    </row>
    <row r="525" spans="1:4" x14ac:dyDescent="0.3">
      <c r="A525" s="2">
        <v>28541</v>
      </c>
      <c r="B525">
        <v>47.41</v>
      </c>
      <c r="C525">
        <v>-37.409999999999897</v>
      </c>
      <c r="D525">
        <v>-38.520000000000003</v>
      </c>
    </row>
    <row r="526" spans="1:4" x14ac:dyDescent="0.3">
      <c r="A526" s="2">
        <v>28546</v>
      </c>
      <c r="B526">
        <v>47.51</v>
      </c>
      <c r="C526">
        <v>-37.51</v>
      </c>
      <c r="D526">
        <v>-38.619999999999898</v>
      </c>
    </row>
    <row r="527" spans="1:4" x14ac:dyDescent="0.3">
      <c r="A527" s="2">
        <v>28549</v>
      </c>
      <c r="B527">
        <v>47.53</v>
      </c>
      <c r="C527">
        <v>-37.53</v>
      </c>
      <c r="D527">
        <v>-38.64</v>
      </c>
    </row>
    <row r="528" spans="1:4" x14ac:dyDescent="0.3">
      <c r="A528" s="2">
        <v>28554</v>
      </c>
      <c r="B528">
        <v>47.51</v>
      </c>
      <c r="C528">
        <v>-37.51</v>
      </c>
      <c r="D528">
        <v>-38.619999999999898</v>
      </c>
    </row>
    <row r="529" spans="1:4" x14ac:dyDescent="0.3">
      <c r="A529" s="2">
        <v>28559</v>
      </c>
      <c r="B529">
        <v>47.3</v>
      </c>
      <c r="C529">
        <v>-37.299999999999898</v>
      </c>
      <c r="D529">
        <v>-38.409999999999897</v>
      </c>
    </row>
    <row r="530" spans="1:4" x14ac:dyDescent="0.3">
      <c r="A530" s="2">
        <v>28564</v>
      </c>
      <c r="B530">
        <v>47.3</v>
      </c>
      <c r="C530">
        <v>-37.299999999999898</v>
      </c>
      <c r="D530">
        <v>-38.409999999999897</v>
      </c>
    </row>
    <row r="531" spans="1:4" x14ac:dyDescent="0.3">
      <c r="A531" s="2">
        <v>28569</v>
      </c>
      <c r="B531">
        <v>47.66</v>
      </c>
      <c r="C531">
        <v>-37.659999999999897</v>
      </c>
      <c r="D531">
        <v>-38.770000000000003</v>
      </c>
    </row>
    <row r="532" spans="1:4" x14ac:dyDescent="0.3">
      <c r="A532" s="2">
        <v>28574</v>
      </c>
      <c r="B532">
        <v>47.63</v>
      </c>
      <c r="C532">
        <v>-37.630000000000003</v>
      </c>
      <c r="D532">
        <v>-38.74</v>
      </c>
    </row>
    <row r="533" spans="1:4" x14ac:dyDescent="0.3">
      <c r="A533" s="2">
        <v>28580</v>
      </c>
      <c r="B533">
        <v>47.56</v>
      </c>
      <c r="C533">
        <v>-37.56</v>
      </c>
      <c r="D533">
        <v>-38.67</v>
      </c>
    </row>
    <row r="534" spans="1:4" x14ac:dyDescent="0.3">
      <c r="A534" s="2">
        <v>28585</v>
      </c>
      <c r="B534">
        <v>47.69</v>
      </c>
      <c r="C534">
        <v>-37.69</v>
      </c>
      <c r="D534">
        <v>-38.799999999999898</v>
      </c>
    </row>
    <row r="535" spans="1:4" x14ac:dyDescent="0.3">
      <c r="A535" s="2">
        <v>28590</v>
      </c>
      <c r="B535">
        <v>47.71</v>
      </c>
      <c r="C535">
        <v>-37.71</v>
      </c>
      <c r="D535">
        <v>-38.82</v>
      </c>
    </row>
    <row r="536" spans="1:4" x14ac:dyDescent="0.3">
      <c r="A536" s="2">
        <v>28595</v>
      </c>
      <c r="B536">
        <v>47.75</v>
      </c>
      <c r="C536">
        <v>-37.75</v>
      </c>
      <c r="D536">
        <v>-38.86</v>
      </c>
    </row>
    <row r="537" spans="1:4" x14ac:dyDescent="0.3">
      <c r="A537" s="2">
        <v>28600</v>
      </c>
      <c r="B537">
        <v>47.6</v>
      </c>
      <c r="C537">
        <v>-37.6</v>
      </c>
      <c r="D537">
        <v>-38.71</v>
      </c>
    </row>
    <row r="538" spans="1:4" x14ac:dyDescent="0.3">
      <c r="A538" s="2">
        <v>28605</v>
      </c>
      <c r="B538">
        <v>47.73</v>
      </c>
      <c r="C538">
        <v>-37.729999999999897</v>
      </c>
      <c r="D538">
        <v>-38.840000000000003</v>
      </c>
    </row>
    <row r="539" spans="1:4" x14ac:dyDescent="0.3">
      <c r="A539" s="2">
        <v>28610</v>
      </c>
      <c r="B539">
        <v>47.57</v>
      </c>
      <c r="C539">
        <v>-37.57</v>
      </c>
      <c r="D539">
        <v>-38.68</v>
      </c>
    </row>
    <row r="540" spans="1:4" x14ac:dyDescent="0.3">
      <c r="A540" s="2">
        <v>28613</v>
      </c>
      <c r="B540">
        <v>47.48</v>
      </c>
      <c r="C540">
        <v>-37.479999999999897</v>
      </c>
      <c r="D540">
        <v>-38.590000000000003</v>
      </c>
    </row>
    <row r="541" spans="1:4" x14ac:dyDescent="0.3">
      <c r="A541" s="2">
        <v>28615</v>
      </c>
      <c r="B541">
        <v>47.51</v>
      </c>
      <c r="C541">
        <v>-37.51</v>
      </c>
      <c r="D541">
        <v>-38.619999999999898</v>
      </c>
    </row>
    <row r="542" spans="1:4" x14ac:dyDescent="0.3">
      <c r="A542" s="2">
        <v>28620</v>
      </c>
      <c r="B542">
        <v>47.55</v>
      </c>
      <c r="C542">
        <v>-37.549999999999898</v>
      </c>
      <c r="D542">
        <v>-38.659999999999897</v>
      </c>
    </row>
    <row r="543" spans="1:4" x14ac:dyDescent="0.3">
      <c r="A543" s="2">
        <v>28625</v>
      </c>
      <c r="B543">
        <v>47.35</v>
      </c>
      <c r="C543">
        <v>-37.35</v>
      </c>
      <c r="D543">
        <v>-38.46</v>
      </c>
    </row>
    <row r="544" spans="1:4" x14ac:dyDescent="0.3">
      <c r="A544" s="2">
        <v>28641</v>
      </c>
      <c r="B544">
        <v>47.79</v>
      </c>
      <c r="C544">
        <v>-37.79</v>
      </c>
      <c r="D544">
        <v>-38.9</v>
      </c>
    </row>
    <row r="545" spans="1:4" x14ac:dyDescent="0.3">
      <c r="A545" s="2">
        <v>28646</v>
      </c>
      <c r="B545">
        <v>47.88</v>
      </c>
      <c r="C545">
        <v>-37.880000000000003</v>
      </c>
      <c r="D545">
        <v>-38.99</v>
      </c>
    </row>
    <row r="546" spans="1:4" x14ac:dyDescent="0.3">
      <c r="A546" s="2">
        <v>28651</v>
      </c>
      <c r="B546">
        <v>47.89</v>
      </c>
      <c r="C546">
        <v>-37.89</v>
      </c>
      <c r="D546">
        <v>-39</v>
      </c>
    </row>
    <row r="547" spans="1:4" x14ac:dyDescent="0.3">
      <c r="A547" s="2">
        <v>28656</v>
      </c>
      <c r="B547">
        <v>48</v>
      </c>
      <c r="C547">
        <v>-38</v>
      </c>
      <c r="D547">
        <v>-39.11</v>
      </c>
    </row>
    <row r="548" spans="1:4" x14ac:dyDescent="0.3">
      <c r="A548" s="2">
        <v>28661</v>
      </c>
      <c r="B548">
        <v>48.05</v>
      </c>
      <c r="C548">
        <v>-38.049999999999898</v>
      </c>
      <c r="D548">
        <v>-39.159999999999897</v>
      </c>
    </row>
    <row r="549" spans="1:4" x14ac:dyDescent="0.3">
      <c r="A549" s="2">
        <v>28666</v>
      </c>
      <c r="B549">
        <v>47.93</v>
      </c>
      <c r="C549">
        <v>-37.93</v>
      </c>
      <c r="D549">
        <v>-39.04</v>
      </c>
    </row>
    <row r="550" spans="1:4" x14ac:dyDescent="0.3">
      <c r="A550" s="2">
        <v>28671</v>
      </c>
      <c r="B550">
        <v>47.95</v>
      </c>
      <c r="C550">
        <v>-37.950000000000003</v>
      </c>
      <c r="D550">
        <v>-39.06</v>
      </c>
    </row>
    <row r="551" spans="1:4" x14ac:dyDescent="0.3">
      <c r="A551" s="2">
        <v>28799</v>
      </c>
      <c r="B551">
        <v>48.65</v>
      </c>
      <c r="C551">
        <v>-38.65</v>
      </c>
      <c r="D551">
        <v>-39.76</v>
      </c>
    </row>
    <row r="552" spans="1:4" x14ac:dyDescent="0.3">
      <c r="A552" s="2">
        <v>28804</v>
      </c>
      <c r="B552">
        <v>48.53</v>
      </c>
      <c r="C552">
        <v>-38.53</v>
      </c>
      <c r="D552">
        <v>-39.64</v>
      </c>
    </row>
    <row r="553" spans="1:4" x14ac:dyDescent="0.3">
      <c r="A553" s="2">
        <v>28809</v>
      </c>
      <c r="B553">
        <v>48.58</v>
      </c>
      <c r="C553">
        <v>-38.58</v>
      </c>
      <c r="D553">
        <v>-39.69</v>
      </c>
    </row>
    <row r="554" spans="1:4" x14ac:dyDescent="0.3">
      <c r="A554" s="2">
        <v>28814</v>
      </c>
      <c r="B554">
        <v>48.47</v>
      </c>
      <c r="C554">
        <v>-38.47</v>
      </c>
      <c r="D554">
        <v>-39.58</v>
      </c>
    </row>
    <row r="555" spans="1:4" x14ac:dyDescent="0.3">
      <c r="A555" s="2">
        <v>28819</v>
      </c>
      <c r="B555">
        <v>48.67</v>
      </c>
      <c r="C555">
        <v>-38.67</v>
      </c>
      <c r="D555">
        <v>-39.78</v>
      </c>
    </row>
    <row r="556" spans="1:4" x14ac:dyDescent="0.3">
      <c r="A556" s="2">
        <v>28824</v>
      </c>
      <c r="B556">
        <v>48.73</v>
      </c>
      <c r="C556">
        <v>-38.729999999999897</v>
      </c>
      <c r="D556">
        <v>-39.840000000000003</v>
      </c>
    </row>
    <row r="557" spans="1:4" x14ac:dyDescent="0.3">
      <c r="A557" s="2">
        <v>28829</v>
      </c>
      <c r="B557">
        <v>48.7</v>
      </c>
      <c r="C557">
        <v>-38.700000000000003</v>
      </c>
      <c r="D557">
        <v>-39.81</v>
      </c>
    </row>
    <row r="558" spans="1:4" x14ac:dyDescent="0.3">
      <c r="A558" s="2">
        <v>28834</v>
      </c>
      <c r="B558">
        <v>48.63</v>
      </c>
      <c r="C558">
        <v>-38.630000000000003</v>
      </c>
      <c r="D558">
        <v>-39.74</v>
      </c>
    </row>
    <row r="559" spans="1:4" x14ac:dyDescent="0.3">
      <c r="A559" s="2">
        <v>28839</v>
      </c>
      <c r="B559">
        <v>48.56</v>
      </c>
      <c r="C559">
        <v>-38.56</v>
      </c>
      <c r="D559">
        <v>-39.67</v>
      </c>
    </row>
    <row r="560" spans="1:4" x14ac:dyDescent="0.3">
      <c r="A560" s="2">
        <v>28844</v>
      </c>
      <c r="B560">
        <v>48.7</v>
      </c>
      <c r="C560">
        <v>-38.700000000000003</v>
      </c>
      <c r="D560">
        <v>-39.81</v>
      </c>
    </row>
    <row r="561" spans="1:4" x14ac:dyDescent="0.3">
      <c r="A561" s="2">
        <v>28849</v>
      </c>
      <c r="B561">
        <v>48.74</v>
      </c>
      <c r="C561">
        <v>-38.74</v>
      </c>
      <c r="D561">
        <v>-39.85</v>
      </c>
    </row>
    <row r="562" spans="1:4" x14ac:dyDescent="0.3">
      <c r="A562" s="2">
        <v>28855</v>
      </c>
      <c r="B562">
        <v>48.73</v>
      </c>
      <c r="C562">
        <v>-38.729999999999897</v>
      </c>
      <c r="D562">
        <v>-39.840000000000003</v>
      </c>
    </row>
    <row r="563" spans="1:4" x14ac:dyDescent="0.3">
      <c r="A563" s="2">
        <v>28860</v>
      </c>
      <c r="B563">
        <v>48.17</v>
      </c>
      <c r="C563">
        <v>-38.17</v>
      </c>
      <c r="D563">
        <v>-39.28</v>
      </c>
    </row>
    <row r="564" spans="1:4" x14ac:dyDescent="0.3">
      <c r="A564" s="2">
        <v>28870</v>
      </c>
      <c r="B564">
        <v>48.18</v>
      </c>
      <c r="C564">
        <v>-38.18</v>
      </c>
      <c r="D564">
        <v>-39.29</v>
      </c>
    </row>
    <row r="565" spans="1:4" x14ac:dyDescent="0.3">
      <c r="A565" s="2">
        <v>28875</v>
      </c>
      <c r="B565">
        <v>48.58</v>
      </c>
      <c r="C565">
        <v>-38.58</v>
      </c>
      <c r="D565">
        <v>-39.69</v>
      </c>
    </row>
    <row r="566" spans="1:4" x14ac:dyDescent="0.3">
      <c r="A566" s="2">
        <v>28880</v>
      </c>
      <c r="B566">
        <v>48.67</v>
      </c>
      <c r="C566">
        <v>-38.67</v>
      </c>
      <c r="D566">
        <v>-39.78</v>
      </c>
    </row>
    <row r="567" spans="1:4" x14ac:dyDescent="0.3">
      <c r="A567" s="2">
        <v>28886</v>
      </c>
      <c r="B567">
        <v>48.47</v>
      </c>
      <c r="C567">
        <v>-38.47</v>
      </c>
      <c r="D567">
        <v>-39.58</v>
      </c>
    </row>
    <row r="568" spans="1:4" x14ac:dyDescent="0.3">
      <c r="A568" s="2">
        <v>28891</v>
      </c>
      <c r="B568">
        <v>48.21</v>
      </c>
      <c r="C568">
        <v>-38.21</v>
      </c>
      <c r="D568">
        <v>-39.32</v>
      </c>
    </row>
    <row r="569" spans="1:4" x14ac:dyDescent="0.3">
      <c r="A569" s="2">
        <v>28896</v>
      </c>
      <c r="B569">
        <v>48.93</v>
      </c>
      <c r="C569">
        <v>-38.93</v>
      </c>
      <c r="D569">
        <v>-40.04</v>
      </c>
    </row>
    <row r="570" spans="1:4" x14ac:dyDescent="0.3">
      <c r="A570" s="2">
        <v>28901</v>
      </c>
      <c r="B570">
        <v>49.01</v>
      </c>
      <c r="C570">
        <v>-39.01</v>
      </c>
      <c r="D570">
        <v>-40.119999999999898</v>
      </c>
    </row>
    <row r="571" spans="1:4" x14ac:dyDescent="0.3">
      <c r="A571" s="2">
        <v>28906</v>
      </c>
      <c r="B571">
        <v>48.92</v>
      </c>
      <c r="C571">
        <v>-38.92</v>
      </c>
      <c r="D571">
        <v>-40.03</v>
      </c>
    </row>
    <row r="572" spans="1:4" x14ac:dyDescent="0.3">
      <c r="A572" s="2">
        <v>28911</v>
      </c>
      <c r="B572">
        <v>49.6</v>
      </c>
      <c r="C572">
        <v>-39.6</v>
      </c>
      <c r="D572">
        <v>-40.71</v>
      </c>
    </row>
    <row r="573" spans="1:4" x14ac:dyDescent="0.3">
      <c r="A573" s="2">
        <v>28914</v>
      </c>
      <c r="B573">
        <v>49.76</v>
      </c>
      <c r="C573">
        <v>-39.76</v>
      </c>
      <c r="D573">
        <v>-40.869999999999898</v>
      </c>
    </row>
    <row r="574" spans="1:4" x14ac:dyDescent="0.3">
      <c r="A574" s="2">
        <v>28919</v>
      </c>
      <c r="B574">
        <v>48.99</v>
      </c>
      <c r="C574">
        <v>-38.99</v>
      </c>
      <c r="D574">
        <v>-40.1</v>
      </c>
    </row>
    <row r="575" spans="1:4" x14ac:dyDescent="0.3">
      <c r="A575" s="2">
        <v>28920</v>
      </c>
      <c r="B575">
        <v>48.5</v>
      </c>
      <c r="C575">
        <v>-38.5</v>
      </c>
      <c r="D575">
        <v>-39.61</v>
      </c>
    </row>
    <row r="576" spans="1:4" x14ac:dyDescent="0.3">
      <c r="A576" s="2">
        <v>28924</v>
      </c>
      <c r="B576">
        <v>48.74</v>
      </c>
      <c r="C576">
        <v>-38.74</v>
      </c>
      <c r="D576">
        <v>-39.85</v>
      </c>
    </row>
    <row r="577" spans="1:4" x14ac:dyDescent="0.3">
      <c r="A577" s="2">
        <v>28929</v>
      </c>
      <c r="B577">
        <v>48.74</v>
      </c>
      <c r="C577">
        <v>-38.74</v>
      </c>
      <c r="D577">
        <v>-39.85</v>
      </c>
    </row>
    <row r="578" spans="1:4" x14ac:dyDescent="0.3">
      <c r="A578" s="2">
        <v>28945</v>
      </c>
      <c r="B578">
        <v>48.78</v>
      </c>
      <c r="C578">
        <v>-38.78</v>
      </c>
      <c r="D578">
        <v>-39.89</v>
      </c>
    </row>
    <row r="579" spans="1:4" x14ac:dyDescent="0.3">
      <c r="A579" s="2">
        <v>28950</v>
      </c>
      <c r="B579">
        <v>48.58</v>
      </c>
      <c r="C579">
        <v>-38.58</v>
      </c>
      <c r="D579">
        <v>-39.69</v>
      </c>
    </row>
    <row r="580" spans="1:4" x14ac:dyDescent="0.3">
      <c r="A580" s="2">
        <v>29313</v>
      </c>
      <c r="B580">
        <v>49.1</v>
      </c>
      <c r="C580">
        <v>-39.1</v>
      </c>
      <c r="D580">
        <v>-40.21</v>
      </c>
    </row>
    <row r="581" spans="1:4" x14ac:dyDescent="0.3">
      <c r="A581" s="2">
        <v>29517</v>
      </c>
      <c r="B581">
        <v>50.8</v>
      </c>
      <c r="C581">
        <v>-40.799999999999898</v>
      </c>
      <c r="D581">
        <v>-41.91</v>
      </c>
    </row>
    <row r="582" spans="1:4" x14ac:dyDescent="0.3">
      <c r="A582" s="2">
        <v>29530</v>
      </c>
      <c r="B582">
        <v>49.4</v>
      </c>
      <c r="C582">
        <v>-39.4</v>
      </c>
      <c r="D582">
        <v>-40.51</v>
      </c>
    </row>
    <row r="583" spans="1:4" x14ac:dyDescent="0.3">
      <c r="A583" s="2">
        <v>29563</v>
      </c>
      <c r="B583">
        <v>50.67</v>
      </c>
      <c r="C583">
        <v>-40.67</v>
      </c>
      <c r="D583">
        <v>-41.78</v>
      </c>
    </row>
    <row r="584" spans="1:4" x14ac:dyDescent="0.3">
      <c r="A584" s="2">
        <v>29622</v>
      </c>
      <c r="B584">
        <v>49.91</v>
      </c>
      <c r="C584">
        <v>-39.909999999999897</v>
      </c>
      <c r="D584">
        <v>-41.02</v>
      </c>
    </row>
    <row r="585" spans="1:4" x14ac:dyDescent="0.3">
      <c r="A585" s="2">
        <v>29706</v>
      </c>
      <c r="B585">
        <v>49.82</v>
      </c>
      <c r="C585">
        <v>-39.82</v>
      </c>
      <c r="D585">
        <v>-40.93</v>
      </c>
    </row>
    <row r="586" spans="1:4" x14ac:dyDescent="0.3">
      <c r="A586" s="2">
        <v>29721</v>
      </c>
      <c r="B586">
        <v>50.72</v>
      </c>
      <c r="C586">
        <v>-40.72</v>
      </c>
      <c r="D586">
        <v>-41.83</v>
      </c>
    </row>
    <row r="587" spans="1:4" x14ac:dyDescent="0.3">
      <c r="A587" s="2">
        <v>29741</v>
      </c>
      <c r="B587">
        <v>51.22</v>
      </c>
      <c r="C587">
        <v>-41.22</v>
      </c>
      <c r="D587">
        <v>-42.33</v>
      </c>
    </row>
    <row r="588" spans="1:4" x14ac:dyDescent="0.3">
      <c r="A588" s="2">
        <v>29776</v>
      </c>
      <c r="B588">
        <v>50.26</v>
      </c>
      <c r="C588">
        <v>-40.26</v>
      </c>
      <c r="D588">
        <v>-41.37</v>
      </c>
    </row>
    <row r="589" spans="1:4" x14ac:dyDescent="0.3">
      <c r="A589" s="2">
        <v>29809</v>
      </c>
      <c r="B589">
        <v>50.95</v>
      </c>
      <c r="C589">
        <v>-40.950000000000003</v>
      </c>
      <c r="D589">
        <v>-42.06</v>
      </c>
    </row>
    <row r="590" spans="1:4" x14ac:dyDescent="0.3">
      <c r="A590" s="2">
        <v>29838</v>
      </c>
      <c r="B590">
        <v>51.57</v>
      </c>
      <c r="C590">
        <v>-41.57</v>
      </c>
      <c r="D590">
        <v>-42.68</v>
      </c>
    </row>
    <row r="591" spans="1:4" x14ac:dyDescent="0.3">
      <c r="A591" s="2">
        <v>29860</v>
      </c>
      <c r="B591">
        <v>52.08</v>
      </c>
      <c r="C591">
        <v>-42.08</v>
      </c>
      <c r="D591">
        <v>-43.19</v>
      </c>
    </row>
    <row r="592" spans="1:4" x14ac:dyDescent="0.3">
      <c r="A592" s="2">
        <v>29910</v>
      </c>
      <c r="B592">
        <v>51.95</v>
      </c>
      <c r="C592">
        <v>-41.95</v>
      </c>
      <c r="D592">
        <v>-43.06</v>
      </c>
    </row>
    <row r="593" spans="1:4" x14ac:dyDescent="0.3">
      <c r="A593" s="2">
        <v>29929</v>
      </c>
      <c r="B593">
        <v>51.03</v>
      </c>
      <c r="C593">
        <v>-41.03</v>
      </c>
      <c r="D593">
        <v>-42.14</v>
      </c>
    </row>
    <row r="594" spans="1:4" x14ac:dyDescent="0.3">
      <c r="A594" s="2">
        <v>29987</v>
      </c>
      <c r="B594">
        <v>51.89</v>
      </c>
      <c r="C594">
        <v>-41.89</v>
      </c>
      <c r="D594">
        <v>-43</v>
      </c>
    </row>
    <row r="595" spans="1:4" x14ac:dyDescent="0.3">
      <c r="A595" s="2">
        <v>30004</v>
      </c>
      <c r="B595">
        <v>51.32</v>
      </c>
      <c r="C595">
        <v>-41.32</v>
      </c>
      <c r="D595">
        <v>-42.43</v>
      </c>
    </row>
    <row r="596" spans="1:4" x14ac:dyDescent="0.3">
      <c r="A596" s="2">
        <v>30039</v>
      </c>
      <c r="B596">
        <v>51.88</v>
      </c>
      <c r="C596">
        <v>-41.88</v>
      </c>
      <c r="D596">
        <v>-42.99</v>
      </c>
    </row>
    <row r="597" spans="1:4" x14ac:dyDescent="0.3">
      <c r="A597" s="2">
        <v>30062</v>
      </c>
      <c r="B597">
        <v>52.1</v>
      </c>
      <c r="C597">
        <v>-42.1</v>
      </c>
      <c r="D597">
        <v>-43.21</v>
      </c>
    </row>
    <row r="598" spans="1:4" x14ac:dyDescent="0.3">
      <c r="A598" s="2">
        <v>30088</v>
      </c>
      <c r="B598">
        <v>52.02</v>
      </c>
      <c r="C598">
        <v>-42.02</v>
      </c>
      <c r="D598">
        <v>-43.13</v>
      </c>
    </row>
    <row r="599" spans="1:4" x14ac:dyDescent="0.3">
      <c r="A599" s="2">
        <v>30193</v>
      </c>
      <c r="B599">
        <v>52.43</v>
      </c>
      <c r="C599">
        <v>-42.43</v>
      </c>
      <c r="D599">
        <v>-43.54</v>
      </c>
    </row>
    <row r="600" spans="1:4" x14ac:dyDescent="0.3">
      <c r="A600" s="2">
        <v>30361</v>
      </c>
      <c r="B600">
        <v>52.62</v>
      </c>
      <c r="C600">
        <v>-42.62</v>
      </c>
      <c r="D600">
        <v>-43.73</v>
      </c>
    </row>
    <row r="601" spans="1:4" x14ac:dyDescent="0.3">
      <c r="A601" s="2">
        <v>30704</v>
      </c>
      <c r="B601">
        <v>55.31</v>
      </c>
      <c r="C601">
        <v>-45.31</v>
      </c>
      <c r="D601">
        <v>-46.42</v>
      </c>
    </row>
    <row r="602" spans="1:4" x14ac:dyDescent="0.3">
      <c r="A602" s="2">
        <v>30711</v>
      </c>
      <c r="B602">
        <v>55.83</v>
      </c>
      <c r="C602">
        <v>-45.83</v>
      </c>
      <c r="D602">
        <v>-46.94</v>
      </c>
    </row>
    <row r="603" spans="1:4" x14ac:dyDescent="0.3">
      <c r="A603" s="2">
        <v>30761</v>
      </c>
      <c r="B603">
        <v>53.84</v>
      </c>
      <c r="C603">
        <v>-43.84</v>
      </c>
      <c r="D603">
        <v>-44.95</v>
      </c>
    </row>
    <row r="604" spans="1:4" x14ac:dyDescent="0.3">
      <c r="A604" s="2">
        <v>30838</v>
      </c>
      <c r="B604">
        <v>54</v>
      </c>
      <c r="C604">
        <v>-44</v>
      </c>
      <c r="D604">
        <v>-45.11</v>
      </c>
    </row>
    <row r="605" spans="1:4" x14ac:dyDescent="0.3">
      <c r="A605" s="2">
        <v>30897</v>
      </c>
      <c r="B605">
        <v>54.46</v>
      </c>
      <c r="C605">
        <v>-44.46</v>
      </c>
      <c r="D605">
        <v>-45.57</v>
      </c>
    </row>
    <row r="606" spans="1:4" x14ac:dyDescent="0.3">
      <c r="A606" s="2">
        <v>30926</v>
      </c>
      <c r="B606">
        <v>54.66</v>
      </c>
      <c r="C606">
        <v>-44.66</v>
      </c>
      <c r="D606">
        <v>-45.77</v>
      </c>
    </row>
    <row r="607" spans="1:4" x14ac:dyDescent="0.3">
      <c r="A607" s="2">
        <v>30983</v>
      </c>
      <c r="B607">
        <v>55.07</v>
      </c>
      <c r="C607">
        <v>-45.07</v>
      </c>
      <c r="D607">
        <v>-46.18</v>
      </c>
    </row>
    <row r="608" spans="1:4" x14ac:dyDescent="0.3">
      <c r="A608" s="2">
        <v>31131</v>
      </c>
      <c r="B608">
        <v>54.93</v>
      </c>
      <c r="C608">
        <v>-44.93</v>
      </c>
      <c r="D608">
        <v>-46.04</v>
      </c>
    </row>
    <row r="609" spans="1:4" x14ac:dyDescent="0.3">
      <c r="A609" s="2">
        <v>31208</v>
      </c>
      <c r="B609">
        <v>55.68</v>
      </c>
      <c r="C609">
        <v>-45.68</v>
      </c>
      <c r="D609">
        <v>-46.79</v>
      </c>
    </row>
    <row r="610" spans="1:4" x14ac:dyDescent="0.3">
      <c r="A610" s="2">
        <v>31237</v>
      </c>
      <c r="B610">
        <v>55.62</v>
      </c>
      <c r="C610">
        <v>-45.62</v>
      </c>
      <c r="D610">
        <v>-46.73</v>
      </c>
    </row>
    <row r="611" spans="1:4" x14ac:dyDescent="0.3">
      <c r="A611" s="2">
        <v>31279</v>
      </c>
      <c r="B611">
        <v>55.68</v>
      </c>
      <c r="C611">
        <v>-45.68</v>
      </c>
      <c r="D611">
        <v>-46.79</v>
      </c>
    </row>
    <row r="612" spans="1:4" x14ac:dyDescent="0.3">
      <c r="A612" s="2">
        <v>31320</v>
      </c>
      <c r="B612">
        <v>55.81</v>
      </c>
      <c r="C612">
        <v>-45.81</v>
      </c>
      <c r="D612">
        <v>-46.92</v>
      </c>
    </row>
    <row r="613" spans="1:4" x14ac:dyDescent="0.3">
      <c r="A613" s="2">
        <v>31369</v>
      </c>
      <c r="B613">
        <v>56.39</v>
      </c>
      <c r="C613">
        <v>-46.39</v>
      </c>
      <c r="D613">
        <v>-47.5</v>
      </c>
    </row>
    <row r="614" spans="1:4" x14ac:dyDescent="0.3">
      <c r="A614" s="2">
        <v>31419</v>
      </c>
      <c r="B614">
        <v>56.28</v>
      </c>
      <c r="C614">
        <v>-46.28</v>
      </c>
      <c r="D614">
        <v>-47.39</v>
      </c>
    </row>
    <row r="615" spans="1:4" x14ac:dyDescent="0.3">
      <c r="A615" s="2">
        <v>31468</v>
      </c>
      <c r="B615">
        <v>56.54</v>
      </c>
      <c r="C615">
        <v>-46.54</v>
      </c>
      <c r="D615">
        <v>-47.65</v>
      </c>
    </row>
    <row r="616" spans="1:4" x14ac:dyDescent="0.3">
      <c r="A616" s="2">
        <v>31610</v>
      </c>
      <c r="B616">
        <v>57.38</v>
      </c>
      <c r="C616">
        <v>-47.38</v>
      </c>
      <c r="D616">
        <v>-48.49</v>
      </c>
    </row>
    <row r="617" spans="1:4" x14ac:dyDescent="0.3">
      <c r="A617" s="2">
        <v>31635</v>
      </c>
      <c r="B617">
        <v>57.83</v>
      </c>
      <c r="C617">
        <v>-47.83</v>
      </c>
      <c r="D617">
        <v>-48.94</v>
      </c>
    </row>
    <row r="618" spans="1:4" x14ac:dyDescent="0.3">
      <c r="A618" s="2">
        <v>31677</v>
      </c>
      <c r="B618">
        <v>57.74</v>
      </c>
      <c r="C618">
        <v>-47.74</v>
      </c>
      <c r="D618">
        <v>-48.85</v>
      </c>
    </row>
    <row r="619" spans="1:4" x14ac:dyDescent="0.3">
      <c r="A619" s="2">
        <v>31726</v>
      </c>
      <c r="B619">
        <v>57.89</v>
      </c>
      <c r="C619">
        <v>-47.89</v>
      </c>
      <c r="D619">
        <v>-49</v>
      </c>
    </row>
    <row r="620" spans="1:4" x14ac:dyDescent="0.3">
      <c r="A620" s="2">
        <v>31790</v>
      </c>
      <c r="B620">
        <v>57.91</v>
      </c>
      <c r="C620">
        <v>-47.91</v>
      </c>
      <c r="D620">
        <v>-49.02</v>
      </c>
    </row>
    <row r="621" spans="1:4" x14ac:dyDescent="0.3">
      <c r="A621" s="2">
        <v>31835</v>
      </c>
      <c r="B621">
        <v>57.95</v>
      </c>
      <c r="C621">
        <v>-47.95</v>
      </c>
      <c r="D621">
        <v>-49.06</v>
      </c>
    </row>
    <row r="622" spans="1:4" x14ac:dyDescent="0.3">
      <c r="A622" s="2">
        <v>31897</v>
      </c>
      <c r="B622">
        <v>58.24</v>
      </c>
      <c r="C622">
        <v>-48.24</v>
      </c>
      <c r="D622">
        <v>-49.35</v>
      </c>
    </row>
    <row r="623" spans="1:4" x14ac:dyDescent="0.3">
      <c r="A623" s="2">
        <v>31946</v>
      </c>
      <c r="B623">
        <v>58.2</v>
      </c>
      <c r="C623">
        <v>-48.2</v>
      </c>
      <c r="D623">
        <v>-49.31</v>
      </c>
    </row>
    <row r="624" spans="1:4" x14ac:dyDescent="0.3">
      <c r="A624" s="2">
        <v>31994</v>
      </c>
      <c r="B624">
        <v>59.03</v>
      </c>
      <c r="C624">
        <v>-49.03</v>
      </c>
      <c r="D624">
        <v>-50.14</v>
      </c>
    </row>
    <row r="625" spans="1:4" x14ac:dyDescent="0.3">
      <c r="A625" s="2">
        <v>32037</v>
      </c>
      <c r="B625">
        <v>59.2</v>
      </c>
      <c r="C625">
        <v>-49.2</v>
      </c>
      <c r="D625">
        <v>-50.31</v>
      </c>
    </row>
    <row r="626" spans="1:4" x14ac:dyDescent="0.3">
      <c r="A626" s="2">
        <v>32101</v>
      </c>
      <c r="B626">
        <v>59.51</v>
      </c>
      <c r="C626">
        <v>-49.51</v>
      </c>
      <c r="D626">
        <v>-50.62</v>
      </c>
    </row>
    <row r="627" spans="1:4" x14ac:dyDescent="0.3">
      <c r="A627" s="2">
        <v>32147</v>
      </c>
      <c r="B627">
        <v>59.97</v>
      </c>
      <c r="C627">
        <v>-49.97</v>
      </c>
      <c r="D627">
        <v>-51.08</v>
      </c>
    </row>
    <row r="628" spans="1:4" x14ac:dyDescent="0.3">
      <c r="A628" s="2">
        <v>32205</v>
      </c>
      <c r="B628">
        <v>60.03</v>
      </c>
      <c r="C628">
        <v>-50.03</v>
      </c>
      <c r="D628">
        <v>-51.14</v>
      </c>
    </row>
    <row r="629" spans="1:4" x14ac:dyDescent="0.3">
      <c r="A629" s="2">
        <v>32210</v>
      </c>
      <c r="B629">
        <v>60.24</v>
      </c>
      <c r="C629">
        <v>-50.24</v>
      </c>
      <c r="D629">
        <v>-51.35</v>
      </c>
    </row>
    <row r="630" spans="1:4" x14ac:dyDescent="0.3">
      <c r="A630" s="2">
        <v>32274</v>
      </c>
      <c r="B630">
        <v>59.93</v>
      </c>
      <c r="C630">
        <v>-49.93</v>
      </c>
      <c r="D630">
        <v>-51.04</v>
      </c>
    </row>
    <row r="631" spans="1:4" x14ac:dyDescent="0.3">
      <c r="A631" s="2">
        <v>32317</v>
      </c>
      <c r="B631">
        <v>60.35</v>
      </c>
      <c r="C631">
        <v>-50.35</v>
      </c>
      <c r="D631">
        <v>-51.46</v>
      </c>
    </row>
    <row r="632" spans="1:4" x14ac:dyDescent="0.3">
      <c r="A632" s="2">
        <v>32366</v>
      </c>
      <c r="B632">
        <v>61.15</v>
      </c>
      <c r="C632">
        <v>-51.15</v>
      </c>
      <c r="D632">
        <v>-52.26</v>
      </c>
    </row>
    <row r="633" spans="1:4" x14ac:dyDescent="0.3">
      <c r="A633" s="2">
        <v>32430</v>
      </c>
      <c r="B633">
        <v>61.6</v>
      </c>
      <c r="C633">
        <v>-51.6</v>
      </c>
      <c r="D633">
        <v>-52.71</v>
      </c>
    </row>
    <row r="634" spans="1:4" x14ac:dyDescent="0.3">
      <c r="A634" s="2">
        <v>32470</v>
      </c>
      <c r="B634">
        <v>61.4</v>
      </c>
      <c r="C634">
        <v>-51.4</v>
      </c>
      <c r="D634">
        <v>-52.51</v>
      </c>
    </row>
    <row r="635" spans="1:4" x14ac:dyDescent="0.3">
      <c r="A635" s="2">
        <v>32521</v>
      </c>
      <c r="B635">
        <v>61.5</v>
      </c>
      <c r="C635">
        <v>-51.5</v>
      </c>
      <c r="D635">
        <v>-52.61</v>
      </c>
    </row>
    <row r="636" spans="1:4" x14ac:dyDescent="0.3">
      <c r="A636" s="2">
        <v>32568</v>
      </c>
      <c r="B636">
        <v>61.4</v>
      </c>
      <c r="C636">
        <v>-51.4</v>
      </c>
      <c r="D636">
        <v>-52.51</v>
      </c>
    </row>
    <row r="637" spans="1:4" x14ac:dyDescent="0.3">
      <c r="A637" s="2">
        <v>32629</v>
      </c>
      <c r="B637">
        <v>61.3</v>
      </c>
      <c r="C637">
        <v>-51.3</v>
      </c>
      <c r="D637">
        <v>-52.41</v>
      </c>
    </row>
    <row r="638" spans="1:4" x14ac:dyDescent="0.3">
      <c r="A638" s="2">
        <v>32673</v>
      </c>
      <c r="B638">
        <v>61.4</v>
      </c>
      <c r="C638">
        <v>-51.4</v>
      </c>
      <c r="D638">
        <v>-52.51</v>
      </c>
    </row>
    <row r="639" spans="1:4" x14ac:dyDescent="0.3">
      <c r="A639" s="2">
        <v>32723</v>
      </c>
      <c r="B639">
        <v>61.8</v>
      </c>
      <c r="C639">
        <v>-51.8</v>
      </c>
      <c r="D639">
        <v>-52.91</v>
      </c>
    </row>
    <row r="640" spans="1:4" x14ac:dyDescent="0.3">
      <c r="A640" s="2">
        <v>32790</v>
      </c>
      <c r="B640">
        <v>61.9</v>
      </c>
      <c r="C640">
        <v>-51.9</v>
      </c>
      <c r="D640">
        <v>-53.01</v>
      </c>
    </row>
    <row r="641" spans="1:4" x14ac:dyDescent="0.3">
      <c r="A641" s="2">
        <v>32833</v>
      </c>
      <c r="B641">
        <v>62.05</v>
      </c>
      <c r="C641">
        <v>-52.05</v>
      </c>
      <c r="D641">
        <v>-53.16</v>
      </c>
    </row>
    <row r="642" spans="1:4" x14ac:dyDescent="0.3">
      <c r="A642" s="2">
        <v>32882</v>
      </c>
      <c r="B642">
        <v>61.95</v>
      </c>
      <c r="C642">
        <v>-51.95</v>
      </c>
      <c r="D642">
        <v>-53.06</v>
      </c>
    </row>
    <row r="643" spans="1:4" x14ac:dyDescent="0.3">
      <c r="A643" s="2">
        <v>32939</v>
      </c>
      <c r="B643">
        <v>62.1</v>
      </c>
      <c r="C643">
        <v>-52.1</v>
      </c>
      <c r="D643">
        <v>-53.21</v>
      </c>
    </row>
    <row r="644" spans="1:4" x14ac:dyDescent="0.3">
      <c r="A644" s="2">
        <v>33001</v>
      </c>
      <c r="B644">
        <v>62.35</v>
      </c>
      <c r="C644">
        <v>-52.35</v>
      </c>
      <c r="D644">
        <v>-53.46</v>
      </c>
    </row>
    <row r="645" spans="1:4" x14ac:dyDescent="0.3">
      <c r="A645" s="2">
        <v>33045</v>
      </c>
      <c r="B645">
        <v>62.5</v>
      </c>
      <c r="C645">
        <v>-52.5</v>
      </c>
      <c r="D645">
        <v>-53.61</v>
      </c>
    </row>
    <row r="646" spans="1:4" x14ac:dyDescent="0.3">
      <c r="A646" s="2">
        <v>33091</v>
      </c>
      <c r="B646">
        <v>62.9</v>
      </c>
      <c r="C646">
        <v>-52.9</v>
      </c>
      <c r="D646">
        <v>-54.01</v>
      </c>
    </row>
    <row r="647" spans="1:4" x14ac:dyDescent="0.3">
      <c r="A647" s="2">
        <v>33162</v>
      </c>
      <c r="B647">
        <v>63</v>
      </c>
      <c r="C647">
        <v>-53</v>
      </c>
      <c r="D647">
        <v>-54.11</v>
      </c>
    </row>
    <row r="648" spans="1:4" x14ac:dyDescent="0.3">
      <c r="A648" s="2">
        <v>33219</v>
      </c>
      <c r="B648">
        <v>63.17</v>
      </c>
      <c r="C648">
        <v>-53.17</v>
      </c>
      <c r="D648">
        <v>-54.28</v>
      </c>
    </row>
    <row r="649" spans="1:4" x14ac:dyDescent="0.3">
      <c r="A649" s="2">
        <v>33276</v>
      </c>
      <c r="B649">
        <v>63</v>
      </c>
      <c r="C649">
        <v>-53</v>
      </c>
      <c r="D649">
        <v>-54.11</v>
      </c>
    </row>
    <row r="650" spans="1:4" x14ac:dyDescent="0.3">
      <c r="A650" s="2">
        <v>33318</v>
      </c>
      <c r="B650">
        <v>63.2</v>
      </c>
      <c r="C650">
        <v>-53.2</v>
      </c>
      <c r="D650">
        <v>-54.31</v>
      </c>
    </row>
    <row r="651" spans="1:4" x14ac:dyDescent="0.3">
      <c r="A651" s="2">
        <v>33387</v>
      </c>
      <c r="B651">
        <v>63.72</v>
      </c>
      <c r="C651">
        <v>-53.72</v>
      </c>
      <c r="D651">
        <v>-54.83</v>
      </c>
    </row>
    <row r="652" spans="1:4" x14ac:dyDescent="0.3">
      <c r="A652" s="2">
        <v>33424</v>
      </c>
      <c r="B652">
        <v>63.59</v>
      </c>
      <c r="C652">
        <v>-53.59</v>
      </c>
      <c r="D652">
        <v>-54.7</v>
      </c>
    </row>
    <row r="653" spans="1:4" x14ac:dyDescent="0.3">
      <c r="A653" s="2">
        <v>33438</v>
      </c>
      <c r="B653">
        <v>64.290000000000006</v>
      </c>
      <c r="C653">
        <v>-54.29</v>
      </c>
      <c r="D653">
        <v>-55.4</v>
      </c>
    </row>
    <row r="654" spans="1:4" x14ac:dyDescent="0.3">
      <c r="A654" s="2">
        <v>33478</v>
      </c>
      <c r="B654">
        <v>64.63</v>
      </c>
      <c r="C654">
        <v>-54.63</v>
      </c>
      <c r="D654">
        <v>-55.74</v>
      </c>
    </row>
    <row r="655" spans="1:4" x14ac:dyDescent="0.3">
      <c r="A655" s="2">
        <v>33549</v>
      </c>
      <c r="B655">
        <v>64.900000000000006</v>
      </c>
      <c r="C655">
        <v>-54.9</v>
      </c>
      <c r="D655">
        <v>-56.01</v>
      </c>
    </row>
    <row r="656" spans="1:4" x14ac:dyDescent="0.3">
      <c r="A656" s="2">
        <v>33612</v>
      </c>
      <c r="B656">
        <v>64.959999999999894</v>
      </c>
      <c r="C656">
        <v>-54.96</v>
      </c>
      <c r="D656">
        <v>-56.07</v>
      </c>
    </row>
    <row r="657" spans="1:4" x14ac:dyDescent="0.3">
      <c r="A657" s="2">
        <v>33665</v>
      </c>
      <c r="B657">
        <v>65</v>
      </c>
      <c r="C657">
        <v>-55</v>
      </c>
      <c r="D657">
        <v>-56.11</v>
      </c>
    </row>
    <row r="658" spans="1:4" x14ac:dyDescent="0.3">
      <c r="A658" s="2">
        <v>33716</v>
      </c>
      <c r="B658">
        <v>64.64</v>
      </c>
      <c r="C658">
        <v>-54.64</v>
      </c>
      <c r="D658">
        <v>-55.75</v>
      </c>
    </row>
    <row r="659" spans="1:4" x14ac:dyDescent="0.3">
      <c r="A659" s="2">
        <v>33779</v>
      </c>
      <c r="B659">
        <v>65.13</v>
      </c>
      <c r="C659">
        <v>-55.13</v>
      </c>
      <c r="D659">
        <v>-56.24</v>
      </c>
    </row>
    <row r="660" spans="1:4" x14ac:dyDescent="0.3">
      <c r="A660" s="2">
        <v>33842</v>
      </c>
      <c r="B660">
        <v>65.22</v>
      </c>
      <c r="C660">
        <v>-55.22</v>
      </c>
      <c r="D660">
        <v>-56.33</v>
      </c>
    </row>
    <row r="661" spans="1:4" x14ac:dyDescent="0.3">
      <c r="A661" s="2">
        <v>33896</v>
      </c>
      <c r="B661">
        <v>65.89</v>
      </c>
      <c r="C661">
        <v>-55.89</v>
      </c>
      <c r="D661">
        <v>-57</v>
      </c>
    </row>
    <row r="662" spans="1:4" x14ac:dyDescent="0.3">
      <c r="A662" s="2">
        <v>33947</v>
      </c>
      <c r="B662">
        <v>65.91</v>
      </c>
      <c r="C662">
        <v>-55.91</v>
      </c>
      <c r="D662">
        <v>-57.02</v>
      </c>
    </row>
    <row r="663" spans="1:4" x14ac:dyDescent="0.3">
      <c r="A663" s="2">
        <v>34010</v>
      </c>
      <c r="B663">
        <v>65.94</v>
      </c>
      <c r="C663">
        <v>-55.94</v>
      </c>
      <c r="D663">
        <v>-57.05</v>
      </c>
    </row>
    <row r="664" spans="1:4" x14ac:dyDescent="0.3">
      <c r="A664" s="2">
        <v>34078</v>
      </c>
      <c r="B664">
        <v>66.28</v>
      </c>
      <c r="C664">
        <v>-56.28</v>
      </c>
      <c r="D664">
        <v>-57.39</v>
      </c>
    </row>
    <row r="665" spans="1:4" x14ac:dyDescent="0.3">
      <c r="A665" s="2">
        <v>34130</v>
      </c>
      <c r="B665">
        <v>66.14</v>
      </c>
      <c r="C665">
        <v>-56.14</v>
      </c>
      <c r="D665">
        <v>-57.25</v>
      </c>
    </row>
    <row r="666" spans="1:4" x14ac:dyDescent="0.3">
      <c r="A666" s="2">
        <v>34200</v>
      </c>
      <c r="B666">
        <v>67.150000000000006</v>
      </c>
      <c r="C666">
        <v>-57.15</v>
      </c>
      <c r="D666">
        <v>-58.26</v>
      </c>
    </row>
    <row r="667" spans="1:4" x14ac:dyDescent="0.3">
      <c r="A667" s="2">
        <v>34263</v>
      </c>
      <c r="B667">
        <v>67.89</v>
      </c>
      <c r="C667">
        <v>-57.89</v>
      </c>
      <c r="D667">
        <v>-59</v>
      </c>
    </row>
    <row r="668" spans="1:4" x14ac:dyDescent="0.3">
      <c r="A668" s="2">
        <v>34337</v>
      </c>
      <c r="B668">
        <v>68.2</v>
      </c>
      <c r="C668">
        <v>-58.2</v>
      </c>
      <c r="D668">
        <v>-59.31</v>
      </c>
    </row>
    <row r="669" spans="1:4" x14ac:dyDescent="0.3">
      <c r="A669" s="2">
        <v>34382</v>
      </c>
      <c r="B669">
        <v>68.59</v>
      </c>
      <c r="C669">
        <v>-58.59</v>
      </c>
      <c r="D669">
        <v>-59.7</v>
      </c>
    </row>
    <row r="670" spans="1:4" x14ac:dyDescent="0.3">
      <c r="A670" s="2">
        <v>34435</v>
      </c>
      <c r="B670">
        <v>68.989999999999895</v>
      </c>
      <c r="C670">
        <v>-58.99</v>
      </c>
      <c r="D670">
        <v>-60.1</v>
      </c>
    </row>
    <row r="671" spans="1:4" x14ac:dyDescent="0.3">
      <c r="A671" s="2">
        <v>34502</v>
      </c>
      <c r="B671">
        <v>69.239999999999895</v>
      </c>
      <c r="C671">
        <v>-59.24</v>
      </c>
      <c r="D671">
        <v>-60.35</v>
      </c>
    </row>
    <row r="672" spans="1:4" x14ac:dyDescent="0.3">
      <c r="A672" s="2">
        <v>34556</v>
      </c>
      <c r="B672">
        <v>69.900000000000006</v>
      </c>
      <c r="C672">
        <v>-59.9</v>
      </c>
      <c r="D672">
        <v>-61.01</v>
      </c>
    </row>
    <row r="673" spans="1:4" x14ac:dyDescent="0.3">
      <c r="A673" s="2">
        <v>34641</v>
      </c>
      <c r="B673">
        <v>70.67</v>
      </c>
      <c r="C673">
        <v>-60.67</v>
      </c>
      <c r="D673">
        <v>-61.78</v>
      </c>
    </row>
    <row r="674" spans="1:4" x14ac:dyDescent="0.3">
      <c r="A674" s="2">
        <v>34705</v>
      </c>
      <c r="B674">
        <v>70.83</v>
      </c>
      <c r="C674">
        <v>-60.83</v>
      </c>
      <c r="D674">
        <v>-61.94</v>
      </c>
    </row>
    <row r="675" spans="1:4" x14ac:dyDescent="0.3">
      <c r="A675" s="2">
        <v>34766</v>
      </c>
      <c r="B675">
        <v>70.67</v>
      </c>
      <c r="C675">
        <v>-60.67</v>
      </c>
      <c r="D675">
        <v>-61.78</v>
      </c>
    </row>
    <row r="676" spans="1:4" x14ac:dyDescent="0.3">
      <c r="A676" s="2">
        <v>34822</v>
      </c>
      <c r="B676">
        <v>70.53</v>
      </c>
      <c r="C676">
        <v>-60.53</v>
      </c>
      <c r="D676">
        <v>-61.64</v>
      </c>
    </row>
    <row r="677" spans="1:4" x14ac:dyDescent="0.3">
      <c r="A677" s="2">
        <v>34890</v>
      </c>
      <c r="B677">
        <v>71.400000000000006</v>
      </c>
      <c r="C677">
        <v>-61.4</v>
      </c>
      <c r="D677">
        <v>-62.51</v>
      </c>
    </row>
    <row r="678" spans="1:4" x14ac:dyDescent="0.3">
      <c r="A678" s="2">
        <v>34990</v>
      </c>
      <c r="B678">
        <v>72.849999999999895</v>
      </c>
      <c r="C678">
        <v>-62.85</v>
      </c>
      <c r="D678">
        <v>-63.96</v>
      </c>
    </row>
    <row r="679" spans="1:4" x14ac:dyDescent="0.3">
      <c r="A679" s="2">
        <v>35347</v>
      </c>
      <c r="B679">
        <v>73.42</v>
      </c>
      <c r="C679">
        <v>-63.42</v>
      </c>
      <c r="D679">
        <v>-64.53</v>
      </c>
    </row>
    <row r="680" spans="1:4" x14ac:dyDescent="0.3">
      <c r="A680" s="2">
        <v>35738</v>
      </c>
      <c r="B680">
        <v>76.75</v>
      </c>
      <c r="C680">
        <v>-66.75</v>
      </c>
      <c r="D680">
        <v>-67.86</v>
      </c>
    </row>
    <row r="681" spans="1:4" x14ac:dyDescent="0.3">
      <c r="A681" s="2">
        <v>36090</v>
      </c>
      <c r="B681">
        <v>76.64</v>
      </c>
      <c r="C681">
        <v>-66.64</v>
      </c>
      <c r="D681">
        <v>-67.75</v>
      </c>
    </row>
    <row r="682" spans="1:4" x14ac:dyDescent="0.3">
      <c r="A682" s="2">
        <v>36468</v>
      </c>
      <c r="B682">
        <v>76.69</v>
      </c>
      <c r="C682">
        <v>-66.69</v>
      </c>
      <c r="D682">
        <v>-67.8</v>
      </c>
    </row>
    <row r="683" spans="1:4" x14ac:dyDescent="0.3">
      <c r="A683" s="2">
        <v>36818</v>
      </c>
      <c r="B683">
        <v>77.02</v>
      </c>
      <c r="C683">
        <v>-67.02</v>
      </c>
      <c r="D683">
        <v>-68.13</v>
      </c>
    </row>
    <row r="684" spans="1:4" x14ac:dyDescent="0.3">
      <c r="A684" s="2">
        <v>37181</v>
      </c>
      <c r="B684">
        <v>78.569999999999894</v>
      </c>
      <c r="C684">
        <v>-68.569999999999894</v>
      </c>
      <c r="D684">
        <v>-69.680000000000007</v>
      </c>
    </row>
    <row r="685" spans="1:4" x14ac:dyDescent="0.3">
      <c r="A685" s="2">
        <v>37546</v>
      </c>
      <c r="B685">
        <v>80.239999999999895</v>
      </c>
      <c r="C685">
        <v>-70.239999999999895</v>
      </c>
      <c r="D685">
        <v>-71.349999999999895</v>
      </c>
    </row>
    <row r="686" spans="1:4" x14ac:dyDescent="0.3">
      <c r="A686" s="2">
        <v>37931</v>
      </c>
      <c r="B686">
        <v>79.84</v>
      </c>
      <c r="C686">
        <v>-69.84</v>
      </c>
      <c r="D686">
        <v>-70.95</v>
      </c>
    </row>
    <row r="687" spans="1:4" x14ac:dyDescent="0.3">
      <c r="A687" s="2">
        <v>38321</v>
      </c>
      <c r="B687">
        <v>80.680000000000007</v>
      </c>
      <c r="C687">
        <v>-70.680000000000007</v>
      </c>
      <c r="D687">
        <v>-71.790000000000006</v>
      </c>
    </row>
    <row r="688" spans="1:4" x14ac:dyDescent="0.3">
      <c r="A688" s="2">
        <v>38672</v>
      </c>
      <c r="B688">
        <v>82.37</v>
      </c>
      <c r="C688">
        <v>-72.37</v>
      </c>
      <c r="D688">
        <v>-73.48</v>
      </c>
    </row>
    <row r="689" spans="1:4" x14ac:dyDescent="0.3">
      <c r="A689" s="2">
        <v>39035</v>
      </c>
      <c r="B689">
        <v>83.45</v>
      </c>
      <c r="C689">
        <v>-73.45</v>
      </c>
      <c r="D689">
        <v>-74.56</v>
      </c>
    </row>
    <row r="690" spans="1:4" x14ac:dyDescent="0.3">
      <c r="A690" s="2">
        <v>39373</v>
      </c>
      <c r="B690">
        <v>86.2</v>
      </c>
      <c r="C690">
        <v>-76.2</v>
      </c>
      <c r="D690">
        <v>-77.31</v>
      </c>
    </row>
    <row r="691" spans="1:4" x14ac:dyDescent="0.3">
      <c r="A691" s="2">
        <v>39743</v>
      </c>
      <c r="B691">
        <v>88.05</v>
      </c>
      <c r="C691">
        <v>-78.05</v>
      </c>
      <c r="D691">
        <v>-79.16</v>
      </c>
    </row>
    <row r="692" spans="1:4" x14ac:dyDescent="0.3">
      <c r="A692" s="2">
        <v>40127</v>
      </c>
      <c r="B692">
        <v>89.25</v>
      </c>
      <c r="C692">
        <v>-79.25</v>
      </c>
      <c r="D692">
        <v>-80.36</v>
      </c>
    </row>
    <row r="693" spans="1:4" x14ac:dyDescent="0.3">
      <c r="A693" s="2">
        <v>40492</v>
      </c>
      <c r="B693">
        <v>90.57</v>
      </c>
      <c r="C693">
        <v>-80.569999999999894</v>
      </c>
      <c r="D693">
        <v>-81.680000000000007</v>
      </c>
    </row>
    <row r="694" spans="1:4" x14ac:dyDescent="0.3">
      <c r="A694" s="2">
        <v>40961</v>
      </c>
      <c r="B694">
        <v>91.04</v>
      </c>
      <c r="C694">
        <v>-81.040000000000006</v>
      </c>
      <c r="D694">
        <v>-82.15</v>
      </c>
    </row>
    <row r="695" spans="1:4" x14ac:dyDescent="0.3">
      <c r="A695" s="2">
        <v>41333</v>
      </c>
      <c r="B695">
        <v>90.05</v>
      </c>
      <c r="C695">
        <v>-80.05</v>
      </c>
      <c r="D695">
        <v>-81.16</v>
      </c>
    </row>
    <row r="696" spans="1:4" x14ac:dyDescent="0.3">
      <c r="A696" s="2">
        <v>41723</v>
      </c>
      <c r="B696">
        <v>89.75</v>
      </c>
      <c r="C696">
        <v>-79.75</v>
      </c>
      <c r="D696">
        <v>-80.86</v>
      </c>
    </row>
    <row r="697" spans="1:4" x14ac:dyDescent="0.3">
      <c r="A697" s="2">
        <v>42072</v>
      </c>
      <c r="B697">
        <v>90.58</v>
      </c>
      <c r="C697">
        <v>-80.58</v>
      </c>
      <c r="D697">
        <v>-81.69</v>
      </c>
    </row>
    <row r="698" spans="1:4" x14ac:dyDescent="0.3">
      <c r="A698" s="2">
        <v>42430</v>
      </c>
      <c r="B698">
        <v>90.95</v>
      </c>
      <c r="C698">
        <v>-80.95</v>
      </c>
      <c r="D698">
        <v>-82.06</v>
      </c>
    </row>
    <row r="699" spans="1:4" x14ac:dyDescent="0.3">
      <c r="A699" s="2">
        <v>42670</v>
      </c>
      <c r="B699">
        <v>90.83</v>
      </c>
      <c r="C699">
        <v>-80.83</v>
      </c>
      <c r="D699">
        <v>-81.94</v>
      </c>
    </row>
    <row r="700" spans="1:4" x14ac:dyDescent="0.3">
      <c r="A700" s="2">
        <v>43019</v>
      </c>
      <c r="B700">
        <v>90.14</v>
      </c>
      <c r="C700">
        <v>-80.14</v>
      </c>
      <c r="D700">
        <v>-81.25</v>
      </c>
    </row>
    <row r="701" spans="1:4" x14ac:dyDescent="0.3">
      <c r="A701" s="2">
        <v>43472</v>
      </c>
      <c r="B701">
        <v>88.87</v>
      </c>
      <c r="C701">
        <v>-78.87</v>
      </c>
      <c r="D701">
        <v>-79.98</v>
      </c>
    </row>
    <row r="702" spans="1:4" x14ac:dyDescent="0.3">
      <c r="A702" s="2">
        <v>43836</v>
      </c>
      <c r="B702">
        <v>88.68</v>
      </c>
      <c r="C702">
        <v>-78.680000000000007</v>
      </c>
      <c r="D702">
        <v>-79.790000000000006</v>
      </c>
    </row>
    <row r="703" spans="1:4" x14ac:dyDescent="0.3">
      <c r="A703" s="2">
        <v>44544</v>
      </c>
      <c r="B703">
        <v>87.43</v>
      </c>
      <c r="C703">
        <v>-77.430000000000007</v>
      </c>
      <c r="D703">
        <v>-78.540000000000006</v>
      </c>
    </row>
  </sheetData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1DA990-2F41-4F31-982E-774DC5CCBC17}">
  <dimension ref="A1:O327"/>
  <sheetViews>
    <sheetView topLeftCell="I1" workbookViewId="0">
      <selection activeCell="M6" sqref="M6"/>
    </sheetView>
  </sheetViews>
  <sheetFormatPr defaultRowHeight="14.4" x14ac:dyDescent="0.3"/>
  <cols>
    <col min="1" max="1" width="10.5546875" bestFit="1" customWidth="1"/>
  </cols>
  <sheetData>
    <row r="1" spans="1:15" s="1" customFormat="1" x14ac:dyDescent="0.3">
      <c r="A1" s="1" t="s">
        <v>0</v>
      </c>
      <c r="B1" s="1" t="s">
        <v>1</v>
      </c>
      <c r="C1" s="1" t="s">
        <v>2</v>
      </c>
      <c r="D1" s="1" t="s">
        <v>3</v>
      </c>
    </row>
    <row r="2" spans="1:15" x14ac:dyDescent="0.3">
      <c r="A2" s="2">
        <v>31146</v>
      </c>
      <c r="B2">
        <v>158.25</v>
      </c>
      <c r="C2">
        <v>-55.25</v>
      </c>
      <c r="D2">
        <v>-56.31</v>
      </c>
      <c r="F2">
        <v>3288</v>
      </c>
      <c r="G2">
        <v>36.177341461182003</v>
      </c>
      <c r="H2" s="2">
        <v>1</v>
      </c>
      <c r="I2">
        <f>IFERROR(VLOOKUP(H2,$A$2:$D$542,4,FALSE),IFERROR(VLOOKUP(H2,$A$2:$D$542,4),0))</f>
        <v>0</v>
      </c>
      <c r="K2">
        <f>MAX(D:D)</f>
        <v>-56.31</v>
      </c>
    </row>
    <row r="3" spans="1:15" x14ac:dyDescent="0.3">
      <c r="A3" s="2">
        <v>31146</v>
      </c>
      <c r="B3">
        <v>158.30000000000001</v>
      </c>
      <c r="C3">
        <v>-55.3</v>
      </c>
      <c r="D3">
        <v>-56.36</v>
      </c>
      <c r="F3">
        <v>10958</v>
      </c>
      <c r="G3">
        <v>34.427753448486001</v>
      </c>
      <c r="H3" s="2">
        <f>$H$2+F3-$F$2+1</f>
        <v>7672</v>
      </c>
      <c r="I3">
        <f>IFERROR(VLOOKUP(H3,A:D,4,FALSE),IFERROR(VLOOKUP(H3,A:D,4),0))</f>
        <v>0</v>
      </c>
      <c r="K3">
        <f>MIN(D:D)</f>
        <v>-101.3</v>
      </c>
    </row>
    <row r="4" spans="1:15" x14ac:dyDescent="0.3">
      <c r="A4" s="2">
        <v>31177</v>
      </c>
      <c r="B4">
        <v>160.85</v>
      </c>
      <c r="C4">
        <v>-57.85</v>
      </c>
      <c r="D4">
        <v>-58.91</v>
      </c>
      <c r="F4">
        <v>17897</v>
      </c>
      <c r="G4">
        <v>29.95387840271</v>
      </c>
      <c r="H4" s="2">
        <f t="shared" ref="H4:H67" si="0">$H$2+F4-$F$2+1</f>
        <v>14611</v>
      </c>
      <c r="I4">
        <f t="shared" ref="I4:I67" si="1">IFERROR(VLOOKUP(H4,A:D,4,FALSE),IFERROR(VLOOKUP(H4,A:D,4),0))</f>
        <v>0</v>
      </c>
      <c r="L4" t="s">
        <v>9</v>
      </c>
      <c r="M4" t="s">
        <v>10</v>
      </c>
      <c r="N4" t="s">
        <v>11</v>
      </c>
      <c r="O4" t="s">
        <v>12</v>
      </c>
    </row>
    <row r="5" spans="1:15" x14ac:dyDescent="0.3">
      <c r="A5" s="2">
        <v>31182</v>
      </c>
      <c r="B5">
        <v>160.85</v>
      </c>
      <c r="C5">
        <v>-57.85</v>
      </c>
      <c r="D5">
        <v>-58.91</v>
      </c>
      <c r="F5">
        <v>20089</v>
      </c>
      <c r="G5">
        <v>19.884651184081999</v>
      </c>
      <c r="H5" s="2">
        <f t="shared" si="0"/>
        <v>16803</v>
      </c>
      <c r="I5">
        <f t="shared" si="1"/>
        <v>0</v>
      </c>
      <c r="K5">
        <f>CORREL(G16:G51,I16:I51)^2</f>
        <v>0.94783687567075625</v>
      </c>
      <c r="L5">
        <f>1-(SUM(J10:J51)/SUM(K10:K51))</f>
        <v>0.87200685527689303</v>
      </c>
      <c r="M5">
        <f>SUM(L10:L51)*100/SUM(I10:I51)</f>
        <v>2.6824439786620577</v>
      </c>
      <c r="N5">
        <f>SQRT(SUM(J10:J51))/COUNT(J10:J51)</f>
        <v>0.80177876711723461</v>
      </c>
      <c r="O5">
        <f>N5/_xlfn.STDEV.S(I16:I51)</f>
        <v>5.8792899134711293E-2</v>
      </c>
    </row>
    <row r="6" spans="1:15" x14ac:dyDescent="0.3">
      <c r="A6" s="2">
        <v>31187</v>
      </c>
      <c r="B6">
        <v>158.94999999999899</v>
      </c>
      <c r="C6">
        <v>-55.95</v>
      </c>
      <c r="D6">
        <v>-57.01</v>
      </c>
      <c r="F6">
        <v>22646</v>
      </c>
      <c r="G6">
        <v>12.229288101196</v>
      </c>
      <c r="H6" s="2">
        <f t="shared" si="0"/>
        <v>19360</v>
      </c>
      <c r="I6">
        <f t="shared" si="1"/>
        <v>0</v>
      </c>
    </row>
    <row r="7" spans="1:15" x14ac:dyDescent="0.3">
      <c r="A7" s="2">
        <v>31192</v>
      </c>
      <c r="B7">
        <v>158.88999999999899</v>
      </c>
      <c r="C7">
        <v>-55.89</v>
      </c>
      <c r="D7">
        <v>-56.95</v>
      </c>
      <c r="F7">
        <v>24472</v>
      </c>
      <c r="G7">
        <v>7.1594624519348002</v>
      </c>
      <c r="H7" s="2">
        <f t="shared" si="0"/>
        <v>21186</v>
      </c>
      <c r="I7">
        <f t="shared" si="1"/>
        <v>0</v>
      </c>
    </row>
    <row r="8" spans="1:15" x14ac:dyDescent="0.3">
      <c r="A8" s="2">
        <v>31198</v>
      </c>
      <c r="B8">
        <v>158.76</v>
      </c>
      <c r="C8">
        <v>-55.76</v>
      </c>
      <c r="D8">
        <v>-56.82</v>
      </c>
      <c r="F8">
        <v>27029</v>
      </c>
      <c r="G8">
        <v>-5.8580975532529997</v>
      </c>
      <c r="H8" s="2">
        <f t="shared" si="0"/>
        <v>23743</v>
      </c>
      <c r="I8">
        <f t="shared" si="1"/>
        <v>0</v>
      </c>
    </row>
    <row r="9" spans="1:15" x14ac:dyDescent="0.3">
      <c r="A9" s="2">
        <v>31203</v>
      </c>
      <c r="B9">
        <v>158.76</v>
      </c>
      <c r="C9">
        <v>-55.76</v>
      </c>
      <c r="D9">
        <v>-56.82</v>
      </c>
      <c r="F9">
        <v>28124</v>
      </c>
      <c r="G9">
        <v>-13.36311435699</v>
      </c>
      <c r="H9" s="2">
        <f t="shared" si="0"/>
        <v>24838</v>
      </c>
      <c r="I9">
        <f t="shared" si="1"/>
        <v>0</v>
      </c>
    </row>
    <row r="10" spans="1:15" x14ac:dyDescent="0.3">
      <c r="A10" s="2">
        <v>31208</v>
      </c>
      <c r="B10">
        <v>158.63999999999899</v>
      </c>
      <c r="C10">
        <v>-55.64</v>
      </c>
      <c r="D10">
        <v>-56.7</v>
      </c>
      <c r="F10">
        <v>29951</v>
      </c>
      <c r="G10">
        <v>-42.239669799799998</v>
      </c>
      <c r="H10" s="2">
        <f t="shared" si="0"/>
        <v>26665</v>
      </c>
      <c r="I10">
        <f t="shared" si="1"/>
        <v>0</v>
      </c>
    </row>
    <row r="11" spans="1:15" x14ac:dyDescent="0.3">
      <c r="A11" s="2">
        <v>31213</v>
      </c>
      <c r="B11">
        <v>158.6</v>
      </c>
      <c r="C11">
        <v>-55.6</v>
      </c>
      <c r="D11">
        <v>-56.66</v>
      </c>
      <c r="F11">
        <v>31777</v>
      </c>
      <c r="G11">
        <v>-51.58046722412</v>
      </c>
      <c r="H11" s="2">
        <f t="shared" si="0"/>
        <v>28491</v>
      </c>
      <c r="I11">
        <f t="shared" si="1"/>
        <v>0</v>
      </c>
    </row>
    <row r="12" spans="1:15" x14ac:dyDescent="0.3">
      <c r="A12" s="2">
        <v>31218</v>
      </c>
      <c r="B12">
        <v>158.53</v>
      </c>
      <c r="C12">
        <v>-55.53</v>
      </c>
      <c r="D12">
        <v>-56.59</v>
      </c>
      <c r="F12">
        <v>33238</v>
      </c>
      <c r="G12">
        <v>-57.293392181400002</v>
      </c>
      <c r="H12" s="2">
        <f t="shared" si="0"/>
        <v>29952</v>
      </c>
      <c r="I12">
        <f t="shared" si="1"/>
        <v>0</v>
      </c>
    </row>
    <row r="13" spans="1:15" x14ac:dyDescent="0.3">
      <c r="A13" s="2">
        <v>31223</v>
      </c>
      <c r="B13">
        <v>158.55000000000001</v>
      </c>
      <c r="C13">
        <v>-55.55</v>
      </c>
      <c r="D13">
        <v>-56.61</v>
      </c>
      <c r="F13">
        <v>33603</v>
      </c>
      <c r="G13">
        <v>-58.48487854004</v>
      </c>
      <c r="H13" s="2">
        <f t="shared" si="0"/>
        <v>30317</v>
      </c>
      <c r="I13">
        <f t="shared" si="1"/>
        <v>0</v>
      </c>
    </row>
    <row r="14" spans="1:15" x14ac:dyDescent="0.3">
      <c r="A14" s="2">
        <v>31228</v>
      </c>
      <c r="B14">
        <v>158.479999999999</v>
      </c>
      <c r="C14">
        <v>-55.48</v>
      </c>
      <c r="D14">
        <v>-56.54</v>
      </c>
      <c r="F14">
        <v>33968</v>
      </c>
      <c r="G14">
        <v>-59.02653503418</v>
      </c>
      <c r="H14" s="2">
        <f t="shared" si="0"/>
        <v>30682</v>
      </c>
      <c r="I14">
        <f t="shared" si="1"/>
        <v>0</v>
      </c>
    </row>
    <row r="15" spans="1:15" x14ac:dyDescent="0.3">
      <c r="A15" s="2">
        <v>31231</v>
      </c>
      <c r="B15">
        <v>158.81</v>
      </c>
      <c r="C15">
        <v>-55.81</v>
      </c>
      <c r="D15">
        <v>-56.87</v>
      </c>
      <c r="F15">
        <v>34334</v>
      </c>
      <c r="G15">
        <v>-59.534450531010002</v>
      </c>
      <c r="H15" s="2">
        <f t="shared" si="0"/>
        <v>31048</v>
      </c>
      <c r="I15">
        <f t="shared" si="1"/>
        <v>0</v>
      </c>
    </row>
    <row r="16" spans="1:15" x14ac:dyDescent="0.3">
      <c r="A16" s="2">
        <v>31233</v>
      </c>
      <c r="B16">
        <v>158.79</v>
      </c>
      <c r="C16">
        <v>-55.79</v>
      </c>
      <c r="D16">
        <v>-56.85</v>
      </c>
      <c r="F16">
        <v>34699</v>
      </c>
      <c r="G16">
        <v>-60.812088012700002</v>
      </c>
      <c r="H16" s="2">
        <f t="shared" si="0"/>
        <v>31413</v>
      </c>
      <c r="I16">
        <f t="shared" si="1"/>
        <v>-57.76</v>
      </c>
      <c r="J16">
        <f>(I16-G16)^2</f>
        <v>9.3152412372670597</v>
      </c>
      <c r="K16">
        <f>(I16-AVERAGE($I$16:I$51))^2</f>
        <v>706.62930625000172</v>
      </c>
      <c r="L16">
        <f>(I16-G16)</f>
        <v>3.0520880127000041</v>
      </c>
    </row>
    <row r="17" spans="1:12" x14ac:dyDescent="0.3">
      <c r="A17" s="2">
        <v>31238</v>
      </c>
      <c r="B17">
        <v>158.74</v>
      </c>
      <c r="C17">
        <v>-55.74</v>
      </c>
      <c r="D17">
        <v>-56.8</v>
      </c>
      <c r="F17">
        <v>35064</v>
      </c>
      <c r="G17">
        <v>-63.103744506840002</v>
      </c>
      <c r="H17" s="2">
        <f t="shared" si="0"/>
        <v>31778</v>
      </c>
      <c r="I17">
        <f t="shared" si="1"/>
        <v>-59.77</v>
      </c>
      <c r="J17">
        <f t="shared" ref="J17:J80" si="2">(I17-G17)^2</f>
        <v>11.113852436885866</v>
      </c>
      <c r="K17">
        <f>(I17-AVERAGE($I$16:I$51))^2</f>
        <v>603.80775625000126</v>
      </c>
      <c r="L17">
        <f t="shared" ref="L17:L80" si="3">(I17-G17)</f>
        <v>3.3337445068399987</v>
      </c>
    </row>
    <row r="18" spans="1:12" x14ac:dyDescent="0.3">
      <c r="A18" s="2">
        <v>31243</v>
      </c>
      <c r="B18">
        <v>158.82</v>
      </c>
      <c r="C18">
        <v>-55.82</v>
      </c>
      <c r="D18">
        <v>-56.88</v>
      </c>
      <c r="F18">
        <v>35429</v>
      </c>
      <c r="G18">
        <v>-60.232089996340001</v>
      </c>
      <c r="H18" s="2">
        <f t="shared" si="0"/>
        <v>32143</v>
      </c>
      <c r="I18">
        <f t="shared" si="1"/>
        <v>-63.08</v>
      </c>
      <c r="J18">
        <f t="shared" si="2"/>
        <v>8.1105913889466859</v>
      </c>
      <c r="K18">
        <f>(I18-AVERAGE($I$16:I$51))^2</f>
        <v>452.09390625000134</v>
      </c>
      <c r="L18">
        <f t="shared" si="3"/>
        <v>-2.8479100036599974</v>
      </c>
    </row>
    <row r="19" spans="1:12" x14ac:dyDescent="0.3">
      <c r="A19" s="2">
        <v>31248</v>
      </c>
      <c r="B19">
        <v>158.9</v>
      </c>
      <c r="C19">
        <v>-55.9</v>
      </c>
      <c r="D19">
        <v>-56.96</v>
      </c>
      <c r="F19">
        <v>35795</v>
      </c>
      <c r="G19">
        <v>-63.30986404419</v>
      </c>
      <c r="H19" s="2">
        <f t="shared" si="0"/>
        <v>32509</v>
      </c>
      <c r="I19">
        <f t="shared" si="1"/>
        <v>-65.2</v>
      </c>
      <c r="J19">
        <f t="shared" si="2"/>
        <v>3.5726139314457921</v>
      </c>
      <c r="K19">
        <f>(I19-AVERAGE($I$16:I$51))^2</f>
        <v>366.43530625000102</v>
      </c>
      <c r="L19">
        <f t="shared" si="3"/>
        <v>-1.8901359558100026</v>
      </c>
    </row>
    <row r="20" spans="1:12" x14ac:dyDescent="0.3">
      <c r="A20" s="2">
        <v>31253</v>
      </c>
      <c r="B20">
        <v>158.91</v>
      </c>
      <c r="C20">
        <v>-55.91</v>
      </c>
      <c r="D20">
        <v>-56.97</v>
      </c>
      <c r="F20">
        <v>36160</v>
      </c>
      <c r="G20">
        <v>-67.258964538569998</v>
      </c>
      <c r="H20" s="2">
        <f t="shared" si="0"/>
        <v>32874</v>
      </c>
      <c r="I20">
        <f t="shared" si="1"/>
        <v>-65.400000000000006</v>
      </c>
      <c r="J20">
        <f t="shared" si="2"/>
        <v>3.4557491556607447</v>
      </c>
      <c r="K20">
        <f>(I20-AVERAGE($I$16:I$51))^2</f>
        <v>358.81830625000089</v>
      </c>
      <c r="L20">
        <f t="shared" si="3"/>
        <v>1.8589645385699924</v>
      </c>
    </row>
    <row r="21" spans="1:12" x14ac:dyDescent="0.3">
      <c r="A21" s="2">
        <v>31259</v>
      </c>
      <c r="B21">
        <v>158.88</v>
      </c>
      <c r="C21">
        <v>-55.88</v>
      </c>
      <c r="D21">
        <v>-56.94</v>
      </c>
      <c r="F21">
        <v>36525</v>
      </c>
      <c r="G21">
        <v>-69.22957611084</v>
      </c>
      <c r="H21" s="2">
        <f t="shared" si="0"/>
        <v>33239</v>
      </c>
      <c r="I21">
        <f t="shared" si="1"/>
        <v>-66.52</v>
      </c>
      <c r="J21">
        <f t="shared" si="2"/>
        <v>7.3418027004348421</v>
      </c>
      <c r="K21">
        <f>(I21-AVERAGE($I$16:I$51))^2</f>
        <v>317.64150625000121</v>
      </c>
      <c r="L21">
        <f t="shared" si="3"/>
        <v>2.709576110840004</v>
      </c>
    </row>
    <row r="22" spans="1:12" x14ac:dyDescent="0.3">
      <c r="A22" s="2">
        <v>31264</v>
      </c>
      <c r="B22">
        <v>158.93</v>
      </c>
      <c r="C22">
        <v>-55.93</v>
      </c>
      <c r="D22">
        <v>-56.99</v>
      </c>
      <c r="F22">
        <v>36890</v>
      </c>
      <c r="G22">
        <v>-70.929557800289999</v>
      </c>
      <c r="H22" s="2">
        <f t="shared" si="0"/>
        <v>33604</v>
      </c>
      <c r="I22">
        <f t="shared" si="1"/>
        <v>-68.790000000000006</v>
      </c>
      <c r="J22">
        <f t="shared" si="2"/>
        <v>4.5777075807817509</v>
      </c>
      <c r="K22">
        <f>(I22-AVERAGE($I$16:I$51))^2</f>
        <v>241.88025625000071</v>
      </c>
      <c r="L22">
        <f t="shared" si="3"/>
        <v>2.1395578002899924</v>
      </c>
    </row>
    <row r="23" spans="1:12" x14ac:dyDescent="0.3">
      <c r="A23" s="2">
        <v>31269</v>
      </c>
      <c r="B23">
        <v>158.93</v>
      </c>
      <c r="C23">
        <v>-55.93</v>
      </c>
      <c r="D23">
        <v>-56.99</v>
      </c>
      <c r="F23">
        <v>37256</v>
      </c>
      <c r="G23">
        <v>-72.506088256840002</v>
      </c>
      <c r="H23" s="2">
        <f t="shared" si="0"/>
        <v>33970</v>
      </c>
      <c r="I23">
        <f t="shared" si="1"/>
        <v>-69.89</v>
      </c>
      <c r="J23">
        <f t="shared" si="2"/>
        <v>6.8439177675761567</v>
      </c>
      <c r="K23">
        <f>(I23-AVERAGE($I$16:I$51))^2</f>
        <v>208.87475625000084</v>
      </c>
      <c r="L23">
        <f t="shared" si="3"/>
        <v>2.6160882568400012</v>
      </c>
    </row>
    <row r="24" spans="1:12" x14ac:dyDescent="0.3">
      <c r="A24" s="2">
        <v>31274</v>
      </c>
      <c r="B24">
        <v>159.05000000000001</v>
      </c>
      <c r="C24">
        <v>-56.05</v>
      </c>
      <c r="D24">
        <v>-57.11</v>
      </c>
      <c r="F24">
        <v>37621</v>
      </c>
      <c r="G24">
        <v>-74.583694458010001</v>
      </c>
      <c r="H24" s="2">
        <f t="shared" si="0"/>
        <v>34335</v>
      </c>
      <c r="I24">
        <f t="shared" si="1"/>
        <v>-71.849999999999895</v>
      </c>
      <c r="J24">
        <f t="shared" si="2"/>
        <v>7.4730853897551679</v>
      </c>
      <c r="K24">
        <f>(I24-AVERAGE($I$16:I$51))^2</f>
        <v>156.06255625000335</v>
      </c>
      <c r="L24">
        <f t="shared" si="3"/>
        <v>2.7336944580101061</v>
      </c>
    </row>
    <row r="25" spans="1:12" x14ac:dyDescent="0.3">
      <c r="A25" s="2">
        <v>31288</v>
      </c>
      <c r="B25">
        <v>159.01</v>
      </c>
      <c r="C25">
        <v>-56.01</v>
      </c>
      <c r="D25">
        <v>-57.07</v>
      </c>
      <c r="F25">
        <v>37986</v>
      </c>
      <c r="G25">
        <v>-76.127922058110002</v>
      </c>
      <c r="H25" s="2">
        <f t="shared" si="0"/>
        <v>34700</v>
      </c>
      <c r="I25">
        <f t="shared" si="1"/>
        <v>-73.87</v>
      </c>
      <c r="J25">
        <f t="shared" si="2"/>
        <v>5.0982120204996866</v>
      </c>
      <c r="K25">
        <f>(I25-AVERAGE($I$16:I$51))^2</f>
        <v>109.67325625000052</v>
      </c>
      <c r="L25">
        <f t="shared" si="3"/>
        <v>2.2579220581099975</v>
      </c>
    </row>
    <row r="26" spans="1:12" x14ac:dyDescent="0.3">
      <c r="A26" s="2">
        <v>31345</v>
      </c>
      <c r="B26">
        <v>159.25</v>
      </c>
      <c r="C26">
        <v>-56.25</v>
      </c>
      <c r="D26">
        <v>-57.31</v>
      </c>
      <c r="F26">
        <v>38351</v>
      </c>
      <c r="G26">
        <v>-77.87272644043</v>
      </c>
      <c r="H26" s="2">
        <f t="shared" si="0"/>
        <v>35065</v>
      </c>
      <c r="I26">
        <f t="shared" si="1"/>
        <v>-76.41</v>
      </c>
      <c r="J26">
        <f t="shared" si="2"/>
        <v>2.1395686395330289</v>
      </c>
      <c r="K26">
        <f>(I26-AVERAGE($I$16:I$51))^2</f>
        <v>62.924556250000521</v>
      </c>
      <c r="L26">
        <f t="shared" si="3"/>
        <v>1.4627264404300035</v>
      </c>
    </row>
    <row r="27" spans="1:12" x14ac:dyDescent="0.3">
      <c r="A27" s="2">
        <v>31351</v>
      </c>
      <c r="B27">
        <v>159.25</v>
      </c>
      <c r="C27">
        <v>-56.25</v>
      </c>
      <c r="D27">
        <v>-57.31</v>
      </c>
      <c r="F27">
        <v>38717</v>
      </c>
      <c r="G27">
        <v>-79.627632141109999</v>
      </c>
      <c r="H27" s="2">
        <f t="shared" si="0"/>
        <v>35431</v>
      </c>
      <c r="I27">
        <f t="shared" si="1"/>
        <v>-77.31</v>
      </c>
      <c r="J27">
        <f t="shared" si="2"/>
        <v>5.3714187415061057</v>
      </c>
      <c r="K27">
        <f>(I27-AVERAGE($I$16:I$51))^2</f>
        <v>49.456056250000387</v>
      </c>
      <c r="L27">
        <f t="shared" si="3"/>
        <v>2.3176321411099963</v>
      </c>
    </row>
    <row r="28" spans="1:12" x14ac:dyDescent="0.3">
      <c r="A28" s="2">
        <v>31356</v>
      </c>
      <c r="B28">
        <v>159.25</v>
      </c>
      <c r="C28">
        <v>-56.25</v>
      </c>
      <c r="D28">
        <v>-57.31</v>
      </c>
      <c r="F28">
        <v>39082</v>
      </c>
      <c r="G28">
        <v>-80.18357849121</v>
      </c>
      <c r="H28" s="2">
        <f t="shared" si="0"/>
        <v>35796</v>
      </c>
      <c r="I28">
        <f t="shared" si="1"/>
        <v>-79.569999999999894</v>
      </c>
      <c r="J28">
        <f t="shared" si="2"/>
        <v>0.37647856487567</v>
      </c>
      <c r="K28">
        <f>(I28-AVERAGE($I$16:I$51))^2</f>
        <v>22.776756250001295</v>
      </c>
      <c r="L28">
        <f t="shared" si="3"/>
        <v>0.61357849121010588</v>
      </c>
    </row>
    <row r="29" spans="1:12" x14ac:dyDescent="0.3">
      <c r="A29" s="2">
        <v>31361</v>
      </c>
      <c r="B29">
        <v>159.24</v>
      </c>
      <c r="C29">
        <v>-56.24</v>
      </c>
      <c r="D29">
        <v>-57.3</v>
      </c>
      <c r="F29">
        <v>39447</v>
      </c>
      <c r="G29">
        <v>-81.3081741333</v>
      </c>
      <c r="H29" s="2">
        <f t="shared" si="0"/>
        <v>36161</v>
      </c>
      <c r="I29">
        <f t="shared" si="1"/>
        <v>-80.14</v>
      </c>
      <c r="J29">
        <f t="shared" si="2"/>
        <v>1.364630805711204</v>
      </c>
      <c r="K29">
        <f>(I29-AVERAGE($I$16:I$51))^2</f>
        <v>17.661006250000245</v>
      </c>
      <c r="L29">
        <f t="shared" si="3"/>
        <v>1.1681741332999991</v>
      </c>
    </row>
    <row r="30" spans="1:12" x14ac:dyDescent="0.3">
      <c r="A30" s="2">
        <v>31399</v>
      </c>
      <c r="B30">
        <v>159.53</v>
      </c>
      <c r="C30">
        <v>-56.53</v>
      </c>
      <c r="D30">
        <v>-57.59</v>
      </c>
      <c r="F30">
        <v>39812</v>
      </c>
      <c r="G30">
        <v>-80.998809814449999</v>
      </c>
      <c r="H30" s="2">
        <f t="shared" si="0"/>
        <v>36526</v>
      </c>
      <c r="I30">
        <f t="shared" si="1"/>
        <v>-80.739999999999895</v>
      </c>
      <c r="J30">
        <f t="shared" si="2"/>
        <v>6.6982520055696854E-2</v>
      </c>
      <c r="K30">
        <f>(I30-AVERAGE($I$16:I$51))^2</f>
        <v>12.978006250000966</v>
      </c>
      <c r="L30">
        <f t="shared" si="3"/>
        <v>0.2588098144501032</v>
      </c>
    </row>
    <row r="31" spans="1:12" x14ac:dyDescent="0.3">
      <c r="A31" s="2">
        <v>31401</v>
      </c>
      <c r="B31">
        <v>159.65</v>
      </c>
      <c r="C31">
        <v>-56.65</v>
      </c>
      <c r="D31">
        <v>-57.71</v>
      </c>
      <c r="F31">
        <v>40178</v>
      </c>
      <c r="G31">
        <v>-82.469635009770002</v>
      </c>
      <c r="H31" s="2">
        <f t="shared" si="0"/>
        <v>36892</v>
      </c>
      <c r="I31">
        <f t="shared" si="1"/>
        <v>-81.92</v>
      </c>
      <c r="J31">
        <f t="shared" si="2"/>
        <v>0.30209864396486824</v>
      </c>
      <c r="K31">
        <f>(I31-AVERAGE($I$16:I$51))^2</f>
        <v>5.8685062500001353</v>
      </c>
      <c r="L31">
        <f t="shared" si="3"/>
        <v>0.54963500977000024</v>
      </c>
    </row>
    <row r="32" spans="1:12" x14ac:dyDescent="0.3">
      <c r="A32" s="2">
        <v>31406</v>
      </c>
      <c r="B32">
        <v>159.61000000000001</v>
      </c>
      <c r="C32">
        <v>-56.61</v>
      </c>
      <c r="D32">
        <v>-57.67</v>
      </c>
      <c r="F32">
        <v>40543</v>
      </c>
      <c r="G32">
        <v>-84.0830078125</v>
      </c>
      <c r="H32" s="2">
        <f t="shared" si="0"/>
        <v>37257</v>
      </c>
      <c r="I32">
        <f t="shared" si="1"/>
        <v>-84.44</v>
      </c>
      <c r="J32">
        <f t="shared" si="2"/>
        <v>0.12744342193603353</v>
      </c>
      <c r="K32">
        <f>(I32-AVERAGE($I$16:I$51))^2</f>
        <v>9.5062499999937922E-3</v>
      </c>
      <c r="L32">
        <f t="shared" si="3"/>
        <v>-0.35699218749999773</v>
      </c>
    </row>
    <row r="33" spans="1:12" x14ac:dyDescent="0.3">
      <c r="A33" s="2">
        <v>31412</v>
      </c>
      <c r="B33">
        <v>159.69999999999899</v>
      </c>
      <c r="C33">
        <v>-56.7</v>
      </c>
      <c r="D33">
        <v>-57.76</v>
      </c>
      <c r="F33">
        <v>40908</v>
      </c>
      <c r="G33">
        <v>-86.316604614260001</v>
      </c>
      <c r="H33" s="2">
        <f t="shared" si="0"/>
        <v>37622</v>
      </c>
      <c r="I33">
        <f t="shared" si="1"/>
        <v>-86.64</v>
      </c>
      <c r="J33">
        <f t="shared" si="2"/>
        <v>0.10458457551792313</v>
      </c>
      <c r="K33">
        <f>(I33-AVERAGE($I$16:I$51))^2</f>
        <v>5.2785062499998672</v>
      </c>
      <c r="L33">
        <f t="shared" si="3"/>
        <v>-0.3233953857399996</v>
      </c>
    </row>
    <row r="34" spans="1:12" x14ac:dyDescent="0.3">
      <c r="A34" s="2">
        <v>31417</v>
      </c>
      <c r="B34">
        <v>159.71</v>
      </c>
      <c r="C34">
        <v>-56.71</v>
      </c>
      <c r="D34">
        <v>-57.77</v>
      </c>
      <c r="F34">
        <v>41273</v>
      </c>
      <c r="G34">
        <v>-85.535850524899999</v>
      </c>
      <c r="H34" s="2">
        <f t="shared" si="0"/>
        <v>37987</v>
      </c>
      <c r="I34">
        <f t="shared" si="1"/>
        <v>-86.66</v>
      </c>
      <c r="J34">
        <f t="shared" si="2"/>
        <v>1.2637120423676003</v>
      </c>
      <c r="K34">
        <f>(I34-AVERAGE($I$16:I$51))^2</f>
        <v>5.3708062499998475</v>
      </c>
      <c r="L34">
        <f t="shared" si="3"/>
        <v>-1.1241494750999976</v>
      </c>
    </row>
    <row r="35" spans="1:12" x14ac:dyDescent="0.3">
      <c r="A35" s="2">
        <v>31422</v>
      </c>
      <c r="B35">
        <v>159.81</v>
      </c>
      <c r="C35">
        <v>-56.81</v>
      </c>
      <c r="D35">
        <v>-57.87</v>
      </c>
      <c r="F35">
        <v>41639</v>
      </c>
      <c r="G35">
        <v>-86.13257598877</v>
      </c>
      <c r="H35" s="2">
        <f t="shared" si="0"/>
        <v>38353</v>
      </c>
      <c r="I35">
        <f t="shared" si="1"/>
        <v>-87.39</v>
      </c>
      <c r="J35">
        <f t="shared" si="2"/>
        <v>1.581115144017744</v>
      </c>
      <c r="K35">
        <f>(I35-AVERAGE($I$16:I$51))^2</f>
        <v>9.2872562499998228</v>
      </c>
      <c r="L35">
        <f t="shared" si="3"/>
        <v>-1.2574240112300004</v>
      </c>
    </row>
    <row r="36" spans="1:12" x14ac:dyDescent="0.3">
      <c r="A36" s="2">
        <v>31427</v>
      </c>
      <c r="B36">
        <v>159.9</v>
      </c>
      <c r="C36">
        <v>-56.9</v>
      </c>
      <c r="D36">
        <v>-57.96</v>
      </c>
      <c r="F36">
        <v>42004</v>
      </c>
      <c r="G36">
        <v>-86.723365783689999</v>
      </c>
      <c r="H36" s="2">
        <f t="shared" si="0"/>
        <v>38718</v>
      </c>
      <c r="I36">
        <f t="shared" si="1"/>
        <v>-88.26</v>
      </c>
      <c r="J36">
        <f t="shared" si="2"/>
        <v>2.3612447147346654</v>
      </c>
      <c r="K36">
        <f>(I36-AVERAGE($I$16:I$51))^2</f>
        <v>15.346806249999808</v>
      </c>
      <c r="L36">
        <f t="shared" si="3"/>
        <v>-1.5366342163100057</v>
      </c>
    </row>
    <row r="37" spans="1:12" x14ac:dyDescent="0.3">
      <c r="A37" s="2">
        <v>31432</v>
      </c>
      <c r="B37">
        <v>159.729999999999</v>
      </c>
      <c r="C37">
        <v>-56.73</v>
      </c>
      <c r="D37">
        <v>-57.79</v>
      </c>
      <c r="F37">
        <v>42369</v>
      </c>
      <c r="G37">
        <v>-87.982246398930002</v>
      </c>
      <c r="H37" s="2">
        <f t="shared" si="0"/>
        <v>39083</v>
      </c>
      <c r="I37">
        <f t="shared" si="1"/>
        <v>-90.42</v>
      </c>
      <c r="J37">
        <f t="shared" si="2"/>
        <v>5.9426426195297521</v>
      </c>
      <c r="K37">
        <f>(I37-AVERAGE($I$16:I$51))^2</f>
        <v>36.936006249999664</v>
      </c>
      <c r="L37">
        <f t="shared" si="3"/>
        <v>-2.4377536010699998</v>
      </c>
    </row>
    <row r="38" spans="1:12" x14ac:dyDescent="0.3">
      <c r="A38" s="2">
        <v>31437</v>
      </c>
      <c r="B38">
        <v>159.97</v>
      </c>
      <c r="C38">
        <v>-56.97</v>
      </c>
      <c r="D38">
        <v>-58.03</v>
      </c>
      <c r="F38">
        <v>42734</v>
      </c>
      <c r="G38">
        <v>-88.730743408199999</v>
      </c>
      <c r="H38" s="2">
        <f t="shared" si="0"/>
        <v>39448</v>
      </c>
      <c r="I38">
        <f t="shared" si="1"/>
        <v>-92.93</v>
      </c>
      <c r="J38">
        <f t="shared" si="2"/>
        <v>17.633755923775819</v>
      </c>
      <c r="K38">
        <f>(I38-AVERAGE($I$16:I$51))^2</f>
        <v>73.74515624999961</v>
      </c>
      <c r="L38">
        <f t="shared" si="3"/>
        <v>-4.1992565918000082</v>
      </c>
    </row>
    <row r="39" spans="1:12" x14ac:dyDescent="0.3">
      <c r="A39" s="2">
        <v>31443</v>
      </c>
      <c r="B39">
        <v>159.82</v>
      </c>
      <c r="C39">
        <v>-56.82</v>
      </c>
      <c r="D39">
        <v>-57.88</v>
      </c>
      <c r="F39">
        <v>43100</v>
      </c>
      <c r="G39">
        <v>-90.701400756840002</v>
      </c>
      <c r="H39" s="2">
        <f t="shared" si="0"/>
        <v>39814</v>
      </c>
      <c r="I39">
        <f t="shared" si="1"/>
        <v>-95.61</v>
      </c>
      <c r="J39">
        <f t="shared" si="2"/>
        <v>24.094346529950901</v>
      </c>
      <c r="K39">
        <f>(I39-AVERAGE($I$16:I$51))^2</f>
        <v>126.95655624999932</v>
      </c>
      <c r="L39">
        <f t="shared" si="3"/>
        <v>-4.9085992431599976</v>
      </c>
    </row>
    <row r="40" spans="1:12" x14ac:dyDescent="0.3">
      <c r="A40" s="2">
        <v>31448</v>
      </c>
      <c r="B40">
        <v>159.68</v>
      </c>
      <c r="C40">
        <v>-56.68</v>
      </c>
      <c r="D40">
        <v>-57.74</v>
      </c>
      <c r="F40">
        <v>43465</v>
      </c>
      <c r="G40">
        <v>-92.06485748291</v>
      </c>
      <c r="H40" s="2">
        <f t="shared" si="0"/>
        <v>40179</v>
      </c>
      <c r="I40">
        <f t="shared" si="1"/>
        <v>-96.24</v>
      </c>
      <c r="J40">
        <f t="shared" si="2"/>
        <v>17.43181503801258</v>
      </c>
      <c r="K40">
        <f>(I40-AVERAGE($I$16:I$51))^2</f>
        <v>141.55050624999919</v>
      </c>
      <c r="L40">
        <f t="shared" si="3"/>
        <v>-4.175142517089995</v>
      </c>
    </row>
    <row r="41" spans="1:12" x14ac:dyDescent="0.3">
      <c r="A41" s="2">
        <v>31453</v>
      </c>
      <c r="B41">
        <v>159.74</v>
      </c>
      <c r="C41">
        <v>-56.74</v>
      </c>
      <c r="D41">
        <v>-57.8</v>
      </c>
      <c r="F41">
        <v>43830</v>
      </c>
      <c r="G41">
        <v>-93.615058898930002</v>
      </c>
      <c r="H41" s="2">
        <f t="shared" si="0"/>
        <v>40544</v>
      </c>
      <c r="I41">
        <f t="shared" si="1"/>
        <v>-98.12</v>
      </c>
      <c r="J41">
        <f t="shared" si="2"/>
        <v>20.294494324109809</v>
      </c>
      <c r="K41">
        <f>(I41-AVERAGE($I$16:I$51))^2</f>
        <v>189.81950624999931</v>
      </c>
      <c r="L41">
        <f t="shared" si="3"/>
        <v>-4.5049411010700027</v>
      </c>
    </row>
    <row r="42" spans="1:12" x14ac:dyDescent="0.3">
      <c r="A42" s="2">
        <v>31456</v>
      </c>
      <c r="B42">
        <v>159.77000000000001</v>
      </c>
      <c r="C42">
        <v>-56.77</v>
      </c>
      <c r="D42">
        <v>-57.83</v>
      </c>
      <c r="F42">
        <v>44195</v>
      </c>
      <c r="G42">
        <v>-93.207176208500002</v>
      </c>
      <c r="H42" s="2">
        <f t="shared" si="0"/>
        <v>40909</v>
      </c>
      <c r="I42">
        <f t="shared" si="1"/>
        <v>-98.63</v>
      </c>
      <c r="J42">
        <f t="shared" si="2"/>
        <v>29.407017873658369</v>
      </c>
      <c r="K42">
        <f>(I42-AVERAGE($I$16:I$51))^2</f>
        <v>204.13265624999903</v>
      </c>
      <c r="L42">
        <f t="shared" si="3"/>
        <v>-5.4228237914999937</v>
      </c>
    </row>
    <row r="43" spans="1:12" x14ac:dyDescent="0.3">
      <c r="A43" s="2">
        <v>31458</v>
      </c>
      <c r="B43">
        <v>159.6</v>
      </c>
      <c r="C43">
        <v>-56.6</v>
      </c>
      <c r="D43">
        <v>-57.66</v>
      </c>
      <c r="F43">
        <v>44561</v>
      </c>
      <c r="G43">
        <v>-93.501983642580001</v>
      </c>
      <c r="H43" s="2">
        <f t="shared" si="0"/>
        <v>41275</v>
      </c>
      <c r="I43">
        <f t="shared" si="1"/>
        <v>-99.71</v>
      </c>
      <c r="J43">
        <f t="shared" si="2"/>
        <v>38.539467093994197</v>
      </c>
      <c r="K43">
        <f>(I43-AVERAGE($I$16:I$51))^2</f>
        <v>236.16005624999889</v>
      </c>
      <c r="L43">
        <f t="shared" si="3"/>
        <v>-6.2080163574199929</v>
      </c>
    </row>
    <row r="44" spans="1:12" x14ac:dyDescent="0.3">
      <c r="A44" s="2">
        <v>31463</v>
      </c>
      <c r="B44">
        <v>159.36000000000001</v>
      </c>
      <c r="C44">
        <v>-56.36</v>
      </c>
      <c r="D44">
        <v>-57.42</v>
      </c>
      <c r="F44">
        <v>44926</v>
      </c>
      <c r="G44">
        <v>-93.504684448239999</v>
      </c>
      <c r="H44" s="2">
        <f t="shared" si="0"/>
        <v>41640</v>
      </c>
      <c r="I44">
        <f t="shared" si="1"/>
        <v>-99.53</v>
      </c>
      <c r="J44">
        <f t="shared" si="2"/>
        <v>36.304427498280937</v>
      </c>
      <c r="K44">
        <f>(I44-AVERAGE($I$16:I$51))^2</f>
        <v>230.66015624999915</v>
      </c>
      <c r="L44">
        <f t="shared" si="3"/>
        <v>-6.0253155517600021</v>
      </c>
    </row>
    <row r="45" spans="1:12" x14ac:dyDescent="0.3">
      <c r="A45" s="2">
        <v>31468</v>
      </c>
      <c r="B45">
        <v>159.11000000000001</v>
      </c>
      <c r="C45">
        <v>-56.11</v>
      </c>
      <c r="D45">
        <v>-57.17</v>
      </c>
      <c r="F45">
        <v>45291</v>
      </c>
      <c r="G45">
        <v>-93.61668395996</v>
      </c>
      <c r="H45" s="2">
        <f t="shared" si="0"/>
        <v>42005</v>
      </c>
      <c r="I45">
        <f t="shared" si="1"/>
        <v>-101.01</v>
      </c>
      <c r="J45">
        <f t="shared" si="2"/>
        <v>54.661122067912828</v>
      </c>
      <c r="K45">
        <f>(I45-AVERAGE($I$16:I$51))^2</f>
        <v>277.8055562499992</v>
      </c>
      <c r="L45">
        <f t="shared" si="3"/>
        <v>-7.3933160400400055</v>
      </c>
    </row>
    <row r="46" spans="1:12" x14ac:dyDescent="0.3">
      <c r="A46" s="2">
        <v>31471</v>
      </c>
      <c r="B46">
        <v>159.01</v>
      </c>
      <c r="C46">
        <v>-56.01</v>
      </c>
      <c r="D46">
        <v>-57.07</v>
      </c>
      <c r="F46">
        <v>45656</v>
      </c>
      <c r="G46">
        <v>-91.897262573239999</v>
      </c>
      <c r="H46" s="2">
        <f t="shared" si="0"/>
        <v>42370</v>
      </c>
      <c r="I46">
        <f t="shared" si="1"/>
        <v>-100.92</v>
      </c>
      <c r="J46">
        <f t="shared" si="2"/>
        <v>81.40979067225571</v>
      </c>
      <c r="K46">
        <f>(I46-AVERAGE($I$16:I$51))^2</f>
        <v>274.81350624999908</v>
      </c>
      <c r="L46">
        <f t="shared" si="3"/>
        <v>-9.0227374267600027</v>
      </c>
    </row>
    <row r="47" spans="1:12" x14ac:dyDescent="0.3">
      <c r="A47" s="2">
        <v>31476</v>
      </c>
      <c r="B47">
        <v>158.84</v>
      </c>
      <c r="C47">
        <v>-55.84</v>
      </c>
      <c r="D47">
        <v>-56.9</v>
      </c>
      <c r="F47">
        <v>46022</v>
      </c>
      <c r="G47">
        <v>-91.25107574463</v>
      </c>
      <c r="H47" s="2">
        <f t="shared" si="0"/>
        <v>42736</v>
      </c>
      <c r="I47">
        <f t="shared" si="1"/>
        <v>-100.13</v>
      </c>
      <c r="J47">
        <f t="shared" si="2"/>
        <v>78.835295932597617</v>
      </c>
      <c r="K47">
        <f>(I47-AVERAGE($I$16:I$51))^2</f>
        <v>249.24515624999893</v>
      </c>
      <c r="L47">
        <f t="shared" si="3"/>
        <v>-8.878924255369995</v>
      </c>
    </row>
    <row r="48" spans="1:12" x14ac:dyDescent="0.3">
      <c r="A48" s="2">
        <v>31481</v>
      </c>
      <c r="B48">
        <v>158.729999999999</v>
      </c>
      <c r="C48">
        <v>-55.73</v>
      </c>
      <c r="D48">
        <v>-56.79</v>
      </c>
      <c r="F48">
        <v>46387</v>
      </c>
      <c r="G48">
        <v>-89.830383300779999</v>
      </c>
      <c r="H48" s="2">
        <f t="shared" si="0"/>
        <v>43101</v>
      </c>
      <c r="I48">
        <f t="shared" si="1"/>
        <v>-99.78</v>
      </c>
      <c r="J48">
        <f t="shared" si="2"/>
        <v>98.99487246139752</v>
      </c>
      <c r="K48">
        <f>(I48-AVERAGE($I$16:I$51))^2</f>
        <v>238.31640624999912</v>
      </c>
      <c r="L48">
        <f t="shared" si="3"/>
        <v>-9.9496166992200017</v>
      </c>
    </row>
    <row r="49" spans="1:12" x14ac:dyDescent="0.3">
      <c r="A49" s="2">
        <v>31486</v>
      </c>
      <c r="B49">
        <v>158.41999999999899</v>
      </c>
      <c r="C49">
        <v>-55.42</v>
      </c>
      <c r="D49">
        <v>-56.48</v>
      </c>
      <c r="F49">
        <v>46752</v>
      </c>
      <c r="G49">
        <v>-87.50560760498</v>
      </c>
      <c r="H49" s="2">
        <f t="shared" si="0"/>
        <v>43466</v>
      </c>
      <c r="I49">
        <f t="shared" si="1"/>
        <v>-97.83</v>
      </c>
      <c r="J49">
        <f t="shared" si="2"/>
        <v>106.59307832634678</v>
      </c>
      <c r="K49">
        <f>(I49-AVERAGE($I$16:I$51))^2</f>
        <v>181.91265624999915</v>
      </c>
      <c r="L49">
        <f t="shared" si="3"/>
        <v>-10.324392395019999</v>
      </c>
    </row>
    <row r="50" spans="1:12" x14ac:dyDescent="0.3">
      <c r="A50" s="2">
        <v>31491</v>
      </c>
      <c r="B50">
        <v>158.33000000000001</v>
      </c>
      <c r="C50">
        <v>-55.33</v>
      </c>
      <c r="D50">
        <v>-56.39</v>
      </c>
      <c r="F50">
        <v>47117</v>
      </c>
      <c r="G50">
        <v>-86.955047607419999</v>
      </c>
      <c r="H50" s="2">
        <f t="shared" si="0"/>
        <v>43831</v>
      </c>
      <c r="I50">
        <f t="shared" si="1"/>
        <v>-97.76</v>
      </c>
      <c r="J50">
        <f t="shared" si="2"/>
        <v>116.7469962059204</v>
      </c>
      <c r="K50">
        <f>(I50-AVERAGE($I$16:I$51))^2</f>
        <v>180.02930624999934</v>
      </c>
      <c r="L50">
        <f t="shared" si="3"/>
        <v>-10.804952392580006</v>
      </c>
    </row>
    <row r="51" spans="1:12" x14ac:dyDescent="0.3">
      <c r="A51" s="2">
        <v>31496</v>
      </c>
      <c r="B51">
        <v>158.35</v>
      </c>
      <c r="C51">
        <v>-55.35</v>
      </c>
      <c r="D51">
        <v>-56.41</v>
      </c>
      <c r="F51">
        <v>47483</v>
      </c>
      <c r="G51">
        <v>-91.172386169429998</v>
      </c>
      <c r="H51" s="2">
        <f t="shared" si="0"/>
        <v>44197</v>
      </c>
      <c r="I51">
        <f t="shared" si="1"/>
        <v>-96.1</v>
      </c>
      <c r="J51">
        <f t="shared" si="2"/>
        <v>24.281378063224707</v>
      </c>
      <c r="K51">
        <f>(I51-AVERAGE($I$16:I$51))^2</f>
        <v>138.23880624999916</v>
      </c>
      <c r="L51">
        <f t="shared" si="3"/>
        <v>-4.9276138305699959</v>
      </c>
    </row>
    <row r="52" spans="1:12" x14ac:dyDescent="0.3">
      <c r="A52" s="2">
        <v>31497</v>
      </c>
      <c r="B52">
        <v>161.71</v>
      </c>
      <c r="C52">
        <v>-58.71</v>
      </c>
      <c r="D52">
        <v>-59.77</v>
      </c>
      <c r="F52">
        <v>47848</v>
      </c>
      <c r="G52">
        <v>-94.721282958979998</v>
      </c>
      <c r="H52" s="2">
        <f t="shared" si="0"/>
        <v>44562</v>
      </c>
      <c r="I52">
        <f t="shared" si="1"/>
        <v>-95.05</v>
      </c>
      <c r="J52">
        <f t="shared" si="2"/>
        <v>0.10805489305694377</v>
      </c>
      <c r="K52">
        <f>(I52-AVERAGE($I$16:I$51))^2</f>
        <v>114.65055624999931</v>
      </c>
      <c r="L52">
        <f t="shared" si="3"/>
        <v>-0.3287170410199991</v>
      </c>
    </row>
    <row r="53" spans="1:12" x14ac:dyDescent="0.3">
      <c r="A53" s="2">
        <v>31502</v>
      </c>
      <c r="B53">
        <v>161.729999999999</v>
      </c>
      <c r="C53">
        <v>-58.73</v>
      </c>
      <c r="D53">
        <v>-59.79</v>
      </c>
      <c r="F53">
        <v>48213</v>
      </c>
      <c r="G53">
        <v>-97.581916809079999</v>
      </c>
      <c r="H53" s="2">
        <f t="shared" si="0"/>
        <v>44927</v>
      </c>
      <c r="I53">
        <f t="shared" si="1"/>
        <v>-95.05</v>
      </c>
      <c r="J53">
        <f t="shared" si="2"/>
        <v>6.4106027281018587</v>
      </c>
      <c r="K53">
        <f>(I53-AVERAGE($I$16:I$51))^2</f>
        <v>114.65055624999931</v>
      </c>
      <c r="L53">
        <f t="shared" si="3"/>
        <v>2.5319168090800019</v>
      </c>
    </row>
    <row r="54" spans="1:12" x14ac:dyDescent="0.3">
      <c r="A54" s="2">
        <v>31507</v>
      </c>
      <c r="B54">
        <v>161.84</v>
      </c>
      <c r="C54">
        <v>-58.84</v>
      </c>
      <c r="D54">
        <v>-59.9</v>
      </c>
      <c r="F54">
        <v>48578</v>
      </c>
      <c r="G54">
        <v>-100.11566925050001</v>
      </c>
      <c r="H54" s="2">
        <f t="shared" si="0"/>
        <v>45292</v>
      </c>
      <c r="I54">
        <f t="shared" si="1"/>
        <v>-95.05</v>
      </c>
      <c r="J54">
        <f t="shared" si="2"/>
        <v>25.661004955461312</v>
      </c>
      <c r="K54">
        <f>(I54-AVERAGE($I$16:I$51))^2</f>
        <v>114.65055624999931</v>
      </c>
      <c r="L54">
        <f t="shared" si="3"/>
        <v>5.065669250500008</v>
      </c>
    </row>
    <row r="55" spans="1:12" x14ac:dyDescent="0.3">
      <c r="A55" s="2">
        <v>31512</v>
      </c>
      <c r="B55">
        <v>161.66999999999899</v>
      </c>
      <c r="C55">
        <v>-58.67</v>
      </c>
      <c r="D55">
        <v>-59.73</v>
      </c>
      <c r="F55">
        <v>48944</v>
      </c>
      <c r="G55">
        <v>-102.3359680176</v>
      </c>
      <c r="H55" s="2">
        <f t="shared" si="0"/>
        <v>45658</v>
      </c>
      <c r="I55">
        <f t="shared" si="1"/>
        <v>-95.05</v>
      </c>
      <c r="J55">
        <f t="shared" si="2"/>
        <v>53.085329953490053</v>
      </c>
      <c r="K55">
        <f>(I55-AVERAGE($I$16:I$51))^2</f>
        <v>114.65055624999931</v>
      </c>
      <c r="L55">
        <f t="shared" si="3"/>
        <v>7.2859680175999983</v>
      </c>
    </row>
    <row r="56" spans="1:12" x14ac:dyDescent="0.3">
      <c r="A56" s="2">
        <v>31517</v>
      </c>
      <c r="B56">
        <v>161.85</v>
      </c>
      <c r="C56">
        <v>-58.85</v>
      </c>
      <c r="D56">
        <v>-59.91</v>
      </c>
      <c r="F56">
        <v>49309</v>
      </c>
      <c r="G56">
        <v>-104.86506652830001</v>
      </c>
      <c r="H56" s="2">
        <f t="shared" si="0"/>
        <v>46023</v>
      </c>
      <c r="I56">
        <f t="shared" si="1"/>
        <v>-95.05</v>
      </c>
      <c r="J56">
        <f t="shared" si="2"/>
        <v>96.335530954955175</v>
      </c>
      <c r="K56">
        <f>(I56-AVERAGE($I$16:I$51))^2</f>
        <v>114.65055624999931</v>
      </c>
      <c r="L56">
        <f t="shared" si="3"/>
        <v>9.815066528300008</v>
      </c>
    </row>
    <row r="57" spans="1:12" x14ac:dyDescent="0.3">
      <c r="A57" s="2">
        <v>31522</v>
      </c>
      <c r="B57">
        <v>161.9</v>
      </c>
      <c r="C57">
        <v>-58.9</v>
      </c>
      <c r="D57">
        <v>-59.96</v>
      </c>
      <c r="F57">
        <v>49674</v>
      </c>
      <c r="G57">
        <v>-106.217414856</v>
      </c>
      <c r="H57" s="2">
        <f t="shared" si="0"/>
        <v>46388</v>
      </c>
      <c r="I57">
        <f t="shared" si="1"/>
        <v>-95.05</v>
      </c>
      <c r="J57">
        <f t="shared" si="2"/>
        <v>124.71115456600967</v>
      </c>
      <c r="K57">
        <f>(I57-AVERAGE($I$16:I$51))^2</f>
        <v>114.65055624999931</v>
      </c>
      <c r="L57">
        <f t="shared" si="3"/>
        <v>11.167414856000008</v>
      </c>
    </row>
    <row r="58" spans="1:12" x14ac:dyDescent="0.3">
      <c r="A58" s="2">
        <v>31527</v>
      </c>
      <c r="B58">
        <v>161.9</v>
      </c>
      <c r="C58">
        <v>-58.9</v>
      </c>
      <c r="D58">
        <v>-59.96</v>
      </c>
      <c r="F58">
        <v>50039</v>
      </c>
      <c r="G58">
        <v>-107.5558013916</v>
      </c>
      <c r="H58" s="2">
        <f t="shared" si="0"/>
        <v>46753</v>
      </c>
      <c r="I58">
        <f t="shared" si="1"/>
        <v>-95.05</v>
      </c>
      <c r="J58">
        <f t="shared" si="2"/>
        <v>156.39506844614456</v>
      </c>
      <c r="K58">
        <f>(I58-AVERAGE($I$16:I$51))^2</f>
        <v>114.65055624999931</v>
      </c>
      <c r="L58">
        <f t="shared" si="3"/>
        <v>12.505801391600002</v>
      </c>
    </row>
    <row r="59" spans="1:12" x14ac:dyDescent="0.3">
      <c r="A59" s="2">
        <v>31532</v>
      </c>
      <c r="B59">
        <v>161.97</v>
      </c>
      <c r="C59">
        <v>-58.97</v>
      </c>
      <c r="D59">
        <v>-60.03</v>
      </c>
      <c r="F59">
        <v>50405</v>
      </c>
      <c r="G59">
        <v>-108.79061889650001</v>
      </c>
      <c r="H59" s="2">
        <f t="shared" si="0"/>
        <v>47119</v>
      </c>
      <c r="I59">
        <f t="shared" si="1"/>
        <v>-95.05</v>
      </c>
      <c r="J59">
        <f t="shared" si="2"/>
        <v>188.80460765885314</v>
      </c>
      <c r="K59">
        <f>(I59-AVERAGE($I$16:I$51))^2</f>
        <v>114.65055624999931</v>
      </c>
      <c r="L59">
        <f t="shared" si="3"/>
        <v>13.74061889650001</v>
      </c>
    </row>
    <row r="60" spans="1:12" x14ac:dyDescent="0.3">
      <c r="A60" s="2">
        <v>31537</v>
      </c>
      <c r="B60">
        <v>162.04</v>
      </c>
      <c r="C60">
        <v>-59.04</v>
      </c>
      <c r="D60">
        <v>-60.1</v>
      </c>
      <c r="F60">
        <v>50770</v>
      </c>
      <c r="G60">
        <v>-109.89273834230001</v>
      </c>
      <c r="H60" s="2">
        <f t="shared" si="0"/>
        <v>47484</v>
      </c>
      <c r="I60">
        <f t="shared" si="1"/>
        <v>-95.05</v>
      </c>
      <c r="J60">
        <f t="shared" si="2"/>
        <v>220.30688149798283</v>
      </c>
      <c r="K60">
        <f>(I60-AVERAGE($I$16:I$51))^2</f>
        <v>114.65055624999931</v>
      </c>
      <c r="L60">
        <f t="shared" si="3"/>
        <v>14.842738342300009</v>
      </c>
    </row>
    <row r="61" spans="1:12" x14ac:dyDescent="0.3">
      <c r="A61" s="2">
        <v>31542</v>
      </c>
      <c r="B61">
        <v>162.13999999999899</v>
      </c>
      <c r="C61">
        <v>-59.14</v>
      </c>
      <c r="D61">
        <v>-60.2</v>
      </c>
      <c r="F61">
        <v>51135</v>
      </c>
      <c r="G61">
        <v>-110.8936004639</v>
      </c>
      <c r="H61" s="2">
        <f t="shared" si="0"/>
        <v>47849</v>
      </c>
      <c r="I61">
        <f t="shared" si="1"/>
        <v>-95.05</v>
      </c>
      <c r="J61">
        <f t="shared" si="2"/>
        <v>251.01967565969241</v>
      </c>
      <c r="K61">
        <f>(I61-AVERAGE($I$16:I$51))^2</f>
        <v>114.65055624999931</v>
      </c>
      <c r="L61">
        <f t="shared" si="3"/>
        <v>15.843600463900003</v>
      </c>
    </row>
    <row r="62" spans="1:12" x14ac:dyDescent="0.3">
      <c r="A62" s="2">
        <v>31547</v>
      </c>
      <c r="B62">
        <v>162.13999999999899</v>
      </c>
      <c r="C62">
        <v>-59.14</v>
      </c>
      <c r="D62">
        <v>-60.2</v>
      </c>
      <c r="F62">
        <v>51500</v>
      </c>
      <c r="G62">
        <v>-111.81270599370001</v>
      </c>
      <c r="H62" s="2">
        <f t="shared" si="0"/>
        <v>48214</v>
      </c>
      <c r="I62">
        <f t="shared" si="1"/>
        <v>-95.05</v>
      </c>
      <c r="J62">
        <f t="shared" si="2"/>
        <v>280.98831223122625</v>
      </c>
      <c r="K62">
        <f>(I62-AVERAGE($I$16:I$51))^2</f>
        <v>114.65055624999931</v>
      </c>
      <c r="L62">
        <f t="shared" si="3"/>
        <v>16.76270599370001</v>
      </c>
    </row>
    <row r="63" spans="1:12" x14ac:dyDescent="0.3">
      <c r="A63" s="2">
        <v>31552</v>
      </c>
      <c r="B63">
        <v>162.1</v>
      </c>
      <c r="C63">
        <v>-59.1</v>
      </c>
      <c r="D63">
        <v>-60.16</v>
      </c>
      <c r="F63">
        <v>51866</v>
      </c>
      <c r="G63">
        <v>-106.95941925050001</v>
      </c>
      <c r="H63" s="2">
        <f t="shared" si="0"/>
        <v>48580</v>
      </c>
      <c r="I63">
        <f t="shared" si="1"/>
        <v>-95.05</v>
      </c>
      <c r="J63">
        <f t="shared" si="2"/>
        <v>141.83426688418018</v>
      </c>
      <c r="K63">
        <f>(I63-AVERAGE($I$16:I$51))^2</f>
        <v>114.65055624999931</v>
      </c>
      <c r="L63">
        <f t="shared" si="3"/>
        <v>11.909419250500008</v>
      </c>
    </row>
    <row r="64" spans="1:12" x14ac:dyDescent="0.3">
      <c r="A64" s="2">
        <v>31557</v>
      </c>
      <c r="B64">
        <v>162.12</v>
      </c>
      <c r="C64">
        <v>-59.12</v>
      </c>
      <c r="D64">
        <v>-60.18</v>
      </c>
      <c r="F64">
        <v>52231</v>
      </c>
      <c r="G64">
        <v>-104.64781188960001</v>
      </c>
      <c r="H64" s="2">
        <f t="shared" si="0"/>
        <v>48945</v>
      </c>
      <c r="I64">
        <f t="shared" si="1"/>
        <v>-95.05</v>
      </c>
      <c r="J64">
        <f t="shared" si="2"/>
        <v>92.117993068147314</v>
      </c>
      <c r="K64">
        <f>(I64-AVERAGE($I$16:I$51))^2</f>
        <v>114.65055624999931</v>
      </c>
      <c r="L64">
        <f t="shared" si="3"/>
        <v>9.5978118896000097</v>
      </c>
    </row>
    <row r="65" spans="1:12" x14ac:dyDescent="0.3">
      <c r="A65" s="2">
        <v>31563</v>
      </c>
      <c r="B65">
        <v>161.91999999999899</v>
      </c>
      <c r="C65">
        <v>-58.92</v>
      </c>
      <c r="D65">
        <v>-59.98</v>
      </c>
      <c r="F65">
        <v>52596</v>
      </c>
      <c r="G65">
        <v>-103.1859054565</v>
      </c>
      <c r="H65" s="2">
        <f t="shared" si="0"/>
        <v>49310</v>
      </c>
      <c r="I65">
        <f t="shared" si="1"/>
        <v>-95.05</v>
      </c>
      <c r="J65">
        <f t="shared" si="2"/>
        <v>66.192957597106442</v>
      </c>
      <c r="K65">
        <f>(I65-AVERAGE($I$16:I$51))^2</f>
        <v>114.65055624999931</v>
      </c>
      <c r="L65">
        <f t="shared" si="3"/>
        <v>8.135905456499998</v>
      </c>
    </row>
    <row r="66" spans="1:12" x14ac:dyDescent="0.3">
      <c r="A66" s="2">
        <v>31568</v>
      </c>
      <c r="B66">
        <v>161.94999999999899</v>
      </c>
      <c r="C66">
        <v>-58.95</v>
      </c>
      <c r="D66">
        <v>-60.01</v>
      </c>
      <c r="F66">
        <v>52961</v>
      </c>
      <c r="G66">
        <v>-102.1396636963</v>
      </c>
      <c r="H66" s="2">
        <f t="shared" si="0"/>
        <v>49675</v>
      </c>
      <c r="I66">
        <f t="shared" si="1"/>
        <v>-95.05</v>
      </c>
      <c r="J66">
        <f t="shared" si="2"/>
        <v>50.263331326634287</v>
      </c>
      <c r="K66">
        <f>(I66-AVERAGE($I$16:I$51))^2</f>
        <v>114.65055624999931</v>
      </c>
      <c r="L66">
        <f t="shared" si="3"/>
        <v>7.0896636963000077</v>
      </c>
    </row>
    <row r="67" spans="1:12" x14ac:dyDescent="0.3">
      <c r="A67" s="2">
        <v>31573</v>
      </c>
      <c r="B67">
        <v>161.91</v>
      </c>
      <c r="C67">
        <v>-58.91</v>
      </c>
      <c r="D67">
        <v>-59.97</v>
      </c>
      <c r="F67">
        <v>53327</v>
      </c>
      <c r="G67">
        <v>-101.35466003419999</v>
      </c>
      <c r="H67" s="2">
        <f t="shared" si="0"/>
        <v>50041</v>
      </c>
      <c r="I67">
        <f t="shared" si="1"/>
        <v>-95.05</v>
      </c>
      <c r="J67">
        <f t="shared" si="2"/>
        <v>39.748738146838718</v>
      </c>
      <c r="K67">
        <f>(I67-AVERAGE($I$16:I$51))^2</f>
        <v>114.65055624999931</v>
      </c>
      <c r="L67">
        <f t="shared" si="3"/>
        <v>6.3046600341999977</v>
      </c>
    </row>
    <row r="68" spans="1:12" x14ac:dyDescent="0.3">
      <c r="A68" s="2">
        <v>31578</v>
      </c>
      <c r="B68">
        <v>161.80000000000001</v>
      </c>
      <c r="C68">
        <v>-58.8</v>
      </c>
      <c r="D68">
        <v>-59.86</v>
      </c>
      <c r="F68">
        <v>53692</v>
      </c>
      <c r="G68">
        <v>-100.75732421879999</v>
      </c>
      <c r="H68" s="2">
        <f t="shared" ref="H68:H82" si="4">$H$2+F68-$F$2+1</f>
        <v>50406</v>
      </c>
      <c r="I68">
        <f t="shared" ref="I68:I82" si="5">IFERROR(VLOOKUP(H68,A:D,4,FALSE),IFERROR(VLOOKUP(H68,A:D,4),0))</f>
        <v>-95.05</v>
      </c>
      <c r="J68">
        <f t="shared" si="2"/>
        <v>32.573549738500994</v>
      </c>
      <c r="K68">
        <f>(I68-AVERAGE($I$16:I$51))^2</f>
        <v>114.65055624999931</v>
      </c>
      <c r="L68">
        <f t="shared" si="3"/>
        <v>5.7073242187999966</v>
      </c>
    </row>
    <row r="69" spans="1:12" x14ac:dyDescent="0.3">
      <c r="A69" s="2">
        <v>31583</v>
      </c>
      <c r="B69">
        <v>161.69999999999899</v>
      </c>
      <c r="C69">
        <v>-58.7</v>
      </c>
      <c r="D69">
        <v>-59.76</v>
      </c>
      <c r="F69">
        <v>54057</v>
      </c>
      <c r="G69">
        <v>-100.29888916020001</v>
      </c>
      <c r="H69" s="2">
        <f t="shared" si="4"/>
        <v>50771</v>
      </c>
      <c r="I69">
        <f t="shared" si="5"/>
        <v>-95.05</v>
      </c>
      <c r="J69">
        <f t="shared" si="2"/>
        <v>27.550837416065146</v>
      </c>
      <c r="K69">
        <f>(I69-AVERAGE($I$16:I$51))^2</f>
        <v>114.65055624999931</v>
      </c>
      <c r="L69">
        <f t="shared" si="3"/>
        <v>5.2488891602000081</v>
      </c>
    </row>
    <row r="70" spans="1:12" x14ac:dyDescent="0.3">
      <c r="A70" s="2">
        <v>31588</v>
      </c>
      <c r="B70">
        <v>161.65</v>
      </c>
      <c r="C70">
        <v>-58.65</v>
      </c>
      <c r="D70">
        <v>-59.71</v>
      </c>
      <c r="F70">
        <v>54422</v>
      </c>
      <c r="G70">
        <v>-99.947219848629999</v>
      </c>
      <c r="H70" s="2">
        <f t="shared" si="4"/>
        <v>51136</v>
      </c>
      <c r="I70">
        <f t="shared" si="5"/>
        <v>-95.05</v>
      </c>
      <c r="J70">
        <f t="shared" si="2"/>
        <v>23.982762245815657</v>
      </c>
      <c r="K70">
        <f>(I70-AVERAGE($I$16:I$51))^2</f>
        <v>114.65055624999931</v>
      </c>
      <c r="L70">
        <f t="shared" si="3"/>
        <v>4.8972198486300016</v>
      </c>
    </row>
    <row r="71" spans="1:12" x14ac:dyDescent="0.3">
      <c r="A71" s="2">
        <v>31593</v>
      </c>
      <c r="B71">
        <v>161.479999999999</v>
      </c>
      <c r="C71">
        <v>-58.48</v>
      </c>
      <c r="D71">
        <v>-59.54</v>
      </c>
      <c r="F71">
        <v>54788</v>
      </c>
      <c r="G71">
        <v>-99.67881011963</v>
      </c>
      <c r="H71" s="2">
        <f t="shared" si="4"/>
        <v>51502</v>
      </c>
      <c r="I71">
        <f t="shared" si="5"/>
        <v>-95.05</v>
      </c>
      <c r="J71">
        <f t="shared" si="2"/>
        <v>21.425883123589127</v>
      </c>
      <c r="K71">
        <f>(I71-AVERAGE($I$16:I$51))^2</f>
        <v>114.65055624999931</v>
      </c>
      <c r="L71">
        <f t="shared" si="3"/>
        <v>4.6288101196300033</v>
      </c>
    </row>
    <row r="72" spans="1:12" x14ac:dyDescent="0.3">
      <c r="A72" s="2">
        <v>31598</v>
      </c>
      <c r="B72">
        <v>161.49</v>
      </c>
      <c r="C72">
        <v>-58.49</v>
      </c>
      <c r="D72">
        <v>-59.55</v>
      </c>
      <c r="F72">
        <v>55153</v>
      </c>
      <c r="G72">
        <v>-99.478157043460001</v>
      </c>
      <c r="H72" s="2">
        <f t="shared" si="4"/>
        <v>51867</v>
      </c>
      <c r="I72">
        <f t="shared" si="5"/>
        <v>-95.05</v>
      </c>
      <c r="J72">
        <f t="shared" si="2"/>
        <v>19.608574801544446</v>
      </c>
      <c r="K72">
        <f>(I72-AVERAGE($I$16:I$51))^2</f>
        <v>114.65055624999931</v>
      </c>
      <c r="L72">
        <f t="shared" si="3"/>
        <v>4.4281570434600042</v>
      </c>
    </row>
    <row r="73" spans="1:12" x14ac:dyDescent="0.3">
      <c r="A73" s="2">
        <v>31603</v>
      </c>
      <c r="B73">
        <v>161.31</v>
      </c>
      <c r="C73">
        <v>-58.31</v>
      </c>
      <c r="D73">
        <v>-59.37</v>
      </c>
      <c r="F73">
        <v>55518</v>
      </c>
      <c r="G73">
        <v>-99.33122253418</v>
      </c>
      <c r="H73" s="2">
        <f t="shared" si="4"/>
        <v>52232</v>
      </c>
      <c r="I73">
        <f t="shared" si="5"/>
        <v>-95.05</v>
      </c>
      <c r="J73">
        <f t="shared" si="2"/>
        <v>18.328866387170645</v>
      </c>
      <c r="K73">
        <f>(I73-AVERAGE($I$16:I$51))^2</f>
        <v>114.65055624999931</v>
      </c>
      <c r="L73">
        <f t="shared" si="3"/>
        <v>4.281222534180003</v>
      </c>
    </row>
    <row r="74" spans="1:12" x14ac:dyDescent="0.3">
      <c r="A74" s="2">
        <v>31608</v>
      </c>
      <c r="B74">
        <v>161.27000000000001</v>
      </c>
      <c r="C74">
        <v>-58.27</v>
      </c>
      <c r="D74">
        <v>-59.33</v>
      </c>
      <c r="F74">
        <v>55883</v>
      </c>
      <c r="G74">
        <v>-99.227745056149999</v>
      </c>
      <c r="H74" s="2">
        <f t="shared" si="4"/>
        <v>52597</v>
      </c>
      <c r="I74">
        <f t="shared" si="5"/>
        <v>-95.05</v>
      </c>
      <c r="J74">
        <f t="shared" si="2"/>
        <v>17.453553754185783</v>
      </c>
      <c r="K74">
        <f>(I74-AVERAGE($I$16:I$51))^2</f>
        <v>114.65055624999931</v>
      </c>
      <c r="L74">
        <f t="shared" si="3"/>
        <v>4.1777450561500018</v>
      </c>
    </row>
    <row r="75" spans="1:12" x14ac:dyDescent="0.3">
      <c r="A75" s="2">
        <v>31611</v>
      </c>
      <c r="B75">
        <v>161.18</v>
      </c>
      <c r="C75">
        <v>-58.18</v>
      </c>
      <c r="D75">
        <v>-59.24</v>
      </c>
      <c r="F75">
        <v>56249</v>
      </c>
      <c r="G75">
        <v>-99.160110473629999</v>
      </c>
      <c r="H75" s="2">
        <f t="shared" si="4"/>
        <v>52963</v>
      </c>
      <c r="I75">
        <f t="shared" si="5"/>
        <v>-95.05</v>
      </c>
      <c r="J75">
        <f t="shared" si="2"/>
        <v>16.893008105443037</v>
      </c>
      <c r="K75">
        <f>(I75-AVERAGE($I$16:I$51))^2</f>
        <v>114.65055624999931</v>
      </c>
      <c r="L75">
        <f t="shared" si="3"/>
        <v>4.1101104736300016</v>
      </c>
    </row>
    <row r="76" spans="1:12" x14ac:dyDescent="0.3">
      <c r="A76" s="2">
        <v>31613</v>
      </c>
      <c r="B76">
        <v>161.12</v>
      </c>
      <c r="C76">
        <v>-58.12</v>
      </c>
      <c r="D76">
        <v>-59.18</v>
      </c>
      <c r="F76">
        <v>56614</v>
      </c>
      <c r="G76">
        <v>-99.121940612789999</v>
      </c>
      <c r="H76" s="2">
        <f t="shared" si="4"/>
        <v>53328</v>
      </c>
      <c r="I76">
        <f t="shared" si="5"/>
        <v>-95.05</v>
      </c>
      <c r="J76">
        <f t="shared" si="2"/>
        <v>16.580700354088613</v>
      </c>
      <c r="K76">
        <f>(I76-AVERAGE($I$16:I$51))^2</f>
        <v>114.65055624999931</v>
      </c>
      <c r="L76">
        <f t="shared" si="3"/>
        <v>4.0719406127900015</v>
      </c>
    </row>
    <row r="77" spans="1:12" x14ac:dyDescent="0.3">
      <c r="A77" s="2">
        <v>31618</v>
      </c>
      <c r="B77">
        <v>161.01</v>
      </c>
      <c r="C77">
        <v>-58.01</v>
      </c>
      <c r="D77">
        <v>-59.07</v>
      </c>
      <c r="F77">
        <v>56979</v>
      </c>
      <c r="G77">
        <v>-99.108093261720001</v>
      </c>
      <c r="H77" s="2">
        <f t="shared" si="4"/>
        <v>53693</v>
      </c>
      <c r="I77">
        <f t="shared" si="5"/>
        <v>-95.05</v>
      </c>
      <c r="J77">
        <f t="shared" si="2"/>
        <v>16.468120920817295</v>
      </c>
      <c r="K77">
        <f>(I77-AVERAGE($I$16:I$51))^2</f>
        <v>114.65055624999931</v>
      </c>
      <c r="L77">
        <f t="shared" si="3"/>
        <v>4.0580932617200034</v>
      </c>
    </row>
    <row r="78" spans="1:12" x14ac:dyDescent="0.3">
      <c r="A78" s="2">
        <v>31624</v>
      </c>
      <c r="B78">
        <v>160.93</v>
      </c>
      <c r="C78">
        <v>-57.93</v>
      </c>
      <c r="D78">
        <v>-58.99</v>
      </c>
      <c r="F78">
        <v>57344</v>
      </c>
      <c r="G78">
        <v>-99.114418029790002</v>
      </c>
      <c r="H78" s="2">
        <f t="shared" si="4"/>
        <v>54058</v>
      </c>
      <c r="I78">
        <f t="shared" si="5"/>
        <v>-95.05</v>
      </c>
      <c r="J78">
        <f t="shared" si="2"/>
        <v>16.519493920882066</v>
      </c>
      <c r="K78">
        <f>(I78-AVERAGE($I$16:I$51))^2</f>
        <v>114.65055624999931</v>
      </c>
      <c r="L78">
        <f t="shared" si="3"/>
        <v>4.064418029790005</v>
      </c>
    </row>
    <row r="79" spans="1:12" x14ac:dyDescent="0.3">
      <c r="A79" s="2">
        <v>31629</v>
      </c>
      <c r="B79">
        <v>161.04</v>
      </c>
      <c r="C79">
        <v>-58.04</v>
      </c>
      <c r="D79">
        <v>-59.1</v>
      </c>
      <c r="F79">
        <v>57710</v>
      </c>
      <c r="G79">
        <v>-99.137657165530001</v>
      </c>
      <c r="H79" s="2">
        <f t="shared" si="4"/>
        <v>54424</v>
      </c>
      <c r="I79">
        <f t="shared" si="5"/>
        <v>-95.05</v>
      </c>
      <c r="J79">
        <f t="shared" si="2"/>
        <v>16.708941102908788</v>
      </c>
      <c r="K79">
        <f>(I79-AVERAGE($I$16:I$51))^2</f>
        <v>114.65055624999931</v>
      </c>
      <c r="L79">
        <f t="shared" si="3"/>
        <v>4.087657165530004</v>
      </c>
    </row>
    <row r="80" spans="1:12" x14ac:dyDescent="0.3">
      <c r="A80" s="2">
        <v>31634</v>
      </c>
      <c r="B80">
        <v>160.979999999999</v>
      </c>
      <c r="C80">
        <v>-57.98</v>
      </c>
      <c r="D80">
        <v>-59.04</v>
      </c>
      <c r="F80">
        <v>58075</v>
      </c>
      <c r="G80">
        <v>-99.174751281740001</v>
      </c>
      <c r="H80" s="2">
        <f t="shared" si="4"/>
        <v>54789</v>
      </c>
      <c r="I80">
        <f t="shared" si="5"/>
        <v>-95.05</v>
      </c>
      <c r="J80">
        <f t="shared" si="2"/>
        <v>17.013573136215804</v>
      </c>
      <c r="K80">
        <f>(I80-AVERAGE($I$16:I$51))^2</f>
        <v>114.65055624999931</v>
      </c>
      <c r="L80">
        <f t="shared" si="3"/>
        <v>4.1247512817400036</v>
      </c>
    </row>
    <row r="81" spans="1:12" x14ac:dyDescent="0.3">
      <c r="A81" s="2">
        <v>31639</v>
      </c>
      <c r="B81">
        <v>160.93</v>
      </c>
      <c r="C81">
        <v>-57.93</v>
      </c>
      <c r="D81">
        <v>-58.99</v>
      </c>
      <c r="F81">
        <v>61727</v>
      </c>
      <c r="G81">
        <v>-99.95376586914</v>
      </c>
      <c r="H81" s="2">
        <f t="shared" si="4"/>
        <v>58441</v>
      </c>
      <c r="I81">
        <f t="shared" si="5"/>
        <v>-95.05</v>
      </c>
      <c r="J81">
        <f t="shared" ref="J81:J82" si="6">(I81-G81)^2</f>
        <v>24.046919699342403</v>
      </c>
      <c r="K81">
        <f>(I81-AVERAGE($I$16:I$51))^2</f>
        <v>114.65055624999931</v>
      </c>
      <c r="L81">
        <f t="shared" ref="L81:L82" si="7">(I81-G81)</f>
        <v>4.9037658691400026</v>
      </c>
    </row>
    <row r="82" spans="1:12" x14ac:dyDescent="0.3">
      <c r="A82" s="2">
        <v>31644</v>
      </c>
      <c r="B82">
        <v>160.86000000000001</v>
      </c>
      <c r="C82">
        <v>-57.86</v>
      </c>
      <c r="D82">
        <v>-58.92</v>
      </c>
      <c r="F82">
        <v>65380</v>
      </c>
      <c r="G82">
        <v>-100.9570617676</v>
      </c>
      <c r="H82" s="2">
        <f t="shared" si="4"/>
        <v>62094</v>
      </c>
      <c r="I82">
        <f t="shared" si="5"/>
        <v>-95.05</v>
      </c>
      <c r="J82">
        <f t="shared" si="6"/>
        <v>34.893378726241615</v>
      </c>
      <c r="K82">
        <f>(I82-AVERAGE($I$16:I$51))^2</f>
        <v>114.65055624999931</v>
      </c>
      <c r="L82">
        <f t="shared" si="7"/>
        <v>5.9070617675999983</v>
      </c>
    </row>
    <row r="83" spans="1:12" x14ac:dyDescent="0.3">
      <c r="A83" s="2">
        <v>31645</v>
      </c>
      <c r="B83">
        <v>160.78</v>
      </c>
      <c r="C83">
        <v>-57.78</v>
      </c>
      <c r="D83">
        <v>-58.84</v>
      </c>
    </row>
    <row r="84" spans="1:12" x14ac:dyDescent="0.3">
      <c r="A84" s="2">
        <v>31649</v>
      </c>
      <c r="B84">
        <v>160.84</v>
      </c>
      <c r="C84">
        <v>-57.84</v>
      </c>
      <c r="D84">
        <v>-58.9</v>
      </c>
    </row>
    <row r="85" spans="1:12" x14ac:dyDescent="0.3">
      <c r="A85" s="2">
        <v>31655</v>
      </c>
      <c r="B85">
        <v>160.88999999999899</v>
      </c>
      <c r="C85">
        <v>-57.89</v>
      </c>
      <c r="D85">
        <v>-58.95</v>
      </c>
    </row>
    <row r="86" spans="1:12" x14ac:dyDescent="0.3">
      <c r="A86" s="2">
        <v>31660</v>
      </c>
      <c r="B86">
        <v>160.86000000000001</v>
      </c>
      <c r="C86">
        <v>-57.86</v>
      </c>
      <c r="D86">
        <v>-58.92</v>
      </c>
    </row>
    <row r="87" spans="1:12" x14ac:dyDescent="0.3">
      <c r="A87" s="2">
        <v>31665</v>
      </c>
      <c r="B87">
        <v>161</v>
      </c>
      <c r="C87">
        <v>-58</v>
      </c>
      <c r="D87">
        <v>-59.06</v>
      </c>
    </row>
    <row r="88" spans="1:12" x14ac:dyDescent="0.3">
      <c r="A88" s="2">
        <v>31670</v>
      </c>
      <c r="B88">
        <v>161.11000000000001</v>
      </c>
      <c r="C88">
        <v>-58.11</v>
      </c>
      <c r="D88">
        <v>-59.17</v>
      </c>
    </row>
    <row r="89" spans="1:12" x14ac:dyDescent="0.3">
      <c r="A89" s="2">
        <v>31675</v>
      </c>
      <c r="B89">
        <v>161.13999999999899</v>
      </c>
      <c r="C89">
        <v>-58.14</v>
      </c>
      <c r="D89">
        <v>-59.2</v>
      </c>
    </row>
    <row r="90" spans="1:12" x14ac:dyDescent="0.3">
      <c r="A90" s="2">
        <v>31680</v>
      </c>
      <c r="B90">
        <v>161.19</v>
      </c>
      <c r="C90">
        <v>-58.19</v>
      </c>
      <c r="D90">
        <v>-59.25</v>
      </c>
    </row>
    <row r="91" spans="1:12" x14ac:dyDescent="0.3">
      <c r="A91" s="2">
        <v>31685</v>
      </c>
      <c r="B91">
        <v>161.33000000000001</v>
      </c>
      <c r="C91">
        <v>-58.33</v>
      </c>
      <c r="D91">
        <v>-59.39</v>
      </c>
    </row>
    <row r="92" spans="1:12" x14ac:dyDescent="0.3">
      <c r="A92" s="2">
        <v>31690</v>
      </c>
      <c r="B92">
        <v>161.28</v>
      </c>
      <c r="C92">
        <v>-58.28</v>
      </c>
      <c r="D92">
        <v>-59.34</v>
      </c>
    </row>
    <row r="93" spans="1:12" x14ac:dyDescent="0.3">
      <c r="A93" s="2">
        <v>31695</v>
      </c>
      <c r="B93">
        <v>161.479999999999</v>
      </c>
      <c r="C93">
        <v>-58.48</v>
      </c>
      <c r="D93">
        <v>-59.54</v>
      </c>
    </row>
    <row r="94" spans="1:12" x14ac:dyDescent="0.3">
      <c r="A94" s="2">
        <v>31700</v>
      </c>
      <c r="B94">
        <v>161.41</v>
      </c>
      <c r="C94">
        <v>-58.41</v>
      </c>
      <c r="D94">
        <v>-59.47</v>
      </c>
    </row>
    <row r="95" spans="1:12" x14ac:dyDescent="0.3">
      <c r="A95" s="2">
        <v>31705</v>
      </c>
      <c r="B95">
        <v>161.52000000000001</v>
      </c>
      <c r="C95">
        <v>-58.52</v>
      </c>
      <c r="D95">
        <v>-59.58</v>
      </c>
    </row>
    <row r="96" spans="1:12" x14ac:dyDescent="0.3">
      <c r="A96" s="2">
        <v>31710</v>
      </c>
      <c r="B96">
        <v>161.54</v>
      </c>
      <c r="C96">
        <v>-58.54</v>
      </c>
      <c r="D96">
        <v>-59.6</v>
      </c>
    </row>
    <row r="97" spans="1:4" x14ac:dyDescent="0.3">
      <c r="A97" s="2">
        <v>31716</v>
      </c>
      <c r="B97">
        <v>161.63999999999899</v>
      </c>
      <c r="C97">
        <v>-58.64</v>
      </c>
      <c r="D97">
        <v>-59.7</v>
      </c>
    </row>
    <row r="98" spans="1:4" x14ac:dyDescent="0.3">
      <c r="A98" s="2">
        <v>31721</v>
      </c>
      <c r="B98">
        <v>161.55000000000001</v>
      </c>
      <c r="C98">
        <v>-58.55</v>
      </c>
      <c r="D98">
        <v>-59.61</v>
      </c>
    </row>
    <row r="99" spans="1:4" x14ac:dyDescent="0.3">
      <c r="A99" s="2">
        <v>31726</v>
      </c>
      <c r="B99">
        <v>161.62</v>
      </c>
      <c r="C99">
        <v>-58.62</v>
      </c>
      <c r="D99">
        <v>-59.68</v>
      </c>
    </row>
    <row r="100" spans="1:4" x14ac:dyDescent="0.3">
      <c r="A100" s="2">
        <v>31731</v>
      </c>
      <c r="B100">
        <v>161.65</v>
      </c>
      <c r="C100">
        <v>-58.65</v>
      </c>
      <c r="D100">
        <v>-59.71</v>
      </c>
    </row>
    <row r="101" spans="1:4" x14ac:dyDescent="0.3">
      <c r="A101" s="2">
        <v>31736</v>
      </c>
      <c r="B101">
        <v>161.63</v>
      </c>
      <c r="C101">
        <v>-58.63</v>
      </c>
      <c r="D101">
        <v>-59.69</v>
      </c>
    </row>
    <row r="102" spans="1:4" x14ac:dyDescent="0.3">
      <c r="A102" s="2">
        <v>31741</v>
      </c>
      <c r="B102">
        <v>161.63999999999899</v>
      </c>
      <c r="C102">
        <v>-58.64</v>
      </c>
      <c r="D102">
        <v>-59.7</v>
      </c>
    </row>
    <row r="103" spans="1:4" x14ac:dyDescent="0.3">
      <c r="A103" s="2">
        <v>31746</v>
      </c>
      <c r="B103">
        <v>161.66</v>
      </c>
      <c r="C103">
        <v>-58.66</v>
      </c>
      <c r="D103">
        <v>-59.72</v>
      </c>
    </row>
    <row r="104" spans="1:4" x14ac:dyDescent="0.3">
      <c r="A104" s="2">
        <v>31750</v>
      </c>
      <c r="B104">
        <v>161.71</v>
      </c>
      <c r="C104">
        <v>-58.71</v>
      </c>
      <c r="D104">
        <v>-59.77</v>
      </c>
    </row>
    <row r="105" spans="1:4" x14ac:dyDescent="0.3">
      <c r="A105" s="2">
        <v>31831</v>
      </c>
      <c r="B105">
        <v>162.1</v>
      </c>
      <c r="C105">
        <v>-59.1</v>
      </c>
      <c r="D105">
        <v>-60.16</v>
      </c>
    </row>
    <row r="106" spans="1:4" x14ac:dyDescent="0.3">
      <c r="A106" s="2">
        <v>31833</v>
      </c>
      <c r="B106">
        <v>162.19</v>
      </c>
      <c r="C106">
        <v>-59.19</v>
      </c>
      <c r="D106">
        <v>-60.25</v>
      </c>
    </row>
    <row r="107" spans="1:4" x14ac:dyDescent="0.3">
      <c r="A107" s="2">
        <v>31836</v>
      </c>
      <c r="B107">
        <v>162.22</v>
      </c>
      <c r="C107">
        <v>-59.22</v>
      </c>
      <c r="D107">
        <v>-60.28</v>
      </c>
    </row>
    <row r="108" spans="1:4" x14ac:dyDescent="0.3">
      <c r="A108" s="2">
        <v>31841</v>
      </c>
      <c r="B108">
        <v>162.29</v>
      </c>
      <c r="C108">
        <v>-59.29</v>
      </c>
      <c r="D108">
        <v>-60.35</v>
      </c>
    </row>
    <row r="109" spans="1:4" x14ac:dyDescent="0.3">
      <c r="A109" s="2">
        <v>31846</v>
      </c>
      <c r="B109">
        <v>162.30000000000001</v>
      </c>
      <c r="C109">
        <v>-59.3</v>
      </c>
      <c r="D109">
        <v>-60.36</v>
      </c>
    </row>
    <row r="110" spans="1:4" x14ac:dyDescent="0.3">
      <c r="A110" s="2">
        <v>31851</v>
      </c>
      <c r="B110">
        <v>162.34</v>
      </c>
      <c r="C110">
        <v>-59.34</v>
      </c>
      <c r="D110">
        <v>-60.4</v>
      </c>
    </row>
    <row r="111" spans="1:4" x14ac:dyDescent="0.3">
      <c r="A111" s="2">
        <v>31852</v>
      </c>
      <c r="B111">
        <v>162.34</v>
      </c>
      <c r="C111">
        <v>-59.34</v>
      </c>
      <c r="D111">
        <v>-60.4</v>
      </c>
    </row>
    <row r="112" spans="1:4" x14ac:dyDescent="0.3">
      <c r="A112" s="2">
        <v>31856</v>
      </c>
      <c r="B112">
        <v>162.30000000000001</v>
      </c>
      <c r="C112">
        <v>-59.3</v>
      </c>
      <c r="D112">
        <v>-60.36</v>
      </c>
    </row>
    <row r="113" spans="1:4" x14ac:dyDescent="0.3">
      <c r="A113" s="2">
        <v>31861</v>
      </c>
      <c r="B113">
        <v>162.46</v>
      </c>
      <c r="C113">
        <v>-59.46</v>
      </c>
      <c r="D113">
        <v>-60.52</v>
      </c>
    </row>
    <row r="114" spans="1:4" x14ac:dyDescent="0.3">
      <c r="A114" s="2">
        <v>31867</v>
      </c>
      <c r="B114">
        <v>162.479999999999</v>
      </c>
      <c r="C114">
        <v>-59.48</v>
      </c>
      <c r="D114">
        <v>-60.54</v>
      </c>
    </row>
    <row r="115" spans="1:4" x14ac:dyDescent="0.3">
      <c r="A115" s="2">
        <v>31872</v>
      </c>
      <c r="B115">
        <v>162.53</v>
      </c>
      <c r="C115">
        <v>-59.53</v>
      </c>
      <c r="D115">
        <v>-60.59</v>
      </c>
    </row>
    <row r="116" spans="1:4" x14ac:dyDescent="0.3">
      <c r="A116" s="2">
        <v>31877</v>
      </c>
      <c r="B116">
        <v>162.65</v>
      </c>
      <c r="C116">
        <v>-59.65</v>
      </c>
      <c r="D116">
        <v>-60.71</v>
      </c>
    </row>
    <row r="117" spans="1:4" x14ac:dyDescent="0.3">
      <c r="A117" s="2">
        <v>31882</v>
      </c>
      <c r="B117">
        <v>162.81</v>
      </c>
      <c r="C117">
        <v>-59.81</v>
      </c>
      <c r="D117">
        <v>-60.87</v>
      </c>
    </row>
    <row r="118" spans="1:4" x14ac:dyDescent="0.3">
      <c r="A118" s="2">
        <v>31887</v>
      </c>
      <c r="B118">
        <v>162.74</v>
      </c>
      <c r="C118">
        <v>-59.74</v>
      </c>
      <c r="D118">
        <v>-60.8</v>
      </c>
    </row>
    <row r="119" spans="1:4" x14ac:dyDescent="0.3">
      <c r="A119" s="2">
        <v>31892</v>
      </c>
      <c r="B119">
        <v>162.71</v>
      </c>
      <c r="C119">
        <v>-59.71</v>
      </c>
      <c r="D119">
        <v>-60.77</v>
      </c>
    </row>
    <row r="120" spans="1:4" x14ac:dyDescent="0.3">
      <c r="A120" s="2">
        <v>31897</v>
      </c>
      <c r="B120">
        <v>162.729999999999</v>
      </c>
      <c r="C120">
        <v>-59.73</v>
      </c>
      <c r="D120">
        <v>-60.79</v>
      </c>
    </row>
    <row r="121" spans="1:4" x14ac:dyDescent="0.3">
      <c r="A121" s="2">
        <v>31902</v>
      </c>
      <c r="B121">
        <v>162.81</v>
      </c>
      <c r="C121">
        <v>-59.81</v>
      </c>
      <c r="D121">
        <v>-60.87</v>
      </c>
    </row>
    <row r="122" spans="1:4" x14ac:dyDescent="0.3">
      <c r="A122" s="2">
        <v>31907</v>
      </c>
      <c r="B122">
        <v>162.88999999999899</v>
      </c>
      <c r="C122">
        <v>-59.89</v>
      </c>
      <c r="D122">
        <v>-60.95</v>
      </c>
    </row>
    <row r="123" spans="1:4" x14ac:dyDescent="0.3">
      <c r="A123" s="2">
        <v>31912</v>
      </c>
      <c r="B123">
        <v>163</v>
      </c>
      <c r="C123">
        <v>-60</v>
      </c>
      <c r="D123">
        <v>-61.06</v>
      </c>
    </row>
    <row r="124" spans="1:4" x14ac:dyDescent="0.3">
      <c r="A124" s="2">
        <v>31917</v>
      </c>
      <c r="B124">
        <v>163.09</v>
      </c>
      <c r="C124">
        <v>-60.09</v>
      </c>
      <c r="D124">
        <v>-61.15</v>
      </c>
    </row>
    <row r="125" spans="1:4" x14ac:dyDescent="0.3">
      <c r="A125" s="2">
        <v>31922</v>
      </c>
      <c r="B125">
        <v>163.19</v>
      </c>
      <c r="C125">
        <v>-60.19</v>
      </c>
      <c r="D125">
        <v>-61.25</v>
      </c>
    </row>
    <row r="126" spans="1:4" x14ac:dyDescent="0.3">
      <c r="A126" s="2">
        <v>31928</v>
      </c>
      <c r="B126">
        <v>163.19</v>
      </c>
      <c r="C126">
        <v>-60.19</v>
      </c>
      <c r="D126">
        <v>-61.25</v>
      </c>
    </row>
    <row r="127" spans="1:4" x14ac:dyDescent="0.3">
      <c r="A127" s="2">
        <v>31933</v>
      </c>
      <c r="B127">
        <v>163.19999999999899</v>
      </c>
      <c r="C127">
        <v>-60.2</v>
      </c>
      <c r="D127">
        <v>-61.26</v>
      </c>
    </row>
    <row r="128" spans="1:4" x14ac:dyDescent="0.3">
      <c r="A128" s="2">
        <v>31938</v>
      </c>
      <c r="B128">
        <v>163.38999999999899</v>
      </c>
      <c r="C128">
        <v>-60.39</v>
      </c>
      <c r="D128">
        <v>-61.45</v>
      </c>
    </row>
    <row r="129" spans="1:4" x14ac:dyDescent="0.3">
      <c r="A129" s="2">
        <v>31943</v>
      </c>
      <c r="B129">
        <v>163.38999999999899</v>
      </c>
      <c r="C129">
        <v>-60.39</v>
      </c>
      <c r="D129">
        <v>-61.45</v>
      </c>
    </row>
    <row r="130" spans="1:4" x14ac:dyDescent="0.3">
      <c r="A130" s="2">
        <v>31948</v>
      </c>
      <c r="B130">
        <v>163.47</v>
      </c>
      <c r="C130">
        <v>-60.47</v>
      </c>
      <c r="D130">
        <v>-61.53</v>
      </c>
    </row>
    <row r="131" spans="1:4" x14ac:dyDescent="0.3">
      <c r="A131" s="2">
        <v>31953</v>
      </c>
      <c r="B131">
        <v>163.56</v>
      </c>
      <c r="C131">
        <v>-60.56</v>
      </c>
      <c r="D131">
        <v>-61.62</v>
      </c>
    </row>
    <row r="132" spans="1:4" x14ac:dyDescent="0.3">
      <c r="A132" s="2">
        <v>31958</v>
      </c>
      <c r="B132">
        <v>163.69</v>
      </c>
      <c r="C132">
        <v>-60.69</v>
      </c>
      <c r="D132">
        <v>-61.75</v>
      </c>
    </row>
    <row r="133" spans="1:4" x14ac:dyDescent="0.3">
      <c r="A133" s="2">
        <v>31963</v>
      </c>
      <c r="B133">
        <v>163.65</v>
      </c>
      <c r="C133">
        <v>-60.65</v>
      </c>
      <c r="D133">
        <v>-61.71</v>
      </c>
    </row>
    <row r="134" spans="1:4" x14ac:dyDescent="0.3">
      <c r="A134" s="2">
        <v>31968</v>
      </c>
      <c r="B134">
        <v>163.729999999999</v>
      </c>
      <c r="C134">
        <v>-60.73</v>
      </c>
      <c r="D134">
        <v>-61.79</v>
      </c>
    </row>
    <row r="135" spans="1:4" x14ac:dyDescent="0.3">
      <c r="A135" s="2">
        <v>31973</v>
      </c>
      <c r="B135">
        <v>163.78</v>
      </c>
      <c r="C135">
        <v>-60.78</v>
      </c>
      <c r="D135">
        <v>-61.84</v>
      </c>
    </row>
    <row r="136" spans="1:4" x14ac:dyDescent="0.3">
      <c r="A136" s="2">
        <v>31978</v>
      </c>
      <c r="B136">
        <v>163.92</v>
      </c>
      <c r="C136">
        <v>-60.92</v>
      </c>
      <c r="D136">
        <v>-61.98</v>
      </c>
    </row>
    <row r="137" spans="1:4" x14ac:dyDescent="0.3">
      <c r="A137" s="2">
        <v>31983</v>
      </c>
      <c r="B137">
        <v>164</v>
      </c>
      <c r="C137">
        <v>-61</v>
      </c>
      <c r="D137">
        <v>-62.06</v>
      </c>
    </row>
    <row r="138" spans="1:4" x14ac:dyDescent="0.3">
      <c r="A138" s="2">
        <v>31989</v>
      </c>
      <c r="B138">
        <v>164.13</v>
      </c>
      <c r="C138">
        <v>-61.13</v>
      </c>
      <c r="D138">
        <v>-62.19</v>
      </c>
    </row>
    <row r="139" spans="1:4" x14ac:dyDescent="0.3">
      <c r="A139" s="2">
        <v>31994</v>
      </c>
      <c r="B139">
        <v>164.11</v>
      </c>
      <c r="C139">
        <v>-61.11</v>
      </c>
      <c r="D139">
        <v>-62.17</v>
      </c>
    </row>
    <row r="140" spans="1:4" x14ac:dyDescent="0.3">
      <c r="A140" s="2">
        <v>31999</v>
      </c>
      <c r="B140">
        <v>164.16</v>
      </c>
      <c r="C140">
        <v>-61.16</v>
      </c>
      <c r="D140">
        <v>-62.22</v>
      </c>
    </row>
    <row r="141" spans="1:4" x14ac:dyDescent="0.3">
      <c r="A141" s="2">
        <v>32004</v>
      </c>
      <c r="B141">
        <v>164.31</v>
      </c>
      <c r="C141">
        <v>-61.31</v>
      </c>
      <c r="D141">
        <v>-62.37</v>
      </c>
    </row>
    <row r="142" spans="1:4" x14ac:dyDescent="0.3">
      <c r="A142" s="2">
        <v>32009</v>
      </c>
      <c r="B142">
        <v>164.42</v>
      </c>
      <c r="C142">
        <v>-61.42</v>
      </c>
      <c r="D142">
        <v>-62.48</v>
      </c>
    </row>
    <row r="143" spans="1:4" x14ac:dyDescent="0.3">
      <c r="A143" s="2">
        <v>32014</v>
      </c>
      <c r="B143">
        <v>164.55</v>
      </c>
      <c r="C143">
        <v>-61.55</v>
      </c>
      <c r="D143">
        <v>-62.61</v>
      </c>
    </row>
    <row r="144" spans="1:4" x14ac:dyDescent="0.3">
      <c r="A144" s="2">
        <v>32020</v>
      </c>
      <c r="B144">
        <v>164.61</v>
      </c>
      <c r="C144">
        <v>-61.61</v>
      </c>
      <c r="D144">
        <v>-62.67</v>
      </c>
    </row>
    <row r="145" spans="1:4" x14ac:dyDescent="0.3">
      <c r="A145" s="2">
        <v>32025</v>
      </c>
      <c r="B145">
        <v>164.62</v>
      </c>
      <c r="C145">
        <v>-61.62</v>
      </c>
      <c r="D145">
        <v>-62.68</v>
      </c>
    </row>
    <row r="146" spans="1:4" x14ac:dyDescent="0.3">
      <c r="A146" s="2">
        <v>32030</v>
      </c>
      <c r="B146">
        <v>164.62</v>
      </c>
      <c r="C146">
        <v>-61.62</v>
      </c>
      <c r="D146">
        <v>-62.68</v>
      </c>
    </row>
    <row r="147" spans="1:4" x14ac:dyDescent="0.3">
      <c r="A147" s="2">
        <v>32035</v>
      </c>
      <c r="B147">
        <v>164.62</v>
      </c>
      <c r="C147">
        <v>-61.62</v>
      </c>
      <c r="D147">
        <v>-62.68</v>
      </c>
    </row>
    <row r="148" spans="1:4" x14ac:dyDescent="0.3">
      <c r="A148" s="2">
        <v>32040</v>
      </c>
      <c r="B148">
        <v>164.5</v>
      </c>
      <c r="C148">
        <v>-61.5</v>
      </c>
      <c r="D148">
        <v>-62.56</v>
      </c>
    </row>
    <row r="149" spans="1:4" x14ac:dyDescent="0.3">
      <c r="A149" s="2">
        <v>32045</v>
      </c>
      <c r="B149">
        <v>164.52</v>
      </c>
      <c r="C149">
        <v>-61.52</v>
      </c>
      <c r="D149">
        <v>-62.58</v>
      </c>
    </row>
    <row r="150" spans="1:4" x14ac:dyDescent="0.3">
      <c r="A150" s="2">
        <v>32050</v>
      </c>
      <c r="B150">
        <v>164.6</v>
      </c>
      <c r="C150">
        <v>-61.6</v>
      </c>
      <c r="D150">
        <v>-62.66</v>
      </c>
    </row>
    <row r="151" spans="1:4" x14ac:dyDescent="0.3">
      <c r="A151" s="2">
        <v>32055</v>
      </c>
      <c r="B151">
        <v>164.6</v>
      </c>
      <c r="C151">
        <v>-61.6</v>
      </c>
      <c r="D151">
        <v>-62.66</v>
      </c>
    </row>
    <row r="152" spans="1:4" x14ac:dyDescent="0.3">
      <c r="A152" s="2">
        <v>32060</v>
      </c>
      <c r="B152">
        <v>164.7</v>
      </c>
      <c r="C152">
        <v>-61.7</v>
      </c>
      <c r="D152">
        <v>-62.76</v>
      </c>
    </row>
    <row r="153" spans="1:4" x14ac:dyDescent="0.3">
      <c r="A153" s="2">
        <v>32065</v>
      </c>
      <c r="B153">
        <v>164.73</v>
      </c>
      <c r="C153">
        <v>-61.73</v>
      </c>
      <c r="D153">
        <v>-62.79</v>
      </c>
    </row>
    <row r="154" spans="1:4" x14ac:dyDescent="0.3">
      <c r="A154" s="2">
        <v>32070</v>
      </c>
      <c r="B154">
        <v>164.73</v>
      </c>
      <c r="C154">
        <v>-61.73</v>
      </c>
      <c r="D154">
        <v>-62.79</v>
      </c>
    </row>
    <row r="155" spans="1:4" x14ac:dyDescent="0.3">
      <c r="A155" s="2">
        <v>32075</v>
      </c>
      <c r="B155">
        <v>164.89</v>
      </c>
      <c r="C155">
        <v>-61.89</v>
      </c>
      <c r="D155">
        <v>-62.95</v>
      </c>
    </row>
    <row r="156" spans="1:4" x14ac:dyDescent="0.3">
      <c r="A156" s="2">
        <v>32081</v>
      </c>
      <c r="B156">
        <v>164.89</v>
      </c>
      <c r="C156">
        <v>-61.89</v>
      </c>
      <c r="D156">
        <v>-62.95</v>
      </c>
    </row>
    <row r="157" spans="1:4" x14ac:dyDescent="0.3">
      <c r="A157" s="2">
        <v>32086</v>
      </c>
      <c r="B157">
        <v>165</v>
      </c>
      <c r="C157">
        <v>-62</v>
      </c>
      <c r="D157">
        <v>-63.06</v>
      </c>
    </row>
    <row r="158" spans="1:4" x14ac:dyDescent="0.3">
      <c r="A158" s="2">
        <v>32091</v>
      </c>
      <c r="B158">
        <v>165.02</v>
      </c>
      <c r="C158">
        <v>-62.02</v>
      </c>
      <c r="D158">
        <v>-63.08</v>
      </c>
    </row>
    <row r="159" spans="1:4" x14ac:dyDescent="0.3">
      <c r="A159" s="2">
        <v>32254</v>
      </c>
      <c r="B159">
        <v>165.54</v>
      </c>
      <c r="C159">
        <v>-62.54</v>
      </c>
      <c r="D159">
        <v>-63.6</v>
      </c>
    </row>
    <row r="160" spans="1:4" x14ac:dyDescent="0.3">
      <c r="A160" s="2">
        <v>32322</v>
      </c>
      <c r="B160">
        <v>166.01</v>
      </c>
      <c r="C160">
        <v>-63.01</v>
      </c>
      <c r="D160">
        <v>-64.069999999999894</v>
      </c>
    </row>
    <row r="161" spans="1:4" x14ac:dyDescent="0.3">
      <c r="A161" s="2">
        <v>32372</v>
      </c>
      <c r="B161">
        <v>166.56</v>
      </c>
      <c r="C161">
        <v>-63.56</v>
      </c>
      <c r="D161">
        <v>-64.62</v>
      </c>
    </row>
    <row r="162" spans="1:4" x14ac:dyDescent="0.3">
      <c r="A162" s="2">
        <v>32440</v>
      </c>
      <c r="B162">
        <v>166.81</v>
      </c>
      <c r="C162">
        <v>-63.81</v>
      </c>
      <c r="D162">
        <v>-64.87</v>
      </c>
    </row>
    <row r="163" spans="1:4" x14ac:dyDescent="0.3">
      <c r="A163" s="2">
        <v>32497</v>
      </c>
      <c r="B163">
        <v>167.14</v>
      </c>
      <c r="C163">
        <v>-64.14</v>
      </c>
      <c r="D163">
        <v>-65.2</v>
      </c>
    </row>
    <row r="164" spans="1:4" x14ac:dyDescent="0.3">
      <c r="A164" s="2">
        <v>32598</v>
      </c>
      <c r="B164">
        <v>166.89</v>
      </c>
      <c r="C164">
        <v>-63.89</v>
      </c>
      <c r="D164">
        <v>-64.95</v>
      </c>
    </row>
    <row r="165" spans="1:4" x14ac:dyDescent="0.3">
      <c r="A165" s="2">
        <v>32688</v>
      </c>
      <c r="B165">
        <v>167.02</v>
      </c>
      <c r="C165">
        <v>-64.02</v>
      </c>
      <c r="D165">
        <v>-65.08</v>
      </c>
    </row>
    <row r="166" spans="1:4" x14ac:dyDescent="0.3">
      <c r="A166" s="2">
        <v>32772</v>
      </c>
      <c r="B166">
        <v>167.21</v>
      </c>
      <c r="C166">
        <v>-64.209999999999894</v>
      </c>
      <c r="D166">
        <v>-65.27</v>
      </c>
    </row>
    <row r="167" spans="1:4" x14ac:dyDescent="0.3">
      <c r="A167" s="2">
        <v>32826</v>
      </c>
      <c r="B167">
        <v>167.4</v>
      </c>
      <c r="C167">
        <v>-64.400000000000006</v>
      </c>
      <c r="D167">
        <v>-65.459999999999894</v>
      </c>
    </row>
    <row r="168" spans="1:4" x14ac:dyDescent="0.3">
      <c r="A168" s="2">
        <v>32847</v>
      </c>
      <c r="B168">
        <v>167.34</v>
      </c>
      <c r="C168">
        <v>-64.34</v>
      </c>
      <c r="D168">
        <v>-65.400000000000006</v>
      </c>
    </row>
    <row r="169" spans="1:4" x14ac:dyDescent="0.3">
      <c r="A169" s="2">
        <v>32954</v>
      </c>
      <c r="B169">
        <v>167.67</v>
      </c>
      <c r="C169">
        <v>-64.67</v>
      </c>
      <c r="D169">
        <v>-65.73</v>
      </c>
    </row>
    <row r="170" spans="1:4" x14ac:dyDescent="0.3">
      <c r="A170" s="2">
        <v>33042</v>
      </c>
      <c r="B170">
        <v>167.72</v>
      </c>
      <c r="C170">
        <v>-64.72</v>
      </c>
      <c r="D170">
        <v>-65.78</v>
      </c>
    </row>
    <row r="171" spans="1:4" x14ac:dyDescent="0.3">
      <c r="A171" s="2">
        <v>33144</v>
      </c>
      <c r="B171">
        <v>168.36</v>
      </c>
      <c r="C171">
        <v>-65.36</v>
      </c>
      <c r="D171">
        <v>-66.42</v>
      </c>
    </row>
    <row r="172" spans="1:4" x14ac:dyDescent="0.3">
      <c r="A172" s="2">
        <v>33179</v>
      </c>
      <c r="B172">
        <v>168.46</v>
      </c>
      <c r="C172">
        <v>-65.459999999999894</v>
      </c>
      <c r="D172">
        <v>-66.52</v>
      </c>
    </row>
    <row r="173" spans="1:4" x14ac:dyDescent="0.3">
      <c r="A173" s="2">
        <v>33322</v>
      </c>
      <c r="B173">
        <v>168.85</v>
      </c>
      <c r="C173">
        <v>-65.849999999999895</v>
      </c>
      <c r="D173">
        <v>-66.91</v>
      </c>
    </row>
    <row r="174" spans="1:4" x14ac:dyDescent="0.3">
      <c r="A174" s="2">
        <v>33416</v>
      </c>
      <c r="B174">
        <v>169.79</v>
      </c>
      <c r="C174">
        <v>-66.790000000000006</v>
      </c>
      <c r="D174">
        <v>-67.849999999999895</v>
      </c>
    </row>
    <row r="175" spans="1:4" x14ac:dyDescent="0.3">
      <c r="A175" s="2">
        <v>33506</v>
      </c>
      <c r="B175">
        <v>170.37</v>
      </c>
      <c r="C175">
        <v>-67.37</v>
      </c>
      <c r="D175">
        <v>-68.430000000000007</v>
      </c>
    </row>
    <row r="176" spans="1:4" x14ac:dyDescent="0.3">
      <c r="A176" s="2">
        <v>33529</v>
      </c>
      <c r="B176">
        <v>170.61</v>
      </c>
      <c r="C176">
        <v>-67.61</v>
      </c>
      <c r="D176">
        <v>-68.67</v>
      </c>
    </row>
    <row r="177" spans="1:4" x14ac:dyDescent="0.3">
      <c r="A177" s="2">
        <v>33567</v>
      </c>
      <c r="B177">
        <v>170.73</v>
      </c>
      <c r="C177">
        <v>-67.73</v>
      </c>
      <c r="D177">
        <v>-68.790000000000006</v>
      </c>
    </row>
    <row r="178" spans="1:4" x14ac:dyDescent="0.3">
      <c r="A178" s="2">
        <v>33632</v>
      </c>
      <c r="B178">
        <v>170.85</v>
      </c>
      <c r="C178">
        <v>-67.849999999999895</v>
      </c>
      <c r="D178">
        <v>-68.91</v>
      </c>
    </row>
    <row r="179" spans="1:4" x14ac:dyDescent="0.3">
      <c r="A179" s="2">
        <v>33662</v>
      </c>
      <c r="B179">
        <v>170.79</v>
      </c>
      <c r="C179">
        <v>-67.790000000000006</v>
      </c>
      <c r="D179">
        <v>-68.849999999999895</v>
      </c>
    </row>
    <row r="180" spans="1:4" x14ac:dyDescent="0.3">
      <c r="A180" s="2">
        <v>33690</v>
      </c>
      <c r="B180">
        <v>170.8</v>
      </c>
      <c r="C180">
        <v>-67.8</v>
      </c>
      <c r="D180">
        <v>-68.86</v>
      </c>
    </row>
    <row r="181" spans="1:4" x14ac:dyDescent="0.3">
      <c r="A181" s="2">
        <v>33751</v>
      </c>
      <c r="B181">
        <v>171.08</v>
      </c>
      <c r="C181">
        <v>-68.08</v>
      </c>
      <c r="D181">
        <v>-69.14</v>
      </c>
    </row>
    <row r="182" spans="1:4" x14ac:dyDescent="0.3">
      <c r="A182" s="2">
        <v>33781</v>
      </c>
      <c r="B182">
        <v>171.17</v>
      </c>
      <c r="C182">
        <v>-68.17</v>
      </c>
      <c r="D182">
        <v>-69.23</v>
      </c>
    </row>
    <row r="183" spans="1:4" x14ac:dyDescent="0.3">
      <c r="A183" s="2">
        <v>33813</v>
      </c>
      <c r="B183">
        <v>171.29</v>
      </c>
      <c r="C183">
        <v>-68.290000000000006</v>
      </c>
      <c r="D183">
        <v>-69.349999999999895</v>
      </c>
    </row>
    <row r="184" spans="1:4" x14ac:dyDescent="0.3">
      <c r="A184" s="2">
        <v>33842</v>
      </c>
      <c r="B184">
        <v>171.42</v>
      </c>
      <c r="C184">
        <v>-68.42</v>
      </c>
      <c r="D184">
        <v>-69.48</v>
      </c>
    </row>
    <row r="185" spans="1:4" x14ac:dyDescent="0.3">
      <c r="A185" s="2">
        <v>33877</v>
      </c>
      <c r="B185">
        <v>171.69</v>
      </c>
      <c r="C185">
        <v>-68.69</v>
      </c>
      <c r="D185">
        <v>-69.75</v>
      </c>
    </row>
    <row r="186" spans="1:4" x14ac:dyDescent="0.3">
      <c r="A186" s="2">
        <v>33906</v>
      </c>
      <c r="B186">
        <v>171.83</v>
      </c>
      <c r="C186">
        <v>-68.83</v>
      </c>
      <c r="D186">
        <v>-69.89</v>
      </c>
    </row>
    <row r="187" spans="1:4" x14ac:dyDescent="0.3">
      <c r="A187" s="2">
        <v>33938</v>
      </c>
      <c r="B187">
        <v>171.83</v>
      </c>
      <c r="C187">
        <v>-68.83</v>
      </c>
      <c r="D187">
        <v>-69.89</v>
      </c>
    </row>
    <row r="188" spans="1:4" x14ac:dyDescent="0.3">
      <c r="A188" s="2">
        <v>33994</v>
      </c>
      <c r="B188">
        <v>171.48</v>
      </c>
      <c r="C188">
        <v>-68.48</v>
      </c>
      <c r="D188">
        <v>-69.540000000000006</v>
      </c>
    </row>
    <row r="189" spans="1:4" x14ac:dyDescent="0.3">
      <c r="A189" s="2">
        <v>34026</v>
      </c>
      <c r="B189">
        <v>171.44</v>
      </c>
      <c r="C189">
        <v>-68.44</v>
      </c>
      <c r="D189">
        <v>-69.5</v>
      </c>
    </row>
    <row r="190" spans="1:4" x14ac:dyDescent="0.3">
      <c r="A190" s="2">
        <v>34058</v>
      </c>
      <c r="B190">
        <v>171.46</v>
      </c>
      <c r="C190">
        <v>-68.459999999999894</v>
      </c>
      <c r="D190">
        <v>-69.52</v>
      </c>
    </row>
    <row r="191" spans="1:4" x14ac:dyDescent="0.3">
      <c r="A191" s="2">
        <v>34087</v>
      </c>
      <c r="B191">
        <v>171.58</v>
      </c>
      <c r="C191">
        <v>-68.58</v>
      </c>
      <c r="D191">
        <v>-69.64</v>
      </c>
    </row>
    <row r="192" spans="1:4" x14ac:dyDescent="0.3">
      <c r="A192" s="2">
        <v>34117</v>
      </c>
      <c r="B192">
        <v>171.56</v>
      </c>
      <c r="C192">
        <v>-68.56</v>
      </c>
      <c r="D192">
        <v>-69.62</v>
      </c>
    </row>
    <row r="193" spans="1:4" x14ac:dyDescent="0.3">
      <c r="A193" s="2">
        <v>34148</v>
      </c>
      <c r="B193">
        <v>171.95</v>
      </c>
      <c r="C193">
        <v>-68.95</v>
      </c>
      <c r="D193">
        <v>-70.010000000000005</v>
      </c>
    </row>
    <row r="194" spans="1:4" x14ac:dyDescent="0.3">
      <c r="A194" s="2">
        <v>34173</v>
      </c>
      <c r="B194">
        <v>172.43</v>
      </c>
      <c r="C194">
        <v>-69.430000000000007</v>
      </c>
      <c r="D194">
        <v>-70.489999999999895</v>
      </c>
    </row>
    <row r="195" spans="1:4" x14ac:dyDescent="0.3">
      <c r="A195" s="2">
        <v>34207</v>
      </c>
      <c r="B195">
        <v>172.96</v>
      </c>
      <c r="C195">
        <v>-69.959999999999894</v>
      </c>
      <c r="D195">
        <v>-71.02</v>
      </c>
    </row>
    <row r="196" spans="1:4" x14ac:dyDescent="0.3">
      <c r="A196" s="2">
        <v>34240</v>
      </c>
      <c r="B196">
        <v>173.15</v>
      </c>
      <c r="C196">
        <v>-70.150000000000006</v>
      </c>
      <c r="D196">
        <v>-71.209999999999894</v>
      </c>
    </row>
    <row r="197" spans="1:4" x14ac:dyDescent="0.3">
      <c r="A197" s="2">
        <v>34269</v>
      </c>
      <c r="B197">
        <v>173.38</v>
      </c>
      <c r="C197">
        <v>-70.38</v>
      </c>
      <c r="D197">
        <v>-71.44</v>
      </c>
    </row>
    <row r="198" spans="1:4" x14ac:dyDescent="0.3">
      <c r="A198" s="2">
        <v>34303</v>
      </c>
      <c r="B198">
        <v>173.79</v>
      </c>
      <c r="C198">
        <v>-70.790000000000006</v>
      </c>
      <c r="D198">
        <v>-71.849999999999895</v>
      </c>
    </row>
    <row r="199" spans="1:4" x14ac:dyDescent="0.3">
      <c r="A199" s="2">
        <v>34337</v>
      </c>
      <c r="B199">
        <v>173.71</v>
      </c>
      <c r="C199">
        <v>-70.709999999999894</v>
      </c>
      <c r="D199">
        <v>-71.77</v>
      </c>
    </row>
    <row r="200" spans="1:4" x14ac:dyDescent="0.3">
      <c r="A200" s="2">
        <v>34362</v>
      </c>
      <c r="B200">
        <v>173.79</v>
      </c>
      <c r="C200">
        <v>-70.790000000000006</v>
      </c>
      <c r="D200">
        <v>-71.849999999999895</v>
      </c>
    </row>
    <row r="201" spans="1:4" x14ac:dyDescent="0.3">
      <c r="A201" s="2">
        <v>34390</v>
      </c>
      <c r="B201">
        <v>173.92</v>
      </c>
      <c r="C201">
        <v>-70.92</v>
      </c>
      <c r="D201">
        <v>-71.98</v>
      </c>
    </row>
    <row r="202" spans="1:4" x14ac:dyDescent="0.3">
      <c r="A202" s="2">
        <v>34423</v>
      </c>
      <c r="B202">
        <v>174.52</v>
      </c>
      <c r="C202">
        <v>-71.52</v>
      </c>
      <c r="D202">
        <v>-72.58</v>
      </c>
    </row>
    <row r="203" spans="1:4" x14ac:dyDescent="0.3">
      <c r="A203" s="2">
        <v>34450</v>
      </c>
      <c r="B203">
        <v>174.34</v>
      </c>
      <c r="C203">
        <v>-71.34</v>
      </c>
      <c r="D203">
        <v>-72.400000000000006</v>
      </c>
    </row>
    <row r="204" spans="1:4" x14ac:dyDescent="0.3">
      <c r="A204" s="2">
        <v>34480</v>
      </c>
      <c r="B204">
        <v>174.32</v>
      </c>
      <c r="C204">
        <v>-71.319999999999894</v>
      </c>
      <c r="D204">
        <v>-72.38</v>
      </c>
    </row>
    <row r="205" spans="1:4" x14ac:dyDescent="0.3">
      <c r="A205" s="2">
        <v>34513</v>
      </c>
      <c r="B205">
        <v>174.74</v>
      </c>
      <c r="C205">
        <v>-71.739999999999895</v>
      </c>
      <c r="D205">
        <v>-72.8</v>
      </c>
    </row>
    <row r="206" spans="1:4" x14ac:dyDescent="0.3">
      <c r="A206" s="2">
        <v>34541</v>
      </c>
      <c r="B206">
        <v>174.96</v>
      </c>
      <c r="C206">
        <v>-71.959999999999894</v>
      </c>
      <c r="D206">
        <v>-73.02</v>
      </c>
    </row>
    <row r="207" spans="1:4" x14ac:dyDescent="0.3">
      <c r="A207" s="2">
        <v>34571</v>
      </c>
      <c r="B207">
        <v>175.1</v>
      </c>
      <c r="C207">
        <v>-72.099999999999895</v>
      </c>
      <c r="D207">
        <v>-73.16</v>
      </c>
    </row>
    <row r="208" spans="1:4" x14ac:dyDescent="0.3">
      <c r="A208" s="2">
        <v>34607</v>
      </c>
      <c r="B208">
        <v>175.36</v>
      </c>
      <c r="C208">
        <v>-72.36</v>
      </c>
      <c r="D208">
        <v>-73.42</v>
      </c>
    </row>
    <row r="209" spans="1:4" x14ac:dyDescent="0.3">
      <c r="A209" s="2">
        <v>34635</v>
      </c>
      <c r="B209">
        <v>175.54</v>
      </c>
      <c r="C209">
        <v>-72.540000000000006</v>
      </c>
      <c r="D209">
        <v>-73.599999999999895</v>
      </c>
    </row>
    <row r="210" spans="1:4" x14ac:dyDescent="0.3">
      <c r="A210" s="2">
        <v>34668</v>
      </c>
      <c r="B210">
        <v>175.55</v>
      </c>
      <c r="C210">
        <v>-72.55</v>
      </c>
      <c r="D210">
        <v>-73.61</v>
      </c>
    </row>
    <row r="211" spans="1:4" x14ac:dyDescent="0.3">
      <c r="A211" s="2">
        <v>34698</v>
      </c>
      <c r="B211">
        <v>175.81</v>
      </c>
      <c r="C211">
        <v>-72.81</v>
      </c>
      <c r="D211">
        <v>-73.87</v>
      </c>
    </row>
    <row r="212" spans="1:4" x14ac:dyDescent="0.3">
      <c r="A212" s="2">
        <v>34725</v>
      </c>
      <c r="B212">
        <v>175.74</v>
      </c>
      <c r="C212">
        <v>-72.739999999999895</v>
      </c>
      <c r="D212">
        <v>-73.8</v>
      </c>
    </row>
    <row r="213" spans="1:4" x14ac:dyDescent="0.3">
      <c r="A213" s="2">
        <v>34757</v>
      </c>
      <c r="B213">
        <v>176.23</v>
      </c>
      <c r="C213">
        <v>-73.23</v>
      </c>
      <c r="D213">
        <v>-74.290000000000006</v>
      </c>
    </row>
    <row r="214" spans="1:4" x14ac:dyDescent="0.3">
      <c r="A214" s="2">
        <v>34785</v>
      </c>
      <c r="B214">
        <v>175.61</v>
      </c>
      <c r="C214">
        <v>-72.61</v>
      </c>
      <c r="D214">
        <v>-73.67</v>
      </c>
    </row>
    <row r="215" spans="1:4" x14ac:dyDescent="0.3">
      <c r="A215" s="2">
        <v>34817</v>
      </c>
      <c r="B215">
        <v>175.85</v>
      </c>
      <c r="C215">
        <v>-72.849999999999895</v>
      </c>
      <c r="D215">
        <v>-73.91</v>
      </c>
    </row>
    <row r="216" spans="1:4" x14ac:dyDescent="0.3">
      <c r="A216" s="2">
        <v>34851</v>
      </c>
      <c r="B216">
        <v>175.95</v>
      </c>
      <c r="C216">
        <v>-72.95</v>
      </c>
      <c r="D216">
        <v>-74.010000000000005</v>
      </c>
    </row>
    <row r="217" spans="1:4" x14ac:dyDescent="0.3">
      <c r="A217" s="2">
        <v>34883</v>
      </c>
      <c r="B217">
        <v>176.11</v>
      </c>
      <c r="C217">
        <v>-73.11</v>
      </c>
      <c r="D217">
        <v>-74.17</v>
      </c>
    </row>
    <row r="218" spans="1:4" x14ac:dyDescent="0.3">
      <c r="A218" s="2">
        <v>34904</v>
      </c>
      <c r="B218">
        <v>176.39</v>
      </c>
      <c r="C218">
        <v>-73.39</v>
      </c>
      <c r="D218">
        <v>-74.45</v>
      </c>
    </row>
    <row r="219" spans="1:4" x14ac:dyDescent="0.3">
      <c r="A219" s="2">
        <v>34939</v>
      </c>
      <c r="B219">
        <v>177.47</v>
      </c>
      <c r="C219">
        <v>-74.47</v>
      </c>
      <c r="D219">
        <v>-75.53</v>
      </c>
    </row>
    <row r="220" spans="1:4" x14ac:dyDescent="0.3">
      <c r="A220" s="2">
        <v>34970</v>
      </c>
      <c r="B220">
        <v>177.73</v>
      </c>
      <c r="C220">
        <v>-74.73</v>
      </c>
      <c r="D220">
        <v>-75.790000000000006</v>
      </c>
    </row>
    <row r="221" spans="1:4" x14ac:dyDescent="0.3">
      <c r="A221" s="2">
        <v>35045</v>
      </c>
      <c r="B221">
        <v>178.35</v>
      </c>
      <c r="C221">
        <v>-75.349999999999895</v>
      </c>
      <c r="D221">
        <v>-76.41</v>
      </c>
    </row>
    <row r="222" spans="1:4" x14ac:dyDescent="0.3">
      <c r="A222" s="2">
        <v>35070</v>
      </c>
      <c r="B222">
        <v>179.15</v>
      </c>
      <c r="C222">
        <v>-76.150000000000006</v>
      </c>
      <c r="D222">
        <v>-77.209999999999894</v>
      </c>
    </row>
    <row r="223" spans="1:4" x14ac:dyDescent="0.3">
      <c r="A223" s="2">
        <v>35151</v>
      </c>
      <c r="B223">
        <v>178.33</v>
      </c>
      <c r="C223">
        <v>-75.33</v>
      </c>
      <c r="D223">
        <v>-76.39</v>
      </c>
    </row>
    <row r="224" spans="1:4" x14ac:dyDescent="0.3">
      <c r="A224" s="2">
        <v>35241</v>
      </c>
      <c r="B224">
        <v>178.89</v>
      </c>
      <c r="C224">
        <v>-75.89</v>
      </c>
      <c r="D224">
        <v>-76.95</v>
      </c>
    </row>
    <row r="225" spans="1:4" x14ac:dyDescent="0.3">
      <c r="A225" s="2">
        <v>35333</v>
      </c>
      <c r="B225">
        <v>179.25</v>
      </c>
      <c r="C225">
        <v>-76.25</v>
      </c>
      <c r="D225">
        <v>-77.31</v>
      </c>
    </row>
    <row r="226" spans="1:4" x14ac:dyDescent="0.3">
      <c r="A226" s="2">
        <v>35436</v>
      </c>
      <c r="B226">
        <v>179.15</v>
      </c>
      <c r="C226">
        <v>-76.150000000000006</v>
      </c>
      <c r="D226">
        <v>-77.209999999999894</v>
      </c>
    </row>
    <row r="227" spans="1:4" x14ac:dyDescent="0.3">
      <c r="A227" s="2">
        <v>35520</v>
      </c>
      <c r="B227">
        <v>179.82</v>
      </c>
      <c r="C227">
        <v>-76.819999999999894</v>
      </c>
      <c r="D227">
        <v>-77.88</v>
      </c>
    </row>
    <row r="228" spans="1:4" x14ac:dyDescent="0.3">
      <c r="A228" s="2">
        <v>35607</v>
      </c>
      <c r="B228">
        <v>180.91</v>
      </c>
      <c r="C228">
        <v>-77.91</v>
      </c>
      <c r="D228">
        <v>-78.97</v>
      </c>
    </row>
    <row r="229" spans="1:4" x14ac:dyDescent="0.3">
      <c r="A229" s="2">
        <v>35702</v>
      </c>
      <c r="B229">
        <v>182.02</v>
      </c>
      <c r="C229">
        <v>-79.02</v>
      </c>
      <c r="D229">
        <v>-80.08</v>
      </c>
    </row>
    <row r="230" spans="1:4" x14ac:dyDescent="0.3">
      <c r="A230" s="2">
        <v>35759</v>
      </c>
      <c r="B230">
        <v>181.51</v>
      </c>
      <c r="C230">
        <v>-78.510000000000005</v>
      </c>
      <c r="D230">
        <v>-79.569999999999894</v>
      </c>
    </row>
    <row r="231" spans="1:4" x14ac:dyDescent="0.3">
      <c r="A231" s="2">
        <v>35885</v>
      </c>
      <c r="B231">
        <v>181.37</v>
      </c>
      <c r="C231">
        <v>-78.37</v>
      </c>
      <c r="D231">
        <v>-79.430000000000007</v>
      </c>
    </row>
    <row r="232" spans="1:4" x14ac:dyDescent="0.3">
      <c r="A232" s="2">
        <v>35975</v>
      </c>
      <c r="B232">
        <v>180.74</v>
      </c>
      <c r="C232">
        <v>-77.739999999999895</v>
      </c>
      <c r="D232">
        <v>-78.8</v>
      </c>
    </row>
    <row r="233" spans="1:4" x14ac:dyDescent="0.3">
      <c r="A233" s="2">
        <v>36063</v>
      </c>
      <c r="B233">
        <v>181.72</v>
      </c>
      <c r="C233">
        <v>-78.72</v>
      </c>
      <c r="D233">
        <v>-79.78</v>
      </c>
    </row>
    <row r="234" spans="1:4" x14ac:dyDescent="0.3">
      <c r="A234" s="2">
        <v>36152</v>
      </c>
      <c r="B234">
        <v>182.08</v>
      </c>
      <c r="C234">
        <v>-79.08</v>
      </c>
      <c r="D234">
        <v>-80.14</v>
      </c>
    </row>
    <row r="235" spans="1:4" x14ac:dyDescent="0.3">
      <c r="A235" s="2">
        <v>36248</v>
      </c>
      <c r="B235">
        <v>181.61</v>
      </c>
      <c r="C235">
        <v>-78.61</v>
      </c>
      <c r="D235">
        <v>-79.67</v>
      </c>
    </row>
    <row r="236" spans="1:4" x14ac:dyDescent="0.3">
      <c r="A236" s="2">
        <v>36332</v>
      </c>
      <c r="B236">
        <v>181.49</v>
      </c>
      <c r="C236">
        <v>-78.489999999999895</v>
      </c>
      <c r="D236">
        <v>-79.55</v>
      </c>
    </row>
    <row r="237" spans="1:4" x14ac:dyDescent="0.3">
      <c r="A237" s="2">
        <v>36424</v>
      </c>
      <c r="B237">
        <v>182.02</v>
      </c>
      <c r="C237">
        <v>-79.02</v>
      </c>
      <c r="D237">
        <v>-80.08</v>
      </c>
    </row>
    <row r="238" spans="1:4" x14ac:dyDescent="0.3">
      <c r="A238" s="2">
        <v>36468</v>
      </c>
      <c r="B238">
        <v>182.68</v>
      </c>
      <c r="C238">
        <v>-79.680000000000007</v>
      </c>
      <c r="D238">
        <v>-80.739999999999895</v>
      </c>
    </row>
    <row r="239" spans="1:4" x14ac:dyDescent="0.3">
      <c r="A239" s="2">
        <v>36558</v>
      </c>
      <c r="B239">
        <v>182.85</v>
      </c>
      <c r="C239">
        <v>-79.849999999999895</v>
      </c>
      <c r="D239">
        <v>-80.91</v>
      </c>
    </row>
    <row r="240" spans="1:4" x14ac:dyDescent="0.3">
      <c r="A240" s="2">
        <v>36587</v>
      </c>
      <c r="B240">
        <v>183.6</v>
      </c>
      <c r="C240">
        <v>-80.599999999999895</v>
      </c>
      <c r="D240">
        <v>-81.66</v>
      </c>
    </row>
    <row r="241" spans="1:4" x14ac:dyDescent="0.3">
      <c r="A241" s="2">
        <v>36650</v>
      </c>
      <c r="B241">
        <v>183.28</v>
      </c>
      <c r="C241">
        <v>-80.28</v>
      </c>
      <c r="D241">
        <v>-81.34</v>
      </c>
    </row>
    <row r="242" spans="1:4" x14ac:dyDescent="0.3">
      <c r="A242" s="2">
        <v>36719</v>
      </c>
      <c r="B242">
        <v>183.81</v>
      </c>
      <c r="C242">
        <v>-80.81</v>
      </c>
      <c r="D242">
        <v>-81.87</v>
      </c>
    </row>
    <row r="243" spans="1:4" x14ac:dyDescent="0.3">
      <c r="A243" s="2">
        <v>36818</v>
      </c>
      <c r="B243">
        <v>183.86</v>
      </c>
      <c r="C243">
        <v>-80.86</v>
      </c>
      <c r="D243">
        <v>-81.92</v>
      </c>
    </row>
    <row r="244" spans="1:4" x14ac:dyDescent="0.3">
      <c r="A244" s="2">
        <v>36949</v>
      </c>
      <c r="B244">
        <v>183.62</v>
      </c>
      <c r="C244">
        <v>-80.62</v>
      </c>
      <c r="D244">
        <v>-81.680000000000007</v>
      </c>
    </row>
    <row r="245" spans="1:4" x14ac:dyDescent="0.3">
      <c r="A245" s="2">
        <v>37007</v>
      </c>
      <c r="B245">
        <v>184.05</v>
      </c>
      <c r="C245">
        <v>-81.05</v>
      </c>
      <c r="D245">
        <v>-82.11</v>
      </c>
    </row>
    <row r="246" spans="1:4" x14ac:dyDescent="0.3">
      <c r="A246" s="2">
        <v>37095</v>
      </c>
      <c r="B246">
        <v>185.46</v>
      </c>
      <c r="C246">
        <v>-82.46</v>
      </c>
      <c r="D246">
        <v>-83.52</v>
      </c>
    </row>
    <row r="247" spans="1:4" x14ac:dyDescent="0.3">
      <c r="A247" s="2">
        <v>37181</v>
      </c>
      <c r="B247">
        <v>186.38</v>
      </c>
      <c r="C247">
        <v>-83.38</v>
      </c>
      <c r="D247">
        <v>-84.44</v>
      </c>
    </row>
    <row r="248" spans="1:4" x14ac:dyDescent="0.3">
      <c r="A248" s="2">
        <v>37273</v>
      </c>
      <c r="B248">
        <v>186.48</v>
      </c>
      <c r="C248">
        <v>-83.48</v>
      </c>
      <c r="D248">
        <v>-84.54</v>
      </c>
    </row>
    <row r="249" spans="1:4" x14ac:dyDescent="0.3">
      <c r="A249" s="2">
        <v>37376</v>
      </c>
      <c r="B249">
        <v>186.57</v>
      </c>
      <c r="C249">
        <v>-83.57</v>
      </c>
      <c r="D249">
        <v>-84.63</v>
      </c>
    </row>
    <row r="250" spans="1:4" x14ac:dyDescent="0.3">
      <c r="A250" s="2">
        <v>37448</v>
      </c>
      <c r="B250">
        <v>187.25</v>
      </c>
      <c r="C250">
        <v>-84.25</v>
      </c>
      <c r="D250">
        <v>-85.31</v>
      </c>
    </row>
    <row r="251" spans="1:4" x14ac:dyDescent="0.3">
      <c r="A251" s="2">
        <v>37553</v>
      </c>
      <c r="B251">
        <v>188.58</v>
      </c>
      <c r="C251">
        <v>-85.58</v>
      </c>
      <c r="D251">
        <v>-86.64</v>
      </c>
    </row>
    <row r="252" spans="1:4" x14ac:dyDescent="0.3">
      <c r="A252" s="2">
        <v>37650</v>
      </c>
      <c r="B252">
        <v>188.15</v>
      </c>
      <c r="C252">
        <v>-85.15</v>
      </c>
      <c r="D252">
        <v>-86.21</v>
      </c>
    </row>
    <row r="253" spans="1:4" x14ac:dyDescent="0.3">
      <c r="A253" s="2">
        <v>37747</v>
      </c>
      <c r="B253">
        <v>188.38</v>
      </c>
      <c r="C253">
        <v>-85.38</v>
      </c>
      <c r="D253">
        <v>-86.44</v>
      </c>
    </row>
    <row r="254" spans="1:4" x14ac:dyDescent="0.3">
      <c r="A254" s="2">
        <v>37816</v>
      </c>
      <c r="B254">
        <v>188.62</v>
      </c>
      <c r="C254">
        <v>-85.62</v>
      </c>
      <c r="D254">
        <v>-86.68</v>
      </c>
    </row>
    <row r="255" spans="1:4" x14ac:dyDescent="0.3">
      <c r="A255" s="2">
        <v>37931</v>
      </c>
      <c r="B255">
        <v>188.6</v>
      </c>
      <c r="C255">
        <v>-85.6</v>
      </c>
      <c r="D255">
        <v>-86.66</v>
      </c>
    </row>
    <row r="256" spans="1:4" x14ac:dyDescent="0.3">
      <c r="A256" s="2">
        <v>38014</v>
      </c>
      <c r="B256">
        <v>188.65</v>
      </c>
      <c r="C256">
        <v>-85.65</v>
      </c>
      <c r="D256">
        <v>-86.71</v>
      </c>
    </row>
    <row r="257" spans="1:4" x14ac:dyDescent="0.3">
      <c r="A257" s="2">
        <v>38097</v>
      </c>
      <c r="B257">
        <v>189</v>
      </c>
      <c r="C257">
        <v>-86</v>
      </c>
      <c r="D257">
        <v>-87.06</v>
      </c>
    </row>
    <row r="258" spans="1:4" x14ac:dyDescent="0.3">
      <c r="A258" s="2">
        <v>38183</v>
      </c>
      <c r="B258">
        <v>189.11</v>
      </c>
      <c r="C258">
        <v>-86.11</v>
      </c>
      <c r="D258">
        <v>-87.17</v>
      </c>
    </row>
    <row r="259" spans="1:4" x14ac:dyDescent="0.3">
      <c r="A259" s="2">
        <v>38321</v>
      </c>
      <c r="B259">
        <v>189.33</v>
      </c>
      <c r="C259">
        <v>-86.33</v>
      </c>
      <c r="D259">
        <v>-87.39</v>
      </c>
    </row>
    <row r="260" spans="1:4" x14ac:dyDescent="0.3">
      <c r="A260" s="2">
        <v>38383</v>
      </c>
      <c r="B260">
        <v>188.73</v>
      </c>
      <c r="C260">
        <v>-85.73</v>
      </c>
      <c r="D260">
        <v>-86.79</v>
      </c>
    </row>
    <row r="261" spans="1:4" x14ac:dyDescent="0.3">
      <c r="A261" s="2">
        <v>38456</v>
      </c>
      <c r="B261">
        <v>188.24</v>
      </c>
      <c r="C261">
        <v>-85.24</v>
      </c>
      <c r="D261">
        <v>-86.3</v>
      </c>
    </row>
    <row r="262" spans="1:4" x14ac:dyDescent="0.3">
      <c r="A262" s="2">
        <v>38554</v>
      </c>
      <c r="B262">
        <v>189.28</v>
      </c>
      <c r="C262">
        <v>-86.28</v>
      </c>
      <c r="D262">
        <v>-87.34</v>
      </c>
    </row>
    <row r="263" spans="1:4" x14ac:dyDescent="0.3">
      <c r="A263" s="2">
        <v>38672</v>
      </c>
      <c r="B263">
        <v>190.2</v>
      </c>
      <c r="C263">
        <v>-87.2</v>
      </c>
      <c r="D263">
        <v>-88.26</v>
      </c>
    </row>
    <row r="264" spans="1:4" x14ac:dyDescent="0.3">
      <c r="A264" s="2">
        <v>38742</v>
      </c>
      <c r="B264">
        <v>189.67</v>
      </c>
      <c r="C264">
        <v>-86.67</v>
      </c>
      <c r="D264">
        <v>-87.73</v>
      </c>
    </row>
    <row r="265" spans="1:4" x14ac:dyDescent="0.3">
      <c r="A265" s="2">
        <v>38820</v>
      </c>
      <c r="B265">
        <v>190.37</v>
      </c>
      <c r="C265">
        <v>-87.37</v>
      </c>
      <c r="D265">
        <v>-88.43</v>
      </c>
    </row>
    <row r="266" spans="1:4" x14ac:dyDescent="0.3">
      <c r="A266" s="2">
        <v>38910</v>
      </c>
      <c r="B266">
        <v>191.39</v>
      </c>
      <c r="C266">
        <v>-88.39</v>
      </c>
      <c r="D266">
        <v>-89.45</v>
      </c>
    </row>
    <row r="267" spans="1:4" x14ac:dyDescent="0.3">
      <c r="A267" s="2">
        <v>39035</v>
      </c>
      <c r="B267">
        <v>192.36</v>
      </c>
      <c r="C267">
        <v>-89.36</v>
      </c>
      <c r="D267">
        <v>-90.42</v>
      </c>
    </row>
    <row r="268" spans="1:4" x14ac:dyDescent="0.3">
      <c r="A268" s="2">
        <v>39114</v>
      </c>
      <c r="B268">
        <v>191.69</v>
      </c>
      <c r="C268">
        <v>-88.69</v>
      </c>
      <c r="D268">
        <v>-89.75</v>
      </c>
    </row>
    <row r="269" spans="1:4" x14ac:dyDescent="0.3">
      <c r="A269" s="2">
        <v>39224</v>
      </c>
      <c r="B269">
        <v>192.44</v>
      </c>
      <c r="C269">
        <v>-89.44</v>
      </c>
      <c r="D269">
        <v>-90.5</v>
      </c>
    </row>
    <row r="270" spans="1:4" x14ac:dyDescent="0.3">
      <c r="A270" s="2">
        <v>39288</v>
      </c>
      <c r="B270">
        <v>193.05</v>
      </c>
      <c r="C270">
        <v>-90.05</v>
      </c>
      <c r="D270">
        <v>-91.11</v>
      </c>
    </row>
    <row r="271" spans="1:4" x14ac:dyDescent="0.3">
      <c r="A271" s="2">
        <v>39384</v>
      </c>
      <c r="B271">
        <v>194.87</v>
      </c>
      <c r="C271">
        <v>-91.87</v>
      </c>
      <c r="D271">
        <v>-92.93</v>
      </c>
    </row>
    <row r="272" spans="1:4" x14ac:dyDescent="0.3">
      <c r="A272" s="2">
        <v>39471</v>
      </c>
      <c r="B272">
        <v>194.47</v>
      </c>
      <c r="C272">
        <v>-91.47</v>
      </c>
      <c r="D272">
        <v>-92.53</v>
      </c>
    </row>
    <row r="273" spans="1:4" x14ac:dyDescent="0.3">
      <c r="A273" s="2">
        <v>39569</v>
      </c>
      <c r="B273">
        <v>194.75</v>
      </c>
      <c r="C273">
        <v>-91.75</v>
      </c>
      <c r="D273">
        <v>-92.81</v>
      </c>
    </row>
    <row r="274" spans="1:4" x14ac:dyDescent="0.3">
      <c r="A274" s="2">
        <v>39660</v>
      </c>
      <c r="B274">
        <v>196.12</v>
      </c>
      <c r="C274">
        <v>-93.12</v>
      </c>
      <c r="D274">
        <v>-94.18</v>
      </c>
    </row>
    <row r="275" spans="1:4" x14ac:dyDescent="0.3">
      <c r="A275" s="2">
        <v>39743</v>
      </c>
      <c r="B275">
        <v>197.55</v>
      </c>
      <c r="C275">
        <v>-94.55</v>
      </c>
      <c r="D275">
        <v>-95.61</v>
      </c>
    </row>
    <row r="276" spans="1:4" x14ac:dyDescent="0.3">
      <c r="A276" s="2">
        <v>39869</v>
      </c>
      <c r="B276">
        <v>197.21</v>
      </c>
      <c r="C276">
        <v>-94.21</v>
      </c>
      <c r="D276">
        <v>-95.27</v>
      </c>
    </row>
    <row r="277" spans="1:4" x14ac:dyDescent="0.3">
      <c r="A277" s="2">
        <v>39937</v>
      </c>
      <c r="B277">
        <v>196.95</v>
      </c>
      <c r="C277">
        <v>-93.95</v>
      </c>
      <c r="D277">
        <v>-95.01</v>
      </c>
    </row>
    <row r="278" spans="1:4" x14ac:dyDescent="0.3">
      <c r="A278" s="2">
        <v>40059</v>
      </c>
      <c r="B278">
        <v>198.31</v>
      </c>
      <c r="C278">
        <v>-95.31</v>
      </c>
      <c r="D278">
        <v>-96.37</v>
      </c>
    </row>
    <row r="279" spans="1:4" x14ac:dyDescent="0.3">
      <c r="A279" s="2">
        <v>40150</v>
      </c>
      <c r="B279">
        <v>198.18</v>
      </c>
      <c r="C279">
        <v>-95.18</v>
      </c>
      <c r="D279">
        <v>-96.24</v>
      </c>
    </row>
    <row r="280" spans="1:4" x14ac:dyDescent="0.3">
      <c r="A280" s="2">
        <v>40238</v>
      </c>
      <c r="B280">
        <v>198.24</v>
      </c>
      <c r="C280">
        <v>-95.24</v>
      </c>
      <c r="D280">
        <v>-96.3</v>
      </c>
    </row>
    <row r="281" spans="1:4" x14ac:dyDescent="0.3">
      <c r="A281" s="2">
        <v>40309</v>
      </c>
      <c r="B281">
        <v>198.64</v>
      </c>
      <c r="C281">
        <v>-95.64</v>
      </c>
      <c r="D281">
        <v>-96.7</v>
      </c>
    </row>
    <row r="282" spans="1:4" x14ac:dyDescent="0.3">
      <c r="A282" s="2">
        <v>40402</v>
      </c>
      <c r="B282">
        <v>199.29</v>
      </c>
      <c r="C282">
        <v>-96.29</v>
      </c>
      <c r="D282">
        <v>-97.35</v>
      </c>
    </row>
    <row r="283" spans="1:4" x14ac:dyDescent="0.3">
      <c r="A283" s="2">
        <v>40492</v>
      </c>
      <c r="B283">
        <v>200.06</v>
      </c>
      <c r="C283">
        <v>-97.06</v>
      </c>
      <c r="D283">
        <v>-98.12</v>
      </c>
    </row>
    <row r="284" spans="1:4" x14ac:dyDescent="0.3">
      <c r="A284" s="2">
        <v>40604</v>
      </c>
      <c r="B284">
        <v>199.78</v>
      </c>
      <c r="C284">
        <v>-96.78</v>
      </c>
      <c r="D284">
        <v>-97.84</v>
      </c>
    </row>
    <row r="285" spans="1:4" x14ac:dyDescent="0.3">
      <c r="A285" s="2">
        <v>40682</v>
      </c>
      <c r="B285">
        <v>199.86</v>
      </c>
      <c r="C285">
        <v>-96.86</v>
      </c>
      <c r="D285">
        <v>-97.92</v>
      </c>
    </row>
    <row r="286" spans="1:4" x14ac:dyDescent="0.3">
      <c r="A286" s="2">
        <v>40770</v>
      </c>
      <c r="B286">
        <v>200.26</v>
      </c>
      <c r="C286">
        <v>-97.26</v>
      </c>
      <c r="D286">
        <v>-98.32</v>
      </c>
    </row>
    <row r="287" spans="1:4" x14ac:dyDescent="0.3">
      <c r="A287" s="2">
        <v>40891</v>
      </c>
      <c r="B287">
        <v>200.57</v>
      </c>
      <c r="C287">
        <v>-97.57</v>
      </c>
      <c r="D287">
        <v>-98.63</v>
      </c>
    </row>
    <row r="288" spans="1:4" x14ac:dyDescent="0.3">
      <c r="A288" s="2">
        <v>40961</v>
      </c>
      <c r="B288">
        <v>200.29</v>
      </c>
      <c r="C288">
        <v>-97.29</v>
      </c>
      <c r="D288">
        <v>-98.35</v>
      </c>
    </row>
    <row r="289" spans="1:4" x14ac:dyDescent="0.3">
      <c r="A289" s="2">
        <v>41031</v>
      </c>
      <c r="B289">
        <v>199.67</v>
      </c>
      <c r="C289">
        <v>-96.67</v>
      </c>
      <c r="D289">
        <v>-97.73</v>
      </c>
    </row>
    <row r="290" spans="1:4" x14ac:dyDescent="0.3">
      <c r="A290" s="2">
        <v>41046</v>
      </c>
      <c r="B290">
        <v>200.45</v>
      </c>
      <c r="C290">
        <v>-97.45</v>
      </c>
      <c r="D290">
        <v>-98.51</v>
      </c>
    </row>
    <row r="291" spans="1:4" x14ac:dyDescent="0.3">
      <c r="A291" s="2">
        <v>41134</v>
      </c>
      <c r="B291">
        <v>201.1</v>
      </c>
      <c r="C291">
        <v>-98.1</v>
      </c>
      <c r="D291">
        <v>-99.16</v>
      </c>
    </row>
    <row r="292" spans="1:4" x14ac:dyDescent="0.3">
      <c r="A292" s="2">
        <v>41228</v>
      </c>
      <c r="B292">
        <v>201.65</v>
      </c>
      <c r="C292">
        <v>-98.65</v>
      </c>
      <c r="D292">
        <v>-99.71</v>
      </c>
    </row>
    <row r="293" spans="1:4" x14ac:dyDescent="0.3">
      <c r="A293" s="2">
        <v>41333</v>
      </c>
      <c r="B293">
        <v>201.15</v>
      </c>
      <c r="C293">
        <v>-98.15</v>
      </c>
      <c r="D293">
        <v>-99.21</v>
      </c>
    </row>
    <row r="294" spans="1:4" x14ac:dyDescent="0.3">
      <c r="A294" s="2">
        <v>41400</v>
      </c>
      <c r="B294">
        <v>200.88</v>
      </c>
      <c r="C294">
        <v>-97.88</v>
      </c>
      <c r="D294">
        <v>-98.94</v>
      </c>
    </row>
    <row r="295" spans="1:4" x14ac:dyDescent="0.3">
      <c r="A295" s="2">
        <v>41501</v>
      </c>
      <c r="B295">
        <v>201.51</v>
      </c>
      <c r="C295">
        <v>-98.51</v>
      </c>
      <c r="D295">
        <v>-99.57</v>
      </c>
    </row>
    <row r="296" spans="1:4" x14ac:dyDescent="0.3">
      <c r="A296" s="2">
        <v>41620</v>
      </c>
      <c r="B296">
        <v>201.97</v>
      </c>
      <c r="C296">
        <v>-98.97</v>
      </c>
      <c r="D296">
        <v>-100.03</v>
      </c>
    </row>
    <row r="297" spans="1:4" x14ac:dyDescent="0.3">
      <c r="A297" s="2">
        <v>41624</v>
      </c>
      <c r="B297">
        <v>201.47</v>
      </c>
      <c r="C297">
        <v>-98.47</v>
      </c>
      <c r="D297">
        <v>-99.53</v>
      </c>
    </row>
    <row r="298" spans="1:4" x14ac:dyDescent="0.3">
      <c r="A298" s="2">
        <v>41717</v>
      </c>
      <c r="B298">
        <v>201.43</v>
      </c>
      <c r="C298">
        <v>-98.43</v>
      </c>
      <c r="D298">
        <v>-99.49</v>
      </c>
    </row>
    <row r="299" spans="1:4" x14ac:dyDescent="0.3">
      <c r="A299" s="2">
        <v>41751</v>
      </c>
      <c r="B299">
        <v>200.55</v>
      </c>
      <c r="C299">
        <v>-97.55</v>
      </c>
      <c r="D299">
        <v>-98.61</v>
      </c>
    </row>
    <row r="300" spans="1:4" x14ac:dyDescent="0.3">
      <c r="A300" s="2">
        <v>41751</v>
      </c>
      <c r="B300">
        <v>199.4</v>
      </c>
      <c r="C300">
        <v>-96.4</v>
      </c>
      <c r="D300">
        <v>-97.46</v>
      </c>
    </row>
    <row r="301" spans="1:4" x14ac:dyDescent="0.3">
      <c r="A301" s="2">
        <v>41792</v>
      </c>
      <c r="B301">
        <v>200.97</v>
      </c>
      <c r="C301">
        <v>-97.97</v>
      </c>
      <c r="D301">
        <v>-99.03</v>
      </c>
    </row>
    <row r="302" spans="1:4" x14ac:dyDescent="0.3">
      <c r="A302" s="2">
        <v>41807</v>
      </c>
      <c r="B302">
        <v>200.1</v>
      </c>
      <c r="C302">
        <v>-97.1</v>
      </c>
      <c r="D302">
        <v>-98.16</v>
      </c>
    </row>
    <row r="303" spans="1:4" x14ac:dyDescent="0.3">
      <c r="A303" s="2">
        <v>41876</v>
      </c>
      <c r="B303">
        <v>201.97</v>
      </c>
      <c r="C303">
        <v>-98.97</v>
      </c>
      <c r="D303">
        <v>-100.03</v>
      </c>
    </row>
    <row r="304" spans="1:4" x14ac:dyDescent="0.3">
      <c r="A304" s="2">
        <v>41940</v>
      </c>
      <c r="B304">
        <v>202.95</v>
      </c>
      <c r="C304">
        <v>-99.95</v>
      </c>
      <c r="D304">
        <v>-101.01</v>
      </c>
    </row>
    <row r="305" spans="1:4" x14ac:dyDescent="0.3">
      <c r="A305" s="2">
        <v>42096</v>
      </c>
      <c r="B305">
        <v>203.05</v>
      </c>
      <c r="C305">
        <v>-100.05</v>
      </c>
      <c r="D305">
        <v>-101.11</v>
      </c>
    </row>
    <row r="306" spans="1:4" x14ac:dyDescent="0.3">
      <c r="A306" s="2">
        <v>42156</v>
      </c>
      <c r="B306">
        <v>202.9</v>
      </c>
      <c r="C306">
        <v>-99.9</v>
      </c>
      <c r="D306">
        <v>-100.96</v>
      </c>
    </row>
    <row r="307" spans="1:4" x14ac:dyDescent="0.3">
      <c r="A307" s="2">
        <v>42201</v>
      </c>
      <c r="B307">
        <v>202.86</v>
      </c>
      <c r="C307">
        <v>-99.86</v>
      </c>
      <c r="D307">
        <v>-100.92</v>
      </c>
    </row>
    <row r="308" spans="1:4" x14ac:dyDescent="0.3">
      <c r="A308" s="2">
        <v>42410</v>
      </c>
      <c r="B308">
        <v>203.24</v>
      </c>
      <c r="C308">
        <v>-100.24</v>
      </c>
      <c r="D308">
        <v>-101.3</v>
      </c>
    </row>
    <row r="309" spans="1:4" x14ac:dyDescent="0.3">
      <c r="A309" s="2">
        <v>42499</v>
      </c>
      <c r="B309">
        <v>202.23</v>
      </c>
      <c r="C309">
        <v>-99.23</v>
      </c>
      <c r="D309">
        <v>-100.29</v>
      </c>
    </row>
    <row r="310" spans="1:4" x14ac:dyDescent="0.3">
      <c r="A310" s="2">
        <v>42625</v>
      </c>
      <c r="B310">
        <v>203.02</v>
      </c>
      <c r="C310">
        <v>-100.02</v>
      </c>
      <c r="D310">
        <v>-101.08</v>
      </c>
    </row>
    <row r="311" spans="1:4" x14ac:dyDescent="0.3">
      <c r="A311" s="2">
        <v>42702</v>
      </c>
      <c r="B311">
        <v>202.07</v>
      </c>
      <c r="C311">
        <v>-99.07</v>
      </c>
      <c r="D311">
        <v>-100.13</v>
      </c>
    </row>
    <row r="312" spans="1:4" x14ac:dyDescent="0.3">
      <c r="A312" s="2">
        <v>42809</v>
      </c>
      <c r="B312">
        <v>201.67</v>
      </c>
      <c r="C312">
        <v>-98.67</v>
      </c>
      <c r="D312">
        <v>-99.73</v>
      </c>
    </row>
    <row r="313" spans="1:4" x14ac:dyDescent="0.3">
      <c r="A313" s="2">
        <v>42885</v>
      </c>
      <c r="B313">
        <v>200.37</v>
      </c>
      <c r="C313">
        <v>-97.37</v>
      </c>
      <c r="D313">
        <v>-98.43</v>
      </c>
    </row>
    <row r="314" spans="1:4" x14ac:dyDescent="0.3">
      <c r="A314" s="2">
        <v>42922</v>
      </c>
      <c r="B314">
        <v>200.74</v>
      </c>
      <c r="C314">
        <v>-97.74</v>
      </c>
      <c r="D314">
        <v>-98.8</v>
      </c>
    </row>
    <row r="315" spans="1:4" x14ac:dyDescent="0.3">
      <c r="A315" s="2">
        <v>43025</v>
      </c>
      <c r="B315">
        <v>201.72</v>
      </c>
      <c r="C315">
        <v>-98.72</v>
      </c>
      <c r="D315">
        <v>-99.78</v>
      </c>
    </row>
    <row r="316" spans="1:4" x14ac:dyDescent="0.3">
      <c r="A316" s="2">
        <v>43123</v>
      </c>
      <c r="B316">
        <v>200.96</v>
      </c>
      <c r="C316">
        <v>-97.96</v>
      </c>
      <c r="D316">
        <v>-99.02</v>
      </c>
    </row>
    <row r="317" spans="1:4" x14ac:dyDescent="0.3">
      <c r="A317" s="2">
        <v>43207</v>
      </c>
      <c r="B317">
        <v>199.03</v>
      </c>
      <c r="C317">
        <v>-96.03</v>
      </c>
      <c r="D317">
        <v>-97.09</v>
      </c>
    </row>
    <row r="318" spans="1:4" x14ac:dyDescent="0.3">
      <c r="A318" s="2">
        <v>43308</v>
      </c>
      <c r="B318">
        <v>199.78</v>
      </c>
      <c r="C318">
        <v>-96.78</v>
      </c>
      <c r="D318">
        <v>-97.84</v>
      </c>
    </row>
    <row r="319" spans="1:4" x14ac:dyDescent="0.3">
      <c r="A319" s="2">
        <v>43396</v>
      </c>
      <c r="B319">
        <v>199.77</v>
      </c>
      <c r="C319">
        <v>-96.77</v>
      </c>
      <c r="D319">
        <v>-97.83</v>
      </c>
    </row>
    <row r="320" spans="1:4" x14ac:dyDescent="0.3">
      <c r="A320" s="2">
        <v>43490</v>
      </c>
      <c r="B320">
        <v>199.35</v>
      </c>
      <c r="C320">
        <v>-96.35</v>
      </c>
      <c r="D320">
        <v>-97.41</v>
      </c>
    </row>
    <row r="321" spans="1:4" x14ac:dyDescent="0.3">
      <c r="A321" s="2">
        <v>43578</v>
      </c>
      <c r="B321">
        <v>198.45</v>
      </c>
      <c r="C321">
        <v>-95.45</v>
      </c>
      <c r="D321">
        <v>-96.51</v>
      </c>
    </row>
    <row r="322" spans="1:4" x14ac:dyDescent="0.3">
      <c r="A322" s="2">
        <v>43655</v>
      </c>
      <c r="B322">
        <v>198.8</v>
      </c>
      <c r="C322">
        <v>-95.8</v>
      </c>
      <c r="D322">
        <v>-96.86</v>
      </c>
    </row>
    <row r="323" spans="1:4" x14ac:dyDescent="0.3">
      <c r="A323" s="2">
        <v>43755</v>
      </c>
      <c r="B323">
        <v>199.7</v>
      </c>
      <c r="C323">
        <v>-96.7</v>
      </c>
      <c r="D323">
        <v>-97.76</v>
      </c>
    </row>
    <row r="324" spans="1:4" x14ac:dyDescent="0.3">
      <c r="A324" s="2">
        <v>43875</v>
      </c>
      <c r="B324">
        <v>199.38</v>
      </c>
      <c r="C324">
        <v>-96.38</v>
      </c>
      <c r="D324">
        <v>-97.44</v>
      </c>
    </row>
    <row r="325" spans="1:4" x14ac:dyDescent="0.3">
      <c r="A325" s="2">
        <v>44041</v>
      </c>
      <c r="B325">
        <v>198.04</v>
      </c>
      <c r="C325">
        <v>-95.04</v>
      </c>
      <c r="D325">
        <v>-96.1</v>
      </c>
    </row>
    <row r="326" spans="1:4" x14ac:dyDescent="0.3">
      <c r="A326" s="2">
        <v>44235</v>
      </c>
      <c r="B326">
        <v>196.88</v>
      </c>
      <c r="C326">
        <v>-93.88</v>
      </c>
      <c r="D326">
        <v>-94.94</v>
      </c>
    </row>
    <row r="327" spans="1:4" x14ac:dyDescent="0.3">
      <c r="A327" s="2">
        <v>44532</v>
      </c>
      <c r="B327">
        <v>196.99</v>
      </c>
      <c r="C327">
        <v>-93.99</v>
      </c>
      <c r="D327">
        <v>-95.05</v>
      </c>
    </row>
  </sheetData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ACE4B5-ED7B-4C86-954F-F93221F6F715}">
  <dimension ref="A1:O243"/>
  <sheetViews>
    <sheetView topLeftCell="I1" workbookViewId="0">
      <selection activeCell="M6" sqref="M6"/>
    </sheetView>
  </sheetViews>
  <sheetFormatPr defaultRowHeight="14.4" x14ac:dyDescent="0.3"/>
  <cols>
    <col min="1" max="1" width="10.5546875" bestFit="1" customWidth="1"/>
  </cols>
  <sheetData>
    <row r="1" spans="1:15" s="1" customFormat="1" x14ac:dyDescent="0.3">
      <c r="A1" s="1" t="s">
        <v>0</v>
      </c>
      <c r="B1" s="1" t="s">
        <v>1</v>
      </c>
      <c r="C1" s="1" t="s">
        <v>2</v>
      </c>
      <c r="D1" s="1" t="s">
        <v>3</v>
      </c>
    </row>
    <row r="2" spans="1:15" x14ac:dyDescent="0.3">
      <c r="A2" s="2">
        <v>31147</v>
      </c>
      <c r="B2">
        <v>156.52000000000001</v>
      </c>
      <c r="C2">
        <v>-53.52</v>
      </c>
      <c r="D2">
        <v>-54.58</v>
      </c>
      <c r="F2">
        <v>3288</v>
      </c>
      <c r="G2">
        <v>36.177341461182003</v>
      </c>
      <c r="H2" s="2">
        <v>1</v>
      </c>
      <c r="I2">
        <f>IFERROR(VLOOKUP(H2,$A$2:$D$542,4,FALSE),IFERROR(VLOOKUP(H2,$A$2:$D$542,4),0))</f>
        <v>0</v>
      </c>
      <c r="K2">
        <f>MAX(D:D)</f>
        <v>-54.56</v>
      </c>
    </row>
    <row r="3" spans="1:15" x14ac:dyDescent="0.3">
      <c r="A3" s="2">
        <v>31147</v>
      </c>
      <c r="B3">
        <v>156.5</v>
      </c>
      <c r="C3">
        <v>-53.5</v>
      </c>
      <c r="D3">
        <v>-54.56</v>
      </c>
      <c r="F3">
        <v>10958</v>
      </c>
      <c r="G3">
        <v>34.427753448486001</v>
      </c>
      <c r="H3" s="2">
        <f>$H$2+F3-$F$2+1</f>
        <v>7672</v>
      </c>
      <c r="I3">
        <f>IFERROR(VLOOKUP(H3,A:D,4,FALSE),IFERROR(VLOOKUP(H3,A:D,4),0))</f>
        <v>0</v>
      </c>
      <c r="K3">
        <f>MIN(D:D)</f>
        <v>-99.53</v>
      </c>
    </row>
    <row r="4" spans="1:15" x14ac:dyDescent="0.3">
      <c r="A4" s="2">
        <v>31198</v>
      </c>
      <c r="B4">
        <v>157.62</v>
      </c>
      <c r="C4">
        <v>-54.62</v>
      </c>
      <c r="D4">
        <v>-55.68</v>
      </c>
      <c r="F4">
        <v>17897</v>
      </c>
      <c r="G4">
        <v>29.95387840271</v>
      </c>
      <c r="H4" s="2">
        <f t="shared" ref="H4:H67" si="0">$H$2+F4-$F$2+1</f>
        <v>14611</v>
      </c>
      <c r="I4">
        <f t="shared" ref="I4:I67" si="1">IFERROR(VLOOKUP(H4,A:D,4,FALSE),IFERROR(VLOOKUP(H4,A:D,4),0))</f>
        <v>0</v>
      </c>
      <c r="L4" t="s">
        <v>9</v>
      </c>
      <c r="M4" t="s">
        <v>10</v>
      </c>
      <c r="N4" t="s">
        <v>11</v>
      </c>
      <c r="O4" t="s">
        <v>12</v>
      </c>
    </row>
    <row r="5" spans="1:15" x14ac:dyDescent="0.3">
      <c r="A5" s="2">
        <v>31203</v>
      </c>
      <c r="B5">
        <v>157.66999999999899</v>
      </c>
      <c r="C5">
        <v>-54.67</v>
      </c>
      <c r="D5">
        <v>-55.73</v>
      </c>
      <c r="F5">
        <v>20089</v>
      </c>
      <c r="G5">
        <v>19.884651184081999</v>
      </c>
      <c r="H5" s="2">
        <f t="shared" si="0"/>
        <v>16803</v>
      </c>
      <c r="I5">
        <f t="shared" si="1"/>
        <v>0</v>
      </c>
      <c r="K5">
        <f>CORREL(G16:G51,I16:I51)^2</f>
        <v>0.94313077678418777</v>
      </c>
      <c r="L5">
        <f>1-(SUM(J10:J51)/SUM(K10:K51))</f>
        <v>0.90096657839913419</v>
      </c>
      <c r="M5">
        <f>SUM(L10:L51)*100/SUM(I10:I51)</f>
        <v>1.3707789267948227</v>
      </c>
      <c r="N5">
        <f>SQRT(SUM(J10:J51))/COUNT(J10:J51)</f>
        <v>0.67820078170483367</v>
      </c>
      <c r="O5">
        <f>N5/_xlfn.STDEV.S(I16:I51)</f>
        <v>5.1715700716907405E-2</v>
      </c>
    </row>
    <row r="6" spans="1:15" x14ac:dyDescent="0.3">
      <c r="A6" s="2">
        <v>31208</v>
      </c>
      <c r="B6">
        <v>157.66</v>
      </c>
      <c r="C6">
        <v>-54.66</v>
      </c>
      <c r="D6">
        <v>-55.72</v>
      </c>
      <c r="F6">
        <v>22646</v>
      </c>
      <c r="G6">
        <v>12.229288101196</v>
      </c>
      <c r="H6" s="2">
        <f t="shared" si="0"/>
        <v>19360</v>
      </c>
      <c r="I6">
        <f t="shared" si="1"/>
        <v>0</v>
      </c>
    </row>
    <row r="7" spans="1:15" x14ac:dyDescent="0.3">
      <c r="A7" s="2">
        <v>31213</v>
      </c>
      <c r="B7">
        <v>157.75</v>
      </c>
      <c r="C7">
        <v>-54.75</v>
      </c>
      <c r="D7">
        <v>-55.81</v>
      </c>
      <c r="F7">
        <v>24472</v>
      </c>
      <c r="G7">
        <v>7.1594624519348002</v>
      </c>
      <c r="H7" s="2">
        <f t="shared" si="0"/>
        <v>21186</v>
      </c>
      <c r="I7">
        <f t="shared" si="1"/>
        <v>0</v>
      </c>
    </row>
    <row r="8" spans="1:15" x14ac:dyDescent="0.3">
      <c r="A8" s="2">
        <v>31218</v>
      </c>
      <c r="B8">
        <v>157.80000000000001</v>
      </c>
      <c r="C8">
        <v>-54.8</v>
      </c>
      <c r="D8">
        <v>-55.86</v>
      </c>
      <c r="F8">
        <v>27029</v>
      </c>
      <c r="G8">
        <v>-5.8580975532529997</v>
      </c>
      <c r="H8" s="2">
        <f t="shared" si="0"/>
        <v>23743</v>
      </c>
      <c r="I8">
        <f t="shared" si="1"/>
        <v>0</v>
      </c>
    </row>
    <row r="9" spans="1:15" x14ac:dyDescent="0.3">
      <c r="A9" s="2">
        <v>31223</v>
      </c>
      <c r="B9">
        <v>157.88999999999899</v>
      </c>
      <c r="C9">
        <v>-54.89</v>
      </c>
      <c r="D9">
        <v>-55.95</v>
      </c>
      <c r="F9">
        <v>28124</v>
      </c>
      <c r="G9">
        <v>-13.36311435699</v>
      </c>
      <c r="H9" s="2">
        <f t="shared" si="0"/>
        <v>24838</v>
      </c>
      <c r="I9">
        <f t="shared" si="1"/>
        <v>0</v>
      </c>
    </row>
    <row r="10" spans="1:15" x14ac:dyDescent="0.3">
      <c r="A10" s="2">
        <v>31228</v>
      </c>
      <c r="B10">
        <v>157.96</v>
      </c>
      <c r="C10">
        <v>-54.96</v>
      </c>
      <c r="D10">
        <v>-56.02</v>
      </c>
      <c r="F10">
        <v>29951</v>
      </c>
      <c r="G10">
        <v>-42.239669799799998</v>
      </c>
      <c r="H10" s="2">
        <f t="shared" si="0"/>
        <v>26665</v>
      </c>
      <c r="I10">
        <f t="shared" si="1"/>
        <v>0</v>
      </c>
    </row>
    <row r="11" spans="1:15" x14ac:dyDescent="0.3">
      <c r="A11" s="2">
        <v>31231</v>
      </c>
      <c r="B11">
        <v>157.94</v>
      </c>
      <c r="C11">
        <v>-54.94</v>
      </c>
      <c r="D11">
        <v>-56</v>
      </c>
      <c r="F11">
        <v>31777</v>
      </c>
      <c r="G11">
        <v>-51.58046722412</v>
      </c>
      <c r="H11" s="2">
        <f t="shared" si="0"/>
        <v>28491</v>
      </c>
      <c r="I11">
        <f t="shared" si="1"/>
        <v>0</v>
      </c>
    </row>
    <row r="12" spans="1:15" x14ac:dyDescent="0.3">
      <c r="A12" s="2">
        <v>31233</v>
      </c>
      <c r="B12">
        <v>157.94</v>
      </c>
      <c r="C12">
        <v>-54.94</v>
      </c>
      <c r="D12">
        <v>-56</v>
      </c>
      <c r="F12">
        <v>33238</v>
      </c>
      <c r="G12">
        <v>-57.293392181400002</v>
      </c>
      <c r="H12" s="2">
        <f t="shared" si="0"/>
        <v>29952</v>
      </c>
      <c r="I12">
        <f t="shared" si="1"/>
        <v>0</v>
      </c>
    </row>
    <row r="13" spans="1:15" x14ac:dyDescent="0.3">
      <c r="A13" s="2">
        <v>31238</v>
      </c>
      <c r="B13">
        <v>157.94</v>
      </c>
      <c r="C13">
        <v>-54.94</v>
      </c>
      <c r="D13">
        <v>-56</v>
      </c>
      <c r="F13">
        <v>33603</v>
      </c>
      <c r="G13">
        <v>-58.48487854004</v>
      </c>
      <c r="H13" s="2">
        <f t="shared" si="0"/>
        <v>30317</v>
      </c>
      <c r="I13">
        <f t="shared" si="1"/>
        <v>0</v>
      </c>
    </row>
    <row r="14" spans="1:15" x14ac:dyDescent="0.3">
      <c r="A14" s="2">
        <v>31243</v>
      </c>
      <c r="B14">
        <v>158.01</v>
      </c>
      <c r="C14">
        <v>-55.01</v>
      </c>
      <c r="D14">
        <v>-56.07</v>
      </c>
      <c r="F14">
        <v>33968</v>
      </c>
      <c r="G14">
        <v>-59.02653503418</v>
      </c>
      <c r="H14" s="2">
        <f t="shared" si="0"/>
        <v>30682</v>
      </c>
      <c r="I14">
        <f t="shared" si="1"/>
        <v>0</v>
      </c>
    </row>
    <row r="15" spans="1:15" x14ac:dyDescent="0.3">
      <c r="A15" s="2">
        <v>31248</v>
      </c>
      <c r="B15">
        <v>158.1</v>
      </c>
      <c r="C15">
        <v>-55.1</v>
      </c>
      <c r="D15">
        <v>-56.16</v>
      </c>
      <c r="F15">
        <v>34334</v>
      </c>
      <c r="G15">
        <v>-59.534450531010002</v>
      </c>
      <c r="H15" s="2">
        <f t="shared" si="0"/>
        <v>31048</v>
      </c>
      <c r="I15">
        <f t="shared" si="1"/>
        <v>0</v>
      </c>
    </row>
    <row r="16" spans="1:15" x14ac:dyDescent="0.3">
      <c r="A16" s="2">
        <v>31253</v>
      </c>
      <c r="B16">
        <v>158.1</v>
      </c>
      <c r="C16">
        <v>-55.1</v>
      </c>
      <c r="D16">
        <v>-56.16</v>
      </c>
      <c r="F16">
        <v>34699</v>
      </c>
      <c r="G16">
        <v>-60.812088012700002</v>
      </c>
      <c r="H16" s="2">
        <f t="shared" si="0"/>
        <v>31413</v>
      </c>
      <c r="I16">
        <f t="shared" si="1"/>
        <v>-57.25</v>
      </c>
      <c r="J16">
        <f>(I16-G16)^2</f>
        <v>12.688471010221051</v>
      </c>
      <c r="K16">
        <f>(I16-AVERAGE($I$16:I$51))^2</f>
        <v>674.48418402777838</v>
      </c>
      <c r="L16">
        <f>(I16-G16)</f>
        <v>3.5620880127000021</v>
      </c>
    </row>
    <row r="17" spans="1:12" x14ac:dyDescent="0.3">
      <c r="A17" s="2">
        <v>31259</v>
      </c>
      <c r="B17">
        <v>158.1</v>
      </c>
      <c r="C17">
        <v>-55.1</v>
      </c>
      <c r="D17">
        <v>-56.16</v>
      </c>
      <c r="F17">
        <v>35064</v>
      </c>
      <c r="G17">
        <v>-63.103744506840002</v>
      </c>
      <c r="H17" s="2">
        <f t="shared" si="0"/>
        <v>31778</v>
      </c>
      <c r="I17">
        <f t="shared" si="1"/>
        <v>-62.28</v>
      </c>
      <c r="J17">
        <f t="shared" ref="J17:J80" si="2">(I17-G17)^2</f>
        <v>0.67855501254907591</v>
      </c>
      <c r="K17">
        <f>(I17-AVERAGE($I$16:I$51))^2</f>
        <v>438.51850069444492</v>
      </c>
      <c r="L17">
        <f t="shared" ref="L17:L80" si="3">(I17-G17)</f>
        <v>0.82374450684000067</v>
      </c>
    </row>
    <row r="18" spans="1:12" x14ac:dyDescent="0.3">
      <c r="A18" s="2">
        <v>31264</v>
      </c>
      <c r="B18">
        <v>158.16</v>
      </c>
      <c r="C18">
        <v>-55.16</v>
      </c>
      <c r="D18">
        <v>-56.22</v>
      </c>
      <c r="F18">
        <v>35429</v>
      </c>
      <c r="G18">
        <v>-60.232089996340001</v>
      </c>
      <c r="H18" s="2">
        <f t="shared" si="0"/>
        <v>32143</v>
      </c>
      <c r="I18">
        <f t="shared" si="1"/>
        <v>-62.23</v>
      </c>
      <c r="J18">
        <f t="shared" si="2"/>
        <v>3.9916443827246848</v>
      </c>
      <c r="K18">
        <f>(I18-AVERAGE($I$16:I$51))^2</f>
        <v>440.61508402777844</v>
      </c>
      <c r="L18">
        <f t="shared" si="3"/>
        <v>-1.9979100036599959</v>
      </c>
    </row>
    <row r="19" spans="1:12" x14ac:dyDescent="0.3">
      <c r="A19" s="2">
        <v>31269</v>
      </c>
      <c r="B19">
        <v>158.16999999999899</v>
      </c>
      <c r="C19">
        <v>-55.17</v>
      </c>
      <c r="D19">
        <v>-56.23</v>
      </c>
      <c r="F19">
        <v>35795</v>
      </c>
      <c r="G19">
        <v>-63.30986404419</v>
      </c>
      <c r="H19" s="2">
        <f t="shared" si="0"/>
        <v>32509</v>
      </c>
      <c r="I19">
        <f t="shared" si="1"/>
        <v>-64.31</v>
      </c>
      <c r="J19">
        <f t="shared" si="2"/>
        <v>1.0002719301039864</v>
      </c>
      <c r="K19">
        <f>(I19-AVERAGE($I$16:I$51))^2</f>
        <v>357.61961736111147</v>
      </c>
      <c r="L19">
        <f t="shared" si="3"/>
        <v>-1.000135955810002</v>
      </c>
    </row>
    <row r="20" spans="1:12" x14ac:dyDescent="0.3">
      <c r="A20" s="2">
        <v>31274</v>
      </c>
      <c r="B20">
        <v>158.30000000000001</v>
      </c>
      <c r="C20">
        <v>-55.3</v>
      </c>
      <c r="D20">
        <v>-56.36</v>
      </c>
      <c r="F20">
        <v>36160</v>
      </c>
      <c r="G20">
        <v>-67.258964538569998</v>
      </c>
      <c r="H20" s="2">
        <f t="shared" si="0"/>
        <v>32874</v>
      </c>
      <c r="I20">
        <f t="shared" si="1"/>
        <v>-64.56</v>
      </c>
      <c r="J20">
        <f t="shared" si="2"/>
        <v>7.2844095804583509</v>
      </c>
      <c r="K20">
        <f>(I20-AVERAGE($I$16:I$51))^2</f>
        <v>348.22670069444484</v>
      </c>
      <c r="L20">
        <f t="shared" si="3"/>
        <v>2.6989645385699959</v>
      </c>
    </row>
    <row r="21" spans="1:12" x14ac:dyDescent="0.3">
      <c r="A21" s="2">
        <v>31279</v>
      </c>
      <c r="B21">
        <v>158.07</v>
      </c>
      <c r="C21">
        <v>-55.07</v>
      </c>
      <c r="D21">
        <v>-56.13</v>
      </c>
      <c r="F21">
        <v>36525</v>
      </c>
      <c r="G21">
        <v>-69.22957611084</v>
      </c>
      <c r="H21" s="2">
        <f t="shared" si="0"/>
        <v>33239</v>
      </c>
      <c r="I21">
        <f t="shared" si="1"/>
        <v>-65.64</v>
      </c>
      <c r="J21">
        <f t="shared" si="2"/>
        <v>12.885056655513216</v>
      </c>
      <c r="K21">
        <f>(I21-AVERAGE($I$16:I$51))^2</f>
        <v>309.08570069444488</v>
      </c>
      <c r="L21">
        <f t="shared" si="3"/>
        <v>3.5895761108399995</v>
      </c>
    </row>
    <row r="22" spans="1:12" x14ac:dyDescent="0.3">
      <c r="A22" s="2">
        <v>31284</v>
      </c>
      <c r="B22">
        <v>158.07</v>
      </c>
      <c r="C22">
        <v>-55.07</v>
      </c>
      <c r="D22">
        <v>-56.13</v>
      </c>
      <c r="F22">
        <v>36890</v>
      </c>
      <c r="G22">
        <v>-70.929557800289999</v>
      </c>
      <c r="H22" s="2">
        <f t="shared" si="0"/>
        <v>33604</v>
      </c>
      <c r="I22">
        <f t="shared" si="1"/>
        <v>-67.849999999999895</v>
      </c>
      <c r="J22">
        <f t="shared" si="2"/>
        <v>9.4836762453276222</v>
      </c>
      <c r="K22">
        <f>(I22-AVERAGE($I$16:I$51))^2</f>
        <v>236.26251736111473</v>
      </c>
      <c r="L22">
        <f t="shared" si="3"/>
        <v>3.0795578002901038</v>
      </c>
    </row>
    <row r="23" spans="1:12" x14ac:dyDescent="0.3">
      <c r="A23" s="2">
        <v>31288</v>
      </c>
      <c r="B23">
        <v>158.19999999999899</v>
      </c>
      <c r="C23">
        <v>-55.2</v>
      </c>
      <c r="D23">
        <v>-56.26</v>
      </c>
      <c r="F23">
        <v>37256</v>
      </c>
      <c r="G23">
        <v>-72.506088256840002</v>
      </c>
      <c r="H23" s="2">
        <f t="shared" si="0"/>
        <v>33970</v>
      </c>
      <c r="I23">
        <f t="shared" si="1"/>
        <v>-68.959999999999894</v>
      </c>
      <c r="J23">
        <f t="shared" si="2"/>
        <v>12.574741925299312</v>
      </c>
      <c r="K23">
        <f>(I23-AVERAGE($I$16:I$51))^2</f>
        <v>203.37136736111447</v>
      </c>
      <c r="L23">
        <f t="shared" si="3"/>
        <v>3.5460882568401075</v>
      </c>
    </row>
    <row r="24" spans="1:12" x14ac:dyDescent="0.3">
      <c r="A24" s="2">
        <v>31290</v>
      </c>
      <c r="B24">
        <v>158.15</v>
      </c>
      <c r="C24">
        <v>-55.15</v>
      </c>
      <c r="D24">
        <v>-56.21</v>
      </c>
      <c r="F24">
        <v>37621</v>
      </c>
      <c r="G24">
        <v>-74.583694458010001</v>
      </c>
      <c r="H24" s="2">
        <f t="shared" si="0"/>
        <v>34335</v>
      </c>
      <c r="I24">
        <f t="shared" si="1"/>
        <v>-71.14</v>
      </c>
      <c r="J24">
        <f t="shared" si="2"/>
        <v>11.85903152012879</v>
      </c>
      <c r="K24">
        <f>(I24-AVERAGE($I$16:I$51))^2</f>
        <v>145.94653402777806</v>
      </c>
      <c r="L24">
        <f t="shared" si="3"/>
        <v>3.4436944580100004</v>
      </c>
    </row>
    <row r="25" spans="1:12" x14ac:dyDescent="0.3">
      <c r="A25" s="2">
        <v>31295</v>
      </c>
      <c r="B25">
        <v>158.19</v>
      </c>
      <c r="C25">
        <v>-55.19</v>
      </c>
      <c r="D25">
        <v>-56.25</v>
      </c>
      <c r="F25">
        <v>37986</v>
      </c>
      <c r="G25">
        <v>-76.127922058110002</v>
      </c>
      <c r="H25" s="2">
        <f t="shared" si="0"/>
        <v>34700</v>
      </c>
      <c r="I25">
        <f t="shared" si="1"/>
        <v>-73.239999999999895</v>
      </c>
      <c r="J25">
        <f t="shared" si="2"/>
        <v>8.340093813718914</v>
      </c>
      <c r="K25">
        <f>(I25-AVERAGE($I$16:I$51))^2</f>
        <v>99.617034027780107</v>
      </c>
      <c r="L25">
        <f t="shared" si="3"/>
        <v>2.8879220581101066</v>
      </c>
    </row>
    <row r="26" spans="1:12" x14ac:dyDescent="0.3">
      <c r="A26" s="2">
        <v>31300</v>
      </c>
      <c r="B26">
        <v>158.26</v>
      </c>
      <c r="C26">
        <v>-55.26</v>
      </c>
      <c r="D26">
        <v>-56.32</v>
      </c>
      <c r="F26">
        <v>38351</v>
      </c>
      <c r="G26">
        <v>-77.87272644043</v>
      </c>
      <c r="H26" s="2">
        <f t="shared" si="0"/>
        <v>35065</v>
      </c>
      <c r="I26">
        <f t="shared" si="1"/>
        <v>-75.819999999999894</v>
      </c>
      <c r="J26">
        <f t="shared" si="2"/>
        <v>4.2136858392408554</v>
      </c>
      <c r="K26">
        <f>(I26-AVERAGE($I$16:I$51))^2</f>
        <v>54.772334027779536</v>
      </c>
      <c r="L26">
        <f t="shared" si="3"/>
        <v>2.0527264404301064</v>
      </c>
    </row>
    <row r="27" spans="1:12" x14ac:dyDescent="0.3">
      <c r="A27" s="2">
        <v>31305</v>
      </c>
      <c r="B27">
        <v>158.47</v>
      </c>
      <c r="C27">
        <v>-55.47</v>
      </c>
      <c r="D27">
        <v>-56.53</v>
      </c>
      <c r="F27">
        <v>38717</v>
      </c>
      <c r="G27">
        <v>-79.627632141109999</v>
      </c>
      <c r="H27" s="2">
        <f t="shared" si="0"/>
        <v>35431</v>
      </c>
      <c r="I27">
        <f t="shared" si="1"/>
        <v>-76.06</v>
      </c>
      <c r="J27">
        <f t="shared" si="2"/>
        <v>12.727999094281097</v>
      </c>
      <c r="K27">
        <f>(I27-AVERAGE($I$16:I$51))^2</f>
        <v>51.277534027777925</v>
      </c>
      <c r="L27">
        <f t="shared" si="3"/>
        <v>3.5676321411099963</v>
      </c>
    </row>
    <row r="28" spans="1:12" x14ac:dyDescent="0.3">
      <c r="A28" s="2">
        <v>31310</v>
      </c>
      <c r="B28">
        <v>158.51</v>
      </c>
      <c r="C28">
        <v>-55.51</v>
      </c>
      <c r="D28">
        <v>-56.57</v>
      </c>
      <c r="F28">
        <v>39082</v>
      </c>
      <c r="G28">
        <v>-80.18357849121</v>
      </c>
      <c r="H28" s="2">
        <f t="shared" si="0"/>
        <v>35796</v>
      </c>
      <c r="I28">
        <f t="shared" si="1"/>
        <v>-78.989999999999895</v>
      </c>
      <c r="J28">
        <f t="shared" si="2"/>
        <v>1.4246296146793886</v>
      </c>
      <c r="K28">
        <f>(I28-AVERAGE($I$16:I$51))^2</f>
        <v>17.899950694445433</v>
      </c>
      <c r="L28">
        <f t="shared" si="3"/>
        <v>1.1935784912101042</v>
      </c>
    </row>
    <row r="29" spans="1:12" x14ac:dyDescent="0.3">
      <c r="A29" s="2">
        <v>31315</v>
      </c>
      <c r="B29">
        <v>158.53</v>
      </c>
      <c r="C29">
        <v>-55.53</v>
      </c>
      <c r="D29">
        <v>-56.59</v>
      </c>
      <c r="F29">
        <v>39447</v>
      </c>
      <c r="G29">
        <v>-81.3081741333</v>
      </c>
      <c r="H29" s="2">
        <f t="shared" si="0"/>
        <v>36161</v>
      </c>
      <c r="I29">
        <f t="shared" si="1"/>
        <v>-79.510000000000005</v>
      </c>
      <c r="J29">
        <f t="shared" si="2"/>
        <v>3.2334302136691866</v>
      </c>
      <c r="K29">
        <f>(I29-AVERAGE($I$16:I$51))^2</f>
        <v>13.770284027777832</v>
      </c>
      <c r="L29">
        <f t="shared" si="3"/>
        <v>1.7981741332999945</v>
      </c>
    </row>
    <row r="30" spans="1:12" x14ac:dyDescent="0.3">
      <c r="A30" s="2">
        <v>31320</v>
      </c>
      <c r="B30">
        <v>158.27000000000001</v>
      </c>
      <c r="C30">
        <v>-55.27</v>
      </c>
      <c r="D30">
        <v>-56.33</v>
      </c>
      <c r="F30">
        <v>39812</v>
      </c>
      <c r="G30">
        <v>-80.998809814449999</v>
      </c>
      <c r="H30" s="2">
        <f t="shared" si="0"/>
        <v>36526</v>
      </c>
      <c r="I30">
        <f t="shared" si="1"/>
        <v>-80.09</v>
      </c>
      <c r="J30">
        <f t="shared" si="2"/>
        <v>0.82593527884063467</v>
      </c>
      <c r="K30">
        <f>(I30-AVERAGE($I$16:I$51))^2</f>
        <v>9.8021173611111667</v>
      </c>
      <c r="L30">
        <f t="shared" si="3"/>
        <v>0.9088098144499952</v>
      </c>
    </row>
    <row r="31" spans="1:12" x14ac:dyDescent="0.3">
      <c r="A31" s="2">
        <v>31321</v>
      </c>
      <c r="B31">
        <v>158.27000000000001</v>
      </c>
      <c r="C31">
        <v>-55.27</v>
      </c>
      <c r="D31">
        <v>-56.33</v>
      </c>
      <c r="F31">
        <v>40178</v>
      </c>
      <c r="G31">
        <v>-82.469635009770002</v>
      </c>
      <c r="H31" s="2">
        <f t="shared" si="0"/>
        <v>36892</v>
      </c>
      <c r="I31">
        <f t="shared" si="1"/>
        <v>-81.22</v>
      </c>
      <c r="J31">
        <f t="shared" si="2"/>
        <v>1.5615876576428758</v>
      </c>
      <c r="K31">
        <f>(I31-AVERAGE($I$16:I$51))^2</f>
        <v>4.0033340277778313</v>
      </c>
      <c r="L31">
        <f t="shared" si="3"/>
        <v>1.2496350097700031</v>
      </c>
    </row>
    <row r="32" spans="1:12" x14ac:dyDescent="0.3">
      <c r="A32" s="2">
        <v>31325</v>
      </c>
      <c r="B32">
        <v>158.19</v>
      </c>
      <c r="C32">
        <v>-55.19</v>
      </c>
      <c r="D32">
        <v>-56.25</v>
      </c>
      <c r="F32">
        <v>40543</v>
      </c>
      <c r="G32">
        <v>-84.0830078125</v>
      </c>
      <c r="H32" s="2">
        <f t="shared" si="0"/>
        <v>37257</v>
      </c>
      <c r="I32">
        <f t="shared" si="1"/>
        <v>-83.61</v>
      </c>
      <c r="J32">
        <f t="shared" si="2"/>
        <v>0.22373639068603571</v>
      </c>
      <c r="K32">
        <f>(I32-AVERAGE($I$16:I$51))^2</f>
        <v>0.1514506944444344</v>
      </c>
      <c r="L32">
        <f t="shared" si="3"/>
        <v>0.47300781250000057</v>
      </c>
    </row>
    <row r="33" spans="1:12" x14ac:dyDescent="0.3">
      <c r="A33" s="2">
        <v>31330</v>
      </c>
      <c r="B33">
        <v>158.32</v>
      </c>
      <c r="C33">
        <v>-55.32</v>
      </c>
      <c r="D33">
        <v>-56.38</v>
      </c>
      <c r="F33">
        <v>40908</v>
      </c>
      <c r="G33">
        <v>-86.316604614260001</v>
      </c>
      <c r="H33" s="2">
        <f t="shared" si="0"/>
        <v>37622</v>
      </c>
      <c r="I33">
        <f t="shared" si="1"/>
        <v>-85.78</v>
      </c>
      <c r="J33">
        <f t="shared" si="2"/>
        <v>0.28794451204512322</v>
      </c>
      <c r="K33">
        <f>(I33-AVERAGE($I$16:I$51))^2</f>
        <v>6.5493340277777206</v>
      </c>
      <c r="L33">
        <f t="shared" si="3"/>
        <v>0.53660461425999983</v>
      </c>
    </row>
    <row r="34" spans="1:12" x14ac:dyDescent="0.3">
      <c r="A34" s="2">
        <v>31335</v>
      </c>
      <c r="B34">
        <v>158.35</v>
      </c>
      <c r="C34">
        <v>-55.35</v>
      </c>
      <c r="D34">
        <v>-56.41</v>
      </c>
      <c r="F34">
        <v>41273</v>
      </c>
      <c r="G34">
        <v>-85.535850524899999</v>
      </c>
      <c r="H34" s="2">
        <f t="shared" si="0"/>
        <v>37987</v>
      </c>
      <c r="I34">
        <f t="shared" si="1"/>
        <v>-85.25</v>
      </c>
      <c r="J34">
        <f t="shared" si="2"/>
        <v>8.1710522585604919E-2</v>
      </c>
      <c r="K34">
        <f>(I34-AVERAGE($I$16:I$51))^2</f>
        <v>4.1175173611110614</v>
      </c>
      <c r="L34">
        <f t="shared" si="3"/>
        <v>0.28585052489999896</v>
      </c>
    </row>
    <row r="35" spans="1:12" x14ac:dyDescent="0.3">
      <c r="A35" s="2">
        <v>31340</v>
      </c>
      <c r="B35">
        <v>158.51</v>
      </c>
      <c r="C35">
        <v>-55.51</v>
      </c>
      <c r="D35">
        <v>-56.57</v>
      </c>
      <c r="F35">
        <v>41639</v>
      </c>
      <c r="G35">
        <v>-86.13257598877</v>
      </c>
      <c r="H35" s="2">
        <f t="shared" si="0"/>
        <v>38353</v>
      </c>
      <c r="I35">
        <f t="shared" si="1"/>
        <v>-86.01</v>
      </c>
      <c r="J35">
        <f t="shared" si="2"/>
        <v>1.5024873022941964E-2</v>
      </c>
      <c r="K35">
        <f>(I35-AVERAGE($I$16:I$51))^2</f>
        <v>7.779450694444404</v>
      </c>
      <c r="L35">
        <f t="shared" si="3"/>
        <v>0.12257598876999509</v>
      </c>
    </row>
    <row r="36" spans="1:12" x14ac:dyDescent="0.3">
      <c r="A36" s="2">
        <v>31345</v>
      </c>
      <c r="B36">
        <v>158.47</v>
      </c>
      <c r="C36">
        <v>-55.47</v>
      </c>
      <c r="D36">
        <v>-56.53</v>
      </c>
      <c r="F36">
        <v>42004</v>
      </c>
      <c r="G36">
        <v>-86.723365783689999</v>
      </c>
      <c r="H36" s="2">
        <f t="shared" si="0"/>
        <v>38718</v>
      </c>
      <c r="I36">
        <f t="shared" si="1"/>
        <v>-87.15</v>
      </c>
      <c r="J36">
        <f t="shared" si="2"/>
        <v>0.18201675452645324</v>
      </c>
      <c r="K36">
        <f>(I36-AVERAGE($I$16:I$51))^2</f>
        <v>15.438350694444392</v>
      </c>
      <c r="L36">
        <f t="shared" si="3"/>
        <v>-0.42663421631000631</v>
      </c>
    </row>
    <row r="37" spans="1:12" x14ac:dyDescent="0.3">
      <c r="A37" s="2">
        <v>31350</v>
      </c>
      <c r="B37">
        <v>158.52000000000001</v>
      </c>
      <c r="C37">
        <v>-55.52</v>
      </c>
      <c r="D37">
        <v>-56.58</v>
      </c>
      <c r="F37">
        <v>42369</v>
      </c>
      <c r="G37">
        <v>-87.982246398930002</v>
      </c>
      <c r="H37" s="2">
        <f t="shared" si="0"/>
        <v>39083</v>
      </c>
      <c r="I37">
        <f t="shared" si="1"/>
        <v>-89.23</v>
      </c>
      <c r="J37">
        <f t="shared" si="2"/>
        <v>1.5568890489831579</v>
      </c>
      <c r="K37">
        <f>(I37-AVERAGE($I$16:I$51))^2</f>
        <v>36.110084027777681</v>
      </c>
      <c r="L37">
        <f t="shared" si="3"/>
        <v>-1.2477536010700021</v>
      </c>
    </row>
    <row r="38" spans="1:12" x14ac:dyDescent="0.3">
      <c r="A38" s="2">
        <v>31351</v>
      </c>
      <c r="B38">
        <v>158.58000000000001</v>
      </c>
      <c r="C38">
        <v>-55.58</v>
      </c>
      <c r="D38">
        <v>-56.64</v>
      </c>
      <c r="F38">
        <v>42734</v>
      </c>
      <c r="G38">
        <v>-88.730743408199999</v>
      </c>
      <c r="H38" s="2">
        <f t="shared" si="0"/>
        <v>39448</v>
      </c>
      <c r="I38">
        <f t="shared" si="1"/>
        <v>-91.66</v>
      </c>
      <c r="J38">
        <f t="shared" si="2"/>
        <v>8.5805441806037397</v>
      </c>
      <c r="K38">
        <f>(I38-AVERAGE($I$16:I$51))^2</f>
        <v>71.219534027777513</v>
      </c>
      <c r="L38">
        <f t="shared" si="3"/>
        <v>-2.929256591799998</v>
      </c>
    </row>
    <row r="39" spans="1:12" x14ac:dyDescent="0.3">
      <c r="A39" s="2">
        <v>31356</v>
      </c>
      <c r="B39">
        <v>158.38999999999899</v>
      </c>
      <c r="C39">
        <v>-55.39</v>
      </c>
      <c r="D39">
        <v>-56.45</v>
      </c>
      <c r="F39">
        <v>43100</v>
      </c>
      <c r="G39">
        <v>-90.701400756840002</v>
      </c>
      <c r="H39" s="2">
        <f t="shared" si="0"/>
        <v>39814</v>
      </c>
      <c r="I39">
        <f t="shared" si="1"/>
        <v>-89.36</v>
      </c>
      <c r="J39">
        <f t="shared" si="2"/>
        <v>1.7993559904509311</v>
      </c>
      <c r="K39">
        <f>(I39-AVERAGE($I$16:I$51))^2</f>
        <v>37.689367361110953</v>
      </c>
      <c r="L39">
        <f t="shared" si="3"/>
        <v>1.3414007568400024</v>
      </c>
    </row>
    <row r="40" spans="1:12" x14ac:dyDescent="0.3">
      <c r="A40" s="2">
        <v>31361</v>
      </c>
      <c r="B40">
        <v>158.66999999999899</v>
      </c>
      <c r="C40">
        <v>-55.67</v>
      </c>
      <c r="D40">
        <v>-56.73</v>
      </c>
      <c r="F40">
        <v>43465</v>
      </c>
      <c r="G40">
        <v>-92.06485748291</v>
      </c>
      <c r="H40" s="2">
        <f t="shared" si="0"/>
        <v>40179</v>
      </c>
      <c r="I40">
        <f t="shared" si="1"/>
        <v>-94.96</v>
      </c>
      <c r="J40">
        <f t="shared" si="2"/>
        <v>8.381850194262185</v>
      </c>
      <c r="K40">
        <f>(I40-AVERAGE($I$16:I$51))^2</f>
        <v>137.80803402777735</v>
      </c>
      <c r="L40">
        <f t="shared" si="3"/>
        <v>-2.8951425170899938</v>
      </c>
    </row>
    <row r="41" spans="1:12" x14ac:dyDescent="0.3">
      <c r="A41" s="2">
        <v>31366</v>
      </c>
      <c r="B41">
        <v>158.80000000000001</v>
      </c>
      <c r="C41">
        <v>-55.8</v>
      </c>
      <c r="D41">
        <v>-56.86</v>
      </c>
      <c r="F41">
        <v>43830</v>
      </c>
      <c r="G41">
        <v>-93.615058898930002</v>
      </c>
      <c r="H41" s="2">
        <f t="shared" si="0"/>
        <v>40544</v>
      </c>
      <c r="I41">
        <f t="shared" si="1"/>
        <v>-96.96</v>
      </c>
      <c r="J41">
        <f t="shared" si="2"/>
        <v>11.188630969627329</v>
      </c>
      <c r="K41">
        <f>(I41-AVERAGE($I$16:I$51))^2</f>
        <v>188.76470069444395</v>
      </c>
      <c r="L41">
        <f t="shared" si="3"/>
        <v>-3.3449411010699919</v>
      </c>
    </row>
    <row r="42" spans="1:12" x14ac:dyDescent="0.3">
      <c r="A42" s="2">
        <v>31371</v>
      </c>
      <c r="B42">
        <v>158.9</v>
      </c>
      <c r="C42">
        <v>-55.9</v>
      </c>
      <c r="D42">
        <v>-56.96</v>
      </c>
      <c r="F42">
        <v>44195</v>
      </c>
      <c r="G42">
        <v>-93.207176208500002</v>
      </c>
      <c r="H42" s="2">
        <f t="shared" si="0"/>
        <v>40909</v>
      </c>
      <c r="I42">
        <f t="shared" si="1"/>
        <v>-97.12</v>
      </c>
      <c r="J42">
        <f t="shared" si="2"/>
        <v>15.310190023328458</v>
      </c>
      <c r="K42">
        <f>(I42-AVERAGE($I$16:I$51))^2</f>
        <v>193.18683402777756</v>
      </c>
      <c r="L42">
        <f t="shared" si="3"/>
        <v>-3.9128237915000028</v>
      </c>
    </row>
    <row r="43" spans="1:12" x14ac:dyDescent="0.3">
      <c r="A43" s="2">
        <v>31376</v>
      </c>
      <c r="B43">
        <v>158.88</v>
      </c>
      <c r="C43">
        <v>-55.88</v>
      </c>
      <c r="D43">
        <v>-56.94</v>
      </c>
      <c r="F43">
        <v>44561</v>
      </c>
      <c r="G43">
        <v>-93.501983642580001</v>
      </c>
      <c r="H43" s="2">
        <f t="shared" si="0"/>
        <v>41275</v>
      </c>
      <c r="I43">
        <f t="shared" si="1"/>
        <v>-98.1</v>
      </c>
      <c r="J43">
        <f t="shared" si="2"/>
        <v>21.141754423101826</v>
      </c>
      <c r="K43">
        <f>(I43-AVERAGE($I$16:I$51))^2</f>
        <v>221.38960069444391</v>
      </c>
      <c r="L43">
        <f t="shared" si="3"/>
        <v>-4.5980163574199935</v>
      </c>
    </row>
    <row r="44" spans="1:12" x14ac:dyDescent="0.3">
      <c r="A44" s="2">
        <v>31381</v>
      </c>
      <c r="B44">
        <v>158.91999999999899</v>
      </c>
      <c r="C44">
        <v>-55.92</v>
      </c>
      <c r="D44">
        <v>-56.98</v>
      </c>
      <c r="F44">
        <v>44926</v>
      </c>
      <c r="G44">
        <v>-93.504684448239999</v>
      </c>
      <c r="H44" s="2">
        <f t="shared" si="0"/>
        <v>41640</v>
      </c>
      <c r="I44">
        <f t="shared" si="1"/>
        <v>-97.79</v>
      </c>
      <c r="J44">
        <f t="shared" si="2"/>
        <v>18.363929378156175</v>
      </c>
      <c r="K44">
        <f>(I44-AVERAGE($I$16:I$51))^2</f>
        <v>212.26061736111095</v>
      </c>
      <c r="L44">
        <f t="shared" si="3"/>
        <v>-4.2853155517600072</v>
      </c>
    </row>
    <row r="45" spans="1:12" x14ac:dyDescent="0.3">
      <c r="A45" s="2">
        <v>31386</v>
      </c>
      <c r="B45">
        <v>159.01</v>
      </c>
      <c r="C45">
        <v>-56.01</v>
      </c>
      <c r="D45">
        <v>-57.07</v>
      </c>
      <c r="F45">
        <v>45291</v>
      </c>
      <c r="G45">
        <v>-93.61668395996</v>
      </c>
      <c r="H45" s="2">
        <f t="shared" si="0"/>
        <v>42005</v>
      </c>
      <c r="I45">
        <f t="shared" si="1"/>
        <v>-99.3</v>
      </c>
      <c r="J45">
        <f t="shared" si="2"/>
        <v>32.300081210975918</v>
      </c>
      <c r="K45">
        <f>(I45-AVERAGE($I$16:I$51))^2</f>
        <v>258.53960069444395</v>
      </c>
      <c r="L45">
        <f t="shared" si="3"/>
        <v>-5.6833160400399976</v>
      </c>
    </row>
    <row r="46" spans="1:12" x14ac:dyDescent="0.3">
      <c r="A46" s="2">
        <v>31391</v>
      </c>
      <c r="B46">
        <v>159.11000000000001</v>
      </c>
      <c r="C46">
        <v>-56.11</v>
      </c>
      <c r="D46">
        <v>-57.17</v>
      </c>
      <c r="F46">
        <v>45656</v>
      </c>
      <c r="G46">
        <v>-91.897262573239999</v>
      </c>
      <c r="H46" s="2">
        <f t="shared" si="0"/>
        <v>42370</v>
      </c>
      <c r="I46">
        <f t="shared" si="1"/>
        <v>-99.29</v>
      </c>
      <c r="J46">
        <f t="shared" si="2"/>
        <v>54.65256666101817</v>
      </c>
      <c r="K46">
        <f>(I46-AVERAGE($I$16:I$51))^2</f>
        <v>258.2181173611109</v>
      </c>
      <c r="L46">
        <f t="shared" si="3"/>
        <v>-7.3927374267600072</v>
      </c>
    </row>
    <row r="47" spans="1:12" x14ac:dyDescent="0.3">
      <c r="A47" s="2">
        <v>31396</v>
      </c>
      <c r="B47">
        <v>159.16</v>
      </c>
      <c r="C47">
        <v>-56.16</v>
      </c>
      <c r="D47">
        <v>-57.22</v>
      </c>
      <c r="F47">
        <v>46022</v>
      </c>
      <c r="G47">
        <v>-91.25107574463</v>
      </c>
      <c r="H47" s="2">
        <f t="shared" si="0"/>
        <v>42736</v>
      </c>
      <c r="I47">
        <f t="shared" si="1"/>
        <v>-98.9</v>
      </c>
      <c r="J47">
        <f t="shared" si="2"/>
        <v>58.506042264387588</v>
      </c>
      <c r="K47">
        <f>(I47-AVERAGE($I$16:I$51))^2</f>
        <v>245.83626736111091</v>
      </c>
      <c r="L47">
        <f t="shared" si="3"/>
        <v>-7.6489242553700052</v>
      </c>
    </row>
    <row r="48" spans="1:12" x14ac:dyDescent="0.3">
      <c r="A48" s="2">
        <v>31399</v>
      </c>
      <c r="B48">
        <v>159.19</v>
      </c>
      <c r="C48">
        <v>-56.19</v>
      </c>
      <c r="D48">
        <v>-57.25</v>
      </c>
      <c r="F48">
        <v>46387</v>
      </c>
      <c r="G48">
        <v>-89.830383300779999</v>
      </c>
      <c r="H48" s="2">
        <f t="shared" si="0"/>
        <v>43101</v>
      </c>
      <c r="I48">
        <f t="shared" si="1"/>
        <v>-98.13</v>
      </c>
      <c r="J48">
        <f t="shared" si="2"/>
        <v>68.883637353971423</v>
      </c>
      <c r="K48">
        <f>(I48-AVERAGE($I$16:I$51))^2</f>
        <v>222.28325069444395</v>
      </c>
      <c r="L48">
        <f t="shared" si="3"/>
        <v>-8.299616699219996</v>
      </c>
    </row>
    <row r="49" spans="1:12" x14ac:dyDescent="0.3">
      <c r="A49" s="2">
        <v>31456</v>
      </c>
      <c r="B49">
        <v>159.19</v>
      </c>
      <c r="C49">
        <v>-56.19</v>
      </c>
      <c r="D49">
        <v>-57.25</v>
      </c>
      <c r="F49">
        <v>46752</v>
      </c>
      <c r="G49">
        <v>-87.50560760498</v>
      </c>
      <c r="H49" s="2">
        <f t="shared" si="0"/>
        <v>43466</v>
      </c>
      <c r="I49">
        <f t="shared" si="1"/>
        <v>-96.54</v>
      </c>
      <c r="J49">
        <f t="shared" si="2"/>
        <v>81.620245947195329</v>
      </c>
      <c r="K49">
        <f>(I49-AVERAGE($I$16:I$51))^2</f>
        <v>177.40020069444429</v>
      </c>
      <c r="L49">
        <f t="shared" si="3"/>
        <v>-9.0343923950200065</v>
      </c>
    </row>
    <row r="50" spans="1:12" x14ac:dyDescent="0.3">
      <c r="A50" s="2">
        <v>31458</v>
      </c>
      <c r="B50">
        <v>159.11000000000001</v>
      </c>
      <c r="C50">
        <v>-56.11</v>
      </c>
      <c r="D50">
        <v>-57.17</v>
      </c>
      <c r="F50">
        <v>47117</v>
      </c>
      <c r="G50">
        <v>-86.955047607419999</v>
      </c>
      <c r="H50" s="2">
        <f t="shared" si="0"/>
        <v>43831</v>
      </c>
      <c r="I50">
        <f t="shared" si="1"/>
        <v>-96.61</v>
      </c>
      <c r="J50">
        <f t="shared" si="2"/>
        <v>93.218105702986279</v>
      </c>
      <c r="K50">
        <f>(I50-AVERAGE($I$16:I$51))^2</f>
        <v>179.26978402777743</v>
      </c>
      <c r="L50">
        <f t="shared" si="3"/>
        <v>-9.6549523925800003</v>
      </c>
    </row>
    <row r="51" spans="1:12" x14ac:dyDescent="0.3">
      <c r="A51" s="2">
        <v>31463</v>
      </c>
      <c r="B51">
        <v>159.08000000000001</v>
      </c>
      <c r="C51">
        <v>-56.08</v>
      </c>
      <c r="D51">
        <v>-57.14</v>
      </c>
      <c r="F51">
        <v>47483</v>
      </c>
      <c r="G51">
        <v>-91.172386169429998</v>
      </c>
      <c r="H51" s="2">
        <f t="shared" si="0"/>
        <v>44197</v>
      </c>
      <c r="I51">
        <f t="shared" si="1"/>
        <v>-95.05</v>
      </c>
      <c r="J51">
        <f t="shared" si="2"/>
        <v>15.035889019027739</v>
      </c>
      <c r="K51">
        <f>(I51-AVERAGE($I$16:I$51))^2</f>
        <v>139.92918402777741</v>
      </c>
      <c r="L51">
        <f t="shared" si="3"/>
        <v>-3.8776138305699988</v>
      </c>
    </row>
    <row r="52" spans="1:12" x14ac:dyDescent="0.3">
      <c r="A52" s="2">
        <v>31497</v>
      </c>
      <c r="B52">
        <v>159.69999999999899</v>
      </c>
      <c r="C52">
        <v>-56.7</v>
      </c>
      <c r="D52">
        <v>-57.76</v>
      </c>
      <c r="F52">
        <v>47848</v>
      </c>
      <c r="G52">
        <v>-94.721282958979998</v>
      </c>
      <c r="H52" s="2">
        <f t="shared" si="0"/>
        <v>44562</v>
      </c>
      <c r="I52">
        <f t="shared" si="1"/>
        <v>-94.34</v>
      </c>
      <c r="J52">
        <f t="shared" si="2"/>
        <v>0.14537669480854029</v>
      </c>
      <c r="K52">
        <f>(I52-AVERAGE($I$16:I$51))^2</f>
        <v>123.63586736111091</v>
      </c>
      <c r="L52">
        <f t="shared" si="3"/>
        <v>0.38128295897999465</v>
      </c>
    </row>
    <row r="53" spans="1:12" x14ac:dyDescent="0.3">
      <c r="A53" s="2">
        <v>31555</v>
      </c>
      <c r="B53">
        <v>159.96</v>
      </c>
      <c r="C53">
        <v>-56.96</v>
      </c>
      <c r="D53">
        <v>-58.02</v>
      </c>
      <c r="F53">
        <v>48213</v>
      </c>
      <c r="G53">
        <v>-97.581916809079999</v>
      </c>
      <c r="H53" s="2">
        <f t="shared" si="0"/>
        <v>44927</v>
      </c>
      <c r="I53">
        <f t="shared" si="1"/>
        <v>-94.34</v>
      </c>
      <c r="J53">
        <f t="shared" si="2"/>
        <v>10.510024596995422</v>
      </c>
      <c r="K53">
        <f>(I53-AVERAGE($I$16:I$51))^2</f>
        <v>123.63586736111091</v>
      </c>
      <c r="L53">
        <f t="shared" si="3"/>
        <v>3.2419168090799957</v>
      </c>
    </row>
    <row r="54" spans="1:12" x14ac:dyDescent="0.3">
      <c r="A54" s="2">
        <v>31557</v>
      </c>
      <c r="B54">
        <v>159.99</v>
      </c>
      <c r="C54">
        <v>-56.99</v>
      </c>
      <c r="D54">
        <v>-58.05</v>
      </c>
      <c r="F54">
        <v>48578</v>
      </c>
      <c r="G54">
        <v>-100.11566925050001</v>
      </c>
      <c r="H54" s="2">
        <f t="shared" si="0"/>
        <v>45292</v>
      </c>
      <c r="I54">
        <f t="shared" si="1"/>
        <v>-94.34</v>
      </c>
      <c r="J54">
        <f t="shared" si="2"/>
        <v>33.35835529117125</v>
      </c>
      <c r="K54">
        <f>(I54-AVERAGE($I$16:I$51))^2</f>
        <v>123.63586736111091</v>
      </c>
      <c r="L54">
        <f t="shared" si="3"/>
        <v>5.7756692505000018</v>
      </c>
    </row>
    <row r="55" spans="1:12" x14ac:dyDescent="0.3">
      <c r="A55" s="2">
        <v>31563</v>
      </c>
      <c r="B55">
        <v>160.07</v>
      </c>
      <c r="C55">
        <v>-57.07</v>
      </c>
      <c r="D55">
        <v>-58.13</v>
      </c>
      <c r="F55">
        <v>48944</v>
      </c>
      <c r="G55">
        <v>-102.3359680176</v>
      </c>
      <c r="H55" s="2">
        <f t="shared" si="0"/>
        <v>45658</v>
      </c>
      <c r="I55">
        <f t="shared" si="1"/>
        <v>-94.34</v>
      </c>
      <c r="J55">
        <f t="shared" si="2"/>
        <v>63.93550453848195</v>
      </c>
      <c r="K55">
        <f>(I55-AVERAGE($I$16:I$51))^2</f>
        <v>123.63586736111091</v>
      </c>
      <c r="L55">
        <f t="shared" si="3"/>
        <v>7.9959680175999921</v>
      </c>
    </row>
    <row r="56" spans="1:12" x14ac:dyDescent="0.3">
      <c r="A56" s="2">
        <v>31568</v>
      </c>
      <c r="B56">
        <v>160.28</v>
      </c>
      <c r="C56">
        <v>-57.28</v>
      </c>
      <c r="D56">
        <v>-58.34</v>
      </c>
      <c r="F56">
        <v>49309</v>
      </c>
      <c r="G56">
        <v>-104.86506652830001</v>
      </c>
      <c r="H56" s="2">
        <f t="shared" si="0"/>
        <v>46023</v>
      </c>
      <c r="I56">
        <f t="shared" si="1"/>
        <v>-94.34</v>
      </c>
      <c r="J56">
        <f t="shared" si="2"/>
        <v>110.77702542514105</v>
      </c>
      <c r="K56">
        <f>(I56-AVERAGE($I$16:I$51))^2</f>
        <v>123.63586736111091</v>
      </c>
      <c r="L56">
        <f t="shared" si="3"/>
        <v>10.525066528300002</v>
      </c>
    </row>
    <row r="57" spans="1:12" x14ac:dyDescent="0.3">
      <c r="A57" s="2">
        <v>31573</v>
      </c>
      <c r="B57">
        <v>160.41</v>
      </c>
      <c r="C57">
        <v>-57.41</v>
      </c>
      <c r="D57">
        <v>-58.47</v>
      </c>
      <c r="F57">
        <v>49674</v>
      </c>
      <c r="G57">
        <v>-106.217414856</v>
      </c>
      <c r="H57" s="2">
        <f t="shared" si="0"/>
        <v>46388</v>
      </c>
      <c r="I57">
        <f t="shared" si="1"/>
        <v>-94.34</v>
      </c>
      <c r="J57">
        <f t="shared" si="2"/>
        <v>141.07298366152955</v>
      </c>
      <c r="K57">
        <f>(I57-AVERAGE($I$16:I$51))^2</f>
        <v>123.63586736111091</v>
      </c>
      <c r="L57">
        <f t="shared" si="3"/>
        <v>11.877414856000001</v>
      </c>
    </row>
    <row r="58" spans="1:12" x14ac:dyDescent="0.3">
      <c r="A58" s="2">
        <v>31578</v>
      </c>
      <c r="B58">
        <v>160.51</v>
      </c>
      <c r="C58">
        <v>-57.51</v>
      </c>
      <c r="D58">
        <v>-58.57</v>
      </c>
      <c r="F58">
        <v>50039</v>
      </c>
      <c r="G58">
        <v>-107.5558013916</v>
      </c>
      <c r="H58" s="2">
        <f t="shared" si="0"/>
        <v>46753</v>
      </c>
      <c r="I58">
        <f t="shared" si="1"/>
        <v>-94.34</v>
      </c>
      <c r="J58">
        <f t="shared" si="2"/>
        <v>174.65740642221638</v>
      </c>
      <c r="K58">
        <f>(I58-AVERAGE($I$16:I$51))^2</f>
        <v>123.63586736111091</v>
      </c>
      <c r="L58">
        <f t="shared" si="3"/>
        <v>13.215801391599996</v>
      </c>
    </row>
    <row r="59" spans="1:12" x14ac:dyDescent="0.3">
      <c r="A59" s="2">
        <v>31583</v>
      </c>
      <c r="B59">
        <v>160.35</v>
      </c>
      <c r="C59">
        <v>-57.35</v>
      </c>
      <c r="D59">
        <v>-58.41</v>
      </c>
      <c r="F59">
        <v>50405</v>
      </c>
      <c r="G59">
        <v>-108.79061889650001</v>
      </c>
      <c r="H59" s="2">
        <f t="shared" si="0"/>
        <v>47119</v>
      </c>
      <c r="I59">
        <f t="shared" si="1"/>
        <v>-94.34</v>
      </c>
      <c r="J59">
        <f t="shared" si="2"/>
        <v>208.82038649188297</v>
      </c>
      <c r="K59">
        <f>(I59-AVERAGE($I$16:I$51))^2</f>
        <v>123.63586736111091</v>
      </c>
      <c r="L59">
        <f t="shared" si="3"/>
        <v>14.450618896500004</v>
      </c>
    </row>
    <row r="60" spans="1:12" x14ac:dyDescent="0.3">
      <c r="A60" s="2">
        <v>31588</v>
      </c>
      <c r="B60">
        <v>160.76</v>
      </c>
      <c r="C60">
        <v>-57.76</v>
      </c>
      <c r="D60">
        <v>-58.82</v>
      </c>
      <c r="F60">
        <v>50770</v>
      </c>
      <c r="G60">
        <v>-109.89273834230001</v>
      </c>
      <c r="H60" s="2">
        <f t="shared" si="0"/>
        <v>47484</v>
      </c>
      <c r="I60">
        <f t="shared" si="1"/>
        <v>-94.34</v>
      </c>
      <c r="J60">
        <f t="shared" si="2"/>
        <v>241.88766994404864</v>
      </c>
      <c r="K60">
        <f>(I60-AVERAGE($I$16:I$51))^2</f>
        <v>123.63586736111091</v>
      </c>
      <c r="L60">
        <f t="shared" si="3"/>
        <v>15.552738342300003</v>
      </c>
    </row>
    <row r="61" spans="1:12" x14ac:dyDescent="0.3">
      <c r="A61" s="2">
        <v>31611</v>
      </c>
      <c r="B61">
        <v>161.05000000000001</v>
      </c>
      <c r="C61">
        <v>-58.05</v>
      </c>
      <c r="D61">
        <v>-59.11</v>
      </c>
      <c r="F61">
        <v>51135</v>
      </c>
      <c r="G61">
        <v>-110.8936004639</v>
      </c>
      <c r="H61" s="2">
        <f t="shared" si="0"/>
        <v>47849</v>
      </c>
      <c r="I61">
        <f t="shared" si="1"/>
        <v>-94.34</v>
      </c>
      <c r="J61">
        <f t="shared" si="2"/>
        <v>274.02168831843022</v>
      </c>
      <c r="K61">
        <f>(I61-AVERAGE($I$16:I$51))^2</f>
        <v>123.63586736111091</v>
      </c>
      <c r="L61">
        <f t="shared" si="3"/>
        <v>16.553600463899997</v>
      </c>
    </row>
    <row r="62" spans="1:12" x14ac:dyDescent="0.3">
      <c r="A62" s="2">
        <v>31645</v>
      </c>
      <c r="B62">
        <v>160.55000000000001</v>
      </c>
      <c r="C62">
        <v>-57.55</v>
      </c>
      <c r="D62">
        <v>-58.61</v>
      </c>
      <c r="F62">
        <v>51500</v>
      </c>
      <c r="G62">
        <v>-111.81270599370001</v>
      </c>
      <c r="H62" s="2">
        <f t="shared" si="0"/>
        <v>48214</v>
      </c>
      <c r="I62">
        <f t="shared" si="1"/>
        <v>-94.34</v>
      </c>
      <c r="J62">
        <f t="shared" si="2"/>
        <v>305.29545474228001</v>
      </c>
      <c r="K62">
        <f>(I62-AVERAGE($I$16:I$51))^2</f>
        <v>123.63586736111091</v>
      </c>
      <c r="L62">
        <f t="shared" si="3"/>
        <v>17.472705993700004</v>
      </c>
    </row>
    <row r="63" spans="1:12" x14ac:dyDescent="0.3">
      <c r="A63" s="2">
        <v>31750</v>
      </c>
      <c r="B63">
        <v>164.22</v>
      </c>
      <c r="C63">
        <v>-61.22</v>
      </c>
      <c r="D63">
        <v>-62.28</v>
      </c>
      <c r="F63">
        <v>51866</v>
      </c>
      <c r="G63">
        <v>-106.95941925050001</v>
      </c>
      <c r="H63" s="2">
        <f t="shared" si="0"/>
        <v>48580</v>
      </c>
      <c r="I63">
        <f t="shared" si="1"/>
        <v>-94.34</v>
      </c>
      <c r="J63">
        <f t="shared" si="2"/>
        <v>159.24974221989004</v>
      </c>
      <c r="K63">
        <f>(I63-AVERAGE($I$16:I$51))^2</f>
        <v>123.63586736111091</v>
      </c>
      <c r="L63">
        <f t="shared" si="3"/>
        <v>12.619419250500002</v>
      </c>
    </row>
    <row r="64" spans="1:12" x14ac:dyDescent="0.3">
      <c r="A64" s="2">
        <v>31852</v>
      </c>
      <c r="B64">
        <v>161.9</v>
      </c>
      <c r="C64">
        <v>-58.9</v>
      </c>
      <c r="D64">
        <v>-59.96</v>
      </c>
      <c r="F64">
        <v>52231</v>
      </c>
      <c r="G64">
        <v>-104.64781188960001</v>
      </c>
      <c r="H64" s="2">
        <f t="shared" si="0"/>
        <v>48945</v>
      </c>
      <c r="I64">
        <f t="shared" si="1"/>
        <v>-94.34</v>
      </c>
      <c r="J64">
        <f t="shared" si="2"/>
        <v>106.25098595137919</v>
      </c>
      <c r="K64">
        <f>(I64-AVERAGE($I$16:I$51))^2</f>
        <v>123.63586736111091</v>
      </c>
      <c r="L64">
        <f t="shared" si="3"/>
        <v>10.307811889600003</v>
      </c>
    </row>
    <row r="65" spans="1:12" x14ac:dyDescent="0.3">
      <c r="A65" s="2">
        <v>31912</v>
      </c>
      <c r="B65">
        <v>162.28</v>
      </c>
      <c r="C65">
        <v>-59.28</v>
      </c>
      <c r="D65">
        <v>-60.34</v>
      </c>
      <c r="F65">
        <v>52596</v>
      </c>
      <c r="G65">
        <v>-103.1859054565</v>
      </c>
      <c r="H65" s="2">
        <f t="shared" si="0"/>
        <v>49310</v>
      </c>
      <c r="I65">
        <f t="shared" si="1"/>
        <v>-94.34</v>
      </c>
      <c r="J65">
        <f t="shared" si="2"/>
        <v>78.250043345336323</v>
      </c>
      <c r="K65">
        <f>(I65-AVERAGE($I$16:I$51))^2</f>
        <v>123.63586736111091</v>
      </c>
      <c r="L65">
        <f t="shared" si="3"/>
        <v>8.8459054564999917</v>
      </c>
    </row>
    <row r="66" spans="1:12" x14ac:dyDescent="0.3">
      <c r="A66" s="2">
        <v>31917</v>
      </c>
      <c r="B66">
        <v>162.29</v>
      </c>
      <c r="C66">
        <v>-59.29</v>
      </c>
      <c r="D66">
        <v>-60.35</v>
      </c>
      <c r="F66">
        <v>52961</v>
      </c>
      <c r="G66">
        <v>-102.1396636963</v>
      </c>
      <c r="H66" s="2">
        <f t="shared" si="0"/>
        <v>49675</v>
      </c>
      <c r="I66">
        <f t="shared" si="1"/>
        <v>-94.34</v>
      </c>
      <c r="J66">
        <f t="shared" si="2"/>
        <v>60.8347537753802</v>
      </c>
      <c r="K66">
        <f>(I66-AVERAGE($I$16:I$51))^2</f>
        <v>123.63586736111091</v>
      </c>
      <c r="L66">
        <f t="shared" si="3"/>
        <v>7.7996636963000014</v>
      </c>
    </row>
    <row r="67" spans="1:12" x14ac:dyDescent="0.3">
      <c r="A67" s="2">
        <v>31922</v>
      </c>
      <c r="B67">
        <v>162.36000000000001</v>
      </c>
      <c r="C67">
        <v>-59.36</v>
      </c>
      <c r="D67">
        <v>-60.42</v>
      </c>
      <c r="F67">
        <v>53327</v>
      </c>
      <c r="G67">
        <v>-101.35466003419999</v>
      </c>
      <c r="H67" s="2">
        <f t="shared" si="0"/>
        <v>50041</v>
      </c>
      <c r="I67">
        <f t="shared" si="1"/>
        <v>-94.34</v>
      </c>
      <c r="J67">
        <f t="shared" si="2"/>
        <v>49.205455395402623</v>
      </c>
      <c r="K67">
        <f>(I67-AVERAGE($I$16:I$51))^2</f>
        <v>123.63586736111091</v>
      </c>
      <c r="L67">
        <f t="shared" si="3"/>
        <v>7.0146600341999914</v>
      </c>
    </row>
    <row r="68" spans="1:12" x14ac:dyDescent="0.3">
      <c r="A68" s="2">
        <v>31928</v>
      </c>
      <c r="B68">
        <v>162.4</v>
      </c>
      <c r="C68">
        <v>-59.4</v>
      </c>
      <c r="D68">
        <v>-60.46</v>
      </c>
      <c r="F68">
        <v>53692</v>
      </c>
      <c r="G68">
        <v>-100.75732421879999</v>
      </c>
      <c r="H68" s="2">
        <f t="shared" ref="H68:H82" si="4">$H$2+F68-$F$2+1</f>
        <v>50406</v>
      </c>
      <c r="I68">
        <f t="shared" ref="I68:I82" si="5">IFERROR(VLOOKUP(H68,A:D,4,FALSE),IFERROR(VLOOKUP(H68,A:D,4),0))</f>
        <v>-94.34</v>
      </c>
      <c r="J68">
        <f t="shared" si="2"/>
        <v>41.182050129196909</v>
      </c>
      <c r="K68">
        <f>(I68-AVERAGE($I$16:I$51))^2</f>
        <v>123.63586736111091</v>
      </c>
      <c r="L68">
        <f t="shared" si="3"/>
        <v>6.4173242187999904</v>
      </c>
    </row>
    <row r="69" spans="1:12" x14ac:dyDescent="0.3">
      <c r="A69" s="2">
        <v>32009</v>
      </c>
      <c r="B69">
        <v>163.52000000000001</v>
      </c>
      <c r="C69">
        <v>-60.52</v>
      </c>
      <c r="D69">
        <v>-61.58</v>
      </c>
      <c r="F69">
        <v>54057</v>
      </c>
      <c r="G69">
        <v>-100.29888916020001</v>
      </c>
      <c r="H69" s="2">
        <f t="shared" si="4"/>
        <v>50771</v>
      </c>
      <c r="I69">
        <f t="shared" si="5"/>
        <v>-94.34</v>
      </c>
      <c r="J69">
        <f t="shared" si="2"/>
        <v>35.508360023549081</v>
      </c>
      <c r="K69">
        <f>(I69-AVERAGE($I$16:I$51))^2</f>
        <v>123.63586736111091</v>
      </c>
      <c r="L69">
        <f t="shared" si="3"/>
        <v>5.9588891602000018</v>
      </c>
    </row>
    <row r="70" spans="1:12" x14ac:dyDescent="0.3">
      <c r="A70" s="2">
        <v>32014</v>
      </c>
      <c r="B70">
        <v>163.6</v>
      </c>
      <c r="C70">
        <v>-60.6</v>
      </c>
      <c r="D70">
        <v>-61.66</v>
      </c>
      <c r="F70">
        <v>54422</v>
      </c>
      <c r="G70">
        <v>-99.947219848629999</v>
      </c>
      <c r="H70" s="2">
        <f t="shared" si="4"/>
        <v>51136</v>
      </c>
      <c r="I70">
        <f t="shared" si="5"/>
        <v>-94.34</v>
      </c>
      <c r="J70">
        <f t="shared" si="2"/>
        <v>31.440914430870187</v>
      </c>
      <c r="K70">
        <f>(I70-AVERAGE($I$16:I$51))^2</f>
        <v>123.63586736111091</v>
      </c>
      <c r="L70">
        <f t="shared" si="3"/>
        <v>5.6072198486299953</v>
      </c>
    </row>
    <row r="71" spans="1:12" x14ac:dyDescent="0.3">
      <c r="A71" s="2">
        <v>32020</v>
      </c>
      <c r="B71">
        <v>163.65</v>
      </c>
      <c r="C71">
        <v>-60.65</v>
      </c>
      <c r="D71">
        <v>-61.71</v>
      </c>
      <c r="F71">
        <v>54788</v>
      </c>
      <c r="G71">
        <v>-99.67881011963</v>
      </c>
      <c r="H71" s="2">
        <f t="shared" si="4"/>
        <v>51502</v>
      </c>
      <c r="I71">
        <f t="shared" si="5"/>
        <v>-94.34</v>
      </c>
      <c r="J71">
        <f t="shared" si="2"/>
        <v>28.502893493463663</v>
      </c>
      <c r="K71">
        <f>(I71-AVERAGE($I$16:I$51))^2</f>
        <v>123.63586736111091</v>
      </c>
      <c r="L71">
        <f t="shared" si="3"/>
        <v>5.3388101196299971</v>
      </c>
    </row>
    <row r="72" spans="1:12" x14ac:dyDescent="0.3">
      <c r="A72" s="2">
        <v>32060</v>
      </c>
      <c r="B72">
        <v>163.79</v>
      </c>
      <c r="C72">
        <v>-60.79</v>
      </c>
      <c r="D72">
        <v>-61.85</v>
      </c>
      <c r="F72">
        <v>55153</v>
      </c>
      <c r="G72">
        <v>-99.478157043460001</v>
      </c>
      <c r="H72" s="2">
        <f t="shared" si="4"/>
        <v>51867</v>
      </c>
      <c r="I72">
        <f t="shared" si="5"/>
        <v>-94.34</v>
      </c>
      <c r="J72">
        <f t="shared" si="2"/>
        <v>26.400657803257587</v>
      </c>
      <c r="K72">
        <f>(I72-AVERAGE($I$16:I$51))^2</f>
        <v>123.63586736111091</v>
      </c>
      <c r="L72">
        <f t="shared" si="3"/>
        <v>5.1381570434599979</v>
      </c>
    </row>
    <row r="73" spans="1:12" x14ac:dyDescent="0.3">
      <c r="A73" s="2">
        <v>32065</v>
      </c>
      <c r="B73">
        <v>163.85</v>
      </c>
      <c r="C73">
        <v>-60.85</v>
      </c>
      <c r="D73">
        <v>-61.91</v>
      </c>
      <c r="F73">
        <v>55518</v>
      </c>
      <c r="G73">
        <v>-99.33122253418</v>
      </c>
      <c r="H73" s="2">
        <f t="shared" si="4"/>
        <v>52232</v>
      </c>
      <c r="I73">
        <f t="shared" si="5"/>
        <v>-94.34</v>
      </c>
      <c r="J73">
        <f t="shared" si="2"/>
        <v>24.912302385706187</v>
      </c>
      <c r="K73">
        <f>(I73-AVERAGE($I$16:I$51))^2</f>
        <v>123.63586736111091</v>
      </c>
      <c r="L73">
        <f t="shared" si="3"/>
        <v>4.9912225341799967</v>
      </c>
    </row>
    <row r="74" spans="1:12" x14ac:dyDescent="0.3">
      <c r="A74" s="2">
        <v>32070</v>
      </c>
      <c r="B74">
        <v>163.87</v>
      </c>
      <c r="C74">
        <v>-60.87</v>
      </c>
      <c r="D74">
        <v>-61.93</v>
      </c>
      <c r="F74">
        <v>55883</v>
      </c>
      <c r="G74">
        <v>-99.227745056149999</v>
      </c>
      <c r="H74" s="2">
        <f t="shared" si="4"/>
        <v>52597</v>
      </c>
      <c r="I74">
        <f t="shared" si="5"/>
        <v>-94.34</v>
      </c>
      <c r="J74">
        <f t="shared" si="2"/>
        <v>23.890051733918725</v>
      </c>
      <c r="K74">
        <f>(I74-AVERAGE($I$16:I$51))^2</f>
        <v>123.63586736111091</v>
      </c>
      <c r="L74">
        <f t="shared" si="3"/>
        <v>4.8877450561499955</v>
      </c>
    </row>
    <row r="75" spans="1:12" x14ac:dyDescent="0.3">
      <c r="A75" s="2">
        <v>32075</v>
      </c>
      <c r="B75">
        <v>164.01</v>
      </c>
      <c r="C75">
        <v>-61.01</v>
      </c>
      <c r="D75">
        <v>-62.07</v>
      </c>
      <c r="F75">
        <v>56249</v>
      </c>
      <c r="G75">
        <v>-99.160110473629999</v>
      </c>
      <c r="H75" s="2">
        <f t="shared" si="4"/>
        <v>52963</v>
      </c>
      <c r="I75">
        <f t="shared" si="5"/>
        <v>-94.34</v>
      </c>
      <c r="J75">
        <f t="shared" si="2"/>
        <v>23.233464977997578</v>
      </c>
      <c r="K75">
        <f>(I75-AVERAGE($I$16:I$51))^2</f>
        <v>123.63586736111091</v>
      </c>
      <c r="L75">
        <f t="shared" si="3"/>
        <v>4.8201104736299953</v>
      </c>
    </row>
    <row r="76" spans="1:12" x14ac:dyDescent="0.3">
      <c r="A76" s="2">
        <v>32086</v>
      </c>
      <c r="B76">
        <v>164.11</v>
      </c>
      <c r="C76">
        <v>-61.11</v>
      </c>
      <c r="D76">
        <v>-62.17</v>
      </c>
      <c r="F76">
        <v>56614</v>
      </c>
      <c r="G76">
        <v>-99.121940612789999</v>
      </c>
      <c r="H76" s="2">
        <f t="shared" si="4"/>
        <v>53328</v>
      </c>
      <c r="I76">
        <f t="shared" si="5"/>
        <v>-94.34</v>
      </c>
      <c r="J76">
        <f t="shared" si="2"/>
        <v>22.866956024250356</v>
      </c>
      <c r="K76">
        <f>(I76-AVERAGE($I$16:I$51))^2</f>
        <v>123.63586736111091</v>
      </c>
      <c r="L76">
        <f t="shared" si="3"/>
        <v>4.7819406127899953</v>
      </c>
    </row>
    <row r="77" spans="1:12" x14ac:dyDescent="0.3">
      <c r="A77" s="2">
        <v>32091</v>
      </c>
      <c r="B77">
        <v>164.17</v>
      </c>
      <c r="C77">
        <v>-61.17</v>
      </c>
      <c r="D77">
        <v>-62.23</v>
      </c>
      <c r="F77">
        <v>56979</v>
      </c>
      <c r="G77">
        <v>-99.108093261720001</v>
      </c>
      <c r="H77" s="2">
        <f t="shared" si="4"/>
        <v>53693</v>
      </c>
      <c r="I77">
        <f t="shared" si="5"/>
        <v>-94.34</v>
      </c>
      <c r="J77">
        <f t="shared" si="2"/>
        <v>22.734713352459639</v>
      </c>
      <c r="K77">
        <f>(I77-AVERAGE($I$16:I$51))^2</f>
        <v>123.63586736111091</v>
      </c>
      <c r="L77">
        <f t="shared" si="3"/>
        <v>4.7680932617199971</v>
      </c>
    </row>
    <row r="78" spans="1:12" x14ac:dyDescent="0.3">
      <c r="A78" s="2">
        <v>32254</v>
      </c>
      <c r="B78">
        <v>164.67</v>
      </c>
      <c r="C78">
        <v>-61.67</v>
      </c>
      <c r="D78">
        <v>-62.73</v>
      </c>
      <c r="F78">
        <v>57344</v>
      </c>
      <c r="G78">
        <v>-99.114418029790002</v>
      </c>
      <c r="H78" s="2">
        <f t="shared" si="4"/>
        <v>54058</v>
      </c>
      <c r="I78">
        <f t="shared" si="5"/>
        <v>-94.34</v>
      </c>
      <c r="J78">
        <f t="shared" si="2"/>
        <v>22.795067523183814</v>
      </c>
      <c r="K78">
        <f>(I78-AVERAGE($I$16:I$51))^2</f>
        <v>123.63586736111091</v>
      </c>
      <c r="L78">
        <f t="shared" si="3"/>
        <v>4.7744180297899987</v>
      </c>
    </row>
    <row r="79" spans="1:12" x14ac:dyDescent="0.3">
      <c r="A79" s="2">
        <v>32322</v>
      </c>
      <c r="B79">
        <v>165.1</v>
      </c>
      <c r="C79">
        <v>-62.1</v>
      </c>
      <c r="D79">
        <v>-63.16</v>
      </c>
      <c r="F79">
        <v>57710</v>
      </c>
      <c r="G79">
        <v>-99.137657165530001</v>
      </c>
      <c r="H79" s="2">
        <f t="shared" si="4"/>
        <v>54424</v>
      </c>
      <c r="I79">
        <f t="shared" si="5"/>
        <v>-94.34</v>
      </c>
      <c r="J79">
        <f t="shared" si="2"/>
        <v>23.017514277961332</v>
      </c>
      <c r="K79">
        <f>(I79-AVERAGE($I$16:I$51))^2</f>
        <v>123.63586736111091</v>
      </c>
      <c r="L79">
        <f t="shared" si="3"/>
        <v>4.7976571655299978</v>
      </c>
    </row>
    <row r="80" spans="1:12" x14ac:dyDescent="0.3">
      <c r="A80" s="2">
        <v>32372</v>
      </c>
      <c r="B80">
        <v>165.65</v>
      </c>
      <c r="C80">
        <v>-62.65</v>
      </c>
      <c r="D80">
        <v>-63.71</v>
      </c>
      <c r="F80">
        <v>58075</v>
      </c>
      <c r="G80">
        <v>-99.174751281740001</v>
      </c>
      <c r="H80" s="2">
        <f t="shared" si="4"/>
        <v>54789</v>
      </c>
      <c r="I80">
        <f t="shared" si="5"/>
        <v>-94.34</v>
      </c>
      <c r="J80">
        <f t="shared" si="2"/>
        <v>23.374819956286547</v>
      </c>
      <c r="K80">
        <f>(I80-AVERAGE($I$16:I$51))^2</f>
        <v>123.63586736111091</v>
      </c>
      <c r="L80">
        <f t="shared" si="3"/>
        <v>4.8347512817399974</v>
      </c>
    </row>
    <row r="81" spans="1:12" x14ac:dyDescent="0.3">
      <c r="A81" s="2">
        <v>32440</v>
      </c>
      <c r="B81">
        <v>165.91</v>
      </c>
      <c r="C81">
        <v>-62.91</v>
      </c>
      <c r="D81">
        <v>-63.97</v>
      </c>
      <c r="F81">
        <v>61727</v>
      </c>
      <c r="G81">
        <v>-99.95376586914</v>
      </c>
      <c r="H81" s="2">
        <f t="shared" si="4"/>
        <v>58441</v>
      </c>
      <c r="I81">
        <f t="shared" si="5"/>
        <v>-94.34</v>
      </c>
      <c r="J81">
        <f t="shared" ref="J81:J82" si="6">(I81-G81)^2</f>
        <v>31.514367233521138</v>
      </c>
      <c r="K81">
        <f>(I81-AVERAGE($I$16:I$51))^2</f>
        <v>123.63586736111091</v>
      </c>
      <c r="L81">
        <f t="shared" ref="L81:L82" si="7">(I81-G81)</f>
        <v>5.6137658691399963</v>
      </c>
    </row>
    <row r="82" spans="1:12" x14ac:dyDescent="0.3">
      <c r="A82" s="2">
        <v>32497</v>
      </c>
      <c r="B82">
        <v>166.25</v>
      </c>
      <c r="C82">
        <v>-63.25</v>
      </c>
      <c r="D82">
        <v>-64.31</v>
      </c>
      <c r="F82">
        <v>65380</v>
      </c>
      <c r="G82">
        <v>-100.9570617676</v>
      </c>
      <c r="H82" s="2">
        <f t="shared" si="4"/>
        <v>62094</v>
      </c>
      <c r="I82">
        <f t="shared" si="5"/>
        <v>-94.34</v>
      </c>
      <c r="J82">
        <f t="shared" si="6"/>
        <v>43.785506436233533</v>
      </c>
      <c r="K82">
        <f>(I82-AVERAGE($I$16:I$51))^2</f>
        <v>123.63586736111091</v>
      </c>
      <c r="L82">
        <f t="shared" si="7"/>
        <v>6.6170617675999921</v>
      </c>
    </row>
    <row r="83" spans="1:12" x14ac:dyDescent="0.3">
      <c r="A83" s="2">
        <v>32598</v>
      </c>
      <c r="B83">
        <v>165.95</v>
      </c>
      <c r="C83">
        <v>-62.95</v>
      </c>
      <c r="D83">
        <v>-64.010000000000005</v>
      </c>
    </row>
    <row r="84" spans="1:12" x14ac:dyDescent="0.3">
      <c r="A84" s="2">
        <v>32688</v>
      </c>
      <c r="B84">
        <v>166.13</v>
      </c>
      <c r="C84">
        <v>-63.13</v>
      </c>
      <c r="D84">
        <v>-64.19</v>
      </c>
    </row>
    <row r="85" spans="1:12" x14ac:dyDescent="0.3">
      <c r="A85" s="2">
        <v>32772</v>
      </c>
      <c r="B85">
        <v>166.3</v>
      </c>
      <c r="C85">
        <v>-63.3</v>
      </c>
      <c r="D85">
        <v>-64.36</v>
      </c>
    </row>
    <row r="86" spans="1:12" x14ac:dyDescent="0.3">
      <c r="A86" s="2">
        <v>32826</v>
      </c>
      <c r="B86">
        <v>166.51</v>
      </c>
      <c r="C86">
        <v>-63.51</v>
      </c>
      <c r="D86">
        <v>-64.569999999999894</v>
      </c>
    </row>
    <row r="87" spans="1:12" x14ac:dyDescent="0.3">
      <c r="A87" s="2">
        <v>32847</v>
      </c>
      <c r="B87">
        <v>166.5</v>
      </c>
      <c r="C87">
        <v>-63.5</v>
      </c>
      <c r="D87">
        <v>-64.56</v>
      </c>
    </row>
    <row r="88" spans="1:12" x14ac:dyDescent="0.3">
      <c r="A88" s="2">
        <v>32954</v>
      </c>
      <c r="B88">
        <v>166.75</v>
      </c>
      <c r="C88">
        <v>-63.75</v>
      </c>
      <c r="D88">
        <v>-64.81</v>
      </c>
    </row>
    <row r="89" spans="1:12" x14ac:dyDescent="0.3">
      <c r="A89" s="2">
        <v>33042</v>
      </c>
      <c r="B89">
        <v>166.85</v>
      </c>
      <c r="C89">
        <v>-63.85</v>
      </c>
      <c r="D89">
        <v>-64.91</v>
      </c>
    </row>
    <row r="90" spans="1:12" x14ac:dyDescent="0.3">
      <c r="A90" s="2">
        <v>33074</v>
      </c>
      <c r="B90">
        <v>167.12</v>
      </c>
      <c r="C90">
        <v>-64.12</v>
      </c>
      <c r="D90">
        <v>-65.180000000000007</v>
      </c>
    </row>
    <row r="91" spans="1:12" x14ac:dyDescent="0.3">
      <c r="A91" s="2">
        <v>33144</v>
      </c>
      <c r="B91">
        <v>167.41</v>
      </c>
      <c r="C91">
        <v>-64.41</v>
      </c>
      <c r="D91">
        <v>-65.47</v>
      </c>
    </row>
    <row r="92" spans="1:12" x14ac:dyDescent="0.3">
      <c r="A92" s="2">
        <v>33179</v>
      </c>
      <c r="B92">
        <v>167.58</v>
      </c>
      <c r="C92">
        <v>-64.58</v>
      </c>
      <c r="D92">
        <v>-65.64</v>
      </c>
    </row>
    <row r="93" spans="1:12" x14ac:dyDescent="0.3">
      <c r="A93" s="2">
        <v>33322</v>
      </c>
      <c r="B93">
        <v>167.92</v>
      </c>
      <c r="C93">
        <v>-64.92</v>
      </c>
      <c r="D93">
        <v>-65.98</v>
      </c>
    </row>
    <row r="94" spans="1:12" x14ac:dyDescent="0.3">
      <c r="A94" s="2">
        <v>33416</v>
      </c>
      <c r="B94">
        <v>168.8</v>
      </c>
      <c r="C94">
        <v>-65.8</v>
      </c>
      <c r="D94">
        <v>-66.86</v>
      </c>
    </row>
    <row r="95" spans="1:12" x14ac:dyDescent="0.3">
      <c r="A95" s="2">
        <v>33506</v>
      </c>
      <c r="B95">
        <v>169.44</v>
      </c>
      <c r="C95">
        <v>-66.44</v>
      </c>
      <c r="D95">
        <v>-67.5</v>
      </c>
    </row>
    <row r="96" spans="1:12" x14ac:dyDescent="0.3">
      <c r="A96" s="2">
        <v>33529</v>
      </c>
      <c r="B96">
        <v>169.64</v>
      </c>
      <c r="C96">
        <v>-66.64</v>
      </c>
      <c r="D96">
        <v>-67.7</v>
      </c>
    </row>
    <row r="97" spans="1:4" x14ac:dyDescent="0.3">
      <c r="A97" s="2">
        <v>33536</v>
      </c>
      <c r="B97">
        <v>169.75</v>
      </c>
      <c r="C97">
        <v>-66.75</v>
      </c>
      <c r="D97">
        <v>-67.81</v>
      </c>
    </row>
    <row r="98" spans="1:4" x14ac:dyDescent="0.3">
      <c r="A98" s="2">
        <v>33567</v>
      </c>
      <c r="B98">
        <v>169.79</v>
      </c>
      <c r="C98">
        <v>-66.790000000000006</v>
      </c>
      <c r="D98">
        <v>-67.849999999999895</v>
      </c>
    </row>
    <row r="99" spans="1:4" x14ac:dyDescent="0.3">
      <c r="A99" s="2">
        <v>33632</v>
      </c>
      <c r="B99">
        <v>169.92</v>
      </c>
      <c r="C99">
        <v>-66.92</v>
      </c>
      <c r="D99">
        <v>-67.98</v>
      </c>
    </row>
    <row r="100" spans="1:4" x14ac:dyDescent="0.3">
      <c r="A100" s="2">
        <v>33662</v>
      </c>
      <c r="B100">
        <v>169.83</v>
      </c>
      <c r="C100">
        <v>-66.83</v>
      </c>
      <c r="D100">
        <v>-67.89</v>
      </c>
    </row>
    <row r="101" spans="1:4" x14ac:dyDescent="0.3">
      <c r="A101" s="2">
        <v>33690</v>
      </c>
      <c r="B101">
        <v>169.77</v>
      </c>
      <c r="C101">
        <v>-66.77</v>
      </c>
      <c r="D101">
        <v>-67.83</v>
      </c>
    </row>
    <row r="102" spans="1:4" x14ac:dyDescent="0.3">
      <c r="A102" s="2">
        <v>33751</v>
      </c>
      <c r="B102">
        <v>170.1</v>
      </c>
      <c r="C102">
        <v>-67.099999999999895</v>
      </c>
      <c r="D102">
        <v>-68.16</v>
      </c>
    </row>
    <row r="103" spans="1:4" x14ac:dyDescent="0.3">
      <c r="A103" s="2">
        <v>33781</v>
      </c>
      <c r="B103">
        <v>170.19</v>
      </c>
      <c r="C103">
        <v>-67.19</v>
      </c>
      <c r="D103">
        <v>-68.25</v>
      </c>
    </row>
    <row r="104" spans="1:4" x14ac:dyDescent="0.3">
      <c r="A104" s="2">
        <v>33813</v>
      </c>
      <c r="B104">
        <v>170.34</v>
      </c>
      <c r="C104">
        <v>-67.34</v>
      </c>
      <c r="D104">
        <v>-68.400000000000006</v>
      </c>
    </row>
    <row r="105" spans="1:4" x14ac:dyDescent="0.3">
      <c r="A105" s="2">
        <v>33842</v>
      </c>
      <c r="B105">
        <v>170.45</v>
      </c>
      <c r="C105">
        <v>-67.45</v>
      </c>
      <c r="D105">
        <v>-68.510000000000005</v>
      </c>
    </row>
    <row r="106" spans="1:4" x14ac:dyDescent="0.3">
      <c r="A106" s="2">
        <v>33877</v>
      </c>
      <c r="B106">
        <v>170.75</v>
      </c>
      <c r="C106">
        <v>-67.75</v>
      </c>
      <c r="D106">
        <v>-68.81</v>
      </c>
    </row>
    <row r="107" spans="1:4" x14ac:dyDescent="0.3">
      <c r="A107" s="2">
        <v>33906</v>
      </c>
      <c r="B107">
        <v>170.91</v>
      </c>
      <c r="C107">
        <v>-67.91</v>
      </c>
      <c r="D107">
        <v>-68.97</v>
      </c>
    </row>
    <row r="108" spans="1:4" x14ac:dyDescent="0.3">
      <c r="A108" s="2">
        <v>33938</v>
      </c>
      <c r="B108">
        <v>170.9</v>
      </c>
      <c r="C108">
        <v>-67.900000000000006</v>
      </c>
      <c r="D108">
        <v>-68.959999999999894</v>
      </c>
    </row>
    <row r="109" spans="1:4" x14ac:dyDescent="0.3">
      <c r="A109" s="2">
        <v>33994</v>
      </c>
      <c r="B109">
        <v>170.6</v>
      </c>
      <c r="C109">
        <v>-67.599999999999895</v>
      </c>
      <c r="D109">
        <v>-68.66</v>
      </c>
    </row>
    <row r="110" spans="1:4" x14ac:dyDescent="0.3">
      <c r="A110" s="2">
        <v>34023</v>
      </c>
      <c r="B110">
        <v>170.57</v>
      </c>
      <c r="C110">
        <v>-67.569999999999894</v>
      </c>
      <c r="D110">
        <v>-68.63</v>
      </c>
    </row>
    <row r="111" spans="1:4" x14ac:dyDescent="0.3">
      <c r="A111" s="2">
        <v>34058</v>
      </c>
      <c r="B111">
        <v>170.56</v>
      </c>
      <c r="C111">
        <v>-67.56</v>
      </c>
      <c r="D111">
        <v>-68.62</v>
      </c>
    </row>
    <row r="112" spans="1:4" x14ac:dyDescent="0.3">
      <c r="A112" s="2">
        <v>34087</v>
      </c>
      <c r="B112">
        <v>170.72</v>
      </c>
      <c r="C112">
        <v>-67.72</v>
      </c>
      <c r="D112">
        <v>-68.78</v>
      </c>
    </row>
    <row r="113" spans="1:4" x14ac:dyDescent="0.3">
      <c r="A113" s="2">
        <v>34117</v>
      </c>
      <c r="B113">
        <v>170.72</v>
      </c>
      <c r="C113">
        <v>-67.72</v>
      </c>
      <c r="D113">
        <v>-68.78</v>
      </c>
    </row>
    <row r="114" spans="1:4" x14ac:dyDescent="0.3">
      <c r="A114" s="2">
        <v>34148</v>
      </c>
      <c r="B114">
        <v>171.14</v>
      </c>
      <c r="C114">
        <v>-68.14</v>
      </c>
      <c r="D114">
        <v>-69.2</v>
      </c>
    </row>
    <row r="115" spans="1:4" x14ac:dyDescent="0.3">
      <c r="A115" s="2">
        <v>34170</v>
      </c>
      <c r="B115">
        <v>171.61</v>
      </c>
      <c r="C115">
        <v>-68.61</v>
      </c>
      <c r="D115">
        <v>-69.67</v>
      </c>
    </row>
    <row r="116" spans="1:4" x14ac:dyDescent="0.3">
      <c r="A116" s="2">
        <v>34207</v>
      </c>
      <c r="B116">
        <v>172.1</v>
      </c>
      <c r="C116">
        <v>-69.099999999999895</v>
      </c>
      <c r="D116">
        <v>-70.16</v>
      </c>
    </row>
    <row r="117" spans="1:4" x14ac:dyDescent="0.3">
      <c r="A117" s="2">
        <v>34240</v>
      </c>
      <c r="B117">
        <v>172.46</v>
      </c>
      <c r="C117">
        <v>-69.459999999999894</v>
      </c>
      <c r="D117">
        <v>-70.52</v>
      </c>
    </row>
    <row r="118" spans="1:4" x14ac:dyDescent="0.3">
      <c r="A118" s="2">
        <v>34269</v>
      </c>
      <c r="B118">
        <v>172.75</v>
      </c>
      <c r="C118">
        <v>-69.75</v>
      </c>
      <c r="D118">
        <v>-70.81</v>
      </c>
    </row>
    <row r="119" spans="1:4" x14ac:dyDescent="0.3">
      <c r="A119" s="2">
        <v>34303</v>
      </c>
      <c r="B119">
        <v>173.08</v>
      </c>
      <c r="C119">
        <v>-70.08</v>
      </c>
      <c r="D119">
        <v>-71.14</v>
      </c>
    </row>
    <row r="120" spans="1:4" x14ac:dyDescent="0.3">
      <c r="A120" s="2">
        <v>34337</v>
      </c>
      <c r="B120">
        <v>173.05</v>
      </c>
      <c r="C120">
        <v>-70.05</v>
      </c>
      <c r="D120">
        <v>-71.11</v>
      </c>
    </row>
    <row r="121" spans="1:4" x14ac:dyDescent="0.3">
      <c r="A121" s="2">
        <v>34361</v>
      </c>
      <c r="B121">
        <v>173.11</v>
      </c>
      <c r="C121">
        <v>-70.11</v>
      </c>
      <c r="D121">
        <v>-71.17</v>
      </c>
    </row>
    <row r="122" spans="1:4" x14ac:dyDescent="0.3">
      <c r="A122" s="2">
        <v>34390</v>
      </c>
      <c r="B122">
        <v>173.23</v>
      </c>
      <c r="C122">
        <v>-70.23</v>
      </c>
      <c r="D122">
        <v>-71.290000000000006</v>
      </c>
    </row>
    <row r="123" spans="1:4" x14ac:dyDescent="0.3">
      <c r="A123" s="2">
        <v>34423</v>
      </c>
      <c r="B123">
        <v>173.4</v>
      </c>
      <c r="C123">
        <v>-70.400000000000006</v>
      </c>
      <c r="D123">
        <v>-71.459999999999894</v>
      </c>
    </row>
    <row r="124" spans="1:4" x14ac:dyDescent="0.3">
      <c r="A124" s="2">
        <v>34450</v>
      </c>
      <c r="B124">
        <v>173.6</v>
      </c>
      <c r="C124">
        <v>-70.599999999999895</v>
      </c>
      <c r="D124">
        <v>-71.66</v>
      </c>
    </row>
    <row r="125" spans="1:4" x14ac:dyDescent="0.3">
      <c r="A125" s="2">
        <v>34480</v>
      </c>
      <c r="B125">
        <v>173.63</v>
      </c>
      <c r="C125">
        <v>-70.63</v>
      </c>
      <c r="D125">
        <v>-71.69</v>
      </c>
    </row>
    <row r="126" spans="1:4" x14ac:dyDescent="0.3">
      <c r="A126" s="2">
        <v>34513</v>
      </c>
      <c r="B126">
        <v>174.12</v>
      </c>
      <c r="C126">
        <v>-71.12</v>
      </c>
      <c r="D126">
        <v>-72.180000000000007</v>
      </c>
    </row>
    <row r="127" spans="1:4" x14ac:dyDescent="0.3">
      <c r="A127" s="2">
        <v>34542</v>
      </c>
      <c r="B127">
        <v>174.32</v>
      </c>
      <c r="C127">
        <v>-71.319999999999894</v>
      </c>
      <c r="D127">
        <v>-72.38</v>
      </c>
    </row>
    <row r="128" spans="1:4" x14ac:dyDescent="0.3">
      <c r="A128" s="2">
        <v>34571</v>
      </c>
      <c r="B128">
        <v>174.47</v>
      </c>
      <c r="C128">
        <v>-71.47</v>
      </c>
      <c r="D128">
        <v>-72.53</v>
      </c>
    </row>
    <row r="129" spans="1:4" x14ac:dyDescent="0.3">
      <c r="A129" s="2">
        <v>34607</v>
      </c>
      <c r="B129">
        <v>174.75</v>
      </c>
      <c r="C129">
        <v>-71.75</v>
      </c>
      <c r="D129">
        <v>-72.81</v>
      </c>
    </row>
    <row r="130" spans="1:4" x14ac:dyDescent="0.3">
      <c r="A130" s="2">
        <v>34635</v>
      </c>
      <c r="B130">
        <v>174.95</v>
      </c>
      <c r="C130">
        <v>-71.95</v>
      </c>
      <c r="D130">
        <v>-73.010000000000005</v>
      </c>
    </row>
    <row r="131" spans="1:4" x14ac:dyDescent="0.3">
      <c r="A131" s="2">
        <v>34666</v>
      </c>
      <c r="B131">
        <v>174.93</v>
      </c>
      <c r="C131">
        <v>-71.930000000000007</v>
      </c>
      <c r="D131">
        <v>-72.989999999999895</v>
      </c>
    </row>
    <row r="132" spans="1:4" x14ac:dyDescent="0.3">
      <c r="A132" s="2">
        <v>34698</v>
      </c>
      <c r="B132">
        <v>175.18</v>
      </c>
      <c r="C132">
        <v>-72.180000000000007</v>
      </c>
      <c r="D132">
        <v>-73.239999999999895</v>
      </c>
    </row>
    <row r="133" spans="1:4" x14ac:dyDescent="0.3">
      <c r="A133" s="2">
        <v>34724</v>
      </c>
      <c r="B133">
        <v>175.11</v>
      </c>
      <c r="C133">
        <v>-72.11</v>
      </c>
      <c r="D133">
        <v>-73.17</v>
      </c>
    </row>
    <row r="134" spans="1:4" x14ac:dyDescent="0.3">
      <c r="A134" s="2">
        <v>34757</v>
      </c>
      <c r="B134">
        <v>175.23</v>
      </c>
      <c r="C134">
        <v>-72.23</v>
      </c>
      <c r="D134">
        <v>-73.290000000000006</v>
      </c>
    </row>
    <row r="135" spans="1:4" x14ac:dyDescent="0.3">
      <c r="A135" s="2">
        <v>34785</v>
      </c>
      <c r="B135">
        <v>175.01</v>
      </c>
      <c r="C135">
        <v>-72.010000000000005</v>
      </c>
      <c r="D135">
        <v>-73.069999999999894</v>
      </c>
    </row>
    <row r="136" spans="1:4" x14ac:dyDescent="0.3">
      <c r="A136" s="2">
        <v>34817</v>
      </c>
      <c r="B136">
        <v>175.28</v>
      </c>
      <c r="C136">
        <v>-72.28</v>
      </c>
      <c r="D136">
        <v>-73.34</v>
      </c>
    </row>
    <row r="137" spans="1:4" x14ac:dyDescent="0.3">
      <c r="A137" s="2">
        <v>34851</v>
      </c>
      <c r="B137">
        <v>175.38</v>
      </c>
      <c r="C137">
        <v>-72.38</v>
      </c>
      <c r="D137">
        <v>-73.44</v>
      </c>
    </row>
    <row r="138" spans="1:4" x14ac:dyDescent="0.3">
      <c r="A138" s="2">
        <v>34883</v>
      </c>
      <c r="B138">
        <v>175.54</v>
      </c>
      <c r="C138">
        <v>-72.540000000000006</v>
      </c>
      <c r="D138">
        <v>-73.599999999999895</v>
      </c>
    </row>
    <row r="139" spans="1:4" x14ac:dyDescent="0.3">
      <c r="A139" s="2">
        <v>34904</v>
      </c>
      <c r="B139">
        <v>175.86</v>
      </c>
      <c r="C139">
        <v>-72.86</v>
      </c>
      <c r="D139">
        <v>-73.92</v>
      </c>
    </row>
    <row r="140" spans="1:4" x14ac:dyDescent="0.3">
      <c r="A140" s="2">
        <v>34939</v>
      </c>
      <c r="B140">
        <v>176.93</v>
      </c>
      <c r="C140">
        <v>-73.930000000000007</v>
      </c>
      <c r="D140">
        <v>-74.989999999999895</v>
      </c>
    </row>
    <row r="141" spans="1:4" x14ac:dyDescent="0.3">
      <c r="A141" s="2">
        <v>34970</v>
      </c>
      <c r="B141">
        <v>178.13</v>
      </c>
      <c r="C141">
        <v>-75.13</v>
      </c>
      <c r="D141">
        <v>-76.19</v>
      </c>
    </row>
    <row r="142" spans="1:4" x14ac:dyDescent="0.3">
      <c r="A142" s="2">
        <v>35045</v>
      </c>
      <c r="B142">
        <v>177.76</v>
      </c>
      <c r="C142">
        <v>-74.760000000000005</v>
      </c>
      <c r="D142">
        <v>-75.819999999999894</v>
      </c>
    </row>
    <row r="143" spans="1:4" x14ac:dyDescent="0.3">
      <c r="A143" s="2">
        <v>35070</v>
      </c>
      <c r="B143">
        <v>178.6</v>
      </c>
      <c r="C143">
        <v>-75.599999999999895</v>
      </c>
      <c r="D143">
        <v>-76.66</v>
      </c>
    </row>
    <row r="144" spans="1:4" x14ac:dyDescent="0.3">
      <c r="A144" s="2">
        <v>35151</v>
      </c>
      <c r="B144">
        <v>177.45</v>
      </c>
      <c r="C144">
        <v>-74.45</v>
      </c>
      <c r="D144">
        <v>-75.510000000000005</v>
      </c>
    </row>
    <row r="145" spans="1:4" x14ac:dyDescent="0.3">
      <c r="A145" s="2">
        <v>35241</v>
      </c>
      <c r="B145">
        <v>178.33</v>
      </c>
      <c r="C145">
        <v>-75.33</v>
      </c>
      <c r="D145">
        <v>-76.39</v>
      </c>
    </row>
    <row r="146" spans="1:4" x14ac:dyDescent="0.3">
      <c r="A146" s="2">
        <v>35333</v>
      </c>
      <c r="B146">
        <v>178</v>
      </c>
      <c r="C146">
        <v>-75</v>
      </c>
      <c r="D146">
        <v>-76.06</v>
      </c>
    </row>
    <row r="147" spans="1:4" x14ac:dyDescent="0.3">
      <c r="A147" s="2">
        <v>35436</v>
      </c>
      <c r="B147">
        <v>178.6</v>
      </c>
      <c r="C147">
        <v>-75.599999999999895</v>
      </c>
      <c r="D147">
        <v>-76.66</v>
      </c>
    </row>
    <row r="148" spans="1:4" x14ac:dyDescent="0.3">
      <c r="A148" s="2">
        <v>35520</v>
      </c>
      <c r="B148">
        <v>178.9</v>
      </c>
      <c r="C148">
        <v>-75.900000000000006</v>
      </c>
      <c r="D148">
        <v>-76.959999999999894</v>
      </c>
    </row>
    <row r="149" spans="1:4" x14ac:dyDescent="0.3">
      <c r="A149" s="2">
        <v>35607</v>
      </c>
      <c r="B149">
        <v>180.37</v>
      </c>
      <c r="C149">
        <v>-77.37</v>
      </c>
      <c r="D149">
        <v>-78.430000000000007</v>
      </c>
    </row>
    <row r="150" spans="1:4" x14ac:dyDescent="0.3">
      <c r="A150" s="2">
        <v>35702</v>
      </c>
      <c r="B150">
        <v>181.47</v>
      </c>
      <c r="C150">
        <v>-78.47</v>
      </c>
      <c r="D150">
        <v>-79.53</v>
      </c>
    </row>
    <row r="151" spans="1:4" x14ac:dyDescent="0.3">
      <c r="A151" s="2">
        <v>35759</v>
      </c>
      <c r="B151">
        <v>180.93</v>
      </c>
      <c r="C151">
        <v>-77.930000000000007</v>
      </c>
      <c r="D151">
        <v>-78.989999999999895</v>
      </c>
    </row>
    <row r="152" spans="1:4" x14ac:dyDescent="0.3">
      <c r="A152" s="2">
        <v>35885</v>
      </c>
      <c r="B152">
        <v>180.5</v>
      </c>
      <c r="C152">
        <v>-77.5</v>
      </c>
      <c r="D152">
        <v>-78.56</v>
      </c>
    </row>
    <row r="153" spans="1:4" x14ac:dyDescent="0.3">
      <c r="A153" s="2">
        <v>35975</v>
      </c>
      <c r="B153">
        <v>180.16</v>
      </c>
      <c r="C153">
        <v>-77.16</v>
      </c>
      <c r="D153">
        <v>-78.22</v>
      </c>
    </row>
    <row r="154" spans="1:4" x14ac:dyDescent="0.3">
      <c r="A154" s="2">
        <v>36063</v>
      </c>
      <c r="B154">
        <v>181.12</v>
      </c>
      <c r="C154">
        <v>-78.12</v>
      </c>
      <c r="D154">
        <v>-79.180000000000007</v>
      </c>
    </row>
    <row r="155" spans="1:4" x14ac:dyDescent="0.3">
      <c r="A155" s="2">
        <v>36152</v>
      </c>
      <c r="B155">
        <v>181.45</v>
      </c>
      <c r="C155">
        <v>-78.45</v>
      </c>
      <c r="D155">
        <v>-79.510000000000005</v>
      </c>
    </row>
    <row r="156" spans="1:4" x14ac:dyDescent="0.3">
      <c r="A156" s="2">
        <v>36248</v>
      </c>
      <c r="B156">
        <v>180.73</v>
      </c>
      <c r="C156">
        <v>-77.73</v>
      </c>
      <c r="D156">
        <v>-78.790000000000006</v>
      </c>
    </row>
    <row r="157" spans="1:4" x14ac:dyDescent="0.3">
      <c r="A157" s="2">
        <v>36332</v>
      </c>
      <c r="B157">
        <v>180.97</v>
      </c>
      <c r="C157">
        <v>-77.97</v>
      </c>
      <c r="D157">
        <v>-79.03</v>
      </c>
    </row>
    <row r="158" spans="1:4" x14ac:dyDescent="0.3">
      <c r="A158" s="2">
        <v>36340</v>
      </c>
      <c r="B158">
        <v>179.51</v>
      </c>
      <c r="C158">
        <v>-76.510000000000005</v>
      </c>
      <c r="D158">
        <v>-77.569999999999894</v>
      </c>
    </row>
    <row r="159" spans="1:4" x14ac:dyDescent="0.3">
      <c r="A159" s="2">
        <v>36424</v>
      </c>
      <c r="B159">
        <v>181.5</v>
      </c>
      <c r="C159">
        <v>-78.5</v>
      </c>
      <c r="D159">
        <v>-79.56</v>
      </c>
    </row>
    <row r="160" spans="1:4" x14ac:dyDescent="0.3">
      <c r="A160" s="2">
        <v>36468</v>
      </c>
      <c r="B160">
        <v>182.03</v>
      </c>
      <c r="C160">
        <v>-79.03</v>
      </c>
      <c r="D160">
        <v>-80.09</v>
      </c>
    </row>
    <row r="161" spans="1:4" x14ac:dyDescent="0.3">
      <c r="A161" s="2">
        <v>36558</v>
      </c>
      <c r="B161">
        <v>182.18</v>
      </c>
      <c r="C161">
        <v>-79.180000000000007</v>
      </c>
      <c r="D161">
        <v>-80.239999999999895</v>
      </c>
    </row>
    <row r="162" spans="1:4" x14ac:dyDescent="0.3">
      <c r="A162" s="2">
        <v>36650</v>
      </c>
      <c r="B162">
        <v>182.45</v>
      </c>
      <c r="C162">
        <v>-79.45</v>
      </c>
      <c r="D162">
        <v>-80.510000000000005</v>
      </c>
    </row>
    <row r="163" spans="1:4" x14ac:dyDescent="0.3">
      <c r="A163" s="2">
        <v>36719</v>
      </c>
      <c r="B163">
        <v>183.18</v>
      </c>
      <c r="C163">
        <v>-80.180000000000007</v>
      </c>
      <c r="D163">
        <v>-81.239999999999895</v>
      </c>
    </row>
    <row r="164" spans="1:4" x14ac:dyDescent="0.3">
      <c r="A164" s="2">
        <v>36818</v>
      </c>
      <c r="B164">
        <v>183.16</v>
      </c>
      <c r="C164">
        <v>-80.16</v>
      </c>
      <c r="D164">
        <v>-81.22</v>
      </c>
    </row>
    <row r="165" spans="1:4" x14ac:dyDescent="0.3">
      <c r="A165" s="2">
        <v>36949</v>
      </c>
      <c r="B165">
        <v>182.99</v>
      </c>
      <c r="C165">
        <v>-79.989999999999895</v>
      </c>
      <c r="D165">
        <v>-81.05</v>
      </c>
    </row>
    <row r="166" spans="1:4" x14ac:dyDescent="0.3">
      <c r="A166" s="2">
        <v>37007</v>
      </c>
      <c r="B166">
        <v>182.97</v>
      </c>
      <c r="C166">
        <v>-79.97</v>
      </c>
      <c r="D166">
        <v>-81.03</v>
      </c>
    </row>
    <row r="167" spans="1:4" x14ac:dyDescent="0.3">
      <c r="A167" s="2">
        <v>37095</v>
      </c>
      <c r="B167">
        <v>184.65</v>
      </c>
      <c r="C167">
        <v>-81.650000000000006</v>
      </c>
      <c r="D167">
        <v>-82.71</v>
      </c>
    </row>
    <row r="168" spans="1:4" x14ac:dyDescent="0.3">
      <c r="A168" s="2">
        <v>37181</v>
      </c>
      <c r="B168">
        <v>185.55</v>
      </c>
      <c r="C168">
        <v>-82.55</v>
      </c>
      <c r="D168">
        <v>-83.61</v>
      </c>
    </row>
    <row r="169" spans="1:4" x14ac:dyDescent="0.3">
      <c r="A169" s="2">
        <v>37273</v>
      </c>
      <c r="B169">
        <v>185.71</v>
      </c>
      <c r="C169">
        <v>-82.71</v>
      </c>
      <c r="D169">
        <v>-83.77</v>
      </c>
    </row>
    <row r="170" spans="1:4" x14ac:dyDescent="0.3">
      <c r="A170" s="2">
        <v>37376</v>
      </c>
      <c r="B170">
        <v>185.51</v>
      </c>
      <c r="C170">
        <v>-82.51</v>
      </c>
      <c r="D170">
        <v>-83.57</v>
      </c>
    </row>
    <row r="171" spans="1:4" x14ac:dyDescent="0.3">
      <c r="A171" s="2">
        <v>37448</v>
      </c>
      <c r="B171">
        <v>186.44</v>
      </c>
      <c r="C171">
        <v>-83.44</v>
      </c>
      <c r="D171">
        <v>-84.5</v>
      </c>
    </row>
    <row r="172" spans="1:4" x14ac:dyDescent="0.3">
      <c r="A172" s="2">
        <v>37553</v>
      </c>
      <c r="B172">
        <v>187.72</v>
      </c>
      <c r="C172">
        <v>-84.72</v>
      </c>
      <c r="D172">
        <v>-85.78</v>
      </c>
    </row>
    <row r="173" spans="1:4" x14ac:dyDescent="0.3">
      <c r="A173" s="2">
        <v>37650</v>
      </c>
      <c r="B173">
        <v>185.56</v>
      </c>
      <c r="C173">
        <v>-82.56</v>
      </c>
      <c r="D173">
        <v>-83.62</v>
      </c>
    </row>
    <row r="174" spans="1:4" x14ac:dyDescent="0.3">
      <c r="A174" s="2">
        <v>37747</v>
      </c>
      <c r="B174">
        <v>187.18</v>
      </c>
      <c r="C174">
        <v>-84.18</v>
      </c>
      <c r="D174">
        <v>-85.24</v>
      </c>
    </row>
    <row r="175" spans="1:4" x14ac:dyDescent="0.3">
      <c r="A175" s="2">
        <v>37816</v>
      </c>
      <c r="B175">
        <v>187.67</v>
      </c>
      <c r="C175">
        <v>-84.67</v>
      </c>
      <c r="D175">
        <v>-85.73</v>
      </c>
    </row>
    <row r="176" spans="1:4" x14ac:dyDescent="0.3">
      <c r="A176" s="2">
        <v>37931</v>
      </c>
      <c r="B176">
        <v>187.19</v>
      </c>
      <c r="C176">
        <v>-84.19</v>
      </c>
      <c r="D176">
        <v>-85.25</v>
      </c>
    </row>
    <row r="177" spans="1:4" x14ac:dyDescent="0.3">
      <c r="A177" s="2">
        <v>38014</v>
      </c>
      <c r="B177">
        <v>187.5</v>
      </c>
      <c r="C177">
        <v>-84.5</v>
      </c>
      <c r="D177">
        <v>-85.56</v>
      </c>
    </row>
    <row r="178" spans="1:4" x14ac:dyDescent="0.3">
      <c r="A178" s="2">
        <v>38097</v>
      </c>
      <c r="B178">
        <v>187.6</v>
      </c>
      <c r="C178">
        <v>-84.6</v>
      </c>
      <c r="D178">
        <v>-85.66</v>
      </c>
    </row>
    <row r="179" spans="1:4" x14ac:dyDescent="0.3">
      <c r="A179" s="2">
        <v>38183</v>
      </c>
      <c r="B179">
        <v>187.82</v>
      </c>
      <c r="C179">
        <v>-84.82</v>
      </c>
      <c r="D179">
        <v>-85.88</v>
      </c>
    </row>
    <row r="180" spans="1:4" x14ac:dyDescent="0.3">
      <c r="A180" s="2">
        <v>38321</v>
      </c>
      <c r="B180">
        <v>187.95</v>
      </c>
      <c r="C180">
        <v>-84.95</v>
      </c>
      <c r="D180">
        <v>-86.01</v>
      </c>
    </row>
    <row r="181" spans="1:4" x14ac:dyDescent="0.3">
      <c r="A181" s="2">
        <v>38383</v>
      </c>
      <c r="B181">
        <v>187.62</v>
      </c>
      <c r="C181">
        <v>-84.62</v>
      </c>
      <c r="D181">
        <v>-85.68</v>
      </c>
    </row>
    <row r="182" spans="1:4" x14ac:dyDescent="0.3">
      <c r="A182" s="2">
        <v>38456</v>
      </c>
      <c r="B182">
        <v>187.01</v>
      </c>
      <c r="C182">
        <v>-84.01</v>
      </c>
      <c r="D182">
        <v>-85.07</v>
      </c>
    </row>
    <row r="183" spans="1:4" x14ac:dyDescent="0.3">
      <c r="A183" s="2">
        <v>38554</v>
      </c>
      <c r="B183">
        <v>188.04</v>
      </c>
      <c r="C183">
        <v>-85.04</v>
      </c>
      <c r="D183">
        <v>-86.1</v>
      </c>
    </row>
    <row r="184" spans="1:4" x14ac:dyDescent="0.3">
      <c r="A184" s="2">
        <v>38672</v>
      </c>
      <c r="B184">
        <v>189.09</v>
      </c>
      <c r="C184">
        <v>-86.09</v>
      </c>
      <c r="D184">
        <v>-87.15</v>
      </c>
    </row>
    <row r="185" spans="1:4" x14ac:dyDescent="0.3">
      <c r="A185" s="2">
        <v>38742</v>
      </c>
      <c r="B185">
        <v>188.74</v>
      </c>
      <c r="C185">
        <v>-85.74</v>
      </c>
      <c r="D185">
        <v>-86.8</v>
      </c>
    </row>
    <row r="186" spans="1:4" x14ac:dyDescent="0.3">
      <c r="A186" s="2">
        <v>38820</v>
      </c>
      <c r="B186">
        <v>189.07</v>
      </c>
      <c r="C186">
        <v>-86.07</v>
      </c>
      <c r="D186">
        <v>-87.13</v>
      </c>
    </row>
    <row r="187" spans="1:4" x14ac:dyDescent="0.3">
      <c r="A187" s="2">
        <v>38910</v>
      </c>
      <c r="B187">
        <v>190.33</v>
      </c>
      <c r="C187">
        <v>-87.33</v>
      </c>
      <c r="D187">
        <v>-88.39</v>
      </c>
    </row>
    <row r="188" spans="1:4" x14ac:dyDescent="0.3">
      <c r="A188" s="2">
        <v>39035</v>
      </c>
      <c r="B188">
        <v>191.17</v>
      </c>
      <c r="C188">
        <v>-88.17</v>
      </c>
      <c r="D188">
        <v>-89.23</v>
      </c>
    </row>
    <row r="189" spans="1:4" x14ac:dyDescent="0.3">
      <c r="A189" s="2">
        <v>39114</v>
      </c>
      <c r="B189">
        <v>190.82</v>
      </c>
      <c r="C189">
        <v>-87.82</v>
      </c>
      <c r="D189">
        <v>-88.88</v>
      </c>
    </row>
    <row r="190" spans="1:4" x14ac:dyDescent="0.3">
      <c r="A190" s="2">
        <v>39224</v>
      </c>
      <c r="B190">
        <v>191.21</v>
      </c>
      <c r="C190">
        <v>-88.21</v>
      </c>
      <c r="D190">
        <v>-89.27</v>
      </c>
    </row>
    <row r="191" spans="1:4" x14ac:dyDescent="0.3">
      <c r="A191" s="2">
        <v>39288</v>
      </c>
      <c r="B191">
        <v>192.46</v>
      </c>
      <c r="C191">
        <v>-89.46</v>
      </c>
      <c r="D191">
        <v>-90.52</v>
      </c>
    </row>
    <row r="192" spans="1:4" x14ac:dyDescent="0.3">
      <c r="A192" s="2">
        <v>39384</v>
      </c>
      <c r="B192">
        <v>193.6</v>
      </c>
      <c r="C192">
        <v>-90.6</v>
      </c>
      <c r="D192">
        <v>-91.66</v>
      </c>
    </row>
    <row r="193" spans="1:4" x14ac:dyDescent="0.3">
      <c r="A193" s="2">
        <v>39471</v>
      </c>
      <c r="B193">
        <v>192.75</v>
      </c>
      <c r="C193">
        <v>-89.75</v>
      </c>
      <c r="D193">
        <v>-90.81</v>
      </c>
    </row>
    <row r="194" spans="1:4" x14ac:dyDescent="0.3">
      <c r="A194" s="2">
        <v>39569</v>
      </c>
      <c r="B194">
        <v>193.64</v>
      </c>
      <c r="C194">
        <v>-90.64</v>
      </c>
      <c r="D194">
        <v>-91.7</v>
      </c>
    </row>
    <row r="195" spans="1:4" x14ac:dyDescent="0.3">
      <c r="A195" s="2">
        <v>39660</v>
      </c>
      <c r="B195">
        <v>194.8</v>
      </c>
      <c r="C195">
        <v>-91.8</v>
      </c>
      <c r="D195">
        <v>-92.86</v>
      </c>
    </row>
    <row r="196" spans="1:4" x14ac:dyDescent="0.3">
      <c r="A196" s="2">
        <v>39743</v>
      </c>
      <c r="B196">
        <v>191.3</v>
      </c>
      <c r="C196">
        <v>-88.3</v>
      </c>
      <c r="D196">
        <v>-89.36</v>
      </c>
    </row>
    <row r="197" spans="1:4" x14ac:dyDescent="0.3">
      <c r="A197" s="2">
        <v>39869</v>
      </c>
      <c r="B197">
        <v>195.9</v>
      </c>
      <c r="C197">
        <v>-92.9</v>
      </c>
      <c r="D197">
        <v>-93.96</v>
      </c>
    </row>
    <row r="198" spans="1:4" x14ac:dyDescent="0.3">
      <c r="A198" s="2">
        <v>39937</v>
      </c>
      <c r="B198">
        <v>195.62</v>
      </c>
      <c r="C198">
        <v>-92.62</v>
      </c>
      <c r="D198">
        <v>-93.68</v>
      </c>
    </row>
    <row r="199" spans="1:4" x14ac:dyDescent="0.3">
      <c r="A199" s="2">
        <v>40059</v>
      </c>
      <c r="B199">
        <v>197</v>
      </c>
      <c r="C199">
        <v>-94</v>
      </c>
      <c r="D199">
        <v>-95.06</v>
      </c>
    </row>
    <row r="200" spans="1:4" x14ac:dyDescent="0.3">
      <c r="A200" s="2">
        <v>40150</v>
      </c>
      <c r="B200">
        <v>196.9</v>
      </c>
      <c r="C200">
        <v>-93.9</v>
      </c>
      <c r="D200">
        <v>-94.96</v>
      </c>
    </row>
    <row r="201" spans="1:4" x14ac:dyDescent="0.3">
      <c r="A201" s="2">
        <v>40238</v>
      </c>
      <c r="B201">
        <v>192.93</v>
      </c>
      <c r="C201">
        <v>-89.93</v>
      </c>
      <c r="D201">
        <v>-90.99</v>
      </c>
    </row>
    <row r="202" spans="1:4" x14ac:dyDescent="0.3">
      <c r="A202" s="2">
        <v>40309</v>
      </c>
      <c r="B202">
        <v>197.31</v>
      </c>
      <c r="C202">
        <v>-94.31</v>
      </c>
      <c r="D202">
        <v>-95.37</v>
      </c>
    </row>
    <row r="203" spans="1:4" x14ac:dyDescent="0.3">
      <c r="A203" s="2">
        <v>40402</v>
      </c>
      <c r="B203">
        <v>198.24</v>
      </c>
      <c r="C203">
        <v>-95.24</v>
      </c>
      <c r="D203">
        <v>-96.3</v>
      </c>
    </row>
    <row r="204" spans="1:4" x14ac:dyDescent="0.3">
      <c r="A204" s="2">
        <v>40492</v>
      </c>
      <c r="B204">
        <v>198.9</v>
      </c>
      <c r="C204">
        <v>-95.9</v>
      </c>
      <c r="D204">
        <v>-96.96</v>
      </c>
    </row>
    <row r="205" spans="1:4" x14ac:dyDescent="0.3">
      <c r="A205" s="2">
        <v>40604</v>
      </c>
      <c r="B205">
        <v>198.34</v>
      </c>
      <c r="C205">
        <v>-95.34</v>
      </c>
      <c r="D205">
        <v>-96.4</v>
      </c>
    </row>
    <row r="206" spans="1:4" x14ac:dyDescent="0.3">
      <c r="A206" s="2">
        <v>40682</v>
      </c>
      <c r="B206">
        <v>198.46</v>
      </c>
      <c r="C206">
        <v>-95.46</v>
      </c>
      <c r="D206">
        <v>-96.52</v>
      </c>
    </row>
    <row r="207" spans="1:4" x14ac:dyDescent="0.3">
      <c r="A207" s="2">
        <v>40770</v>
      </c>
      <c r="B207">
        <v>199.15</v>
      </c>
      <c r="C207">
        <v>-96.15</v>
      </c>
      <c r="D207">
        <v>-97.21</v>
      </c>
    </row>
    <row r="208" spans="1:4" x14ac:dyDescent="0.3">
      <c r="A208" s="2">
        <v>40891</v>
      </c>
      <c r="B208">
        <v>199.06</v>
      </c>
      <c r="C208">
        <v>-96.06</v>
      </c>
      <c r="D208">
        <v>-97.12</v>
      </c>
    </row>
    <row r="209" spans="1:4" x14ac:dyDescent="0.3">
      <c r="A209" s="2">
        <v>40961</v>
      </c>
      <c r="B209">
        <v>198.83</v>
      </c>
      <c r="C209">
        <v>-95.83</v>
      </c>
      <c r="D209">
        <v>-96.89</v>
      </c>
    </row>
    <row r="210" spans="1:4" x14ac:dyDescent="0.3">
      <c r="A210" s="2">
        <v>41046</v>
      </c>
      <c r="B210">
        <v>198.9</v>
      </c>
      <c r="C210">
        <v>-95.9</v>
      </c>
      <c r="D210">
        <v>-96.96</v>
      </c>
    </row>
    <row r="211" spans="1:4" x14ac:dyDescent="0.3">
      <c r="A211" s="2">
        <v>41134</v>
      </c>
      <c r="B211">
        <v>199.59</v>
      </c>
      <c r="C211">
        <v>-96.59</v>
      </c>
      <c r="D211">
        <v>-97.65</v>
      </c>
    </row>
    <row r="212" spans="1:4" x14ac:dyDescent="0.3">
      <c r="A212" s="2">
        <v>41228</v>
      </c>
      <c r="B212">
        <v>200.04</v>
      </c>
      <c r="C212">
        <v>-97.04</v>
      </c>
      <c r="D212">
        <v>-98.1</v>
      </c>
    </row>
    <row r="213" spans="1:4" x14ac:dyDescent="0.3">
      <c r="A213" s="2">
        <v>41333</v>
      </c>
      <c r="B213">
        <v>199.72</v>
      </c>
      <c r="C213">
        <v>-96.72</v>
      </c>
      <c r="D213">
        <v>-97.78</v>
      </c>
    </row>
    <row r="214" spans="1:4" x14ac:dyDescent="0.3">
      <c r="A214" s="2">
        <v>41400</v>
      </c>
      <c r="B214">
        <v>199.4</v>
      </c>
      <c r="C214">
        <v>-96.4</v>
      </c>
      <c r="D214">
        <v>-97.46</v>
      </c>
    </row>
    <row r="215" spans="1:4" x14ac:dyDescent="0.3">
      <c r="A215" s="2">
        <v>41501</v>
      </c>
      <c r="B215">
        <v>199.94</v>
      </c>
      <c r="C215">
        <v>-96.94</v>
      </c>
      <c r="D215">
        <v>-98</v>
      </c>
    </row>
    <row r="216" spans="1:4" x14ac:dyDescent="0.3">
      <c r="A216" s="2">
        <v>41624</v>
      </c>
      <c r="B216">
        <v>199.73</v>
      </c>
      <c r="C216">
        <v>-96.73</v>
      </c>
      <c r="D216">
        <v>-97.79</v>
      </c>
    </row>
    <row r="217" spans="1:4" x14ac:dyDescent="0.3">
      <c r="A217" s="2">
        <v>41717</v>
      </c>
      <c r="B217">
        <v>199.78</v>
      </c>
      <c r="C217">
        <v>-96.78</v>
      </c>
      <c r="D217">
        <v>-97.84</v>
      </c>
    </row>
    <row r="218" spans="1:4" x14ac:dyDescent="0.3">
      <c r="A218" s="2">
        <v>41792</v>
      </c>
      <c r="B218">
        <v>199.38</v>
      </c>
      <c r="C218">
        <v>-96.38</v>
      </c>
      <c r="D218">
        <v>-97.44</v>
      </c>
    </row>
    <row r="219" spans="1:4" x14ac:dyDescent="0.3">
      <c r="A219" s="2">
        <v>41876</v>
      </c>
      <c r="B219">
        <v>200.44</v>
      </c>
      <c r="C219">
        <v>-97.44</v>
      </c>
      <c r="D219">
        <v>-98.5</v>
      </c>
    </row>
    <row r="220" spans="1:4" x14ac:dyDescent="0.3">
      <c r="A220" s="2">
        <v>41940</v>
      </c>
      <c r="B220">
        <v>201.24</v>
      </c>
      <c r="C220">
        <v>-98.24</v>
      </c>
      <c r="D220">
        <v>-99.3</v>
      </c>
    </row>
    <row r="221" spans="1:4" x14ac:dyDescent="0.3">
      <c r="A221" s="2">
        <v>42096</v>
      </c>
      <c r="B221">
        <v>201.3</v>
      </c>
      <c r="C221">
        <v>-98.3</v>
      </c>
      <c r="D221">
        <v>-99.36</v>
      </c>
    </row>
    <row r="222" spans="1:4" x14ac:dyDescent="0.3">
      <c r="A222" s="2">
        <v>42156</v>
      </c>
      <c r="B222">
        <v>201.2</v>
      </c>
      <c r="C222">
        <v>-98.2</v>
      </c>
      <c r="D222">
        <v>-99.26</v>
      </c>
    </row>
    <row r="223" spans="1:4" x14ac:dyDescent="0.3">
      <c r="A223" s="2">
        <v>42201</v>
      </c>
      <c r="B223">
        <v>201.23</v>
      </c>
      <c r="C223">
        <v>-98.23</v>
      </c>
      <c r="D223">
        <v>-99.29</v>
      </c>
    </row>
    <row r="224" spans="1:4" x14ac:dyDescent="0.3">
      <c r="A224" s="2">
        <v>42410</v>
      </c>
      <c r="B224">
        <v>201.47</v>
      </c>
      <c r="C224">
        <v>-98.47</v>
      </c>
      <c r="D224">
        <v>-99.53</v>
      </c>
    </row>
    <row r="225" spans="1:4" x14ac:dyDescent="0.3">
      <c r="A225" s="2">
        <v>42499</v>
      </c>
      <c r="B225">
        <v>200.56</v>
      </c>
      <c r="C225">
        <v>-97.56</v>
      </c>
      <c r="D225">
        <v>-98.62</v>
      </c>
    </row>
    <row r="226" spans="1:4" x14ac:dyDescent="0.3">
      <c r="A226" s="2">
        <v>42625</v>
      </c>
      <c r="B226">
        <v>201.25</v>
      </c>
      <c r="C226">
        <v>-98.25</v>
      </c>
      <c r="D226">
        <v>-99.31</v>
      </c>
    </row>
    <row r="227" spans="1:4" x14ac:dyDescent="0.3">
      <c r="A227" s="2">
        <v>42702</v>
      </c>
      <c r="B227">
        <v>200.84</v>
      </c>
      <c r="C227">
        <v>-97.84</v>
      </c>
      <c r="D227">
        <v>-98.9</v>
      </c>
    </row>
    <row r="228" spans="1:4" x14ac:dyDescent="0.3">
      <c r="A228" s="2">
        <v>42809</v>
      </c>
      <c r="B228">
        <v>200.01</v>
      </c>
      <c r="C228">
        <v>-97.01</v>
      </c>
      <c r="D228">
        <v>-98.07</v>
      </c>
    </row>
    <row r="229" spans="1:4" x14ac:dyDescent="0.3">
      <c r="A229" s="2">
        <v>42885</v>
      </c>
      <c r="B229">
        <v>198.72</v>
      </c>
      <c r="C229">
        <v>-95.72</v>
      </c>
      <c r="D229">
        <v>-96.78</v>
      </c>
    </row>
    <row r="230" spans="1:4" x14ac:dyDescent="0.3">
      <c r="A230" s="2">
        <v>42922</v>
      </c>
      <c r="B230">
        <v>199.15</v>
      </c>
      <c r="C230">
        <v>-96.15</v>
      </c>
      <c r="D230">
        <v>-97.21</v>
      </c>
    </row>
    <row r="231" spans="1:4" x14ac:dyDescent="0.3">
      <c r="A231" s="2">
        <v>43025</v>
      </c>
      <c r="B231">
        <v>200.07</v>
      </c>
      <c r="C231">
        <v>-97.07</v>
      </c>
      <c r="D231">
        <v>-98.13</v>
      </c>
    </row>
    <row r="232" spans="1:4" x14ac:dyDescent="0.3">
      <c r="A232" s="2">
        <v>43123</v>
      </c>
      <c r="B232">
        <v>199.54</v>
      </c>
      <c r="C232">
        <v>-96.54</v>
      </c>
      <c r="D232">
        <v>-97.6</v>
      </c>
    </row>
    <row r="233" spans="1:4" x14ac:dyDescent="0.3">
      <c r="A233" s="2">
        <v>43207</v>
      </c>
      <c r="B233">
        <v>199.03</v>
      </c>
      <c r="C233">
        <v>-96.03</v>
      </c>
      <c r="D233">
        <v>-97.09</v>
      </c>
    </row>
    <row r="234" spans="1:4" x14ac:dyDescent="0.3">
      <c r="A234" s="2">
        <v>43308</v>
      </c>
      <c r="B234">
        <v>198.35</v>
      </c>
      <c r="C234">
        <v>-95.35</v>
      </c>
      <c r="D234">
        <v>-96.41</v>
      </c>
    </row>
    <row r="235" spans="1:4" x14ac:dyDescent="0.3">
      <c r="A235" s="2">
        <v>43396</v>
      </c>
      <c r="B235">
        <v>198.48</v>
      </c>
      <c r="C235">
        <v>-95.48</v>
      </c>
      <c r="D235">
        <v>-96.54</v>
      </c>
    </row>
    <row r="236" spans="1:4" x14ac:dyDescent="0.3">
      <c r="A236" s="2">
        <v>43490</v>
      </c>
      <c r="B236">
        <v>198.17</v>
      </c>
      <c r="C236">
        <v>-95.17</v>
      </c>
      <c r="D236">
        <v>-96.23</v>
      </c>
    </row>
    <row r="237" spans="1:4" x14ac:dyDescent="0.3">
      <c r="A237" s="2">
        <v>43578</v>
      </c>
      <c r="B237">
        <v>197.26</v>
      </c>
      <c r="C237">
        <v>-94.26</v>
      </c>
      <c r="D237">
        <v>-95.32</v>
      </c>
    </row>
    <row r="238" spans="1:4" x14ac:dyDescent="0.3">
      <c r="A238" s="2">
        <v>43655</v>
      </c>
      <c r="B238">
        <v>197.67</v>
      </c>
      <c r="C238">
        <v>-94.67</v>
      </c>
      <c r="D238">
        <v>-95.73</v>
      </c>
    </row>
    <row r="239" spans="1:4" x14ac:dyDescent="0.3">
      <c r="A239" s="2">
        <v>43755</v>
      </c>
      <c r="B239">
        <v>198.55</v>
      </c>
      <c r="C239">
        <v>-95.55</v>
      </c>
      <c r="D239">
        <v>-96.61</v>
      </c>
    </row>
    <row r="240" spans="1:4" x14ac:dyDescent="0.3">
      <c r="A240" s="2">
        <v>43875</v>
      </c>
      <c r="B240">
        <v>198.21</v>
      </c>
      <c r="C240">
        <v>-95.21</v>
      </c>
      <c r="D240">
        <v>-96.27</v>
      </c>
    </row>
    <row r="241" spans="1:4" x14ac:dyDescent="0.3">
      <c r="A241" s="2">
        <v>44041</v>
      </c>
      <c r="B241">
        <v>196.99</v>
      </c>
      <c r="C241">
        <v>-93.99</v>
      </c>
      <c r="D241">
        <v>-95.05</v>
      </c>
    </row>
    <row r="242" spans="1:4" x14ac:dyDescent="0.3">
      <c r="A242" s="2">
        <v>44235</v>
      </c>
      <c r="B242">
        <v>195.71</v>
      </c>
      <c r="C242">
        <v>-92.71</v>
      </c>
      <c r="D242">
        <v>-93.77</v>
      </c>
    </row>
    <row r="243" spans="1:4" x14ac:dyDescent="0.3">
      <c r="A243" s="2">
        <v>44538</v>
      </c>
      <c r="B243">
        <v>196.28</v>
      </c>
      <c r="C243">
        <v>-93.28</v>
      </c>
      <c r="D243">
        <v>-94.34</v>
      </c>
    </row>
  </sheetData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AD69D3-7A74-4691-A875-EEDB503E3992}">
  <dimension ref="A1:O395"/>
  <sheetViews>
    <sheetView topLeftCell="J1" workbookViewId="0">
      <selection activeCell="M6" sqref="M6"/>
    </sheetView>
  </sheetViews>
  <sheetFormatPr defaultRowHeight="14.4" x14ac:dyDescent="0.3"/>
  <cols>
    <col min="1" max="1" width="10.5546875" bestFit="1" customWidth="1"/>
  </cols>
  <sheetData>
    <row r="1" spans="1:15" s="1" customFormat="1" x14ac:dyDescent="0.3">
      <c r="A1" s="1" t="s">
        <v>0</v>
      </c>
      <c r="B1" s="1" t="s">
        <v>1</v>
      </c>
      <c r="C1" s="1" t="s">
        <v>2</v>
      </c>
      <c r="D1" s="1" t="s">
        <v>3</v>
      </c>
    </row>
    <row r="2" spans="1:15" x14ac:dyDescent="0.3">
      <c r="A2" s="2">
        <v>31147</v>
      </c>
      <c r="B2">
        <v>153.41</v>
      </c>
      <c r="C2">
        <v>-50.41</v>
      </c>
      <c r="D2">
        <v>-51.47</v>
      </c>
      <c r="F2">
        <v>3288</v>
      </c>
      <c r="G2">
        <v>36.18359375</v>
      </c>
      <c r="H2" s="2">
        <v>1</v>
      </c>
      <c r="I2">
        <f>IFERROR(VLOOKUP(H2,$A$2:$D$542,4,FALSE),IFERROR(VLOOKUP(H2,$A$2:$D$542,4),0))</f>
        <v>0</v>
      </c>
      <c r="K2">
        <f>MAX(D:D)</f>
        <v>-51.46</v>
      </c>
    </row>
    <row r="3" spans="1:15" x14ac:dyDescent="0.3">
      <c r="A3" s="2">
        <v>31147</v>
      </c>
      <c r="B3">
        <v>153.4</v>
      </c>
      <c r="C3">
        <v>-50.4</v>
      </c>
      <c r="D3">
        <v>-51.46</v>
      </c>
      <c r="F3">
        <v>10958</v>
      </c>
      <c r="G3">
        <v>34.455551147461001</v>
      </c>
      <c r="H3" s="2">
        <f>$H$2+F3-$F$2+1</f>
        <v>7672</v>
      </c>
      <c r="I3">
        <f>IFERROR(VLOOKUP(H3,A:D,4,FALSE),IFERROR(VLOOKUP(H3,A:D,4),0))</f>
        <v>0</v>
      </c>
      <c r="K3">
        <f>MIN(D:D)</f>
        <v>-90.44</v>
      </c>
    </row>
    <row r="4" spans="1:15" x14ac:dyDescent="0.3">
      <c r="A4" s="2">
        <v>31198</v>
      </c>
      <c r="B4">
        <v>153.479999999999</v>
      </c>
      <c r="C4">
        <v>-50.48</v>
      </c>
      <c r="D4">
        <v>-51.54</v>
      </c>
      <c r="F4">
        <v>17897</v>
      </c>
      <c r="G4">
        <v>30.089664459228999</v>
      </c>
      <c r="H4" s="2">
        <f t="shared" ref="H4:H67" si="0">$H$2+F4-$F$2+1</f>
        <v>14611</v>
      </c>
      <c r="I4">
        <f t="shared" ref="I4:I67" si="1">IFERROR(VLOOKUP(H4,A:D,4,FALSE),IFERROR(VLOOKUP(H4,A:D,4),0))</f>
        <v>0</v>
      </c>
      <c r="L4" t="s">
        <v>9</v>
      </c>
      <c r="M4" t="s">
        <v>10</v>
      </c>
      <c r="N4" t="s">
        <v>11</v>
      </c>
      <c r="O4" t="s">
        <v>12</v>
      </c>
    </row>
    <row r="5" spans="1:15" x14ac:dyDescent="0.3">
      <c r="A5" s="2">
        <v>31203</v>
      </c>
      <c r="B5">
        <v>153.52000000000001</v>
      </c>
      <c r="C5">
        <v>-50.52</v>
      </c>
      <c r="D5">
        <v>-51.58</v>
      </c>
      <c r="F5">
        <v>20089</v>
      </c>
      <c r="G5">
        <v>20.349472045898001</v>
      </c>
      <c r="H5" s="2">
        <f t="shared" si="0"/>
        <v>16803</v>
      </c>
      <c r="I5">
        <f t="shared" si="1"/>
        <v>0</v>
      </c>
      <c r="K5">
        <f>CORREL(G16:G51,I16:I51)^2</f>
        <v>0.94854495240072934</v>
      </c>
      <c r="L5">
        <f>1-(SUM(J10:J51)/SUM(K10:K51))</f>
        <v>0.80961739342512207</v>
      </c>
      <c r="M5">
        <f>SUM(L10:L51)*100/SUM(I10:I51)</f>
        <v>-5.5028945863591225</v>
      </c>
      <c r="N5">
        <f>SQRT(SUM(J10:J51))/COUNT(J10:J51)</f>
        <v>0.87746837640857889</v>
      </c>
      <c r="O5">
        <f>N5/_xlfn.STDEV.S(I16:I51)</f>
        <v>7.170429261067135E-2</v>
      </c>
    </row>
    <row r="6" spans="1:15" x14ac:dyDescent="0.3">
      <c r="A6" s="2">
        <v>31208</v>
      </c>
      <c r="B6">
        <v>153.54</v>
      </c>
      <c r="C6">
        <v>-50.54</v>
      </c>
      <c r="D6">
        <v>-51.6</v>
      </c>
      <c r="F6">
        <v>22646</v>
      </c>
      <c r="G6">
        <v>12.802337646484</v>
      </c>
      <c r="H6" s="2">
        <f t="shared" si="0"/>
        <v>19360</v>
      </c>
      <c r="I6">
        <f t="shared" si="1"/>
        <v>0</v>
      </c>
    </row>
    <row r="7" spans="1:15" x14ac:dyDescent="0.3">
      <c r="A7" s="2">
        <v>31213</v>
      </c>
      <c r="B7">
        <v>153.65</v>
      </c>
      <c r="C7">
        <v>-50.65</v>
      </c>
      <c r="D7">
        <v>-51.71</v>
      </c>
      <c r="F7">
        <v>24472</v>
      </c>
      <c r="G7">
        <v>7.7474665641784997</v>
      </c>
      <c r="H7" s="2">
        <f t="shared" si="0"/>
        <v>21186</v>
      </c>
      <c r="I7">
        <f t="shared" si="1"/>
        <v>0</v>
      </c>
    </row>
    <row r="8" spans="1:15" x14ac:dyDescent="0.3">
      <c r="A8" s="2">
        <v>31218</v>
      </c>
      <c r="B8">
        <v>153.69</v>
      </c>
      <c r="C8">
        <v>-50.69</v>
      </c>
      <c r="D8">
        <v>-51.75</v>
      </c>
      <c r="F8">
        <v>27029</v>
      </c>
      <c r="G8">
        <v>-5.0515599250790002</v>
      </c>
      <c r="H8" s="2">
        <f t="shared" si="0"/>
        <v>23743</v>
      </c>
      <c r="I8">
        <f t="shared" si="1"/>
        <v>0</v>
      </c>
    </row>
    <row r="9" spans="1:15" x14ac:dyDescent="0.3">
      <c r="A9" s="2">
        <v>31223</v>
      </c>
      <c r="B9">
        <v>153.83000000000001</v>
      </c>
      <c r="C9">
        <v>-50.83</v>
      </c>
      <c r="D9">
        <v>-51.89</v>
      </c>
      <c r="F9">
        <v>28124</v>
      </c>
      <c r="G9">
        <v>-12.35308837891</v>
      </c>
      <c r="H9" s="2">
        <f t="shared" si="0"/>
        <v>24838</v>
      </c>
      <c r="I9">
        <f t="shared" si="1"/>
        <v>0</v>
      </c>
    </row>
    <row r="10" spans="1:15" x14ac:dyDescent="0.3">
      <c r="A10" s="2">
        <v>31228</v>
      </c>
      <c r="B10">
        <v>153.84</v>
      </c>
      <c r="C10">
        <v>-50.84</v>
      </c>
      <c r="D10">
        <v>-51.9</v>
      </c>
      <c r="F10">
        <v>29951</v>
      </c>
      <c r="G10">
        <v>-40.63021850586</v>
      </c>
      <c r="H10" s="2">
        <f t="shared" si="0"/>
        <v>26665</v>
      </c>
      <c r="I10">
        <f t="shared" si="1"/>
        <v>0</v>
      </c>
    </row>
    <row r="11" spans="1:15" x14ac:dyDescent="0.3">
      <c r="A11" s="2">
        <v>31231</v>
      </c>
      <c r="B11">
        <v>153.91999999999899</v>
      </c>
      <c r="C11">
        <v>-50.92</v>
      </c>
      <c r="D11">
        <v>-51.98</v>
      </c>
      <c r="F11">
        <v>31777</v>
      </c>
      <c r="G11">
        <v>-49.983779907230002</v>
      </c>
      <c r="H11" s="2">
        <f t="shared" si="0"/>
        <v>28491</v>
      </c>
      <c r="I11">
        <f t="shared" si="1"/>
        <v>0</v>
      </c>
    </row>
    <row r="12" spans="1:15" x14ac:dyDescent="0.3">
      <c r="A12" s="2">
        <v>31233</v>
      </c>
      <c r="B12">
        <v>153.91999999999899</v>
      </c>
      <c r="C12">
        <v>-50.92</v>
      </c>
      <c r="D12">
        <v>-51.98</v>
      </c>
      <c r="F12">
        <v>33238</v>
      </c>
      <c r="G12">
        <v>-55.717491149899999</v>
      </c>
      <c r="H12" s="2">
        <f t="shared" si="0"/>
        <v>29952</v>
      </c>
      <c r="I12">
        <f t="shared" si="1"/>
        <v>0</v>
      </c>
    </row>
    <row r="13" spans="1:15" x14ac:dyDescent="0.3">
      <c r="A13" s="2">
        <v>31238</v>
      </c>
      <c r="B13">
        <v>153.97</v>
      </c>
      <c r="C13">
        <v>-50.97</v>
      </c>
      <c r="D13">
        <v>-52.03</v>
      </c>
      <c r="F13">
        <v>33603</v>
      </c>
      <c r="G13">
        <v>-56.676258087160001</v>
      </c>
      <c r="H13" s="2">
        <f t="shared" si="0"/>
        <v>30317</v>
      </c>
      <c r="I13">
        <f t="shared" si="1"/>
        <v>0</v>
      </c>
    </row>
    <row r="14" spans="1:15" x14ac:dyDescent="0.3">
      <c r="A14" s="2">
        <v>31243</v>
      </c>
      <c r="B14">
        <v>154.05000000000001</v>
      </c>
      <c r="C14">
        <v>-51.05</v>
      </c>
      <c r="D14">
        <v>-52.11</v>
      </c>
      <c r="F14">
        <v>33968</v>
      </c>
      <c r="G14">
        <v>-57.29779434204</v>
      </c>
      <c r="H14" s="2">
        <f t="shared" si="0"/>
        <v>30682</v>
      </c>
      <c r="I14">
        <f t="shared" si="1"/>
        <v>0</v>
      </c>
    </row>
    <row r="15" spans="1:15" x14ac:dyDescent="0.3">
      <c r="A15" s="2">
        <v>31248</v>
      </c>
      <c r="B15">
        <v>154.16999999999899</v>
      </c>
      <c r="C15">
        <v>-51.17</v>
      </c>
      <c r="D15">
        <v>-52.23</v>
      </c>
      <c r="F15">
        <v>34334</v>
      </c>
      <c r="G15">
        <v>-57.813777923579998</v>
      </c>
      <c r="H15" s="2">
        <f t="shared" si="0"/>
        <v>31048</v>
      </c>
      <c r="I15">
        <f t="shared" si="1"/>
        <v>0</v>
      </c>
    </row>
    <row r="16" spans="1:15" x14ac:dyDescent="0.3">
      <c r="A16" s="2">
        <v>31253</v>
      </c>
      <c r="B16">
        <v>154.19</v>
      </c>
      <c r="C16">
        <v>-51.19</v>
      </c>
      <c r="D16">
        <v>-52.25</v>
      </c>
      <c r="F16">
        <v>34699</v>
      </c>
      <c r="G16">
        <v>-59.032550811770001</v>
      </c>
      <c r="H16" s="2">
        <f t="shared" si="0"/>
        <v>31413</v>
      </c>
      <c r="I16">
        <f t="shared" si="1"/>
        <v>-53.11</v>
      </c>
      <c r="J16">
        <f>(I16-G16)^2</f>
        <v>35.076608117997509</v>
      </c>
      <c r="K16">
        <f>(I16-AVERAGE($I$16:I$51))^2</f>
        <v>521.4879706790116</v>
      </c>
      <c r="L16">
        <f>(I16-G16)</f>
        <v>5.9225508117700016</v>
      </c>
    </row>
    <row r="17" spans="1:12" x14ac:dyDescent="0.3">
      <c r="A17" s="2">
        <v>31259</v>
      </c>
      <c r="B17">
        <v>154.18</v>
      </c>
      <c r="C17">
        <v>-51.18</v>
      </c>
      <c r="D17">
        <v>-52.24</v>
      </c>
      <c r="F17">
        <v>35064</v>
      </c>
      <c r="G17">
        <v>-61.203659057620001</v>
      </c>
      <c r="H17" s="2">
        <f t="shared" si="0"/>
        <v>31778</v>
      </c>
      <c r="I17">
        <f t="shared" si="1"/>
        <v>-54.91</v>
      </c>
      <c r="J17">
        <f t="shared" ref="J17:J80" si="2">(I17-G17)^2</f>
        <v>39.610144333562324</v>
      </c>
      <c r="K17">
        <f>(I17-AVERAGE($I$16:I$51))^2</f>
        <v>442.51797067901174</v>
      </c>
      <c r="L17">
        <f t="shared" ref="L17:L80" si="3">(I17-G17)</f>
        <v>6.2936590576200047</v>
      </c>
    </row>
    <row r="18" spans="1:12" x14ac:dyDescent="0.3">
      <c r="A18" s="2">
        <v>31264</v>
      </c>
      <c r="B18">
        <v>154.28</v>
      </c>
      <c r="C18">
        <v>-51.28</v>
      </c>
      <c r="D18">
        <v>-52.34</v>
      </c>
      <c r="F18">
        <v>35429</v>
      </c>
      <c r="G18">
        <v>-58.679363250729999</v>
      </c>
      <c r="H18" s="2">
        <f t="shared" si="0"/>
        <v>32143</v>
      </c>
      <c r="I18">
        <f t="shared" si="1"/>
        <v>-56.71</v>
      </c>
      <c r="J18">
        <f t="shared" si="2"/>
        <v>3.8783916133258254</v>
      </c>
      <c r="K18">
        <f>(I18-AVERAGE($I$16:I$51))^2</f>
        <v>370.02797067901167</v>
      </c>
      <c r="L18">
        <f t="shared" si="3"/>
        <v>1.9693632507299981</v>
      </c>
    </row>
    <row r="19" spans="1:12" x14ac:dyDescent="0.3">
      <c r="A19" s="2">
        <v>31269</v>
      </c>
      <c r="B19">
        <v>154.34</v>
      </c>
      <c r="C19">
        <v>-51.34</v>
      </c>
      <c r="D19">
        <v>-52.4</v>
      </c>
      <c r="F19">
        <v>35795</v>
      </c>
      <c r="G19">
        <v>-61.499546051030002</v>
      </c>
      <c r="H19" s="2">
        <f t="shared" si="0"/>
        <v>32509</v>
      </c>
      <c r="I19">
        <f t="shared" si="1"/>
        <v>-58.51</v>
      </c>
      <c r="J19">
        <f t="shared" si="2"/>
        <v>8.9373855912290914</v>
      </c>
      <c r="K19">
        <f>(I19-AVERAGE($I$16:I$51))^2</f>
        <v>304.0179706790118</v>
      </c>
      <c r="L19">
        <f t="shared" si="3"/>
        <v>2.989546051030004</v>
      </c>
    </row>
    <row r="20" spans="1:12" x14ac:dyDescent="0.3">
      <c r="A20" s="2">
        <v>31274</v>
      </c>
      <c r="B20">
        <v>154.47</v>
      </c>
      <c r="C20">
        <v>-51.47</v>
      </c>
      <c r="D20">
        <v>-52.53</v>
      </c>
      <c r="F20">
        <v>36160</v>
      </c>
      <c r="G20">
        <v>-65.285194396969999</v>
      </c>
      <c r="H20" s="2">
        <f t="shared" si="0"/>
        <v>32874</v>
      </c>
      <c r="I20">
        <f t="shared" si="1"/>
        <v>-58.83</v>
      </c>
      <c r="J20">
        <f t="shared" si="2"/>
        <v>41.669534702672891</v>
      </c>
      <c r="K20">
        <f>(I20-AVERAGE($I$16:I$51))^2</f>
        <v>292.9612595679007</v>
      </c>
      <c r="L20">
        <f t="shared" si="3"/>
        <v>6.4551943969700005</v>
      </c>
    </row>
    <row r="21" spans="1:12" x14ac:dyDescent="0.3">
      <c r="A21" s="2">
        <v>31279</v>
      </c>
      <c r="B21">
        <v>154.24</v>
      </c>
      <c r="C21">
        <v>-51.24</v>
      </c>
      <c r="D21">
        <v>-52.3</v>
      </c>
      <c r="F21">
        <v>36525</v>
      </c>
      <c r="G21">
        <v>-67.256149291989999</v>
      </c>
      <c r="H21" s="2">
        <f t="shared" si="0"/>
        <v>33239</v>
      </c>
      <c r="I21">
        <f t="shared" si="1"/>
        <v>-60.43</v>
      </c>
      <c r="J21">
        <f t="shared" si="2"/>
        <v>46.59631415653557</v>
      </c>
      <c r="K21">
        <f>(I21-AVERAGE($I$16:I$51))^2</f>
        <v>240.74970401234515</v>
      </c>
      <c r="L21">
        <f t="shared" si="3"/>
        <v>6.8261492919899993</v>
      </c>
    </row>
    <row r="22" spans="1:12" x14ac:dyDescent="0.3">
      <c r="A22" s="2">
        <v>31284</v>
      </c>
      <c r="B22">
        <v>154.229999999999</v>
      </c>
      <c r="C22">
        <v>-51.23</v>
      </c>
      <c r="D22">
        <v>-52.29</v>
      </c>
      <c r="F22">
        <v>36890</v>
      </c>
      <c r="G22">
        <v>-68.902236938480002</v>
      </c>
      <c r="H22" s="2">
        <f t="shared" si="0"/>
        <v>33604</v>
      </c>
      <c r="I22">
        <f t="shared" si="1"/>
        <v>-61.76</v>
      </c>
      <c r="J22">
        <f t="shared" si="2"/>
        <v>51.011548485388211</v>
      </c>
      <c r="K22">
        <f>(I22-AVERAGE($I$16:I$51))^2</f>
        <v>201.2457484567897</v>
      </c>
      <c r="L22">
        <f t="shared" si="3"/>
        <v>7.1422369384800035</v>
      </c>
    </row>
    <row r="23" spans="1:12" x14ac:dyDescent="0.3">
      <c r="A23" s="2">
        <v>31288</v>
      </c>
      <c r="B23">
        <v>154.38</v>
      </c>
      <c r="C23">
        <v>-51.38</v>
      </c>
      <c r="D23">
        <v>-52.44</v>
      </c>
      <c r="F23">
        <v>37256</v>
      </c>
      <c r="G23">
        <v>-70.475173950200002</v>
      </c>
      <c r="H23" s="2">
        <f t="shared" si="0"/>
        <v>33970</v>
      </c>
      <c r="I23">
        <f t="shared" si="1"/>
        <v>-62.46</v>
      </c>
      <c r="J23">
        <f t="shared" si="2"/>
        <v>64.243013451964686</v>
      </c>
      <c r="K23">
        <f>(I23-AVERAGE($I$16:I$51))^2</f>
        <v>181.87519290123407</v>
      </c>
      <c r="L23">
        <f t="shared" si="3"/>
        <v>8.0151739502000012</v>
      </c>
    </row>
    <row r="24" spans="1:12" x14ac:dyDescent="0.3">
      <c r="A24" s="2">
        <v>31290</v>
      </c>
      <c r="B24">
        <v>154.38</v>
      </c>
      <c r="C24">
        <v>-51.38</v>
      </c>
      <c r="D24">
        <v>-52.44</v>
      </c>
      <c r="F24">
        <v>37621</v>
      </c>
      <c r="G24">
        <v>-72.526321411129999</v>
      </c>
      <c r="H24" s="2">
        <f t="shared" si="0"/>
        <v>34335</v>
      </c>
      <c r="I24">
        <f t="shared" si="1"/>
        <v>-64.62</v>
      </c>
      <c r="J24">
        <f t="shared" si="2"/>
        <v>62.509918256092583</v>
      </c>
      <c r="K24">
        <f>(I24-AVERAGE($I$16:I$51))^2</f>
        <v>128.28079290123407</v>
      </c>
      <c r="L24">
        <f t="shared" si="3"/>
        <v>7.9063214111299942</v>
      </c>
    </row>
    <row r="25" spans="1:12" x14ac:dyDescent="0.3">
      <c r="A25" s="2">
        <v>31295</v>
      </c>
      <c r="B25">
        <v>154.38</v>
      </c>
      <c r="C25">
        <v>-51.38</v>
      </c>
      <c r="D25">
        <v>-52.44</v>
      </c>
      <c r="F25">
        <v>37986</v>
      </c>
      <c r="G25">
        <v>-74.131492614750002</v>
      </c>
      <c r="H25" s="2">
        <f t="shared" si="0"/>
        <v>34700</v>
      </c>
      <c r="I25">
        <f t="shared" si="1"/>
        <v>-66.06</v>
      </c>
      <c r="J25">
        <f t="shared" si="2"/>
        <v>65.148993029963776</v>
      </c>
      <c r="K25">
        <f>(I25-AVERAGE($I$16:I$51))^2</f>
        <v>97.735192901234186</v>
      </c>
      <c r="L25">
        <f t="shared" si="3"/>
        <v>8.0714926147499995</v>
      </c>
    </row>
    <row r="26" spans="1:12" x14ac:dyDescent="0.3">
      <c r="A26" s="2">
        <v>31300</v>
      </c>
      <c r="B26">
        <v>154.479999999999</v>
      </c>
      <c r="C26">
        <v>-51.48</v>
      </c>
      <c r="D26">
        <v>-52.54</v>
      </c>
      <c r="F26">
        <v>38351</v>
      </c>
      <c r="G26">
        <v>-75.91340637207</v>
      </c>
      <c r="H26" s="2">
        <f t="shared" si="0"/>
        <v>35065</v>
      </c>
      <c r="I26">
        <f t="shared" si="1"/>
        <v>-68.069999999999894</v>
      </c>
      <c r="J26">
        <f t="shared" si="2"/>
        <v>61.519023517429943</v>
      </c>
      <c r="K26">
        <f>(I26-AVERAGE($I$16:I$51))^2</f>
        <v>62.033126234569302</v>
      </c>
      <c r="L26">
        <f t="shared" si="3"/>
        <v>7.8434063720701062</v>
      </c>
    </row>
    <row r="27" spans="1:12" x14ac:dyDescent="0.3">
      <c r="A27" s="2">
        <v>31305</v>
      </c>
      <c r="B27">
        <v>154.69</v>
      </c>
      <c r="C27">
        <v>-51.69</v>
      </c>
      <c r="D27">
        <v>-52.75</v>
      </c>
      <c r="F27">
        <v>38717</v>
      </c>
      <c r="G27">
        <v>-77.660888671880002</v>
      </c>
      <c r="H27" s="2">
        <f t="shared" si="0"/>
        <v>35431</v>
      </c>
      <c r="I27">
        <f t="shared" si="1"/>
        <v>-69.400000000000006</v>
      </c>
      <c r="J27">
        <f t="shared" si="2"/>
        <v>68.242281649195249</v>
      </c>
      <c r="K27">
        <f>(I27-AVERAGE($I$16:I$51))^2</f>
        <v>42.851570679012042</v>
      </c>
      <c r="L27">
        <f t="shared" si="3"/>
        <v>8.2608886718799965</v>
      </c>
    </row>
    <row r="28" spans="1:12" x14ac:dyDescent="0.3">
      <c r="A28" s="2">
        <v>31310</v>
      </c>
      <c r="B28">
        <v>154.75</v>
      </c>
      <c r="C28">
        <v>-51.75</v>
      </c>
      <c r="D28">
        <v>-52.81</v>
      </c>
      <c r="F28">
        <v>39082</v>
      </c>
      <c r="G28">
        <v>-78.28002166748</v>
      </c>
      <c r="H28" s="2">
        <f t="shared" si="0"/>
        <v>35796</v>
      </c>
      <c r="I28">
        <f t="shared" si="1"/>
        <v>-71.61</v>
      </c>
      <c r="J28">
        <f t="shared" si="2"/>
        <v>44.489189044652683</v>
      </c>
      <c r="K28">
        <f>(I28-AVERAGE($I$16:I$51))^2</f>
        <v>18.80185956790109</v>
      </c>
      <c r="L28">
        <f t="shared" si="3"/>
        <v>6.6700216674800004</v>
      </c>
    </row>
    <row r="29" spans="1:12" x14ac:dyDescent="0.3">
      <c r="A29" s="2">
        <v>31315</v>
      </c>
      <c r="B29">
        <v>154.77000000000001</v>
      </c>
      <c r="C29">
        <v>-51.77</v>
      </c>
      <c r="D29">
        <v>-52.83</v>
      </c>
      <c r="F29">
        <v>39447</v>
      </c>
      <c r="G29">
        <v>-79.487503051760001</v>
      </c>
      <c r="H29" s="2">
        <f t="shared" si="0"/>
        <v>36161</v>
      </c>
      <c r="I29">
        <f t="shared" si="1"/>
        <v>-71.91</v>
      </c>
      <c r="J29">
        <f t="shared" si="2"/>
        <v>57.418552499432181</v>
      </c>
      <c r="K29">
        <f>(I29-AVERAGE($I$16:I$51))^2</f>
        <v>16.290192901234455</v>
      </c>
      <c r="L29">
        <f t="shared" si="3"/>
        <v>7.5775030517600044</v>
      </c>
    </row>
    <row r="30" spans="1:12" x14ac:dyDescent="0.3">
      <c r="A30" s="2">
        <v>31320</v>
      </c>
      <c r="B30">
        <v>154.49</v>
      </c>
      <c r="C30">
        <v>-51.49</v>
      </c>
      <c r="D30">
        <v>-52.55</v>
      </c>
      <c r="F30">
        <v>39812</v>
      </c>
      <c r="G30">
        <v>-79.177391052250002</v>
      </c>
      <c r="H30" s="2">
        <f t="shared" si="0"/>
        <v>36526</v>
      </c>
      <c r="I30">
        <f t="shared" si="1"/>
        <v>-72.099999999999895</v>
      </c>
      <c r="J30">
        <f t="shared" si="2"/>
        <v>50.089464106469876</v>
      </c>
      <c r="K30">
        <f>(I30-AVERAGE($I$16:I$51))^2</f>
        <v>14.792570679013021</v>
      </c>
      <c r="L30">
        <f t="shared" si="3"/>
        <v>7.0773910522501069</v>
      </c>
    </row>
    <row r="31" spans="1:12" x14ac:dyDescent="0.3">
      <c r="A31" s="2">
        <v>31325</v>
      </c>
      <c r="B31">
        <v>154.479999999999</v>
      </c>
      <c r="C31">
        <v>-51.48</v>
      </c>
      <c r="D31">
        <v>-52.54</v>
      </c>
      <c r="F31">
        <v>40178</v>
      </c>
      <c r="G31">
        <v>-80.53726196289</v>
      </c>
      <c r="H31" s="2">
        <f t="shared" si="0"/>
        <v>36892</v>
      </c>
      <c r="I31">
        <f t="shared" si="1"/>
        <v>-73.5</v>
      </c>
      <c r="J31">
        <f t="shared" si="2"/>
        <v>49.523055934338409</v>
      </c>
      <c r="K31">
        <f>(I31-AVERAGE($I$16:I$51))^2</f>
        <v>5.98345956790115</v>
      </c>
      <c r="L31">
        <f t="shared" si="3"/>
        <v>7.0372619628899997</v>
      </c>
    </row>
    <row r="32" spans="1:12" x14ac:dyDescent="0.3">
      <c r="A32" s="2">
        <v>31330</v>
      </c>
      <c r="B32">
        <v>154.54</v>
      </c>
      <c r="C32">
        <v>-51.54</v>
      </c>
      <c r="D32">
        <v>-52.6</v>
      </c>
      <c r="F32">
        <v>40543</v>
      </c>
      <c r="G32">
        <v>-82.102378845209998</v>
      </c>
      <c r="H32" s="2">
        <f t="shared" si="0"/>
        <v>37257</v>
      </c>
      <c r="I32">
        <f t="shared" si="1"/>
        <v>-75.31</v>
      </c>
      <c r="J32">
        <f t="shared" si="2"/>
        <v>46.136410376856276</v>
      </c>
      <c r="K32">
        <f>(I32-AVERAGE($I$16:I$51))^2</f>
        <v>0.40463734567898746</v>
      </c>
      <c r="L32">
        <f t="shared" si="3"/>
        <v>6.7923788452099956</v>
      </c>
    </row>
    <row r="33" spans="1:12" x14ac:dyDescent="0.3">
      <c r="A33" s="2">
        <v>31335</v>
      </c>
      <c r="B33">
        <v>154.57</v>
      </c>
      <c r="C33">
        <v>-51.57</v>
      </c>
      <c r="D33">
        <v>-52.63</v>
      </c>
      <c r="F33">
        <v>40908</v>
      </c>
      <c r="G33">
        <v>-84.218528747560001</v>
      </c>
      <c r="H33" s="2">
        <f t="shared" si="0"/>
        <v>37622</v>
      </c>
      <c r="I33">
        <f t="shared" si="1"/>
        <v>-77.58</v>
      </c>
      <c r="J33">
        <f t="shared" si="2"/>
        <v>44.070063932180574</v>
      </c>
      <c r="K33">
        <f>(I33-AVERAGE($I$16:I$51))^2</f>
        <v>2.6695929012346187</v>
      </c>
      <c r="L33">
        <f t="shared" si="3"/>
        <v>6.6385287475600023</v>
      </c>
    </row>
    <row r="34" spans="1:12" x14ac:dyDescent="0.3">
      <c r="A34" s="2">
        <v>31340</v>
      </c>
      <c r="B34">
        <v>154.69999999999899</v>
      </c>
      <c r="C34">
        <v>-51.7</v>
      </c>
      <c r="D34">
        <v>-52.76</v>
      </c>
      <c r="F34">
        <v>41273</v>
      </c>
      <c r="G34">
        <v>-83.674545288090002</v>
      </c>
      <c r="H34" s="2">
        <f t="shared" si="0"/>
        <v>37987</v>
      </c>
      <c r="I34">
        <f t="shared" si="1"/>
        <v>-77.52</v>
      </c>
      <c r="J34">
        <f t="shared" si="2"/>
        <v>37.878427703150891</v>
      </c>
      <c r="K34">
        <f>(I34-AVERAGE($I$16:I$51))^2</f>
        <v>2.477126234567943</v>
      </c>
      <c r="L34">
        <f t="shared" si="3"/>
        <v>6.1545452880900058</v>
      </c>
    </row>
    <row r="35" spans="1:12" x14ac:dyDescent="0.3">
      <c r="A35" s="2">
        <v>31345</v>
      </c>
      <c r="B35">
        <v>154.69</v>
      </c>
      <c r="C35">
        <v>-51.69</v>
      </c>
      <c r="D35">
        <v>-52.75</v>
      </c>
      <c r="F35">
        <v>41639</v>
      </c>
      <c r="G35">
        <v>-84.347618103030001</v>
      </c>
      <c r="H35" s="2">
        <f t="shared" si="0"/>
        <v>38353</v>
      </c>
      <c r="I35">
        <f t="shared" si="1"/>
        <v>-78.27</v>
      </c>
      <c r="J35">
        <f t="shared" si="2"/>
        <v>36.937441806278038</v>
      </c>
      <c r="K35">
        <f>(I35-AVERAGE($I$16:I$51))^2</f>
        <v>5.4004595679012963</v>
      </c>
      <c r="L35">
        <f t="shared" si="3"/>
        <v>6.0776181030300052</v>
      </c>
    </row>
    <row r="36" spans="1:12" x14ac:dyDescent="0.3">
      <c r="A36" s="2">
        <v>31351</v>
      </c>
      <c r="B36">
        <v>154.74</v>
      </c>
      <c r="C36">
        <v>-51.74</v>
      </c>
      <c r="D36">
        <v>-52.8</v>
      </c>
      <c r="F36">
        <v>42004</v>
      </c>
      <c r="G36">
        <v>-84.98828125</v>
      </c>
      <c r="H36" s="2">
        <f t="shared" si="0"/>
        <v>38718</v>
      </c>
      <c r="I36">
        <f t="shared" si="1"/>
        <v>-79.97</v>
      </c>
      <c r="J36">
        <f t="shared" si="2"/>
        <v>25.183146704101574</v>
      </c>
      <c r="K36">
        <f>(I36-AVERAGE($I$16:I$51))^2</f>
        <v>16.191681790123585</v>
      </c>
      <c r="L36">
        <f t="shared" si="3"/>
        <v>5.0182812500000011</v>
      </c>
    </row>
    <row r="37" spans="1:12" x14ac:dyDescent="0.3">
      <c r="A37" s="2">
        <v>31356</v>
      </c>
      <c r="B37">
        <v>154.52000000000001</v>
      </c>
      <c r="C37">
        <v>-51.52</v>
      </c>
      <c r="D37">
        <v>-52.58</v>
      </c>
      <c r="F37">
        <v>42369</v>
      </c>
      <c r="G37">
        <v>-86.234519958500002</v>
      </c>
      <c r="H37" s="2">
        <f t="shared" si="0"/>
        <v>39083</v>
      </c>
      <c r="I37">
        <f t="shared" si="1"/>
        <v>-83.01</v>
      </c>
      <c r="J37">
        <f t="shared" si="2"/>
        <v>10.39752896276482</v>
      </c>
      <c r="K37">
        <f>(I37-AVERAGE($I$16:I$51))^2</f>
        <v>49.898526234568216</v>
      </c>
      <c r="L37">
        <f t="shared" si="3"/>
        <v>3.2245199584999966</v>
      </c>
    </row>
    <row r="38" spans="1:12" x14ac:dyDescent="0.3">
      <c r="A38" s="2">
        <v>31361</v>
      </c>
      <c r="B38">
        <v>154.68</v>
      </c>
      <c r="C38">
        <v>-51.68</v>
      </c>
      <c r="D38">
        <v>-52.74</v>
      </c>
      <c r="F38">
        <v>42734</v>
      </c>
      <c r="G38">
        <v>-86.971046447749998</v>
      </c>
      <c r="H38" s="2">
        <f t="shared" si="0"/>
        <v>39448</v>
      </c>
      <c r="I38">
        <f t="shared" si="1"/>
        <v>-84.96</v>
      </c>
      <c r="J38">
        <f t="shared" si="2"/>
        <v>4.0443078150079117</v>
      </c>
      <c r="K38">
        <f>(I38-AVERAGE($I$16:I$51))^2</f>
        <v>81.250192901234769</v>
      </c>
      <c r="L38">
        <f t="shared" si="3"/>
        <v>2.0110464477500045</v>
      </c>
    </row>
    <row r="39" spans="1:12" x14ac:dyDescent="0.3">
      <c r="A39" s="2">
        <v>31366</v>
      </c>
      <c r="B39">
        <v>154.80000000000001</v>
      </c>
      <c r="C39">
        <v>-51.8</v>
      </c>
      <c r="D39">
        <v>-52.86</v>
      </c>
      <c r="F39">
        <v>43100</v>
      </c>
      <c r="G39">
        <v>-88.719375610349999</v>
      </c>
      <c r="H39" s="2">
        <f t="shared" si="0"/>
        <v>39814</v>
      </c>
      <c r="I39">
        <f t="shared" si="1"/>
        <v>-87.33</v>
      </c>
      <c r="J39">
        <f t="shared" si="2"/>
        <v>1.9303645866354378</v>
      </c>
      <c r="K39">
        <f>(I39-AVERAGE($I$16:I$51))^2</f>
        <v>129.59292623456827</v>
      </c>
      <c r="L39">
        <f t="shared" si="3"/>
        <v>1.389375610350001</v>
      </c>
    </row>
    <row r="40" spans="1:12" x14ac:dyDescent="0.3">
      <c r="A40" s="2">
        <v>31371</v>
      </c>
      <c r="B40">
        <v>154.84</v>
      </c>
      <c r="C40">
        <v>-51.84</v>
      </c>
      <c r="D40">
        <v>-52.9</v>
      </c>
      <c r="F40">
        <v>43465</v>
      </c>
      <c r="G40">
        <v>-90.025833129879999</v>
      </c>
      <c r="H40" s="2">
        <f t="shared" si="0"/>
        <v>40179</v>
      </c>
      <c r="I40">
        <f t="shared" si="1"/>
        <v>-87.83</v>
      </c>
      <c r="J40">
        <f t="shared" si="2"/>
        <v>4.8216831342785991</v>
      </c>
      <c r="K40">
        <f>(I40-AVERAGE($I$16:I$51))^2</f>
        <v>141.22681512345716</v>
      </c>
      <c r="L40">
        <f t="shared" si="3"/>
        <v>2.1958331298800005</v>
      </c>
    </row>
    <row r="41" spans="1:12" x14ac:dyDescent="0.3">
      <c r="A41" s="2">
        <v>31376</v>
      </c>
      <c r="B41">
        <v>154.76</v>
      </c>
      <c r="C41">
        <v>-51.76</v>
      </c>
      <c r="D41">
        <v>-52.82</v>
      </c>
      <c r="F41">
        <v>43830</v>
      </c>
      <c r="G41">
        <v>-91.55312347412</v>
      </c>
      <c r="H41" s="2">
        <f t="shared" si="0"/>
        <v>40544</v>
      </c>
      <c r="I41">
        <f t="shared" si="1"/>
        <v>-90.08</v>
      </c>
      <c r="J41">
        <f t="shared" si="2"/>
        <v>2.1700927700033819</v>
      </c>
      <c r="K41">
        <f>(I41-AVERAGE($I$16:I$51))^2</f>
        <v>199.76681512345723</v>
      </c>
      <c r="L41">
        <f t="shared" si="3"/>
        <v>1.4731234741200012</v>
      </c>
    </row>
    <row r="42" spans="1:12" x14ac:dyDescent="0.3">
      <c r="A42" s="2">
        <v>31381</v>
      </c>
      <c r="B42">
        <v>154.75</v>
      </c>
      <c r="C42">
        <v>-51.75</v>
      </c>
      <c r="D42">
        <v>-52.81</v>
      </c>
      <c r="F42">
        <v>44195</v>
      </c>
      <c r="G42">
        <v>-91.081436157230002</v>
      </c>
      <c r="H42" s="2">
        <f t="shared" si="0"/>
        <v>40909</v>
      </c>
      <c r="I42">
        <f t="shared" si="1"/>
        <v>-88.72</v>
      </c>
      <c r="J42">
        <f t="shared" si="2"/>
        <v>5.5763807246732018</v>
      </c>
      <c r="K42">
        <f>(I42-AVERAGE($I$16:I$51))^2</f>
        <v>163.17223734567943</v>
      </c>
      <c r="L42">
        <f t="shared" si="3"/>
        <v>2.3614361572300027</v>
      </c>
    </row>
    <row r="43" spans="1:12" x14ac:dyDescent="0.3">
      <c r="A43" s="2">
        <v>31386</v>
      </c>
      <c r="B43">
        <v>154.79</v>
      </c>
      <c r="C43">
        <v>-51.79</v>
      </c>
      <c r="D43">
        <v>-52.85</v>
      </c>
      <c r="F43">
        <v>44561</v>
      </c>
      <c r="G43">
        <v>-91.34162902832</v>
      </c>
      <c r="H43" s="2">
        <f t="shared" si="0"/>
        <v>41275</v>
      </c>
      <c r="I43">
        <f t="shared" si="1"/>
        <v>-89.3</v>
      </c>
      <c r="J43">
        <f t="shared" si="2"/>
        <v>4.1682490892788788</v>
      </c>
      <c r="K43">
        <f>(I43-AVERAGE($I$16:I$51))^2</f>
        <v>178.3263484567905</v>
      </c>
      <c r="L43">
        <f t="shared" si="3"/>
        <v>2.0416290283200027</v>
      </c>
    </row>
    <row r="44" spans="1:12" x14ac:dyDescent="0.3">
      <c r="A44" s="2">
        <v>31391</v>
      </c>
      <c r="B44">
        <v>154.83000000000001</v>
      </c>
      <c r="C44">
        <v>-51.83</v>
      </c>
      <c r="D44">
        <v>-52.89</v>
      </c>
      <c r="F44">
        <v>44926</v>
      </c>
      <c r="G44">
        <v>-91.395370483400001</v>
      </c>
      <c r="H44" s="2">
        <f t="shared" si="0"/>
        <v>41640</v>
      </c>
      <c r="I44">
        <f t="shared" si="1"/>
        <v>-89.24</v>
      </c>
      <c r="J44">
        <f t="shared" si="2"/>
        <v>4.6456219207119744</v>
      </c>
      <c r="K44">
        <f>(I44-AVERAGE($I$16:I$51))^2</f>
        <v>176.72748179012379</v>
      </c>
      <c r="L44">
        <f t="shared" si="3"/>
        <v>2.1553704834000058</v>
      </c>
    </row>
    <row r="45" spans="1:12" x14ac:dyDescent="0.3">
      <c r="A45" s="2">
        <v>31396</v>
      </c>
      <c r="B45">
        <v>154.83000000000001</v>
      </c>
      <c r="C45">
        <v>-51.83</v>
      </c>
      <c r="D45">
        <v>-52.89</v>
      </c>
      <c r="F45">
        <v>45291</v>
      </c>
      <c r="G45">
        <v>-91.366989135739999</v>
      </c>
      <c r="H45" s="2">
        <f t="shared" si="0"/>
        <v>42005</v>
      </c>
      <c r="I45">
        <f t="shared" si="1"/>
        <v>-90.11</v>
      </c>
      <c r="J45">
        <f t="shared" si="2"/>
        <v>1.5800216873683912</v>
      </c>
      <c r="K45">
        <f>(I45-AVERAGE($I$16:I$51))^2</f>
        <v>200.61574845679058</v>
      </c>
      <c r="L45">
        <f t="shared" si="3"/>
        <v>1.2569891357399996</v>
      </c>
    </row>
    <row r="46" spans="1:12" x14ac:dyDescent="0.3">
      <c r="A46" s="2">
        <v>31399</v>
      </c>
      <c r="B46">
        <v>154.94</v>
      </c>
      <c r="C46">
        <v>-51.94</v>
      </c>
      <c r="D46">
        <v>-53</v>
      </c>
      <c r="F46">
        <v>45656</v>
      </c>
      <c r="G46">
        <v>-89.778274536129999</v>
      </c>
      <c r="H46" s="2">
        <f t="shared" si="0"/>
        <v>42370</v>
      </c>
      <c r="I46">
        <f t="shared" si="1"/>
        <v>-89.65</v>
      </c>
      <c r="J46">
        <f t="shared" si="2"/>
        <v>1.6454356619364896E-2</v>
      </c>
      <c r="K46">
        <f>(I46-AVERAGE($I$16:I$51))^2</f>
        <v>187.79657067901297</v>
      </c>
      <c r="L46">
        <f t="shared" si="3"/>
        <v>0.12827453612999307</v>
      </c>
    </row>
    <row r="47" spans="1:12" x14ac:dyDescent="0.3">
      <c r="A47" s="2">
        <v>31401</v>
      </c>
      <c r="B47">
        <v>155.02000000000001</v>
      </c>
      <c r="C47">
        <v>-52.02</v>
      </c>
      <c r="D47">
        <v>-53.08</v>
      </c>
      <c r="F47">
        <v>46022</v>
      </c>
      <c r="G47">
        <v>-89.17325592041</v>
      </c>
      <c r="H47" s="2">
        <f t="shared" si="0"/>
        <v>42736</v>
      </c>
      <c r="I47">
        <f t="shared" si="1"/>
        <v>-90.44</v>
      </c>
      <c r="J47">
        <f t="shared" si="2"/>
        <v>1.6046405631763108</v>
      </c>
      <c r="K47">
        <f>(I47-AVERAGE($I$16:I$51))^2</f>
        <v>210.07281512345722</v>
      </c>
      <c r="L47">
        <f t="shared" si="3"/>
        <v>-1.2667440795899978</v>
      </c>
    </row>
    <row r="48" spans="1:12" x14ac:dyDescent="0.3">
      <c r="A48" s="2">
        <v>31406</v>
      </c>
      <c r="B48">
        <v>154.94999999999899</v>
      </c>
      <c r="C48">
        <v>-51.95</v>
      </c>
      <c r="D48">
        <v>-53.01</v>
      </c>
      <c r="F48">
        <v>46387</v>
      </c>
      <c r="G48">
        <v>-87.848304748540002</v>
      </c>
      <c r="H48" s="2">
        <f t="shared" si="0"/>
        <v>43101</v>
      </c>
      <c r="I48">
        <f t="shared" si="1"/>
        <v>-88.94</v>
      </c>
      <c r="J48">
        <f t="shared" si="2"/>
        <v>1.1917985220603029</v>
      </c>
      <c r="K48">
        <f>(I48-AVERAGE($I$16:I$51))^2</f>
        <v>168.84114845679051</v>
      </c>
      <c r="L48">
        <f t="shared" si="3"/>
        <v>-1.0916952514599956</v>
      </c>
    </row>
    <row r="49" spans="1:12" x14ac:dyDescent="0.3">
      <c r="A49" s="2">
        <v>31412</v>
      </c>
      <c r="B49">
        <v>155.05000000000001</v>
      </c>
      <c r="C49">
        <v>-52.05</v>
      </c>
      <c r="D49">
        <v>-53.11</v>
      </c>
      <c r="F49">
        <v>46752</v>
      </c>
      <c r="G49">
        <v>-85.607612609859999</v>
      </c>
      <c r="H49" s="2">
        <f t="shared" si="0"/>
        <v>43466</v>
      </c>
      <c r="I49">
        <f t="shared" si="1"/>
        <v>-87.52</v>
      </c>
      <c r="J49">
        <f t="shared" si="2"/>
        <v>3.6572255299664711</v>
      </c>
      <c r="K49">
        <f>(I49-AVERAGE($I$16:I$51))^2</f>
        <v>133.95490401234599</v>
      </c>
      <c r="L49">
        <f t="shared" si="3"/>
        <v>-1.9123873901399975</v>
      </c>
    </row>
    <row r="50" spans="1:12" x14ac:dyDescent="0.3">
      <c r="A50" s="2">
        <v>31417</v>
      </c>
      <c r="B50">
        <v>155.08000000000001</v>
      </c>
      <c r="C50">
        <v>-52.08</v>
      </c>
      <c r="D50">
        <v>-53.14</v>
      </c>
      <c r="F50">
        <v>47117</v>
      </c>
      <c r="G50">
        <v>-85.058876037600001</v>
      </c>
      <c r="H50" s="2">
        <f t="shared" si="0"/>
        <v>43831</v>
      </c>
      <c r="I50">
        <f t="shared" si="1"/>
        <v>-87.62</v>
      </c>
      <c r="J50">
        <f t="shared" si="2"/>
        <v>6.5593559507794943</v>
      </c>
      <c r="K50">
        <f>(I50-AVERAGE($I$16:I$51))^2</f>
        <v>136.27968179012396</v>
      </c>
      <c r="L50">
        <f t="shared" si="3"/>
        <v>-2.5611239624000035</v>
      </c>
    </row>
    <row r="51" spans="1:12" x14ac:dyDescent="0.3">
      <c r="A51" s="2">
        <v>31422</v>
      </c>
      <c r="B51">
        <v>155.21</v>
      </c>
      <c r="C51">
        <v>-52.21</v>
      </c>
      <c r="D51">
        <v>-53.27</v>
      </c>
      <c r="F51">
        <v>47483</v>
      </c>
      <c r="G51">
        <v>-88.977279663090002</v>
      </c>
      <c r="H51" s="2">
        <f t="shared" si="0"/>
        <v>44197</v>
      </c>
      <c r="I51">
        <f t="shared" si="1"/>
        <v>-86.67</v>
      </c>
      <c r="J51">
        <f t="shared" si="2"/>
        <v>5.3235394437087047</v>
      </c>
      <c r="K51">
        <f>(I51-AVERAGE($I$16:I$51))^2</f>
        <v>115.00179290123498</v>
      </c>
      <c r="L51">
        <f t="shared" si="3"/>
        <v>2.3072796630900001</v>
      </c>
    </row>
    <row r="52" spans="1:12" x14ac:dyDescent="0.3">
      <c r="A52" s="2">
        <v>31427</v>
      </c>
      <c r="B52">
        <v>155.26</v>
      </c>
      <c r="C52">
        <v>-52.26</v>
      </c>
      <c r="D52">
        <v>-53.32</v>
      </c>
      <c r="F52">
        <v>47848</v>
      </c>
      <c r="G52">
        <v>-92.430122375490001</v>
      </c>
      <c r="H52" s="2">
        <f t="shared" si="0"/>
        <v>44562</v>
      </c>
      <c r="I52">
        <f t="shared" si="1"/>
        <v>-85.66</v>
      </c>
      <c r="J52">
        <f t="shared" si="2"/>
        <v>45.834556979110417</v>
      </c>
      <c r="K52">
        <f>(I52-AVERAGE($I$16:I$51))^2</f>
        <v>94.359637345679289</v>
      </c>
      <c r="L52">
        <f t="shared" si="3"/>
        <v>6.7701223754900042</v>
      </c>
    </row>
    <row r="53" spans="1:12" x14ac:dyDescent="0.3">
      <c r="A53" s="2">
        <v>31432</v>
      </c>
      <c r="B53">
        <v>155.1</v>
      </c>
      <c r="C53">
        <v>-52.1</v>
      </c>
      <c r="D53">
        <v>-53.16</v>
      </c>
      <c r="F53">
        <v>48213</v>
      </c>
      <c r="G53">
        <v>-95.263801574710001</v>
      </c>
      <c r="H53" s="2">
        <f t="shared" si="0"/>
        <v>44927</v>
      </c>
      <c r="I53">
        <f t="shared" si="1"/>
        <v>-85.66</v>
      </c>
      <c r="J53">
        <f t="shared" si="2"/>
        <v>92.233004686402367</v>
      </c>
      <c r="K53">
        <f>(I53-AVERAGE($I$16:I$51))^2</f>
        <v>94.359637345679289</v>
      </c>
      <c r="L53">
        <f t="shared" si="3"/>
        <v>9.6038015747100047</v>
      </c>
    </row>
    <row r="54" spans="1:12" x14ac:dyDescent="0.3">
      <c r="A54" s="2">
        <v>31437</v>
      </c>
      <c r="B54">
        <v>155.30000000000001</v>
      </c>
      <c r="C54">
        <v>-52.3</v>
      </c>
      <c r="D54">
        <v>-53.36</v>
      </c>
      <c r="F54">
        <v>48578</v>
      </c>
      <c r="G54">
        <v>-97.78148651123</v>
      </c>
      <c r="H54" s="2">
        <f t="shared" si="0"/>
        <v>45292</v>
      </c>
      <c r="I54">
        <f t="shared" si="1"/>
        <v>-85.66</v>
      </c>
      <c r="J54">
        <f t="shared" si="2"/>
        <v>146.93043524193092</v>
      </c>
      <c r="K54">
        <f>(I54-AVERAGE($I$16:I$51))^2</f>
        <v>94.359637345679289</v>
      </c>
      <c r="L54">
        <f t="shared" si="3"/>
        <v>12.121486511230003</v>
      </c>
    </row>
    <row r="55" spans="1:12" x14ac:dyDescent="0.3">
      <c r="A55" s="2">
        <v>31443</v>
      </c>
      <c r="B55">
        <v>155.15</v>
      </c>
      <c r="C55">
        <v>-52.15</v>
      </c>
      <c r="D55">
        <v>-53.21</v>
      </c>
      <c r="F55">
        <v>48944</v>
      </c>
      <c r="G55">
        <v>-99.973358154300001</v>
      </c>
      <c r="H55" s="2">
        <f t="shared" si="0"/>
        <v>45658</v>
      </c>
      <c r="I55">
        <f t="shared" si="1"/>
        <v>-85.66</v>
      </c>
      <c r="J55">
        <f t="shared" si="2"/>
        <v>204.87222165326645</v>
      </c>
      <c r="K55">
        <f>(I55-AVERAGE($I$16:I$51))^2</f>
        <v>94.359637345679289</v>
      </c>
      <c r="L55">
        <f t="shared" si="3"/>
        <v>14.313358154300005</v>
      </c>
    </row>
    <row r="56" spans="1:12" x14ac:dyDescent="0.3">
      <c r="A56" s="2">
        <v>31448</v>
      </c>
      <c r="B56">
        <v>155.15</v>
      </c>
      <c r="C56">
        <v>-52.15</v>
      </c>
      <c r="D56">
        <v>-53.21</v>
      </c>
      <c r="F56">
        <v>49309</v>
      </c>
      <c r="G56">
        <v>-102.4304733276</v>
      </c>
      <c r="H56" s="2">
        <f t="shared" si="0"/>
        <v>46023</v>
      </c>
      <c r="I56">
        <f t="shared" si="1"/>
        <v>-85.66</v>
      </c>
      <c r="J56">
        <f t="shared" si="2"/>
        <v>281.24877563174306</v>
      </c>
      <c r="K56">
        <f>(I56-AVERAGE($I$16:I$51))^2</f>
        <v>94.359637345679289</v>
      </c>
      <c r="L56">
        <f t="shared" si="3"/>
        <v>16.770473327600001</v>
      </c>
    </row>
    <row r="57" spans="1:12" x14ac:dyDescent="0.3">
      <c r="A57" s="2">
        <v>31453</v>
      </c>
      <c r="B57">
        <v>155.08000000000001</v>
      </c>
      <c r="C57">
        <v>-52.08</v>
      </c>
      <c r="D57">
        <v>-53.14</v>
      </c>
      <c r="F57">
        <v>49674</v>
      </c>
      <c r="G57">
        <v>-103.7997741699</v>
      </c>
      <c r="H57" s="2">
        <f t="shared" si="0"/>
        <v>46388</v>
      </c>
      <c r="I57">
        <f t="shared" si="1"/>
        <v>-85.66</v>
      </c>
      <c r="J57">
        <f t="shared" si="2"/>
        <v>329.05140693497151</v>
      </c>
      <c r="K57">
        <f>(I57-AVERAGE($I$16:I$51))^2</f>
        <v>94.359637345679289</v>
      </c>
      <c r="L57">
        <f t="shared" si="3"/>
        <v>18.139774169900008</v>
      </c>
    </row>
    <row r="58" spans="1:12" x14ac:dyDescent="0.3">
      <c r="A58" s="2">
        <v>31456</v>
      </c>
      <c r="B58">
        <v>155.11000000000001</v>
      </c>
      <c r="C58">
        <v>-52.11</v>
      </c>
      <c r="D58">
        <v>-53.17</v>
      </c>
      <c r="F58">
        <v>50039</v>
      </c>
      <c r="G58">
        <v>-105.12158966059999</v>
      </c>
      <c r="H58" s="2">
        <f t="shared" si="0"/>
        <v>46753</v>
      </c>
      <c r="I58">
        <f t="shared" si="1"/>
        <v>-85.66</v>
      </c>
      <c r="J58">
        <f t="shared" si="2"/>
        <v>378.75347211757276</v>
      </c>
      <c r="K58">
        <f>(I58-AVERAGE($I$16:I$51))^2</f>
        <v>94.359637345679289</v>
      </c>
      <c r="L58">
        <f t="shared" si="3"/>
        <v>19.461589660599998</v>
      </c>
    </row>
    <row r="59" spans="1:12" x14ac:dyDescent="0.3">
      <c r="A59" s="2">
        <v>31458</v>
      </c>
      <c r="B59">
        <v>155.16</v>
      </c>
      <c r="C59">
        <v>-52.16</v>
      </c>
      <c r="D59">
        <v>-53.22</v>
      </c>
      <c r="F59">
        <v>50405</v>
      </c>
      <c r="G59">
        <v>-106.3367233276</v>
      </c>
      <c r="H59" s="2">
        <f t="shared" si="0"/>
        <v>47119</v>
      </c>
      <c r="I59">
        <f t="shared" si="1"/>
        <v>-85.66</v>
      </c>
      <c r="J59">
        <f t="shared" si="2"/>
        <v>427.52688756611809</v>
      </c>
      <c r="K59">
        <f>(I59-AVERAGE($I$16:I$51))^2</f>
        <v>94.359637345679289</v>
      </c>
      <c r="L59">
        <f t="shared" si="3"/>
        <v>20.676723327600001</v>
      </c>
    </row>
    <row r="60" spans="1:12" x14ac:dyDescent="0.3">
      <c r="A60" s="2">
        <v>31463</v>
      </c>
      <c r="B60">
        <v>155.16</v>
      </c>
      <c r="C60">
        <v>-52.16</v>
      </c>
      <c r="D60">
        <v>-53.22</v>
      </c>
      <c r="F60">
        <v>50770</v>
      </c>
      <c r="G60">
        <v>-107.4215393066</v>
      </c>
      <c r="H60" s="2">
        <f t="shared" si="0"/>
        <v>47484</v>
      </c>
      <c r="I60">
        <f t="shared" si="1"/>
        <v>-85.66</v>
      </c>
      <c r="J60">
        <f t="shared" si="2"/>
        <v>473.56459299269682</v>
      </c>
      <c r="K60">
        <f>(I60-AVERAGE($I$16:I$51))^2</f>
        <v>94.359637345679289</v>
      </c>
      <c r="L60">
        <f t="shared" si="3"/>
        <v>21.7615393066</v>
      </c>
    </row>
    <row r="61" spans="1:12" x14ac:dyDescent="0.3">
      <c r="A61" s="2">
        <v>31468</v>
      </c>
      <c r="B61">
        <v>155.06</v>
      </c>
      <c r="C61">
        <v>-52.06</v>
      </c>
      <c r="D61">
        <v>-53.12</v>
      </c>
      <c r="F61">
        <v>51135</v>
      </c>
      <c r="G61">
        <v>-108.4068374634</v>
      </c>
      <c r="H61" s="2">
        <f t="shared" si="0"/>
        <v>47849</v>
      </c>
      <c r="I61">
        <f t="shared" si="1"/>
        <v>-85.66</v>
      </c>
      <c r="J61">
        <f t="shared" si="2"/>
        <v>517.41861458633764</v>
      </c>
      <c r="K61">
        <f>(I61-AVERAGE($I$16:I$51))^2</f>
        <v>94.359637345679289</v>
      </c>
      <c r="L61">
        <f t="shared" si="3"/>
        <v>22.746837463399999</v>
      </c>
    </row>
    <row r="62" spans="1:12" x14ac:dyDescent="0.3">
      <c r="A62" s="2">
        <v>31471</v>
      </c>
      <c r="B62">
        <v>155.06</v>
      </c>
      <c r="C62">
        <v>-52.06</v>
      </c>
      <c r="D62">
        <v>-53.12</v>
      </c>
      <c r="F62">
        <v>51500</v>
      </c>
      <c r="G62">
        <v>-109.3117141724</v>
      </c>
      <c r="H62" s="2">
        <f t="shared" si="0"/>
        <v>48214</v>
      </c>
      <c r="I62">
        <f t="shared" si="1"/>
        <v>-85.66</v>
      </c>
      <c r="J62">
        <f t="shared" si="2"/>
        <v>559.40358329290723</v>
      </c>
      <c r="K62">
        <f>(I62-AVERAGE($I$16:I$51))^2</f>
        <v>94.359637345679289</v>
      </c>
      <c r="L62">
        <f t="shared" si="3"/>
        <v>23.651714172400006</v>
      </c>
    </row>
    <row r="63" spans="1:12" x14ac:dyDescent="0.3">
      <c r="A63" s="2">
        <v>31476</v>
      </c>
      <c r="B63">
        <v>155.06</v>
      </c>
      <c r="C63">
        <v>-52.06</v>
      </c>
      <c r="D63">
        <v>-53.12</v>
      </c>
      <c r="F63">
        <v>51866</v>
      </c>
      <c r="G63">
        <v>-104.8488616943</v>
      </c>
      <c r="H63" s="2">
        <f t="shared" si="0"/>
        <v>48580</v>
      </c>
      <c r="I63">
        <f t="shared" si="1"/>
        <v>-85.66</v>
      </c>
      <c r="J63">
        <f t="shared" si="2"/>
        <v>368.21241312297394</v>
      </c>
      <c r="K63">
        <f>(I63-AVERAGE($I$16:I$51))^2</f>
        <v>94.359637345679289</v>
      </c>
      <c r="L63">
        <f t="shared" si="3"/>
        <v>19.188861694300002</v>
      </c>
    </row>
    <row r="64" spans="1:12" x14ac:dyDescent="0.3">
      <c r="A64" s="2">
        <v>31481</v>
      </c>
      <c r="B64">
        <v>155.11000000000001</v>
      </c>
      <c r="C64">
        <v>-52.11</v>
      </c>
      <c r="D64">
        <v>-53.17</v>
      </c>
      <c r="F64">
        <v>52231</v>
      </c>
      <c r="G64">
        <v>-102.5879821777</v>
      </c>
      <c r="H64" s="2">
        <f t="shared" si="0"/>
        <v>48945</v>
      </c>
      <c r="I64">
        <f t="shared" si="1"/>
        <v>-85.66</v>
      </c>
      <c r="J64">
        <f t="shared" si="2"/>
        <v>286.55658060852892</v>
      </c>
      <c r="K64">
        <f>(I64-AVERAGE($I$16:I$51))^2</f>
        <v>94.359637345679289</v>
      </c>
      <c r="L64">
        <f t="shared" si="3"/>
        <v>16.927982177700002</v>
      </c>
    </row>
    <row r="65" spans="1:12" x14ac:dyDescent="0.3">
      <c r="A65" s="2">
        <v>31486</v>
      </c>
      <c r="B65">
        <v>155.11000000000001</v>
      </c>
      <c r="C65">
        <v>-52.11</v>
      </c>
      <c r="D65">
        <v>-53.17</v>
      </c>
      <c r="F65">
        <v>52596</v>
      </c>
      <c r="G65">
        <v>-101.12251281739999</v>
      </c>
      <c r="H65" s="2">
        <f t="shared" si="0"/>
        <v>49310</v>
      </c>
      <c r="I65">
        <f t="shared" si="1"/>
        <v>-85.66</v>
      </c>
      <c r="J65">
        <f t="shared" si="2"/>
        <v>239.08930262825919</v>
      </c>
      <c r="K65">
        <f>(I65-AVERAGE($I$16:I$51))^2</f>
        <v>94.359637345679289</v>
      </c>
      <c r="L65">
        <f t="shared" si="3"/>
        <v>15.462512817399997</v>
      </c>
    </row>
    <row r="66" spans="1:12" x14ac:dyDescent="0.3">
      <c r="A66" s="2">
        <v>31491</v>
      </c>
      <c r="B66">
        <v>155.11000000000001</v>
      </c>
      <c r="C66">
        <v>-52.11</v>
      </c>
      <c r="D66">
        <v>-53.17</v>
      </c>
      <c r="F66">
        <v>52961</v>
      </c>
      <c r="G66">
        <v>-100.0687484741</v>
      </c>
      <c r="H66" s="2">
        <f t="shared" si="0"/>
        <v>49675</v>
      </c>
      <c r="I66">
        <f t="shared" si="1"/>
        <v>-85.66</v>
      </c>
      <c r="J66">
        <f t="shared" si="2"/>
        <v>207.61203258987931</v>
      </c>
      <c r="K66">
        <f>(I66-AVERAGE($I$16:I$51))^2</f>
        <v>94.359637345679289</v>
      </c>
      <c r="L66">
        <f t="shared" si="3"/>
        <v>14.408748474100008</v>
      </c>
    </row>
    <row r="67" spans="1:12" x14ac:dyDescent="0.3">
      <c r="A67" s="2">
        <v>31496</v>
      </c>
      <c r="B67">
        <v>155.15</v>
      </c>
      <c r="C67">
        <v>-52.15</v>
      </c>
      <c r="D67">
        <v>-53.21</v>
      </c>
      <c r="F67">
        <v>53327</v>
      </c>
      <c r="G67">
        <v>-99.276931762700002</v>
      </c>
      <c r="H67" s="2">
        <f t="shared" si="0"/>
        <v>50041</v>
      </c>
      <c r="I67">
        <f t="shared" si="1"/>
        <v>-85.66</v>
      </c>
      <c r="J67">
        <f t="shared" si="2"/>
        <v>185.42083063002829</v>
      </c>
      <c r="K67">
        <f>(I67-AVERAGE($I$16:I$51))^2</f>
        <v>94.359637345679289</v>
      </c>
      <c r="L67">
        <f t="shared" si="3"/>
        <v>13.616931762700005</v>
      </c>
    </row>
    <row r="68" spans="1:12" x14ac:dyDescent="0.3">
      <c r="A68" s="2">
        <v>31497</v>
      </c>
      <c r="B68">
        <v>155.55000000000001</v>
      </c>
      <c r="C68">
        <v>-52.55</v>
      </c>
      <c r="D68">
        <v>-53.61</v>
      </c>
      <c r="F68">
        <v>53692</v>
      </c>
      <c r="G68">
        <v>-98.673957824710001</v>
      </c>
      <c r="H68" s="2">
        <f t="shared" ref="H68:H82" si="4">$H$2+F68-$F$2+1</f>
        <v>50406</v>
      </c>
      <c r="I68">
        <f t="shared" ref="I68:I82" si="5">IFERROR(VLOOKUP(H68,A:D,4,FALSE),IFERROR(VLOOKUP(H68,A:D,4),0))</f>
        <v>-85.66</v>
      </c>
      <c r="J68">
        <f t="shared" si="2"/>
        <v>169.36309826333076</v>
      </c>
      <c r="K68">
        <f>(I68-AVERAGE($I$16:I$51))^2</f>
        <v>94.359637345679289</v>
      </c>
      <c r="L68">
        <f t="shared" si="3"/>
        <v>13.013957824710005</v>
      </c>
    </row>
    <row r="69" spans="1:12" x14ac:dyDescent="0.3">
      <c r="A69" s="2">
        <v>31502</v>
      </c>
      <c r="B69">
        <v>155.13999999999899</v>
      </c>
      <c r="C69">
        <v>-52.14</v>
      </c>
      <c r="D69">
        <v>-53.2</v>
      </c>
      <c r="F69">
        <v>54057</v>
      </c>
      <c r="G69">
        <v>-98.210678100590002</v>
      </c>
      <c r="H69" s="2">
        <f t="shared" si="4"/>
        <v>50771</v>
      </c>
      <c r="I69">
        <f t="shared" si="5"/>
        <v>-85.66</v>
      </c>
      <c r="J69">
        <f t="shared" si="2"/>
        <v>157.51952078462955</v>
      </c>
      <c r="K69">
        <f>(I69-AVERAGE($I$16:I$51))^2</f>
        <v>94.359637345679289</v>
      </c>
      <c r="L69">
        <f t="shared" si="3"/>
        <v>12.550678100590005</v>
      </c>
    </row>
    <row r="70" spans="1:12" x14ac:dyDescent="0.3">
      <c r="A70" s="2">
        <v>31507</v>
      </c>
      <c r="B70">
        <v>155.13999999999899</v>
      </c>
      <c r="C70">
        <v>-52.14</v>
      </c>
      <c r="D70">
        <v>-53.2</v>
      </c>
      <c r="F70">
        <v>54422</v>
      </c>
      <c r="G70">
        <v>-97.854766845699999</v>
      </c>
      <c r="H70" s="2">
        <f t="shared" si="4"/>
        <v>51136</v>
      </c>
      <c r="I70">
        <f t="shared" si="5"/>
        <v>-85.66</v>
      </c>
      <c r="J70">
        <f t="shared" si="2"/>
        <v>148.71233842098397</v>
      </c>
      <c r="K70">
        <f>(I70-AVERAGE($I$16:I$51))^2</f>
        <v>94.359637345679289</v>
      </c>
      <c r="L70">
        <f t="shared" si="3"/>
        <v>12.194766845700002</v>
      </c>
    </row>
    <row r="71" spans="1:12" x14ac:dyDescent="0.3">
      <c r="A71" s="2">
        <v>31512</v>
      </c>
      <c r="B71">
        <v>155.02000000000001</v>
      </c>
      <c r="C71">
        <v>-52.02</v>
      </c>
      <c r="D71">
        <v>-53.08</v>
      </c>
      <c r="F71">
        <v>54788</v>
      </c>
      <c r="G71">
        <v>-97.582550048830001</v>
      </c>
      <c r="H71" s="2">
        <f t="shared" si="4"/>
        <v>51502</v>
      </c>
      <c r="I71">
        <f t="shared" si="5"/>
        <v>-85.66</v>
      </c>
      <c r="J71">
        <f t="shared" si="2"/>
        <v>142.14719966685632</v>
      </c>
      <c r="K71">
        <f>(I71-AVERAGE($I$16:I$51))^2</f>
        <v>94.359637345679289</v>
      </c>
      <c r="L71">
        <f t="shared" si="3"/>
        <v>11.922550048830004</v>
      </c>
    </row>
    <row r="72" spans="1:12" x14ac:dyDescent="0.3">
      <c r="A72" s="2">
        <v>31517</v>
      </c>
      <c r="B72">
        <v>155.12</v>
      </c>
      <c r="C72">
        <v>-52.12</v>
      </c>
      <c r="D72">
        <v>-53.18</v>
      </c>
      <c r="F72">
        <v>55153</v>
      </c>
      <c r="G72">
        <v>-97.378440856929998</v>
      </c>
      <c r="H72" s="2">
        <f t="shared" si="4"/>
        <v>51867</v>
      </c>
      <c r="I72">
        <f t="shared" si="5"/>
        <v>-85.66</v>
      </c>
      <c r="J72">
        <f t="shared" si="2"/>
        <v>137.32185611736637</v>
      </c>
      <c r="K72">
        <f>(I72-AVERAGE($I$16:I$51))^2</f>
        <v>94.359637345679289</v>
      </c>
      <c r="L72">
        <f t="shared" si="3"/>
        <v>11.718440856930002</v>
      </c>
    </row>
    <row r="73" spans="1:12" x14ac:dyDescent="0.3">
      <c r="A73" s="2">
        <v>31522</v>
      </c>
      <c r="B73">
        <v>155.12</v>
      </c>
      <c r="C73">
        <v>-52.12</v>
      </c>
      <c r="D73">
        <v>-53.18</v>
      </c>
      <c r="F73">
        <v>55518</v>
      </c>
      <c r="G73">
        <v>-97.228309631350001</v>
      </c>
      <c r="H73" s="2">
        <f t="shared" si="4"/>
        <v>52232</v>
      </c>
      <c r="I73">
        <f t="shared" si="5"/>
        <v>-85.66</v>
      </c>
      <c r="J73">
        <f t="shared" si="2"/>
        <v>133.82578772678528</v>
      </c>
      <c r="K73">
        <f>(I73-AVERAGE($I$16:I$51))^2</f>
        <v>94.359637345679289</v>
      </c>
      <c r="L73">
        <f t="shared" si="3"/>
        <v>11.568309631350004</v>
      </c>
    </row>
    <row r="74" spans="1:12" x14ac:dyDescent="0.3">
      <c r="A74" s="2">
        <v>31527</v>
      </c>
      <c r="B74">
        <v>155.12</v>
      </c>
      <c r="C74">
        <v>-52.12</v>
      </c>
      <c r="D74">
        <v>-53.18</v>
      </c>
      <c r="F74">
        <v>55883</v>
      </c>
      <c r="G74">
        <v>-97.121826171880002</v>
      </c>
      <c r="H74" s="2">
        <f t="shared" si="4"/>
        <v>52597</v>
      </c>
      <c r="I74">
        <f t="shared" si="5"/>
        <v>-85.66</v>
      </c>
      <c r="J74">
        <f t="shared" si="2"/>
        <v>131.37345919439346</v>
      </c>
      <c r="K74">
        <f>(I74-AVERAGE($I$16:I$51))^2</f>
        <v>94.359637345679289</v>
      </c>
      <c r="L74">
        <f t="shared" si="3"/>
        <v>11.461826171880006</v>
      </c>
    </row>
    <row r="75" spans="1:12" x14ac:dyDescent="0.3">
      <c r="A75" s="2">
        <v>31532</v>
      </c>
      <c r="B75">
        <v>155.12</v>
      </c>
      <c r="C75">
        <v>-52.12</v>
      </c>
      <c r="D75">
        <v>-53.18</v>
      </c>
      <c r="F75">
        <v>56249</v>
      </c>
      <c r="G75">
        <v>-97.051315307620001</v>
      </c>
      <c r="H75" s="2">
        <f t="shared" si="4"/>
        <v>52963</v>
      </c>
      <c r="I75">
        <f t="shared" si="5"/>
        <v>-85.66</v>
      </c>
      <c r="J75">
        <f t="shared" si="2"/>
        <v>129.76206443761785</v>
      </c>
      <c r="K75">
        <f>(I75-AVERAGE($I$16:I$51))^2</f>
        <v>94.359637345679289</v>
      </c>
      <c r="L75">
        <f t="shared" si="3"/>
        <v>11.391315307620005</v>
      </c>
    </row>
    <row r="76" spans="1:12" x14ac:dyDescent="0.3">
      <c r="A76" s="2">
        <v>31537</v>
      </c>
      <c r="B76">
        <v>155.27000000000001</v>
      </c>
      <c r="C76">
        <v>-52.27</v>
      </c>
      <c r="D76">
        <v>-53.33</v>
      </c>
      <c r="F76">
        <v>56614</v>
      </c>
      <c r="G76">
        <v>-97.010391235349999</v>
      </c>
      <c r="H76" s="2">
        <f t="shared" si="4"/>
        <v>53328</v>
      </c>
      <c r="I76">
        <f t="shared" si="5"/>
        <v>-85.66</v>
      </c>
      <c r="J76">
        <f t="shared" si="2"/>
        <v>128.83138119551015</v>
      </c>
      <c r="K76">
        <f>(I76-AVERAGE($I$16:I$51))^2</f>
        <v>94.359637345679289</v>
      </c>
      <c r="L76">
        <f t="shared" si="3"/>
        <v>11.350391235350003</v>
      </c>
    </row>
    <row r="77" spans="1:12" x14ac:dyDescent="0.3">
      <c r="A77" s="2">
        <v>31542</v>
      </c>
      <c r="B77">
        <v>155.30000000000001</v>
      </c>
      <c r="C77">
        <v>-52.3</v>
      </c>
      <c r="D77">
        <v>-53.36</v>
      </c>
      <c r="F77">
        <v>56979</v>
      </c>
      <c r="G77">
        <v>-96.993873596189999</v>
      </c>
      <c r="H77" s="2">
        <f t="shared" si="4"/>
        <v>53693</v>
      </c>
      <c r="I77">
        <f t="shared" si="5"/>
        <v>-85.66</v>
      </c>
      <c r="J77">
        <f t="shared" si="2"/>
        <v>128.45669069441291</v>
      </c>
      <c r="K77">
        <f>(I77-AVERAGE($I$16:I$51))^2</f>
        <v>94.359637345679289</v>
      </c>
      <c r="L77">
        <f t="shared" si="3"/>
        <v>11.333873596190003</v>
      </c>
    </row>
    <row r="78" spans="1:12" x14ac:dyDescent="0.3">
      <c r="A78" s="2">
        <v>31547</v>
      </c>
      <c r="B78">
        <v>155.28</v>
      </c>
      <c r="C78">
        <v>-52.28</v>
      </c>
      <c r="D78">
        <v>-53.34</v>
      </c>
      <c r="F78">
        <v>57344</v>
      </c>
      <c r="G78">
        <v>-96.99757385254</v>
      </c>
      <c r="H78" s="2">
        <f t="shared" si="4"/>
        <v>54058</v>
      </c>
      <c r="I78">
        <f t="shared" si="5"/>
        <v>-85.66</v>
      </c>
      <c r="J78">
        <f t="shared" si="2"/>
        <v>128.54058086179879</v>
      </c>
      <c r="K78">
        <f>(I78-AVERAGE($I$16:I$51))^2</f>
        <v>94.359637345679289</v>
      </c>
      <c r="L78">
        <f t="shared" si="3"/>
        <v>11.337573852540004</v>
      </c>
    </row>
    <row r="79" spans="1:12" x14ac:dyDescent="0.3">
      <c r="A79" s="2">
        <v>31552</v>
      </c>
      <c r="B79">
        <v>155.26</v>
      </c>
      <c r="C79">
        <v>-52.26</v>
      </c>
      <c r="D79">
        <v>-53.32</v>
      </c>
      <c r="F79">
        <v>57710</v>
      </c>
      <c r="G79">
        <v>-97.01823425293</v>
      </c>
      <c r="H79" s="2">
        <f t="shared" si="4"/>
        <v>54424</v>
      </c>
      <c r="I79">
        <f t="shared" si="5"/>
        <v>-85.66</v>
      </c>
      <c r="J79">
        <f t="shared" si="2"/>
        <v>129.00948534443239</v>
      </c>
      <c r="K79">
        <f>(I79-AVERAGE($I$16:I$51))^2</f>
        <v>94.359637345679289</v>
      </c>
      <c r="L79">
        <f t="shared" si="3"/>
        <v>11.358234252930004</v>
      </c>
    </row>
    <row r="80" spans="1:12" x14ac:dyDescent="0.3">
      <c r="A80" s="2">
        <v>31555</v>
      </c>
      <c r="B80">
        <v>155.25</v>
      </c>
      <c r="C80">
        <v>-52.25</v>
      </c>
      <c r="D80">
        <v>-53.31</v>
      </c>
      <c r="F80">
        <v>58075</v>
      </c>
      <c r="G80">
        <v>-97.05280303955</v>
      </c>
      <c r="H80" s="2">
        <f t="shared" si="4"/>
        <v>54789</v>
      </c>
      <c r="I80">
        <f t="shared" si="5"/>
        <v>-85.66</v>
      </c>
      <c r="J80">
        <f t="shared" si="2"/>
        <v>129.79596109797978</v>
      </c>
      <c r="K80">
        <f>(I80-AVERAGE($I$16:I$51))^2</f>
        <v>94.359637345679289</v>
      </c>
      <c r="L80">
        <f t="shared" si="3"/>
        <v>11.392803039550003</v>
      </c>
    </row>
    <row r="81" spans="1:12" x14ac:dyDescent="0.3">
      <c r="A81" s="2">
        <v>31557</v>
      </c>
      <c r="B81">
        <v>155.27000000000001</v>
      </c>
      <c r="C81">
        <v>-52.27</v>
      </c>
      <c r="D81">
        <v>-53.33</v>
      </c>
      <c r="F81">
        <v>61727</v>
      </c>
      <c r="G81">
        <v>-97.807723999019998</v>
      </c>
      <c r="H81" s="2">
        <f t="shared" si="4"/>
        <v>58441</v>
      </c>
      <c r="I81">
        <f t="shared" si="5"/>
        <v>-85.66</v>
      </c>
      <c r="J81">
        <f t="shared" ref="J81:J82" si="6">(I81-G81)^2</f>
        <v>147.5671983563665</v>
      </c>
      <c r="K81">
        <f>(I81-AVERAGE($I$16:I$51))^2</f>
        <v>94.359637345679289</v>
      </c>
      <c r="L81">
        <f t="shared" ref="L81:L82" si="7">(I81-G81)</f>
        <v>12.147723999020002</v>
      </c>
    </row>
    <row r="82" spans="1:12" x14ac:dyDescent="0.3">
      <c r="A82" s="2">
        <v>31563</v>
      </c>
      <c r="B82">
        <v>155.33000000000001</v>
      </c>
      <c r="C82">
        <v>-52.33</v>
      </c>
      <c r="D82">
        <v>-53.39</v>
      </c>
      <c r="F82">
        <v>65380</v>
      </c>
      <c r="G82">
        <v>-98.788749694819998</v>
      </c>
      <c r="H82" s="2">
        <f t="shared" si="4"/>
        <v>62094</v>
      </c>
      <c r="I82">
        <f t="shared" si="5"/>
        <v>-85.66</v>
      </c>
      <c r="J82">
        <f t="shared" si="6"/>
        <v>172.36406854923629</v>
      </c>
      <c r="K82">
        <f>(I82-AVERAGE($I$16:I$51))^2</f>
        <v>94.359637345679289</v>
      </c>
      <c r="L82">
        <f t="shared" si="7"/>
        <v>13.128749694820002</v>
      </c>
    </row>
    <row r="83" spans="1:12" x14ac:dyDescent="0.3">
      <c r="A83" s="2">
        <v>31568</v>
      </c>
      <c r="B83">
        <v>155.46</v>
      </c>
      <c r="C83">
        <v>-52.46</v>
      </c>
      <c r="D83">
        <v>-53.52</v>
      </c>
    </row>
    <row r="84" spans="1:12" x14ac:dyDescent="0.3">
      <c r="A84" s="2">
        <v>31573</v>
      </c>
      <c r="B84">
        <v>155.54</v>
      </c>
      <c r="C84">
        <v>-52.54</v>
      </c>
      <c r="D84">
        <v>-53.6</v>
      </c>
    </row>
    <row r="85" spans="1:12" x14ac:dyDescent="0.3">
      <c r="A85" s="2">
        <v>31578</v>
      </c>
      <c r="B85">
        <v>155.59</v>
      </c>
      <c r="C85">
        <v>-52.59</v>
      </c>
      <c r="D85">
        <v>-53.65</v>
      </c>
    </row>
    <row r="86" spans="1:12" x14ac:dyDescent="0.3">
      <c r="A86" s="2">
        <v>31583</v>
      </c>
      <c r="B86">
        <v>155.63</v>
      </c>
      <c r="C86">
        <v>-52.63</v>
      </c>
      <c r="D86">
        <v>-53.69</v>
      </c>
    </row>
    <row r="87" spans="1:12" x14ac:dyDescent="0.3">
      <c r="A87" s="2">
        <v>31588</v>
      </c>
      <c r="B87">
        <v>155.69</v>
      </c>
      <c r="C87">
        <v>-52.69</v>
      </c>
      <c r="D87">
        <v>-53.75</v>
      </c>
    </row>
    <row r="88" spans="1:12" x14ac:dyDescent="0.3">
      <c r="A88" s="2">
        <v>31593</v>
      </c>
      <c r="B88">
        <v>155.76</v>
      </c>
      <c r="C88">
        <v>-52.76</v>
      </c>
      <c r="D88">
        <v>-53.82</v>
      </c>
    </row>
    <row r="89" spans="1:12" x14ac:dyDescent="0.3">
      <c r="A89" s="2">
        <v>31598</v>
      </c>
      <c r="B89">
        <v>155.76</v>
      </c>
      <c r="C89">
        <v>-52.76</v>
      </c>
      <c r="D89">
        <v>-53.82</v>
      </c>
    </row>
    <row r="90" spans="1:12" x14ac:dyDescent="0.3">
      <c r="A90" s="2">
        <v>31603</v>
      </c>
      <c r="B90">
        <v>155.91999999999899</v>
      </c>
      <c r="C90">
        <v>-52.92</v>
      </c>
      <c r="D90">
        <v>-53.98</v>
      </c>
    </row>
    <row r="91" spans="1:12" x14ac:dyDescent="0.3">
      <c r="A91" s="2">
        <v>31608</v>
      </c>
      <c r="B91">
        <v>156.02000000000001</v>
      </c>
      <c r="C91">
        <v>-53.02</v>
      </c>
      <c r="D91">
        <v>-54.08</v>
      </c>
    </row>
    <row r="92" spans="1:12" x14ac:dyDescent="0.3">
      <c r="A92" s="2">
        <v>31611</v>
      </c>
      <c r="B92">
        <v>156.05000000000001</v>
      </c>
      <c r="C92">
        <v>-53.05</v>
      </c>
      <c r="D92">
        <v>-54.11</v>
      </c>
    </row>
    <row r="93" spans="1:12" x14ac:dyDescent="0.3">
      <c r="A93" s="2">
        <v>31613</v>
      </c>
      <c r="B93">
        <v>156</v>
      </c>
      <c r="C93">
        <v>-53</v>
      </c>
      <c r="D93">
        <v>-54.06</v>
      </c>
    </row>
    <row r="94" spans="1:12" x14ac:dyDescent="0.3">
      <c r="A94" s="2">
        <v>31618</v>
      </c>
      <c r="B94">
        <v>155.88999999999899</v>
      </c>
      <c r="C94">
        <v>-52.89</v>
      </c>
      <c r="D94">
        <v>-53.95</v>
      </c>
    </row>
    <row r="95" spans="1:12" x14ac:dyDescent="0.3">
      <c r="A95" s="2">
        <v>31624</v>
      </c>
      <c r="B95">
        <v>155.88999999999899</v>
      </c>
      <c r="C95">
        <v>-52.89</v>
      </c>
      <c r="D95">
        <v>-53.95</v>
      </c>
    </row>
    <row r="96" spans="1:12" x14ac:dyDescent="0.3">
      <c r="A96" s="2">
        <v>31629</v>
      </c>
      <c r="B96">
        <v>156.03</v>
      </c>
      <c r="C96">
        <v>-53.03</v>
      </c>
      <c r="D96">
        <v>-54.09</v>
      </c>
    </row>
    <row r="97" spans="1:4" x14ac:dyDescent="0.3">
      <c r="A97" s="2">
        <v>31634</v>
      </c>
      <c r="B97">
        <v>156.04</v>
      </c>
      <c r="C97">
        <v>-53.04</v>
      </c>
      <c r="D97">
        <v>-54.1</v>
      </c>
    </row>
    <row r="98" spans="1:4" x14ac:dyDescent="0.3">
      <c r="A98" s="2">
        <v>31639</v>
      </c>
      <c r="B98">
        <v>155.979999999999</v>
      </c>
      <c r="C98">
        <v>-52.98</v>
      </c>
      <c r="D98">
        <v>-54.04</v>
      </c>
    </row>
    <row r="99" spans="1:4" x14ac:dyDescent="0.3">
      <c r="A99" s="2">
        <v>31644</v>
      </c>
      <c r="B99">
        <v>155.9</v>
      </c>
      <c r="C99">
        <v>-52.9</v>
      </c>
      <c r="D99">
        <v>-53.96</v>
      </c>
    </row>
    <row r="100" spans="1:4" x14ac:dyDescent="0.3">
      <c r="A100" s="2">
        <v>31645</v>
      </c>
      <c r="B100">
        <v>155.9</v>
      </c>
      <c r="C100">
        <v>-52.9</v>
      </c>
      <c r="D100">
        <v>-53.96</v>
      </c>
    </row>
    <row r="101" spans="1:4" x14ac:dyDescent="0.3">
      <c r="A101" s="2">
        <v>31649</v>
      </c>
      <c r="B101">
        <v>156.01</v>
      </c>
      <c r="C101">
        <v>-53.01</v>
      </c>
      <c r="D101">
        <v>-54.07</v>
      </c>
    </row>
    <row r="102" spans="1:4" x14ac:dyDescent="0.3">
      <c r="A102" s="2">
        <v>31654</v>
      </c>
      <c r="B102">
        <v>156.07</v>
      </c>
      <c r="C102">
        <v>-53.07</v>
      </c>
      <c r="D102">
        <v>-54.13</v>
      </c>
    </row>
    <row r="103" spans="1:4" x14ac:dyDescent="0.3">
      <c r="A103" s="2">
        <v>31655</v>
      </c>
      <c r="B103">
        <v>156.07</v>
      </c>
      <c r="C103">
        <v>-53.07</v>
      </c>
      <c r="D103">
        <v>-54.13</v>
      </c>
    </row>
    <row r="104" spans="1:4" x14ac:dyDescent="0.3">
      <c r="A104" s="2">
        <v>31660</v>
      </c>
      <c r="B104">
        <v>156.06</v>
      </c>
      <c r="C104">
        <v>-53.06</v>
      </c>
      <c r="D104">
        <v>-54.12</v>
      </c>
    </row>
    <row r="105" spans="1:4" x14ac:dyDescent="0.3">
      <c r="A105" s="2">
        <v>31665</v>
      </c>
      <c r="B105">
        <v>156.16</v>
      </c>
      <c r="C105">
        <v>-53.16</v>
      </c>
      <c r="D105">
        <v>-54.22</v>
      </c>
    </row>
    <row r="106" spans="1:4" x14ac:dyDescent="0.3">
      <c r="A106" s="2">
        <v>31670</v>
      </c>
      <c r="B106">
        <v>156.26</v>
      </c>
      <c r="C106">
        <v>-53.26</v>
      </c>
      <c r="D106">
        <v>-54.32</v>
      </c>
    </row>
    <row r="107" spans="1:4" x14ac:dyDescent="0.3">
      <c r="A107" s="2">
        <v>31675</v>
      </c>
      <c r="B107">
        <v>156.32</v>
      </c>
      <c r="C107">
        <v>-53.32</v>
      </c>
      <c r="D107">
        <v>-54.38</v>
      </c>
    </row>
    <row r="108" spans="1:4" x14ac:dyDescent="0.3">
      <c r="A108" s="2">
        <v>31680</v>
      </c>
      <c r="B108">
        <v>156.37</v>
      </c>
      <c r="C108">
        <v>-53.37</v>
      </c>
      <c r="D108">
        <v>-54.43</v>
      </c>
    </row>
    <row r="109" spans="1:4" x14ac:dyDescent="0.3">
      <c r="A109" s="2">
        <v>31685</v>
      </c>
      <c r="B109">
        <v>156.46</v>
      </c>
      <c r="C109">
        <v>-53.46</v>
      </c>
      <c r="D109">
        <v>-54.52</v>
      </c>
    </row>
    <row r="110" spans="1:4" x14ac:dyDescent="0.3">
      <c r="A110" s="2">
        <v>31690</v>
      </c>
      <c r="B110">
        <v>156.479999999999</v>
      </c>
      <c r="C110">
        <v>-53.48</v>
      </c>
      <c r="D110">
        <v>-54.54</v>
      </c>
    </row>
    <row r="111" spans="1:4" x14ac:dyDescent="0.3">
      <c r="A111" s="2">
        <v>31695</v>
      </c>
      <c r="B111">
        <v>156.63999999999899</v>
      </c>
      <c r="C111">
        <v>-53.64</v>
      </c>
      <c r="D111">
        <v>-54.7</v>
      </c>
    </row>
    <row r="112" spans="1:4" x14ac:dyDescent="0.3">
      <c r="A112" s="2">
        <v>31700</v>
      </c>
      <c r="B112">
        <v>156.57</v>
      </c>
      <c r="C112">
        <v>-53.57</v>
      </c>
      <c r="D112">
        <v>-54.63</v>
      </c>
    </row>
    <row r="113" spans="1:4" x14ac:dyDescent="0.3">
      <c r="A113" s="2">
        <v>31705</v>
      </c>
      <c r="B113">
        <v>156.66999999999899</v>
      </c>
      <c r="C113">
        <v>-53.67</v>
      </c>
      <c r="D113">
        <v>-54.73</v>
      </c>
    </row>
    <row r="114" spans="1:4" x14ac:dyDescent="0.3">
      <c r="A114" s="2">
        <v>31710</v>
      </c>
      <c r="B114">
        <v>156.729999999999</v>
      </c>
      <c r="C114">
        <v>-53.73</v>
      </c>
      <c r="D114">
        <v>-54.79</v>
      </c>
    </row>
    <row r="115" spans="1:4" x14ac:dyDescent="0.3">
      <c r="A115" s="2">
        <v>31716</v>
      </c>
      <c r="B115">
        <v>156.80000000000001</v>
      </c>
      <c r="C115">
        <v>-53.8</v>
      </c>
      <c r="D115">
        <v>-54.86</v>
      </c>
    </row>
    <row r="116" spans="1:4" x14ac:dyDescent="0.3">
      <c r="A116" s="2">
        <v>31721</v>
      </c>
      <c r="B116">
        <v>156.75</v>
      </c>
      <c r="C116">
        <v>-53.75</v>
      </c>
      <c r="D116">
        <v>-54.81</v>
      </c>
    </row>
    <row r="117" spans="1:4" x14ac:dyDescent="0.3">
      <c r="A117" s="2">
        <v>31726</v>
      </c>
      <c r="B117">
        <v>156.82</v>
      </c>
      <c r="C117">
        <v>-53.82</v>
      </c>
      <c r="D117">
        <v>-54.88</v>
      </c>
    </row>
    <row r="118" spans="1:4" x14ac:dyDescent="0.3">
      <c r="A118" s="2">
        <v>31731</v>
      </c>
      <c r="B118">
        <v>156.87</v>
      </c>
      <c r="C118">
        <v>-53.87</v>
      </c>
      <c r="D118">
        <v>-54.93</v>
      </c>
    </row>
    <row r="119" spans="1:4" x14ac:dyDescent="0.3">
      <c r="A119" s="2">
        <v>31736</v>
      </c>
      <c r="B119">
        <v>156.85</v>
      </c>
      <c r="C119">
        <v>-53.85</v>
      </c>
      <c r="D119">
        <v>-54.91</v>
      </c>
    </row>
    <row r="120" spans="1:4" x14ac:dyDescent="0.3">
      <c r="A120" s="2">
        <v>31741</v>
      </c>
      <c r="B120">
        <v>156.88999999999899</v>
      </c>
      <c r="C120">
        <v>-53.89</v>
      </c>
      <c r="D120">
        <v>-54.95</v>
      </c>
    </row>
    <row r="121" spans="1:4" x14ac:dyDescent="0.3">
      <c r="A121" s="2">
        <v>31746</v>
      </c>
      <c r="B121">
        <v>156.94</v>
      </c>
      <c r="C121">
        <v>-53.94</v>
      </c>
      <c r="D121">
        <v>-55</v>
      </c>
    </row>
    <row r="122" spans="1:4" x14ac:dyDescent="0.3">
      <c r="A122" s="2">
        <v>31750</v>
      </c>
      <c r="B122">
        <v>156.81</v>
      </c>
      <c r="C122">
        <v>-53.81</v>
      </c>
      <c r="D122">
        <v>-54.87</v>
      </c>
    </row>
    <row r="123" spans="1:4" x14ac:dyDescent="0.3">
      <c r="A123" s="2">
        <v>31751</v>
      </c>
      <c r="B123">
        <v>156.91</v>
      </c>
      <c r="C123">
        <v>-53.91</v>
      </c>
      <c r="D123">
        <v>-54.97</v>
      </c>
    </row>
    <row r="124" spans="1:4" x14ac:dyDescent="0.3">
      <c r="A124" s="2">
        <v>31756</v>
      </c>
      <c r="B124">
        <v>156.87</v>
      </c>
      <c r="C124">
        <v>-53.87</v>
      </c>
      <c r="D124">
        <v>-54.93</v>
      </c>
    </row>
    <row r="125" spans="1:4" x14ac:dyDescent="0.3">
      <c r="A125" s="2">
        <v>31761</v>
      </c>
      <c r="B125">
        <v>156.91999999999899</v>
      </c>
      <c r="C125">
        <v>-53.92</v>
      </c>
      <c r="D125">
        <v>-54.98</v>
      </c>
    </row>
    <row r="126" spans="1:4" x14ac:dyDescent="0.3">
      <c r="A126" s="2">
        <v>31766</v>
      </c>
      <c r="B126">
        <v>156.91</v>
      </c>
      <c r="C126">
        <v>-53.91</v>
      </c>
      <c r="D126">
        <v>-54.97</v>
      </c>
    </row>
    <row r="127" spans="1:4" x14ac:dyDescent="0.3">
      <c r="A127" s="2">
        <v>31771</v>
      </c>
      <c r="B127">
        <v>156.77000000000001</v>
      </c>
      <c r="C127">
        <v>-53.77</v>
      </c>
      <c r="D127">
        <v>-54.83</v>
      </c>
    </row>
    <row r="128" spans="1:4" x14ac:dyDescent="0.3">
      <c r="A128" s="2">
        <v>31777</v>
      </c>
      <c r="B128">
        <v>156.85</v>
      </c>
      <c r="C128">
        <v>-53.85</v>
      </c>
      <c r="D128">
        <v>-54.91</v>
      </c>
    </row>
    <row r="129" spans="1:4" x14ac:dyDescent="0.3">
      <c r="A129" s="2">
        <v>31782</v>
      </c>
      <c r="B129">
        <v>156.81</v>
      </c>
      <c r="C129">
        <v>-53.81</v>
      </c>
      <c r="D129">
        <v>-54.87</v>
      </c>
    </row>
    <row r="130" spans="1:4" x14ac:dyDescent="0.3">
      <c r="A130" s="2">
        <v>31787</v>
      </c>
      <c r="B130">
        <v>156.81</v>
      </c>
      <c r="C130">
        <v>-53.81</v>
      </c>
      <c r="D130">
        <v>-54.87</v>
      </c>
    </row>
    <row r="131" spans="1:4" x14ac:dyDescent="0.3">
      <c r="A131" s="2">
        <v>31792</v>
      </c>
      <c r="B131">
        <v>156.83000000000001</v>
      </c>
      <c r="C131">
        <v>-53.83</v>
      </c>
      <c r="D131">
        <v>-54.89</v>
      </c>
    </row>
    <row r="132" spans="1:4" x14ac:dyDescent="0.3">
      <c r="A132" s="2">
        <v>31797</v>
      </c>
      <c r="B132">
        <v>156.69</v>
      </c>
      <c r="C132">
        <v>-53.69</v>
      </c>
      <c r="D132">
        <v>-54.75</v>
      </c>
    </row>
    <row r="133" spans="1:4" x14ac:dyDescent="0.3">
      <c r="A133" s="2">
        <v>31802</v>
      </c>
      <c r="B133">
        <v>156.66999999999899</v>
      </c>
      <c r="C133">
        <v>-53.67</v>
      </c>
      <c r="D133">
        <v>-54.73</v>
      </c>
    </row>
    <row r="134" spans="1:4" x14ac:dyDescent="0.3">
      <c r="A134" s="2">
        <v>31808</v>
      </c>
      <c r="B134">
        <v>156.59</v>
      </c>
      <c r="C134">
        <v>-53.59</v>
      </c>
      <c r="D134">
        <v>-54.65</v>
      </c>
    </row>
    <row r="135" spans="1:4" x14ac:dyDescent="0.3">
      <c r="A135" s="2">
        <v>31813</v>
      </c>
      <c r="B135">
        <v>156.74</v>
      </c>
      <c r="C135">
        <v>-53.74</v>
      </c>
      <c r="D135">
        <v>-54.8</v>
      </c>
    </row>
    <row r="136" spans="1:4" x14ac:dyDescent="0.3">
      <c r="A136" s="2">
        <v>31818</v>
      </c>
      <c r="B136">
        <v>156.74</v>
      </c>
      <c r="C136">
        <v>-53.74</v>
      </c>
      <c r="D136">
        <v>-54.8</v>
      </c>
    </row>
    <row r="137" spans="1:4" x14ac:dyDescent="0.3">
      <c r="A137" s="2">
        <v>31821</v>
      </c>
      <c r="B137">
        <v>156.74</v>
      </c>
      <c r="C137">
        <v>-53.74</v>
      </c>
      <c r="D137">
        <v>-54.8</v>
      </c>
    </row>
    <row r="138" spans="1:4" x14ac:dyDescent="0.3">
      <c r="A138" s="2">
        <v>31823</v>
      </c>
      <c r="B138">
        <v>156.79</v>
      </c>
      <c r="C138">
        <v>-53.79</v>
      </c>
      <c r="D138">
        <v>-54.85</v>
      </c>
    </row>
    <row r="139" spans="1:4" x14ac:dyDescent="0.3">
      <c r="A139" s="2">
        <v>31828</v>
      </c>
      <c r="B139">
        <v>156.79</v>
      </c>
      <c r="C139">
        <v>-53.79</v>
      </c>
      <c r="D139">
        <v>-54.85</v>
      </c>
    </row>
    <row r="140" spans="1:4" x14ac:dyDescent="0.3">
      <c r="A140" s="2">
        <v>31833</v>
      </c>
      <c r="B140">
        <v>156.77000000000001</v>
      </c>
      <c r="C140">
        <v>-53.77</v>
      </c>
      <c r="D140">
        <v>-54.83</v>
      </c>
    </row>
    <row r="141" spans="1:4" x14ac:dyDescent="0.3">
      <c r="A141" s="2">
        <v>31836</v>
      </c>
      <c r="B141">
        <v>156.80000000000001</v>
      </c>
      <c r="C141">
        <v>-53.8</v>
      </c>
      <c r="D141">
        <v>-54.86</v>
      </c>
    </row>
    <row r="142" spans="1:4" x14ac:dyDescent="0.3">
      <c r="A142" s="2">
        <v>31841</v>
      </c>
      <c r="B142">
        <v>156.77000000000001</v>
      </c>
      <c r="C142">
        <v>-53.77</v>
      </c>
      <c r="D142">
        <v>-54.83</v>
      </c>
    </row>
    <row r="143" spans="1:4" x14ac:dyDescent="0.3">
      <c r="A143" s="2">
        <v>31846</v>
      </c>
      <c r="B143">
        <v>156.68</v>
      </c>
      <c r="C143">
        <v>-53.68</v>
      </c>
      <c r="D143">
        <v>-54.74</v>
      </c>
    </row>
    <row r="144" spans="1:4" x14ac:dyDescent="0.3">
      <c r="A144" s="2">
        <v>31851</v>
      </c>
      <c r="B144">
        <v>156.69</v>
      </c>
      <c r="C144">
        <v>-53.69</v>
      </c>
      <c r="D144">
        <v>-54.75</v>
      </c>
    </row>
    <row r="145" spans="1:4" x14ac:dyDescent="0.3">
      <c r="A145" s="2">
        <v>31852</v>
      </c>
      <c r="B145">
        <v>156.69</v>
      </c>
      <c r="C145">
        <v>-53.69</v>
      </c>
      <c r="D145">
        <v>-54.75</v>
      </c>
    </row>
    <row r="146" spans="1:4" x14ac:dyDescent="0.3">
      <c r="A146" s="2">
        <v>31856</v>
      </c>
      <c r="B146">
        <v>156.65</v>
      </c>
      <c r="C146">
        <v>-53.65</v>
      </c>
      <c r="D146">
        <v>-54.71</v>
      </c>
    </row>
    <row r="147" spans="1:4" x14ac:dyDescent="0.3">
      <c r="A147" s="2">
        <v>31861</v>
      </c>
      <c r="B147">
        <v>156.72</v>
      </c>
      <c r="C147">
        <v>-53.72</v>
      </c>
      <c r="D147">
        <v>-54.78</v>
      </c>
    </row>
    <row r="148" spans="1:4" x14ac:dyDescent="0.3">
      <c r="A148" s="2">
        <v>31867</v>
      </c>
      <c r="B148">
        <v>156.71</v>
      </c>
      <c r="C148">
        <v>-53.71</v>
      </c>
      <c r="D148">
        <v>-54.77</v>
      </c>
    </row>
    <row r="149" spans="1:4" x14ac:dyDescent="0.3">
      <c r="A149" s="2">
        <v>31872</v>
      </c>
      <c r="B149">
        <v>156.63999999999899</v>
      </c>
      <c r="C149">
        <v>-53.64</v>
      </c>
      <c r="D149">
        <v>-54.7</v>
      </c>
    </row>
    <row r="150" spans="1:4" x14ac:dyDescent="0.3">
      <c r="A150" s="2">
        <v>31877</v>
      </c>
      <c r="B150">
        <v>156.72</v>
      </c>
      <c r="C150">
        <v>-53.72</v>
      </c>
      <c r="D150">
        <v>-54.78</v>
      </c>
    </row>
    <row r="151" spans="1:4" x14ac:dyDescent="0.3">
      <c r="A151" s="2">
        <v>31882</v>
      </c>
      <c r="B151">
        <v>156.83000000000001</v>
      </c>
      <c r="C151">
        <v>-53.83</v>
      </c>
      <c r="D151">
        <v>-54.89</v>
      </c>
    </row>
    <row r="152" spans="1:4" x14ac:dyDescent="0.3">
      <c r="A152" s="2">
        <v>31887</v>
      </c>
      <c r="B152">
        <v>156.63</v>
      </c>
      <c r="C152">
        <v>-53.63</v>
      </c>
      <c r="D152">
        <v>-54.69</v>
      </c>
    </row>
    <row r="153" spans="1:4" x14ac:dyDescent="0.3">
      <c r="A153" s="2">
        <v>31892</v>
      </c>
      <c r="B153">
        <v>156.65</v>
      </c>
      <c r="C153">
        <v>-53.65</v>
      </c>
      <c r="D153">
        <v>-54.71</v>
      </c>
    </row>
    <row r="154" spans="1:4" x14ac:dyDescent="0.3">
      <c r="A154" s="2">
        <v>31897</v>
      </c>
      <c r="B154">
        <v>156.52000000000001</v>
      </c>
      <c r="C154">
        <v>-53.52</v>
      </c>
      <c r="D154">
        <v>-54.58</v>
      </c>
    </row>
    <row r="155" spans="1:4" x14ac:dyDescent="0.3">
      <c r="A155" s="2">
        <v>31902</v>
      </c>
      <c r="B155">
        <v>156.62</v>
      </c>
      <c r="C155">
        <v>-53.62</v>
      </c>
      <c r="D155">
        <v>-54.68</v>
      </c>
    </row>
    <row r="156" spans="1:4" x14ac:dyDescent="0.3">
      <c r="A156" s="2">
        <v>31907</v>
      </c>
      <c r="B156">
        <v>156.66</v>
      </c>
      <c r="C156">
        <v>-53.66</v>
      </c>
      <c r="D156">
        <v>-54.72</v>
      </c>
    </row>
    <row r="157" spans="1:4" x14ac:dyDescent="0.3">
      <c r="A157" s="2">
        <v>31912</v>
      </c>
      <c r="B157">
        <v>156.74</v>
      </c>
      <c r="C157">
        <v>-53.74</v>
      </c>
      <c r="D157">
        <v>-54.8</v>
      </c>
    </row>
    <row r="158" spans="1:4" x14ac:dyDescent="0.3">
      <c r="A158" s="2">
        <v>31917</v>
      </c>
      <c r="B158">
        <v>156.76</v>
      </c>
      <c r="C158">
        <v>-53.76</v>
      </c>
      <c r="D158">
        <v>-54.82</v>
      </c>
    </row>
    <row r="159" spans="1:4" x14ac:dyDescent="0.3">
      <c r="A159" s="2">
        <v>31922</v>
      </c>
      <c r="B159">
        <v>156.79</v>
      </c>
      <c r="C159">
        <v>-53.79</v>
      </c>
      <c r="D159">
        <v>-54.85</v>
      </c>
    </row>
    <row r="160" spans="1:4" x14ac:dyDescent="0.3">
      <c r="A160" s="2">
        <v>31928</v>
      </c>
      <c r="B160">
        <v>156.80000000000001</v>
      </c>
      <c r="C160">
        <v>-53.8</v>
      </c>
      <c r="D160">
        <v>-54.86</v>
      </c>
    </row>
    <row r="161" spans="1:4" x14ac:dyDescent="0.3">
      <c r="A161" s="2">
        <v>31933</v>
      </c>
      <c r="B161">
        <v>156.69</v>
      </c>
      <c r="C161">
        <v>-53.69</v>
      </c>
      <c r="D161">
        <v>-54.75</v>
      </c>
    </row>
    <row r="162" spans="1:4" x14ac:dyDescent="0.3">
      <c r="A162" s="2">
        <v>31938</v>
      </c>
      <c r="B162">
        <v>156.83000000000001</v>
      </c>
      <c r="C162">
        <v>-53.83</v>
      </c>
      <c r="D162">
        <v>-54.89</v>
      </c>
    </row>
    <row r="163" spans="1:4" x14ac:dyDescent="0.3">
      <c r="A163" s="2">
        <v>31943</v>
      </c>
      <c r="B163">
        <v>156.84</v>
      </c>
      <c r="C163">
        <v>-53.84</v>
      </c>
      <c r="D163">
        <v>-54.9</v>
      </c>
    </row>
    <row r="164" spans="1:4" x14ac:dyDescent="0.3">
      <c r="A164" s="2">
        <v>31948</v>
      </c>
      <c r="B164">
        <v>156.91999999999899</v>
      </c>
      <c r="C164">
        <v>-53.92</v>
      </c>
      <c r="D164">
        <v>-54.98</v>
      </c>
    </row>
    <row r="165" spans="1:4" x14ac:dyDescent="0.3">
      <c r="A165" s="2">
        <v>31953</v>
      </c>
      <c r="B165">
        <v>157</v>
      </c>
      <c r="C165">
        <v>-54</v>
      </c>
      <c r="D165">
        <v>-55.06</v>
      </c>
    </row>
    <row r="166" spans="1:4" x14ac:dyDescent="0.3">
      <c r="A166" s="2">
        <v>31958</v>
      </c>
      <c r="B166">
        <v>157.11000000000001</v>
      </c>
      <c r="C166">
        <v>-54.11</v>
      </c>
      <c r="D166">
        <v>-55.17</v>
      </c>
    </row>
    <row r="167" spans="1:4" x14ac:dyDescent="0.3">
      <c r="A167" s="2">
        <v>31963</v>
      </c>
      <c r="B167">
        <v>157.06</v>
      </c>
      <c r="C167">
        <v>-54.06</v>
      </c>
      <c r="D167">
        <v>-55.12</v>
      </c>
    </row>
    <row r="168" spans="1:4" x14ac:dyDescent="0.3">
      <c r="A168" s="2">
        <v>31968</v>
      </c>
      <c r="B168">
        <v>157.16999999999899</v>
      </c>
      <c r="C168">
        <v>-54.17</v>
      </c>
      <c r="D168">
        <v>-55.23</v>
      </c>
    </row>
    <row r="169" spans="1:4" x14ac:dyDescent="0.3">
      <c r="A169" s="2">
        <v>31973</v>
      </c>
      <c r="B169">
        <v>157.18</v>
      </c>
      <c r="C169">
        <v>-54.18</v>
      </c>
      <c r="D169">
        <v>-55.24</v>
      </c>
    </row>
    <row r="170" spans="1:4" x14ac:dyDescent="0.3">
      <c r="A170" s="2">
        <v>31978</v>
      </c>
      <c r="B170">
        <v>157.32</v>
      </c>
      <c r="C170">
        <v>-54.32</v>
      </c>
      <c r="D170">
        <v>-55.38</v>
      </c>
    </row>
    <row r="171" spans="1:4" x14ac:dyDescent="0.3">
      <c r="A171" s="2">
        <v>31983</v>
      </c>
      <c r="B171">
        <v>157.41999999999899</v>
      </c>
      <c r="C171">
        <v>-54.42</v>
      </c>
      <c r="D171">
        <v>-55.48</v>
      </c>
    </row>
    <row r="172" spans="1:4" x14ac:dyDescent="0.3">
      <c r="A172" s="2">
        <v>31994</v>
      </c>
      <c r="B172">
        <v>157.51</v>
      </c>
      <c r="C172">
        <v>-54.51</v>
      </c>
      <c r="D172">
        <v>-55.57</v>
      </c>
    </row>
    <row r="173" spans="1:4" x14ac:dyDescent="0.3">
      <c r="A173" s="2">
        <v>31999</v>
      </c>
      <c r="B173">
        <v>157.55000000000001</v>
      </c>
      <c r="C173">
        <v>-54.55</v>
      </c>
      <c r="D173">
        <v>-55.61</v>
      </c>
    </row>
    <row r="174" spans="1:4" x14ac:dyDescent="0.3">
      <c r="A174" s="2">
        <v>32004</v>
      </c>
      <c r="B174">
        <v>157.69999999999899</v>
      </c>
      <c r="C174">
        <v>-54.7</v>
      </c>
      <c r="D174">
        <v>-55.76</v>
      </c>
    </row>
    <row r="175" spans="1:4" x14ac:dyDescent="0.3">
      <c r="A175" s="2">
        <v>32009</v>
      </c>
      <c r="B175">
        <v>157.80000000000001</v>
      </c>
      <c r="C175">
        <v>-54.8</v>
      </c>
      <c r="D175">
        <v>-55.86</v>
      </c>
    </row>
    <row r="176" spans="1:4" x14ac:dyDescent="0.3">
      <c r="A176" s="2">
        <v>32014</v>
      </c>
      <c r="B176">
        <v>157.97</v>
      </c>
      <c r="C176">
        <v>-54.97</v>
      </c>
      <c r="D176">
        <v>-56.03</v>
      </c>
    </row>
    <row r="177" spans="1:4" x14ac:dyDescent="0.3">
      <c r="A177" s="2">
        <v>32025</v>
      </c>
      <c r="B177">
        <v>158.1</v>
      </c>
      <c r="C177">
        <v>-55.1</v>
      </c>
      <c r="D177">
        <v>-56.16</v>
      </c>
    </row>
    <row r="178" spans="1:4" x14ac:dyDescent="0.3">
      <c r="A178" s="2">
        <v>32030</v>
      </c>
      <c r="B178">
        <v>158.06</v>
      </c>
      <c r="C178">
        <v>-55.06</v>
      </c>
      <c r="D178">
        <v>-56.12</v>
      </c>
    </row>
    <row r="179" spans="1:4" x14ac:dyDescent="0.3">
      <c r="A179" s="2">
        <v>32035</v>
      </c>
      <c r="B179">
        <v>158.02000000000001</v>
      </c>
      <c r="C179">
        <v>-55.02</v>
      </c>
      <c r="D179">
        <v>-56.08</v>
      </c>
    </row>
    <row r="180" spans="1:4" x14ac:dyDescent="0.3">
      <c r="A180" s="2">
        <v>32040</v>
      </c>
      <c r="B180">
        <v>158.08000000000001</v>
      </c>
      <c r="C180">
        <v>-55.08</v>
      </c>
      <c r="D180">
        <v>-56.14</v>
      </c>
    </row>
    <row r="181" spans="1:4" x14ac:dyDescent="0.3">
      <c r="A181" s="2">
        <v>32045</v>
      </c>
      <c r="B181">
        <v>158.1</v>
      </c>
      <c r="C181">
        <v>-55.1</v>
      </c>
      <c r="D181">
        <v>-56.16</v>
      </c>
    </row>
    <row r="182" spans="1:4" x14ac:dyDescent="0.3">
      <c r="A182" s="2">
        <v>32055</v>
      </c>
      <c r="B182">
        <v>158.229999999999</v>
      </c>
      <c r="C182">
        <v>-55.23</v>
      </c>
      <c r="D182">
        <v>-56.29</v>
      </c>
    </row>
    <row r="183" spans="1:4" x14ac:dyDescent="0.3">
      <c r="A183" s="2">
        <v>32060</v>
      </c>
      <c r="B183">
        <v>158.34</v>
      </c>
      <c r="C183">
        <v>-55.34</v>
      </c>
      <c r="D183">
        <v>-56.4</v>
      </c>
    </row>
    <row r="184" spans="1:4" x14ac:dyDescent="0.3">
      <c r="A184" s="2">
        <v>32065</v>
      </c>
      <c r="B184">
        <v>158.38999999999899</v>
      </c>
      <c r="C184">
        <v>-55.39</v>
      </c>
      <c r="D184">
        <v>-56.45</v>
      </c>
    </row>
    <row r="185" spans="1:4" x14ac:dyDescent="0.3">
      <c r="A185" s="2">
        <v>32070</v>
      </c>
      <c r="B185">
        <v>158.4</v>
      </c>
      <c r="C185">
        <v>-55.4</v>
      </c>
      <c r="D185">
        <v>-56.46</v>
      </c>
    </row>
    <row r="186" spans="1:4" x14ac:dyDescent="0.3">
      <c r="A186" s="2">
        <v>32075</v>
      </c>
      <c r="B186">
        <v>158.51</v>
      </c>
      <c r="C186">
        <v>-55.51</v>
      </c>
      <c r="D186">
        <v>-56.57</v>
      </c>
    </row>
    <row r="187" spans="1:4" x14ac:dyDescent="0.3">
      <c r="A187" s="2">
        <v>32086</v>
      </c>
      <c r="B187">
        <v>158.59</v>
      </c>
      <c r="C187">
        <v>-55.59</v>
      </c>
      <c r="D187">
        <v>-56.65</v>
      </c>
    </row>
    <row r="188" spans="1:4" x14ac:dyDescent="0.3">
      <c r="A188" s="2">
        <v>32091</v>
      </c>
      <c r="B188">
        <v>158.65</v>
      </c>
      <c r="C188">
        <v>-55.65</v>
      </c>
      <c r="D188">
        <v>-56.71</v>
      </c>
    </row>
    <row r="189" spans="1:4" x14ac:dyDescent="0.3">
      <c r="A189" s="2">
        <v>32254</v>
      </c>
      <c r="B189">
        <v>158.51</v>
      </c>
      <c r="C189">
        <v>-55.51</v>
      </c>
      <c r="D189">
        <v>-56.57</v>
      </c>
    </row>
    <row r="190" spans="1:4" x14ac:dyDescent="0.3">
      <c r="A190" s="2">
        <v>32323</v>
      </c>
      <c r="B190">
        <v>159.15</v>
      </c>
      <c r="C190">
        <v>-56.15</v>
      </c>
      <c r="D190">
        <v>-57.21</v>
      </c>
    </row>
    <row r="191" spans="1:4" x14ac:dyDescent="0.3">
      <c r="A191" s="2">
        <v>32372</v>
      </c>
      <c r="B191">
        <v>159.97</v>
      </c>
      <c r="C191">
        <v>-56.97</v>
      </c>
      <c r="D191">
        <v>-58.03</v>
      </c>
    </row>
    <row r="192" spans="1:4" x14ac:dyDescent="0.3">
      <c r="A192" s="2">
        <v>32440</v>
      </c>
      <c r="B192">
        <v>160.25</v>
      </c>
      <c r="C192">
        <v>-57.25</v>
      </c>
      <c r="D192">
        <v>-58.31</v>
      </c>
    </row>
    <row r="193" spans="1:4" x14ac:dyDescent="0.3">
      <c r="A193" s="2">
        <v>32498</v>
      </c>
      <c r="B193">
        <v>160.44999999999899</v>
      </c>
      <c r="C193">
        <v>-57.45</v>
      </c>
      <c r="D193">
        <v>-58.51</v>
      </c>
    </row>
    <row r="194" spans="1:4" x14ac:dyDescent="0.3">
      <c r="A194" s="2">
        <v>32598</v>
      </c>
      <c r="B194">
        <v>159.88999999999899</v>
      </c>
      <c r="C194">
        <v>-56.89</v>
      </c>
      <c r="D194">
        <v>-57.95</v>
      </c>
    </row>
    <row r="195" spans="1:4" x14ac:dyDescent="0.3">
      <c r="A195" s="2">
        <v>32688</v>
      </c>
      <c r="B195">
        <v>160.29</v>
      </c>
      <c r="C195">
        <v>-57.29</v>
      </c>
      <c r="D195">
        <v>-58.35</v>
      </c>
    </row>
    <row r="196" spans="1:4" x14ac:dyDescent="0.3">
      <c r="A196" s="2">
        <v>32772</v>
      </c>
      <c r="B196">
        <v>160.61000000000001</v>
      </c>
      <c r="C196">
        <v>-57.61</v>
      </c>
      <c r="D196">
        <v>-58.67</v>
      </c>
    </row>
    <row r="197" spans="1:4" x14ac:dyDescent="0.3">
      <c r="A197" s="2">
        <v>32826</v>
      </c>
      <c r="B197">
        <v>160.77000000000001</v>
      </c>
      <c r="C197">
        <v>-57.77</v>
      </c>
      <c r="D197">
        <v>-58.83</v>
      </c>
    </row>
    <row r="198" spans="1:4" x14ac:dyDescent="0.3">
      <c r="A198" s="2">
        <v>32847</v>
      </c>
      <c r="B198">
        <v>160.77000000000001</v>
      </c>
      <c r="C198">
        <v>-57.77</v>
      </c>
      <c r="D198">
        <v>-58.83</v>
      </c>
    </row>
    <row r="199" spans="1:4" x14ac:dyDescent="0.3">
      <c r="A199" s="2">
        <v>32954</v>
      </c>
      <c r="B199">
        <v>161.38</v>
      </c>
      <c r="C199">
        <v>-58.38</v>
      </c>
      <c r="D199">
        <v>-59.44</v>
      </c>
    </row>
    <row r="200" spans="1:4" x14ac:dyDescent="0.3">
      <c r="A200" s="2">
        <v>33042</v>
      </c>
      <c r="B200">
        <v>161.229999999999</v>
      </c>
      <c r="C200">
        <v>-58.23</v>
      </c>
      <c r="D200">
        <v>-59.29</v>
      </c>
    </row>
    <row r="201" spans="1:4" x14ac:dyDescent="0.3">
      <c r="A201" s="2">
        <v>33074</v>
      </c>
      <c r="B201">
        <v>161.61000000000001</v>
      </c>
      <c r="C201">
        <v>-58.61</v>
      </c>
      <c r="D201">
        <v>-59.67</v>
      </c>
    </row>
    <row r="202" spans="1:4" x14ac:dyDescent="0.3">
      <c r="A202" s="2">
        <v>33144</v>
      </c>
      <c r="B202">
        <v>161.94999999999899</v>
      </c>
      <c r="C202">
        <v>-58.95</v>
      </c>
      <c r="D202">
        <v>-60.01</v>
      </c>
    </row>
    <row r="203" spans="1:4" x14ac:dyDescent="0.3">
      <c r="A203" s="2">
        <v>33179</v>
      </c>
      <c r="B203">
        <v>162.06</v>
      </c>
      <c r="C203">
        <v>-59.06</v>
      </c>
      <c r="D203">
        <v>-60.12</v>
      </c>
    </row>
    <row r="204" spans="1:4" x14ac:dyDescent="0.3">
      <c r="A204" s="2">
        <v>33206</v>
      </c>
      <c r="B204">
        <v>162.19999999999899</v>
      </c>
      <c r="C204">
        <v>-59.2</v>
      </c>
      <c r="D204">
        <v>-60.26</v>
      </c>
    </row>
    <row r="205" spans="1:4" x14ac:dyDescent="0.3">
      <c r="A205" s="2">
        <v>33234</v>
      </c>
      <c r="B205">
        <v>162.37</v>
      </c>
      <c r="C205">
        <v>-59.37</v>
      </c>
      <c r="D205">
        <v>-60.43</v>
      </c>
    </row>
    <row r="206" spans="1:4" x14ac:dyDescent="0.3">
      <c r="A206" s="2">
        <v>33269</v>
      </c>
      <c r="B206">
        <v>162.11000000000001</v>
      </c>
      <c r="C206">
        <v>-59.11</v>
      </c>
      <c r="D206">
        <v>-60.17</v>
      </c>
    </row>
    <row r="207" spans="1:4" x14ac:dyDescent="0.3">
      <c r="A207" s="2">
        <v>33297</v>
      </c>
      <c r="B207">
        <v>162.21</v>
      </c>
      <c r="C207">
        <v>-59.21</v>
      </c>
      <c r="D207">
        <v>-60.27</v>
      </c>
    </row>
    <row r="208" spans="1:4" x14ac:dyDescent="0.3">
      <c r="A208" s="2">
        <v>33322</v>
      </c>
      <c r="B208">
        <v>162.05000000000001</v>
      </c>
      <c r="C208">
        <v>-59.05</v>
      </c>
      <c r="D208">
        <v>-60.11</v>
      </c>
    </row>
    <row r="209" spans="1:4" x14ac:dyDescent="0.3">
      <c r="A209" s="2">
        <v>33352</v>
      </c>
      <c r="B209">
        <v>162.05000000000001</v>
      </c>
      <c r="C209">
        <v>-59.05</v>
      </c>
      <c r="D209">
        <v>-60.11</v>
      </c>
    </row>
    <row r="210" spans="1:4" x14ac:dyDescent="0.3">
      <c r="A210" s="2">
        <v>33388</v>
      </c>
      <c r="B210">
        <v>162.35</v>
      </c>
      <c r="C210">
        <v>-59.35</v>
      </c>
      <c r="D210">
        <v>-60.41</v>
      </c>
    </row>
    <row r="211" spans="1:4" x14ac:dyDescent="0.3">
      <c r="A211" s="2">
        <v>33416</v>
      </c>
      <c r="B211">
        <v>162.65</v>
      </c>
      <c r="C211">
        <v>-59.65</v>
      </c>
      <c r="D211">
        <v>-60.71</v>
      </c>
    </row>
    <row r="212" spans="1:4" x14ac:dyDescent="0.3">
      <c r="A212" s="2">
        <v>33448</v>
      </c>
      <c r="B212">
        <v>163.13</v>
      </c>
      <c r="C212">
        <v>-60.13</v>
      </c>
      <c r="D212">
        <v>-61.19</v>
      </c>
    </row>
    <row r="213" spans="1:4" x14ac:dyDescent="0.3">
      <c r="A213" s="2">
        <v>33477</v>
      </c>
      <c r="B213">
        <v>163.46</v>
      </c>
      <c r="C213">
        <v>-60.46</v>
      </c>
      <c r="D213">
        <v>-61.52</v>
      </c>
    </row>
    <row r="214" spans="1:4" x14ac:dyDescent="0.3">
      <c r="A214" s="2">
        <v>33506</v>
      </c>
      <c r="B214">
        <v>163.47</v>
      </c>
      <c r="C214">
        <v>-60.47</v>
      </c>
      <c r="D214">
        <v>-61.53</v>
      </c>
    </row>
    <row r="215" spans="1:4" x14ac:dyDescent="0.3">
      <c r="A215" s="2">
        <v>33536</v>
      </c>
      <c r="B215">
        <v>163.57</v>
      </c>
      <c r="C215">
        <v>-60.57</v>
      </c>
      <c r="D215">
        <v>-61.63</v>
      </c>
    </row>
    <row r="216" spans="1:4" x14ac:dyDescent="0.3">
      <c r="A216" s="2">
        <v>33567</v>
      </c>
      <c r="B216">
        <v>163.63999999999899</v>
      </c>
      <c r="C216">
        <v>-60.64</v>
      </c>
      <c r="D216">
        <v>-61.7</v>
      </c>
    </row>
    <row r="217" spans="1:4" x14ac:dyDescent="0.3">
      <c r="A217" s="2">
        <v>33595</v>
      </c>
      <c r="B217">
        <v>163.69999999999899</v>
      </c>
      <c r="C217">
        <v>-60.7</v>
      </c>
      <c r="D217">
        <v>-61.76</v>
      </c>
    </row>
    <row r="218" spans="1:4" x14ac:dyDescent="0.3">
      <c r="A218" s="2">
        <v>33632</v>
      </c>
      <c r="B218">
        <v>163.75</v>
      </c>
      <c r="C218">
        <v>-60.75</v>
      </c>
      <c r="D218">
        <v>-61.81</v>
      </c>
    </row>
    <row r="219" spans="1:4" x14ac:dyDescent="0.3">
      <c r="A219" s="2">
        <v>33662</v>
      </c>
      <c r="B219">
        <v>163.61000000000001</v>
      </c>
      <c r="C219">
        <v>-60.61</v>
      </c>
      <c r="D219">
        <v>-61.67</v>
      </c>
    </row>
    <row r="220" spans="1:4" x14ac:dyDescent="0.3">
      <c r="A220" s="2">
        <v>33690</v>
      </c>
      <c r="B220">
        <v>163.58000000000001</v>
      </c>
      <c r="C220">
        <v>-60.58</v>
      </c>
      <c r="D220">
        <v>-61.64</v>
      </c>
    </row>
    <row r="221" spans="1:4" x14ac:dyDescent="0.3">
      <c r="A221" s="2">
        <v>33723</v>
      </c>
      <c r="B221">
        <v>163.729999999999</v>
      </c>
      <c r="C221">
        <v>-60.73</v>
      </c>
      <c r="D221">
        <v>-61.79</v>
      </c>
    </row>
    <row r="222" spans="1:4" x14ac:dyDescent="0.3">
      <c r="A222" s="2">
        <v>33751</v>
      </c>
      <c r="B222">
        <v>163.80000000000001</v>
      </c>
      <c r="C222">
        <v>-60.8</v>
      </c>
      <c r="D222">
        <v>-61.86</v>
      </c>
    </row>
    <row r="223" spans="1:4" x14ac:dyDescent="0.3">
      <c r="A223" s="2">
        <v>33771</v>
      </c>
      <c r="B223">
        <v>163.96</v>
      </c>
      <c r="C223">
        <v>-60.96</v>
      </c>
      <c r="D223">
        <v>-62.02</v>
      </c>
    </row>
    <row r="224" spans="1:4" x14ac:dyDescent="0.3">
      <c r="A224" s="2">
        <v>33781</v>
      </c>
      <c r="B224">
        <v>163.89</v>
      </c>
      <c r="C224">
        <v>-60.89</v>
      </c>
      <c r="D224">
        <v>-61.95</v>
      </c>
    </row>
    <row r="225" spans="1:4" x14ac:dyDescent="0.3">
      <c r="A225" s="2">
        <v>33813</v>
      </c>
      <c r="B225">
        <v>164.1</v>
      </c>
      <c r="C225">
        <v>-61.1</v>
      </c>
      <c r="D225">
        <v>-62.16</v>
      </c>
    </row>
    <row r="226" spans="1:4" x14ac:dyDescent="0.3">
      <c r="A226" s="2">
        <v>33842</v>
      </c>
      <c r="B226">
        <v>164.19</v>
      </c>
      <c r="C226">
        <v>-61.19</v>
      </c>
      <c r="D226">
        <v>-62.25</v>
      </c>
    </row>
    <row r="227" spans="1:4" x14ac:dyDescent="0.3">
      <c r="A227" s="2">
        <v>33877</v>
      </c>
      <c r="B227">
        <v>164.43</v>
      </c>
      <c r="C227">
        <v>-61.43</v>
      </c>
      <c r="D227">
        <v>-62.49</v>
      </c>
    </row>
    <row r="228" spans="1:4" x14ac:dyDescent="0.3">
      <c r="A228" s="2">
        <v>33906</v>
      </c>
      <c r="B228">
        <v>164.54</v>
      </c>
      <c r="C228">
        <v>-61.54</v>
      </c>
      <c r="D228">
        <v>-62.6</v>
      </c>
    </row>
    <row r="229" spans="1:4" x14ac:dyDescent="0.3">
      <c r="A229" s="2">
        <v>33938</v>
      </c>
      <c r="B229">
        <v>164.43</v>
      </c>
      <c r="C229">
        <v>-61.43</v>
      </c>
      <c r="D229">
        <v>-62.49</v>
      </c>
    </row>
    <row r="230" spans="1:4" x14ac:dyDescent="0.3">
      <c r="A230" s="2">
        <v>33966</v>
      </c>
      <c r="B230">
        <v>164.4</v>
      </c>
      <c r="C230">
        <v>-61.4</v>
      </c>
      <c r="D230">
        <v>-62.46</v>
      </c>
    </row>
    <row r="231" spans="1:4" x14ac:dyDescent="0.3">
      <c r="A231" s="2">
        <v>33994</v>
      </c>
      <c r="B231">
        <v>164.11</v>
      </c>
      <c r="C231">
        <v>-61.11</v>
      </c>
      <c r="D231">
        <v>-62.17</v>
      </c>
    </row>
    <row r="232" spans="1:4" x14ac:dyDescent="0.3">
      <c r="A232" s="2">
        <v>34023</v>
      </c>
      <c r="B232">
        <v>164.05</v>
      </c>
      <c r="C232">
        <v>-61.05</v>
      </c>
      <c r="D232">
        <v>-62.11</v>
      </c>
    </row>
    <row r="233" spans="1:4" x14ac:dyDescent="0.3">
      <c r="A233" s="2">
        <v>34058</v>
      </c>
      <c r="B233">
        <v>163.95</v>
      </c>
      <c r="C233">
        <v>-60.95</v>
      </c>
      <c r="D233">
        <v>-62.01</v>
      </c>
    </row>
    <row r="234" spans="1:4" x14ac:dyDescent="0.3">
      <c r="A234" s="2">
        <v>34087</v>
      </c>
      <c r="B234">
        <v>164.19</v>
      </c>
      <c r="C234">
        <v>-61.19</v>
      </c>
      <c r="D234">
        <v>-62.25</v>
      </c>
    </row>
    <row r="235" spans="1:4" x14ac:dyDescent="0.3">
      <c r="A235" s="2">
        <v>34117</v>
      </c>
      <c r="B235">
        <v>164.09</v>
      </c>
      <c r="C235">
        <v>-61.09</v>
      </c>
      <c r="D235">
        <v>-62.15</v>
      </c>
    </row>
    <row r="236" spans="1:4" x14ac:dyDescent="0.3">
      <c r="A236" s="2">
        <v>34148</v>
      </c>
      <c r="B236">
        <v>164.5</v>
      </c>
      <c r="C236">
        <v>-61.5</v>
      </c>
      <c r="D236">
        <v>-62.56</v>
      </c>
    </row>
    <row r="237" spans="1:4" x14ac:dyDescent="0.3">
      <c r="A237" s="2">
        <v>34177</v>
      </c>
      <c r="B237">
        <v>165.01</v>
      </c>
      <c r="C237">
        <v>-62.01</v>
      </c>
      <c r="D237">
        <v>-63.07</v>
      </c>
    </row>
    <row r="238" spans="1:4" x14ac:dyDescent="0.3">
      <c r="A238" s="2">
        <v>34207</v>
      </c>
      <c r="B238">
        <v>165.8</v>
      </c>
      <c r="C238">
        <v>-62.8</v>
      </c>
      <c r="D238">
        <v>-63.86</v>
      </c>
    </row>
    <row r="239" spans="1:4" x14ac:dyDescent="0.3">
      <c r="A239" s="2">
        <v>34240</v>
      </c>
      <c r="B239">
        <v>166.13</v>
      </c>
      <c r="C239">
        <v>-63.13</v>
      </c>
      <c r="D239">
        <v>-64.19</v>
      </c>
    </row>
    <row r="240" spans="1:4" x14ac:dyDescent="0.3">
      <c r="A240" s="2">
        <v>34269</v>
      </c>
      <c r="B240">
        <v>166.33</v>
      </c>
      <c r="C240">
        <v>-63.33</v>
      </c>
      <c r="D240">
        <v>-64.39</v>
      </c>
    </row>
    <row r="241" spans="1:4" x14ac:dyDescent="0.3">
      <c r="A241" s="2">
        <v>34303</v>
      </c>
      <c r="B241">
        <v>166.56</v>
      </c>
      <c r="C241">
        <v>-63.56</v>
      </c>
      <c r="D241">
        <v>-64.62</v>
      </c>
    </row>
    <row r="242" spans="1:4" x14ac:dyDescent="0.3">
      <c r="A242" s="2">
        <v>34337</v>
      </c>
      <c r="B242">
        <v>166.49</v>
      </c>
      <c r="C242">
        <v>-63.49</v>
      </c>
      <c r="D242">
        <v>-64.55</v>
      </c>
    </row>
    <row r="243" spans="1:4" x14ac:dyDescent="0.3">
      <c r="A243" s="2">
        <v>34361</v>
      </c>
      <c r="B243">
        <v>166.49</v>
      </c>
      <c r="C243">
        <v>-63.49</v>
      </c>
      <c r="D243">
        <v>-64.55</v>
      </c>
    </row>
    <row r="244" spans="1:4" x14ac:dyDescent="0.3">
      <c r="A244" s="2">
        <v>34390</v>
      </c>
      <c r="B244">
        <v>166.37</v>
      </c>
      <c r="C244">
        <v>-63.37</v>
      </c>
      <c r="D244">
        <v>-64.430000000000007</v>
      </c>
    </row>
    <row r="245" spans="1:4" x14ac:dyDescent="0.3">
      <c r="A245" s="2">
        <v>34424</v>
      </c>
      <c r="B245">
        <v>166.25</v>
      </c>
      <c r="C245">
        <v>-63.25</v>
      </c>
      <c r="D245">
        <v>-64.31</v>
      </c>
    </row>
    <row r="246" spans="1:4" x14ac:dyDescent="0.3">
      <c r="A246" s="2">
        <v>34450</v>
      </c>
      <c r="B246">
        <v>165.39</v>
      </c>
      <c r="C246">
        <v>-62.39</v>
      </c>
      <c r="D246">
        <v>-63.45</v>
      </c>
    </row>
    <row r="247" spans="1:4" x14ac:dyDescent="0.3">
      <c r="A247" s="2">
        <v>34480</v>
      </c>
      <c r="B247">
        <v>166.52</v>
      </c>
      <c r="C247">
        <v>-63.52</v>
      </c>
      <c r="D247">
        <v>-64.58</v>
      </c>
    </row>
    <row r="248" spans="1:4" x14ac:dyDescent="0.3">
      <c r="A248" s="2">
        <v>34513</v>
      </c>
      <c r="B248">
        <v>167.11</v>
      </c>
      <c r="C248">
        <v>-64.11</v>
      </c>
      <c r="D248">
        <v>-65.17</v>
      </c>
    </row>
    <row r="249" spans="1:4" x14ac:dyDescent="0.3">
      <c r="A249" s="2">
        <v>34541</v>
      </c>
      <c r="B249">
        <v>167.36</v>
      </c>
      <c r="C249">
        <v>-64.36</v>
      </c>
      <c r="D249">
        <v>-65.42</v>
      </c>
    </row>
    <row r="250" spans="1:4" x14ac:dyDescent="0.3">
      <c r="A250" s="2">
        <v>34571</v>
      </c>
      <c r="B250">
        <v>167.44</v>
      </c>
      <c r="C250">
        <v>-64.44</v>
      </c>
      <c r="D250">
        <v>-65.5</v>
      </c>
    </row>
    <row r="251" spans="1:4" x14ac:dyDescent="0.3">
      <c r="A251" s="2">
        <v>34607</v>
      </c>
      <c r="B251">
        <v>167.81</v>
      </c>
      <c r="C251">
        <v>-64.81</v>
      </c>
      <c r="D251">
        <v>-65.87</v>
      </c>
    </row>
    <row r="252" spans="1:4" x14ac:dyDescent="0.3">
      <c r="A252" s="2">
        <v>34635</v>
      </c>
      <c r="B252">
        <v>167.97</v>
      </c>
      <c r="C252">
        <v>-64.97</v>
      </c>
      <c r="D252">
        <v>-66.03</v>
      </c>
    </row>
    <row r="253" spans="1:4" x14ac:dyDescent="0.3">
      <c r="A253" s="2">
        <v>34668</v>
      </c>
      <c r="B253">
        <v>167.88</v>
      </c>
      <c r="C253">
        <v>-64.88</v>
      </c>
      <c r="D253">
        <v>-65.94</v>
      </c>
    </row>
    <row r="254" spans="1:4" x14ac:dyDescent="0.3">
      <c r="A254" s="2">
        <v>34698</v>
      </c>
      <c r="B254">
        <v>168</v>
      </c>
      <c r="C254">
        <v>-65</v>
      </c>
      <c r="D254">
        <v>-66.06</v>
      </c>
    </row>
    <row r="255" spans="1:4" x14ac:dyDescent="0.3">
      <c r="A255" s="2">
        <v>34725</v>
      </c>
      <c r="B255">
        <v>167.93</v>
      </c>
      <c r="C255">
        <v>-64.930000000000007</v>
      </c>
      <c r="D255">
        <v>-65.989999999999895</v>
      </c>
    </row>
    <row r="256" spans="1:4" x14ac:dyDescent="0.3">
      <c r="A256" s="2">
        <v>34757</v>
      </c>
      <c r="B256">
        <v>168.13</v>
      </c>
      <c r="C256">
        <v>-65.13</v>
      </c>
      <c r="D256">
        <v>-66.19</v>
      </c>
    </row>
    <row r="257" spans="1:4" x14ac:dyDescent="0.3">
      <c r="A257" s="2">
        <v>34785</v>
      </c>
      <c r="B257">
        <v>167.97</v>
      </c>
      <c r="C257">
        <v>-64.97</v>
      </c>
      <c r="D257">
        <v>-66.03</v>
      </c>
    </row>
    <row r="258" spans="1:4" x14ac:dyDescent="0.3">
      <c r="A258" s="2">
        <v>34817</v>
      </c>
      <c r="B258">
        <v>168.05</v>
      </c>
      <c r="C258">
        <v>-65.05</v>
      </c>
      <c r="D258">
        <v>-66.11</v>
      </c>
    </row>
    <row r="259" spans="1:4" x14ac:dyDescent="0.3">
      <c r="A259" s="2">
        <v>34851</v>
      </c>
      <c r="B259">
        <v>168.13</v>
      </c>
      <c r="C259">
        <v>-65.13</v>
      </c>
      <c r="D259">
        <v>-66.19</v>
      </c>
    </row>
    <row r="260" spans="1:4" x14ac:dyDescent="0.3">
      <c r="A260" s="2">
        <v>34883</v>
      </c>
      <c r="B260">
        <v>168.35</v>
      </c>
      <c r="C260">
        <v>-65.349999999999895</v>
      </c>
      <c r="D260">
        <v>-66.41</v>
      </c>
    </row>
    <row r="261" spans="1:4" x14ac:dyDescent="0.3">
      <c r="A261" s="2">
        <v>34904</v>
      </c>
      <c r="B261">
        <v>168.84</v>
      </c>
      <c r="C261">
        <v>-65.84</v>
      </c>
      <c r="D261">
        <v>-66.900000000000006</v>
      </c>
    </row>
    <row r="262" spans="1:4" x14ac:dyDescent="0.3">
      <c r="A262" s="2">
        <v>34935</v>
      </c>
      <c r="B262">
        <v>170.21</v>
      </c>
      <c r="C262">
        <v>-67.209999999999894</v>
      </c>
      <c r="D262">
        <v>-68.27</v>
      </c>
    </row>
    <row r="263" spans="1:4" x14ac:dyDescent="0.3">
      <c r="A263" s="2">
        <v>34970</v>
      </c>
      <c r="B263">
        <v>170.06</v>
      </c>
      <c r="C263">
        <v>-67.06</v>
      </c>
      <c r="D263">
        <v>-68.12</v>
      </c>
    </row>
    <row r="264" spans="1:4" x14ac:dyDescent="0.3">
      <c r="A264" s="2">
        <v>34998</v>
      </c>
      <c r="B264">
        <v>170.34</v>
      </c>
      <c r="C264">
        <v>-67.34</v>
      </c>
      <c r="D264">
        <v>-68.400000000000006</v>
      </c>
    </row>
    <row r="265" spans="1:4" x14ac:dyDescent="0.3">
      <c r="A265" s="2">
        <v>35031</v>
      </c>
      <c r="B265">
        <v>170.01</v>
      </c>
      <c r="C265">
        <v>-67.010000000000005</v>
      </c>
      <c r="D265">
        <v>-68.069999999999894</v>
      </c>
    </row>
    <row r="266" spans="1:4" x14ac:dyDescent="0.3">
      <c r="A266" s="2">
        <v>35069</v>
      </c>
      <c r="B266">
        <v>170.03</v>
      </c>
      <c r="C266">
        <v>-67.03</v>
      </c>
      <c r="D266">
        <v>-68.09</v>
      </c>
    </row>
    <row r="267" spans="1:4" x14ac:dyDescent="0.3">
      <c r="A267" s="2">
        <v>35101</v>
      </c>
      <c r="B267">
        <v>169.72</v>
      </c>
      <c r="C267">
        <v>-66.72</v>
      </c>
      <c r="D267">
        <v>-67.78</v>
      </c>
    </row>
    <row r="268" spans="1:4" x14ac:dyDescent="0.3">
      <c r="A268" s="2">
        <v>35122</v>
      </c>
      <c r="B268">
        <v>169.96</v>
      </c>
      <c r="C268">
        <v>-66.959999999999894</v>
      </c>
      <c r="D268">
        <v>-68.02</v>
      </c>
    </row>
    <row r="269" spans="1:4" x14ac:dyDescent="0.3">
      <c r="A269" s="2">
        <v>35151</v>
      </c>
      <c r="B269">
        <v>169.73</v>
      </c>
      <c r="C269">
        <v>-66.73</v>
      </c>
      <c r="D269">
        <v>-67.790000000000006</v>
      </c>
    </row>
    <row r="270" spans="1:4" x14ac:dyDescent="0.3">
      <c r="A270" s="2">
        <v>35184</v>
      </c>
      <c r="B270">
        <v>169.97</v>
      </c>
      <c r="C270">
        <v>-66.97</v>
      </c>
      <c r="D270">
        <v>-68.03</v>
      </c>
    </row>
    <row r="271" spans="1:4" x14ac:dyDescent="0.3">
      <c r="A271" s="2">
        <v>35214</v>
      </c>
      <c r="B271">
        <v>170.27</v>
      </c>
      <c r="C271">
        <v>-67.27</v>
      </c>
      <c r="D271">
        <v>-68.33</v>
      </c>
    </row>
    <row r="272" spans="1:4" x14ac:dyDescent="0.3">
      <c r="A272" s="2">
        <v>35241</v>
      </c>
      <c r="B272">
        <v>171.14</v>
      </c>
      <c r="C272">
        <v>-68.14</v>
      </c>
      <c r="D272">
        <v>-69.2</v>
      </c>
    </row>
    <row r="273" spans="1:4" x14ac:dyDescent="0.3">
      <c r="A273" s="2">
        <v>35279</v>
      </c>
      <c r="B273">
        <v>171.2</v>
      </c>
      <c r="C273">
        <v>-68.2</v>
      </c>
      <c r="D273">
        <v>-69.260000000000005</v>
      </c>
    </row>
    <row r="274" spans="1:4" x14ac:dyDescent="0.3">
      <c r="A274" s="2">
        <v>35306</v>
      </c>
      <c r="B274">
        <v>171.34</v>
      </c>
      <c r="C274">
        <v>-68.34</v>
      </c>
      <c r="D274">
        <v>-69.400000000000006</v>
      </c>
    </row>
    <row r="275" spans="1:4" x14ac:dyDescent="0.3">
      <c r="A275" s="2">
        <v>35333</v>
      </c>
      <c r="B275">
        <v>171.1</v>
      </c>
      <c r="C275">
        <v>-68.099999999999895</v>
      </c>
      <c r="D275">
        <v>-69.16</v>
      </c>
    </row>
    <row r="276" spans="1:4" x14ac:dyDescent="0.3">
      <c r="A276" s="2">
        <v>35374</v>
      </c>
      <c r="B276">
        <v>171.5</v>
      </c>
      <c r="C276">
        <v>-68.5</v>
      </c>
      <c r="D276">
        <v>-69.56</v>
      </c>
    </row>
    <row r="277" spans="1:4" x14ac:dyDescent="0.3">
      <c r="A277" s="2">
        <v>35395</v>
      </c>
      <c r="B277">
        <v>171.34</v>
      </c>
      <c r="C277">
        <v>-68.34</v>
      </c>
      <c r="D277">
        <v>-69.400000000000006</v>
      </c>
    </row>
    <row r="278" spans="1:4" x14ac:dyDescent="0.3">
      <c r="A278" s="2">
        <v>35436</v>
      </c>
      <c r="B278">
        <v>171.12</v>
      </c>
      <c r="C278">
        <v>-68.12</v>
      </c>
      <c r="D278">
        <v>-69.180000000000007</v>
      </c>
    </row>
    <row r="279" spans="1:4" x14ac:dyDescent="0.3">
      <c r="A279" s="2">
        <v>35461</v>
      </c>
      <c r="B279">
        <v>171.27</v>
      </c>
      <c r="C279">
        <v>-68.27</v>
      </c>
      <c r="D279">
        <v>-69.33</v>
      </c>
    </row>
    <row r="280" spans="1:4" x14ac:dyDescent="0.3">
      <c r="A280" s="2">
        <v>35486</v>
      </c>
      <c r="B280">
        <v>171.34</v>
      </c>
      <c r="C280">
        <v>-68.34</v>
      </c>
      <c r="D280">
        <v>-69.400000000000006</v>
      </c>
    </row>
    <row r="281" spans="1:4" x14ac:dyDescent="0.3">
      <c r="A281" s="2">
        <v>35520</v>
      </c>
      <c r="B281">
        <v>171.37</v>
      </c>
      <c r="C281">
        <v>-68.37</v>
      </c>
      <c r="D281">
        <v>-69.430000000000007</v>
      </c>
    </row>
    <row r="282" spans="1:4" x14ac:dyDescent="0.3">
      <c r="A282" s="2">
        <v>35555</v>
      </c>
      <c r="B282">
        <v>171.4</v>
      </c>
      <c r="C282">
        <v>-68.400000000000006</v>
      </c>
      <c r="D282">
        <v>-69.459999999999894</v>
      </c>
    </row>
    <row r="283" spans="1:4" x14ac:dyDescent="0.3">
      <c r="A283" s="2">
        <v>35578</v>
      </c>
      <c r="B283">
        <v>172.31</v>
      </c>
      <c r="C283">
        <v>-69.31</v>
      </c>
      <c r="D283">
        <v>-70.37</v>
      </c>
    </row>
    <row r="284" spans="1:4" x14ac:dyDescent="0.3">
      <c r="A284" s="2">
        <v>35607</v>
      </c>
      <c r="B284">
        <v>173.09</v>
      </c>
      <c r="C284">
        <v>-70.09</v>
      </c>
      <c r="D284">
        <v>-71.150000000000006</v>
      </c>
    </row>
    <row r="285" spans="1:4" x14ac:dyDescent="0.3">
      <c r="A285" s="2">
        <v>35639</v>
      </c>
      <c r="B285">
        <v>173.05</v>
      </c>
      <c r="C285">
        <v>-70.05</v>
      </c>
      <c r="D285">
        <v>-71.11</v>
      </c>
    </row>
    <row r="286" spans="1:4" x14ac:dyDescent="0.3">
      <c r="A286" s="2">
        <v>35671</v>
      </c>
      <c r="B286">
        <v>174.3</v>
      </c>
      <c r="C286">
        <v>-71.3</v>
      </c>
      <c r="D286">
        <v>-72.36</v>
      </c>
    </row>
    <row r="287" spans="1:4" x14ac:dyDescent="0.3">
      <c r="A287" s="2">
        <v>35702</v>
      </c>
      <c r="B287">
        <v>174.68</v>
      </c>
      <c r="C287">
        <v>-71.680000000000007</v>
      </c>
      <c r="D287">
        <v>-72.739999999999895</v>
      </c>
    </row>
    <row r="288" spans="1:4" x14ac:dyDescent="0.3">
      <c r="A288" s="2">
        <v>35727</v>
      </c>
      <c r="B288">
        <v>174.52</v>
      </c>
      <c r="C288">
        <v>-71.52</v>
      </c>
      <c r="D288">
        <v>-72.58</v>
      </c>
    </row>
    <row r="289" spans="1:4" x14ac:dyDescent="0.3">
      <c r="A289" s="2">
        <v>35759</v>
      </c>
      <c r="B289">
        <v>173.55</v>
      </c>
      <c r="C289">
        <v>-70.55</v>
      </c>
      <c r="D289">
        <v>-71.61</v>
      </c>
    </row>
    <row r="290" spans="1:4" x14ac:dyDescent="0.3">
      <c r="A290" s="2">
        <v>35800</v>
      </c>
      <c r="B290">
        <v>173.2</v>
      </c>
      <c r="C290">
        <v>-70.2</v>
      </c>
      <c r="D290">
        <v>-71.260000000000005</v>
      </c>
    </row>
    <row r="291" spans="1:4" x14ac:dyDescent="0.3">
      <c r="A291" s="2">
        <v>35822</v>
      </c>
      <c r="B291">
        <v>172.88</v>
      </c>
      <c r="C291">
        <v>-69.88</v>
      </c>
      <c r="D291">
        <v>-70.94</v>
      </c>
    </row>
    <row r="292" spans="1:4" x14ac:dyDescent="0.3">
      <c r="A292" s="2">
        <v>35851</v>
      </c>
      <c r="B292">
        <v>172.45</v>
      </c>
      <c r="C292">
        <v>-69.45</v>
      </c>
      <c r="D292">
        <v>-70.510000000000005</v>
      </c>
    </row>
    <row r="293" spans="1:4" x14ac:dyDescent="0.3">
      <c r="A293" s="2">
        <v>35885</v>
      </c>
      <c r="B293">
        <v>172.6</v>
      </c>
      <c r="C293">
        <v>-69.599999999999895</v>
      </c>
      <c r="D293">
        <v>-70.66</v>
      </c>
    </row>
    <row r="294" spans="1:4" x14ac:dyDescent="0.3">
      <c r="A294" s="2">
        <v>35913</v>
      </c>
      <c r="B294">
        <v>172.65</v>
      </c>
      <c r="C294">
        <v>-69.650000000000006</v>
      </c>
      <c r="D294">
        <v>-70.709999999999894</v>
      </c>
    </row>
    <row r="295" spans="1:4" x14ac:dyDescent="0.3">
      <c r="A295" s="2">
        <v>35941</v>
      </c>
      <c r="B295">
        <v>172.48</v>
      </c>
      <c r="C295">
        <v>-69.48</v>
      </c>
      <c r="D295">
        <v>-70.540000000000006</v>
      </c>
    </row>
    <row r="296" spans="1:4" x14ac:dyDescent="0.3">
      <c r="A296" s="2">
        <v>35975</v>
      </c>
      <c r="B296">
        <v>172.63</v>
      </c>
      <c r="C296">
        <v>-69.63</v>
      </c>
      <c r="D296">
        <v>-70.69</v>
      </c>
    </row>
    <row r="297" spans="1:4" x14ac:dyDescent="0.3">
      <c r="A297" s="2">
        <v>36004</v>
      </c>
      <c r="B297">
        <v>172.97</v>
      </c>
      <c r="C297">
        <v>-69.97</v>
      </c>
      <c r="D297">
        <v>-71.03</v>
      </c>
    </row>
    <row r="298" spans="1:4" x14ac:dyDescent="0.3">
      <c r="A298" s="2">
        <v>36031</v>
      </c>
      <c r="B298">
        <v>173.22</v>
      </c>
      <c r="C298">
        <v>-70.22</v>
      </c>
      <c r="D298">
        <v>-71.28</v>
      </c>
    </row>
    <row r="299" spans="1:4" x14ac:dyDescent="0.3">
      <c r="A299" s="2">
        <v>36063</v>
      </c>
      <c r="B299">
        <v>173.45</v>
      </c>
      <c r="C299">
        <v>-70.45</v>
      </c>
      <c r="D299">
        <v>-71.510000000000005</v>
      </c>
    </row>
    <row r="300" spans="1:4" x14ac:dyDescent="0.3">
      <c r="A300" s="2">
        <v>36091</v>
      </c>
      <c r="B300">
        <v>174.2</v>
      </c>
      <c r="C300">
        <v>-71.2</v>
      </c>
      <c r="D300">
        <v>-72.260000000000005</v>
      </c>
    </row>
    <row r="301" spans="1:4" x14ac:dyDescent="0.3">
      <c r="A301" s="2">
        <v>36152</v>
      </c>
      <c r="B301">
        <v>173.85</v>
      </c>
      <c r="C301">
        <v>-70.849999999999895</v>
      </c>
      <c r="D301">
        <v>-71.91</v>
      </c>
    </row>
    <row r="302" spans="1:4" x14ac:dyDescent="0.3">
      <c r="A302" s="2">
        <v>36187</v>
      </c>
      <c r="B302">
        <v>173.4</v>
      </c>
      <c r="C302">
        <v>-70.400000000000006</v>
      </c>
      <c r="D302">
        <v>-71.459999999999894</v>
      </c>
    </row>
    <row r="303" spans="1:4" x14ac:dyDescent="0.3">
      <c r="A303" s="2">
        <v>36208</v>
      </c>
      <c r="B303">
        <v>173.43</v>
      </c>
      <c r="C303">
        <v>-70.430000000000007</v>
      </c>
      <c r="D303">
        <v>-71.489999999999895</v>
      </c>
    </row>
    <row r="304" spans="1:4" x14ac:dyDescent="0.3">
      <c r="A304" s="2">
        <v>36248</v>
      </c>
      <c r="B304">
        <v>173.38</v>
      </c>
      <c r="C304">
        <v>-70.38</v>
      </c>
      <c r="D304">
        <v>-71.44</v>
      </c>
    </row>
    <row r="305" spans="1:4" x14ac:dyDescent="0.3">
      <c r="A305" s="2">
        <v>36278</v>
      </c>
      <c r="B305">
        <v>173.55</v>
      </c>
      <c r="C305">
        <v>-70.55</v>
      </c>
      <c r="D305">
        <v>-71.61</v>
      </c>
    </row>
    <row r="306" spans="1:4" x14ac:dyDescent="0.3">
      <c r="A306" s="2">
        <v>36308</v>
      </c>
      <c r="B306">
        <v>173.72</v>
      </c>
      <c r="C306">
        <v>-70.72</v>
      </c>
      <c r="D306">
        <v>-71.78</v>
      </c>
    </row>
    <row r="307" spans="1:4" x14ac:dyDescent="0.3">
      <c r="A307" s="2">
        <v>36332</v>
      </c>
      <c r="B307">
        <v>173.98</v>
      </c>
      <c r="C307">
        <v>-70.98</v>
      </c>
      <c r="D307">
        <v>-72.040000000000006</v>
      </c>
    </row>
    <row r="308" spans="1:4" x14ac:dyDescent="0.3">
      <c r="A308" s="2">
        <v>36376</v>
      </c>
      <c r="B308">
        <v>174.67</v>
      </c>
      <c r="C308">
        <v>-71.67</v>
      </c>
      <c r="D308">
        <v>-72.73</v>
      </c>
    </row>
    <row r="309" spans="1:4" x14ac:dyDescent="0.3">
      <c r="A309" s="2">
        <v>36398</v>
      </c>
      <c r="B309">
        <v>174.94</v>
      </c>
      <c r="C309">
        <v>-71.94</v>
      </c>
      <c r="D309">
        <v>-73</v>
      </c>
    </row>
    <row r="310" spans="1:4" x14ac:dyDescent="0.3">
      <c r="A310" s="2">
        <v>36424</v>
      </c>
      <c r="B310">
        <v>174.42</v>
      </c>
      <c r="C310">
        <v>-71.42</v>
      </c>
      <c r="D310">
        <v>-72.48</v>
      </c>
    </row>
    <row r="311" spans="1:4" x14ac:dyDescent="0.3">
      <c r="A311" s="2">
        <v>36468</v>
      </c>
      <c r="B311">
        <v>174.7</v>
      </c>
      <c r="C311">
        <v>-71.7</v>
      </c>
      <c r="D311">
        <v>-72.760000000000005</v>
      </c>
    </row>
    <row r="312" spans="1:4" x14ac:dyDescent="0.3">
      <c r="A312" s="2">
        <v>36494</v>
      </c>
      <c r="B312">
        <v>174.04</v>
      </c>
      <c r="C312">
        <v>-71.040000000000006</v>
      </c>
      <c r="D312">
        <v>-72.099999999999895</v>
      </c>
    </row>
    <row r="313" spans="1:4" x14ac:dyDescent="0.3">
      <c r="A313" s="2">
        <v>36558</v>
      </c>
      <c r="B313">
        <v>174.65</v>
      </c>
      <c r="C313">
        <v>-71.650000000000006</v>
      </c>
      <c r="D313">
        <v>-72.709999999999894</v>
      </c>
    </row>
    <row r="314" spans="1:4" x14ac:dyDescent="0.3">
      <c r="A314" s="2">
        <v>36650</v>
      </c>
      <c r="B314">
        <v>174.5</v>
      </c>
      <c r="C314">
        <v>-71.5</v>
      </c>
      <c r="D314">
        <v>-72.56</v>
      </c>
    </row>
    <row r="315" spans="1:4" x14ac:dyDescent="0.3">
      <c r="A315" s="2">
        <v>36719</v>
      </c>
      <c r="B315">
        <v>175.36</v>
      </c>
      <c r="C315">
        <v>-72.36</v>
      </c>
      <c r="D315">
        <v>-73.42</v>
      </c>
    </row>
    <row r="316" spans="1:4" x14ac:dyDescent="0.3">
      <c r="A316" s="2">
        <v>36818</v>
      </c>
      <c r="B316">
        <v>175.44</v>
      </c>
      <c r="C316">
        <v>-72.44</v>
      </c>
      <c r="D316">
        <v>-73.5</v>
      </c>
    </row>
    <row r="317" spans="1:4" x14ac:dyDescent="0.3">
      <c r="A317" s="2">
        <v>36949</v>
      </c>
      <c r="B317">
        <v>175.54</v>
      </c>
      <c r="C317">
        <v>-72.540000000000006</v>
      </c>
      <c r="D317">
        <v>-73.599999999999895</v>
      </c>
    </row>
    <row r="318" spans="1:4" x14ac:dyDescent="0.3">
      <c r="A318" s="2">
        <v>37007</v>
      </c>
      <c r="B318">
        <v>175.4</v>
      </c>
      <c r="C318">
        <v>-72.400000000000006</v>
      </c>
      <c r="D318">
        <v>-73.459999999999894</v>
      </c>
    </row>
    <row r="319" spans="1:4" x14ac:dyDescent="0.3">
      <c r="A319" s="2">
        <v>37095</v>
      </c>
      <c r="B319">
        <v>176.69</v>
      </c>
      <c r="C319">
        <v>-73.69</v>
      </c>
      <c r="D319">
        <v>-74.75</v>
      </c>
    </row>
    <row r="320" spans="1:4" x14ac:dyDescent="0.3">
      <c r="A320" s="2">
        <v>37181</v>
      </c>
      <c r="B320">
        <v>177.25</v>
      </c>
      <c r="C320">
        <v>-74.25</v>
      </c>
      <c r="D320">
        <v>-75.31</v>
      </c>
    </row>
    <row r="321" spans="1:4" x14ac:dyDescent="0.3">
      <c r="A321" s="2">
        <v>37273</v>
      </c>
      <c r="B321">
        <v>177.74</v>
      </c>
      <c r="C321">
        <v>-74.739999999999895</v>
      </c>
      <c r="D321">
        <v>-75.8</v>
      </c>
    </row>
    <row r="322" spans="1:4" x14ac:dyDescent="0.3">
      <c r="A322" s="2">
        <v>37376</v>
      </c>
      <c r="B322">
        <v>177.65</v>
      </c>
      <c r="C322">
        <v>-74.650000000000006</v>
      </c>
      <c r="D322">
        <v>-75.709999999999894</v>
      </c>
    </row>
    <row r="323" spans="1:4" x14ac:dyDescent="0.3">
      <c r="A323" s="2">
        <v>37448</v>
      </c>
      <c r="B323">
        <v>178.88</v>
      </c>
      <c r="C323">
        <v>-75.88</v>
      </c>
      <c r="D323">
        <v>-76.94</v>
      </c>
    </row>
    <row r="324" spans="1:4" x14ac:dyDescent="0.3">
      <c r="A324" s="2">
        <v>37553</v>
      </c>
      <c r="B324">
        <v>179.52</v>
      </c>
      <c r="C324">
        <v>-76.52</v>
      </c>
      <c r="D324">
        <v>-77.58</v>
      </c>
    </row>
    <row r="325" spans="1:4" x14ac:dyDescent="0.3">
      <c r="A325" s="2">
        <v>37650</v>
      </c>
      <c r="B325">
        <v>179.38</v>
      </c>
      <c r="C325">
        <v>-76.38</v>
      </c>
      <c r="D325">
        <v>-77.44</v>
      </c>
    </row>
    <row r="326" spans="1:4" x14ac:dyDescent="0.3">
      <c r="A326" s="2">
        <v>37747</v>
      </c>
      <c r="B326">
        <v>179.15</v>
      </c>
      <c r="C326">
        <v>-76.150000000000006</v>
      </c>
      <c r="D326">
        <v>-77.209999999999894</v>
      </c>
    </row>
    <row r="327" spans="1:4" x14ac:dyDescent="0.3">
      <c r="A327" s="2">
        <v>37816</v>
      </c>
      <c r="B327">
        <v>179.63</v>
      </c>
      <c r="C327">
        <v>-76.63</v>
      </c>
      <c r="D327">
        <v>-77.69</v>
      </c>
    </row>
    <row r="328" spans="1:4" x14ac:dyDescent="0.3">
      <c r="A328" s="2">
        <v>37931</v>
      </c>
      <c r="B328">
        <v>179.46</v>
      </c>
      <c r="C328">
        <v>-76.459999999999894</v>
      </c>
      <c r="D328">
        <v>-77.52</v>
      </c>
    </row>
    <row r="329" spans="1:4" x14ac:dyDescent="0.3">
      <c r="A329" s="2">
        <v>38014</v>
      </c>
      <c r="B329">
        <v>179.47</v>
      </c>
      <c r="C329">
        <v>-76.47</v>
      </c>
      <c r="D329">
        <v>-77.53</v>
      </c>
    </row>
    <row r="330" spans="1:4" x14ac:dyDescent="0.3">
      <c r="A330" s="2">
        <v>38097</v>
      </c>
      <c r="B330">
        <v>179.64</v>
      </c>
      <c r="C330">
        <v>-76.64</v>
      </c>
      <c r="D330">
        <v>-77.7</v>
      </c>
    </row>
    <row r="331" spans="1:4" x14ac:dyDescent="0.3">
      <c r="A331" s="2">
        <v>38183</v>
      </c>
      <c r="B331">
        <v>179.99</v>
      </c>
      <c r="C331">
        <v>-76.989999999999895</v>
      </c>
      <c r="D331">
        <v>-78.05</v>
      </c>
    </row>
    <row r="332" spans="1:4" x14ac:dyDescent="0.3">
      <c r="A332" s="2">
        <v>38321</v>
      </c>
      <c r="B332">
        <v>180.21</v>
      </c>
      <c r="C332">
        <v>-77.209999999999894</v>
      </c>
      <c r="D332">
        <v>-78.27</v>
      </c>
    </row>
    <row r="333" spans="1:4" x14ac:dyDescent="0.3">
      <c r="A333" s="2">
        <v>38383</v>
      </c>
      <c r="B333">
        <v>180.15</v>
      </c>
      <c r="C333">
        <v>-77.150000000000006</v>
      </c>
      <c r="D333">
        <v>-78.209999999999894</v>
      </c>
    </row>
    <row r="334" spans="1:4" x14ac:dyDescent="0.3">
      <c r="A334" s="2">
        <v>38456</v>
      </c>
      <c r="B334">
        <v>180.76</v>
      </c>
      <c r="C334">
        <v>-77.760000000000005</v>
      </c>
      <c r="D334">
        <v>-78.819999999999894</v>
      </c>
    </row>
    <row r="335" spans="1:4" x14ac:dyDescent="0.3">
      <c r="A335" s="2">
        <v>38554</v>
      </c>
      <c r="B335">
        <v>180.87</v>
      </c>
      <c r="C335">
        <v>-77.87</v>
      </c>
      <c r="D335">
        <v>-78.930000000000007</v>
      </c>
    </row>
    <row r="336" spans="1:4" x14ac:dyDescent="0.3">
      <c r="A336" s="2">
        <v>38672</v>
      </c>
      <c r="B336">
        <v>181.91</v>
      </c>
      <c r="C336">
        <v>-78.91</v>
      </c>
      <c r="D336">
        <v>-79.97</v>
      </c>
    </row>
    <row r="337" spans="1:4" x14ac:dyDescent="0.3">
      <c r="A337" s="2">
        <v>38742</v>
      </c>
      <c r="B337">
        <v>181.7</v>
      </c>
      <c r="C337">
        <v>-78.7</v>
      </c>
      <c r="D337">
        <v>-79.760000000000005</v>
      </c>
    </row>
    <row r="338" spans="1:4" x14ac:dyDescent="0.3">
      <c r="A338" s="2">
        <v>38820</v>
      </c>
      <c r="B338">
        <v>182</v>
      </c>
      <c r="C338">
        <v>-79</v>
      </c>
      <c r="D338">
        <v>-80.06</v>
      </c>
    </row>
    <row r="339" spans="1:4" x14ac:dyDescent="0.3">
      <c r="A339" s="2">
        <v>38910</v>
      </c>
      <c r="B339">
        <v>183.9</v>
      </c>
      <c r="C339">
        <v>-80.900000000000006</v>
      </c>
      <c r="D339">
        <v>-81.96</v>
      </c>
    </row>
    <row r="340" spans="1:4" x14ac:dyDescent="0.3">
      <c r="A340" s="2">
        <v>39035</v>
      </c>
      <c r="B340">
        <v>184.95</v>
      </c>
      <c r="C340">
        <v>-81.95</v>
      </c>
      <c r="D340">
        <v>-83.01</v>
      </c>
    </row>
    <row r="341" spans="1:4" x14ac:dyDescent="0.3">
      <c r="A341" s="2">
        <v>39114</v>
      </c>
      <c r="B341">
        <v>184.35</v>
      </c>
      <c r="C341">
        <v>-81.349999999999895</v>
      </c>
      <c r="D341">
        <v>-82.41</v>
      </c>
    </row>
    <row r="342" spans="1:4" x14ac:dyDescent="0.3">
      <c r="A342" s="2">
        <v>39224</v>
      </c>
      <c r="B342">
        <v>184.79</v>
      </c>
      <c r="C342">
        <v>-81.790000000000006</v>
      </c>
      <c r="D342">
        <v>-82.85</v>
      </c>
    </row>
    <row r="343" spans="1:4" x14ac:dyDescent="0.3">
      <c r="A343" s="2">
        <v>39288</v>
      </c>
      <c r="B343">
        <v>185.57</v>
      </c>
      <c r="C343">
        <v>-82.57</v>
      </c>
      <c r="D343">
        <v>-83.63</v>
      </c>
    </row>
    <row r="344" spans="1:4" x14ac:dyDescent="0.3">
      <c r="A344" s="2">
        <v>39384</v>
      </c>
      <c r="B344">
        <v>186.9</v>
      </c>
      <c r="C344">
        <v>-83.9</v>
      </c>
      <c r="D344">
        <v>-84.96</v>
      </c>
    </row>
    <row r="345" spans="1:4" x14ac:dyDescent="0.3">
      <c r="A345" s="2">
        <v>39471</v>
      </c>
      <c r="B345">
        <v>186.42</v>
      </c>
      <c r="C345">
        <v>-83.42</v>
      </c>
      <c r="D345">
        <v>-84.48</v>
      </c>
    </row>
    <row r="346" spans="1:4" x14ac:dyDescent="0.3">
      <c r="A346" s="2">
        <v>39569</v>
      </c>
      <c r="B346">
        <v>186.77</v>
      </c>
      <c r="C346">
        <v>-83.77</v>
      </c>
      <c r="D346">
        <v>-84.83</v>
      </c>
    </row>
    <row r="347" spans="1:4" x14ac:dyDescent="0.3">
      <c r="A347" s="2">
        <v>39660</v>
      </c>
      <c r="B347">
        <v>188.16</v>
      </c>
      <c r="C347">
        <v>-85.16</v>
      </c>
      <c r="D347">
        <v>-86.22</v>
      </c>
    </row>
    <row r="348" spans="1:4" x14ac:dyDescent="0.3">
      <c r="A348" s="2">
        <v>39743</v>
      </c>
      <c r="B348">
        <v>189.27</v>
      </c>
      <c r="C348">
        <v>-86.27</v>
      </c>
      <c r="D348">
        <v>-87.33</v>
      </c>
    </row>
    <row r="349" spans="1:4" x14ac:dyDescent="0.3">
      <c r="A349" s="2">
        <v>39869</v>
      </c>
      <c r="B349">
        <v>188.9</v>
      </c>
      <c r="C349">
        <v>-85.9</v>
      </c>
      <c r="D349">
        <v>-86.96</v>
      </c>
    </row>
    <row r="350" spans="1:4" x14ac:dyDescent="0.3">
      <c r="A350" s="2">
        <v>39937</v>
      </c>
      <c r="B350">
        <v>188.73</v>
      </c>
      <c r="C350">
        <v>-85.73</v>
      </c>
      <c r="D350">
        <v>-86.79</v>
      </c>
    </row>
    <row r="351" spans="1:4" x14ac:dyDescent="0.3">
      <c r="A351" s="2">
        <v>40059</v>
      </c>
      <c r="B351">
        <v>190.06</v>
      </c>
      <c r="C351">
        <v>-87.06</v>
      </c>
      <c r="D351">
        <v>-88.12</v>
      </c>
    </row>
    <row r="352" spans="1:4" x14ac:dyDescent="0.3">
      <c r="A352" s="2">
        <v>40150</v>
      </c>
      <c r="B352">
        <v>189.77</v>
      </c>
      <c r="C352">
        <v>-86.77</v>
      </c>
      <c r="D352">
        <v>-87.83</v>
      </c>
    </row>
    <row r="353" spans="1:4" x14ac:dyDescent="0.3">
      <c r="A353" s="2">
        <v>40238</v>
      </c>
      <c r="B353">
        <v>190.02</v>
      </c>
      <c r="C353">
        <v>-87.02</v>
      </c>
      <c r="D353">
        <v>-88.08</v>
      </c>
    </row>
    <row r="354" spans="1:4" x14ac:dyDescent="0.3">
      <c r="A354" s="2">
        <v>40309</v>
      </c>
      <c r="B354">
        <v>190.39</v>
      </c>
      <c r="C354">
        <v>-87.39</v>
      </c>
      <c r="D354">
        <v>-88.45</v>
      </c>
    </row>
    <row r="355" spans="1:4" x14ac:dyDescent="0.3">
      <c r="A355" s="2">
        <v>40402</v>
      </c>
      <c r="B355">
        <v>191.47</v>
      </c>
      <c r="C355">
        <v>-88.47</v>
      </c>
      <c r="D355">
        <v>-89.53</v>
      </c>
    </row>
    <row r="356" spans="1:4" x14ac:dyDescent="0.3">
      <c r="A356" s="2">
        <v>40492</v>
      </c>
      <c r="B356">
        <v>192.02</v>
      </c>
      <c r="C356">
        <v>-89.02</v>
      </c>
      <c r="D356">
        <v>-90.08</v>
      </c>
    </row>
    <row r="357" spans="1:4" x14ac:dyDescent="0.3">
      <c r="A357" s="2">
        <v>40604</v>
      </c>
      <c r="B357">
        <v>190.29</v>
      </c>
      <c r="C357">
        <v>-87.29</v>
      </c>
      <c r="D357">
        <v>-88.35</v>
      </c>
    </row>
    <row r="358" spans="1:4" x14ac:dyDescent="0.3">
      <c r="A358" s="2">
        <v>40682</v>
      </c>
      <c r="B358">
        <v>190.46</v>
      </c>
      <c r="C358">
        <v>-87.46</v>
      </c>
      <c r="D358">
        <v>-88.52</v>
      </c>
    </row>
    <row r="359" spans="1:4" x14ac:dyDescent="0.3">
      <c r="A359" s="2">
        <v>40770</v>
      </c>
      <c r="B359">
        <v>191.28</v>
      </c>
      <c r="C359">
        <v>-88.28</v>
      </c>
      <c r="D359">
        <v>-89.34</v>
      </c>
    </row>
    <row r="360" spans="1:4" x14ac:dyDescent="0.3">
      <c r="A360" s="2">
        <v>40891</v>
      </c>
      <c r="B360">
        <v>190.66</v>
      </c>
      <c r="C360">
        <v>-87.66</v>
      </c>
      <c r="D360">
        <v>-88.72</v>
      </c>
    </row>
    <row r="361" spans="1:4" x14ac:dyDescent="0.3">
      <c r="A361" s="2">
        <v>40961</v>
      </c>
      <c r="B361">
        <v>190.35</v>
      </c>
      <c r="C361">
        <v>-87.35</v>
      </c>
      <c r="D361">
        <v>-88.41</v>
      </c>
    </row>
    <row r="362" spans="1:4" x14ac:dyDescent="0.3">
      <c r="A362" s="2">
        <v>41046</v>
      </c>
      <c r="B362">
        <v>190.39</v>
      </c>
      <c r="C362">
        <v>-87.39</v>
      </c>
      <c r="D362">
        <v>-88.45</v>
      </c>
    </row>
    <row r="363" spans="1:4" x14ac:dyDescent="0.3">
      <c r="A363" s="2">
        <v>41134</v>
      </c>
      <c r="B363">
        <v>191.03</v>
      </c>
      <c r="C363">
        <v>-88.03</v>
      </c>
      <c r="D363">
        <v>-89.09</v>
      </c>
    </row>
    <row r="364" spans="1:4" x14ac:dyDescent="0.3">
      <c r="A364" s="2">
        <v>41228</v>
      </c>
      <c r="B364">
        <v>191.24</v>
      </c>
      <c r="C364">
        <v>-88.24</v>
      </c>
      <c r="D364">
        <v>-89.3</v>
      </c>
    </row>
    <row r="365" spans="1:4" x14ac:dyDescent="0.3">
      <c r="A365" s="2">
        <v>41333</v>
      </c>
      <c r="B365">
        <v>190.71</v>
      </c>
      <c r="C365">
        <v>-87.71</v>
      </c>
      <c r="D365">
        <v>-88.77</v>
      </c>
    </row>
    <row r="366" spans="1:4" x14ac:dyDescent="0.3">
      <c r="A366" s="2">
        <v>41400</v>
      </c>
      <c r="B366">
        <v>190.74</v>
      </c>
      <c r="C366">
        <v>-87.74</v>
      </c>
      <c r="D366">
        <v>-88.8</v>
      </c>
    </row>
    <row r="367" spans="1:4" x14ac:dyDescent="0.3">
      <c r="A367" s="2">
        <v>41501</v>
      </c>
      <c r="B367">
        <v>191.5</v>
      </c>
      <c r="C367">
        <v>-88.5</v>
      </c>
      <c r="D367">
        <v>-89.56</v>
      </c>
    </row>
    <row r="368" spans="1:4" x14ac:dyDescent="0.3">
      <c r="A368" s="2">
        <v>41624</v>
      </c>
      <c r="B368">
        <v>191.18</v>
      </c>
      <c r="C368">
        <v>-88.18</v>
      </c>
      <c r="D368">
        <v>-89.24</v>
      </c>
    </row>
    <row r="369" spans="1:4" x14ac:dyDescent="0.3">
      <c r="A369" s="2">
        <v>41717</v>
      </c>
      <c r="B369">
        <v>190.86</v>
      </c>
      <c r="C369">
        <v>-87.86</v>
      </c>
      <c r="D369">
        <v>-88.92</v>
      </c>
    </row>
    <row r="370" spans="1:4" x14ac:dyDescent="0.3">
      <c r="A370" s="2">
        <v>41792</v>
      </c>
      <c r="B370">
        <v>190.56</v>
      </c>
      <c r="C370">
        <v>-87.56</v>
      </c>
      <c r="D370">
        <v>-88.62</v>
      </c>
    </row>
    <row r="371" spans="1:4" x14ac:dyDescent="0.3">
      <c r="A371" s="2">
        <v>41876</v>
      </c>
      <c r="B371">
        <v>191.41</v>
      </c>
      <c r="C371">
        <v>-88.41</v>
      </c>
      <c r="D371">
        <v>-89.47</v>
      </c>
    </row>
    <row r="372" spans="1:4" x14ac:dyDescent="0.3">
      <c r="A372" s="2">
        <v>41940</v>
      </c>
      <c r="B372">
        <v>192.05</v>
      </c>
      <c r="C372">
        <v>-89.05</v>
      </c>
      <c r="D372">
        <v>-90.11</v>
      </c>
    </row>
    <row r="373" spans="1:4" x14ac:dyDescent="0.3">
      <c r="A373" s="2">
        <v>42096</v>
      </c>
      <c r="B373">
        <v>191.64</v>
      </c>
      <c r="C373">
        <v>-88.64</v>
      </c>
      <c r="D373">
        <v>-89.7</v>
      </c>
    </row>
    <row r="374" spans="1:4" x14ac:dyDescent="0.3">
      <c r="A374" s="2">
        <v>42156</v>
      </c>
      <c r="B374">
        <v>191.64</v>
      </c>
      <c r="C374">
        <v>-88.64</v>
      </c>
      <c r="D374">
        <v>-89.7</v>
      </c>
    </row>
    <row r="375" spans="1:4" x14ac:dyDescent="0.3">
      <c r="A375" s="2">
        <v>42201</v>
      </c>
      <c r="B375">
        <v>191.59</v>
      </c>
      <c r="C375">
        <v>-88.59</v>
      </c>
      <c r="D375">
        <v>-89.65</v>
      </c>
    </row>
    <row r="376" spans="1:4" x14ac:dyDescent="0.3">
      <c r="A376" s="2">
        <v>42410</v>
      </c>
      <c r="B376">
        <v>191.59</v>
      </c>
      <c r="C376">
        <v>-88.59</v>
      </c>
      <c r="D376">
        <v>-89.65</v>
      </c>
    </row>
    <row r="377" spans="1:4" x14ac:dyDescent="0.3">
      <c r="A377" s="2">
        <v>42499</v>
      </c>
      <c r="B377">
        <v>191.08</v>
      </c>
      <c r="C377">
        <v>-88.08</v>
      </c>
      <c r="D377">
        <v>-89.14</v>
      </c>
    </row>
    <row r="378" spans="1:4" x14ac:dyDescent="0.3">
      <c r="A378" s="2">
        <v>42625</v>
      </c>
      <c r="B378">
        <v>191.83</v>
      </c>
      <c r="C378">
        <v>-88.83</v>
      </c>
      <c r="D378">
        <v>-89.89</v>
      </c>
    </row>
    <row r="379" spans="1:4" x14ac:dyDescent="0.3">
      <c r="A379" s="2">
        <v>42702</v>
      </c>
      <c r="B379">
        <v>192.38</v>
      </c>
      <c r="C379">
        <v>-89.38</v>
      </c>
      <c r="D379">
        <v>-90.44</v>
      </c>
    </row>
    <row r="380" spans="1:4" x14ac:dyDescent="0.3">
      <c r="A380" s="2">
        <v>42809</v>
      </c>
      <c r="B380">
        <v>190.61</v>
      </c>
      <c r="C380">
        <v>-87.61</v>
      </c>
      <c r="D380">
        <v>-88.67</v>
      </c>
    </row>
    <row r="381" spans="1:4" x14ac:dyDescent="0.3">
      <c r="A381" s="2">
        <v>42885</v>
      </c>
      <c r="B381">
        <v>189.93</v>
      </c>
      <c r="C381">
        <v>-86.93</v>
      </c>
      <c r="D381">
        <v>-87.99</v>
      </c>
    </row>
    <row r="382" spans="1:4" x14ac:dyDescent="0.3">
      <c r="A382" s="2">
        <v>42922</v>
      </c>
      <c r="B382">
        <v>190.34</v>
      </c>
      <c r="C382">
        <v>-87.34</v>
      </c>
      <c r="D382">
        <v>-88.4</v>
      </c>
    </row>
    <row r="383" spans="1:4" x14ac:dyDescent="0.3">
      <c r="A383" s="2">
        <v>43025</v>
      </c>
      <c r="B383">
        <v>190.88</v>
      </c>
      <c r="C383">
        <v>-87.88</v>
      </c>
      <c r="D383">
        <v>-88.94</v>
      </c>
    </row>
    <row r="384" spans="1:4" x14ac:dyDescent="0.3">
      <c r="A384" s="2">
        <v>43123</v>
      </c>
      <c r="B384">
        <v>190.54</v>
      </c>
      <c r="C384">
        <v>-87.54</v>
      </c>
      <c r="D384">
        <v>-88.6</v>
      </c>
    </row>
    <row r="385" spans="1:4" x14ac:dyDescent="0.3">
      <c r="A385" s="2">
        <v>43221</v>
      </c>
      <c r="B385">
        <v>189.89</v>
      </c>
      <c r="C385">
        <v>-86.89</v>
      </c>
      <c r="D385">
        <v>-87.95</v>
      </c>
    </row>
    <row r="386" spans="1:4" x14ac:dyDescent="0.3">
      <c r="A386" s="2">
        <v>43308</v>
      </c>
      <c r="B386">
        <v>189.56</v>
      </c>
      <c r="C386">
        <v>-86.56</v>
      </c>
      <c r="D386">
        <v>-87.62</v>
      </c>
    </row>
    <row r="387" spans="1:4" x14ac:dyDescent="0.3">
      <c r="A387" s="2">
        <v>43399</v>
      </c>
      <c r="B387">
        <v>189.46</v>
      </c>
      <c r="C387">
        <v>-86.46</v>
      </c>
      <c r="D387">
        <v>-87.52</v>
      </c>
    </row>
    <row r="388" spans="1:4" x14ac:dyDescent="0.3">
      <c r="A388" s="2">
        <v>43490</v>
      </c>
      <c r="B388">
        <v>188.75</v>
      </c>
      <c r="C388">
        <v>-85.75</v>
      </c>
      <c r="D388">
        <v>-86.81</v>
      </c>
    </row>
    <row r="389" spans="1:4" x14ac:dyDescent="0.3">
      <c r="A389" s="2">
        <v>43578</v>
      </c>
      <c r="B389">
        <v>188.2</v>
      </c>
      <c r="C389">
        <v>-85.2</v>
      </c>
      <c r="D389">
        <v>-86.26</v>
      </c>
    </row>
    <row r="390" spans="1:4" x14ac:dyDescent="0.3">
      <c r="A390" s="2">
        <v>43655</v>
      </c>
      <c r="B390">
        <v>188.86</v>
      </c>
      <c r="C390">
        <v>-85.86</v>
      </c>
      <c r="D390">
        <v>-86.92</v>
      </c>
    </row>
    <row r="391" spans="1:4" x14ac:dyDescent="0.3">
      <c r="A391" s="2">
        <v>43755</v>
      </c>
      <c r="B391">
        <v>189.56</v>
      </c>
      <c r="C391">
        <v>-86.56</v>
      </c>
      <c r="D391">
        <v>-87.62</v>
      </c>
    </row>
    <row r="392" spans="1:4" x14ac:dyDescent="0.3">
      <c r="A392" s="2">
        <v>43875</v>
      </c>
      <c r="B392">
        <v>189.25</v>
      </c>
      <c r="C392">
        <v>-86.25</v>
      </c>
      <c r="D392">
        <v>-87.31</v>
      </c>
    </row>
    <row r="393" spans="1:4" x14ac:dyDescent="0.3">
      <c r="A393" s="2">
        <v>44041</v>
      </c>
      <c r="B393">
        <v>188.61</v>
      </c>
      <c r="C393">
        <v>-85.61</v>
      </c>
      <c r="D393">
        <v>-86.67</v>
      </c>
    </row>
    <row r="394" spans="1:4" x14ac:dyDescent="0.3">
      <c r="A394" s="2">
        <v>44235</v>
      </c>
      <c r="B394">
        <v>186.07</v>
      </c>
      <c r="C394">
        <v>-83.07</v>
      </c>
      <c r="D394">
        <v>-84.13</v>
      </c>
    </row>
    <row r="395" spans="1:4" x14ac:dyDescent="0.3">
      <c r="A395" s="2">
        <v>44516</v>
      </c>
      <c r="B395">
        <v>187.6</v>
      </c>
      <c r="C395">
        <v>-84.6</v>
      </c>
      <c r="D395">
        <v>-85.66</v>
      </c>
    </row>
  </sheetData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150FAE-BD45-433D-9947-A738ADD5BFFC}">
  <dimension ref="A1:O82"/>
  <sheetViews>
    <sheetView topLeftCell="I1" workbookViewId="0">
      <selection activeCell="M6" sqref="M6"/>
    </sheetView>
  </sheetViews>
  <sheetFormatPr defaultRowHeight="14.4" x14ac:dyDescent="0.3"/>
  <cols>
    <col min="1" max="1" width="10.5546875" bestFit="1" customWidth="1"/>
  </cols>
  <sheetData>
    <row r="1" spans="1:15" s="1" customFormat="1" x14ac:dyDescent="0.3">
      <c r="A1" s="1" t="s">
        <v>0</v>
      </c>
      <c r="B1" s="1" t="s">
        <v>1</v>
      </c>
      <c r="C1" s="1" t="s">
        <v>2</v>
      </c>
      <c r="D1" s="1" t="s">
        <v>3</v>
      </c>
    </row>
    <row r="2" spans="1:15" x14ac:dyDescent="0.3">
      <c r="A2" s="2">
        <v>40639</v>
      </c>
      <c r="B2">
        <v>116.5</v>
      </c>
      <c r="C2">
        <v>-87.5</v>
      </c>
      <c r="D2">
        <v>-88.62</v>
      </c>
      <c r="F2">
        <v>3288</v>
      </c>
      <c r="G2">
        <v>36.221138000487997</v>
      </c>
      <c r="H2" s="2">
        <v>1</v>
      </c>
      <c r="I2">
        <f>IFERROR(VLOOKUP(H2,$A$2:$D$542,4,FALSE),IFERROR(VLOOKUP(H2,$A$2:$D$542,4),0))</f>
        <v>0</v>
      </c>
      <c r="K2">
        <f>MAX(D:D)</f>
        <v>-85.72</v>
      </c>
    </row>
    <row r="3" spans="1:15" x14ac:dyDescent="0.3">
      <c r="A3" s="2">
        <v>40674</v>
      </c>
      <c r="B3">
        <v>116.41</v>
      </c>
      <c r="C3">
        <v>-87.41</v>
      </c>
      <c r="D3">
        <v>-88.53</v>
      </c>
      <c r="F3">
        <v>10958</v>
      </c>
      <c r="G3">
        <v>34.601821899413999</v>
      </c>
      <c r="H3" s="2">
        <f>$H$2+F3-$F$2+1</f>
        <v>7672</v>
      </c>
      <c r="I3">
        <f>IFERROR(VLOOKUP(H3,A:D,4,FALSE),IFERROR(VLOOKUP(H3,A:D,4),0))</f>
        <v>0</v>
      </c>
      <c r="K3">
        <f>MIN(D:D)</f>
        <v>-90.77</v>
      </c>
    </row>
    <row r="4" spans="1:15" x14ac:dyDescent="0.3">
      <c r="A4" s="2">
        <v>40763</v>
      </c>
      <c r="B4">
        <v>116.92</v>
      </c>
      <c r="C4">
        <v>-87.92</v>
      </c>
      <c r="D4">
        <v>-89.04</v>
      </c>
      <c r="F4">
        <v>17897</v>
      </c>
      <c r="G4">
        <v>30.436832427978999</v>
      </c>
      <c r="H4" s="2">
        <f t="shared" ref="H4:H67" si="0">$H$2+F4-$F$2+1</f>
        <v>14611</v>
      </c>
      <c r="I4">
        <f t="shared" ref="I4:I67" si="1">IFERROR(VLOOKUP(H4,A:D,4,FALSE),IFERROR(VLOOKUP(H4,A:D,4),0))</f>
        <v>0</v>
      </c>
      <c r="L4" t="s">
        <v>9</v>
      </c>
      <c r="M4" t="s">
        <v>10</v>
      </c>
      <c r="N4" t="s">
        <v>11</v>
      </c>
      <c r="O4" t="s">
        <v>12</v>
      </c>
    </row>
    <row r="5" spans="1:15" x14ac:dyDescent="0.3">
      <c r="A5" s="2">
        <v>40820</v>
      </c>
      <c r="B5">
        <v>116.74</v>
      </c>
      <c r="C5">
        <v>-87.74</v>
      </c>
      <c r="D5">
        <v>-88.86</v>
      </c>
      <c r="F5">
        <v>20089</v>
      </c>
      <c r="G5">
        <v>22.088449478148998</v>
      </c>
      <c r="H5" s="2">
        <f t="shared" si="0"/>
        <v>16803</v>
      </c>
      <c r="I5">
        <f t="shared" si="1"/>
        <v>0</v>
      </c>
      <c r="K5">
        <f>CORREL(G42:G51,I42:I51)^2</f>
        <v>0.17507136406574814</v>
      </c>
      <c r="L5">
        <f>1-(SUM(J10:J51)/SUM(K10:K51))</f>
        <v>-36.637155463667625</v>
      </c>
      <c r="M5">
        <f>SUM(L10:L51)*100/SUM(I10:I51)</f>
        <v>6.685766314962291</v>
      </c>
      <c r="N5">
        <f>SQRT(SUM(J10:J51))/COUNT(J10:J51)</f>
        <v>1.9637701693376681</v>
      </c>
      <c r="O5">
        <f>N5/_xlfn.STDEV.S(I42:I51)</f>
        <v>1.84047384978165</v>
      </c>
    </row>
    <row r="6" spans="1:15" x14ac:dyDescent="0.3">
      <c r="A6" s="2">
        <v>40926</v>
      </c>
      <c r="B6">
        <v>116.57</v>
      </c>
      <c r="C6">
        <v>-87.57</v>
      </c>
      <c r="D6">
        <v>-88.69</v>
      </c>
      <c r="F6">
        <v>22646</v>
      </c>
      <c r="G6">
        <v>14.729502677917001</v>
      </c>
      <c r="H6" s="2">
        <f t="shared" si="0"/>
        <v>19360</v>
      </c>
      <c r="I6">
        <f t="shared" si="1"/>
        <v>0</v>
      </c>
    </row>
    <row r="7" spans="1:15" x14ac:dyDescent="0.3">
      <c r="A7" s="2">
        <v>41030</v>
      </c>
      <c r="B7">
        <v>116.63</v>
      </c>
      <c r="C7">
        <v>-87.63</v>
      </c>
      <c r="D7">
        <v>-88.75</v>
      </c>
      <c r="F7">
        <v>24472</v>
      </c>
      <c r="G7">
        <v>9.3969755172728995</v>
      </c>
      <c r="H7" s="2">
        <f t="shared" si="0"/>
        <v>21186</v>
      </c>
      <c r="I7">
        <f t="shared" si="1"/>
        <v>0</v>
      </c>
    </row>
    <row r="8" spans="1:15" x14ac:dyDescent="0.3">
      <c r="A8" s="2">
        <v>41123</v>
      </c>
      <c r="B8">
        <v>117</v>
      </c>
      <c r="C8">
        <v>-88</v>
      </c>
      <c r="D8">
        <v>-89.12</v>
      </c>
      <c r="F8">
        <v>27029</v>
      </c>
      <c r="G8">
        <v>-2.5832974910740001</v>
      </c>
      <c r="H8" s="2">
        <f t="shared" si="0"/>
        <v>23743</v>
      </c>
      <c r="I8">
        <f t="shared" si="1"/>
        <v>0</v>
      </c>
    </row>
    <row r="9" spans="1:15" x14ac:dyDescent="0.3">
      <c r="A9" s="2">
        <v>41241</v>
      </c>
      <c r="B9">
        <v>117.44</v>
      </c>
      <c r="C9">
        <v>-88.44</v>
      </c>
      <c r="D9">
        <v>-89.56</v>
      </c>
      <c r="F9">
        <v>28124</v>
      </c>
      <c r="G9">
        <v>-9.2442121505740005</v>
      </c>
      <c r="H9" s="2">
        <f t="shared" si="0"/>
        <v>24838</v>
      </c>
      <c r="I9">
        <f t="shared" si="1"/>
        <v>0</v>
      </c>
    </row>
    <row r="10" spans="1:15" x14ac:dyDescent="0.3">
      <c r="A10" s="2">
        <v>41373</v>
      </c>
      <c r="B10">
        <v>116.84</v>
      </c>
      <c r="C10">
        <v>-87.84</v>
      </c>
      <c r="D10">
        <v>-88.96</v>
      </c>
      <c r="F10">
        <v>29951</v>
      </c>
      <c r="G10">
        <v>-35.29708480835</v>
      </c>
      <c r="H10" s="2">
        <f t="shared" si="0"/>
        <v>26665</v>
      </c>
      <c r="I10">
        <f t="shared" si="1"/>
        <v>0</v>
      </c>
    </row>
    <row r="11" spans="1:15" x14ac:dyDescent="0.3">
      <c r="A11" s="2">
        <v>41499</v>
      </c>
      <c r="B11">
        <v>117.07</v>
      </c>
      <c r="C11">
        <v>-88.07</v>
      </c>
      <c r="D11">
        <v>-89.19</v>
      </c>
      <c r="F11">
        <v>31777</v>
      </c>
      <c r="G11">
        <v>-44.447338104250001</v>
      </c>
      <c r="H11" s="2">
        <f t="shared" si="0"/>
        <v>28491</v>
      </c>
      <c r="I11">
        <f t="shared" si="1"/>
        <v>0</v>
      </c>
    </row>
    <row r="12" spans="1:15" x14ac:dyDescent="0.3">
      <c r="A12" s="2">
        <v>41569</v>
      </c>
      <c r="B12">
        <v>117.37</v>
      </c>
      <c r="C12">
        <v>-88.37</v>
      </c>
      <c r="D12">
        <v>-89.49</v>
      </c>
      <c r="F12">
        <v>33238</v>
      </c>
      <c r="G12">
        <v>-49.79521560669</v>
      </c>
      <c r="H12" s="2">
        <f t="shared" si="0"/>
        <v>29952</v>
      </c>
      <c r="I12">
        <f t="shared" si="1"/>
        <v>0</v>
      </c>
    </row>
    <row r="13" spans="1:15" x14ac:dyDescent="0.3">
      <c r="A13" s="2">
        <v>41654</v>
      </c>
      <c r="B13">
        <v>116.92</v>
      </c>
      <c r="C13">
        <v>-87.92</v>
      </c>
      <c r="D13">
        <v>-89.04</v>
      </c>
      <c r="F13">
        <v>33603</v>
      </c>
      <c r="G13">
        <v>-50.80606842041</v>
      </c>
      <c r="H13" s="2">
        <f t="shared" si="0"/>
        <v>30317</v>
      </c>
      <c r="I13">
        <f t="shared" si="1"/>
        <v>0</v>
      </c>
    </row>
    <row r="14" spans="1:15" x14ac:dyDescent="0.3">
      <c r="A14" s="2">
        <v>41737</v>
      </c>
      <c r="B14">
        <v>116.52</v>
      </c>
      <c r="C14">
        <v>-87.52</v>
      </c>
      <c r="D14">
        <v>-88.64</v>
      </c>
      <c r="F14">
        <v>33968</v>
      </c>
      <c r="G14">
        <v>-51.315956115719999</v>
      </c>
      <c r="H14" s="2">
        <f t="shared" si="0"/>
        <v>30682</v>
      </c>
      <c r="I14">
        <f t="shared" si="1"/>
        <v>0</v>
      </c>
    </row>
    <row r="15" spans="1:15" x14ac:dyDescent="0.3">
      <c r="A15" s="2">
        <v>41747</v>
      </c>
      <c r="B15">
        <v>116.73</v>
      </c>
      <c r="C15">
        <v>-87.73</v>
      </c>
      <c r="D15">
        <v>-88.85</v>
      </c>
      <c r="F15">
        <v>34334</v>
      </c>
      <c r="G15">
        <v>-51.851001739499999</v>
      </c>
      <c r="H15" s="2">
        <f t="shared" si="0"/>
        <v>31048</v>
      </c>
      <c r="I15">
        <f t="shared" si="1"/>
        <v>0</v>
      </c>
    </row>
    <row r="16" spans="1:15" x14ac:dyDescent="0.3">
      <c r="A16" s="2">
        <v>41816</v>
      </c>
      <c r="B16">
        <v>116.71</v>
      </c>
      <c r="C16">
        <v>-87.71</v>
      </c>
      <c r="D16">
        <v>-88.83</v>
      </c>
      <c r="F16">
        <v>34699</v>
      </c>
      <c r="G16">
        <v>-52.752605438229999</v>
      </c>
      <c r="H16" s="2">
        <f t="shared" si="0"/>
        <v>31413</v>
      </c>
      <c r="I16">
        <f t="shared" si="1"/>
        <v>0</v>
      </c>
    </row>
    <row r="17" spans="1:9" x14ac:dyDescent="0.3">
      <c r="A17" s="2">
        <v>41914</v>
      </c>
      <c r="B17">
        <v>117.6</v>
      </c>
      <c r="C17">
        <v>-88.6</v>
      </c>
      <c r="D17">
        <v>-89.72</v>
      </c>
      <c r="F17">
        <v>35064</v>
      </c>
      <c r="G17">
        <v>-54.54312133789</v>
      </c>
      <c r="H17" s="2">
        <f t="shared" si="0"/>
        <v>31778</v>
      </c>
      <c r="I17">
        <f t="shared" si="1"/>
        <v>0</v>
      </c>
    </row>
    <row r="18" spans="1:9" x14ac:dyDescent="0.3">
      <c r="A18" s="2">
        <v>42032</v>
      </c>
      <c r="B18">
        <v>117.59</v>
      </c>
      <c r="C18">
        <v>-88.59</v>
      </c>
      <c r="D18">
        <v>-89.71</v>
      </c>
      <c r="F18">
        <v>35429</v>
      </c>
      <c r="G18">
        <v>-52.524642944340002</v>
      </c>
      <c r="H18" s="2">
        <f t="shared" si="0"/>
        <v>32143</v>
      </c>
      <c r="I18">
        <f t="shared" si="1"/>
        <v>0</v>
      </c>
    </row>
    <row r="19" spans="1:9" x14ac:dyDescent="0.3">
      <c r="A19" s="2">
        <v>42096</v>
      </c>
      <c r="B19">
        <v>117.62</v>
      </c>
      <c r="C19">
        <v>-88.62</v>
      </c>
      <c r="D19">
        <v>-89.74</v>
      </c>
      <c r="F19">
        <v>35795</v>
      </c>
      <c r="G19">
        <v>-54.667922973629999</v>
      </c>
      <c r="H19" s="2">
        <f t="shared" si="0"/>
        <v>32509</v>
      </c>
      <c r="I19">
        <f t="shared" si="1"/>
        <v>0</v>
      </c>
    </row>
    <row r="20" spans="1:9" x14ac:dyDescent="0.3">
      <c r="A20" s="2">
        <v>42192</v>
      </c>
      <c r="B20">
        <v>117.59</v>
      </c>
      <c r="C20">
        <v>-88.59</v>
      </c>
      <c r="D20">
        <v>-89.71</v>
      </c>
      <c r="F20">
        <v>36160</v>
      </c>
      <c r="G20">
        <v>-58.116786956790001</v>
      </c>
      <c r="H20" s="2">
        <f t="shared" si="0"/>
        <v>32874</v>
      </c>
      <c r="I20">
        <f t="shared" si="1"/>
        <v>0</v>
      </c>
    </row>
    <row r="21" spans="1:9" x14ac:dyDescent="0.3">
      <c r="A21" s="2">
        <v>42298</v>
      </c>
      <c r="B21">
        <v>118.65</v>
      </c>
      <c r="C21">
        <v>-89.65</v>
      </c>
      <c r="D21">
        <v>-90.77</v>
      </c>
      <c r="F21">
        <v>36525</v>
      </c>
      <c r="G21">
        <v>-60.392238616939999</v>
      </c>
      <c r="H21" s="2">
        <f t="shared" si="0"/>
        <v>33239</v>
      </c>
      <c r="I21">
        <f t="shared" si="1"/>
        <v>0</v>
      </c>
    </row>
    <row r="22" spans="1:9" x14ac:dyDescent="0.3">
      <c r="A22" s="2">
        <v>42381</v>
      </c>
      <c r="B22">
        <v>118.16</v>
      </c>
      <c r="C22">
        <v>-89.16</v>
      </c>
      <c r="D22">
        <v>-90.28</v>
      </c>
      <c r="F22">
        <v>36890</v>
      </c>
      <c r="G22">
        <v>-62.276233673100002</v>
      </c>
      <c r="H22" s="2">
        <f t="shared" si="0"/>
        <v>33604</v>
      </c>
      <c r="I22">
        <f t="shared" si="1"/>
        <v>0</v>
      </c>
    </row>
    <row r="23" spans="1:9" x14ac:dyDescent="0.3">
      <c r="A23" s="2">
        <v>42465</v>
      </c>
      <c r="B23">
        <v>117.93</v>
      </c>
      <c r="C23">
        <v>-88.93</v>
      </c>
      <c r="D23">
        <v>-90.05</v>
      </c>
      <c r="F23">
        <v>37256</v>
      </c>
      <c r="G23">
        <v>-64.025665283199999</v>
      </c>
      <c r="H23" s="2">
        <f t="shared" si="0"/>
        <v>33970</v>
      </c>
      <c r="I23">
        <f t="shared" si="1"/>
        <v>0</v>
      </c>
    </row>
    <row r="24" spans="1:9" x14ac:dyDescent="0.3">
      <c r="A24" s="2">
        <v>42562</v>
      </c>
      <c r="B24">
        <v>117.21</v>
      </c>
      <c r="C24">
        <v>-88.21</v>
      </c>
      <c r="D24">
        <v>-89.33</v>
      </c>
      <c r="F24">
        <v>37621</v>
      </c>
      <c r="G24">
        <v>-66.781631469730002</v>
      </c>
      <c r="H24" s="2">
        <f t="shared" si="0"/>
        <v>34335</v>
      </c>
      <c r="I24">
        <f t="shared" si="1"/>
        <v>0</v>
      </c>
    </row>
    <row r="25" spans="1:9" x14ac:dyDescent="0.3">
      <c r="A25" s="2">
        <v>42667</v>
      </c>
      <c r="B25">
        <v>117.59</v>
      </c>
      <c r="C25">
        <v>-88.59</v>
      </c>
      <c r="D25">
        <v>-89.71</v>
      </c>
      <c r="F25">
        <v>37986</v>
      </c>
      <c r="G25">
        <v>-69.14511871338</v>
      </c>
      <c r="H25" s="2">
        <f t="shared" si="0"/>
        <v>34700</v>
      </c>
      <c r="I25">
        <f t="shared" si="1"/>
        <v>0</v>
      </c>
    </row>
    <row r="26" spans="1:9" x14ac:dyDescent="0.3">
      <c r="A26" s="2">
        <v>42752</v>
      </c>
      <c r="B26">
        <v>117.11</v>
      </c>
      <c r="C26">
        <v>-88.11</v>
      </c>
      <c r="D26">
        <v>-89.23</v>
      </c>
      <c r="F26">
        <v>38351</v>
      </c>
      <c r="G26">
        <v>-71.163208007809999</v>
      </c>
      <c r="H26" s="2">
        <f t="shared" si="0"/>
        <v>35065</v>
      </c>
      <c r="I26">
        <f t="shared" si="1"/>
        <v>0</v>
      </c>
    </row>
    <row r="27" spans="1:9" x14ac:dyDescent="0.3">
      <c r="A27" s="2">
        <v>42842</v>
      </c>
      <c r="B27">
        <v>116.6</v>
      </c>
      <c r="C27">
        <v>-87.6</v>
      </c>
      <c r="D27">
        <v>-88.72</v>
      </c>
      <c r="F27">
        <v>38717</v>
      </c>
      <c r="G27">
        <v>-73.124694824220001</v>
      </c>
      <c r="H27" s="2">
        <f t="shared" si="0"/>
        <v>35431</v>
      </c>
      <c r="I27">
        <f t="shared" si="1"/>
        <v>0</v>
      </c>
    </row>
    <row r="28" spans="1:9" x14ac:dyDescent="0.3">
      <c r="A28" s="2">
        <v>42943</v>
      </c>
      <c r="B28">
        <v>116.82</v>
      </c>
      <c r="C28">
        <v>-87.82</v>
      </c>
      <c r="D28">
        <v>-88.94</v>
      </c>
      <c r="F28">
        <v>39082</v>
      </c>
      <c r="G28">
        <v>-73.849197387700002</v>
      </c>
      <c r="H28" s="2">
        <f t="shared" si="0"/>
        <v>35796</v>
      </c>
      <c r="I28">
        <f t="shared" si="1"/>
        <v>0</v>
      </c>
    </row>
    <row r="29" spans="1:9" x14ac:dyDescent="0.3">
      <c r="A29" s="2">
        <v>43021</v>
      </c>
      <c r="B29">
        <v>117.17</v>
      </c>
      <c r="C29">
        <v>-88.17</v>
      </c>
      <c r="D29">
        <v>-89.29</v>
      </c>
      <c r="F29">
        <v>39447</v>
      </c>
      <c r="G29">
        <v>-74.82225036621</v>
      </c>
      <c r="H29" s="2">
        <f t="shared" si="0"/>
        <v>36161</v>
      </c>
      <c r="I29">
        <f t="shared" si="1"/>
        <v>0</v>
      </c>
    </row>
    <row r="30" spans="1:9" x14ac:dyDescent="0.3">
      <c r="A30" s="2">
        <v>43110</v>
      </c>
      <c r="B30">
        <v>117.09</v>
      </c>
      <c r="C30">
        <v>-88.09</v>
      </c>
      <c r="D30">
        <v>-89.21</v>
      </c>
      <c r="F30">
        <v>39812</v>
      </c>
      <c r="G30">
        <v>-74.060195922849999</v>
      </c>
      <c r="H30" s="2">
        <f t="shared" si="0"/>
        <v>36526</v>
      </c>
      <c r="I30">
        <f t="shared" si="1"/>
        <v>0</v>
      </c>
    </row>
    <row r="31" spans="1:9" x14ac:dyDescent="0.3">
      <c r="A31" s="2">
        <v>43208</v>
      </c>
      <c r="B31">
        <v>116.45</v>
      </c>
      <c r="C31">
        <v>-87.45</v>
      </c>
      <c r="D31">
        <v>-88.57</v>
      </c>
      <c r="F31">
        <v>40178</v>
      </c>
      <c r="G31">
        <v>-74.806716918950002</v>
      </c>
      <c r="H31" s="2">
        <f t="shared" si="0"/>
        <v>36892</v>
      </c>
      <c r="I31">
        <f t="shared" si="1"/>
        <v>0</v>
      </c>
    </row>
    <row r="32" spans="1:9" x14ac:dyDescent="0.3">
      <c r="A32" s="2">
        <v>43292</v>
      </c>
      <c r="B32">
        <v>116.07</v>
      </c>
      <c r="C32">
        <v>-87.07</v>
      </c>
      <c r="D32">
        <v>-88.19</v>
      </c>
      <c r="F32">
        <v>40543</v>
      </c>
      <c r="G32">
        <v>-75.896377563480002</v>
      </c>
      <c r="H32" s="2">
        <f t="shared" si="0"/>
        <v>37257</v>
      </c>
      <c r="I32">
        <f t="shared" si="1"/>
        <v>0</v>
      </c>
    </row>
    <row r="33" spans="1:12" x14ac:dyDescent="0.3">
      <c r="A33" s="2">
        <v>43376</v>
      </c>
      <c r="B33">
        <v>116.18</v>
      </c>
      <c r="C33">
        <v>-87.18</v>
      </c>
      <c r="D33">
        <v>-88.3</v>
      </c>
      <c r="F33">
        <v>40908</v>
      </c>
      <c r="G33">
        <v>-77.271194458010001</v>
      </c>
      <c r="H33" s="2">
        <f t="shared" si="0"/>
        <v>37622</v>
      </c>
      <c r="I33">
        <f t="shared" si="1"/>
        <v>0</v>
      </c>
    </row>
    <row r="34" spans="1:12" x14ac:dyDescent="0.3">
      <c r="A34" s="2">
        <v>43488</v>
      </c>
      <c r="B34">
        <v>115.61</v>
      </c>
      <c r="C34">
        <v>-86.61</v>
      </c>
      <c r="D34">
        <v>-87.73</v>
      </c>
      <c r="F34">
        <v>41273</v>
      </c>
      <c r="G34">
        <v>-77.146377563480002</v>
      </c>
      <c r="H34" s="2">
        <f t="shared" si="0"/>
        <v>37987</v>
      </c>
      <c r="I34">
        <f t="shared" si="1"/>
        <v>0</v>
      </c>
    </row>
    <row r="35" spans="1:12" x14ac:dyDescent="0.3">
      <c r="A35" s="2">
        <v>43558</v>
      </c>
      <c r="B35">
        <v>115.45</v>
      </c>
      <c r="C35">
        <v>-86.45</v>
      </c>
      <c r="D35">
        <v>-87.57</v>
      </c>
      <c r="F35">
        <v>41639</v>
      </c>
      <c r="G35">
        <v>-77.70615386963</v>
      </c>
      <c r="H35" s="2">
        <f t="shared" si="0"/>
        <v>38353</v>
      </c>
      <c r="I35">
        <f t="shared" si="1"/>
        <v>0</v>
      </c>
    </row>
    <row r="36" spans="1:12" x14ac:dyDescent="0.3">
      <c r="A36" s="2">
        <v>43670</v>
      </c>
      <c r="B36">
        <v>115.5</v>
      </c>
      <c r="C36">
        <v>-86.5</v>
      </c>
      <c r="D36">
        <v>-87.62</v>
      </c>
      <c r="F36">
        <v>42004</v>
      </c>
      <c r="G36">
        <v>-78.540840148930002</v>
      </c>
      <c r="H36" s="2">
        <f t="shared" si="0"/>
        <v>38718</v>
      </c>
      <c r="I36">
        <f t="shared" si="1"/>
        <v>0</v>
      </c>
    </row>
    <row r="37" spans="1:12" x14ac:dyDescent="0.3">
      <c r="A37" s="2">
        <v>43747</v>
      </c>
      <c r="B37">
        <v>116.42</v>
      </c>
      <c r="C37">
        <v>-87.42</v>
      </c>
      <c r="D37">
        <v>-88.54</v>
      </c>
      <c r="F37">
        <v>42369</v>
      </c>
      <c r="G37">
        <v>-79.407554626459998</v>
      </c>
      <c r="H37" s="2">
        <f t="shared" si="0"/>
        <v>39083</v>
      </c>
      <c r="I37">
        <f t="shared" si="1"/>
        <v>0</v>
      </c>
    </row>
    <row r="38" spans="1:12" x14ac:dyDescent="0.3">
      <c r="A38" s="2">
        <v>43837</v>
      </c>
      <c r="B38">
        <v>115.91</v>
      </c>
      <c r="C38">
        <v>-86.91</v>
      </c>
      <c r="D38">
        <v>-88.03</v>
      </c>
      <c r="F38">
        <v>42734</v>
      </c>
      <c r="G38">
        <v>-80.150802612299998</v>
      </c>
      <c r="H38" s="2">
        <f t="shared" si="0"/>
        <v>39448</v>
      </c>
      <c r="I38">
        <f t="shared" si="1"/>
        <v>0</v>
      </c>
    </row>
    <row r="39" spans="1:12" x14ac:dyDescent="0.3">
      <c r="A39" s="2">
        <v>43937</v>
      </c>
      <c r="B39">
        <v>115.28</v>
      </c>
      <c r="C39">
        <v>-86.28</v>
      </c>
      <c r="D39">
        <v>-87.4</v>
      </c>
      <c r="F39">
        <v>43100</v>
      </c>
      <c r="G39">
        <v>-81.88762664795</v>
      </c>
      <c r="H39" s="2">
        <f t="shared" si="0"/>
        <v>39814</v>
      </c>
      <c r="I39">
        <f t="shared" si="1"/>
        <v>0</v>
      </c>
    </row>
    <row r="40" spans="1:12" x14ac:dyDescent="0.3">
      <c r="A40" s="2">
        <v>44106</v>
      </c>
      <c r="B40">
        <v>114.68</v>
      </c>
      <c r="C40">
        <v>-85.68</v>
      </c>
      <c r="D40">
        <v>-86.8</v>
      </c>
      <c r="F40">
        <v>43465</v>
      </c>
      <c r="G40">
        <v>-83.077407836909998</v>
      </c>
      <c r="H40" s="2">
        <f t="shared" si="0"/>
        <v>40179</v>
      </c>
      <c r="I40">
        <f t="shared" si="1"/>
        <v>0</v>
      </c>
    </row>
    <row r="41" spans="1:12" x14ac:dyDescent="0.3">
      <c r="A41" s="2">
        <v>44210</v>
      </c>
      <c r="B41">
        <v>113.85</v>
      </c>
      <c r="C41">
        <v>-84.85</v>
      </c>
      <c r="D41">
        <v>-85.97</v>
      </c>
      <c r="F41">
        <v>43830</v>
      </c>
      <c r="G41">
        <v>-84.621337890630002</v>
      </c>
      <c r="H41" s="2">
        <f t="shared" si="0"/>
        <v>40544</v>
      </c>
      <c r="I41">
        <f t="shared" si="1"/>
        <v>0</v>
      </c>
    </row>
    <row r="42" spans="1:12" x14ac:dyDescent="0.3">
      <c r="A42" s="2">
        <v>44358</v>
      </c>
      <c r="B42">
        <v>113.6</v>
      </c>
      <c r="C42">
        <v>-84.6</v>
      </c>
      <c r="D42">
        <v>-85.72</v>
      </c>
      <c r="F42">
        <v>44195</v>
      </c>
      <c r="G42">
        <v>-84.612213134770002</v>
      </c>
      <c r="H42" s="2">
        <f t="shared" si="0"/>
        <v>40909</v>
      </c>
      <c r="I42">
        <f t="shared" si="1"/>
        <v>-88.86</v>
      </c>
      <c r="J42">
        <f>(I42-G42)^2</f>
        <v>18.043693252420489</v>
      </c>
      <c r="K42">
        <f>(I42-AVERAGE($I$42:I$51))^2</f>
        <v>5.9535999999992956E-2</v>
      </c>
      <c r="L42">
        <f>(I42-G42)</f>
        <v>-4.2477868652299975</v>
      </c>
    </row>
    <row r="43" spans="1:12" x14ac:dyDescent="0.3">
      <c r="A43" s="2">
        <v>44477</v>
      </c>
      <c r="B43">
        <v>114.57</v>
      </c>
      <c r="C43">
        <v>-85.57</v>
      </c>
      <c r="D43">
        <v>-86.69</v>
      </c>
      <c r="F43">
        <v>44561</v>
      </c>
      <c r="G43">
        <v>-84.851272583010001</v>
      </c>
      <c r="H43" s="2">
        <f t="shared" si="0"/>
        <v>41275</v>
      </c>
      <c r="I43">
        <f t="shared" si="1"/>
        <v>-89.56</v>
      </c>
      <c r="J43">
        <f t="shared" ref="J43:J82" si="2">(I43-G43)^2</f>
        <v>22.17211388751333</v>
      </c>
      <c r="K43">
        <f>(I43-AVERAGE($I$42:I$51))^2</f>
        <v>0.20793600000001575</v>
      </c>
      <c r="L43">
        <f t="shared" ref="L43:L82" si="3">(I43-G43)</f>
        <v>-4.7087274169900013</v>
      </c>
    </row>
    <row r="44" spans="1:12" x14ac:dyDescent="0.3">
      <c r="F44">
        <v>44926</v>
      </c>
      <c r="G44">
        <v>-84.80500793457</v>
      </c>
      <c r="H44" s="2">
        <f t="shared" si="0"/>
        <v>41640</v>
      </c>
      <c r="I44">
        <f t="shared" si="1"/>
        <v>-89.49</v>
      </c>
      <c r="J44">
        <f t="shared" si="2"/>
        <v>21.949150653142009</v>
      </c>
      <c r="K44">
        <f>(I44-AVERAGE($I$42:I$51))^2</f>
        <v>0.14899600000000762</v>
      </c>
      <c r="L44">
        <f t="shared" si="3"/>
        <v>-4.684992065429995</v>
      </c>
    </row>
    <row r="45" spans="1:12" x14ac:dyDescent="0.3">
      <c r="F45">
        <v>45291</v>
      </c>
      <c r="G45">
        <v>-85.062255859380002</v>
      </c>
      <c r="H45" s="2">
        <f t="shared" si="0"/>
        <v>42005</v>
      </c>
      <c r="I45">
        <f t="shared" si="1"/>
        <v>-89.72</v>
      </c>
      <c r="J45">
        <f t="shared" si="2"/>
        <v>21.69458047947991</v>
      </c>
      <c r="K45">
        <f>(I45-AVERAGE($I$42:I$51))^2</f>
        <v>0.37945600000001711</v>
      </c>
      <c r="L45">
        <f t="shared" si="3"/>
        <v>-4.6577441406199966</v>
      </c>
    </row>
    <row r="46" spans="1:12" x14ac:dyDescent="0.3">
      <c r="F46">
        <v>45656</v>
      </c>
      <c r="G46">
        <v>-84.25814819336</v>
      </c>
      <c r="H46" s="2">
        <f t="shared" si="0"/>
        <v>42370</v>
      </c>
      <c r="I46">
        <f t="shared" si="1"/>
        <v>-90.77</v>
      </c>
      <c r="J46">
        <f t="shared" si="2"/>
        <v>42.404213951640578</v>
      </c>
      <c r="K46">
        <f>(I46-AVERAGE($I$42:I$51))^2</f>
        <v>2.7755560000000368</v>
      </c>
      <c r="L46">
        <f t="shared" si="3"/>
        <v>-6.5118518066399957</v>
      </c>
    </row>
    <row r="47" spans="1:12" x14ac:dyDescent="0.3">
      <c r="F47">
        <v>46022</v>
      </c>
      <c r="G47">
        <v>-83.090766906740001</v>
      </c>
      <c r="H47" s="2">
        <f t="shared" si="0"/>
        <v>42736</v>
      </c>
      <c r="I47">
        <f t="shared" si="1"/>
        <v>-89.71</v>
      </c>
      <c r="J47">
        <f t="shared" si="2"/>
        <v>43.814246742908253</v>
      </c>
      <c r="K47">
        <f>(I47-AVERAGE($I$42:I$51))^2</f>
        <v>0.36723600000001061</v>
      </c>
      <c r="L47">
        <f t="shared" si="3"/>
        <v>-6.619233093259993</v>
      </c>
    </row>
    <row r="48" spans="1:12" x14ac:dyDescent="0.3">
      <c r="F48">
        <v>46387</v>
      </c>
      <c r="G48">
        <v>-81.942016601559999</v>
      </c>
      <c r="H48" s="2">
        <f t="shared" si="0"/>
        <v>43101</v>
      </c>
      <c r="I48">
        <f t="shared" si="1"/>
        <v>-89.29</v>
      </c>
      <c r="J48">
        <f t="shared" si="2"/>
        <v>53.992860023749962</v>
      </c>
      <c r="K48">
        <f>(I48-AVERAGE($I$42:I$51))^2</f>
        <v>3.4596000000007905E-2</v>
      </c>
      <c r="L48">
        <f t="shared" si="3"/>
        <v>-7.3479833984400074</v>
      </c>
    </row>
    <row r="49" spans="6:12" x14ac:dyDescent="0.3">
      <c r="F49">
        <v>46752</v>
      </c>
      <c r="G49">
        <v>-80.132415771479998</v>
      </c>
      <c r="H49" s="2">
        <f t="shared" si="0"/>
        <v>43466</v>
      </c>
      <c r="I49">
        <f t="shared" si="1"/>
        <v>-88.3</v>
      </c>
      <c r="J49">
        <f t="shared" si="2"/>
        <v>66.709432129968633</v>
      </c>
      <c r="K49">
        <f>(I49-AVERAGE($I$42:I$51))^2</f>
        <v>0.64641599999998045</v>
      </c>
      <c r="L49">
        <f t="shared" si="3"/>
        <v>-8.1675842285199991</v>
      </c>
    </row>
    <row r="50" spans="6:12" x14ac:dyDescent="0.3">
      <c r="F50">
        <v>47117</v>
      </c>
      <c r="G50">
        <v>-79.475242614750002</v>
      </c>
      <c r="H50" s="2">
        <f t="shared" si="0"/>
        <v>43831</v>
      </c>
      <c r="I50">
        <f t="shared" si="1"/>
        <v>-88.54</v>
      </c>
      <c r="J50">
        <f t="shared" si="2"/>
        <v>82.1698264534445</v>
      </c>
      <c r="K50">
        <f>(I50-AVERAGE($I$42:I$51))^2</f>
        <v>0.31809599999997601</v>
      </c>
      <c r="L50">
        <f t="shared" si="3"/>
        <v>-9.0647573852500045</v>
      </c>
    </row>
    <row r="51" spans="6:12" x14ac:dyDescent="0.3">
      <c r="F51">
        <v>47483</v>
      </c>
      <c r="G51">
        <v>-83.23780822754</v>
      </c>
      <c r="H51" s="2">
        <f t="shared" si="0"/>
        <v>44197</v>
      </c>
      <c r="I51">
        <f t="shared" si="1"/>
        <v>-86.8</v>
      </c>
      <c r="J51">
        <f t="shared" si="2"/>
        <v>12.689210223781693</v>
      </c>
      <c r="K51">
        <f>(I51-AVERAGE($I$42:I$51))^2</f>
        <v>5.3084159999999443</v>
      </c>
      <c r="L51">
        <f t="shared" si="3"/>
        <v>-3.5621917724599967</v>
      </c>
    </row>
    <row r="52" spans="6:12" x14ac:dyDescent="0.3">
      <c r="F52">
        <v>47848</v>
      </c>
      <c r="G52">
        <v>-86.30670928955</v>
      </c>
      <c r="H52" s="2">
        <f t="shared" si="0"/>
        <v>44562</v>
      </c>
      <c r="I52">
        <f t="shared" si="1"/>
        <v>-86.69</v>
      </c>
      <c r="J52">
        <f t="shared" si="2"/>
        <v>0.14691176871726427</v>
      </c>
      <c r="K52">
        <f>(I52-AVERAGE($I$42:I$51))^2</f>
        <v>5.827395999999939</v>
      </c>
      <c r="L52">
        <f t="shared" si="3"/>
        <v>-0.38329071044999807</v>
      </c>
    </row>
    <row r="53" spans="6:12" x14ac:dyDescent="0.3">
      <c r="F53">
        <v>48213</v>
      </c>
      <c r="G53">
        <v>-88.89150238037</v>
      </c>
      <c r="H53" s="2">
        <f t="shared" si="0"/>
        <v>44927</v>
      </c>
      <c r="I53">
        <f t="shared" si="1"/>
        <v>-86.69</v>
      </c>
      <c r="J53">
        <f t="shared" si="2"/>
        <v>4.8466127307747842</v>
      </c>
      <c r="K53">
        <f>(I53-AVERAGE($I$42:I$51))^2</f>
        <v>5.827395999999939</v>
      </c>
      <c r="L53">
        <f t="shared" si="3"/>
        <v>2.2015023803700018</v>
      </c>
    </row>
    <row r="54" spans="6:12" x14ac:dyDescent="0.3">
      <c r="F54">
        <v>48578</v>
      </c>
      <c r="G54">
        <v>-91.191719055180002</v>
      </c>
      <c r="H54" s="2">
        <f t="shared" si="0"/>
        <v>45292</v>
      </c>
      <c r="I54">
        <f t="shared" si="1"/>
        <v>-86.69</v>
      </c>
      <c r="J54">
        <f t="shared" si="2"/>
        <v>20.26547445177075</v>
      </c>
      <c r="K54">
        <f>(I54-AVERAGE($I$42:I$51))^2</f>
        <v>5.827395999999939</v>
      </c>
      <c r="L54">
        <f t="shared" si="3"/>
        <v>4.5017190551800041</v>
      </c>
    </row>
    <row r="55" spans="6:12" x14ac:dyDescent="0.3">
      <c r="F55">
        <v>48944</v>
      </c>
      <c r="G55">
        <v>-93.228927612299998</v>
      </c>
      <c r="H55" s="2">
        <f t="shared" si="0"/>
        <v>45658</v>
      </c>
      <c r="I55">
        <f t="shared" si="1"/>
        <v>-86.69</v>
      </c>
      <c r="J55">
        <f t="shared" si="2"/>
        <v>42.75757431889938</v>
      </c>
      <c r="K55">
        <f>(I55-AVERAGE($I$42:I$51))^2</f>
        <v>5.827395999999939</v>
      </c>
      <c r="L55">
        <f t="shared" si="3"/>
        <v>6.5389276123000002</v>
      </c>
    </row>
    <row r="56" spans="6:12" x14ac:dyDescent="0.3">
      <c r="F56">
        <v>49309</v>
      </c>
      <c r="G56">
        <v>-95.284133911129999</v>
      </c>
      <c r="H56" s="2">
        <f t="shared" si="0"/>
        <v>46023</v>
      </c>
      <c r="I56">
        <f t="shared" si="1"/>
        <v>-86.69</v>
      </c>
      <c r="J56">
        <f t="shared" si="2"/>
        <v>73.85913768243465</v>
      </c>
      <c r="K56">
        <f>(I56-AVERAGE($I$42:I$51))^2</f>
        <v>5.827395999999939</v>
      </c>
      <c r="L56">
        <f t="shared" si="3"/>
        <v>8.594133911130001</v>
      </c>
    </row>
    <row r="57" spans="6:12" x14ac:dyDescent="0.3">
      <c r="F57">
        <v>49674</v>
      </c>
      <c r="G57">
        <v>-96.515617370610002</v>
      </c>
      <c r="H57" s="2">
        <f t="shared" si="0"/>
        <v>46388</v>
      </c>
      <c r="I57">
        <f t="shared" si="1"/>
        <v>-86.69</v>
      </c>
      <c r="J57">
        <f t="shared" si="2"/>
        <v>96.542756713633054</v>
      </c>
      <c r="K57">
        <f>(I57-AVERAGE($I$42:I$51))^2</f>
        <v>5.827395999999939</v>
      </c>
      <c r="L57">
        <f t="shared" si="3"/>
        <v>9.8256173706100043</v>
      </c>
    </row>
    <row r="58" spans="6:12" x14ac:dyDescent="0.3">
      <c r="F58">
        <v>50039</v>
      </c>
      <c r="G58">
        <v>-97.699111938480002</v>
      </c>
      <c r="H58" s="2">
        <f t="shared" si="0"/>
        <v>46753</v>
      </c>
      <c r="I58">
        <f t="shared" si="1"/>
        <v>-86.69</v>
      </c>
      <c r="J58">
        <f t="shared" si="2"/>
        <v>121.20054567398294</v>
      </c>
      <c r="K58">
        <f>(I58-AVERAGE($I$42:I$51))^2</f>
        <v>5.827395999999939</v>
      </c>
      <c r="L58">
        <f t="shared" si="3"/>
        <v>11.009111938480004</v>
      </c>
    </row>
    <row r="59" spans="6:12" x14ac:dyDescent="0.3">
      <c r="F59">
        <v>50405</v>
      </c>
      <c r="G59">
        <v>-98.801406860349999</v>
      </c>
      <c r="H59" s="2">
        <f t="shared" si="0"/>
        <v>47119</v>
      </c>
      <c r="I59">
        <f t="shared" si="1"/>
        <v>-86.69</v>
      </c>
      <c r="J59">
        <f t="shared" si="2"/>
        <v>146.68617613693308</v>
      </c>
      <c r="K59">
        <f>(I59-AVERAGE($I$42:I$51))^2</f>
        <v>5.827395999999939</v>
      </c>
      <c r="L59">
        <f t="shared" si="3"/>
        <v>12.111406860350002</v>
      </c>
    </row>
    <row r="60" spans="6:12" x14ac:dyDescent="0.3">
      <c r="F60">
        <v>50770</v>
      </c>
      <c r="G60">
        <v>-99.803115844730002</v>
      </c>
      <c r="H60" s="2">
        <f t="shared" si="0"/>
        <v>47484</v>
      </c>
      <c r="I60">
        <f t="shared" si="1"/>
        <v>-86.69</v>
      </c>
      <c r="J60">
        <f t="shared" si="2"/>
        <v>171.95380715730909</v>
      </c>
      <c r="K60">
        <f>(I60-AVERAGE($I$42:I$51))^2</f>
        <v>5.827395999999939</v>
      </c>
      <c r="L60">
        <f t="shared" si="3"/>
        <v>13.113115844730004</v>
      </c>
    </row>
    <row r="61" spans="6:12" x14ac:dyDescent="0.3">
      <c r="F61">
        <v>51135</v>
      </c>
      <c r="G61">
        <v>-100.72357177729999</v>
      </c>
      <c r="H61" s="2">
        <f t="shared" si="0"/>
        <v>47849</v>
      </c>
      <c r="I61">
        <f t="shared" si="1"/>
        <v>-86.69</v>
      </c>
      <c r="J61">
        <f t="shared" si="2"/>
        <v>196.94113682863099</v>
      </c>
      <c r="K61">
        <f>(I61-AVERAGE($I$42:I$51))^2</f>
        <v>5.827395999999939</v>
      </c>
      <c r="L61">
        <f t="shared" si="3"/>
        <v>14.033571777299997</v>
      </c>
    </row>
    <row r="62" spans="6:12" x14ac:dyDescent="0.3">
      <c r="F62">
        <v>51500</v>
      </c>
      <c r="G62">
        <v>-101.5732574463</v>
      </c>
      <c r="H62" s="2">
        <f t="shared" si="0"/>
        <v>48214</v>
      </c>
      <c r="I62">
        <f t="shared" si="1"/>
        <v>-86.69</v>
      </c>
      <c r="J62">
        <f t="shared" si="2"/>
        <v>221.5113522128446</v>
      </c>
      <c r="K62">
        <f>(I62-AVERAGE($I$42:I$51))^2</f>
        <v>5.827395999999939</v>
      </c>
      <c r="L62">
        <f t="shared" si="3"/>
        <v>14.883257446300007</v>
      </c>
    </row>
    <row r="63" spans="6:12" x14ac:dyDescent="0.3">
      <c r="F63">
        <v>51866</v>
      </c>
      <c r="G63">
        <v>-98.444770812990001</v>
      </c>
      <c r="H63" s="2">
        <f t="shared" si="0"/>
        <v>48580</v>
      </c>
      <c r="I63">
        <f t="shared" si="1"/>
        <v>-86.69</v>
      </c>
      <c r="J63">
        <f t="shared" si="2"/>
        <v>138.17463686592166</v>
      </c>
      <c r="K63">
        <f>(I63-AVERAGE($I$42:I$51))^2</f>
        <v>5.827395999999939</v>
      </c>
      <c r="L63">
        <f t="shared" si="3"/>
        <v>11.754770812990003</v>
      </c>
    </row>
    <row r="64" spans="6:12" x14ac:dyDescent="0.3">
      <c r="F64">
        <v>52231</v>
      </c>
      <c r="G64">
        <v>-96.281204223629999</v>
      </c>
      <c r="H64" s="2">
        <f t="shared" si="0"/>
        <v>48945</v>
      </c>
      <c r="I64">
        <f t="shared" si="1"/>
        <v>-86.69</v>
      </c>
      <c r="J64">
        <f t="shared" si="2"/>
        <v>91.991198459377969</v>
      </c>
      <c r="K64">
        <f>(I64-AVERAGE($I$42:I$51))^2</f>
        <v>5.827395999999939</v>
      </c>
      <c r="L64">
        <f t="shared" si="3"/>
        <v>9.591204223630001</v>
      </c>
    </row>
    <row r="65" spans="6:12" x14ac:dyDescent="0.3">
      <c r="F65">
        <v>52596</v>
      </c>
      <c r="G65">
        <v>-94.907363891599999</v>
      </c>
      <c r="H65" s="2">
        <f t="shared" si="0"/>
        <v>49310</v>
      </c>
      <c r="I65">
        <f t="shared" si="1"/>
        <v>-86.69</v>
      </c>
      <c r="J65">
        <f t="shared" si="2"/>
        <v>67.525069326971519</v>
      </c>
      <c r="K65">
        <f>(I65-AVERAGE($I$42:I$51))^2</f>
        <v>5.827395999999939</v>
      </c>
      <c r="L65">
        <f t="shared" si="3"/>
        <v>8.2173638916000016</v>
      </c>
    </row>
    <row r="66" spans="6:12" x14ac:dyDescent="0.3">
      <c r="F66">
        <v>52961</v>
      </c>
      <c r="G66">
        <v>-93.920066833500002</v>
      </c>
      <c r="H66" s="2">
        <f t="shared" si="0"/>
        <v>49675</v>
      </c>
      <c r="I66">
        <f t="shared" si="1"/>
        <v>-86.69</v>
      </c>
      <c r="J66">
        <f t="shared" si="2"/>
        <v>52.273866416876771</v>
      </c>
      <c r="K66">
        <f>(I66-AVERAGE($I$42:I$51))^2</f>
        <v>5.827395999999939</v>
      </c>
      <c r="L66">
        <f t="shared" si="3"/>
        <v>7.230066833500004</v>
      </c>
    </row>
    <row r="67" spans="6:12" x14ac:dyDescent="0.3">
      <c r="F67">
        <v>53327</v>
      </c>
      <c r="G67">
        <v>-93.173530578609999</v>
      </c>
      <c r="H67" s="2">
        <f t="shared" si="0"/>
        <v>50041</v>
      </c>
      <c r="I67">
        <f t="shared" si="1"/>
        <v>-86.69</v>
      </c>
      <c r="J67">
        <f t="shared" si="2"/>
        <v>42.036168763770931</v>
      </c>
      <c r="K67">
        <f>(I67-AVERAGE($I$42:I$51))^2</f>
        <v>5.827395999999939</v>
      </c>
      <c r="L67">
        <f t="shared" si="3"/>
        <v>6.4835305786100008</v>
      </c>
    </row>
    <row r="68" spans="6:12" x14ac:dyDescent="0.3">
      <c r="F68">
        <v>53692</v>
      </c>
      <c r="G68">
        <v>-92.600769042970001</v>
      </c>
      <c r="H68" s="2">
        <f t="shared" ref="H68:H82" si="4">$H$2+F68-$F$2+1</f>
        <v>50406</v>
      </c>
      <c r="I68">
        <f t="shared" ref="I68:I82" si="5">IFERROR(VLOOKUP(H68,A:D,4,FALSE),IFERROR(VLOOKUP(H68,A:D,4),0))</f>
        <v>-86.69</v>
      </c>
      <c r="J68">
        <f t="shared" si="2"/>
        <v>34.937190679332524</v>
      </c>
      <c r="K68">
        <f>(I68-AVERAGE($I$42:I$51))^2</f>
        <v>5.827395999999939</v>
      </c>
      <c r="L68">
        <f t="shared" si="3"/>
        <v>5.9107690429700028</v>
      </c>
    </row>
    <row r="69" spans="6:12" x14ac:dyDescent="0.3">
      <c r="F69">
        <v>54057</v>
      </c>
      <c r="G69">
        <v>-92.157409667970001</v>
      </c>
      <c r="H69" s="2">
        <f t="shared" si="4"/>
        <v>50771</v>
      </c>
      <c r="I69">
        <f t="shared" si="5"/>
        <v>-86.69</v>
      </c>
      <c r="J69">
        <f t="shared" si="2"/>
        <v>29.892568477411857</v>
      </c>
      <c r="K69">
        <f>(I69-AVERAGE($I$42:I$51))^2</f>
        <v>5.827395999999939</v>
      </c>
      <c r="L69">
        <f t="shared" si="3"/>
        <v>5.4674096679700028</v>
      </c>
    </row>
    <row r="70" spans="6:12" x14ac:dyDescent="0.3">
      <c r="F70">
        <v>54422</v>
      </c>
      <c r="G70">
        <v>-91.814430236820002</v>
      </c>
      <c r="H70" s="2">
        <f t="shared" si="4"/>
        <v>51136</v>
      </c>
      <c r="I70">
        <f t="shared" si="5"/>
        <v>-86.69</v>
      </c>
      <c r="J70">
        <f t="shared" si="2"/>
        <v>26.259785252035122</v>
      </c>
      <c r="K70">
        <f>(I70-AVERAGE($I$42:I$51))^2</f>
        <v>5.827395999999939</v>
      </c>
      <c r="L70">
        <f t="shared" si="3"/>
        <v>5.1244302368200039</v>
      </c>
    </row>
    <row r="71" spans="6:12" x14ac:dyDescent="0.3">
      <c r="F71">
        <v>54788</v>
      </c>
      <c r="G71">
        <v>-91.5502243042</v>
      </c>
      <c r="H71" s="2">
        <f t="shared" si="4"/>
        <v>51502</v>
      </c>
      <c r="I71">
        <f t="shared" si="5"/>
        <v>-86.69</v>
      </c>
      <c r="J71">
        <f t="shared" si="2"/>
        <v>23.621780287136399</v>
      </c>
      <c r="K71">
        <f>(I71-AVERAGE($I$42:I$51))^2</f>
        <v>5.827395999999939</v>
      </c>
      <c r="L71">
        <f t="shared" si="3"/>
        <v>4.8602243042000026</v>
      </c>
    </row>
    <row r="72" spans="6:12" x14ac:dyDescent="0.3">
      <c r="F72">
        <v>55153</v>
      </c>
      <c r="G72">
        <v>-91.350532531740001</v>
      </c>
      <c r="H72" s="2">
        <f t="shared" si="4"/>
        <v>51867</v>
      </c>
      <c r="I72">
        <f t="shared" si="5"/>
        <v>-86.69</v>
      </c>
      <c r="J72">
        <f t="shared" si="2"/>
        <v>21.720563479406881</v>
      </c>
      <c r="K72">
        <f>(I72-AVERAGE($I$42:I$51))^2</f>
        <v>5.827395999999939</v>
      </c>
      <c r="L72">
        <f t="shared" si="3"/>
        <v>4.660532531740003</v>
      </c>
    </row>
    <row r="73" spans="6:12" x14ac:dyDescent="0.3">
      <c r="F73">
        <v>55518</v>
      </c>
      <c r="G73">
        <v>-91.202194213870001</v>
      </c>
      <c r="H73" s="2">
        <f t="shared" si="4"/>
        <v>52232</v>
      </c>
      <c r="I73">
        <f t="shared" si="5"/>
        <v>-86.69</v>
      </c>
      <c r="J73">
        <f t="shared" si="2"/>
        <v>20.359896623681941</v>
      </c>
      <c r="K73">
        <f>(I73-AVERAGE($I$42:I$51))^2</f>
        <v>5.827395999999939</v>
      </c>
      <c r="L73">
        <f t="shared" si="3"/>
        <v>4.5121942138700035</v>
      </c>
    </row>
    <row r="74" spans="6:12" x14ac:dyDescent="0.3">
      <c r="F74">
        <v>55883</v>
      </c>
      <c r="G74">
        <v>-91.09545135498</v>
      </c>
      <c r="H74" s="2">
        <f t="shared" si="4"/>
        <v>52597</v>
      </c>
      <c r="I74">
        <f t="shared" si="5"/>
        <v>-86.69</v>
      </c>
      <c r="J74">
        <f t="shared" si="2"/>
        <v>19.408001641095137</v>
      </c>
      <c r="K74">
        <f>(I74-AVERAGE($I$42:I$51))^2</f>
        <v>5.827395999999939</v>
      </c>
      <c r="L74">
        <f t="shared" si="3"/>
        <v>4.4054513549800021</v>
      </c>
    </row>
    <row r="75" spans="6:12" x14ac:dyDescent="0.3">
      <c r="F75">
        <v>56249</v>
      </c>
      <c r="G75">
        <v>-91.023178100590002</v>
      </c>
      <c r="H75" s="2">
        <f t="shared" si="4"/>
        <v>52963</v>
      </c>
      <c r="I75">
        <f t="shared" si="5"/>
        <v>-86.69</v>
      </c>
      <c r="J75">
        <f t="shared" si="2"/>
        <v>18.776432451432797</v>
      </c>
      <c r="K75">
        <f>(I75-AVERAGE($I$42:I$51))^2</f>
        <v>5.827395999999939</v>
      </c>
      <c r="L75">
        <f t="shared" si="3"/>
        <v>4.3331781005900041</v>
      </c>
    </row>
    <row r="76" spans="6:12" x14ac:dyDescent="0.3">
      <c r="F76">
        <v>56614</v>
      </c>
      <c r="G76">
        <v>-90.97925567627</v>
      </c>
      <c r="H76" s="2">
        <f t="shared" si="4"/>
        <v>53328</v>
      </c>
      <c r="I76">
        <f t="shared" si="5"/>
        <v>-86.69</v>
      </c>
      <c r="J76">
        <f t="shared" si="2"/>
        <v>18.397714256414435</v>
      </c>
      <c r="K76">
        <f>(I76-AVERAGE($I$42:I$51))^2</f>
        <v>5.827395999999939</v>
      </c>
      <c r="L76">
        <f t="shared" si="3"/>
        <v>4.2892556762700025</v>
      </c>
    </row>
    <row r="77" spans="6:12" x14ac:dyDescent="0.3">
      <c r="F77">
        <v>56979</v>
      </c>
      <c r="G77">
        <v>-90.95883178711</v>
      </c>
      <c r="H77" s="2">
        <f t="shared" si="4"/>
        <v>53693</v>
      </c>
      <c r="I77">
        <f t="shared" si="5"/>
        <v>-86.69</v>
      </c>
      <c r="J77">
        <f t="shared" si="2"/>
        <v>18.222924826640778</v>
      </c>
      <c r="K77">
        <f>(I77-AVERAGE($I$42:I$51))^2</f>
        <v>5.827395999999939</v>
      </c>
      <c r="L77">
        <f t="shared" si="3"/>
        <v>4.2688317871100026</v>
      </c>
    </row>
    <row r="78" spans="6:12" x14ac:dyDescent="0.3">
      <c r="F78">
        <v>57344</v>
      </c>
      <c r="G78">
        <v>-90.957885742190001</v>
      </c>
      <c r="H78" s="2">
        <f t="shared" si="4"/>
        <v>54058</v>
      </c>
      <c r="I78">
        <f t="shared" si="5"/>
        <v>-86.69</v>
      </c>
      <c r="J78">
        <f t="shared" si="2"/>
        <v>18.214848708388715</v>
      </c>
      <c r="K78">
        <f>(I78-AVERAGE($I$42:I$51))^2</f>
        <v>5.827395999999939</v>
      </c>
      <c r="L78">
        <f t="shared" si="3"/>
        <v>4.2678857421900034</v>
      </c>
    </row>
    <row r="79" spans="6:12" x14ac:dyDescent="0.3">
      <c r="F79">
        <v>57710</v>
      </c>
      <c r="G79">
        <v>-90.973304748540002</v>
      </c>
      <c r="H79" s="2">
        <f t="shared" si="4"/>
        <v>54424</v>
      </c>
      <c r="I79">
        <f t="shared" si="5"/>
        <v>-86.69</v>
      </c>
      <c r="J79">
        <f t="shared" si="2"/>
        <v>18.34669956886535</v>
      </c>
      <c r="K79">
        <f>(I79-AVERAGE($I$42:I$51))^2</f>
        <v>5.827395999999939</v>
      </c>
      <c r="L79">
        <f t="shared" si="3"/>
        <v>4.2833047485400044</v>
      </c>
    </row>
    <row r="80" spans="6:12" x14ac:dyDescent="0.3">
      <c r="F80">
        <v>58075</v>
      </c>
      <c r="G80">
        <v>-91.002128601069998</v>
      </c>
      <c r="H80" s="2">
        <f t="shared" si="4"/>
        <v>54789</v>
      </c>
      <c r="I80">
        <f t="shared" si="5"/>
        <v>-86.69</v>
      </c>
      <c r="J80">
        <f t="shared" si="2"/>
        <v>18.594453072165919</v>
      </c>
      <c r="K80">
        <f>(I80-AVERAGE($I$42:I$51))^2</f>
        <v>5.827395999999939</v>
      </c>
      <c r="L80">
        <f t="shared" si="3"/>
        <v>4.3121286010700004</v>
      </c>
    </row>
    <row r="81" spans="6:12" x14ac:dyDescent="0.3">
      <c r="F81">
        <v>61727</v>
      </c>
      <c r="G81">
        <v>-91.687355041499998</v>
      </c>
      <c r="H81" s="2">
        <f t="shared" si="4"/>
        <v>58441</v>
      </c>
      <c r="I81">
        <f t="shared" si="5"/>
        <v>-86.69</v>
      </c>
      <c r="J81">
        <f t="shared" si="2"/>
        <v>24.973557410805473</v>
      </c>
      <c r="K81">
        <f>(I81-AVERAGE($I$42:I$51))^2</f>
        <v>5.827395999999939</v>
      </c>
      <c r="L81">
        <f t="shared" si="3"/>
        <v>4.9973550415000005</v>
      </c>
    </row>
    <row r="82" spans="6:12" x14ac:dyDescent="0.3">
      <c r="F82">
        <v>65380</v>
      </c>
      <c r="G82">
        <v>-92.593780517580001</v>
      </c>
      <c r="H82" s="2">
        <f t="shared" si="4"/>
        <v>62094</v>
      </c>
      <c r="I82">
        <f t="shared" si="5"/>
        <v>-86.69</v>
      </c>
      <c r="J82">
        <f t="shared" si="2"/>
        <v>34.854624399757206</v>
      </c>
      <c r="K82">
        <f>(I82-AVERAGE($I$42:I$51))^2</f>
        <v>5.827395999999939</v>
      </c>
      <c r="L82">
        <f t="shared" si="3"/>
        <v>5.9037805175800031</v>
      </c>
    </row>
  </sheetData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402E11-3C3A-4DB4-8E07-E8BD54904C40}">
  <dimension ref="A1:O82"/>
  <sheetViews>
    <sheetView topLeftCell="I1" workbookViewId="0">
      <selection activeCell="L42" sqref="L42:L82"/>
    </sheetView>
  </sheetViews>
  <sheetFormatPr defaultRowHeight="14.4" x14ac:dyDescent="0.3"/>
  <cols>
    <col min="1" max="1" width="10.5546875" bestFit="1" customWidth="1"/>
  </cols>
  <sheetData>
    <row r="1" spans="1:15" s="1" customFormat="1" x14ac:dyDescent="0.3">
      <c r="A1" s="1" t="s">
        <v>0</v>
      </c>
      <c r="B1" s="1" t="s">
        <v>1</v>
      </c>
      <c r="C1" s="1" t="s">
        <v>2</v>
      </c>
      <c r="D1" s="1" t="s">
        <v>3</v>
      </c>
    </row>
    <row r="2" spans="1:15" x14ac:dyDescent="0.3">
      <c r="A2" s="2">
        <v>40640</v>
      </c>
      <c r="B2">
        <v>113.02</v>
      </c>
      <c r="C2">
        <v>-84.02</v>
      </c>
      <c r="D2">
        <v>-85.14</v>
      </c>
      <c r="F2">
        <v>3288</v>
      </c>
      <c r="G2">
        <v>36.203174591063998</v>
      </c>
      <c r="H2" s="2">
        <v>1</v>
      </c>
      <c r="I2">
        <f>IFERROR(VLOOKUP(H2,$A$2:$D$542,4,FALSE),IFERROR(VLOOKUP(H2,$A$2:$D$542,4),0))</f>
        <v>0</v>
      </c>
      <c r="K2">
        <f>MAX(D:D)</f>
        <v>-82.23</v>
      </c>
    </row>
    <row r="3" spans="1:15" x14ac:dyDescent="0.3">
      <c r="A3" s="2">
        <v>40674</v>
      </c>
      <c r="B3">
        <v>113.01</v>
      </c>
      <c r="C3">
        <v>-84.01</v>
      </c>
      <c r="D3">
        <v>-85.13</v>
      </c>
      <c r="F3">
        <v>10958</v>
      </c>
      <c r="G3">
        <v>34.615341186522997</v>
      </c>
      <c r="H3" s="2">
        <f>$H$2+F3-$F$2+1</f>
        <v>7672</v>
      </c>
      <c r="I3">
        <f>IFERROR(VLOOKUP(H3,A:D,4,FALSE),IFERROR(VLOOKUP(H3,A:D,4),0))</f>
        <v>0</v>
      </c>
      <c r="K3">
        <f>MIN(D:D)</f>
        <v>-87.02</v>
      </c>
    </row>
    <row r="4" spans="1:15" x14ac:dyDescent="0.3">
      <c r="A4" s="2">
        <v>40763</v>
      </c>
      <c r="B4">
        <v>113.62</v>
      </c>
      <c r="C4">
        <v>-84.62</v>
      </c>
      <c r="D4">
        <v>-85.74</v>
      </c>
      <c r="F4">
        <v>17897</v>
      </c>
      <c r="G4">
        <v>30.62325668335</v>
      </c>
      <c r="H4" s="2">
        <f t="shared" ref="H4:H67" si="0">$H$2+F4-$F$2+1</f>
        <v>14611</v>
      </c>
      <c r="I4">
        <f t="shared" ref="I4:I67" si="1">IFERROR(VLOOKUP(H4,A:D,4,FALSE),IFERROR(VLOOKUP(H4,A:D,4),0))</f>
        <v>0</v>
      </c>
      <c r="L4" t="s">
        <v>9</v>
      </c>
      <c r="M4" t="s">
        <v>10</v>
      </c>
      <c r="N4" t="s">
        <v>11</v>
      </c>
      <c r="O4" t="s">
        <v>12</v>
      </c>
    </row>
    <row r="5" spans="1:15" x14ac:dyDescent="0.3">
      <c r="A5" s="2">
        <v>40820</v>
      </c>
      <c r="B5">
        <v>113.31</v>
      </c>
      <c r="C5">
        <v>-84.31</v>
      </c>
      <c r="D5">
        <v>-85.43</v>
      </c>
      <c r="F5">
        <v>20089</v>
      </c>
      <c r="G5">
        <v>22.68994140625</v>
      </c>
      <c r="H5" s="2">
        <f t="shared" si="0"/>
        <v>16803</v>
      </c>
      <c r="I5">
        <f t="shared" si="1"/>
        <v>0</v>
      </c>
      <c r="K5">
        <f>CORREL(G42:G51,I42:I51)^2</f>
        <v>0.19754281941474652</v>
      </c>
      <c r="L5">
        <f>1-(SUM(J10:J51)/SUM(K10:K51))</f>
        <v>-40.726338801715926</v>
      </c>
      <c r="M5">
        <f>SUM(L10:L51)*100/SUM(I10:I51)</f>
        <v>6.9267484259911409</v>
      </c>
      <c r="N5">
        <f>SQRT(SUM(J10:J51))/COUNT(J10:J51)</f>
        <v>1.9411060162775293</v>
      </c>
      <c r="O5">
        <f>N5/_xlfn.STDEV.S(I42:I51)</f>
        <v>1.9378778321025383</v>
      </c>
    </row>
    <row r="6" spans="1:15" x14ac:dyDescent="0.3">
      <c r="A6" s="2">
        <v>40926</v>
      </c>
      <c r="B6">
        <v>113.13</v>
      </c>
      <c r="C6">
        <v>-84.13</v>
      </c>
      <c r="D6">
        <v>-85.25</v>
      </c>
      <c r="F6">
        <v>22646</v>
      </c>
      <c r="G6">
        <v>15.542779922485</v>
      </c>
      <c r="H6" s="2">
        <f t="shared" si="0"/>
        <v>19360</v>
      </c>
      <c r="I6">
        <f t="shared" si="1"/>
        <v>0</v>
      </c>
    </row>
    <row r="7" spans="1:15" x14ac:dyDescent="0.3">
      <c r="A7" s="2">
        <v>41030</v>
      </c>
      <c r="B7">
        <v>113.08</v>
      </c>
      <c r="C7">
        <v>-84.08</v>
      </c>
      <c r="D7">
        <v>-85.2</v>
      </c>
      <c r="F7">
        <v>24472</v>
      </c>
      <c r="G7">
        <v>10.26097202301</v>
      </c>
      <c r="H7" s="2">
        <f t="shared" si="0"/>
        <v>21186</v>
      </c>
      <c r="I7">
        <f t="shared" si="1"/>
        <v>0</v>
      </c>
    </row>
    <row r="8" spans="1:15" x14ac:dyDescent="0.3">
      <c r="A8" s="2">
        <v>41123</v>
      </c>
      <c r="B8">
        <v>113.51</v>
      </c>
      <c r="C8">
        <v>-84.51</v>
      </c>
      <c r="D8">
        <v>-85.63</v>
      </c>
      <c r="F8">
        <v>27029</v>
      </c>
      <c r="G8">
        <v>-1.4582750797270001</v>
      </c>
      <c r="H8" s="2">
        <f t="shared" si="0"/>
        <v>23743</v>
      </c>
      <c r="I8">
        <f t="shared" si="1"/>
        <v>0</v>
      </c>
    </row>
    <row r="9" spans="1:15" x14ac:dyDescent="0.3">
      <c r="A9" s="2">
        <v>41241</v>
      </c>
      <c r="B9">
        <v>113.89</v>
      </c>
      <c r="C9">
        <v>-84.89</v>
      </c>
      <c r="D9">
        <v>-86.01</v>
      </c>
      <c r="F9">
        <v>28124</v>
      </c>
      <c r="G9">
        <v>-7.8859729766850002</v>
      </c>
      <c r="H9" s="2">
        <f t="shared" si="0"/>
        <v>24838</v>
      </c>
      <c r="I9">
        <f t="shared" si="1"/>
        <v>0</v>
      </c>
    </row>
    <row r="10" spans="1:15" x14ac:dyDescent="0.3">
      <c r="A10" s="2">
        <v>41373</v>
      </c>
      <c r="B10">
        <v>113.26</v>
      </c>
      <c r="C10">
        <v>-84.26</v>
      </c>
      <c r="D10">
        <v>-85.38</v>
      </c>
      <c r="F10">
        <v>29951</v>
      </c>
      <c r="G10">
        <v>-32.87889099121</v>
      </c>
      <c r="H10" s="2">
        <f t="shared" si="0"/>
        <v>26665</v>
      </c>
      <c r="I10">
        <f t="shared" si="1"/>
        <v>0</v>
      </c>
    </row>
    <row r="11" spans="1:15" x14ac:dyDescent="0.3">
      <c r="A11" s="2">
        <v>41499</v>
      </c>
      <c r="B11">
        <v>113.5</v>
      </c>
      <c r="C11">
        <v>-84.5</v>
      </c>
      <c r="D11">
        <v>-85.62</v>
      </c>
      <c r="F11">
        <v>31777</v>
      </c>
      <c r="G11">
        <v>-42.049045562739998</v>
      </c>
      <c r="H11" s="2">
        <f t="shared" si="0"/>
        <v>28491</v>
      </c>
      <c r="I11">
        <f t="shared" si="1"/>
        <v>0</v>
      </c>
    </row>
    <row r="12" spans="1:15" x14ac:dyDescent="0.3">
      <c r="A12" s="2">
        <v>41569</v>
      </c>
      <c r="B12">
        <v>113.81</v>
      </c>
      <c r="C12">
        <v>-84.81</v>
      </c>
      <c r="D12">
        <v>-85.93</v>
      </c>
      <c r="F12">
        <v>33238</v>
      </c>
      <c r="G12">
        <v>-47.393951416020002</v>
      </c>
      <c r="H12" s="2">
        <f t="shared" si="0"/>
        <v>29952</v>
      </c>
      <c r="I12">
        <f t="shared" si="1"/>
        <v>0</v>
      </c>
    </row>
    <row r="13" spans="1:15" x14ac:dyDescent="0.3">
      <c r="A13" s="2">
        <v>41654</v>
      </c>
      <c r="B13">
        <v>113.33</v>
      </c>
      <c r="C13">
        <v>-84.33</v>
      </c>
      <c r="D13">
        <v>-85.45</v>
      </c>
      <c r="F13">
        <v>33603</v>
      </c>
      <c r="G13">
        <v>-48.194049835210002</v>
      </c>
      <c r="H13" s="2">
        <f t="shared" si="0"/>
        <v>30317</v>
      </c>
      <c r="I13">
        <f t="shared" si="1"/>
        <v>0</v>
      </c>
    </row>
    <row r="14" spans="1:15" x14ac:dyDescent="0.3">
      <c r="A14" s="2">
        <v>41737</v>
      </c>
      <c r="B14">
        <v>113</v>
      </c>
      <c r="C14">
        <v>-84</v>
      </c>
      <c r="D14">
        <v>-85.12</v>
      </c>
      <c r="F14">
        <v>33968</v>
      </c>
      <c r="G14">
        <v>-48.764099121089998</v>
      </c>
      <c r="H14" s="2">
        <f t="shared" si="0"/>
        <v>30682</v>
      </c>
      <c r="I14">
        <f t="shared" si="1"/>
        <v>0</v>
      </c>
    </row>
    <row r="15" spans="1:15" x14ac:dyDescent="0.3">
      <c r="A15" s="2">
        <v>41747</v>
      </c>
      <c r="B15">
        <v>113.19</v>
      </c>
      <c r="C15">
        <v>-84.19</v>
      </c>
      <c r="D15">
        <v>-85.31</v>
      </c>
      <c r="F15">
        <v>34334</v>
      </c>
      <c r="G15">
        <v>-49.300979614260001</v>
      </c>
      <c r="H15" s="2">
        <f t="shared" si="0"/>
        <v>31048</v>
      </c>
      <c r="I15">
        <f t="shared" si="1"/>
        <v>0</v>
      </c>
    </row>
    <row r="16" spans="1:15" x14ac:dyDescent="0.3">
      <c r="A16" s="2">
        <v>41816</v>
      </c>
      <c r="B16">
        <v>113.17</v>
      </c>
      <c r="C16">
        <v>-84.17</v>
      </c>
      <c r="D16">
        <v>-85.29</v>
      </c>
      <c r="F16">
        <v>34699</v>
      </c>
      <c r="G16">
        <v>-50.145385742190001</v>
      </c>
      <c r="H16" s="2">
        <f t="shared" si="0"/>
        <v>31413</v>
      </c>
      <c r="I16">
        <f t="shared" si="1"/>
        <v>0</v>
      </c>
    </row>
    <row r="17" spans="1:9" x14ac:dyDescent="0.3">
      <c r="A17" s="2">
        <v>41914</v>
      </c>
      <c r="B17">
        <v>113.99</v>
      </c>
      <c r="C17">
        <v>-84.99</v>
      </c>
      <c r="D17">
        <v>-86.11</v>
      </c>
      <c r="F17">
        <v>35064</v>
      </c>
      <c r="G17">
        <v>-51.78617477417</v>
      </c>
      <c r="H17" s="2">
        <f t="shared" si="0"/>
        <v>31778</v>
      </c>
      <c r="I17">
        <f t="shared" si="1"/>
        <v>0</v>
      </c>
    </row>
    <row r="18" spans="1:9" x14ac:dyDescent="0.3">
      <c r="A18" s="2">
        <v>42032</v>
      </c>
      <c r="B18">
        <v>113.9</v>
      </c>
      <c r="C18">
        <v>-84.9</v>
      </c>
      <c r="D18">
        <v>-86.02</v>
      </c>
      <c r="F18">
        <v>35429</v>
      </c>
      <c r="G18">
        <v>-50.190567016599999</v>
      </c>
      <c r="H18" s="2">
        <f t="shared" si="0"/>
        <v>32143</v>
      </c>
      <c r="I18">
        <f t="shared" si="1"/>
        <v>0</v>
      </c>
    </row>
    <row r="19" spans="1:9" x14ac:dyDescent="0.3">
      <c r="A19" s="2">
        <v>42096</v>
      </c>
      <c r="B19">
        <v>113.92</v>
      </c>
      <c r="C19">
        <v>-84.92</v>
      </c>
      <c r="D19">
        <v>-86.04</v>
      </c>
      <c r="F19">
        <v>35795</v>
      </c>
      <c r="G19">
        <v>-52.074073791499998</v>
      </c>
      <c r="H19" s="2">
        <f t="shared" si="0"/>
        <v>32509</v>
      </c>
      <c r="I19">
        <f t="shared" si="1"/>
        <v>0</v>
      </c>
    </row>
    <row r="20" spans="1:9" x14ac:dyDescent="0.3">
      <c r="A20" s="2">
        <v>42192</v>
      </c>
      <c r="B20">
        <v>113.91</v>
      </c>
      <c r="C20">
        <v>-84.91</v>
      </c>
      <c r="D20">
        <v>-86.03</v>
      </c>
      <c r="F20">
        <v>36160</v>
      </c>
      <c r="G20">
        <v>-55.268451690669998</v>
      </c>
      <c r="H20" s="2">
        <f t="shared" si="0"/>
        <v>32874</v>
      </c>
      <c r="I20">
        <f t="shared" si="1"/>
        <v>0</v>
      </c>
    </row>
    <row r="21" spans="1:9" x14ac:dyDescent="0.3">
      <c r="A21" s="2">
        <v>42298</v>
      </c>
      <c r="B21">
        <v>114.9</v>
      </c>
      <c r="C21">
        <v>-85.9</v>
      </c>
      <c r="D21">
        <v>-87.02</v>
      </c>
      <c r="F21">
        <v>36525</v>
      </c>
      <c r="G21">
        <v>-57.479839324949999</v>
      </c>
      <c r="H21" s="2">
        <f t="shared" si="0"/>
        <v>33239</v>
      </c>
      <c r="I21">
        <f t="shared" si="1"/>
        <v>0</v>
      </c>
    </row>
    <row r="22" spans="1:9" x14ac:dyDescent="0.3">
      <c r="A22" s="2">
        <v>42381</v>
      </c>
      <c r="B22">
        <v>114.46</v>
      </c>
      <c r="C22">
        <v>-85.46</v>
      </c>
      <c r="D22">
        <v>-86.58</v>
      </c>
      <c r="F22">
        <v>36890</v>
      </c>
      <c r="G22">
        <v>-59.31217956543</v>
      </c>
      <c r="H22" s="2">
        <f t="shared" si="0"/>
        <v>33604</v>
      </c>
      <c r="I22">
        <f t="shared" si="1"/>
        <v>0</v>
      </c>
    </row>
    <row r="23" spans="1:9" x14ac:dyDescent="0.3">
      <c r="A23" s="2">
        <v>42465</v>
      </c>
      <c r="B23">
        <v>114.21</v>
      </c>
      <c r="C23">
        <v>-85.21</v>
      </c>
      <c r="D23">
        <v>-86.33</v>
      </c>
      <c r="F23">
        <v>37256</v>
      </c>
      <c r="G23">
        <v>-61.05136871338</v>
      </c>
      <c r="H23" s="2">
        <f t="shared" si="0"/>
        <v>33970</v>
      </c>
      <c r="I23">
        <f t="shared" si="1"/>
        <v>0</v>
      </c>
    </row>
    <row r="24" spans="1:9" x14ac:dyDescent="0.3">
      <c r="A24" s="2">
        <v>42562</v>
      </c>
      <c r="B24">
        <v>113.61</v>
      </c>
      <c r="C24">
        <v>-84.61</v>
      </c>
      <c r="D24">
        <v>-85.73</v>
      </c>
      <c r="F24">
        <v>37621</v>
      </c>
      <c r="G24">
        <v>-63.68507385254</v>
      </c>
      <c r="H24" s="2">
        <f t="shared" si="0"/>
        <v>34335</v>
      </c>
      <c r="I24">
        <f t="shared" si="1"/>
        <v>0</v>
      </c>
    </row>
    <row r="25" spans="1:9" x14ac:dyDescent="0.3">
      <c r="A25" s="2">
        <v>42667</v>
      </c>
      <c r="B25">
        <v>114.01</v>
      </c>
      <c r="C25">
        <v>-85.01</v>
      </c>
      <c r="D25">
        <v>-86.13</v>
      </c>
      <c r="F25">
        <v>37986</v>
      </c>
      <c r="G25">
        <v>-66.040466308589998</v>
      </c>
      <c r="H25" s="2">
        <f t="shared" si="0"/>
        <v>34700</v>
      </c>
      <c r="I25">
        <f t="shared" si="1"/>
        <v>0</v>
      </c>
    </row>
    <row r="26" spans="1:9" x14ac:dyDescent="0.3">
      <c r="A26" s="2">
        <v>42752</v>
      </c>
      <c r="B26">
        <v>113.6</v>
      </c>
      <c r="C26">
        <v>-84.6</v>
      </c>
      <c r="D26">
        <v>-85.72</v>
      </c>
      <c r="F26">
        <v>38351</v>
      </c>
      <c r="G26">
        <v>-68.067932128910002</v>
      </c>
      <c r="H26" s="2">
        <f t="shared" si="0"/>
        <v>35065</v>
      </c>
      <c r="I26">
        <f t="shared" si="1"/>
        <v>0</v>
      </c>
    </row>
    <row r="27" spans="1:9" x14ac:dyDescent="0.3">
      <c r="A27" s="2">
        <v>42842</v>
      </c>
      <c r="B27">
        <v>113.09</v>
      </c>
      <c r="C27">
        <v>-84.09</v>
      </c>
      <c r="D27">
        <v>-85.21</v>
      </c>
      <c r="F27">
        <v>38717</v>
      </c>
      <c r="G27">
        <v>-69.993476867680002</v>
      </c>
      <c r="H27" s="2">
        <f t="shared" si="0"/>
        <v>35431</v>
      </c>
      <c r="I27">
        <f t="shared" si="1"/>
        <v>0</v>
      </c>
    </row>
    <row r="28" spans="1:9" x14ac:dyDescent="0.3">
      <c r="A28" s="2">
        <v>42943</v>
      </c>
      <c r="B28">
        <v>113.3</v>
      </c>
      <c r="C28">
        <v>-84.3</v>
      </c>
      <c r="D28">
        <v>-85.42</v>
      </c>
      <c r="F28">
        <v>39082</v>
      </c>
      <c r="G28">
        <v>-70.751571655269998</v>
      </c>
      <c r="H28" s="2">
        <f t="shared" si="0"/>
        <v>35796</v>
      </c>
      <c r="I28">
        <f t="shared" si="1"/>
        <v>0</v>
      </c>
    </row>
    <row r="29" spans="1:9" x14ac:dyDescent="0.3">
      <c r="A29" s="2">
        <v>43021</v>
      </c>
      <c r="B29">
        <v>113.52</v>
      </c>
      <c r="C29">
        <v>-84.52</v>
      </c>
      <c r="D29">
        <v>-85.64</v>
      </c>
      <c r="F29">
        <v>39447</v>
      </c>
      <c r="G29">
        <v>-71.733924865719999</v>
      </c>
      <c r="H29" s="2">
        <f t="shared" si="0"/>
        <v>36161</v>
      </c>
      <c r="I29">
        <f t="shared" si="1"/>
        <v>0</v>
      </c>
    </row>
    <row r="30" spans="1:9" x14ac:dyDescent="0.3">
      <c r="A30" s="2">
        <v>43110</v>
      </c>
      <c r="B30">
        <v>113.49</v>
      </c>
      <c r="C30">
        <v>-84.49</v>
      </c>
      <c r="D30">
        <v>-85.61</v>
      </c>
      <c r="F30">
        <v>39812</v>
      </c>
      <c r="G30">
        <v>-70.957778930659998</v>
      </c>
      <c r="H30" s="2">
        <f t="shared" si="0"/>
        <v>36526</v>
      </c>
      <c r="I30">
        <f t="shared" si="1"/>
        <v>0</v>
      </c>
    </row>
    <row r="31" spans="1:9" x14ac:dyDescent="0.3">
      <c r="A31" s="2">
        <v>43208</v>
      </c>
      <c r="B31">
        <v>112.83</v>
      </c>
      <c r="C31">
        <v>-83.83</v>
      </c>
      <c r="D31">
        <v>-84.95</v>
      </c>
      <c r="F31">
        <v>40178</v>
      </c>
      <c r="G31">
        <v>-71.629318237299998</v>
      </c>
      <c r="H31" s="2">
        <f t="shared" si="0"/>
        <v>36892</v>
      </c>
      <c r="I31">
        <f t="shared" si="1"/>
        <v>0</v>
      </c>
    </row>
    <row r="32" spans="1:9" x14ac:dyDescent="0.3">
      <c r="A32" s="2">
        <v>43292</v>
      </c>
      <c r="B32">
        <v>112.61</v>
      </c>
      <c r="C32">
        <v>-83.61</v>
      </c>
      <c r="D32">
        <v>-84.73</v>
      </c>
      <c r="F32">
        <v>40543</v>
      </c>
      <c r="G32">
        <v>-72.652526855470001</v>
      </c>
      <c r="H32" s="2">
        <f t="shared" si="0"/>
        <v>37257</v>
      </c>
      <c r="I32">
        <f t="shared" si="1"/>
        <v>0</v>
      </c>
    </row>
    <row r="33" spans="1:12" x14ac:dyDescent="0.3">
      <c r="A33" s="2">
        <v>43376</v>
      </c>
      <c r="B33">
        <v>112.68</v>
      </c>
      <c r="C33">
        <v>-83.68</v>
      </c>
      <c r="D33">
        <v>-84.8</v>
      </c>
      <c r="F33">
        <v>40908</v>
      </c>
      <c r="G33">
        <v>-73.958824157709998</v>
      </c>
      <c r="H33" s="2">
        <f t="shared" si="0"/>
        <v>37622</v>
      </c>
      <c r="I33">
        <f t="shared" si="1"/>
        <v>0</v>
      </c>
    </row>
    <row r="34" spans="1:12" x14ac:dyDescent="0.3">
      <c r="A34" s="2">
        <v>43488</v>
      </c>
      <c r="B34">
        <v>112.03</v>
      </c>
      <c r="C34">
        <v>-83.03</v>
      </c>
      <c r="D34">
        <v>-84.15</v>
      </c>
      <c r="F34">
        <v>41273</v>
      </c>
      <c r="G34">
        <v>-73.924110412600001</v>
      </c>
      <c r="H34" s="2">
        <f t="shared" si="0"/>
        <v>37987</v>
      </c>
      <c r="I34">
        <f t="shared" si="1"/>
        <v>0</v>
      </c>
    </row>
    <row r="35" spans="1:12" x14ac:dyDescent="0.3">
      <c r="A35" s="2">
        <v>43558</v>
      </c>
      <c r="B35">
        <v>111.87</v>
      </c>
      <c r="C35">
        <v>-82.87</v>
      </c>
      <c r="D35">
        <v>-83.99</v>
      </c>
      <c r="F35">
        <v>41639</v>
      </c>
      <c r="G35">
        <v>-74.52635192871</v>
      </c>
      <c r="H35" s="2">
        <f t="shared" si="0"/>
        <v>38353</v>
      </c>
      <c r="I35">
        <f t="shared" si="1"/>
        <v>0</v>
      </c>
    </row>
    <row r="36" spans="1:12" x14ac:dyDescent="0.3">
      <c r="A36" s="2">
        <v>43584</v>
      </c>
      <c r="B36">
        <v>111.74</v>
      </c>
      <c r="C36">
        <v>-82.74</v>
      </c>
      <c r="D36">
        <v>-83.86</v>
      </c>
      <c r="F36">
        <v>42004</v>
      </c>
      <c r="G36">
        <v>-75.408851623540002</v>
      </c>
      <c r="H36" s="2">
        <f t="shared" si="0"/>
        <v>38718</v>
      </c>
      <c r="I36">
        <f t="shared" si="1"/>
        <v>0</v>
      </c>
    </row>
    <row r="37" spans="1:12" x14ac:dyDescent="0.3">
      <c r="A37" s="2">
        <v>43670</v>
      </c>
      <c r="B37">
        <v>111.95</v>
      </c>
      <c r="C37">
        <v>-82.95</v>
      </c>
      <c r="D37">
        <v>-84.07</v>
      </c>
      <c r="F37">
        <v>42369</v>
      </c>
      <c r="G37">
        <v>-76.250144958500002</v>
      </c>
      <c r="H37" s="2">
        <f t="shared" si="0"/>
        <v>39083</v>
      </c>
      <c r="I37">
        <f t="shared" si="1"/>
        <v>0</v>
      </c>
    </row>
    <row r="38" spans="1:12" x14ac:dyDescent="0.3">
      <c r="A38" s="2">
        <v>43671</v>
      </c>
      <c r="B38">
        <v>112</v>
      </c>
      <c r="C38">
        <v>-83</v>
      </c>
      <c r="D38">
        <v>-84.12</v>
      </c>
      <c r="F38">
        <v>42734</v>
      </c>
      <c r="G38">
        <v>-77.025413513179998</v>
      </c>
      <c r="H38" s="2">
        <f t="shared" si="0"/>
        <v>39448</v>
      </c>
      <c r="I38">
        <f t="shared" si="1"/>
        <v>0</v>
      </c>
    </row>
    <row r="39" spans="1:12" x14ac:dyDescent="0.3">
      <c r="A39" s="2">
        <v>43677</v>
      </c>
      <c r="B39">
        <v>112.12</v>
      </c>
      <c r="C39">
        <v>-83.12</v>
      </c>
      <c r="D39">
        <v>-84.24</v>
      </c>
      <c r="F39">
        <v>43100</v>
      </c>
      <c r="G39">
        <v>-78.533363342290002</v>
      </c>
      <c r="H39" s="2">
        <f t="shared" si="0"/>
        <v>39814</v>
      </c>
      <c r="I39">
        <f t="shared" si="1"/>
        <v>0</v>
      </c>
    </row>
    <row r="40" spans="1:12" x14ac:dyDescent="0.3">
      <c r="A40" s="2">
        <v>43747</v>
      </c>
      <c r="B40">
        <v>112.8</v>
      </c>
      <c r="C40">
        <v>-83.8</v>
      </c>
      <c r="D40">
        <v>-84.92</v>
      </c>
      <c r="F40">
        <v>43465</v>
      </c>
      <c r="G40">
        <v>-79.63320159912</v>
      </c>
      <c r="H40" s="2">
        <f t="shared" si="0"/>
        <v>40179</v>
      </c>
      <c r="I40">
        <f t="shared" si="1"/>
        <v>0</v>
      </c>
    </row>
    <row r="41" spans="1:12" x14ac:dyDescent="0.3">
      <c r="A41" s="2">
        <v>43837</v>
      </c>
      <c r="B41">
        <v>112.31</v>
      </c>
      <c r="C41">
        <v>-83.31</v>
      </c>
      <c r="D41">
        <v>-84.43</v>
      </c>
      <c r="F41">
        <v>43830</v>
      </c>
      <c r="G41">
        <v>-81.11728668213</v>
      </c>
      <c r="H41" s="2">
        <f t="shared" si="0"/>
        <v>40544</v>
      </c>
      <c r="I41">
        <f t="shared" si="1"/>
        <v>0</v>
      </c>
    </row>
    <row r="42" spans="1:12" x14ac:dyDescent="0.3">
      <c r="A42" s="2">
        <v>43937</v>
      </c>
      <c r="B42">
        <v>111.71</v>
      </c>
      <c r="C42">
        <v>-82.71</v>
      </c>
      <c r="D42">
        <v>-83.83</v>
      </c>
      <c r="F42">
        <v>44195</v>
      </c>
      <c r="G42">
        <v>-81.048545837399999</v>
      </c>
      <c r="H42" s="2">
        <f t="shared" si="0"/>
        <v>40909</v>
      </c>
      <c r="I42">
        <f t="shared" si="1"/>
        <v>-85.43</v>
      </c>
      <c r="J42">
        <f>(I42-G42)^2</f>
        <v>19.197140578964937</v>
      </c>
      <c r="K42">
        <f>(I42-AVERAGE($I$42:I$51))^2</f>
        <v>1.0608999999995926E-2</v>
      </c>
      <c r="L42">
        <f>(I42-G42)</f>
        <v>-4.3814541626000079</v>
      </c>
    </row>
    <row r="43" spans="1:12" x14ac:dyDescent="0.3">
      <c r="A43" s="2">
        <v>44106</v>
      </c>
      <c r="B43">
        <v>111.22</v>
      </c>
      <c r="C43">
        <v>-82.22</v>
      </c>
      <c r="D43">
        <v>-83.34</v>
      </c>
      <c r="F43">
        <v>44561</v>
      </c>
      <c r="G43">
        <v>-81.216087341310001</v>
      </c>
      <c r="H43" s="2">
        <f t="shared" si="0"/>
        <v>41275</v>
      </c>
      <c r="I43">
        <f t="shared" si="1"/>
        <v>-86.01</v>
      </c>
      <c r="J43">
        <f t="shared" ref="J43:J82" si="2">(I43-G43)^2</f>
        <v>22.981598579148269</v>
      </c>
      <c r="K43">
        <f>(I43-AVERAGE($I$42:I$51))^2</f>
        <v>0.22752900000001725</v>
      </c>
      <c r="L43">
        <f t="shared" ref="L43:L82" si="3">(I43-G43)</f>
        <v>-4.7939126586900045</v>
      </c>
    </row>
    <row r="44" spans="1:12" x14ac:dyDescent="0.3">
      <c r="A44" s="2">
        <v>44210</v>
      </c>
      <c r="B44">
        <v>110.46</v>
      </c>
      <c r="C44">
        <v>-81.459999999999894</v>
      </c>
      <c r="D44">
        <v>-82.58</v>
      </c>
      <c r="F44">
        <v>44926</v>
      </c>
      <c r="G44">
        <v>-81.179962158199999</v>
      </c>
      <c r="H44" s="2">
        <f t="shared" si="0"/>
        <v>41640</v>
      </c>
      <c r="I44">
        <f t="shared" si="1"/>
        <v>-85.93</v>
      </c>
      <c r="J44">
        <f t="shared" si="2"/>
        <v>22.562859498532081</v>
      </c>
      <c r="K44">
        <f>(I44-AVERAGE($I$42:I$51))^2</f>
        <v>0.15760900000001571</v>
      </c>
      <c r="L44">
        <f t="shared" si="3"/>
        <v>-4.7500378418000082</v>
      </c>
    </row>
    <row r="45" spans="1:12" x14ac:dyDescent="0.3">
      <c r="A45" s="2">
        <v>44358</v>
      </c>
      <c r="B45">
        <v>110.11</v>
      </c>
      <c r="C45">
        <v>-81.11</v>
      </c>
      <c r="D45">
        <v>-82.23</v>
      </c>
      <c r="F45">
        <v>45291</v>
      </c>
      <c r="G45">
        <v>-81.307182312009999</v>
      </c>
      <c r="H45" s="2">
        <f t="shared" si="0"/>
        <v>42005</v>
      </c>
      <c r="I45">
        <f t="shared" si="1"/>
        <v>-86.11</v>
      </c>
      <c r="J45">
        <f t="shared" si="2"/>
        <v>23.067057744069611</v>
      </c>
      <c r="K45">
        <f>(I45-AVERAGE($I$42:I$51))^2</f>
        <v>0.3329290000000143</v>
      </c>
      <c r="L45">
        <f t="shared" si="3"/>
        <v>-4.8028176879900002</v>
      </c>
    </row>
    <row r="46" spans="1:12" x14ac:dyDescent="0.3">
      <c r="A46" s="2">
        <v>44477</v>
      </c>
      <c r="B46">
        <v>111.03</v>
      </c>
      <c r="C46">
        <v>-82.03</v>
      </c>
      <c r="D46">
        <v>-83.15</v>
      </c>
      <c r="F46">
        <v>45656</v>
      </c>
      <c r="G46">
        <v>-80.59999847412</v>
      </c>
      <c r="H46" s="2">
        <f t="shared" si="0"/>
        <v>42370</v>
      </c>
      <c r="I46">
        <f t="shared" si="1"/>
        <v>-87.02</v>
      </c>
      <c r="J46">
        <f t="shared" si="2"/>
        <v>41.216419592301484</v>
      </c>
      <c r="K46">
        <f>(I46-AVERAGE($I$42:I$51))^2</f>
        <v>2.2111690000000266</v>
      </c>
      <c r="L46">
        <f t="shared" si="3"/>
        <v>-6.4200015258799965</v>
      </c>
    </row>
    <row r="47" spans="1:12" x14ac:dyDescent="0.3">
      <c r="F47">
        <v>46022</v>
      </c>
      <c r="G47">
        <v>-79.550872802729998</v>
      </c>
      <c r="H47" s="2">
        <f t="shared" si="0"/>
        <v>42736</v>
      </c>
      <c r="I47">
        <f t="shared" si="1"/>
        <v>-86.13</v>
      </c>
      <c r="J47">
        <f t="shared" si="2"/>
        <v>43.28491467785777</v>
      </c>
      <c r="K47">
        <f>(I47-AVERAGE($I$42:I$51))^2</f>
        <v>0.35640900000001002</v>
      </c>
      <c r="L47">
        <f t="shared" si="3"/>
        <v>-6.5791271972699974</v>
      </c>
    </row>
    <row r="48" spans="1:12" x14ac:dyDescent="0.3">
      <c r="F48">
        <v>46387</v>
      </c>
      <c r="G48">
        <v>-78.507095336909998</v>
      </c>
      <c r="H48" s="2">
        <f t="shared" si="0"/>
        <v>43101</v>
      </c>
      <c r="I48">
        <f t="shared" si="1"/>
        <v>-85.64</v>
      </c>
      <c r="J48">
        <f t="shared" si="2"/>
        <v>50.878328932731101</v>
      </c>
      <c r="K48">
        <f>(I48-AVERAGE($I$42:I$51))^2</f>
        <v>1.1449000000002894E-2</v>
      </c>
      <c r="L48">
        <f t="shared" si="3"/>
        <v>-7.1329046630900024</v>
      </c>
    </row>
    <row r="49" spans="6:12" x14ac:dyDescent="0.3">
      <c r="F49">
        <v>46752</v>
      </c>
      <c r="G49">
        <v>-76.816680908199999</v>
      </c>
      <c r="H49" s="2">
        <f t="shared" si="0"/>
        <v>43466</v>
      </c>
      <c r="I49">
        <f t="shared" si="1"/>
        <v>-84.8</v>
      </c>
      <c r="J49">
        <f t="shared" si="2"/>
        <v>63.733383721498356</v>
      </c>
      <c r="K49">
        <f>(I49-AVERAGE($I$42:I$51))^2</f>
        <v>0.53728899999998514</v>
      </c>
      <c r="L49">
        <f t="shared" si="3"/>
        <v>-7.9833190917999985</v>
      </c>
    </row>
    <row r="50" spans="6:12" x14ac:dyDescent="0.3">
      <c r="F50">
        <v>47117</v>
      </c>
      <c r="G50">
        <v>-76.173851013179998</v>
      </c>
      <c r="H50" s="2">
        <f t="shared" si="0"/>
        <v>43831</v>
      </c>
      <c r="I50">
        <f t="shared" si="1"/>
        <v>-84.92</v>
      </c>
      <c r="J50">
        <f t="shared" si="2"/>
        <v>76.495122099652576</v>
      </c>
      <c r="K50">
        <f>(I50-AVERAGE($I$42:I$51))^2</f>
        <v>0.37576899999998203</v>
      </c>
      <c r="L50">
        <f t="shared" si="3"/>
        <v>-8.7461489868200033</v>
      </c>
    </row>
    <row r="51" spans="6:12" x14ac:dyDescent="0.3">
      <c r="F51">
        <v>47483</v>
      </c>
      <c r="G51">
        <v>-79.683166503910002</v>
      </c>
      <c r="H51" s="2">
        <f t="shared" si="0"/>
        <v>44197</v>
      </c>
      <c r="I51">
        <f t="shared" si="1"/>
        <v>-83.34</v>
      </c>
      <c r="J51">
        <f t="shared" si="2"/>
        <v>13.372431218125826</v>
      </c>
      <c r="K51">
        <f>(I51-AVERAGE($I$42:I$51))^2</f>
        <v>4.8092489999999284</v>
      </c>
      <c r="L51">
        <f t="shared" si="3"/>
        <v>-3.6568334960900017</v>
      </c>
    </row>
    <row r="52" spans="6:12" x14ac:dyDescent="0.3">
      <c r="F52">
        <v>47848</v>
      </c>
      <c r="G52">
        <v>-82.640586853030001</v>
      </c>
      <c r="H52" s="2">
        <f t="shared" si="0"/>
        <v>44562</v>
      </c>
      <c r="I52">
        <f t="shared" si="1"/>
        <v>-83.15</v>
      </c>
      <c r="J52">
        <f t="shared" si="2"/>
        <v>0.2595017543058834</v>
      </c>
      <c r="K52">
        <f>(I52-AVERAGE($I$42:I$51))^2</f>
        <v>5.6786889999999115</v>
      </c>
      <c r="L52">
        <f t="shared" si="3"/>
        <v>-0.5094131469700045</v>
      </c>
    </row>
    <row r="53" spans="6:12" x14ac:dyDescent="0.3">
      <c r="F53">
        <v>48213</v>
      </c>
      <c r="G53">
        <v>-85.181030273440001</v>
      </c>
      <c r="H53" s="2">
        <f t="shared" si="0"/>
        <v>44927</v>
      </c>
      <c r="I53">
        <f t="shared" si="1"/>
        <v>-83.15</v>
      </c>
      <c r="J53">
        <f t="shared" si="2"/>
        <v>4.1250839716297429</v>
      </c>
      <c r="K53">
        <f>(I53-AVERAGE($I$42:I$51))^2</f>
        <v>5.6786889999999115</v>
      </c>
      <c r="L53">
        <f t="shared" si="3"/>
        <v>2.0310302734399954</v>
      </c>
    </row>
    <row r="54" spans="6:12" x14ac:dyDescent="0.3">
      <c r="F54">
        <v>48578</v>
      </c>
      <c r="G54">
        <v>-87.450019836430002</v>
      </c>
      <c r="H54" s="2">
        <f t="shared" si="0"/>
        <v>45292</v>
      </c>
      <c r="I54">
        <f t="shared" si="1"/>
        <v>-83.15</v>
      </c>
      <c r="J54">
        <f t="shared" si="2"/>
        <v>18.490170593691452</v>
      </c>
      <c r="K54">
        <f>(I54-AVERAGE($I$42:I$51))^2</f>
        <v>5.6786889999999115</v>
      </c>
      <c r="L54">
        <f t="shared" si="3"/>
        <v>4.3000198364299962</v>
      </c>
    </row>
    <row r="55" spans="6:12" x14ac:dyDescent="0.3">
      <c r="F55">
        <v>48944</v>
      </c>
      <c r="G55">
        <v>-89.449485778810001</v>
      </c>
      <c r="H55" s="2">
        <f t="shared" si="0"/>
        <v>45658</v>
      </c>
      <c r="I55">
        <f t="shared" si="1"/>
        <v>-83.15</v>
      </c>
      <c r="J55">
        <f t="shared" si="2"/>
        <v>39.683521077429369</v>
      </c>
      <c r="K55">
        <f>(I55-AVERAGE($I$42:I$51))^2</f>
        <v>5.6786889999999115</v>
      </c>
      <c r="L55">
        <f t="shared" si="3"/>
        <v>6.2994857788099949</v>
      </c>
    </row>
    <row r="56" spans="6:12" x14ac:dyDescent="0.3">
      <c r="F56">
        <v>49309</v>
      </c>
      <c r="G56">
        <v>-91.43563079834</v>
      </c>
      <c r="H56" s="2">
        <f t="shared" si="0"/>
        <v>46023</v>
      </c>
      <c r="I56">
        <f t="shared" si="1"/>
        <v>-83.15</v>
      </c>
      <c r="J56">
        <f t="shared" si="2"/>
        <v>68.651677726400251</v>
      </c>
      <c r="K56">
        <f>(I56-AVERAGE($I$42:I$51))^2</f>
        <v>5.6786889999999115</v>
      </c>
      <c r="L56">
        <f t="shared" si="3"/>
        <v>8.2856307983399944</v>
      </c>
    </row>
    <row r="57" spans="6:12" x14ac:dyDescent="0.3">
      <c r="F57">
        <v>49674</v>
      </c>
      <c r="G57">
        <v>-92.695175170900001</v>
      </c>
      <c r="H57" s="2">
        <f t="shared" si="0"/>
        <v>46388</v>
      </c>
      <c r="I57">
        <f t="shared" si="1"/>
        <v>-83.15</v>
      </c>
      <c r="J57">
        <f t="shared" si="2"/>
        <v>91.110369043165747</v>
      </c>
      <c r="K57">
        <f>(I57-AVERAGE($I$42:I$51))^2</f>
        <v>5.6786889999999115</v>
      </c>
      <c r="L57">
        <f t="shared" si="3"/>
        <v>9.545175170899995</v>
      </c>
    </row>
    <row r="58" spans="6:12" x14ac:dyDescent="0.3">
      <c r="F58">
        <v>50039</v>
      </c>
      <c r="G58">
        <v>-93.863372802729998</v>
      </c>
      <c r="H58" s="2">
        <f t="shared" si="0"/>
        <v>46753</v>
      </c>
      <c r="I58">
        <f t="shared" si="1"/>
        <v>-83.15</v>
      </c>
      <c r="J58">
        <f t="shared" si="2"/>
        <v>114.77635681027469</v>
      </c>
      <c r="K58">
        <f>(I58-AVERAGE($I$42:I$51))^2</f>
        <v>5.6786889999999115</v>
      </c>
      <c r="L58">
        <f t="shared" si="3"/>
        <v>10.713372802729992</v>
      </c>
    </row>
    <row r="59" spans="6:12" x14ac:dyDescent="0.3">
      <c r="F59">
        <v>50405</v>
      </c>
      <c r="G59">
        <v>-94.93677520752</v>
      </c>
      <c r="H59" s="2">
        <f t="shared" si="0"/>
        <v>47119</v>
      </c>
      <c r="I59">
        <f t="shared" si="1"/>
        <v>-83.15</v>
      </c>
      <c r="J59">
        <f t="shared" si="2"/>
        <v>138.928069792608</v>
      </c>
      <c r="K59">
        <f>(I59-AVERAGE($I$42:I$51))^2</f>
        <v>5.6786889999999115</v>
      </c>
      <c r="L59">
        <f t="shared" si="3"/>
        <v>11.786775207519995</v>
      </c>
    </row>
    <row r="60" spans="6:12" x14ac:dyDescent="0.3">
      <c r="F60">
        <v>50770</v>
      </c>
      <c r="G60">
        <v>-95.91268157959</v>
      </c>
      <c r="H60" s="2">
        <f t="shared" si="0"/>
        <v>47484</v>
      </c>
      <c r="I60">
        <f t="shared" si="1"/>
        <v>-83.15</v>
      </c>
      <c r="J60">
        <f t="shared" si="2"/>
        <v>162.88604110200575</v>
      </c>
      <c r="K60">
        <f>(I60-AVERAGE($I$42:I$51))^2</f>
        <v>5.6786889999999115</v>
      </c>
      <c r="L60">
        <f t="shared" si="3"/>
        <v>12.762681579589994</v>
      </c>
    </row>
    <row r="61" spans="6:12" x14ac:dyDescent="0.3">
      <c r="F61">
        <v>51135</v>
      </c>
      <c r="G61">
        <v>-96.81047821045</v>
      </c>
      <c r="H61" s="2">
        <f t="shared" si="0"/>
        <v>47849</v>
      </c>
      <c r="I61">
        <f t="shared" si="1"/>
        <v>-83.15</v>
      </c>
      <c r="J61">
        <f t="shared" si="2"/>
        <v>186.60866493817909</v>
      </c>
      <c r="K61">
        <f>(I61-AVERAGE($I$42:I$51))^2</f>
        <v>5.6786889999999115</v>
      </c>
      <c r="L61">
        <f t="shared" si="3"/>
        <v>13.660478210449995</v>
      </c>
    </row>
    <row r="62" spans="6:12" x14ac:dyDescent="0.3">
      <c r="F62">
        <v>51500</v>
      </c>
      <c r="G62">
        <v>-97.639739990229998</v>
      </c>
      <c r="H62" s="2">
        <f t="shared" si="0"/>
        <v>48214</v>
      </c>
      <c r="I62">
        <f t="shared" si="1"/>
        <v>-83.15</v>
      </c>
      <c r="J62">
        <f t="shared" si="2"/>
        <v>209.95256498447026</v>
      </c>
      <c r="K62">
        <f>(I62-AVERAGE($I$42:I$51))^2</f>
        <v>5.6786889999999115</v>
      </c>
      <c r="L62">
        <f t="shared" si="3"/>
        <v>14.489739990229992</v>
      </c>
    </row>
    <row r="63" spans="6:12" x14ac:dyDescent="0.3">
      <c r="F63">
        <v>51866</v>
      </c>
      <c r="G63">
        <v>-94.956085205080001</v>
      </c>
      <c r="H63" s="2">
        <f t="shared" si="0"/>
        <v>48580</v>
      </c>
      <c r="I63">
        <f t="shared" si="1"/>
        <v>-83.15</v>
      </c>
      <c r="J63">
        <f t="shared" si="2"/>
        <v>139.38364786960875</v>
      </c>
      <c r="K63">
        <f>(I63-AVERAGE($I$42:I$51))^2</f>
        <v>5.6786889999999115</v>
      </c>
      <c r="L63">
        <f t="shared" si="3"/>
        <v>11.806085205079995</v>
      </c>
    </row>
    <row r="64" spans="6:12" x14ac:dyDescent="0.3">
      <c r="F64">
        <v>52231</v>
      </c>
      <c r="G64">
        <v>-92.916145324710001</v>
      </c>
      <c r="H64" s="2">
        <f t="shared" si="0"/>
        <v>48945</v>
      </c>
      <c r="I64">
        <f t="shared" si="1"/>
        <v>-83.15</v>
      </c>
      <c r="J64">
        <f t="shared" si="2"/>
        <v>95.377594503354899</v>
      </c>
      <c r="K64">
        <f>(I64-AVERAGE($I$42:I$51))^2</f>
        <v>5.6786889999999115</v>
      </c>
      <c r="L64">
        <f t="shared" si="3"/>
        <v>9.7661453247099956</v>
      </c>
    </row>
    <row r="65" spans="6:12" x14ac:dyDescent="0.3">
      <c r="F65">
        <v>52596</v>
      </c>
      <c r="G65">
        <v>-91.568649291989999</v>
      </c>
      <c r="H65" s="2">
        <f t="shared" si="0"/>
        <v>49310</v>
      </c>
      <c r="I65">
        <f t="shared" si="1"/>
        <v>-83.15</v>
      </c>
      <c r="J65">
        <f t="shared" si="2"/>
        <v>70.87365590152362</v>
      </c>
      <c r="K65">
        <f>(I65-AVERAGE($I$42:I$51))^2</f>
        <v>5.6786889999999115</v>
      </c>
      <c r="L65">
        <f t="shared" si="3"/>
        <v>8.4186492919899933</v>
      </c>
    </row>
    <row r="66" spans="6:12" x14ac:dyDescent="0.3">
      <c r="F66">
        <v>52961</v>
      </c>
      <c r="G66">
        <v>-90.590309143070002</v>
      </c>
      <c r="H66" s="2">
        <f t="shared" si="0"/>
        <v>49675</v>
      </c>
      <c r="I66">
        <f t="shared" si="1"/>
        <v>-83.15</v>
      </c>
      <c r="J66">
        <f t="shared" si="2"/>
        <v>55.358200144450976</v>
      </c>
      <c r="K66">
        <f>(I66-AVERAGE($I$42:I$51))^2</f>
        <v>5.6786889999999115</v>
      </c>
      <c r="L66">
        <f t="shared" si="3"/>
        <v>7.4403091430699959</v>
      </c>
    </row>
    <row r="67" spans="6:12" x14ac:dyDescent="0.3">
      <c r="F67">
        <v>53327</v>
      </c>
      <c r="G67">
        <v>-89.84774017334</v>
      </c>
      <c r="H67" s="2">
        <f t="shared" si="0"/>
        <v>50041</v>
      </c>
      <c r="I67">
        <f t="shared" si="1"/>
        <v>-83.15</v>
      </c>
      <c r="J67">
        <f t="shared" si="2"/>
        <v>44.859723429572455</v>
      </c>
      <c r="K67">
        <f>(I67-AVERAGE($I$42:I$51))^2</f>
        <v>5.6786889999999115</v>
      </c>
      <c r="L67">
        <f t="shared" si="3"/>
        <v>6.6977401733399944</v>
      </c>
    </row>
    <row r="68" spans="6:12" x14ac:dyDescent="0.3">
      <c r="F68">
        <v>53692</v>
      </c>
      <c r="G68">
        <v>-89.276733398440001</v>
      </c>
      <c r="H68" s="2">
        <f t="shared" ref="H68:H82" si="4">$H$2+F68-$F$2+1</f>
        <v>50406</v>
      </c>
      <c r="I68">
        <f t="shared" ref="I68:I82" si="5">IFERROR(VLOOKUP(H68,A:D,4,FALSE),IFERROR(VLOOKUP(H68,A:D,4),0))</f>
        <v>-83.15</v>
      </c>
      <c r="J68">
        <f t="shared" si="2"/>
        <v>37.536862135560092</v>
      </c>
      <c r="K68">
        <f>(I68-AVERAGE($I$42:I$51))^2</f>
        <v>5.6786889999999115</v>
      </c>
      <c r="L68">
        <f t="shared" si="3"/>
        <v>6.1267333984399954</v>
      </c>
    </row>
    <row r="69" spans="6:12" x14ac:dyDescent="0.3">
      <c r="F69">
        <v>54057</v>
      </c>
      <c r="G69">
        <v>-88.83399963379</v>
      </c>
      <c r="H69" s="2">
        <f t="shared" si="4"/>
        <v>50771</v>
      </c>
      <c r="I69">
        <f t="shared" si="5"/>
        <v>-83.15</v>
      </c>
      <c r="J69">
        <f t="shared" si="2"/>
        <v>32.307851836924797</v>
      </c>
      <c r="K69">
        <f>(I69-AVERAGE($I$42:I$51))^2</f>
        <v>5.6786889999999115</v>
      </c>
      <c r="L69">
        <f t="shared" si="3"/>
        <v>5.6839996337899947</v>
      </c>
    </row>
    <row r="70" spans="6:12" x14ac:dyDescent="0.3">
      <c r="F70">
        <v>54422</v>
      </c>
      <c r="G70">
        <v>-88.490928649899999</v>
      </c>
      <c r="H70" s="2">
        <f t="shared" si="4"/>
        <v>51136</v>
      </c>
      <c r="I70">
        <f t="shared" si="5"/>
        <v>-83.15</v>
      </c>
      <c r="J70">
        <f t="shared" si="2"/>
        <v>28.525518843322565</v>
      </c>
      <c r="K70">
        <f>(I70-AVERAGE($I$42:I$51))^2</f>
        <v>5.6786889999999115</v>
      </c>
      <c r="L70">
        <f t="shared" si="3"/>
        <v>5.3409286498999933</v>
      </c>
    </row>
    <row r="71" spans="6:12" x14ac:dyDescent="0.3">
      <c r="F71">
        <v>54788</v>
      </c>
      <c r="G71">
        <v>-88.226119995120001</v>
      </c>
      <c r="H71" s="2">
        <f t="shared" si="4"/>
        <v>51502</v>
      </c>
      <c r="I71">
        <f t="shared" si="5"/>
        <v>-83.15</v>
      </c>
      <c r="J71">
        <f t="shared" si="2"/>
        <v>25.766994204857024</v>
      </c>
      <c r="K71">
        <f>(I71-AVERAGE($I$42:I$51))^2</f>
        <v>5.6786889999999115</v>
      </c>
      <c r="L71">
        <f t="shared" si="3"/>
        <v>5.0761199951199956</v>
      </c>
    </row>
    <row r="72" spans="6:12" x14ac:dyDescent="0.3">
      <c r="F72">
        <v>55153</v>
      </c>
      <c r="G72">
        <v>-88.025444030759999</v>
      </c>
      <c r="H72" s="2">
        <f t="shared" si="4"/>
        <v>51867</v>
      </c>
      <c r="I72">
        <f t="shared" si="5"/>
        <v>-83.15</v>
      </c>
      <c r="J72">
        <f t="shared" si="2"/>
        <v>23.769954497073254</v>
      </c>
      <c r="K72">
        <f>(I72-AVERAGE($I$42:I$51))^2</f>
        <v>5.6786889999999115</v>
      </c>
      <c r="L72">
        <f t="shared" si="3"/>
        <v>4.8754440307599936</v>
      </c>
    </row>
    <row r="73" spans="6:12" x14ac:dyDescent="0.3">
      <c r="F73">
        <v>55518</v>
      </c>
      <c r="G73">
        <v>-87.875885009770002</v>
      </c>
      <c r="H73" s="2">
        <f t="shared" si="4"/>
        <v>52232</v>
      </c>
      <c r="I73">
        <f t="shared" si="5"/>
        <v>-83.15</v>
      </c>
      <c r="J73">
        <f t="shared" si="2"/>
        <v>22.333989125568756</v>
      </c>
      <c r="K73">
        <f>(I73-AVERAGE($I$42:I$51))^2</f>
        <v>5.6786889999999115</v>
      </c>
      <c r="L73">
        <f t="shared" si="3"/>
        <v>4.7258850097699963</v>
      </c>
    </row>
    <row r="74" spans="6:12" x14ac:dyDescent="0.3">
      <c r="F74">
        <v>55883</v>
      </c>
      <c r="G74">
        <v>-87.76759338379</v>
      </c>
      <c r="H74" s="2">
        <f t="shared" si="4"/>
        <v>52597</v>
      </c>
      <c r="I74">
        <f t="shared" si="5"/>
        <v>-83.15</v>
      </c>
      <c r="J74">
        <f t="shared" si="2"/>
        <v>21.322168658021134</v>
      </c>
      <c r="K74">
        <f>(I74-AVERAGE($I$42:I$51))^2</f>
        <v>5.6786889999999115</v>
      </c>
      <c r="L74">
        <f t="shared" si="3"/>
        <v>4.6175933837899947</v>
      </c>
    </row>
    <row r="75" spans="6:12" x14ac:dyDescent="0.3">
      <c r="F75">
        <v>56249</v>
      </c>
      <c r="G75">
        <v>-87.693618774409998</v>
      </c>
      <c r="H75" s="2">
        <f t="shared" si="4"/>
        <v>52963</v>
      </c>
      <c r="I75">
        <f t="shared" si="5"/>
        <v>-83.15</v>
      </c>
      <c r="J75">
        <f t="shared" si="2"/>
        <v>20.644471567170964</v>
      </c>
      <c r="K75">
        <f>(I75-AVERAGE($I$42:I$51))^2</f>
        <v>5.6786889999999115</v>
      </c>
      <c r="L75">
        <f t="shared" si="3"/>
        <v>4.5436187744099925</v>
      </c>
    </row>
    <row r="76" spans="6:12" x14ac:dyDescent="0.3">
      <c r="F76">
        <v>56614</v>
      </c>
      <c r="G76">
        <v>-87.647827148440001</v>
      </c>
      <c r="H76" s="2">
        <f t="shared" si="4"/>
        <v>53328</v>
      </c>
      <c r="I76">
        <f t="shared" si="5"/>
        <v>-83.15</v>
      </c>
      <c r="J76">
        <f t="shared" si="2"/>
        <v>20.23044905724386</v>
      </c>
      <c r="K76">
        <f>(I76-AVERAGE($I$42:I$51))^2</f>
        <v>5.6786889999999115</v>
      </c>
      <c r="L76">
        <f t="shared" si="3"/>
        <v>4.4978271484399954</v>
      </c>
    </row>
    <row r="77" spans="6:12" x14ac:dyDescent="0.3">
      <c r="F77">
        <v>56979</v>
      </c>
      <c r="G77">
        <v>-87.62533569336</v>
      </c>
      <c r="H77" s="2">
        <f t="shared" si="4"/>
        <v>53693</v>
      </c>
      <c r="I77">
        <f t="shared" si="5"/>
        <v>-83.15</v>
      </c>
      <c r="J77">
        <f t="shared" si="2"/>
        <v>20.028629568261984</v>
      </c>
      <c r="K77">
        <f>(I77-AVERAGE($I$42:I$51))^2</f>
        <v>5.6786889999999115</v>
      </c>
      <c r="L77">
        <f t="shared" si="3"/>
        <v>4.4753356933599946</v>
      </c>
    </row>
    <row r="78" spans="6:12" x14ac:dyDescent="0.3">
      <c r="F78">
        <v>57344</v>
      </c>
      <c r="G78">
        <v>-87.622200012210001</v>
      </c>
      <c r="H78" s="2">
        <f t="shared" si="4"/>
        <v>54058</v>
      </c>
      <c r="I78">
        <f t="shared" si="5"/>
        <v>-83.15</v>
      </c>
      <c r="J78">
        <f t="shared" si="2"/>
        <v>20.000572949211087</v>
      </c>
      <c r="K78">
        <f>(I78-AVERAGE($I$42:I$51))^2</f>
        <v>5.6786889999999115</v>
      </c>
      <c r="L78">
        <f t="shared" si="3"/>
        <v>4.4722000122099956</v>
      </c>
    </row>
    <row r="79" spans="6:12" x14ac:dyDescent="0.3">
      <c r="F79">
        <v>57710</v>
      </c>
      <c r="G79">
        <v>-87.63526916504</v>
      </c>
      <c r="H79" s="2">
        <f t="shared" si="4"/>
        <v>54424</v>
      </c>
      <c r="I79">
        <f t="shared" si="5"/>
        <v>-83.15</v>
      </c>
      <c r="J79">
        <f t="shared" si="2"/>
        <v>20.117639482858571</v>
      </c>
      <c r="K79">
        <f>(I79-AVERAGE($I$42:I$51))^2</f>
        <v>5.6786889999999115</v>
      </c>
      <c r="L79">
        <f t="shared" si="3"/>
        <v>4.4852691650399947</v>
      </c>
    </row>
    <row r="80" spans="6:12" x14ac:dyDescent="0.3">
      <c r="F80">
        <v>58075</v>
      </c>
      <c r="G80">
        <v>-87.66172027588</v>
      </c>
      <c r="H80" s="2">
        <f t="shared" si="4"/>
        <v>54789</v>
      </c>
      <c r="I80">
        <f t="shared" si="5"/>
        <v>-83.15</v>
      </c>
      <c r="J80">
        <f t="shared" si="2"/>
        <v>20.355619847786656</v>
      </c>
      <c r="K80">
        <f>(I80-AVERAGE($I$42:I$51))^2</f>
        <v>5.6786889999999115</v>
      </c>
      <c r="L80">
        <f t="shared" si="3"/>
        <v>4.5117202758799948</v>
      </c>
    </row>
    <row r="81" spans="6:12" x14ac:dyDescent="0.3">
      <c r="F81">
        <v>61727</v>
      </c>
      <c r="G81">
        <v>-88.320274353030001</v>
      </c>
      <c r="H81" s="2">
        <f t="shared" si="4"/>
        <v>58441</v>
      </c>
      <c r="I81">
        <f t="shared" si="5"/>
        <v>-83.15</v>
      </c>
      <c r="J81">
        <f t="shared" si="2"/>
        <v>26.731736885599737</v>
      </c>
      <c r="K81">
        <f>(I81-AVERAGE($I$42:I$51))^2</f>
        <v>5.6786889999999115</v>
      </c>
      <c r="L81">
        <f t="shared" si="3"/>
        <v>5.1702743530299955</v>
      </c>
    </row>
    <row r="82" spans="6:12" x14ac:dyDescent="0.3">
      <c r="F82">
        <v>65380</v>
      </c>
      <c r="G82">
        <v>-89.199569702150001</v>
      </c>
      <c r="H82" s="2">
        <f t="shared" si="4"/>
        <v>62094</v>
      </c>
      <c r="I82">
        <f t="shared" si="5"/>
        <v>-83.15</v>
      </c>
      <c r="J82">
        <f t="shared" si="2"/>
        <v>36.597293581171179</v>
      </c>
      <c r="K82">
        <f>(I82-AVERAGE($I$42:I$51))^2</f>
        <v>5.6786889999999115</v>
      </c>
      <c r="L82">
        <f t="shared" si="3"/>
        <v>6.049569702149995</v>
      </c>
    </row>
  </sheetData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D89AC2-9B95-4317-89D2-90893FF4BD92}">
  <dimension ref="A1:O122"/>
  <sheetViews>
    <sheetView topLeftCell="J1" workbookViewId="0">
      <selection activeCell="M6" sqref="M6"/>
    </sheetView>
  </sheetViews>
  <sheetFormatPr defaultRowHeight="14.4" x14ac:dyDescent="0.3"/>
  <cols>
    <col min="1" max="1" width="10.5546875" bestFit="1" customWidth="1"/>
  </cols>
  <sheetData>
    <row r="1" spans="1:15" s="1" customFormat="1" x14ac:dyDescent="0.3">
      <c r="A1" s="1" t="s">
        <v>0</v>
      </c>
      <c r="B1" s="1" t="s">
        <v>1</v>
      </c>
      <c r="C1" s="1" t="s">
        <v>2</v>
      </c>
      <c r="D1" s="1" t="s">
        <v>3</v>
      </c>
    </row>
    <row r="2" spans="1:15" x14ac:dyDescent="0.3">
      <c r="A2" s="2">
        <v>18264</v>
      </c>
      <c r="B2">
        <v>-1</v>
      </c>
      <c r="C2">
        <v>4</v>
      </c>
      <c r="D2">
        <v>2.9</v>
      </c>
      <c r="F2">
        <v>3288</v>
      </c>
      <c r="G2">
        <v>15.66983127594</v>
      </c>
      <c r="H2" s="2">
        <v>1</v>
      </c>
      <c r="I2">
        <f>IFERROR(VLOOKUP(H2,$A$2:$D$542,4,FALSE),IFERROR(VLOOKUP(H2,$A$2:$D$542,4),0))</f>
        <v>0</v>
      </c>
      <c r="K2">
        <f>MAX(D:D)</f>
        <v>7.6</v>
      </c>
    </row>
    <row r="3" spans="1:15" x14ac:dyDescent="0.3">
      <c r="A3" s="2">
        <v>26282</v>
      </c>
      <c r="B3">
        <v>-3.5</v>
      </c>
      <c r="C3">
        <v>6.5</v>
      </c>
      <c r="D3">
        <v>5.4</v>
      </c>
      <c r="F3">
        <v>10958</v>
      </c>
      <c r="G3">
        <v>15.39611530304</v>
      </c>
      <c r="H3" s="2">
        <f>$H$2+F3-$F$2+1</f>
        <v>7672</v>
      </c>
      <c r="I3">
        <f>IFERROR(VLOOKUP(H3,A:D,4,FALSE),IFERROR(VLOOKUP(H3,A:D,4),0))</f>
        <v>0</v>
      </c>
      <c r="K3">
        <f>MIN(D:D)</f>
        <v>1.67</v>
      </c>
    </row>
    <row r="4" spans="1:15" x14ac:dyDescent="0.3">
      <c r="A4" s="2">
        <v>26724</v>
      </c>
      <c r="B4">
        <v>-3.4</v>
      </c>
      <c r="C4">
        <v>6.4</v>
      </c>
      <c r="D4">
        <v>5.3</v>
      </c>
      <c r="F4">
        <v>17897</v>
      </c>
      <c r="G4">
        <v>15.066349029541</v>
      </c>
      <c r="H4" s="2">
        <f t="shared" ref="H4:H67" si="0">$H$2+F4-$F$2+1</f>
        <v>14611</v>
      </c>
      <c r="I4">
        <f t="shared" ref="I4:I67" si="1">IFERROR(VLOOKUP(H4,A:D,4,FALSE),IFERROR(VLOOKUP(H4,A:D,4),0))</f>
        <v>0</v>
      </c>
      <c r="L4" t="s">
        <v>9</v>
      </c>
      <c r="M4" t="s">
        <v>10</v>
      </c>
      <c r="N4" t="s">
        <v>11</v>
      </c>
      <c r="O4" t="s">
        <v>12</v>
      </c>
    </row>
    <row r="5" spans="1:15" x14ac:dyDescent="0.3">
      <c r="A5" s="2">
        <v>27113</v>
      </c>
      <c r="B5">
        <v>-3.4</v>
      </c>
      <c r="C5">
        <v>6.4</v>
      </c>
      <c r="D5">
        <v>5.3</v>
      </c>
      <c r="F5">
        <v>20089</v>
      </c>
      <c r="G5">
        <v>14.858376502991</v>
      </c>
      <c r="H5" s="2">
        <f t="shared" si="0"/>
        <v>16803</v>
      </c>
      <c r="I5">
        <f t="shared" si="1"/>
        <v>0</v>
      </c>
      <c r="K5">
        <f>CORREL(G10:G51,I10:I51)^2</f>
        <v>0.89120083909648828</v>
      </c>
      <c r="L5">
        <f>1-(SUM(J10:J51)/SUM(K10:K51))</f>
        <v>-8.8093633820527089</v>
      </c>
      <c r="M5">
        <f>SUM(L10:L51)*100/SUM(I10:I51)</f>
        <v>20.093705197237899</v>
      </c>
      <c r="N5">
        <f>SQRT(SUM(J10:J51))/COUNT(J10:J51)</f>
        <v>0.45558297182249285</v>
      </c>
      <c r="O5">
        <f>N5/_xlfn.STDEV.S(I10:I51)</f>
        <v>0.4774886463634393</v>
      </c>
    </row>
    <row r="6" spans="1:15" x14ac:dyDescent="0.3">
      <c r="A6" s="2">
        <v>27373</v>
      </c>
      <c r="B6">
        <v>-2.5</v>
      </c>
      <c r="C6">
        <v>5.5</v>
      </c>
      <c r="D6">
        <v>4.4000000000000004</v>
      </c>
      <c r="F6">
        <v>22646</v>
      </c>
      <c r="G6">
        <v>14.343137741089</v>
      </c>
      <c r="H6" s="2">
        <f t="shared" si="0"/>
        <v>19360</v>
      </c>
      <c r="I6">
        <f t="shared" si="1"/>
        <v>2.9</v>
      </c>
    </row>
    <row r="7" spans="1:15" x14ac:dyDescent="0.3">
      <c r="A7" s="2">
        <v>27751</v>
      </c>
      <c r="B7">
        <v>-3.96</v>
      </c>
      <c r="C7">
        <v>6.96</v>
      </c>
      <c r="D7">
        <v>5.86</v>
      </c>
      <c r="F7">
        <v>24472</v>
      </c>
      <c r="G7">
        <v>13.784035682678001</v>
      </c>
      <c r="H7" s="2">
        <f t="shared" si="0"/>
        <v>21186</v>
      </c>
      <c r="I7">
        <f t="shared" si="1"/>
        <v>2.9</v>
      </c>
    </row>
    <row r="8" spans="1:15" x14ac:dyDescent="0.3">
      <c r="A8" s="2">
        <v>28524</v>
      </c>
      <c r="B8">
        <v>-3.76</v>
      </c>
      <c r="C8">
        <v>6.76</v>
      </c>
      <c r="D8">
        <v>5.66</v>
      </c>
      <c r="F8">
        <v>27029</v>
      </c>
      <c r="G8">
        <v>12.7337474823</v>
      </c>
      <c r="H8" s="2">
        <f t="shared" si="0"/>
        <v>23743</v>
      </c>
      <c r="I8">
        <f t="shared" si="1"/>
        <v>2.9</v>
      </c>
    </row>
    <row r="9" spans="1:15" x14ac:dyDescent="0.3">
      <c r="A9" s="2">
        <v>28921</v>
      </c>
      <c r="B9">
        <v>-4</v>
      </c>
      <c r="C9">
        <v>7</v>
      </c>
      <c r="D9">
        <v>5.9</v>
      </c>
      <c r="F9">
        <v>28124</v>
      </c>
      <c r="G9">
        <v>12.206574440002001</v>
      </c>
      <c r="H9" s="2">
        <f t="shared" si="0"/>
        <v>24838</v>
      </c>
      <c r="I9">
        <f t="shared" si="1"/>
        <v>2.9</v>
      </c>
    </row>
    <row r="10" spans="1:15" x14ac:dyDescent="0.3">
      <c r="A10" s="2">
        <v>29263</v>
      </c>
      <c r="B10">
        <v>-5.7</v>
      </c>
      <c r="C10">
        <v>8.6999999999999904</v>
      </c>
      <c r="D10">
        <v>7.6</v>
      </c>
      <c r="F10">
        <v>29951</v>
      </c>
      <c r="G10">
        <v>11.131139755249</v>
      </c>
      <c r="H10" s="2">
        <f t="shared" si="0"/>
        <v>26665</v>
      </c>
      <c r="I10">
        <f t="shared" si="1"/>
        <v>5.4</v>
      </c>
      <c r="J10">
        <f>(I10-G10)^2</f>
        <v>32.845962894195566</v>
      </c>
      <c r="K10">
        <f>(I10-AVERAGE($I$10:I$51))^2</f>
        <v>2.6444954648526049</v>
      </c>
      <c r="L10">
        <f>(I10-G10)</f>
        <v>-5.731139755249</v>
      </c>
    </row>
    <row r="11" spans="1:15" x14ac:dyDescent="0.3">
      <c r="A11" s="2">
        <v>29627</v>
      </c>
      <c r="B11">
        <v>-2.82</v>
      </c>
      <c r="C11">
        <v>5.82</v>
      </c>
      <c r="D11">
        <v>4.72</v>
      </c>
      <c r="F11">
        <v>31777</v>
      </c>
      <c r="G11">
        <v>9.7199239730834996</v>
      </c>
      <c r="H11" s="2">
        <f t="shared" si="0"/>
        <v>28491</v>
      </c>
      <c r="I11">
        <f t="shared" si="1"/>
        <v>5.86</v>
      </c>
      <c r="J11">
        <f t="shared" ref="J11:J74" si="2">(I11-G11)^2</f>
        <v>14.899013077984707</v>
      </c>
      <c r="K11">
        <f>(I11-AVERAGE($I$10:I$51))^2</f>
        <v>4.3521907029478415</v>
      </c>
      <c r="L11">
        <f t="shared" ref="L11:L74" si="3">(I11-G11)</f>
        <v>-3.8599239730834993</v>
      </c>
    </row>
    <row r="12" spans="1:15" x14ac:dyDescent="0.3">
      <c r="A12" s="2">
        <v>29993</v>
      </c>
      <c r="B12">
        <v>-3.21</v>
      </c>
      <c r="C12">
        <v>6.21</v>
      </c>
      <c r="D12">
        <v>5.1100000000000003</v>
      </c>
      <c r="F12">
        <v>33238</v>
      </c>
      <c r="G12">
        <v>8.4830150604247994</v>
      </c>
      <c r="H12" s="2">
        <f t="shared" si="0"/>
        <v>29952</v>
      </c>
      <c r="I12">
        <f t="shared" si="1"/>
        <v>4.72</v>
      </c>
      <c r="J12">
        <f t="shared" si="2"/>
        <v>14.160282344983859</v>
      </c>
      <c r="K12">
        <f>(I12-AVERAGE($I$10:I$51))^2</f>
        <v>0.89527641723355722</v>
      </c>
      <c r="L12">
        <f t="shared" si="3"/>
        <v>-3.7630150604247996</v>
      </c>
    </row>
    <row r="13" spans="1:15" x14ac:dyDescent="0.3">
      <c r="A13" s="2">
        <v>30362</v>
      </c>
      <c r="B13">
        <v>-3.28</v>
      </c>
      <c r="C13">
        <v>6.28</v>
      </c>
      <c r="D13">
        <v>5.18</v>
      </c>
      <c r="F13">
        <v>33603</v>
      </c>
      <c r="G13">
        <v>8.1715774536133008</v>
      </c>
      <c r="H13" s="2">
        <f t="shared" si="0"/>
        <v>30317</v>
      </c>
      <c r="I13">
        <f t="shared" si="1"/>
        <v>5.1100000000000003</v>
      </c>
      <c r="J13">
        <f t="shared" si="2"/>
        <v>9.3732565044733018</v>
      </c>
      <c r="K13">
        <f>(I13-AVERAGE($I$10:I$51))^2</f>
        <v>1.785404988662129</v>
      </c>
      <c r="L13">
        <f t="shared" si="3"/>
        <v>-3.0615774536133005</v>
      </c>
    </row>
    <row r="14" spans="1:15" x14ac:dyDescent="0.3">
      <c r="A14" s="2">
        <v>30718</v>
      </c>
      <c r="B14">
        <v>-3.07</v>
      </c>
      <c r="C14">
        <v>6.07</v>
      </c>
      <c r="D14">
        <v>4.97</v>
      </c>
      <c r="F14">
        <v>33968</v>
      </c>
      <c r="G14">
        <v>7.8615550994873002</v>
      </c>
      <c r="H14" s="2">
        <f t="shared" si="0"/>
        <v>30682</v>
      </c>
      <c r="I14">
        <f t="shared" si="1"/>
        <v>5.18</v>
      </c>
      <c r="J14">
        <f t="shared" si="2"/>
        <v>7.1907377515863464</v>
      </c>
      <c r="K14">
        <f>(I14-AVERAGE($I$10:I$51))^2</f>
        <v>1.9773716553287939</v>
      </c>
      <c r="L14">
        <f t="shared" si="3"/>
        <v>-2.6815550994873005</v>
      </c>
    </row>
    <row r="15" spans="1:15" x14ac:dyDescent="0.3">
      <c r="A15" s="2">
        <v>31124</v>
      </c>
      <c r="B15">
        <v>-2.65</v>
      </c>
      <c r="C15">
        <v>5.65</v>
      </c>
      <c r="D15">
        <v>4.55</v>
      </c>
      <c r="F15">
        <v>34334</v>
      </c>
      <c r="G15">
        <v>7.5547838211059997</v>
      </c>
      <c r="H15" s="2">
        <f t="shared" si="0"/>
        <v>31048</v>
      </c>
      <c r="I15">
        <f t="shared" si="1"/>
        <v>4.97</v>
      </c>
      <c r="J15">
        <f t="shared" si="2"/>
        <v>6.6811074018513334</v>
      </c>
      <c r="K15">
        <f>(I15-AVERAGE($I$10:I$51))^2</f>
        <v>1.4308716553287946</v>
      </c>
      <c r="L15">
        <f t="shared" si="3"/>
        <v>-2.5847838211059999</v>
      </c>
    </row>
    <row r="16" spans="1:15" x14ac:dyDescent="0.3">
      <c r="A16" s="2">
        <v>31852</v>
      </c>
      <c r="B16">
        <v>-3.55</v>
      </c>
      <c r="C16">
        <v>6.55</v>
      </c>
      <c r="D16">
        <v>5.45</v>
      </c>
      <c r="F16">
        <v>34699</v>
      </c>
      <c r="G16">
        <v>7.2535510063170996</v>
      </c>
      <c r="H16" s="2">
        <f t="shared" si="0"/>
        <v>31413</v>
      </c>
      <c r="I16">
        <f t="shared" si="1"/>
        <v>4.55</v>
      </c>
      <c r="J16">
        <f t="shared" si="2"/>
        <v>7.3091880437582031</v>
      </c>
      <c r="K16">
        <f>(I16-AVERAGE($I$10:I$51))^2</f>
        <v>0.60247165532879599</v>
      </c>
      <c r="L16">
        <f t="shared" si="3"/>
        <v>-2.7035510063170998</v>
      </c>
    </row>
    <row r="17" spans="1:12" x14ac:dyDescent="0.3">
      <c r="A17" s="2">
        <v>32209</v>
      </c>
      <c r="B17">
        <v>-2.87</v>
      </c>
      <c r="C17">
        <v>5.87</v>
      </c>
      <c r="D17">
        <v>4.7699999999999898</v>
      </c>
      <c r="F17">
        <v>35064</v>
      </c>
      <c r="G17">
        <v>6.9560313224792001</v>
      </c>
      <c r="H17" s="2">
        <f t="shared" si="0"/>
        <v>31778</v>
      </c>
      <c r="I17">
        <f t="shared" si="1"/>
        <v>4.55</v>
      </c>
      <c r="J17">
        <f t="shared" si="2"/>
        <v>5.7889867247510089</v>
      </c>
      <c r="K17">
        <f>(I17-AVERAGE($I$10:I$51))^2</f>
        <v>0.60247165532879599</v>
      </c>
      <c r="L17">
        <f t="shared" si="3"/>
        <v>-2.4060313224792003</v>
      </c>
    </row>
    <row r="18" spans="1:12" x14ac:dyDescent="0.3">
      <c r="A18" s="2">
        <v>32583</v>
      </c>
      <c r="B18">
        <v>-2.65</v>
      </c>
      <c r="C18">
        <v>5.65</v>
      </c>
      <c r="D18">
        <v>4.55</v>
      </c>
      <c r="F18">
        <v>35429</v>
      </c>
      <c r="G18">
        <v>6.6583762168884002</v>
      </c>
      <c r="H18" s="2">
        <f t="shared" si="0"/>
        <v>32143</v>
      </c>
      <c r="I18">
        <f t="shared" si="1"/>
        <v>5.45</v>
      </c>
      <c r="J18">
        <f t="shared" si="2"/>
        <v>1.4601730815415215</v>
      </c>
      <c r="K18">
        <f>(I18-AVERAGE($I$10:I$51))^2</f>
        <v>2.8096145124716516</v>
      </c>
      <c r="L18">
        <f t="shared" si="3"/>
        <v>-1.2083762168884</v>
      </c>
    </row>
    <row r="19" spans="1:12" x14ac:dyDescent="0.3">
      <c r="A19" s="2">
        <v>32955</v>
      </c>
      <c r="B19">
        <v>-2.34</v>
      </c>
      <c r="C19">
        <v>5.34</v>
      </c>
      <c r="D19">
        <v>4.24</v>
      </c>
      <c r="F19">
        <v>35795</v>
      </c>
      <c r="G19">
        <v>6.3607831001281996</v>
      </c>
      <c r="H19" s="2">
        <f t="shared" si="0"/>
        <v>32509</v>
      </c>
      <c r="I19">
        <f t="shared" si="1"/>
        <v>4.7699999999999898</v>
      </c>
      <c r="J19">
        <f t="shared" si="2"/>
        <v>2.5305908716535179</v>
      </c>
      <c r="K19">
        <f>(I19-AVERAGE($I$10:I$51))^2</f>
        <v>0.9923954648525849</v>
      </c>
      <c r="L19">
        <f t="shared" si="3"/>
        <v>-1.5907831001282098</v>
      </c>
    </row>
    <row r="20" spans="1:12" x14ac:dyDescent="0.3">
      <c r="A20" s="2">
        <v>33134</v>
      </c>
      <c r="B20">
        <v>-2.02</v>
      </c>
      <c r="C20">
        <v>5.0199999999999898</v>
      </c>
      <c r="D20">
        <v>3.92</v>
      </c>
      <c r="F20">
        <v>36160</v>
      </c>
      <c r="G20">
        <v>6.0657725334167001</v>
      </c>
      <c r="H20" s="2">
        <f t="shared" si="0"/>
        <v>32874</v>
      </c>
      <c r="I20">
        <f t="shared" si="1"/>
        <v>4.55</v>
      </c>
      <c r="J20">
        <f t="shared" si="2"/>
        <v>2.2975663730604818</v>
      </c>
      <c r="K20">
        <f>(I20-AVERAGE($I$10:I$51))^2</f>
        <v>0.60247165532879599</v>
      </c>
      <c r="L20">
        <f t="shared" si="3"/>
        <v>-1.5157725334167003</v>
      </c>
    </row>
    <row r="21" spans="1:12" x14ac:dyDescent="0.3">
      <c r="A21" s="2">
        <v>33329</v>
      </c>
      <c r="B21">
        <v>-2.6</v>
      </c>
      <c r="C21">
        <v>5.6</v>
      </c>
      <c r="D21">
        <v>4.5</v>
      </c>
      <c r="F21">
        <v>36525</v>
      </c>
      <c r="G21">
        <v>5.7746324539184997</v>
      </c>
      <c r="H21" s="2">
        <f t="shared" si="0"/>
        <v>33239</v>
      </c>
      <c r="I21">
        <f t="shared" si="1"/>
        <v>3.92</v>
      </c>
      <c r="J21">
        <f t="shared" si="2"/>
        <v>3.4396615391277559</v>
      </c>
      <c r="K21">
        <f>(I21-AVERAGE($I$10:I$51))^2</f>
        <v>2.1371655328797801E-2</v>
      </c>
      <c r="L21">
        <f t="shared" si="3"/>
        <v>-1.8546324539184997</v>
      </c>
    </row>
    <row r="22" spans="1:12" x14ac:dyDescent="0.3">
      <c r="A22" s="2">
        <v>33522</v>
      </c>
      <c r="B22">
        <v>-2.06</v>
      </c>
      <c r="C22">
        <v>5.0599999999999898</v>
      </c>
      <c r="D22">
        <v>3.96</v>
      </c>
      <c r="F22">
        <v>36890</v>
      </c>
      <c r="G22">
        <v>5.4824814796448003</v>
      </c>
      <c r="H22" s="2">
        <f t="shared" si="0"/>
        <v>33604</v>
      </c>
      <c r="I22">
        <f t="shared" si="1"/>
        <v>3.96</v>
      </c>
      <c r="J22">
        <f t="shared" si="2"/>
        <v>2.3179498558614204</v>
      </c>
      <c r="K22">
        <f>(I22-AVERAGE($I$10:I$51))^2</f>
        <v>3.4666893424035804E-2</v>
      </c>
      <c r="L22">
        <f t="shared" si="3"/>
        <v>-1.5224814796448003</v>
      </c>
    </row>
    <row r="23" spans="1:12" x14ac:dyDescent="0.3">
      <c r="A23" s="2">
        <v>33686</v>
      </c>
      <c r="B23">
        <v>-2.5499999999999901</v>
      </c>
      <c r="C23">
        <v>5.55</v>
      </c>
      <c r="D23">
        <v>4.45</v>
      </c>
      <c r="F23">
        <v>37256</v>
      </c>
      <c r="G23">
        <v>5.1866750717162997</v>
      </c>
      <c r="H23" s="2">
        <f t="shared" si="0"/>
        <v>33970</v>
      </c>
      <c r="I23">
        <f t="shared" si="1"/>
        <v>4.47</v>
      </c>
      <c r="J23">
        <f t="shared" si="2"/>
        <v>0.51362315841956374</v>
      </c>
      <c r="K23">
        <f>(I23-AVERAGE($I$10:I$51))^2</f>
        <v>0.48468117913831993</v>
      </c>
      <c r="L23">
        <f t="shared" si="3"/>
        <v>-0.71667507171629996</v>
      </c>
    </row>
    <row r="24" spans="1:12" x14ac:dyDescent="0.3">
      <c r="A24" s="2">
        <v>33883</v>
      </c>
      <c r="B24">
        <v>-2.57</v>
      </c>
      <c r="C24">
        <v>5.57</v>
      </c>
      <c r="D24">
        <v>4.47</v>
      </c>
      <c r="F24">
        <v>37621</v>
      </c>
      <c r="G24">
        <v>4.8921489715576003</v>
      </c>
      <c r="H24" s="2">
        <f t="shared" si="0"/>
        <v>34335</v>
      </c>
      <c r="I24">
        <f t="shared" si="1"/>
        <v>4.1500000000000004</v>
      </c>
      <c r="J24">
        <f t="shared" si="2"/>
        <v>0.55078509598400327</v>
      </c>
      <c r="K24">
        <f>(I24-AVERAGE($I$10:I$51))^2</f>
        <v>0.14151927437641657</v>
      </c>
      <c r="L24">
        <f t="shared" si="3"/>
        <v>-0.74214897155759996</v>
      </c>
    </row>
    <row r="25" spans="1:12" x14ac:dyDescent="0.3">
      <c r="A25" s="2">
        <v>34046</v>
      </c>
      <c r="B25">
        <v>-2.93</v>
      </c>
      <c r="C25">
        <v>5.93</v>
      </c>
      <c r="D25">
        <v>4.83</v>
      </c>
      <c r="F25">
        <v>37986</v>
      </c>
      <c r="G25">
        <v>4.6000957489014001</v>
      </c>
      <c r="H25" s="2">
        <f t="shared" si="0"/>
        <v>34700</v>
      </c>
      <c r="I25">
        <f t="shared" si="1"/>
        <v>4</v>
      </c>
      <c r="J25">
        <f t="shared" si="2"/>
        <v>0.36011490784953221</v>
      </c>
      <c r="K25">
        <f>(I25-AVERAGE($I$10:I$51))^2</f>
        <v>5.1162131519273811E-2</v>
      </c>
      <c r="L25">
        <f t="shared" si="3"/>
        <v>-0.60009574890140005</v>
      </c>
    </row>
    <row r="26" spans="1:12" x14ac:dyDescent="0.3">
      <c r="A26" s="2">
        <v>34270</v>
      </c>
      <c r="B26">
        <v>-2.25</v>
      </c>
      <c r="C26">
        <v>5.25</v>
      </c>
      <c r="D26">
        <v>4.1500000000000004</v>
      </c>
      <c r="F26">
        <v>38351</v>
      </c>
      <c r="G26">
        <v>4.3113961219787997</v>
      </c>
      <c r="H26" s="2">
        <f t="shared" si="0"/>
        <v>35065</v>
      </c>
      <c r="I26">
        <f t="shared" si="1"/>
        <v>4.1900000000000004</v>
      </c>
      <c r="J26">
        <f t="shared" si="2"/>
        <v>1.4737018431491529E-2</v>
      </c>
      <c r="K26">
        <f>(I26-AVERAGE($I$10:I$51))^2</f>
        <v>0.17321451247165462</v>
      </c>
      <c r="L26">
        <f t="shared" si="3"/>
        <v>-0.12139612197879934</v>
      </c>
    </row>
    <row r="27" spans="1:12" x14ac:dyDescent="0.3">
      <c r="A27" s="2">
        <v>34407</v>
      </c>
      <c r="B27">
        <v>-2.56</v>
      </c>
      <c r="C27">
        <v>5.56</v>
      </c>
      <c r="D27">
        <v>4.46</v>
      </c>
      <c r="F27">
        <v>38717</v>
      </c>
      <c r="G27">
        <v>4.024612903595</v>
      </c>
      <c r="H27" s="2">
        <f t="shared" si="0"/>
        <v>35431</v>
      </c>
      <c r="I27">
        <f t="shared" si="1"/>
        <v>4.1900000000000004</v>
      </c>
      <c r="J27">
        <f t="shared" si="2"/>
        <v>2.735289165727689E-2</v>
      </c>
      <c r="K27">
        <f>(I27-AVERAGE($I$10:I$51))^2</f>
        <v>0.17321451247165462</v>
      </c>
      <c r="L27">
        <f t="shared" si="3"/>
        <v>0.16538709640500038</v>
      </c>
    </row>
    <row r="28" spans="1:12" x14ac:dyDescent="0.3">
      <c r="A28" s="2">
        <v>34579</v>
      </c>
      <c r="B28">
        <v>-2.1</v>
      </c>
      <c r="C28">
        <v>5.0999999999999899</v>
      </c>
      <c r="D28">
        <v>4</v>
      </c>
      <c r="F28">
        <v>39082</v>
      </c>
      <c r="G28">
        <v>3.7438135147095002</v>
      </c>
      <c r="H28" s="2">
        <f t="shared" si="0"/>
        <v>35796</v>
      </c>
      <c r="I28">
        <f t="shared" si="1"/>
        <v>4.17</v>
      </c>
      <c r="J28">
        <f t="shared" si="2"/>
        <v>0.18163492024426936</v>
      </c>
      <c r="K28">
        <f>(I28-AVERAGE($I$10:I$51))^2</f>
        <v>0.15696689342403525</v>
      </c>
      <c r="L28">
        <f t="shared" si="3"/>
        <v>0.42618648529049974</v>
      </c>
    </row>
    <row r="29" spans="1:12" x14ac:dyDescent="0.3">
      <c r="A29" s="2">
        <v>34774</v>
      </c>
      <c r="B29">
        <v>-2.41</v>
      </c>
      <c r="C29">
        <v>5.41</v>
      </c>
      <c r="D29">
        <v>4.3099999999999898</v>
      </c>
      <c r="F29">
        <v>39447</v>
      </c>
      <c r="G29">
        <v>3.4664573669433998</v>
      </c>
      <c r="H29" s="2">
        <f t="shared" si="0"/>
        <v>36161</v>
      </c>
      <c r="I29">
        <f t="shared" si="1"/>
        <v>3.81</v>
      </c>
      <c r="J29">
        <f t="shared" si="2"/>
        <v>0.1180215407274619</v>
      </c>
      <c r="K29">
        <f>(I29-AVERAGE($I$10:I$51))^2</f>
        <v>1.3097505668933375E-3</v>
      </c>
      <c r="L29">
        <f t="shared" si="3"/>
        <v>0.34354263305660027</v>
      </c>
    </row>
    <row r="30" spans="1:12" x14ac:dyDescent="0.3">
      <c r="A30" s="2">
        <v>34960</v>
      </c>
      <c r="B30">
        <v>-1.75</v>
      </c>
      <c r="C30">
        <v>4.75</v>
      </c>
      <c r="D30">
        <v>3.65</v>
      </c>
      <c r="F30">
        <v>39812</v>
      </c>
      <c r="G30">
        <v>3.1941618919372998</v>
      </c>
      <c r="H30" s="2">
        <f t="shared" si="0"/>
        <v>36526</v>
      </c>
      <c r="I30">
        <f t="shared" si="1"/>
        <v>4</v>
      </c>
      <c r="J30">
        <f t="shared" si="2"/>
        <v>0.64937505640607207</v>
      </c>
      <c r="K30">
        <f>(I30-AVERAGE($I$10:I$51))^2</f>
        <v>5.1162131519273811E-2</v>
      </c>
      <c r="L30">
        <f t="shared" si="3"/>
        <v>0.80583810806270018</v>
      </c>
    </row>
    <row r="31" spans="1:12" x14ac:dyDescent="0.3">
      <c r="A31" s="2">
        <v>35045</v>
      </c>
      <c r="B31">
        <v>-2.29</v>
      </c>
      <c r="C31">
        <v>5.29</v>
      </c>
      <c r="D31">
        <v>4.1900000000000004</v>
      </c>
      <c r="F31">
        <v>40178</v>
      </c>
      <c r="G31">
        <v>2.9266822338103999</v>
      </c>
      <c r="H31" s="2">
        <f t="shared" si="0"/>
        <v>36892</v>
      </c>
      <c r="I31">
        <f t="shared" si="1"/>
        <v>3.94</v>
      </c>
      <c r="J31">
        <f t="shared" si="2"/>
        <v>1.0268128952754809</v>
      </c>
      <c r="K31">
        <f>(I31-AVERAGE($I$10:I$51))^2</f>
        <v>2.76192743764168E-2</v>
      </c>
      <c r="L31">
        <f t="shared" si="3"/>
        <v>1.0133177661896</v>
      </c>
    </row>
    <row r="32" spans="1:12" x14ac:dyDescent="0.3">
      <c r="A32" s="2">
        <v>35684</v>
      </c>
      <c r="B32">
        <v>-1.72</v>
      </c>
      <c r="C32">
        <v>4.72</v>
      </c>
      <c r="D32">
        <v>3.62</v>
      </c>
      <c r="F32">
        <v>40543</v>
      </c>
      <c r="G32">
        <v>2.6614494323729998</v>
      </c>
      <c r="H32" s="2">
        <f t="shared" si="0"/>
        <v>37257</v>
      </c>
      <c r="I32">
        <f t="shared" si="1"/>
        <v>3.49</v>
      </c>
      <c r="J32">
        <f t="shared" si="2"/>
        <v>0.68649604311502455</v>
      </c>
      <c r="K32">
        <f>(I32-AVERAGE($I$10:I$51))^2</f>
        <v>8.0547845804989249E-2</v>
      </c>
      <c r="L32">
        <f t="shared" si="3"/>
        <v>0.82855056762700041</v>
      </c>
    </row>
    <row r="33" spans="1:12" x14ac:dyDescent="0.3">
      <c r="A33" s="2">
        <v>35779</v>
      </c>
      <c r="B33">
        <v>-2.27</v>
      </c>
      <c r="C33">
        <v>5.27</v>
      </c>
      <c r="D33">
        <v>4.17</v>
      </c>
      <c r="F33">
        <v>40908</v>
      </c>
      <c r="G33">
        <v>2.3942694664000999</v>
      </c>
      <c r="H33" s="2">
        <f t="shared" si="0"/>
        <v>37622</v>
      </c>
      <c r="I33">
        <f t="shared" si="1"/>
        <v>3.5</v>
      </c>
      <c r="J33">
        <f t="shared" si="2"/>
        <v>1.2226400129351198</v>
      </c>
      <c r="K33">
        <f>(I33-AVERAGE($I$10:I$51))^2</f>
        <v>7.4971655328798875E-2</v>
      </c>
      <c r="L33">
        <f t="shared" si="3"/>
        <v>1.1057305335999001</v>
      </c>
    </row>
    <row r="34" spans="1:12" x14ac:dyDescent="0.3">
      <c r="A34" s="2">
        <v>35898</v>
      </c>
      <c r="B34">
        <v>-2.42</v>
      </c>
      <c r="C34">
        <v>5.42</v>
      </c>
      <c r="D34">
        <v>4.32</v>
      </c>
      <c r="F34">
        <v>41273</v>
      </c>
      <c r="G34">
        <v>2.1183340549468999</v>
      </c>
      <c r="H34" s="2">
        <f t="shared" si="0"/>
        <v>37987</v>
      </c>
      <c r="I34">
        <f t="shared" si="1"/>
        <v>3.22</v>
      </c>
      <c r="J34">
        <f t="shared" si="2"/>
        <v>1.2136678544897408</v>
      </c>
      <c r="K34">
        <f>(I34-AVERAGE($I$10:I$51))^2</f>
        <v>0.30670498866213269</v>
      </c>
      <c r="L34">
        <f t="shared" si="3"/>
        <v>1.1016659450531003</v>
      </c>
    </row>
    <row r="35" spans="1:12" x14ac:dyDescent="0.3">
      <c r="A35" s="2">
        <v>35969</v>
      </c>
      <c r="B35">
        <v>-2.02999999999999</v>
      </c>
      <c r="C35">
        <v>5.03</v>
      </c>
      <c r="D35">
        <v>3.93</v>
      </c>
      <c r="F35">
        <v>41639</v>
      </c>
      <c r="G35">
        <v>1.7883620262146001</v>
      </c>
      <c r="H35" s="2">
        <f t="shared" si="0"/>
        <v>38353</v>
      </c>
      <c r="I35">
        <f t="shared" si="1"/>
        <v>3.43</v>
      </c>
      <c r="J35">
        <f t="shared" si="2"/>
        <v>2.6949752369742339</v>
      </c>
      <c r="K35">
        <f>(I35-AVERAGE($I$10:I$51))^2</f>
        <v>0.11820498866213226</v>
      </c>
      <c r="L35">
        <f t="shared" si="3"/>
        <v>1.6416379737854001</v>
      </c>
    </row>
    <row r="36" spans="1:12" x14ac:dyDescent="0.3">
      <c r="A36" s="2">
        <v>36055</v>
      </c>
      <c r="B36">
        <v>-1.62</v>
      </c>
      <c r="C36">
        <v>4.62</v>
      </c>
      <c r="D36">
        <v>3.52</v>
      </c>
      <c r="F36">
        <v>42004</v>
      </c>
      <c r="G36">
        <v>1.3406533002853001</v>
      </c>
      <c r="H36" s="2">
        <f t="shared" si="0"/>
        <v>38718</v>
      </c>
      <c r="I36">
        <f t="shared" si="1"/>
        <v>3.11</v>
      </c>
      <c r="J36">
        <f t="shared" si="2"/>
        <v>3.1305877437913003</v>
      </c>
      <c r="K36">
        <f>(I36-AVERAGE($I$10:I$51))^2</f>
        <v>0.4406430839002286</v>
      </c>
      <c r="L36">
        <f t="shared" si="3"/>
        <v>1.7693466997146998</v>
      </c>
    </row>
    <row r="37" spans="1:12" x14ac:dyDescent="0.3">
      <c r="A37" s="2">
        <v>36143</v>
      </c>
      <c r="B37">
        <v>-1.91</v>
      </c>
      <c r="C37">
        <v>4.91</v>
      </c>
      <c r="D37">
        <v>3.81</v>
      </c>
      <c r="F37">
        <v>42369</v>
      </c>
      <c r="G37">
        <v>0.77346408367160002</v>
      </c>
      <c r="H37" s="2">
        <f t="shared" si="0"/>
        <v>39083</v>
      </c>
      <c r="I37">
        <f t="shared" si="1"/>
        <v>3.04</v>
      </c>
      <c r="J37">
        <f t="shared" si="2"/>
        <v>5.1371850600066198</v>
      </c>
      <c r="K37">
        <f>(I37-AVERAGE($I$10:I$51))^2</f>
        <v>0.53847641723356188</v>
      </c>
      <c r="L37">
        <f t="shared" si="3"/>
        <v>2.2665359163284</v>
      </c>
    </row>
    <row r="38" spans="1:12" x14ac:dyDescent="0.3">
      <c r="A38" s="2">
        <v>36231</v>
      </c>
      <c r="B38">
        <v>-2.21</v>
      </c>
      <c r="C38">
        <v>5.21</v>
      </c>
      <c r="D38">
        <v>4.1100000000000003</v>
      </c>
      <c r="F38">
        <v>42734</v>
      </c>
      <c r="G38">
        <v>0.1837869435549</v>
      </c>
      <c r="H38" s="2">
        <f t="shared" si="0"/>
        <v>39448</v>
      </c>
      <c r="I38">
        <f t="shared" si="1"/>
        <v>2.93</v>
      </c>
      <c r="J38">
        <f t="shared" si="2"/>
        <v>7.5416861513895386</v>
      </c>
      <c r="K38">
        <f>(I38-AVERAGE($I$10:I$51))^2</f>
        <v>0.71201451247165715</v>
      </c>
      <c r="L38">
        <f t="shared" si="3"/>
        <v>2.7462130564451002</v>
      </c>
    </row>
    <row r="39" spans="1:12" x14ac:dyDescent="0.3">
      <c r="A39" s="2">
        <v>36326</v>
      </c>
      <c r="B39">
        <v>-2.02</v>
      </c>
      <c r="C39">
        <v>5.0199999999999898</v>
      </c>
      <c r="D39">
        <v>3.92</v>
      </c>
      <c r="F39">
        <v>43100</v>
      </c>
      <c r="G39">
        <v>-0.397049039602</v>
      </c>
      <c r="H39" s="2">
        <f t="shared" si="0"/>
        <v>39814</v>
      </c>
      <c r="I39">
        <f t="shared" si="1"/>
        <v>2.52</v>
      </c>
      <c r="J39">
        <f t="shared" si="2"/>
        <v>8.5091750994429507</v>
      </c>
      <c r="K39">
        <f>(I39-AVERAGE($I$10:I$51))^2</f>
        <v>1.5720383219954679</v>
      </c>
      <c r="L39">
        <f t="shared" si="3"/>
        <v>2.9170490396019999</v>
      </c>
    </row>
    <row r="40" spans="1:12" x14ac:dyDescent="0.3">
      <c r="A40" s="2">
        <v>36412</v>
      </c>
      <c r="B40">
        <v>-2.02999999999999</v>
      </c>
      <c r="C40">
        <v>5.03</v>
      </c>
      <c r="D40">
        <v>3.93</v>
      </c>
      <c r="F40">
        <v>43465</v>
      </c>
      <c r="G40">
        <v>-0.85340338945399996</v>
      </c>
      <c r="H40" s="2">
        <f t="shared" si="0"/>
        <v>40179</v>
      </c>
      <c r="I40">
        <f t="shared" si="1"/>
        <v>3.05</v>
      </c>
      <c r="J40">
        <f t="shared" si="2"/>
        <v>15.236558020800974</v>
      </c>
      <c r="K40">
        <f>(I40-AVERAGE($I$10:I$51))^2</f>
        <v>0.52390022675737169</v>
      </c>
      <c r="L40">
        <f t="shared" si="3"/>
        <v>3.9034033894539997</v>
      </c>
    </row>
    <row r="41" spans="1:12" x14ac:dyDescent="0.3">
      <c r="A41" s="2">
        <v>36507</v>
      </c>
      <c r="B41">
        <v>-2.1</v>
      </c>
      <c r="C41">
        <v>5.0999999999999899</v>
      </c>
      <c r="D41">
        <v>4</v>
      </c>
      <c r="F41">
        <v>43830</v>
      </c>
      <c r="G41">
        <v>-1.1162550449369999</v>
      </c>
      <c r="H41" s="2">
        <f t="shared" si="0"/>
        <v>40544</v>
      </c>
      <c r="I41">
        <f t="shared" si="1"/>
        <v>2.75</v>
      </c>
      <c r="J41">
        <f t="shared" si="2"/>
        <v>14.947928072500801</v>
      </c>
      <c r="K41">
        <f>(I41-AVERAGE($I$10:I$51))^2</f>
        <v>1.0481859410430865</v>
      </c>
      <c r="L41">
        <f t="shared" si="3"/>
        <v>3.8662550449369997</v>
      </c>
    </row>
    <row r="42" spans="1:12" x14ac:dyDescent="0.3">
      <c r="A42" s="2">
        <v>36595</v>
      </c>
      <c r="B42">
        <v>-2.25</v>
      </c>
      <c r="C42">
        <v>5.25</v>
      </c>
      <c r="D42">
        <v>4.1500000000000004</v>
      </c>
      <c r="F42">
        <v>44195</v>
      </c>
      <c r="G42">
        <v>-1.2432489395140001</v>
      </c>
      <c r="H42" s="2">
        <f t="shared" si="0"/>
        <v>40909</v>
      </c>
      <c r="I42">
        <f t="shared" si="1"/>
        <v>3.39</v>
      </c>
      <c r="J42">
        <f t="shared" si="2"/>
        <v>21.466995735507606</v>
      </c>
      <c r="K42">
        <f>(I42-AVERAGE($I$10:I$51))^2</f>
        <v>0.1473097505668943</v>
      </c>
      <c r="L42">
        <f t="shared" si="3"/>
        <v>4.633248939514</v>
      </c>
    </row>
    <row r="43" spans="1:12" x14ac:dyDescent="0.3">
      <c r="A43" s="2">
        <v>36689</v>
      </c>
      <c r="B43">
        <v>-2.00999999999999</v>
      </c>
      <c r="C43">
        <v>5.01</v>
      </c>
      <c r="D43">
        <v>3.91</v>
      </c>
      <c r="F43">
        <v>44561</v>
      </c>
      <c r="G43">
        <v>-1.314230084419</v>
      </c>
      <c r="H43" s="2">
        <f t="shared" si="0"/>
        <v>41275</v>
      </c>
      <c r="I43">
        <f t="shared" si="1"/>
        <v>2.21</v>
      </c>
      <c r="J43">
        <f t="shared" si="2"/>
        <v>12.420197687923952</v>
      </c>
      <c r="K43">
        <f>(I43-AVERAGE($I$10:I$51))^2</f>
        <v>2.4455002267573738</v>
      </c>
      <c r="L43">
        <f t="shared" si="3"/>
        <v>3.524230084419</v>
      </c>
    </row>
    <row r="44" spans="1:12" x14ac:dyDescent="0.3">
      <c r="A44" s="2">
        <v>36748</v>
      </c>
      <c r="B44">
        <v>-2.00999999999999</v>
      </c>
      <c r="C44">
        <v>5.01</v>
      </c>
      <c r="D44">
        <v>3.91</v>
      </c>
      <c r="F44">
        <v>44926</v>
      </c>
      <c r="G44">
        <v>-1.3751869201660001</v>
      </c>
      <c r="H44" s="2">
        <f t="shared" si="0"/>
        <v>41640</v>
      </c>
      <c r="I44">
        <f t="shared" si="1"/>
        <v>2.84</v>
      </c>
      <c r="J44">
        <f t="shared" si="2"/>
        <v>17.767800771938525</v>
      </c>
      <c r="K44">
        <f>(I44-AVERAGE($I$10:I$51))^2</f>
        <v>0.87200022675737221</v>
      </c>
      <c r="L44">
        <f t="shared" si="3"/>
        <v>4.2151869201659995</v>
      </c>
    </row>
    <row r="45" spans="1:12" x14ac:dyDescent="0.3">
      <c r="A45" s="2">
        <v>36805</v>
      </c>
      <c r="B45">
        <v>-2.04</v>
      </c>
      <c r="C45">
        <v>5.04</v>
      </c>
      <c r="D45">
        <v>3.94</v>
      </c>
      <c r="F45">
        <v>45291</v>
      </c>
      <c r="G45">
        <v>-1.4422228336330001</v>
      </c>
      <c r="H45" s="2">
        <f t="shared" si="0"/>
        <v>42005</v>
      </c>
      <c r="I45">
        <f t="shared" si="1"/>
        <v>2.69</v>
      </c>
      <c r="J45">
        <f t="shared" si="2"/>
        <v>17.075265546797937</v>
      </c>
      <c r="K45">
        <f>(I45-AVERAGE($I$10:I$51))^2</f>
        <v>1.1746430839002295</v>
      </c>
      <c r="L45">
        <f t="shared" si="3"/>
        <v>4.1322228336329996</v>
      </c>
    </row>
    <row r="46" spans="1:12" x14ac:dyDescent="0.3">
      <c r="A46" s="2">
        <v>36901</v>
      </c>
      <c r="B46">
        <v>-2.00999999999999</v>
      </c>
      <c r="C46">
        <v>5.01</v>
      </c>
      <c r="D46">
        <v>3.91</v>
      </c>
      <c r="F46">
        <v>45656</v>
      </c>
      <c r="G46">
        <v>-1.5197818279269999</v>
      </c>
      <c r="H46" s="2">
        <f t="shared" si="0"/>
        <v>42370</v>
      </c>
      <c r="I46">
        <f t="shared" si="1"/>
        <v>2.99</v>
      </c>
      <c r="J46">
        <f t="shared" si="2"/>
        <v>20.338132135500594</v>
      </c>
      <c r="K46">
        <f>(I46-AVERAGE($I$10:I$51))^2</f>
        <v>0.61435736961451415</v>
      </c>
      <c r="L46">
        <f t="shared" si="3"/>
        <v>4.5097818279270001</v>
      </c>
    </row>
    <row r="47" spans="1:12" x14ac:dyDescent="0.3">
      <c r="A47" s="2">
        <v>36998</v>
      </c>
      <c r="B47">
        <v>-2.00999999999999</v>
      </c>
      <c r="C47">
        <v>5.01</v>
      </c>
      <c r="D47">
        <v>3.91</v>
      </c>
      <c r="F47">
        <v>46022</v>
      </c>
      <c r="G47">
        <v>-1.6078854799269999</v>
      </c>
      <c r="H47" s="2">
        <f t="shared" si="0"/>
        <v>42736</v>
      </c>
      <c r="I47">
        <f t="shared" si="1"/>
        <v>2.68</v>
      </c>
      <c r="J47">
        <f t="shared" si="2"/>
        <v>18.385961888968804</v>
      </c>
      <c r="K47">
        <f>(I47-AVERAGE($I$10:I$51))^2</f>
        <v>1.1964192743764197</v>
      </c>
      <c r="L47">
        <f t="shared" si="3"/>
        <v>4.2878854799270005</v>
      </c>
    </row>
    <row r="48" spans="1:12" x14ac:dyDescent="0.3">
      <c r="A48" s="2">
        <v>37078</v>
      </c>
      <c r="B48">
        <v>-2</v>
      </c>
      <c r="C48">
        <v>5</v>
      </c>
      <c r="D48">
        <v>3.9</v>
      </c>
      <c r="F48">
        <v>46387</v>
      </c>
      <c r="G48">
        <v>-1.7048288583760001</v>
      </c>
      <c r="H48" s="2">
        <f t="shared" si="0"/>
        <v>43101</v>
      </c>
      <c r="I48">
        <f t="shared" si="1"/>
        <v>2.5</v>
      </c>
      <c r="J48">
        <f t="shared" si="2"/>
        <v>17.68058572823162</v>
      </c>
      <c r="K48">
        <f>(I48-AVERAGE($I$10:I$51))^2</f>
        <v>1.622590702947849</v>
      </c>
      <c r="L48">
        <f t="shared" si="3"/>
        <v>4.2048288583760005</v>
      </c>
    </row>
    <row r="49" spans="1:12" x14ac:dyDescent="0.3">
      <c r="A49" s="2">
        <v>37186</v>
      </c>
      <c r="B49">
        <v>-1.59</v>
      </c>
      <c r="C49">
        <v>4.59</v>
      </c>
      <c r="D49">
        <v>3.49</v>
      </c>
      <c r="F49">
        <v>46752</v>
      </c>
      <c r="G49">
        <v>-1.8164806365970001</v>
      </c>
      <c r="H49" s="2">
        <f t="shared" si="0"/>
        <v>43466</v>
      </c>
      <c r="I49">
        <f t="shared" si="1"/>
        <v>3.27</v>
      </c>
      <c r="J49">
        <f t="shared" si="2"/>
        <v>25.872285266476222</v>
      </c>
      <c r="K49">
        <f>(I49-AVERAGE($I$10:I$51))^2</f>
        <v>0.25382403628118039</v>
      </c>
      <c r="L49">
        <f t="shared" si="3"/>
        <v>5.0864806365969999</v>
      </c>
    </row>
    <row r="50" spans="1:12" x14ac:dyDescent="0.3">
      <c r="A50" s="2">
        <v>37271</v>
      </c>
      <c r="B50">
        <v>-1.81</v>
      </c>
      <c r="C50">
        <v>4.8099999999999898</v>
      </c>
      <c r="D50">
        <v>3.71</v>
      </c>
      <c r="F50">
        <v>47117</v>
      </c>
      <c r="G50">
        <v>-1.940712809563</v>
      </c>
      <c r="H50" s="2">
        <f t="shared" si="0"/>
        <v>43831</v>
      </c>
      <c r="I50">
        <f t="shared" si="1"/>
        <v>2.12</v>
      </c>
      <c r="J50">
        <f t="shared" si="2"/>
        <v>16.489388521749035</v>
      </c>
      <c r="K50">
        <f>(I50-AVERAGE($I$10:I$51))^2</f>
        <v>2.7350859410430877</v>
      </c>
      <c r="L50">
        <f t="shared" si="3"/>
        <v>4.0607128095630003</v>
      </c>
    </row>
    <row r="51" spans="1:12" x14ac:dyDescent="0.3">
      <c r="A51" s="2">
        <v>37536</v>
      </c>
      <c r="B51">
        <v>-1.6</v>
      </c>
      <c r="C51">
        <v>4.5999999999999899</v>
      </c>
      <c r="D51">
        <v>3.5</v>
      </c>
      <c r="F51">
        <v>47483</v>
      </c>
      <c r="G51">
        <v>-2.0972232818599998</v>
      </c>
      <c r="H51" s="2">
        <f t="shared" si="0"/>
        <v>44197</v>
      </c>
      <c r="I51">
        <f t="shared" si="1"/>
        <v>2.86</v>
      </c>
      <c r="J51">
        <f t="shared" si="2"/>
        <v>24.574062666214822</v>
      </c>
      <c r="K51">
        <f>(I51-AVERAGE($I$10:I$51))^2</f>
        <v>0.83504784580499114</v>
      </c>
      <c r="L51">
        <f t="shared" si="3"/>
        <v>4.9572232818599993</v>
      </c>
    </row>
    <row r="52" spans="1:12" x14ac:dyDescent="0.3">
      <c r="A52" s="2">
        <v>37635</v>
      </c>
      <c r="B52">
        <v>-1.99</v>
      </c>
      <c r="C52">
        <v>4.99</v>
      </c>
      <c r="D52">
        <v>3.89</v>
      </c>
      <c r="F52">
        <v>47848</v>
      </c>
      <c r="G52">
        <v>-2.3548429012300001</v>
      </c>
      <c r="H52" s="2">
        <f t="shared" si="0"/>
        <v>44562</v>
      </c>
      <c r="I52">
        <f t="shared" si="1"/>
        <v>2.65</v>
      </c>
      <c r="J52">
        <f t="shared" si="2"/>
        <v>25.048452465992323</v>
      </c>
      <c r="K52">
        <f>(I52-AVERAGE($I$10:I$51))^2</f>
        <v>1.2629478458049916</v>
      </c>
      <c r="L52">
        <f t="shared" si="3"/>
        <v>5.00484290123</v>
      </c>
    </row>
    <row r="53" spans="1:12" x14ac:dyDescent="0.3">
      <c r="A53" s="2">
        <v>37729</v>
      </c>
      <c r="B53">
        <v>-1.97</v>
      </c>
      <c r="C53">
        <v>4.97</v>
      </c>
      <c r="D53">
        <v>3.87</v>
      </c>
      <c r="F53">
        <v>48213</v>
      </c>
      <c r="G53">
        <v>-2.6895132064820002</v>
      </c>
      <c r="H53" s="2">
        <f t="shared" si="0"/>
        <v>44927</v>
      </c>
      <c r="I53">
        <f t="shared" si="1"/>
        <v>2.2200000000000002</v>
      </c>
      <c r="J53">
        <f t="shared" si="2"/>
        <v>24.103319924621168</v>
      </c>
      <c r="K53">
        <f>(I53-AVERAGE($I$10:I$51))^2</f>
        <v>2.4143240362811822</v>
      </c>
      <c r="L53">
        <f t="shared" si="3"/>
        <v>4.909513206482</v>
      </c>
    </row>
    <row r="54" spans="1:12" x14ac:dyDescent="0.3">
      <c r="A54" s="2">
        <v>37818</v>
      </c>
      <c r="B54">
        <v>-1.41</v>
      </c>
      <c r="C54">
        <v>4.41</v>
      </c>
      <c r="D54">
        <v>3.31</v>
      </c>
      <c r="F54">
        <v>48578</v>
      </c>
      <c r="G54">
        <v>-3.0501780509950001</v>
      </c>
      <c r="H54" s="2">
        <f t="shared" si="0"/>
        <v>45292</v>
      </c>
      <c r="I54">
        <f t="shared" si="1"/>
        <v>2.2200000000000002</v>
      </c>
      <c r="J54">
        <f t="shared" si="2"/>
        <v>27.774776689189455</v>
      </c>
      <c r="K54">
        <f>(I54-AVERAGE($I$10:I$51))^2</f>
        <v>2.4143240362811822</v>
      </c>
      <c r="L54">
        <f t="shared" si="3"/>
        <v>5.2701780509949998</v>
      </c>
    </row>
    <row r="55" spans="1:12" x14ac:dyDescent="0.3">
      <c r="A55" s="2">
        <v>37895</v>
      </c>
      <c r="B55">
        <v>-1.32</v>
      </c>
      <c r="C55">
        <v>4.32</v>
      </c>
      <c r="D55">
        <v>3.22</v>
      </c>
      <c r="F55">
        <v>48944</v>
      </c>
      <c r="G55">
        <v>-3.41157746315</v>
      </c>
      <c r="H55" s="2">
        <f t="shared" si="0"/>
        <v>45658</v>
      </c>
      <c r="I55">
        <f t="shared" si="1"/>
        <v>2.2200000000000002</v>
      </c>
      <c r="J55">
        <f t="shared" si="2"/>
        <v>31.714664723458991</v>
      </c>
      <c r="K55">
        <f>(I55-AVERAGE($I$10:I$51))^2</f>
        <v>2.4143240362811822</v>
      </c>
      <c r="L55">
        <f t="shared" si="3"/>
        <v>5.6315774631500002</v>
      </c>
    </row>
    <row r="56" spans="1:12" x14ac:dyDescent="0.3">
      <c r="A56" s="2">
        <v>38000</v>
      </c>
      <c r="B56">
        <v>-1.45</v>
      </c>
      <c r="C56">
        <v>4.45</v>
      </c>
      <c r="D56">
        <v>3.35</v>
      </c>
      <c r="F56">
        <v>49309</v>
      </c>
      <c r="G56">
        <v>-3.7631204128269999</v>
      </c>
      <c r="H56" s="2">
        <f t="shared" si="0"/>
        <v>46023</v>
      </c>
      <c r="I56">
        <f t="shared" si="1"/>
        <v>2.2200000000000002</v>
      </c>
      <c r="J56">
        <f t="shared" si="2"/>
        <v>35.797729874387137</v>
      </c>
      <c r="K56">
        <f>(I56-AVERAGE($I$10:I$51))^2</f>
        <v>2.4143240362811822</v>
      </c>
      <c r="L56">
        <f t="shared" si="3"/>
        <v>5.9831204128270006</v>
      </c>
    </row>
    <row r="57" spans="1:12" x14ac:dyDescent="0.3">
      <c r="A57" s="2">
        <v>38086</v>
      </c>
      <c r="B57">
        <v>-1.62</v>
      </c>
      <c r="C57">
        <v>4.62</v>
      </c>
      <c r="D57">
        <v>3.52</v>
      </c>
      <c r="F57">
        <v>49674</v>
      </c>
      <c r="G57">
        <v>-4.1040897369379996</v>
      </c>
      <c r="H57" s="2">
        <f t="shared" si="0"/>
        <v>46388</v>
      </c>
      <c r="I57">
        <f t="shared" si="1"/>
        <v>2.2200000000000002</v>
      </c>
      <c r="J57">
        <f t="shared" si="2"/>
        <v>39.994111000844534</v>
      </c>
      <c r="K57">
        <f>(I57-AVERAGE($I$10:I$51))^2</f>
        <v>2.4143240362811822</v>
      </c>
      <c r="L57">
        <f t="shared" si="3"/>
        <v>6.3240897369379994</v>
      </c>
    </row>
    <row r="58" spans="1:12" x14ac:dyDescent="0.3">
      <c r="A58" s="2">
        <v>38174</v>
      </c>
      <c r="B58">
        <v>-0.53</v>
      </c>
      <c r="C58">
        <v>3.53</v>
      </c>
      <c r="D58">
        <v>2.4300000000000002</v>
      </c>
      <c r="F58">
        <v>50039</v>
      </c>
      <c r="G58">
        <v>-4.4343791008000002</v>
      </c>
      <c r="H58" s="2">
        <f t="shared" si="0"/>
        <v>46753</v>
      </c>
      <c r="I58">
        <f t="shared" si="1"/>
        <v>2.2200000000000002</v>
      </c>
      <c r="J58">
        <f t="shared" si="2"/>
        <v>44.280761217163814</v>
      </c>
      <c r="K58">
        <f>(I58-AVERAGE($I$10:I$51))^2</f>
        <v>2.4143240362811822</v>
      </c>
      <c r="L58">
        <f t="shared" si="3"/>
        <v>6.6543791007999999</v>
      </c>
    </row>
    <row r="59" spans="1:12" x14ac:dyDescent="0.3">
      <c r="A59" s="2">
        <v>38279</v>
      </c>
      <c r="B59">
        <v>-1.53</v>
      </c>
      <c r="C59">
        <v>4.53</v>
      </c>
      <c r="D59">
        <v>3.43</v>
      </c>
      <c r="F59">
        <v>50405</v>
      </c>
      <c r="G59">
        <v>-4.7548313140870002</v>
      </c>
      <c r="H59" s="2">
        <f t="shared" si="0"/>
        <v>47119</v>
      </c>
      <c r="I59">
        <f t="shared" si="1"/>
        <v>2.2200000000000002</v>
      </c>
      <c r="J59">
        <f t="shared" si="2"/>
        <v>48.648271859968588</v>
      </c>
      <c r="K59">
        <f>(I59-AVERAGE($I$10:I$51))^2</f>
        <v>2.4143240362811822</v>
      </c>
      <c r="L59">
        <f t="shared" si="3"/>
        <v>6.974831314087</v>
      </c>
    </row>
    <row r="60" spans="1:12" x14ac:dyDescent="0.3">
      <c r="A60" s="2">
        <v>38357</v>
      </c>
      <c r="B60">
        <v>-1.6</v>
      </c>
      <c r="C60">
        <v>4.5999999999999899</v>
      </c>
      <c r="D60">
        <v>3.5</v>
      </c>
      <c r="F60">
        <v>50770</v>
      </c>
      <c r="G60">
        <v>-5.0637807846070002</v>
      </c>
      <c r="H60" s="2">
        <f t="shared" si="0"/>
        <v>47484</v>
      </c>
      <c r="I60">
        <f t="shared" si="1"/>
        <v>2.2200000000000002</v>
      </c>
      <c r="J60">
        <f t="shared" si="2"/>
        <v>53.053462518210161</v>
      </c>
      <c r="K60">
        <f>(I60-AVERAGE($I$10:I$51))^2</f>
        <v>2.4143240362811822</v>
      </c>
      <c r="L60">
        <f t="shared" si="3"/>
        <v>7.283780784607</v>
      </c>
    </row>
    <row r="61" spans="1:12" x14ac:dyDescent="0.3">
      <c r="A61" s="2">
        <v>38476</v>
      </c>
      <c r="B61">
        <v>-1.72</v>
      </c>
      <c r="C61">
        <v>4.72</v>
      </c>
      <c r="D61">
        <v>3.62</v>
      </c>
      <c r="F61">
        <v>51135</v>
      </c>
      <c r="G61">
        <v>-5.3624830245970001</v>
      </c>
      <c r="H61" s="2">
        <f t="shared" si="0"/>
        <v>47849</v>
      </c>
      <c r="I61">
        <f t="shared" si="1"/>
        <v>2.2200000000000002</v>
      </c>
      <c r="J61">
        <f t="shared" si="2"/>
        <v>57.494048818301664</v>
      </c>
      <c r="K61">
        <f>(I61-AVERAGE($I$10:I$51))^2</f>
        <v>2.4143240362811822</v>
      </c>
      <c r="L61">
        <f t="shared" si="3"/>
        <v>7.5824830245969999</v>
      </c>
    </row>
    <row r="62" spans="1:12" x14ac:dyDescent="0.3">
      <c r="A62" s="2">
        <v>38538</v>
      </c>
      <c r="B62">
        <v>-1.52</v>
      </c>
      <c r="C62">
        <v>4.5199999999999898</v>
      </c>
      <c r="D62">
        <v>3.42</v>
      </c>
      <c r="F62">
        <v>51500</v>
      </c>
      <c r="G62">
        <v>-5.651604175568</v>
      </c>
      <c r="H62" s="2">
        <f t="shared" si="0"/>
        <v>48214</v>
      </c>
      <c r="I62">
        <f t="shared" si="1"/>
        <v>2.2200000000000002</v>
      </c>
      <c r="J62">
        <f t="shared" si="2"/>
        <v>61.962152296819582</v>
      </c>
      <c r="K62">
        <f>(I62-AVERAGE($I$10:I$51))^2</f>
        <v>2.4143240362811822</v>
      </c>
      <c r="L62">
        <f t="shared" si="3"/>
        <v>7.8716041755680006</v>
      </c>
    </row>
    <row r="63" spans="1:12" x14ac:dyDescent="0.3">
      <c r="A63" s="2">
        <v>38649</v>
      </c>
      <c r="B63">
        <v>-1.21</v>
      </c>
      <c r="C63">
        <v>4.21</v>
      </c>
      <c r="D63">
        <v>3.11</v>
      </c>
      <c r="F63">
        <v>51866</v>
      </c>
      <c r="G63">
        <v>-5.9326124191279996</v>
      </c>
      <c r="H63" s="2">
        <f t="shared" si="0"/>
        <v>48580</v>
      </c>
      <c r="I63">
        <f t="shared" si="1"/>
        <v>2.2200000000000002</v>
      </c>
      <c r="J63">
        <f t="shared" si="2"/>
        <v>66.465089256520088</v>
      </c>
      <c r="K63">
        <f>(I63-AVERAGE($I$10:I$51))^2</f>
        <v>2.4143240362811822</v>
      </c>
      <c r="L63">
        <f t="shared" si="3"/>
        <v>8.1526124191279994</v>
      </c>
    </row>
    <row r="64" spans="1:12" x14ac:dyDescent="0.3">
      <c r="A64" s="2">
        <v>38730</v>
      </c>
      <c r="B64">
        <v>-1.77</v>
      </c>
      <c r="C64">
        <v>4.7699999999999898</v>
      </c>
      <c r="D64">
        <v>3.67</v>
      </c>
      <c r="F64">
        <v>52231</v>
      </c>
      <c r="G64">
        <v>-6.2040338516239997</v>
      </c>
      <c r="H64" s="2">
        <f t="shared" si="0"/>
        <v>48945</v>
      </c>
      <c r="I64">
        <f t="shared" si="1"/>
        <v>2.2200000000000002</v>
      </c>
      <c r="J64">
        <f t="shared" si="2"/>
        <v>70.964346333307077</v>
      </c>
      <c r="K64">
        <f>(I64-AVERAGE($I$10:I$51))^2</f>
        <v>2.4143240362811822</v>
      </c>
      <c r="L64">
        <f t="shared" si="3"/>
        <v>8.4240338516239994</v>
      </c>
    </row>
    <row r="65" spans="1:12" x14ac:dyDescent="0.3">
      <c r="A65" s="2">
        <v>38841</v>
      </c>
      <c r="B65">
        <v>-1.49</v>
      </c>
      <c r="C65">
        <v>4.49</v>
      </c>
      <c r="D65">
        <v>3.39</v>
      </c>
      <c r="F65">
        <v>52596</v>
      </c>
      <c r="G65">
        <v>-6.4648580551150001</v>
      </c>
      <c r="H65" s="2">
        <f t="shared" si="0"/>
        <v>49310</v>
      </c>
      <c r="I65">
        <f t="shared" si="1"/>
        <v>2.2200000000000002</v>
      </c>
      <c r="J65">
        <f t="shared" si="2"/>
        <v>75.426759437495917</v>
      </c>
      <c r="K65">
        <f>(I65-AVERAGE($I$10:I$51))^2</f>
        <v>2.4143240362811822</v>
      </c>
      <c r="L65">
        <f t="shared" si="3"/>
        <v>8.6848580551150008</v>
      </c>
    </row>
    <row r="66" spans="1:12" x14ac:dyDescent="0.3">
      <c r="A66" s="2">
        <v>38953</v>
      </c>
      <c r="B66">
        <v>-1.1499999999999899</v>
      </c>
      <c r="C66">
        <v>4.1500000000000004</v>
      </c>
      <c r="D66">
        <v>3.05</v>
      </c>
      <c r="F66">
        <v>52961</v>
      </c>
      <c r="G66">
        <v>-6.71226644516</v>
      </c>
      <c r="H66" s="2">
        <f t="shared" si="0"/>
        <v>49675</v>
      </c>
      <c r="I66">
        <f t="shared" si="1"/>
        <v>2.2200000000000002</v>
      </c>
      <c r="J66">
        <f t="shared" si="2"/>
        <v>79.785383847331261</v>
      </c>
      <c r="K66">
        <f>(I66-AVERAGE($I$10:I$51))^2</f>
        <v>2.4143240362811822</v>
      </c>
      <c r="L66">
        <f t="shared" si="3"/>
        <v>8.9322664451599998</v>
      </c>
    </row>
    <row r="67" spans="1:12" x14ac:dyDescent="0.3">
      <c r="A67" s="2">
        <v>39063</v>
      </c>
      <c r="B67">
        <v>-1.1399999999999899</v>
      </c>
      <c r="C67">
        <v>4.1399999999999899</v>
      </c>
      <c r="D67">
        <v>3.04</v>
      </c>
      <c r="F67">
        <v>53327</v>
      </c>
      <c r="G67">
        <v>-6.9449157714840002</v>
      </c>
      <c r="H67" s="2">
        <f t="shared" si="0"/>
        <v>50041</v>
      </c>
      <c r="I67">
        <f t="shared" si="1"/>
        <v>2.2200000000000002</v>
      </c>
      <c r="J67">
        <f t="shared" si="2"/>
        <v>83.995681098396176</v>
      </c>
      <c r="K67">
        <f>(I67-AVERAGE($I$10:I$51))^2</f>
        <v>2.4143240362811822</v>
      </c>
      <c r="L67">
        <f t="shared" si="3"/>
        <v>9.1649157714840008</v>
      </c>
    </row>
    <row r="68" spans="1:12" x14ac:dyDescent="0.3">
      <c r="A68" s="2">
        <v>39182</v>
      </c>
      <c r="B68">
        <v>-0.98</v>
      </c>
      <c r="C68">
        <v>3.98</v>
      </c>
      <c r="D68">
        <v>2.88</v>
      </c>
      <c r="F68">
        <v>53692</v>
      </c>
      <c r="G68">
        <v>-7.1609039306640003</v>
      </c>
      <c r="H68" s="2">
        <f t="shared" ref="H68:H82" si="4">$H$2+F68-$F$2+1</f>
        <v>50406</v>
      </c>
      <c r="I68">
        <f t="shared" ref="I68:I82" si="5">IFERROR(VLOOKUP(H68,A:D,4,FALSE),IFERROR(VLOOKUP(H68,A:D,4),0))</f>
        <v>2.2200000000000002</v>
      </c>
      <c r="J68">
        <f t="shared" si="2"/>
        <v>88.001358556347299</v>
      </c>
      <c r="K68">
        <f>(I68-AVERAGE($I$10:I$51))^2</f>
        <v>2.4143240362811822</v>
      </c>
      <c r="L68">
        <f t="shared" si="3"/>
        <v>9.380903930664001</v>
      </c>
    </row>
    <row r="69" spans="1:12" x14ac:dyDescent="0.3">
      <c r="A69" s="2">
        <v>39253</v>
      </c>
      <c r="B69">
        <v>-0.89</v>
      </c>
      <c r="C69">
        <v>3.89</v>
      </c>
      <c r="D69">
        <v>2.79</v>
      </c>
      <c r="F69">
        <v>54057</v>
      </c>
      <c r="G69">
        <v>-7.3617539405820001</v>
      </c>
      <c r="H69" s="2">
        <f t="shared" si="4"/>
        <v>50771</v>
      </c>
      <c r="I69">
        <f t="shared" si="5"/>
        <v>2.2200000000000002</v>
      </c>
      <c r="J69">
        <f t="shared" si="2"/>
        <v>91.810008577858696</v>
      </c>
      <c r="K69">
        <f>(I69-AVERAGE($I$10:I$51))^2</f>
        <v>2.4143240362811822</v>
      </c>
      <c r="L69">
        <f t="shared" si="3"/>
        <v>9.5817539405820007</v>
      </c>
    </row>
    <row r="70" spans="1:12" x14ac:dyDescent="0.3">
      <c r="A70" s="2">
        <v>39317</v>
      </c>
      <c r="B70">
        <v>-0.82</v>
      </c>
      <c r="C70">
        <v>3.82</v>
      </c>
      <c r="D70">
        <v>2.72</v>
      </c>
      <c r="F70">
        <v>54422</v>
      </c>
      <c r="G70">
        <v>-7.5490503311159998</v>
      </c>
      <c r="H70" s="2">
        <f t="shared" si="4"/>
        <v>51136</v>
      </c>
      <c r="I70">
        <f t="shared" si="5"/>
        <v>2.2200000000000002</v>
      </c>
      <c r="J70">
        <f t="shared" si="2"/>
        <v>95.434344371877643</v>
      </c>
      <c r="K70">
        <f>(I70-AVERAGE($I$10:I$51))^2</f>
        <v>2.4143240362811822</v>
      </c>
      <c r="L70">
        <f t="shared" si="3"/>
        <v>9.7690503311160004</v>
      </c>
    </row>
    <row r="71" spans="1:12" x14ac:dyDescent="0.3">
      <c r="A71" s="2">
        <v>39367</v>
      </c>
      <c r="B71">
        <v>-1.03</v>
      </c>
      <c r="C71">
        <v>4.03</v>
      </c>
      <c r="D71">
        <v>2.93</v>
      </c>
      <c r="F71">
        <v>54788</v>
      </c>
      <c r="G71">
        <v>-7.7251286506649999</v>
      </c>
      <c r="H71" s="2">
        <f t="shared" si="4"/>
        <v>51502</v>
      </c>
      <c r="I71">
        <f t="shared" si="5"/>
        <v>2.2200000000000002</v>
      </c>
      <c r="J71">
        <f t="shared" si="2"/>
        <v>98.905583878277838</v>
      </c>
      <c r="K71">
        <f>(I71-AVERAGE($I$10:I$51))^2</f>
        <v>2.4143240362811822</v>
      </c>
      <c r="L71">
        <f t="shared" si="3"/>
        <v>9.9451286506649996</v>
      </c>
    </row>
    <row r="72" spans="1:12" x14ac:dyDescent="0.3">
      <c r="A72" s="2">
        <v>39486</v>
      </c>
      <c r="B72">
        <v>-1.95</v>
      </c>
      <c r="C72">
        <v>4.95</v>
      </c>
      <c r="D72">
        <v>3.85</v>
      </c>
      <c r="F72">
        <v>55153</v>
      </c>
      <c r="G72">
        <v>-7.8909130096439997</v>
      </c>
      <c r="H72" s="2">
        <f t="shared" si="4"/>
        <v>51867</v>
      </c>
      <c r="I72">
        <f t="shared" si="5"/>
        <v>2.2200000000000002</v>
      </c>
      <c r="J72">
        <f t="shared" si="2"/>
        <v>102.23056188858828</v>
      </c>
      <c r="K72">
        <f>(I72-AVERAGE($I$10:I$51))^2</f>
        <v>2.4143240362811822</v>
      </c>
      <c r="L72">
        <f t="shared" si="3"/>
        <v>10.110913009643999</v>
      </c>
    </row>
    <row r="73" spans="1:12" x14ac:dyDescent="0.3">
      <c r="A73" s="2">
        <v>39547</v>
      </c>
      <c r="B73">
        <v>-1.29</v>
      </c>
      <c r="C73">
        <v>4.29</v>
      </c>
      <c r="D73">
        <v>3.19</v>
      </c>
      <c r="F73">
        <v>55518</v>
      </c>
      <c r="G73">
        <v>-8.0485506057740004</v>
      </c>
      <c r="H73" s="2">
        <f t="shared" si="4"/>
        <v>52232</v>
      </c>
      <c r="I73">
        <f t="shared" si="5"/>
        <v>2.2200000000000002</v>
      </c>
      <c r="J73">
        <f t="shared" si="2"/>
        <v>105.44313154334161</v>
      </c>
      <c r="K73">
        <f>(I73-AVERAGE($I$10:I$51))^2</f>
        <v>2.4143240362811822</v>
      </c>
      <c r="L73">
        <f t="shared" si="3"/>
        <v>10.268550605774001</v>
      </c>
    </row>
    <row r="74" spans="1:12" x14ac:dyDescent="0.3">
      <c r="A74" s="2">
        <v>39650</v>
      </c>
      <c r="B74">
        <v>-0.45</v>
      </c>
      <c r="C74">
        <v>3.45</v>
      </c>
      <c r="D74">
        <v>2.35</v>
      </c>
      <c r="F74">
        <v>55883</v>
      </c>
      <c r="G74">
        <v>-8.1995601654049999</v>
      </c>
      <c r="H74" s="2">
        <f t="shared" si="4"/>
        <v>52597</v>
      </c>
      <c r="I74">
        <f t="shared" si="5"/>
        <v>2.2200000000000002</v>
      </c>
      <c r="J74">
        <f t="shared" si="2"/>
        <v>108.56723404049468</v>
      </c>
      <c r="K74">
        <f>(I74-AVERAGE($I$10:I$51))^2</f>
        <v>2.4143240362811822</v>
      </c>
      <c r="L74">
        <f t="shared" si="3"/>
        <v>10.419560165405001</v>
      </c>
    </row>
    <row r="75" spans="1:12" x14ac:dyDescent="0.3">
      <c r="A75" s="2">
        <v>39728</v>
      </c>
      <c r="B75">
        <v>-0.62</v>
      </c>
      <c r="C75">
        <v>3.62</v>
      </c>
      <c r="D75">
        <v>2.52</v>
      </c>
      <c r="F75">
        <v>56249</v>
      </c>
      <c r="G75">
        <v>-8.3455257415769992</v>
      </c>
      <c r="H75" s="2">
        <f t="shared" si="4"/>
        <v>52963</v>
      </c>
      <c r="I75">
        <f t="shared" si="5"/>
        <v>2.2200000000000002</v>
      </c>
      <c r="J75">
        <f t="shared" ref="J75:J82" si="6">(I75-G75)^2</f>
        <v>111.63033419592621</v>
      </c>
      <c r="K75">
        <f>(I75-AVERAGE($I$10:I$51))^2</f>
        <v>2.4143240362811822</v>
      </c>
      <c r="L75">
        <f t="shared" ref="L75:L82" si="7">(I75-G75)</f>
        <v>10.565525741577</v>
      </c>
    </row>
    <row r="76" spans="1:12" x14ac:dyDescent="0.3">
      <c r="A76" s="2">
        <v>39835</v>
      </c>
      <c r="B76">
        <v>-1.04</v>
      </c>
      <c r="C76">
        <v>4.04</v>
      </c>
      <c r="D76">
        <v>2.94</v>
      </c>
      <c r="F76">
        <v>56614</v>
      </c>
      <c r="G76">
        <v>-8.4866170883180008</v>
      </c>
      <c r="H76" s="2">
        <f t="shared" si="4"/>
        <v>53328</v>
      </c>
      <c r="I76">
        <f t="shared" si="5"/>
        <v>2.2200000000000002</v>
      </c>
      <c r="J76">
        <f t="shared" si="6"/>
        <v>114.63164947586304</v>
      </c>
      <c r="K76">
        <f>(I76-AVERAGE($I$10:I$51))^2</f>
        <v>2.4143240362811822</v>
      </c>
      <c r="L76">
        <f t="shared" si="7"/>
        <v>10.706617088318001</v>
      </c>
    </row>
    <row r="77" spans="1:12" x14ac:dyDescent="0.3">
      <c r="A77" s="2">
        <v>39906</v>
      </c>
      <c r="B77">
        <v>-1.63</v>
      </c>
      <c r="C77">
        <v>4.63</v>
      </c>
      <c r="D77">
        <v>3.53</v>
      </c>
      <c r="F77">
        <v>56979</v>
      </c>
      <c r="G77">
        <v>-8.6241064071659999</v>
      </c>
      <c r="H77" s="2">
        <f t="shared" si="4"/>
        <v>53693</v>
      </c>
      <c r="I77">
        <f t="shared" si="5"/>
        <v>2.2200000000000002</v>
      </c>
      <c r="J77">
        <f t="shared" si="6"/>
        <v>117.5946437699387</v>
      </c>
      <c r="K77">
        <f>(I77-AVERAGE($I$10:I$51))^2</f>
        <v>2.4143240362811822</v>
      </c>
      <c r="L77">
        <f t="shared" si="7"/>
        <v>10.844106407166</v>
      </c>
    </row>
    <row r="78" spans="1:12" x14ac:dyDescent="0.3">
      <c r="A78" s="2">
        <v>39994</v>
      </c>
      <c r="B78">
        <v>-1.08</v>
      </c>
      <c r="C78">
        <v>4.08</v>
      </c>
      <c r="D78">
        <v>2.98</v>
      </c>
      <c r="F78">
        <v>57344</v>
      </c>
      <c r="G78">
        <v>-8.7585945129390002</v>
      </c>
      <c r="H78" s="2">
        <f t="shared" si="4"/>
        <v>54058</v>
      </c>
      <c r="I78">
        <f t="shared" si="5"/>
        <v>2.2200000000000002</v>
      </c>
      <c r="J78">
        <f t="shared" si="6"/>
        <v>120.52953747953434</v>
      </c>
      <c r="K78">
        <f>(I78-AVERAGE($I$10:I$51))^2</f>
        <v>2.4143240362811822</v>
      </c>
      <c r="L78">
        <f t="shared" si="7"/>
        <v>10.978594512939001</v>
      </c>
    </row>
    <row r="79" spans="1:12" x14ac:dyDescent="0.3">
      <c r="A79" s="2">
        <v>40101</v>
      </c>
      <c r="B79">
        <v>-1.1499999999999899</v>
      </c>
      <c r="C79">
        <v>4.1500000000000004</v>
      </c>
      <c r="D79">
        <v>3.05</v>
      </c>
      <c r="F79">
        <v>57710</v>
      </c>
      <c r="G79">
        <v>-8.8909711837769994</v>
      </c>
      <c r="H79" s="2">
        <f t="shared" si="4"/>
        <v>54424</v>
      </c>
      <c r="I79">
        <f t="shared" si="5"/>
        <v>2.2200000000000002</v>
      </c>
      <c r="J79">
        <f t="shared" si="6"/>
        <v>123.45368064672287</v>
      </c>
      <c r="K79">
        <f>(I79-AVERAGE($I$10:I$51))^2</f>
        <v>2.4143240362811822</v>
      </c>
      <c r="L79">
        <f t="shared" si="7"/>
        <v>11.110971183777</v>
      </c>
    </row>
    <row r="80" spans="1:12" x14ac:dyDescent="0.3">
      <c r="A80" s="2">
        <v>40199</v>
      </c>
      <c r="B80">
        <v>-1.31</v>
      </c>
      <c r="C80">
        <v>4.3099999999999898</v>
      </c>
      <c r="D80">
        <v>3.21</v>
      </c>
      <c r="F80">
        <v>58075</v>
      </c>
      <c r="G80">
        <v>-9.0208187103269992</v>
      </c>
      <c r="H80" s="2">
        <f t="shared" si="4"/>
        <v>54789</v>
      </c>
      <c r="I80">
        <f t="shared" si="5"/>
        <v>2.2200000000000002</v>
      </c>
      <c r="J80">
        <f t="shared" si="6"/>
        <v>126.35600527843755</v>
      </c>
      <c r="K80">
        <f>(I80-AVERAGE($I$10:I$51))^2</f>
        <v>2.4143240362811822</v>
      </c>
      <c r="L80">
        <f t="shared" si="7"/>
        <v>11.240818710327</v>
      </c>
    </row>
    <row r="81" spans="1:12" x14ac:dyDescent="0.3">
      <c r="A81" s="2">
        <v>40270</v>
      </c>
      <c r="B81">
        <v>-1.48</v>
      </c>
      <c r="C81">
        <v>4.4800000000000004</v>
      </c>
      <c r="D81">
        <v>3.38</v>
      </c>
      <c r="F81">
        <v>61727</v>
      </c>
      <c r="G81">
        <v>-10.245902061460001</v>
      </c>
      <c r="H81" s="2">
        <f t="shared" si="4"/>
        <v>58441</v>
      </c>
      <c r="I81">
        <f t="shared" si="5"/>
        <v>2.2200000000000002</v>
      </c>
      <c r="J81">
        <f t="shared" si="6"/>
        <v>155.39871420591271</v>
      </c>
      <c r="K81">
        <f>(I81-AVERAGE($I$10:I$51))^2</f>
        <v>2.4143240362811822</v>
      </c>
      <c r="L81">
        <f t="shared" si="7"/>
        <v>12.465902061460001</v>
      </c>
    </row>
    <row r="82" spans="1:12" x14ac:dyDescent="0.3">
      <c r="A82" s="2">
        <v>40365</v>
      </c>
      <c r="B82">
        <v>0.23</v>
      </c>
      <c r="C82">
        <v>2.77</v>
      </c>
      <c r="D82">
        <v>1.67</v>
      </c>
      <c r="F82">
        <v>65380</v>
      </c>
      <c r="G82">
        <v>-11.37586021423</v>
      </c>
      <c r="H82" s="2">
        <f t="shared" si="4"/>
        <v>62094</v>
      </c>
      <c r="I82">
        <f t="shared" si="5"/>
        <v>2.2200000000000002</v>
      </c>
      <c r="J82">
        <f t="shared" si="6"/>
        <v>184.84741496488223</v>
      </c>
      <c r="K82">
        <f>(I82-AVERAGE($I$10:I$51))^2</f>
        <v>2.4143240362811822</v>
      </c>
      <c r="L82">
        <f t="shared" si="7"/>
        <v>13.595860214230001</v>
      </c>
    </row>
    <row r="83" spans="1:12" x14ac:dyDescent="0.3">
      <c r="A83" s="2">
        <v>40464</v>
      </c>
      <c r="B83">
        <v>-0.85</v>
      </c>
      <c r="C83">
        <v>3.85</v>
      </c>
      <c r="D83">
        <v>2.75</v>
      </c>
    </row>
    <row r="84" spans="1:12" x14ac:dyDescent="0.3">
      <c r="A84" s="2">
        <v>40547</v>
      </c>
      <c r="B84">
        <v>-1.04</v>
      </c>
      <c r="C84">
        <v>4.04</v>
      </c>
      <c r="D84">
        <v>2.94</v>
      </c>
    </row>
    <row r="85" spans="1:12" x14ac:dyDescent="0.3">
      <c r="A85" s="2">
        <v>40639</v>
      </c>
      <c r="B85">
        <v>-1.1499999999999899</v>
      </c>
      <c r="C85">
        <v>4.1500000000000004</v>
      </c>
      <c r="D85">
        <v>3.05</v>
      </c>
    </row>
    <row r="86" spans="1:12" x14ac:dyDescent="0.3">
      <c r="A86" s="2">
        <v>40737</v>
      </c>
      <c r="B86">
        <v>-0.9</v>
      </c>
      <c r="C86">
        <v>3.9</v>
      </c>
      <c r="D86">
        <v>2.8</v>
      </c>
    </row>
    <row r="87" spans="1:12" x14ac:dyDescent="0.3">
      <c r="A87" s="2">
        <v>40827</v>
      </c>
      <c r="B87">
        <v>-1.49</v>
      </c>
      <c r="C87">
        <v>4.49</v>
      </c>
      <c r="D87">
        <v>3.39</v>
      </c>
    </row>
    <row r="88" spans="1:12" x14ac:dyDescent="0.3">
      <c r="A88" s="2">
        <v>40925</v>
      </c>
      <c r="B88">
        <v>-0.78</v>
      </c>
      <c r="C88">
        <v>3.78</v>
      </c>
      <c r="D88">
        <v>2.68</v>
      </c>
    </row>
    <row r="89" spans="1:12" x14ac:dyDescent="0.3">
      <c r="A89" s="2">
        <v>41024</v>
      </c>
      <c r="B89">
        <v>-0.96</v>
      </c>
      <c r="C89">
        <v>3.96</v>
      </c>
      <c r="D89">
        <v>2.86</v>
      </c>
    </row>
    <row r="90" spans="1:12" x14ac:dyDescent="0.3">
      <c r="A90" s="2">
        <v>41099</v>
      </c>
      <c r="B90">
        <v>0.13</v>
      </c>
      <c r="C90">
        <v>2.87</v>
      </c>
      <c r="D90">
        <v>1.77</v>
      </c>
    </row>
    <row r="91" spans="1:12" x14ac:dyDescent="0.3">
      <c r="A91" s="2">
        <v>41184</v>
      </c>
      <c r="B91">
        <v>-0.31</v>
      </c>
      <c r="C91">
        <v>3.31</v>
      </c>
      <c r="D91">
        <v>2.21</v>
      </c>
    </row>
    <row r="92" spans="1:12" x14ac:dyDescent="0.3">
      <c r="A92" s="2">
        <v>41303</v>
      </c>
      <c r="B92">
        <v>-0.6</v>
      </c>
      <c r="C92">
        <v>3.6</v>
      </c>
      <c r="D92">
        <v>2.5</v>
      </c>
    </row>
    <row r="93" spans="1:12" x14ac:dyDescent="0.3">
      <c r="A93" s="2">
        <v>41372</v>
      </c>
      <c r="B93">
        <v>-1.35</v>
      </c>
      <c r="C93">
        <v>4.3499999999999899</v>
      </c>
      <c r="D93">
        <v>3.25</v>
      </c>
    </row>
    <row r="94" spans="1:12" x14ac:dyDescent="0.3">
      <c r="A94" s="2">
        <v>41471</v>
      </c>
      <c r="B94">
        <v>-0.17</v>
      </c>
      <c r="C94">
        <v>3.17</v>
      </c>
      <c r="D94">
        <v>2.0699999999999901</v>
      </c>
    </row>
    <row r="95" spans="1:12" x14ac:dyDescent="0.3">
      <c r="A95" s="2">
        <v>41568</v>
      </c>
      <c r="B95">
        <v>-0.94</v>
      </c>
      <c r="C95">
        <v>3.94</v>
      </c>
      <c r="D95">
        <v>2.84</v>
      </c>
    </row>
    <row r="96" spans="1:12" x14ac:dyDescent="0.3">
      <c r="A96" s="2">
        <v>41654</v>
      </c>
      <c r="B96">
        <v>-1.2</v>
      </c>
      <c r="C96">
        <v>4.2</v>
      </c>
      <c r="D96">
        <v>3.1</v>
      </c>
    </row>
    <row r="97" spans="1:4" x14ac:dyDescent="0.3">
      <c r="A97" s="2">
        <v>41738</v>
      </c>
      <c r="B97">
        <v>-1.27</v>
      </c>
      <c r="C97">
        <v>4.2699999999999898</v>
      </c>
      <c r="D97">
        <v>3.17</v>
      </c>
    </row>
    <row r="98" spans="1:4" x14ac:dyDescent="0.3">
      <c r="A98" s="2">
        <v>41842</v>
      </c>
      <c r="B98">
        <v>0</v>
      </c>
      <c r="C98">
        <v>3</v>
      </c>
      <c r="D98">
        <v>1.9</v>
      </c>
    </row>
    <row r="99" spans="1:4" x14ac:dyDescent="0.3">
      <c r="A99" s="2">
        <v>41919</v>
      </c>
      <c r="B99">
        <v>-0.79</v>
      </c>
      <c r="C99">
        <v>3.79</v>
      </c>
      <c r="D99">
        <v>2.69</v>
      </c>
    </row>
    <row r="100" spans="1:4" x14ac:dyDescent="0.3">
      <c r="A100" s="2">
        <v>42032</v>
      </c>
      <c r="B100">
        <v>-0.67</v>
      </c>
      <c r="C100">
        <v>3.67</v>
      </c>
      <c r="D100">
        <v>2.57</v>
      </c>
    </row>
    <row r="101" spans="1:4" x14ac:dyDescent="0.3">
      <c r="A101" s="2">
        <v>42109</v>
      </c>
      <c r="B101">
        <v>-0.98</v>
      </c>
      <c r="C101">
        <v>3.98</v>
      </c>
      <c r="D101">
        <v>2.88</v>
      </c>
    </row>
    <row r="102" spans="1:4" x14ac:dyDescent="0.3">
      <c r="A102" s="2">
        <v>42191</v>
      </c>
      <c r="B102">
        <v>-0.24</v>
      </c>
      <c r="C102">
        <v>3.24</v>
      </c>
      <c r="D102">
        <v>2.14</v>
      </c>
    </row>
    <row r="103" spans="1:4" x14ac:dyDescent="0.3">
      <c r="A103" s="2">
        <v>42291</v>
      </c>
      <c r="B103">
        <v>-1.0900000000000001</v>
      </c>
      <c r="C103">
        <v>4.09</v>
      </c>
      <c r="D103">
        <v>2.99</v>
      </c>
    </row>
    <row r="104" spans="1:4" x14ac:dyDescent="0.3">
      <c r="A104" s="2">
        <v>42451</v>
      </c>
      <c r="B104">
        <v>-1.46</v>
      </c>
      <c r="C104">
        <v>4.46</v>
      </c>
      <c r="D104">
        <v>3.36</v>
      </c>
    </row>
    <row r="105" spans="1:4" x14ac:dyDescent="0.3">
      <c r="A105" s="2">
        <v>42486</v>
      </c>
      <c r="B105">
        <v>-0.94</v>
      </c>
      <c r="C105">
        <v>3.94</v>
      </c>
      <c r="D105">
        <v>2.84</v>
      </c>
    </row>
    <row r="106" spans="1:4" x14ac:dyDescent="0.3">
      <c r="A106" s="2">
        <v>42579</v>
      </c>
      <c r="B106">
        <v>-0.37</v>
      </c>
      <c r="C106">
        <v>3.37</v>
      </c>
      <c r="D106">
        <v>2.27</v>
      </c>
    </row>
    <row r="107" spans="1:4" x14ac:dyDescent="0.3">
      <c r="A107" s="2">
        <v>42663</v>
      </c>
      <c r="B107">
        <v>-0.78</v>
      </c>
      <c r="C107">
        <v>3.78</v>
      </c>
      <c r="D107">
        <v>2.68</v>
      </c>
    </row>
    <row r="108" spans="1:4" x14ac:dyDescent="0.3">
      <c r="A108" s="2">
        <v>42899</v>
      </c>
      <c r="B108">
        <v>-1.1599999999999899</v>
      </c>
      <c r="C108">
        <v>4.16</v>
      </c>
      <c r="D108">
        <v>3.06</v>
      </c>
    </row>
    <row r="109" spans="1:4" x14ac:dyDescent="0.3">
      <c r="A109" s="2">
        <v>42947</v>
      </c>
      <c r="B109">
        <v>-0.21</v>
      </c>
      <c r="C109">
        <v>3.21</v>
      </c>
      <c r="D109">
        <v>2.11</v>
      </c>
    </row>
    <row r="110" spans="1:4" x14ac:dyDescent="0.3">
      <c r="A110" s="2">
        <v>43059</v>
      </c>
      <c r="B110">
        <v>-0.6</v>
      </c>
      <c r="C110">
        <v>3.6</v>
      </c>
      <c r="D110">
        <v>2.5</v>
      </c>
    </row>
    <row r="111" spans="1:4" x14ac:dyDescent="0.3">
      <c r="A111" s="2">
        <v>43147</v>
      </c>
      <c r="B111">
        <v>-1</v>
      </c>
      <c r="C111">
        <v>4</v>
      </c>
      <c r="D111">
        <v>2.9</v>
      </c>
    </row>
    <row r="112" spans="1:4" x14ac:dyDescent="0.3">
      <c r="A112" s="2">
        <v>43216</v>
      </c>
      <c r="B112">
        <v>-0.93</v>
      </c>
      <c r="C112">
        <v>3.93</v>
      </c>
      <c r="D112">
        <v>2.83</v>
      </c>
    </row>
    <row r="113" spans="1:4" x14ac:dyDescent="0.3">
      <c r="A113" s="2">
        <v>43313</v>
      </c>
      <c r="B113">
        <v>-0.98</v>
      </c>
      <c r="C113">
        <v>3.98</v>
      </c>
      <c r="D113">
        <v>2.88</v>
      </c>
    </row>
    <row r="114" spans="1:4" x14ac:dyDescent="0.3">
      <c r="A114" s="2">
        <v>43433</v>
      </c>
      <c r="B114">
        <v>-1.37</v>
      </c>
      <c r="C114">
        <v>4.37</v>
      </c>
      <c r="D114">
        <v>3.27</v>
      </c>
    </row>
    <row r="115" spans="1:4" x14ac:dyDescent="0.3">
      <c r="A115" s="2">
        <v>43565</v>
      </c>
      <c r="B115">
        <v>-1.37</v>
      </c>
      <c r="C115">
        <v>4.37</v>
      </c>
      <c r="D115">
        <v>3.27</v>
      </c>
    </row>
    <row r="116" spans="1:4" x14ac:dyDescent="0.3">
      <c r="A116" s="2">
        <v>43663</v>
      </c>
      <c r="B116">
        <v>-1.22</v>
      </c>
      <c r="C116">
        <v>4.22</v>
      </c>
      <c r="D116">
        <v>3.12</v>
      </c>
    </row>
    <row r="117" spans="1:4" x14ac:dyDescent="0.3">
      <c r="A117" s="2">
        <v>43773</v>
      </c>
      <c r="B117">
        <v>-0.22</v>
      </c>
      <c r="C117">
        <v>3.22</v>
      </c>
      <c r="D117">
        <v>2.12</v>
      </c>
    </row>
    <row r="118" spans="1:4" x14ac:dyDescent="0.3">
      <c r="A118" s="2">
        <v>43860</v>
      </c>
      <c r="B118">
        <v>-0.3</v>
      </c>
      <c r="C118">
        <v>3.3</v>
      </c>
      <c r="D118">
        <v>2.2000000000000002</v>
      </c>
    </row>
    <row r="119" spans="1:4" x14ac:dyDescent="0.3">
      <c r="A119" s="2">
        <v>44140</v>
      </c>
      <c r="B119">
        <v>-0.96</v>
      </c>
      <c r="C119">
        <v>3.96</v>
      </c>
      <c r="D119">
        <v>2.86</v>
      </c>
    </row>
    <row r="120" spans="1:4" x14ac:dyDescent="0.3">
      <c r="A120" s="2">
        <v>44435</v>
      </c>
      <c r="B120">
        <v>-0.75</v>
      </c>
      <c r="C120">
        <v>3.75</v>
      </c>
      <c r="D120">
        <v>2.65</v>
      </c>
    </row>
    <row r="121" spans="1:4" x14ac:dyDescent="0.3">
      <c r="A121" s="2">
        <v>44523</v>
      </c>
      <c r="B121">
        <v>-0.75</v>
      </c>
      <c r="C121">
        <v>3.75</v>
      </c>
      <c r="D121">
        <v>2.65</v>
      </c>
    </row>
    <row r="122" spans="1:4" x14ac:dyDescent="0.3">
      <c r="A122" s="2">
        <v>44593</v>
      </c>
      <c r="B122">
        <v>-0.32</v>
      </c>
      <c r="C122">
        <v>3.32</v>
      </c>
      <c r="D122">
        <v>2.2200000000000002</v>
      </c>
    </row>
  </sheetData>
  <pageMargins left="0.7" right="0.7" top="0.75" bottom="0.75" header="0.3" footer="0.3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C1B360-EAEF-4838-A0CD-9548F77DDD99}">
  <dimension ref="A1:O165"/>
  <sheetViews>
    <sheetView topLeftCell="J1" workbookViewId="0">
      <selection activeCell="L19" sqref="L19:L82"/>
    </sheetView>
  </sheetViews>
  <sheetFormatPr defaultRowHeight="14.4" x14ac:dyDescent="0.3"/>
  <cols>
    <col min="1" max="1" width="10.5546875" bestFit="1" customWidth="1"/>
  </cols>
  <sheetData>
    <row r="1" spans="1:15" s="1" customFormat="1" x14ac:dyDescent="0.3">
      <c r="A1" s="1" t="s">
        <v>0</v>
      </c>
      <c r="B1" s="1" t="s">
        <v>1</v>
      </c>
      <c r="C1" s="1" t="s">
        <v>2</v>
      </c>
      <c r="D1" s="1" t="s">
        <v>3</v>
      </c>
    </row>
    <row r="2" spans="1:15" x14ac:dyDescent="0.3">
      <c r="A2" s="2">
        <v>32269</v>
      </c>
      <c r="B2">
        <v>91.04</v>
      </c>
      <c r="C2">
        <v>-63.04</v>
      </c>
      <c r="D2">
        <v>-64.11</v>
      </c>
      <c r="F2">
        <v>3288</v>
      </c>
      <c r="G2">
        <v>36.134471893311002</v>
      </c>
      <c r="H2" s="2">
        <v>1</v>
      </c>
      <c r="I2">
        <f>IFERROR(VLOOKUP(H2,$A$2:$D$542,4,FALSE),IFERROR(VLOOKUP(H2,$A$2:$D$542,4),0))</f>
        <v>0</v>
      </c>
      <c r="K2">
        <f>MAX(D:D)</f>
        <v>-64.11</v>
      </c>
    </row>
    <row r="3" spans="1:15" x14ac:dyDescent="0.3">
      <c r="A3" s="2">
        <v>32331</v>
      </c>
      <c r="B3">
        <v>91.7</v>
      </c>
      <c r="C3">
        <v>-63.7</v>
      </c>
      <c r="D3">
        <v>-64.77</v>
      </c>
      <c r="F3">
        <v>10958</v>
      </c>
      <c r="G3">
        <v>34.432723999022997</v>
      </c>
      <c r="H3" s="2">
        <f>$H$2+F3-$F$2+1</f>
        <v>7672</v>
      </c>
      <c r="I3">
        <f>IFERROR(VLOOKUP(H3,A:D,4,FALSE),IFERROR(VLOOKUP(H3,A:D,4),0))</f>
        <v>0</v>
      </c>
      <c r="K3">
        <f>MIN(D:D)</f>
        <v>-99.95</v>
      </c>
    </row>
    <row r="4" spans="1:15" x14ac:dyDescent="0.3">
      <c r="A4" s="2">
        <v>32388</v>
      </c>
      <c r="B4">
        <v>92.18</v>
      </c>
      <c r="C4">
        <v>-64.180000000000007</v>
      </c>
      <c r="D4">
        <v>-65.25</v>
      </c>
      <c r="F4">
        <v>17897</v>
      </c>
      <c r="G4">
        <v>29.944787979126001</v>
      </c>
      <c r="H4" s="2">
        <f t="shared" ref="H4:H67" si="0">$H$2+F4-$F$2+1</f>
        <v>14611</v>
      </c>
      <c r="I4">
        <f t="shared" ref="I4:I67" si="1">IFERROR(VLOOKUP(H4,A:D,4,FALSE),IFERROR(VLOOKUP(H4,A:D,4),0))</f>
        <v>0</v>
      </c>
      <c r="L4" t="s">
        <v>9</v>
      </c>
      <c r="M4" t="s">
        <v>10</v>
      </c>
      <c r="N4" t="s">
        <v>11</v>
      </c>
      <c r="O4" t="s">
        <v>12</v>
      </c>
    </row>
    <row r="5" spans="1:15" x14ac:dyDescent="0.3">
      <c r="A5" s="2">
        <v>32421</v>
      </c>
      <c r="B5">
        <v>92.2</v>
      </c>
      <c r="C5">
        <v>-64.2</v>
      </c>
      <c r="D5">
        <v>-65.27</v>
      </c>
      <c r="F5">
        <v>20089</v>
      </c>
      <c r="G5">
        <v>20.464284896851002</v>
      </c>
      <c r="H5" s="2">
        <f t="shared" si="0"/>
        <v>16803</v>
      </c>
      <c r="I5">
        <f t="shared" si="1"/>
        <v>0</v>
      </c>
      <c r="K5">
        <f>CORREL(G19:G51,I19:I51)^2</f>
        <v>0.95593590997508793</v>
      </c>
      <c r="L5">
        <f>1-(SUM(J10:J51)/SUM(K10:K51))</f>
        <v>0.79048155583838331</v>
      </c>
      <c r="M5">
        <f>SUM(L10:L51)*100/SUM(I10:I51)</f>
        <v>4.4239261227510944</v>
      </c>
      <c r="N5">
        <f>SQRT(SUM(J10:J51))/COUNT(J10:J51)</f>
        <v>0.87278998813778319</v>
      </c>
      <c r="O5">
        <f>N5/_xlfn.STDEV.S(I19:I51)</f>
        <v>7.8464313524963539E-2</v>
      </c>
    </row>
    <row r="6" spans="1:15" x14ac:dyDescent="0.3">
      <c r="A6" s="2">
        <v>32485</v>
      </c>
      <c r="B6">
        <v>92.4</v>
      </c>
      <c r="C6">
        <v>-64.400000000000006</v>
      </c>
      <c r="D6">
        <v>-65.47</v>
      </c>
      <c r="F6">
        <v>22646</v>
      </c>
      <c r="G6">
        <v>12.711769104004</v>
      </c>
      <c r="H6" s="2">
        <f t="shared" si="0"/>
        <v>19360</v>
      </c>
      <c r="I6">
        <f t="shared" si="1"/>
        <v>0</v>
      </c>
    </row>
    <row r="7" spans="1:15" x14ac:dyDescent="0.3">
      <c r="A7" s="2">
        <v>32587</v>
      </c>
      <c r="B7">
        <v>92.61</v>
      </c>
      <c r="C7">
        <v>-64.61</v>
      </c>
      <c r="D7">
        <v>-65.680000000000007</v>
      </c>
      <c r="F7">
        <v>24472</v>
      </c>
      <c r="G7">
        <v>7.3899955749512003</v>
      </c>
      <c r="H7" s="2">
        <f t="shared" si="0"/>
        <v>21186</v>
      </c>
      <c r="I7">
        <f t="shared" si="1"/>
        <v>0</v>
      </c>
    </row>
    <row r="8" spans="1:15" x14ac:dyDescent="0.3">
      <c r="A8" s="2">
        <v>32688</v>
      </c>
      <c r="B8">
        <v>92.62</v>
      </c>
      <c r="C8">
        <v>-64.62</v>
      </c>
      <c r="D8">
        <v>-65.69</v>
      </c>
      <c r="F8">
        <v>27029</v>
      </c>
      <c r="G8">
        <v>-5.2512407302859998</v>
      </c>
      <c r="H8" s="2">
        <f t="shared" si="0"/>
        <v>23743</v>
      </c>
      <c r="I8">
        <f t="shared" si="1"/>
        <v>0</v>
      </c>
    </row>
    <row r="9" spans="1:15" x14ac:dyDescent="0.3">
      <c r="A9" s="2">
        <v>32783</v>
      </c>
      <c r="B9">
        <v>92.88</v>
      </c>
      <c r="C9">
        <v>-64.88</v>
      </c>
      <c r="D9">
        <v>-65.95</v>
      </c>
      <c r="F9">
        <v>28124</v>
      </c>
      <c r="G9">
        <v>-12.48595237732</v>
      </c>
      <c r="H9" s="2">
        <f t="shared" si="0"/>
        <v>24838</v>
      </c>
      <c r="I9">
        <f t="shared" si="1"/>
        <v>0</v>
      </c>
    </row>
    <row r="10" spans="1:15" x14ac:dyDescent="0.3">
      <c r="A10" s="2">
        <v>32877</v>
      </c>
      <c r="B10">
        <v>93.04</v>
      </c>
      <c r="C10">
        <v>-65.040000000000006</v>
      </c>
      <c r="D10">
        <v>-66.11</v>
      </c>
      <c r="F10">
        <v>29951</v>
      </c>
      <c r="G10">
        <v>-41.301933288569998</v>
      </c>
      <c r="H10" s="2">
        <f t="shared" si="0"/>
        <v>26665</v>
      </c>
      <c r="I10">
        <f t="shared" si="1"/>
        <v>0</v>
      </c>
    </row>
    <row r="11" spans="1:15" x14ac:dyDescent="0.3">
      <c r="A11" s="2">
        <v>32944</v>
      </c>
      <c r="B11">
        <v>93.25</v>
      </c>
      <c r="C11">
        <v>-65.25</v>
      </c>
      <c r="D11">
        <v>-66.319999999999894</v>
      </c>
      <c r="F11">
        <v>31777</v>
      </c>
      <c r="G11">
        <v>-50.36979675293</v>
      </c>
      <c r="H11" s="2">
        <f t="shared" si="0"/>
        <v>28491</v>
      </c>
      <c r="I11">
        <f t="shared" si="1"/>
        <v>0</v>
      </c>
    </row>
    <row r="12" spans="1:15" x14ac:dyDescent="0.3">
      <c r="A12" s="2">
        <v>33018</v>
      </c>
      <c r="B12">
        <v>93.3</v>
      </c>
      <c r="C12">
        <v>-65.3</v>
      </c>
      <c r="D12">
        <v>-66.37</v>
      </c>
      <c r="F12">
        <v>33238</v>
      </c>
      <c r="G12">
        <v>-55.889572143549998</v>
      </c>
      <c r="H12" s="2">
        <f t="shared" si="0"/>
        <v>29952</v>
      </c>
      <c r="I12">
        <f t="shared" si="1"/>
        <v>0</v>
      </c>
    </row>
    <row r="13" spans="1:15" x14ac:dyDescent="0.3">
      <c r="A13" s="2">
        <v>33144</v>
      </c>
      <c r="B13">
        <v>93.95</v>
      </c>
      <c r="C13">
        <v>-65.95</v>
      </c>
      <c r="D13">
        <v>-67.02</v>
      </c>
      <c r="F13">
        <v>33603</v>
      </c>
      <c r="G13">
        <v>-57.134605407709998</v>
      </c>
      <c r="H13" s="2">
        <f t="shared" si="0"/>
        <v>30317</v>
      </c>
      <c r="I13">
        <f t="shared" si="1"/>
        <v>0</v>
      </c>
    </row>
    <row r="14" spans="1:15" x14ac:dyDescent="0.3">
      <c r="A14" s="2">
        <v>33179</v>
      </c>
      <c r="B14">
        <v>94.03</v>
      </c>
      <c r="C14">
        <v>-66.03</v>
      </c>
      <c r="D14">
        <v>-67.099999999999895</v>
      </c>
      <c r="F14">
        <v>33968</v>
      </c>
      <c r="G14">
        <v>-57.575756073000001</v>
      </c>
      <c r="H14" s="2">
        <f t="shared" si="0"/>
        <v>30682</v>
      </c>
      <c r="I14">
        <f t="shared" si="1"/>
        <v>0</v>
      </c>
    </row>
    <row r="15" spans="1:15" x14ac:dyDescent="0.3">
      <c r="A15" s="2">
        <v>33323</v>
      </c>
      <c r="B15">
        <v>94.28</v>
      </c>
      <c r="C15">
        <v>-66.28</v>
      </c>
      <c r="D15">
        <v>-67.349999999999895</v>
      </c>
      <c r="F15">
        <v>34334</v>
      </c>
      <c r="G15">
        <v>-58.109127044680001</v>
      </c>
      <c r="H15" s="2">
        <f t="shared" si="0"/>
        <v>31048</v>
      </c>
      <c r="I15">
        <f t="shared" si="1"/>
        <v>0</v>
      </c>
    </row>
    <row r="16" spans="1:15" x14ac:dyDescent="0.3">
      <c r="A16" s="2">
        <v>33409</v>
      </c>
      <c r="B16">
        <v>94.97</v>
      </c>
      <c r="C16">
        <v>-66.97</v>
      </c>
      <c r="D16">
        <v>-68.040000000000006</v>
      </c>
      <c r="F16">
        <v>34699</v>
      </c>
      <c r="G16">
        <v>-59.267459869379998</v>
      </c>
      <c r="H16" s="2">
        <f t="shared" si="0"/>
        <v>31413</v>
      </c>
      <c r="I16">
        <f t="shared" si="1"/>
        <v>0</v>
      </c>
    </row>
    <row r="17" spans="1:12" x14ac:dyDescent="0.3">
      <c r="A17" s="2">
        <v>33529</v>
      </c>
      <c r="B17">
        <v>95.8</v>
      </c>
      <c r="C17">
        <v>-67.8</v>
      </c>
      <c r="D17">
        <v>-68.87</v>
      </c>
      <c r="F17">
        <v>35064</v>
      </c>
      <c r="G17">
        <v>-61.489402771000002</v>
      </c>
      <c r="H17" s="2">
        <f t="shared" si="0"/>
        <v>31778</v>
      </c>
      <c r="I17">
        <f t="shared" si="1"/>
        <v>0</v>
      </c>
    </row>
    <row r="18" spans="1:12" x14ac:dyDescent="0.3">
      <c r="A18" s="2">
        <v>33645</v>
      </c>
      <c r="B18">
        <v>96.28</v>
      </c>
      <c r="C18">
        <v>-68.28</v>
      </c>
      <c r="D18">
        <v>-69.349999999999895</v>
      </c>
      <c r="F18">
        <v>35429</v>
      </c>
      <c r="G18">
        <v>-58.402828216549999</v>
      </c>
      <c r="H18" s="2">
        <f t="shared" si="0"/>
        <v>32143</v>
      </c>
      <c r="I18">
        <f t="shared" si="1"/>
        <v>0</v>
      </c>
    </row>
    <row r="19" spans="1:12" x14ac:dyDescent="0.3">
      <c r="A19" s="2">
        <v>33771</v>
      </c>
      <c r="B19">
        <v>96.6</v>
      </c>
      <c r="C19">
        <v>-68.599999999999895</v>
      </c>
      <c r="D19">
        <v>-69.67</v>
      </c>
      <c r="F19">
        <v>35795</v>
      </c>
      <c r="G19">
        <v>-61.413158416750001</v>
      </c>
      <c r="H19" s="2">
        <f t="shared" si="0"/>
        <v>32509</v>
      </c>
      <c r="I19">
        <f t="shared" si="1"/>
        <v>-65.47</v>
      </c>
      <c r="J19">
        <f>(I19-G19)^2</f>
        <v>16.457963631586349</v>
      </c>
      <c r="K19">
        <f>(I19-AVERAGE($I$19:I$51))^2</f>
        <v>451.09898264462794</v>
      </c>
      <c r="L19">
        <f>(I19-G19)</f>
        <v>-4.056841583249998</v>
      </c>
    </row>
    <row r="20" spans="1:12" x14ac:dyDescent="0.3">
      <c r="A20" s="2">
        <v>33882</v>
      </c>
      <c r="B20">
        <v>96.91</v>
      </c>
      <c r="C20">
        <v>-68.91</v>
      </c>
      <c r="D20">
        <v>-69.98</v>
      </c>
      <c r="F20">
        <v>36160</v>
      </c>
      <c r="G20">
        <v>-65.42879486084</v>
      </c>
      <c r="H20" s="2">
        <f t="shared" si="0"/>
        <v>32874</v>
      </c>
      <c r="I20">
        <f t="shared" si="1"/>
        <v>-65.95</v>
      </c>
      <c r="J20">
        <f t="shared" ref="J20:J82" si="2">(I20-G20)^2</f>
        <v>0.27165479708679785</v>
      </c>
      <c r="K20">
        <f>(I20-AVERAGE($I$19:I$51))^2</f>
        <v>430.93985537190048</v>
      </c>
      <c r="L20">
        <f t="shared" ref="L20:L82" si="3">(I20-G20)</f>
        <v>-0.52120513916000277</v>
      </c>
    </row>
    <row r="21" spans="1:12" x14ac:dyDescent="0.3">
      <c r="A21" s="2">
        <v>34008</v>
      </c>
      <c r="B21">
        <v>97.36</v>
      </c>
      <c r="C21">
        <v>-69.36</v>
      </c>
      <c r="D21">
        <v>-70.430000000000007</v>
      </c>
      <c r="F21">
        <v>36525</v>
      </c>
      <c r="G21">
        <v>-67.63207244873</v>
      </c>
      <c r="H21" s="2">
        <f t="shared" si="0"/>
        <v>33239</v>
      </c>
      <c r="I21">
        <f t="shared" si="1"/>
        <v>-67.099999999999895</v>
      </c>
      <c r="J21">
        <f t="shared" si="2"/>
        <v>0.28310109069765016</v>
      </c>
      <c r="K21">
        <f>(I21-AVERAGE($I$19:I$51))^2</f>
        <v>384.51644628099564</v>
      </c>
      <c r="L21">
        <f t="shared" si="3"/>
        <v>0.53207244873010495</v>
      </c>
    </row>
    <row r="22" spans="1:12" x14ac:dyDescent="0.3">
      <c r="A22" s="2">
        <v>34071</v>
      </c>
      <c r="B22">
        <v>97.5</v>
      </c>
      <c r="C22">
        <v>-69.5</v>
      </c>
      <c r="D22">
        <v>-70.569999999999894</v>
      </c>
      <c r="F22">
        <v>36890</v>
      </c>
      <c r="G22">
        <v>-69.48218536377</v>
      </c>
      <c r="H22" s="2">
        <f t="shared" si="0"/>
        <v>33604</v>
      </c>
      <c r="I22">
        <f t="shared" si="1"/>
        <v>-68.87</v>
      </c>
      <c r="J22">
        <f t="shared" si="2"/>
        <v>0.37477091961420189</v>
      </c>
      <c r="K22">
        <f>(I22-AVERAGE($I$19:I$51))^2</f>
        <v>318.23316446280955</v>
      </c>
      <c r="L22">
        <f t="shared" si="3"/>
        <v>0.61218536376999566</v>
      </c>
    </row>
    <row r="23" spans="1:12" x14ac:dyDescent="0.3">
      <c r="A23" s="2">
        <v>34262</v>
      </c>
      <c r="B23">
        <v>100.01</v>
      </c>
      <c r="C23">
        <v>-72.010000000000005</v>
      </c>
      <c r="D23">
        <v>-73.08</v>
      </c>
      <c r="F23">
        <v>37256</v>
      </c>
      <c r="G23">
        <v>-71.119331359859999</v>
      </c>
      <c r="H23" s="2">
        <f t="shared" si="0"/>
        <v>33970</v>
      </c>
      <c r="I23">
        <f t="shared" si="1"/>
        <v>-69.98</v>
      </c>
      <c r="J23">
        <f t="shared" si="2"/>
        <v>1.2980759475604244</v>
      </c>
      <c r="K23">
        <f>(I23-AVERAGE($I$19:I$51))^2</f>
        <v>279.86248264462779</v>
      </c>
      <c r="L23">
        <f t="shared" si="3"/>
        <v>1.1393313598599946</v>
      </c>
    </row>
    <row r="24" spans="1:12" x14ac:dyDescent="0.3">
      <c r="A24" s="2">
        <v>34407</v>
      </c>
      <c r="B24">
        <v>100.67</v>
      </c>
      <c r="C24">
        <v>-72.67</v>
      </c>
      <c r="D24">
        <v>-73.739999999999895</v>
      </c>
      <c r="F24">
        <v>37621</v>
      </c>
      <c r="G24">
        <v>-73.605209350590002</v>
      </c>
      <c r="H24" s="2">
        <f t="shared" si="0"/>
        <v>34335</v>
      </c>
      <c r="I24">
        <f t="shared" si="1"/>
        <v>-73.08</v>
      </c>
      <c r="J24">
        <f t="shared" si="2"/>
        <v>0.27584486194717323</v>
      </c>
      <c r="K24">
        <f>(I24-AVERAGE($I$19:I$51))^2</f>
        <v>185.75211900826437</v>
      </c>
      <c r="L24">
        <f t="shared" si="3"/>
        <v>0.52520935059000351</v>
      </c>
    </row>
    <row r="25" spans="1:12" x14ac:dyDescent="0.3">
      <c r="A25" s="2">
        <v>34495</v>
      </c>
      <c r="B25">
        <v>101.58</v>
      </c>
      <c r="C25">
        <v>-73.58</v>
      </c>
      <c r="D25">
        <v>-74.650000000000006</v>
      </c>
      <c r="F25">
        <v>37986</v>
      </c>
      <c r="G25">
        <v>-75.540809631350001</v>
      </c>
      <c r="H25" s="2">
        <f t="shared" si="0"/>
        <v>34700</v>
      </c>
      <c r="I25">
        <f t="shared" si="1"/>
        <v>-75.849999999999895</v>
      </c>
      <c r="J25">
        <f t="shared" si="2"/>
        <v>9.5598684065857226E-2</v>
      </c>
      <c r="K25">
        <f>(I25-AVERAGE($I$19:I$51))^2</f>
        <v>117.919855371903</v>
      </c>
      <c r="L25">
        <f t="shared" si="3"/>
        <v>-0.3091903686498938</v>
      </c>
    </row>
    <row r="26" spans="1:12" x14ac:dyDescent="0.3">
      <c r="A26" s="2">
        <v>34620</v>
      </c>
      <c r="B26">
        <v>102.78</v>
      </c>
      <c r="C26">
        <v>-74.78</v>
      </c>
      <c r="D26">
        <v>-75.849999999999895</v>
      </c>
      <c r="F26">
        <v>38351</v>
      </c>
      <c r="G26">
        <v>-77.436180114750002</v>
      </c>
      <c r="H26" s="2">
        <f t="shared" si="0"/>
        <v>35065</v>
      </c>
      <c r="I26">
        <f t="shared" si="1"/>
        <v>-78.67</v>
      </c>
      <c r="J26">
        <f t="shared" si="2"/>
        <v>1.522311509238323</v>
      </c>
      <c r="K26">
        <f>(I26-AVERAGE($I$19:I$51))^2</f>
        <v>64.626982644627986</v>
      </c>
      <c r="L26">
        <f t="shared" si="3"/>
        <v>-1.23381988525</v>
      </c>
    </row>
    <row r="27" spans="1:12" x14ac:dyDescent="0.3">
      <c r="A27" s="2">
        <v>34722</v>
      </c>
      <c r="B27">
        <v>102.9</v>
      </c>
      <c r="C27">
        <v>-74.900000000000006</v>
      </c>
      <c r="D27">
        <v>-75.97</v>
      </c>
      <c r="F27">
        <v>38717</v>
      </c>
      <c r="G27">
        <v>-79.37377166748</v>
      </c>
      <c r="H27" s="2">
        <f t="shared" si="0"/>
        <v>35431</v>
      </c>
      <c r="I27">
        <f t="shared" si="1"/>
        <v>-79.7</v>
      </c>
      <c r="J27">
        <f t="shared" si="2"/>
        <v>0.10642492493878168</v>
      </c>
      <c r="K27">
        <f>(I27-AVERAGE($I$19:I$51))^2</f>
        <v>49.127355371900713</v>
      </c>
      <c r="L27">
        <f t="shared" si="3"/>
        <v>-0.32622833252000305</v>
      </c>
    </row>
    <row r="28" spans="1:12" x14ac:dyDescent="0.3">
      <c r="A28" s="2">
        <v>34774</v>
      </c>
      <c r="B28">
        <v>103.05</v>
      </c>
      <c r="C28">
        <v>-75.05</v>
      </c>
      <c r="D28">
        <v>-76.12</v>
      </c>
      <c r="F28">
        <v>39082</v>
      </c>
      <c r="G28">
        <v>-80.02310180664</v>
      </c>
      <c r="H28" s="2">
        <f t="shared" si="0"/>
        <v>35796</v>
      </c>
      <c r="I28">
        <f t="shared" si="1"/>
        <v>-82.81</v>
      </c>
      <c r="J28">
        <f t="shared" si="2"/>
        <v>7.7668015401532458</v>
      </c>
      <c r="K28">
        <f>(I28-AVERAGE($I$19:I$51))^2</f>
        <v>15.202909917355312</v>
      </c>
      <c r="L28">
        <f t="shared" si="3"/>
        <v>-2.7868981933600026</v>
      </c>
    </row>
    <row r="29" spans="1:12" x14ac:dyDescent="0.3">
      <c r="A29" s="2">
        <v>34830</v>
      </c>
      <c r="B29">
        <v>103.02</v>
      </c>
      <c r="C29">
        <v>-75.02</v>
      </c>
      <c r="D29">
        <v>-76.09</v>
      </c>
      <c r="F29">
        <v>39447</v>
      </c>
      <c r="G29">
        <v>-81.057998657230002</v>
      </c>
      <c r="H29" s="2">
        <f t="shared" si="0"/>
        <v>36161</v>
      </c>
      <c r="I29">
        <f t="shared" si="1"/>
        <v>-82.1</v>
      </c>
      <c r="J29">
        <f t="shared" si="2"/>
        <v>1.0857667983344681</v>
      </c>
      <c r="K29">
        <f>(I29-AVERAGE($I$19:I$51))^2</f>
        <v>21.243719008264467</v>
      </c>
      <c r="L29">
        <f t="shared" si="3"/>
        <v>-1.0420013427699928</v>
      </c>
    </row>
    <row r="30" spans="1:12" x14ac:dyDescent="0.3">
      <c r="A30" s="2">
        <v>35046</v>
      </c>
      <c r="B30">
        <v>105.6</v>
      </c>
      <c r="C30">
        <v>-77.599999999999895</v>
      </c>
      <c r="D30">
        <v>-78.67</v>
      </c>
      <c r="F30">
        <v>39812</v>
      </c>
      <c r="G30">
        <v>-80.567344665530001</v>
      </c>
      <c r="H30" s="2">
        <f t="shared" si="0"/>
        <v>36526</v>
      </c>
      <c r="I30">
        <f t="shared" si="1"/>
        <v>-82.62</v>
      </c>
      <c r="J30">
        <f t="shared" si="2"/>
        <v>4.2133939221281613</v>
      </c>
      <c r="K30">
        <f>(I30-AVERAGE($I$19:I$51))^2</f>
        <v>16.720664462809836</v>
      </c>
      <c r="L30">
        <f t="shared" si="3"/>
        <v>-2.0526553344700034</v>
      </c>
    </row>
    <row r="31" spans="1:12" x14ac:dyDescent="0.3">
      <c r="A31" s="2">
        <v>35160</v>
      </c>
      <c r="B31">
        <v>105.18</v>
      </c>
      <c r="C31">
        <v>-77.180000000000007</v>
      </c>
      <c r="D31">
        <v>-78.25</v>
      </c>
      <c r="F31">
        <v>40178</v>
      </c>
      <c r="G31">
        <v>-81.603729248050001</v>
      </c>
      <c r="H31" s="2">
        <f t="shared" si="0"/>
        <v>36892</v>
      </c>
      <c r="I31">
        <f t="shared" si="1"/>
        <v>-83.25</v>
      </c>
      <c r="J31">
        <f t="shared" si="2"/>
        <v>2.7102073887260141</v>
      </c>
      <c r="K31">
        <f>(I31-AVERAGE($I$19:I$51))^2</f>
        <v>11.965309917355334</v>
      </c>
      <c r="L31">
        <f t="shared" si="3"/>
        <v>-1.6462707519499986</v>
      </c>
    </row>
    <row r="32" spans="1:12" x14ac:dyDescent="0.3">
      <c r="A32" s="2">
        <v>35215</v>
      </c>
      <c r="B32">
        <v>105.65</v>
      </c>
      <c r="C32">
        <v>-77.650000000000006</v>
      </c>
      <c r="D32">
        <v>-78.72</v>
      </c>
      <c r="F32">
        <v>40543</v>
      </c>
      <c r="G32">
        <v>-82.841651916499998</v>
      </c>
      <c r="H32" s="2">
        <f t="shared" si="0"/>
        <v>37257</v>
      </c>
      <c r="I32">
        <f t="shared" si="1"/>
        <v>-85.44</v>
      </c>
      <c r="J32">
        <f t="shared" si="2"/>
        <v>6.75141276302812</v>
      </c>
      <c r="K32">
        <f>(I32-AVERAGE($I$19:I$51))^2</f>
        <v>1.6105917355371822</v>
      </c>
      <c r="L32">
        <f t="shared" si="3"/>
        <v>-2.5983480834999995</v>
      </c>
    </row>
    <row r="33" spans="1:12" x14ac:dyDescent="0.3">
      <c r="A33" s="2">
        <v>35340</v>
      </c>
      <c r="B33">
        <v>106.63</v>
      </c>
      <c r="C33">
        <v>-78.63</v>
      </c>
      <c r="D33">
        <v>-79.7</v>
      </c>
      <c r="F33">
        <v>40908</v>
      </c>
      <c r="G33">
        <v>-84.659072875980002</v>
      </c>
      <c r="H33" s="2">
        <f t="shared" si="0"/>
        <v>37622</v>
      </c>
      <c r="I33">
        <f t="shared" si="1"/>
        <v>-86.58</v>
      </c>
      <c r="J33">
        <f t="shared" si="2"/>
        <v>3.6899610157957361</v>
      </c>
      <c r="K33">
        <f>(I33-AVERAGE($I$19:I$51))^2</f>
        <v>1.6664462809916396E-2</v>
      </c>
      <c r="L33">
        <f t="shared" si="3"/>
        <v>-1.9209271240199968</v>
      </c>
    </row>
    <row r="34" spans="1:12" x14ac:dyDescent="0.3">
      <c r="A34" s="2">
        <v>35447</v>
      </c>
      <c r="B34">
        <v>106.89</v>
      </c>
      <c r="C34">
        <v>-78.89</v>
      </c>
      <c r="D34">
        <v>-79.959999999999894</v>
      </c>
      <c r="F34">
        <v>41273</v>
      </c>
      <c r="G34">
        <v>-84.226791381840002</v>
      </c>
      <c r="H34" s="2">
        <f t="shared" si="0"/>
        <v>37987</v>
      </c>
      <c r="I34">
        <f t="shared" si="1"/>
        <v>-86.42</v>
      </c>
      <c r="J34">
        <f t="shared" si="2"/>
        <v>4.8101640427712962</v>
      </c>
      <c r="K34">
        <f>(I34-AVERAGE($I$19:I$51))^2</f>
        <v>8.3573553719004143E-2</v>
      </c>
      <c r="L34">
        <f t="shared" si="3"/>
        <v>-2.1932086181599999</v>
      </c>
    </row>
    <row r="35" spans="1:12" x14ac:dyDescent="0.3">
      <c r="A35" s="2">
        <v>35520</v>
      </c>
      <c r="B35">
        <v>106.86</v>
      </c>
      <c r="C35">
        <v>-78.86</v>
      </c>
      <c r="D35">
        <v>-79.930000000000007</v>
      </c>
      <c r="F35">
        <v>41639</v>
      </c>
      <c r="G35">
        <v>-84.746322631840002</v>
      </c>
      <c r="H35" s="2">
        <f t="shared" si="0"/>
        <v>38353</v>
      </c>
      <c r="I35">
        <f t="shared" si="1"/>
        <v>-87.22</v>
      </c>
      <c r="J35">
        <f t="shared" si="2"/>
        <v>6.1190797217469699</v>
      </c>
      <c r="K35">
        <f>(I35-AVERAGE($I$19:I$51))^2</f>
        <v>0.26102809917355813</v>
      </c>
      <c r="L35">
        <f t="shared" si="3"/>
        <v>-2.4736773681599971</v>
      </c>
    </row>
    <row r="36" spans="1:12" x14ac:dyDescent="0.3">
      <c r="A36" s="2">
        <v>35579</v>
      </c>
      <c r="B36">
        <v>107.59</v>
      </c>
      <c r="C36">
        <v>-79.59</v>
      </c>
      <c r="D36">
        <v>-80.66</v>
      </c>
      <c r="F36">
        <v>42004</v>
      </c>
      <c r="G36">
        <v>-85.339149475100001</v>
      </c>
      <c r="H36" s="2">
        <f t="shared" si="0"/>
        <v>38718</v>
      </c>
      <c r="I36">
        <f t="shared" si="1"/>
        <v>-88.93</v>
      </c>
      <c r="J36">
        <f t="shared" si="2"/>
        <v>12.894207492174647</v>
      </c>
      <c r="K36">
        <f>(I36-AVERAGE($I$19:I$51))^2</f>
        <v>4.9324371900826991</v>
      </c>
      <c r="L36">
        <f t="shared" si="3"/>
        <v>-3.5908505249000058</v>
      </c>
    </row>
    <row r="37" spans="1:12" x14ac:dyDescent="0.3">
      <c r="A37" s="2">
        <v>35727</v>
      </c>
      <c r="B37">
        <v>109.74</v>
      </c>
      <c r="C37">
        <v>-81.739999999999895</v>
      </c>
      <c r="D37">
        <v>-82.81</v>
      </c>
      <c r="F37">
        <v>42369</v>
      </c>
      <c r="G37">
        <v>-86.369926452640001</v>
      </c>
      <c r="H37" s="2">
        <f t="shared" si="0"/>
        <v>39083</v>
      </c>
      <c r="I37">
        <f t="shared" si="1"/>
        <v>-90.48</v>
      </c>
      <c r="J37">
        <f t="shared" si="2"/>
        <v>16.892704564708435</v>
      </c>
      <c r="K37">
        <f>(I37-AVERAGE($I$19:I$51))^2</f>
        <v>14.219755371900897</v>
      </c>
      <c r="L37">
        <f t="shared" si="3"/>
        <v>-4.1100735473600025</v>
      </c>
    </row>
    <row r="38" spans="1:12" x14ac:dyDescent="0.3">
      <c r="A38" s="2">
        <v>35800</v>
      </c>
      <c r="B38">
        <v>109.13</v>
      </c>
      <c r="C38">
        <v>-81.13</v>
      </c>
      <c r="D38">
        <v>-82.2</v>
      </c>
      <c r="F38">
        <v>42734</v>
      </c>
      <c r="G38">
        <v>-86.980392456049998</v>
      </c>
      <c r="H38" s="2">
        <f t="shared" si="0"/>
        <v>39448</v>
      </c>
      <c r="I38">
        <f t="shared" si="1"/>
        <v>-92.74</v>
      </c>
      <c r="J38">
        <f t="shared" si="2"/>
        <v>33.173079060325719</v>
      </c>
      <c r="K38">
        <f>(I38-AVERAGE($I$19:I$51))^2</f>
        <v>36.371864462809924</v>
      </c>
      <c r="L38">
        <f t="shared" si="3"/>
        <v>-5.759607543949997</v>
      </c>
    </row>
    <row r="39" spans="1:12" x14ac:dyDescent="0.3">
      <c r="A39" s="2">
        <v>35866</v>
      </c>
      <c r="B39">
        <v>108.68</v>
      </c>
      <c r="C39">
        <v>-80.680000000000007</v>
      </c>
      <c r="D39">
        <v>-81.75</v>
      </c>
      <c r="F39">
        <v>43100</v>
      </c>
      <c r="G39">
        <v>-89.108726501459998</v>
      </c>
      <c r="H39" s="2">
        <f t="shared" si="0"/>
        <v>39814</v>
      </c>
      <c r="I39">
        <f t="shared" si="1"/>
        <v>-94.97</v>
      </c>
      <c r="J39">
        <f t="shared" si="2"/>
        <v>34.354527024687343</v>
      </c>
      <c r="K39">
        <f>(I39-AVERAGE($I$19:I$51))^2</f>
        <v>68.242619008264541</v>
      </c>
      <c r="L39">
        <f t="shared" si="3"/>
        <v>-5.861273498540001</v>
      </c>
    </row>
    <row r="40" spans="1:12" x14ac:dyDescent="0.3">
      <c r="A40" s="2">
        <v>35913</v>
      </c>
      <c r="B40">
        <v>108.48</v>
      </c>
      <c r="C40">
        <v>-80.48</v>
      </c>
      <c r="D40">
        <v>-81.55</v>
      </c>
      <c r="F40">
        <v>43465</v>
      </c>
      <c r="G40">
        <v>-90.512496948239999</v>
      </c>
      <c r="H40" s="2">
        <f t="shared" si="0"/>
        <v>40179</v>
      </c>
      <c r="I40">
        <f t="shared" si="1"/>
        <v>-96.48</v>
      </c>
      <c r="J40">
        <f t="shared" si="2"/>
        <v>35.611092672764975</v>
      </c>
      <c r="K40">
        <f>(I40-AVERAGE($I$19:I$51))^2</f>
        <v>95.470664462810106</v>
      </c>
      <c r="L40">
        <f t="shared" si="3"/>
        <v>-5.967503051760005</v>
      </c>
    </row>
    <row r="41" spans="1:12" x14ac:dyDescent="0.3">
      <c r="A41" s="2">
        <v>36024</v>
      </c>
      <c r="B41">
        <v>108.72</v>
      </c>
      <c r="C41">
        <v>-80.72</v>
      </c>
      <c r="D41">
        <v>-81.790000000000006</v>
      </c>
      <c r="F41">
        <v>43830</v>
      </c>
      <c r="G41">
        <v>-92.064529418950002</v>
      </c>
      <c r="H41" s="2">
        <f t="shared" si="0"/>
        <v>40544</v>
      </c>
      <c r="I41">
        <f t="shared" si="1"/>
        <v>-97.77</v>
      </c>
      <c r="J41">
        <f t="shared" si="2"/>
        <v>32.552394551226953</v>
      </c>
      <c r="K41">
        <f>(I41-AVERAGE($I$19:I$51))^2</f>
        <v>122.3437099173554</v>
      </c>
      <c r="L41">
        <f t="shared" si="3"/>
        <v>-5.7054705810499939</v>
      </c>
    </row>
    <row r="42" spans="1:12" x14ac:dyDescent="0.3">
      <c r="A42" s="2">
        <v>36109</v>
      </c>
      <c r="B42">
        <v>109.59</v>
      </c>
      <c r="C42">
        <v>-81.59</v>
      </c>
      <c r="D42">
        <v>-82.66</v>
      </c>
      <c r="F42">
        <v>44195</v>
      </c>
      <c r="G42">
        <v>-92.013969421390001</v>
      </c>
      <c r="H42" s="2">
        <f t="shared" si="0"/>
        <v>40909</v>
      </c>
      <c r="I42">
        <f t="shared" si="1"/>
        <v>-97.61</v>
      </c>
      <c r="J42">
        <f t="shared" si="2"/>
        <v>31.315558236738148</v>
      </c>
      <c r="K42">
        <f>(I42-AVERAGE($I$19:I$51))^2</f>
        <v>118.82981900826456</v>
      </c>
      <c r="L42">
        <f t="shared" si="3"/>
        <v>-5.596030578609998</v>
      </c>
    </row>
    <row r="43" spans="1:12" x14ac:dyDescent="0.3">
      <c r="A43" s="2">
        <v>36158</v>
      </c>
      <c r="B43">
        <v>109.03</v>
      </c>
      <c r="C43">
        <v>-81.03</v>
      </c>
      <c r="D43">
        <v>-82.1</v>
      </c>
      <c r="F43">
        <v>44561</v>
      </c>
      <c r="G43">
        <v>-92.419616699220001</v>
      </c>
      <c r="H43" s="2">
        <f t="shared" si="0"/>
        <v>41275</v>
      </c>
      <c r="I43">
        <f t="shared" si="1"/>
        <v>-98.42</v>
      </c>
      <c r="J43">
        <f t="shared" si="2"/>
        <v>36.004599756279504</v>
      </c>
      <c r="K43">
        <f>(I43-AVERAGE($I$19:I$51))^2</f>
        <v>137.14539173553734</v>
      </c>
      <c r="L43">
        <f t="shared" si="3"/>
        <v>-6.0003833007800012</v>
      </c>
    </row>
    <row r="44" spans="1:12" x14ac:dyDescent="0.3">
      <c r="A44" s="2">
        <v>36208</v>
      </c>
      <c r="B44">
        <v>108.86</v>
      </c>
      <c r="C44">
        <v>-80.86</v>
      </c>
      <c r="D44">
        <v>-81.93</v>
      </c>
      <c r="F44">
        <v>44926</v>
      </c>
      <c r="G44">
        <v>-92.421279907230002</v>
      </c>
      <c r="H44" s="2">
        <f t="shared" si="0"/>
        <v>41640</v>
      </c>
      <c r="I44">
        <f t="shared" si="1"/>
        <v>-98.45</v>
      </c>
      <c r="J44">
        <f t="shared" si="2"/>
        <v>36.345465956968731</v>
      </c>
      <c r="K44">
        <f>(I44-AVERAGE($I$19:I$51))^2</f>
        <v>137.84894628099192</v>
      </c>
      <c r="L44">
        <f t="shared" si="3"/>
        <v>-6.0287200927700013</v>
      </c>
    </row>
    <row r="45" spans="1:12" x14ac:dyDescent="0.3">
      <c r="A45" s="2">
        <v>36278</v>
      </c>
      <c r="B45">
        <v>108.66</v>
      </c>
      <c r="C45">
        <v>-80.66</v>
      </c>
      <c r="D45">
        <v>-81.73</v>
      </c>
      <c r="F45">
        <v>45291</v>
      </c>
      <c r="G45">
        <v>-92.779029846189999</v>
      </c>
      <c r="H45" s="2">
        <f t="shared" si="0"/>
        <v>42005</v>
      </c>
      <c r="I45">
        <f t="shared" si="1"/>
        <v>-99.02</v>
      </c>
      <c r="J45">
        <f t="shared" si="2"/>
        <v>38.949708460747175</v>
      </c>
      <c r="K45">
        <f>(I45-AVERAGE($I$19:I$51))^2</f>
        <v>151.55848264462813</v>
      </c>
      <c r="L45">
        <f t="shared" si="3"/>
        <v>-6.2409701538099966</v>
      </c>
    </row>
    <row r="46" spans="1:12" x14ac:dyDescent="0.3">
      <c r="A46" s="2">
        <v>36347</v>
      </c>
      <c r="B46">
        <v>109.22</v>
      </c>
      <c r="C46">
        <v>-81.22</v>
      </c>
      <c r="D46">
        <v>-82.29</v>
      </c>
      <c r="F46">
        <v>45656</v>
      </c>
      <c r="G46">
        <v>-91.523544311519998</v>
      </c>
      <c r="H46" s="2">
        <f t="shared" si="0"/>
        <v>42370</v>
      </c>
      <c r="I46">
        <f t="shared" si="1"/>
        <v>-99.95</v>
      </c>
      <c r="J46">
        <f t="shared" si="2"/>
        <v>71.005155469917028</v>
      </c>
      <c r="K46">
        <f>(I46-AVERAGE($I$19:I$51))^2</f>
        <v>175.32167355371922</v>
      </c>
      <c r="L46">
        <f t="shared" si="3"/>
        <v>-8.4264556884800044</v>
      </c>
    </row>
    <row r="47" spans="1:12" x14ac:dyDescent="0.3">
      <c r="A47" s="2">
        <v>36455</v>
      </c>
      <c r="B47">
        <v>109.35</v>
      </c>
      <c r="C47">
        <v>-81.349999999999895</v>
      </c>
      <c r="D47">
        <v>-82.42</v>
      </c>
      <c r="F47">
        <v>46022</v>
      </c>
      <c r="G47">
        <v>-90.350395202640001</v>
      </c>
      <c r="H47" s="2">
        <f t="shared" si="0"/>
        <v>42736</v>
      </c>
      <c r="I47">
        <f t="shared" si="1"/>
        <v>-98.6</v>
      </c>
      <c r="J47">
        <f t="shared" si="2"/>
        <v>68.055979312625013</v>
      </c>
      <c r="K47">
        <f>(I47-AVERAGE($I$19:I$51))^2</f>
        <v>141.39371900826447</v>
      </c>
      <c r="L47">
        <f t="shared" si="3"/>
        <v>-8.2496047973599929</v>
      </c>
    </row>
    <row r="48" spans="1:12" x14ac:dyDescent="0.3">
      <c r="A48" s="2">
        <v>36468</v>
      </c>
      <c r="B48">
        <v>109.65</v>
      </c>
      <c r="C48">
        <v>-81.650000000000006</v>
      </c>
      <c r="D48">
        <v>-82.72</v>
      </c>
      <c r="F48">
        <v>46387</v>
      </c>
      <c r="G48">
        <v>-88.976921081539999</v>
      </c>
      <c r="H48" s="2">
        <f t="shared" si="0"/>
        <v>43101</v>
      </c>
      <c r="I48">
        <f t="shared" si="1"/>
        <v>-98.21</v>
      </c>
      <c r="J48">
        <f t="shared" si="2"/>
        <v>85.249746314510389</v>
      </c>
      <c r="K48">
        <f>(I48-AVERAGE($I$19:I$51))^2</f>
        <v>132.27090991735534</v>
      </c>
      <c r="L48">
        <f t="shared" si="3"/>
        <v>-9.2330789184599951</v>
      </c>
    </row>
    <row r="49" spans="1:12" x14ac:dyDescent="0.3">
      <c r="A49" s="2">
        <v>36514</v>
      </c>
      <c r="B49">
        <v>109.55</v>
      </c>
      <c r="C49">
        <v>-81.55</v>
      </c>
      <c r="D49">
        <v>-82.62</v>
      </c>
      <c r="F49">
        <v>46752</v>
      </c>
      <c r="G49">
        <v>-86.788360595699999</v>
      </c>
      <c r="H49" s="2">
        <f t="shared" si="0"/>
        <v>43466</v>
      </c>
      <c r="I49">
        <f t="shared" si="1"/>
        <v>-96.76</v>
      </c>
      <c r="J49">
        <f t="shared" si="2"/>
        <v>99.433592409388595</v>
      </c>
      <c r="K49">
        <f>(I49-AVERAGE($I$19:I$51))^2</f>
        <v>101.02077355371922</v>
      </c>
      <c r="L49">
        <f t="shared" si="3"/>
        <v>-9.9716394043000065</v>
      </c>
    </row>
    <row r="50" spans="1:12" x14ac:dyDescent="0.3">
      <c r="A50" s="2">
        <v>36585</v>
      </c>
      <c r="B50">
        <v>109.7</v>
      </c>
      <c r="C50">
        <v>-81.7</v>
      </c>
      <c r="D50">
        <v>-82.77</v>
      </c>
      <c r="F50">
        <v>47117</v>
      </c>
      <c r="G50">
        <v>-86.150665283199999</v>
      </c>
      <c r="H50" s="2">
        <f t="shared" si="0"/>
        <v>43831</v>
      </c>
      <c r="I50">
        <f t="shared" si="1"/>
        <v>-97.05</v>
      </c>
      <c r="J50">
        <f t="shared" si="2"/>
        <v>118.7954972688417</v>
      </c>
      <c r="K50">
        <f>(I50-AVERAGE($I$19:I$51))^2</f>
        <v>106.93440082644634</v>
      </c>
      <c r="L50">
        <f t="shared" si="3"/>
        <v>-10.899334716799999</v>
      </c>
    </row>
    <row r="51" spans="1:12" x14ac:dyDescent="0.3">
      <c r="A51" s="2">
        <v>36648</v>
      </c>
      <c r="B51">
        <v>109.56</v>
      </c>
      <c r="C51">
        <v>-81.56</v>
      </c>
      <c r="D51">
        <v>-82.63</v>
      </c>
      <c r="F51">
        <v>47483</v>
      </c>
      <c r="G51">
        <v>-90.257247924799998</v>
      </c>
      <c r="H51" s="2">
        <f t="shared" si="0"/>
        <v>44197</v>
      </c>
      <c r="I51">
        <f t="shared" si="1"/>
        <v>-94.85</v>
      </c>
      <c r="J51">
        <f t="shared" si="2"/>
        <v>21.093371624253873</v>
      </c>
      <c r="K51">
        <f>(I51-AVERAGE($I$19:I$51))^2</f>
        <v>66.274400826446282</v>
      </c>
      <c r="L51">
        <f t="shared" si="3"/>
        <v>-4.5927520751999964</v>
      </c>
    </row>
    <row r="52" spans="1:12" x14ac:dyDescent="0.3">
      <c r="A52" s="2">
        <v>36745</v>
      </c>
      <c r="B52">
        <v>110.22</v>
      </c>
      <c r="C52">
        <v>-82.22</v>
      </c>
      <c r="D52">
        <v>-83.29</v>
      </c>
      <c r="F52">
        <v>47848</v>
      </c>
      <c r="G52">
        <v>-93.566864013669999</v>
      </c>
      <c r="H52" s="2">
        <f t="shared" si="0"/>
        <v>44562</v>
      </c>
      <c r="I52">
        <f t="shared" si="1"/>
        <v>-95.15</v>
      </c>
      <c r="J52">
        <f t="shared" si="2"/>
        <v>2.5063195512130827</v>
      </c>
      <c r="K52">
        <f>(I52-AVERAGE($I$19:I$51))^2</f>
        <v>71.248946280991916</v>
      </c>
      <c r="L52">
        <f t="shared" si="3"/>
        <v>-1.5831359863300065</v>
      </c>
    </row>
    <row r="53" spans="1:12" x14ac:dyDescent="0.3">
      <c r="A53" s="2">
        <v>36810</v>
      </c>
      <c r="B53">
        <v>110.18</v>
      </c>
      <c r="C53">
        <v>-82.18</v>
      </c>
      <c r="D53">
        <v>-83.25</v>
      </c>
      <c r="F53">
        <v>48213</v>
      </c>
      <c r="G53">
        <v>-96.301223754879999</v>
      </c>
      <c r="H53" s="2">
        <f t="shared" si="0"/>
        <v>44927</v>
      </c>
      <c r="I53">
        <f t="shared" si="1"/>
        <v>-94.27</v>
      </c>
      <c r="J53">
        <f t="shared" si="2"/>
        <v>4.1258699423888174</v>
      </c>
      <c r="K53">
        <f>(I53-AVERAGE($I$19:I$51))^2</f>
        <v>57.167346280991758</v>
      </c>
      <c r="L53">
        <f t="shared" si="3"/>
        <v>2.0312237548800027</v>
      </c>
    </row>
    <row r="54" spans="1:12" x14ac:dyDescent="0.3">
      <c r="A54" s="2">
        <v>36917</v>
      </c>
      <c r="B54">
        <v>110.36</v>
      </c>
      <c r="C54">
        <v>-82.36</v>
      </c>
      <c r="D54">
        <v>-83.43</v>
      </c>
      <c r="F54">
        <v>48578</v>
      </c>
      <c r="G54">
        <v>-98.728637695309999</v>
      </c>
      <c r="H54" s="2">
        <f t="shared" si="0"/>
        <v>45292</v>
      </c>
      <c r="I54">
        <f t="shared" si="1"/>
        <v>-94.27</v>
      </c>
      <c r="J54">
        <f t="shared" si="2"/>
        <v>19.879450098039293</v>
      </c>
      <c r="K54">
        <f>(I54-AVERAGE($I$19:I$51))^2</f>
        <v>57.167346280991758</v>
      </c>
      <c r="L54">
        <f t="shared" si="3"/>
        <v>4.4586376953100029</v>
      </c>
    </row>
    <row r="55" spans="1:12" x14ac:dyDescent="0.3">
      <c r="A55" s="2">
        <v>37001</v>
      </c>
      <c r="B55">
        <v>110.13</v>
      </c>
      <c r="C55">
        <v>-82.13</v>
      </c>
      <c r="D55">
        <v>-83.2</v>
      </c>
      <c r="F55">
        <v>48944</v>
      </c>
      <c r="G55">
        <v>-100.8686218262</v>
      </c>
      <c r="H55" s="2">
        <f t="shared" si="0"/>
        <v>45658</v>
      </c>
      <c r="I55">
        <f t="shared" si="1"/>
        <v>-94.27</v>
      </c>
      <c r="J55">
        <f t="shared" si="2"/>
        <v>43.541810005203054</v>
      </c>
      <c r="K55">
        <f>(I55-AVERAGE($I$19:I$51))^2</f>
        <v>57.167346280991758</v>
      </c>
      <c r="L55">
        <f t="shared" si="3"/>
        <v>6.5986218262000023</v>
      </c>
    </row>
    <row r="56" spans="1:12" x14ac:dyDescent="0.3">
      <c r="A56" s="2">
        <v>37069</v>
      </c>
      <c r="B56">
        <v>110.64</v>
      </c>
      <c r="C56">
        <v>-82.64</v>
      </c>
      <c r="D56">
        <v>-83.71</v>
      </c>
      <c r="F56">
        <v>49309</v>
      </c>
      <c r="G56">
        <v>-103.14631652830001</v>
      </c>
      <c r="H56" s="2">
        <f t="shared" si="0"/>
        <v>46023</v>
      </c>
      <c r="I56">
        <f t="shared" si="1"/>
        <v>-94.27</v>
      </c>
      <c r="J56">
        <f t="shared" si="2"/>
        <v>78.788995110571932</v>
      </c>
      <c r="K56">
        <f>(I56-AVERAGE($I$19:I$51))^2</f>
        <v>57.167346280991758</v>
      </c>
      <c r="L56">
        <f t="shared" si="3"/>
        <v>8.8763165283000092</v>
      </c>
    </row>
    <row r="57" spans="1:12" x14ac:dyDescent="0.3">
      <c r="A57" s="2">
        <v>37125</v>
      </c>
      <c r="B57">
        <v>111.19</v>
      </c>
      <c r="C57">
        <v>-83.19</v>
      </c>
      <c r="D57">
        <v>-84.26</v>
      </c>
      <c r="F57">
        <v>49674</v>
      </c>
      <c r="G57">
        <v>-104.3508224487</v>
      </c>
      <c r="H57" s="2">
        <f t="shared" si="0"/>
        <v>46388</v>
      </c>
      <c r="I57">
        <f t="shared" si="1"/>
        <v>-94.27</v>
      </c>
      <c r="J57">
        <f t="shared" si="2"/>
        <v>101.62298124221395</v>
      </c>
      <c r="K57">
        <f>(I57-AVERAGE($I$19:I$51))^2</f>
        <v>57.167346280991758</v>
      </c>
      <c r="L57">
        <f t="shared" si="3"/>
        <v>10.080822448700005</v>
      </c>
    </row>
    <row r="58" spans="1:12" x14ac:dyDescent="0.3">
      <c r="A58" s="2">
        <v>37166</v>
      </c>
      <c r="B58">
        <v>111.7</v>
      </c>
      <c r="C58">
        <v>-83.7</v>
      </c>
      <c r="D58">
        <v>-84.77</v>
      </c>
      <c r="F58">
        <v>50039</v>
      </c>
      <c r="G58">
        <v>-105.6083526611</v>
      </c>
      <c r="H58" s="2">
        <f t="shared" si="0"/>
        <v>46753</v>
      </c>
      <c r="I58">
        <f t="shared" si="1"/>
        <v>-94.27</v>
      </c>
      <c r="J58">
        <f t="shared" si="2"/>
        <v>128.55824106747355</v>
      </c>
      <c r="K58">
        <f>(I58-AVERAGE($I$19:I$51))^2</f>
        <v>57.167346280991758</v>
      </c>
      <c r="L58">
        <f t="shared" si="3"/>
        <v>11.338352661100004</v>
      </c>
    </row>
    <row r="59" spans="1:12" x14ac:dyDescent="0.3">
      <c r="A59" s="2">
        <v>37224</v>
      </c>
      <c r="B59">
        <v>112.37</v>
      </c>
      <c r="C59">
        <v>-84.37</v>
      </c>
      <c r="D59">
        <v>-85.44</v>
      </c>
      <c r="F59">
        <v>50405</v>
      </c>
      <c r="G59">
        <v>-106.79118347169999</v>
      </c>
      <c r="H59" s="2">
        <f t="shared" si="0"/>
        <v>47119</v>
      </c>
      <c r="I59">
        <f t="shared" si="1"/>
        <v>-94.27</v>
      </c>
      <c r="J59">
        <f t="shared" si="2"/>
        <v>156.78003553197323</v>
      </c>
      <c r="K59">
        <f>(I59-AVERAGE($I$19:I$51))^2</f>
        <v>57.167346280991758</v>
      </c>
      <c r="L59">
        <f t="shared" si="3"/>
        <v>12.521183471699999</v>
      </c>
    </row>
    <row r="60" spans="1:12" x14ac:dyDescent="0.3">
      <c r="A60" s="2">
        <v>37284</v>
      </c>
      <c r="B60">
        <v>112.19</v>
      </c>
      <c r="C60">
        <v>-84.19</v>
      </c>
      <c r="D60">
        <v>-85.26</v>
      </c>
      <c r="F60">
        <v>50770</v>
      </c>
      <c r="G60">
        <v>-107.8569488525</v>
      </c>
      <c r="H60" s="2">
        <f t="shared" si="0"/>
        <v>47484</v>
      </c>
      <c r="I60">
        <f t="shared" si="1"/>
        <v>-94.27</v>
      </c>
      <c r="J60">
        <f t="shared" si="2"/>
        <v>184.60517912045108</v>
      </c>
      <c r="K60">
        <f>(I60-AVERAGE($I$19:I$51))^2</f>
        <v>57.167346280991758</v>
      </c>
      <c r="L60">
        <f t="shared" si="3"/>
        <v>13.586948852500001</v>
      </c>
    </row>
    <row r="61" spans="1:12" x14ac:dyDescent="0.3">
      <c r="A61" s="2">
        <v>37354</v>
      </c>
      <c r="B61">
        <v>112.13</v>
      </c>
      <c r="C61">
        <v>-84.13</v>
      </c>
      <c r="D61">
        <v>-85.2</v>
      </c>
      <c r="F61">
        <v>51135</v>
      </c>
      <c r="G61">
        <v>-108.830116272</v>
      </c>
      <c r="H61" s="2">
        <f t="shared" si="0"/>
        <v>47849</v>
      </c>
      <c r="I61">
        <f t="shared" si="1"/>
        <v>-94.27</v>
      </c>
      <c r="J61">
        <f t="shared" si="2"/>
        <v>211.99698585415922</v>
      </c>
      <c r="K61">
        <f>(I61-AVERAGE($I$19:I$51))^2</f>
        <v>57.167346280991758</v>
      </c>
      <c r="L61">
        <f t="shared" si="3"/>
        <v>14.560116272000002</v>
      </c>
    </row>
    <row r="62" spans="1:12" x14ac:dyDescent="0.3">
      <c r="A62" s="2">
        <v>37407</v>
      </c>
      <c r="B62">
        <v>112</v>
      </c>
      <c r="C62">
        <v>-84</v>
      </c>
      <c r="D62">
        <v>-85.07</v>
      </c>
      <c r="F62">
        <v>51500</v>
      </c>
      <c r="G62">
        <v>-109.726234436</v>
      </c>
      <c r="H62" s="2">
        <f t="shared" si="0"/>
        <v>48214</v>
      </c>
      <c r="I62">
        <f t="shared" si="1"/>
        <v>-94.27</v>
      </c>
      <c r="J62">
        <f t="shared" si="2"/>
        <v>238.89518294059232</v>
      </c>
      <c r="K62">
        <f>(I62-AVERAGE($I$19:I$51))^2</f>
        <v>57.167346280991758</v>
      </c>
      <c r="L62">
        <f t="shared" si="3"/>
        <v>15.456234436000003</v>
      </c>
    </row>
    <row r="63" spans="1:12" x14ac:dyDescent="0.3">
      <c r="A63" s="2">
        <v>37455</v>
      </c>
      <c r="B63">
        <v>112.83</v>
      </c>
      <c r="C63">
        <v>-84.83</v>
      </c>
      <c r="D63">
        <v>-85.9</v>
      </c>
      <c r="F63">
        <v>51866</v>
      </c>
      <c r="G63">
        <v>-105.4019699097</v>
      </c>
      <c r="H63" s="2">
        <f t="shared" si="0"/>
        <v>48580</v>
      </c>
      <c r="I63">
        <f t="shared" si="1"/>
        <v>-94.27</v>
      </c>
      <c r="J63">
        <f t="shared" si="2"/>
        <v>123.92075407046632</v>
      </c>
      <c r="K63">
        <f>(I63-AVERAGE($I$19:I$51))^2</f>
        <v>57.167346280991758</v>
      </c>
      <c r="L63">
        <f t="shared" si="3"/>
        <v>11.131969909700004</v>
      </c>
    </row>
    <row r="64" spans="1:12" x14ac:dyDescent="0.3">
      <c r="A64" s="2">
        <v>37602</v>
      </c>
      <c r="B64">
        <v>113.51</v>
      </c>
      <c r="C64">
        <v>-85.51</v>
      </c>
      <c r="D64">
        <v>-86.58</v>
      </c>
      <c r="F64">
        <v>52231</v>
      </c>
      <c r="G64">
        <v>-103.077796936</v>
      </c>
      <c r="H64" s="2">
        <f t="shared" si="0"/>
        <v>48945</v>
      </c>
      <c r="I64">
        <f t="shared" si="1"/>
        <v>-94.27</v>
      </c>
      <c r="J64">
        <f t="shared" si="2"/>
        <v>77.577286865811033</v>
      </c>
      <c r="K64">
        <f>(I64-AVERAGE($I$19:I$51))^2</f>
        <v>57.167346280991758</v>
      </c>
      <c r="L64">
        <f t="shared" si="3"/>
        <v>8.8077969360000026</v>
      </c>
    </row>
    <row r="65" spans="1:12" x14ac:dyDescent="0.3">
      <c r="A65" s="2">
        <v>37672</v>
      </c>
      <c r="B65">
        <v>113.03</v>
      </c>
      <c r="C65">
        <v>-85.03</v>
      </c>
      <c r="D65">
        <v>-86.1</v>
      </c>
      <c r="F65">
        <v>52596</v>
      </c>
      <c r="G65">
        <v>-101.638961792</v>
      </c>
      <c r="H65" s="2">
        <f t="shared" si="0"/>
        <v>49310</v>
      </c>
      <c r="I65">
        <f t="shared" si="1"/>
        <v>-94.27</v>
      </c>
      <c r="J65">
        <f t="shared" si="2"/>
        <v>54.301597891955964</v>
      </c>
      <c r="K65">
        <f>(I65-AVERAGE($I$19:I$51))^2</f>
        <v>57.167346280991758</v>
      </c>
      <c r="L65">
        <f t="shared" si="3"/>
        <v>7.3689617920000074</v>
      </c>
    </row>
    <row r="66" spans="1:12" x14ac:dyDescent="0.3">
      <c r="A66" s="2">
        <v>37743</v>
      </c>
      <c r="B66">
        <v>112.74</v>
      </c>
      <c r="C66">
        <v>-84.74</v>
      </c>
      <c r="D66">
        <v>-85.81</v>
      </c>
      <c r="F66">
        <v>52961</v>
      </c>
      <c r="G66">
        <v>-100.6134338379</v>
      </c>
      <c r="H66" s="2">
        <f t="shared" si="0"/>
        <v>49675</v>
      </c>
      <c r="I66">
        <f t="shared" si="1"/>
        <v>-94.27</v>
      </c>
      <c r="J66">
        <f t="shared" si="2"/>
        <v>40.239152855814829</v>
      </c>
      <c r="K66">
        <f>(I66-AVERAGE($I$19:I$51))^2</f>
        <v>57.167346280991758</v>
      </c>
      <c r="L66">
        <f t="shared" si="3"/>
        <v>6.3434338379000081</v>
      </c>
    </row>
    <row r="67" spans="1:12" x14ac:dyDescent="0.3">
      <c r="A67" s="2">
        <v>37799</v>
      </c>
      <c r="B67">
        <v>112.9</v>
      </c>
      <c r="C67">
        <v>-84.9</v>
      </c>
      <c r="D67">
        <v>-85.97</v>
      </c>
      <c r="F67">
        <v>53327</v>
      </c>
      <c r="G67">
        <v>-99.842918396000002</v>
      </c>
      <c r="H67" s="2">
        <f t="shared" si="0"/>
        <v>50041</v>
      </c>
      <c r="I67">
        <f t="shared" si="1"/>
        <v>-94.27</v>
      </c>
      <c r="J67">
        <f t="shared" si="2"/>
        <v>31.057419448475276</v>
      </c>
      <c r="K67">
        <f>(I67-AVERAGE($I$19:I$51))^2</f>
        <v>57.167346280991758</v>
      </c>
      <c r="L67">
        <f t="shared" si="3"/>
        <v>5.5729183960000057</v>
      </c>
    </row>
    <row r="68" spans="1:12" x14ac:dyDescent="0.3">
      <c r="A68" s="2">
        <v>37902</v>
      </c>
      <c r="B68">
        <v>113.35</v>
      </c>
      <c r="C68">
        <v>-85.35</v>
      </c>
      <c r="D68">
        <v>-86.42</v>
      </c>
      <c r="F68">
        <v>53692</v>
      </c>
      <c r="G68">
        <v>-99.254974365229998</v>
      </c>
      <c r="H68" s="2">
        <f t="shared" ref="H68:H82" si="4">$H$2+F68-$F$2+1</f>
        <v>50406</v>
      </c>
      <c r="I68">
        <f t="shared" ref="I68:I82" si="5">IFERROR(VLOOKUP(H68,A:D,4,FALSE),IFERROR(VLOOKUP(H68,A:D,4),0))</f>
        <v>-94.27</v>
      </c>
      <c r="J68">
        <f t="shared" si="2"/>
        <v>24.84996942200026</v>
      </c>
      <c r="K68">
        <f>(I68-AVERAGE($I$19:I$51))^2</f>
        <v>57.167346280991758</v>
      </c>
      <c r="L68">
        <f t="shared" si="3"/>
        <v>4.984974365230002</v>
      </c>
    </row>
    <row r="69" spans="1:12" x14ac:dyDescent="0.3">
      <c r="A69" s="2">
        <v>38001</v>
      </c>
      <c r="B69">
        <v>113.42</v>
      </c>
      <c r="C69">
        <v>-85.42</v>
      </c>
      <c r="D69">
        <v>-86.49</v>
      </c>
      <c r="F69">
        <v>54057</v>
      </c>
      <c r="G69">
        <v>-98.802299499509999</v>
      </c>
      <c r="H69" s="2">
        <f t="shared" si="4"/>
        <v>50771</v>
      </c>
      <c r="I69">
        <f t="shared" si="5"/>
        <v>-94.27</v>
      </c>
      <c r="J69">
        <f t="shared" si="2"/>
        <v>20.541738753258624</v>
      </c>
      <c r="K69">
        <f>(I69-AVERAGE($I$19:I$51))^2</f>
        <v>57.167346280991758</v>
      </c>
      <c r="L69">
        <f t="shared" si="3"/>
        <v>4.5322994995100032</v>
      </c>
    </row>
    <row r="70" spans="1:12" x14ac:dyDescent="0.3">
      <c r="A70" s="2">
        <v>38085</v>
      </c>
      <c r="B70">
        <v>113.72</v>
      </c>
      <c r="C70">
        <v>-85.72</v>
      </c>
      <c r="D70">
        <v>-86.79</v>
      </c>
      <c r="F70">
        <v>54422</v>
      </c>
      <c r="G70">
        <v>-98.453880310060001</v>
      </c>
      <c r="H70" s="2">
        <f t="shared" si="4"/>
        <v>51136</v>
      </c>
      <c r="I70">
        <f t="shared" si="5"/>
        <v>-94.27</v>
      </c>
      <c r="J70">
        <f t="shared" si="2"/>
        <v>17.5048544489078</v>
      </c>
      <c r="K70">
        <f>(I70-AVERAGE($I$19:I$51))^2</f>
        <v>57.167346280991758</v>
      </c>
      <c r="L70">
        <f t="shared" si="3"/>
        <v>4.1838803100600046</v>
      </c>
    </row>
    <row r="71" spans="1:12" x14ac:dyDescent="0.3">
      <c r="A71" s="2">
        <v>38176</v>
      </c>
      <c r="B71">
        <v>113.87</v>
      </c>
      <c r="C71">
        <v>-85.87</v>
      </c>
      <c r="D71">
        <v>-86.94</v>
      </c>
      <c r="F71">
        <v>54788</v>
      </c>
      <c r="G71">
        <v>-98.186965942379999</v>
      </c>
      <c r="H71" s="2">
        <f t="shared" si="4"/>
        <v>51502</v>
      </c>
      <c r="I71">
        <f t="shared" si="5"/>
        <v>-94.27</v>
      </c>
      <c r="J71">
        <f t="shared" si="2"/>
        <v>15.342622193764862</v>
      </c>
      <c r="K71">
        <f>(I71-AVERAGE($I$19:I$51))^2</f>
        <v>57.167346280991758</v>
      </c>
      <c r="L71">
        <f t="shared" si="3"/>
        <v>3.9169659423800027</v>
      </c>
    </row>
    <row r="72" spans="1:12" x14ac:dyDescent="0.3">
      <c r="A72" s="2">
        <v>38321</v>
      </c>
      <c r="B72">
        <v>114.15</v>
      </c>
      <c r="C72">
        <v>-86.15</v>
      </c>
      <c r="D72">
        <v>-87.22</v>
      </c>
      <c r="F72">
        <v>55153</v>
      </c>
      <c r="G72">
        <v>-97.986572265630002</v>
      </c>
      <c r="H72" s="2">
        <f t="shared" si="4"/>
        <v>51867</v>
      </c>
      <c r="I72">
        <f t="shared" si="5"/>
        <v>-94.27</v>
      </c>
      <c r="J72">
        <f t="shared" si="2"/>
        <v>13.812909405650158</v>
      </c>
      <c r="K72">
        <f>(I72-AVERAGE($I$19:I$51))^2</f>
        <v>57.167346280991758</v>
      </c>
      <c r="L72">
        <f t="shared" si="3"/>
        <v>3.7165722656300062</v>
      </c>
    </row>
    <row r="73" spans="1:12" x14ac:dyDescent="0.3">
      <c r="A73" s="2">
        <v>38365</v>
      </c>
      <c r="B73">
        <v>114.08</v>
      </c>
      <c r="C73">
        <v>-86.08</v>
      </c>
      <c r="D73">
        <v>-87.15</v>
      </c>
      <c r="F73">
        <v>55518</v>
      </c>
      <c r="G73">
        <v>-97.83901977539</v>
      </c>
      <c r="H73" s="2">
        <f t="shared" si="4"/>
        <v>52232</v>
      </c>
      <c r="I73">
        <f t="shared" si="5"/>
        <v>-94.27</v>
      </c>
      <c r="J73">
        <f t="shared" si="2"/>
        <v>12.737902157124912</v>
      </c>
      <c r="K73">
        <f>(I73-AVERAGE($I$19:I$51))^2</f>
        <v>57.167346280991758</v>
      </c>
      <c r="L73">
        <f t="shared" si="3"/>
        <v>3.5690197753900037</v>
      </c>
    </row>
    <row r="74" spans="1:12" x14ac:dyDescent="0.3">
      <c r="A74" s="2">
        <v>38418</v>
      </c>
      <c r="B74">
        <v>113.81</v>
      </c>
      <c r="C74">
        <v>-85.81</v>
      </c>
      <c r="D74">
        <v>-86.88</v>
      </c>
      <c r="F74">
        <v>55883</v>
      </c>
      <c r="G74">
        <v>-97.734230041499998</v>
      </c>
      <c r="H74" s="2">
        <f t="shared" si="4"/>
        <v>52597</v>
      </c>
      <c r="I74">
        <f t="shared" si="5"/>
        <v>-94.27</v>
      </c>
      <c r="J74">
        <f t="shared" si="2"/>
        <v>12.000889780431107</v>
      </c>
      <c r="K74">
        <f>(I74-AVERAGE($I$19:I$51))^2</f>
        <v>57.167346280991758</v>
      </c>
      <c r="L74">
        <f t="shared" si="3"/>
        <v>3.4642300415000022</v>
      </c>
    </row>
    <row r="75" spans="1:12" x14ac:dyDescent="0.3">
      <c r="A75" s="2">
        <v>38418</v>
      </c>
      <c r="B75">
        <v>113.81</v>
      </c>
      <c r="C75">
        <v>-85.81</v>
      </c>
      <c r="D75">
        <v>-86.88</v>
      </c>
      <c r="F75">
        <v>56249</v>
      </c>
      <c r="G75">
        <v>-97.664817810060001</v>
      </c>
      <c r="H75" s="2">
        <f t="shared" si="4"/>
        <v>52963</v>
      </c>
      <c r="I75">
        <f t="shared" si="5"/>
        <v>-94.27</v>
      </c>
      <c r="J75">
        <f t="shared" si="2"/>
        <v>11.524787963500605</v>
      </c>
      <c r="K75">
        <f>(I75-AVERAGE($I$19:I$51))^2</f>
        <v>57.167346280991758</v>
      </c>
      <c r="L75">
        <f t="shared" si="3"/>
        <v>3.3948178100600046</v>
      </c>
    </row>
    <row r="76" spans="1:12" x14ac:dyDescent="0.3">
      <c r="A76" s="2">
        <v>38484</v>
      </c>
      <c r="B76">
        <v>113.76</v>
      </c>
      <c r="C76">
        <v>-85.76</v>
      </c>
      <c r="D76">
        <v>-86.83</v>
      </c>
      <c r="F76">
        <v>56614</v>
      </c>
      <c r="G76">
        <v>-97.62449645996</v>
      </c>
      <c r="H76" s="2">
        <f t="shared" si="4"/>
        <v>53328</v>
      </c>
      <c r="I76">
        <f t="shared" si="5"/>
        <v>-94.27</v>
      </c>
      <c r="J76">
        <f t="shared" si="2"/>
        <v>11.252646499884197</v>
      </c>
      <c r="K76">
        <f>(I76-AVERAGE($I$19:I$51))^2</f>
        <v>57.167346280991758</v>
      </c>
      <c r="L76">
        <f t="shared" si="3"/>
        <v>3.3544964599600036</v>
      </c>
    </row>
    <row r="77" spans="1:12" x14ac:dyDescent="0.3">
      <c r="A77" s="2">
        <v>38546</v>
      </c>
      <c r="B77">
        <v>114.32</v>
      </c>
      <c r="C77">
        <v>-86.32</v>
      </c>
      <c r="D77">
        <v>-87.39</v>
      </c>
      <c r="F77">
        <v>56979</v>
      </c>
      <c r="G77">
        <v>-97.60823059082</v>
      </c>
      <c r="H77" s="2">
        <f t="shared" si="4"/>
        <v>53693</v>
      </c>
      <c r="I77">
        <f t="shared" si="5"/>
        <v>-94.27</v>
      </c>
      <c r="J77">
        <f t="shared" si="2"/>
        <v>11.143783477486473</v>
      </c>
      <c r="K77">
        <f>(I77-AVERAGE($I$19:I$51))^2</f>
        <v>57.167346280991758</v>
      </c>
      <c r="L77">
        <f t="shared" si="3"/>
        <v>3.3382305908200038</v>
      </c>
    </row>
    <row r="78" spans="1:12" x14ac:dyDescent="0.3">
      <c r="A78" s="2">
        <v>38546</v>
      </c>
      <c r="B78">
        <v>114.32</v>
      </c>
      <c r="C78">
        <v>-86.32</v>
      </c>
      <c r="D78">
        <v>-87.39</v>
      </c>
      <c r="F78">
        <v>57344</v>
      </c>
      <c r="G78">
        <v>-97.611930847170001</v>
      </c>
      <c r="H78" s="2">
        <f t="shared" si="4"/>
        <v>54058</v>
      </c>
      <c r="I78">
        <f t="shared" si="5"/>
        <v>-94.27</v>
      </c>
      <c r="J78">
        <f t="shared" si="2"/>
        <v>11.168501787266427</v>
      </c>
      <c r="K78">
        <f>(I78-AVERAGE($I$19:I$51))^2</f>
        <v>57.167346280991758</v>
      </c>
      <c r="L78">
        <f t="shared" si="3"/>
        <v>3.3419308471700049</v>
      </c>
    </row>
    <row r="79" spans="1:12" x14ac:dyDescent="0.3">
      <c r="A79" s="2">
        <v>38645</v>
      </c>
      <c r="B79">
        <v>115.8</v>
      </c>
      <c r="C79">
        <v>-87.8</v>
      </c>
      <c r="D79">
        <v>-88.87</v>
      </c>
      <c r="F79">
        <v>57710</v>
      </c>
      <c r="G79">
        <v>-97.632385253910002</v>
      </c>
      <c r="H79" s="2">
        <f t="shared" si="4"/>
        <v>54424</v>
      </c>
      <c r="I79">
        <f t="shared" si="5"/>
        <v>-94.27</v>
      </c>
      <c r="J79">
        <f t="shared" si="2"/>
        <v>11.305634595711453</v>
      </c>
      <c r="K79">
        <f>(I79-AVERAGE($I$19:I$51))^2</f>
        <v>57.167346280991758</v>
      </c>
      <c r="L79">
        <f t="shared" si="3"/>
        <v>3.3623852539100056</v>
      </c>
    </row>
    <row r="80" spans="1:12" x14ac:dyDescent="0.3">
      <c r="A80" s="2">
        <v>38687</v>
      </c>
      <c r="B80">
        <v>115.86</v>
      </c>
      <c r="C80">
        <v>-87.86</v>
      </c>
      <c r="D80">
        <v>-88.93</v>
      </c>
      <c r="F80">
        <v>58075</v>
      </c>
      <c r="G80">
        <v>-97.666564941410002</v>
      </c>
      <c r="H80" s="2">
        <f t="shared" si="4"/>
        <v>54789</v>
      </c>
      <c r="I80">
        <f t="shared" si="5"/>
        <v>-94.27</v>
      </c>
      <c r="J80">
        <f t="shared" si="2"/>
        <v>11.536653401215554</v>
      </c>
      <c r="K80">
        <f>(I80-AVERAGE($I$19:I$51))^2</f>
        <v>57.167346280991758</v>
      </c>
      <c r="L80">
        <f t="shared" si="3"/>
        <v>3.3965649414100056</v>
      </c>
    </row>
    <row r="81" spans="1:12" x14ac:dyDescent="0.3">
      <c r="A81" s="2">
        <v>38736</v>
      </c>
      <c r="B81">
        <v>115.95</v>
      </c>
      <c r="C81">
        <v>-87.95</v>
      </c>
      <c r="D81">
        <v>-89.02</v>
      </c>
      <c r="F81">
        <v>61727</v>
      </c>
      <c r="G81">
        <v>-98.41381072998</v>
      </c>
      <c r="H81" s="2">
        <f t="shared" si="4"/>
        <v>58441</v>
      </c>
      <c r="I81">
        <f t="shared" si="5"/>
        <v>-94.27</v>
      </c>
      <c r="J81">
        <f t="shared" si="2"/>
        <v>17.171167365897411</v>
      </c>
      <c r="K81">
        <f>(I81-AVERAGE($I$19:I$51))^2</f>
        <v>57.167346280991758</v>
      </c>
      <c r="L81">
        <f t="shared" si="3"/>
        <v>4.1438107299800038</v>
      </c>
    </row>
    <row r="82" spans="1:12" x14ac:dyDescent="0.3">
      <c r="A82" s="2">
        <v>38804</v>
      </c>
      <c r="B82">
        <v>115.89</v>
      </c>
      <c r="C82">
        <v>-87.89</v>
      </c>
      <c r="D82">
        <v>-88.96</v>
      </c>
      <c r="F82">
        <v>65380</v>
      </c>
      <c r="G82">
        <v>-99.38486480713</v>
      </c>
      <c r="H82" s="2">
        <f t="shared" si="4"/>
        <v>62094</v>
      </c>
      <c r="I82">
        <f t="shared" si="5"/>
        <v>-94.27</v>
      </c>
      <c r="J82">
        <f t="shared" si="2"/>
        <v>26.161841995217056</v>
      </c>
      <c r="K82">
        <f>(I82-AVERAGE($I$19:I$51))^2</f>
        <v>57.167346280991758</v>
      </c>
      <c r="L82">
        <f t="shared" si="3"/>
        <v>5.1148648071300045</v>
      </c>
    </row>
    <row r="83" spans="1:12" x14ac:dyDescent="0.3">
      <c r="A83" s="2">
        <v>38846</v>
      </c>
      <c r="B83">
        <v>115.71</v>
      </c>
      <c r="C83">
        <v>-87.71</v>
      </c>
      <c r="D83">
        <v>-88.78</v>
      </c>
    </row>
    <row r="84" spans="1:12" x14ac:dyDescent="0.3">
      <c r="A84" s="2">
        <v>38875</v>
      </c>
      <c r="B84">
        <v>115.94</v>
      </c>
      <c r="C84">
        <v>-87.94</v>
      </c>
      <c r="D84">
        <v>-89.01</v>
      </c>
    </row>
    <row r="85" spans="1:12" x14ac:dyDescent="0.3">
      <c r="A85" s="2">
        <v>38958</v>
      </c>
      <c r="B85">
        <v>117.38</v>
      </c>
      <c r="C85">
        <v>-89.38</v>
      </c>
      <c r="D85">
        <v>-90.45</v>
      </c>
    </row>
    <row r="86" spans="1:12" x14ac:dyDescent="0.3">
      <c r="A86" s="2">
        <v>39000</v>
      </c>
      <c r="B86">
        <v>117.34</v>
      </c>
      <c r="C86">
        <v>-89.34</v>
      </c>
      <c r="D86">
        <v>-90.41</v>
      </c>
    </row>
    <row r="87" spans="1:12" x14ac:dyDescent="0.3">
      <c r="A87" s="2">
        <v>39065</v>
      </c>
      <c r="B87">
        <v>117.41</v>
      </c>
      <c r="C87">
        <v>-89.41</v>
      </c>
      <c r="D87">
        <v>-90.48</v>
      </c>
    </row>
    <row r="88" spans="1:12" x14ac:dyDescent="0.3">
      <c r="A88" s="2">
        <v>39185</v>
      </c>
      <c r="B88">
        <v>117.19</v>
      </c>
      <c r="C88">
        <v>-89.19</v>
      </c>
      <c r="D88">
        <v>-90.26</v>
      </c>
    </row>
    <row r="89" spans="1:12" x14ac:dyDescent="0.3">
      <c r="A89" s="2">
        <v>39248</v>
      </c>
      <c r="B89">
        <v>117.77</v>
      </c>
      <c r="C89">
        <v>-89.77</v>
      </c>
      <c r="D89">
        <v>-90.84</v>
      </c>
    </row>
    <row r="90" spans="1:12" x14ac:dyDescent="0.3">
      <c r="A90" s="2">
        <v>39316</v>
      </c>
      <c r="B90">
        <v>118.98</v>
      </c>
      <c r="C90">
        <v>-90.98</v>
      </c>
      <c r="D90">
        <v>-92.05</v>
      </c>
    </row>
    <row r="91" spans="1:12" x14ac:dyDescent="0.3">
      <c r="A91" s="2">
        <v>39359</v>
      </c>
      <c r="B91">
        <v>119.67</v>
      </c>
      <c r="C91">
        <v>-91.67</v>
      </c>
      <c r="D91">
        <v>-92.74</v>
      </c>
    </row>
    <row r="92" spans="1:12" x14ac:dyDescent="0.3">
      <c r="A92" s="2">
        <v>39472</v>
      </c>
      <c r="B92">
        <v>120.1</v>
      </c>
      <c r="C92">
        <v>-92.1</v>
      </c>
      <c r="D92">
        <v>-93.17</v>
      </c>
    </row>
    <row r="93" spans="1:12" x14ac:dyDescent="0.3">
      <c r="A93" s="2">
        <v>39499</v>
      </c>
      <c r="B93">
        <v>119.98</v>
      </c>
      <c r="C93">
        <v>-91.98</v>
      </c>
      <c r="D93">
        <v>-93.05</v>
      </c>
    </row>
    <row r="94" spans="1:12" x14ac:dyDescent="0.3">
      <c r="A94" s="2">
        <v>39559</v>
      </c>
      <c r="B94">
        <v>119.71</v>
      </c>
      <c r="C94">
        <v>-91.71</v>
      </c>
      <c r="D94">
        <v>-92.78</v>
      </c>
    </row>
    <row r="95" spans="1:12" x14ac:dyDescent="0.3">
      <c r="A95" s="2">
        <v>39630</v>
      </c>
      <c r="B95">
        <v>120.39</v>
      </c>
      <c r="C95">
        <v>-92.39</v>
      </c>
      <c r="D95">
        <v>-93.46</v>
      </c>
    </row>
    <row r="96" spans="1:12" x14ac:dyDescent="0.3">
      <c r="A96" s="2">
        <v>39723</v>
      </c>
      <c r="B96">
        <v>121.9</v>
      </c>
      <c r="C96">
        <v>-93.9</v>
      </c>
      <c r="D96">
        <v>-94.97</v>
      </c>
    </row>
    <row r="97" spans="1:4" x14ac:dyDescent="0.3">
      <c r="A97" s="2">
        <v>39846</v>
      </c>
      <c r="B97">
        <v>121.85</v>
      </c>
      <c r="C97">
        <v>-93.85</v>
      </c>
      <c r="D97">
        <v>-94.92</v>
      </c>
    </row>
    <row r="98" spans="1:4" x14ac:dyDescent="0.3">
      <c r="A98" s="2">
        <v>39905</v>
      </c>
      <c r="B98">
        <v>121.65</v>
      </c>
      <c r="C98">
        <v>-93.65</v>
      </c>
      <c r="D98">
        <v>-94.72</v>
      </c>
    </row>
    <row r="99" spans="1:4" x14ac:dyDescent="0.3">
      <c r="A99" s="2">
        <v>39993</v>
      </c>
      <c r="B99">
        <v>121.9</v>
      </c>
      <c r="C99">
        <v>-93.9</v>
      </c>
      <c r="D99">
        <v>-94.97</v>
      </c>
    </row>
    <row r="100" spans="1:4" x14ac:dyDescent="0.3">
      <c r="A100" s="2">
        <v>40108</v>
      </c>
      <c r="B100">
        <v>123.41</v>
      </c>
      <c r="C100">
        <v>-95.41</v>
      </c>
      <c r="D100">
        <v>-96.48</v>
      </c>
    </row>
    <row r="101" spans="1:4" x14ac:dyDescent="0.3">
      <c r="A101" s="2">
        <v>40192</v>
      </c>
      <c r="B101">
        <v>123.08</v>
      </c>
      <c r="C101">
        <v>-95.08</v>
      </c>
      <c r="D101">
        <v>-96.15</v>
      </c>
    </row>
    <row r="102" spans="1:4" x14ac:dyDescent="0.3">
      <c r="A102" s="2">
        <v>40221</v>
      </c>
      <c r="B102">
        <v>122.67</v>
      </c>
      <c r="C102">
        <v>-94.67</v>
      </c>
      <c r="D102">
        <v>-95.74</v>
      </c>
    </row>
    <row r="103" spans="1:4" x14ac:dyDescent="0.3">
      <c r="A103" s="2">
        <v>40288</v>
      </c>
      <c r="B103">
        <v>122.73</v>
      </c>
      <c r="C103">
        <v>-94.73</v>
      </c>
      <c r="D103">
        <v>-95.8</v>
      </c>
    </row>
    <row r="104" spans="1:4" x14ac:dyDescent="0.3">
      <c r="A104" s="2">
        <v>40368</v>
      </c>
      <c r="B104">
        <v>123.53</v>
      </c>
      <c r="C104">
        <v>-95.53</v>
      </c>
      <c r="D104">
        <v>-96.6</v>
      </c>
    </row>
    <row r="105" spans="1:4" x14ac:dyDescent="0.3">
      <c r="A105" s="2">
        <v>40374</v>
      </c>
      <c r="B105">
        <v>123.74</v>
      </c>
      <c r="C105">
        <v>-95.74</v>
      </c>
      <c r="D105">
        <v>-96.81</v>
      </c>
    </row>
    <row r="106" spans="1:4" x14ac:dyDescent="0.3">
      <c r="A106" s="2">
        <v>40473</v>
      </c>
      <c r="B106">
        <v>124.7</v>
      </c>
      <c r="C106">
        <v>-96.7</v>
      </c>
      <c r="D106">
        <v>-97.77</v>
      </c>
    </row>
    <row r="107" spans="1:4" x14ac:dyDescent="0.3">
      <c r="A107" s="2">
        <v>40556</v>
      </c>
      <c r="B107">
        <v>124.75</v>
      </c>
      <c r="C107">
        <v>-96.75</v>
      </c>
      <c r="D107">
        <v>-97.82</v>
      </c>
    </row>
    <row r="108" spans="1:4" x14ac:dyDescent="0.3">
      <c r="A108" s="2">
        <v>40640</v>
      </c>
      <c r="B108">
        <v>124.2</v>
      </c>
      <c r="C108">
        <v>-96.2</v>
      </c>
      <c r="D108">
        <v>-97.27</v>
      </c>
    </row>
    <row r="109" spans="1:4" x14ac:dyDescent="0.3">
      <c r="A109" s="2">
        <v>40739</v>
      </c>
      <c r="B109">
        <v>124.46</v>
      </c>
      <c r="C109">
        <v>-96.46</v>
      </c>
      <c r="D109">
        <v>-97.53</v>
      </c>
    </row>
    <row r="110" spans="1:4" x14ac:dyDescent="0.3">
      <c r="A110" s="2">
        <v>40823</v>
      </c>
      <c r="B110">
        <v>124.77</v>
      </c>
      <c r="C110">
        <v>-96.77</v>
      </c>
      <c r="D110">
        <v>-97.84</v>
      </c>
    </row>
    <row r="111" spans="1:4" x14ac:dyDescent="0.3">
      <c r="A111" s="2">
        <v>40830</v>
      </c>
      <c r="B111">
        <v>124.54</v>
      </c>
      <c r="C111">
        <v>-96.54</v>
      </c>
      <c r="D111">
        <v>-97.61</v>
      </c>
    </row>
    <row r="112" spans="1:4" x14ac:dyDescent="0.3">
      <c r="A112" s="2">
        <v>40940</v>
      </c>
      <c r="B112">
        <v>124.63</v>
      </c>
      <c r="C112">
        <v>-96.63</v>
      </c>
      <c r="D112">
        <v>-97.7</v>
      </c>
    </row>
    <row r="113" spans="1:4" x14ac:dyDescent="0.3">
      <c r="A113" s="2">
        <v>41003</v>
      </c>
      <c r="B113">
        <v>124.42</v>
      </c>
      <c r="C113">
        <v>-96.42</v>
      </c>
      <c r="D113">
        <v>-97.49</v>
      </c>
    </row>
    <row r="114" spans="1:4" x14ac:dyDescent="0.3">
      <c r="A114" s="2">
        <v>41067</v>
      </c>
      <c r="B114">
        <v>124.54</v>
      </c>
      <c r="C114">
        <v>-96.54</v>
      </c>
      <c r="D114">
        <v>-97.61</v>
      </c>
    </row>
    <row r="115" spans="1:4" x14ac:dyDescent="0.3">
      <c r="A115" s="2">
        <v>41114</v>
      </c>
      <c r="B115">
        <v>124.68</v>
      </c>
      <c r="C115">
        <v>-96.68</v>
      </c>
      <c r="D115">
        <v>-97.75</v>
      </c>
    </row>
    <row r="116" spans="1:4" x14ac:dyDescent="0.3">
      <c r="A116" s="2">
        <v>41193</v>
      </c>
      <c r="B116">
        <v>125.51</v>
      </c>
      <c r="C116">
        <v>-97.51</v>
      </c>
      <c r="D116">
        <v>-98.58</v>
      </c>
    </row>
    <row r="117" spans="1:4" x14ac:dyDescent="0.3">
      <c r="A117" s="2">
        <v>41254</v>
      </c>
      <c r="B117">
        <v>125.35</v>
      </c>
      <c r="C117">
        <v>-97.35</v>
      </c>
      <c r="D117">
        <v>-98.42</v>
      </c>
    </row>
    <row r="118" spans="1:4" x14ac:dyDescent="0.3">
      <c r="A118" s="2">
        <v>41309</v>
      </c>
      <c r="B118">
        <v>125.19</v>
      </c>
      <c r="C118">
        <v>-97.19</v>
      </c>
      <c r="D118">
        <v>-98.26</v>
      </c>
    </row>
    <row r="119" spans="1:4" x14ac:dyDescent="0.3">
      <c r="A119" s="2">
        <v>41346</v>
      </c>
      <c r="B119">
        <v>125.03</v>
      </c>
      <c r="C119">
        <v>-97.03</v>
      </c>
      <c r="D119">
        <v>-98.1</v>
      </c>
    </row>
    <row r="120" spans="1:4" x14ac:dyDescent="0.3">
      <c r="A120" s="2">
        <v>41402</v>
      </c>
      <c r="B120">
        <v>124.62</v>
      </c>
      <c r="C120">
        <v>-96.62</v>
      </c>
      <c r="D120">
        <v>-97.69</v>
      </c>
    </row>
    <row r="121" spans="1:4" x14ac:dyDescent="0.3">
      <c r="A121" s="2">
        <v>41452</v>
      </c>
      <c r="B121">
        <v>124.74</v>
      </c>
      <c r="C121">
        <v>-96.74</v>
      </c>
      <c r="D121">
        <v>-97.81</v>
      </c>
    </row>
    <row r="122" spans="1:4" x14ac:dyDescent="0.3">
      <c r="A122" s="2">
        <v>41512</v>
      </c>
      <c r="B122">
        <v>125.18</v>
      </c>
      <c r="C122">
        <v>-97.18</v>
      </c>
      <c r="D122">
        <v>-98.25</v>
      </c>
    </row>
    <row r="123" spans="1:4" x14ac:dyDescent="0.3">
      <c r="A123" s="2">
        <v>41570</v>
      </c>
      <c r="B123">
        <v>125.36</v>
      </c>
      <c r="C123">
        <v>-97.36</v>
      </c>
      <c r="D123">
        <v>-98.43</v>
      </c>
    </row>
    <row r="124" spans="1:4" x14ac:dyDescent="0.3">
      <c r="A124" s="2">
        <v>41620</v>
      </c>
      <c r="B124">
        <v>125.38</v>
      </c>
      <c r="C124">
        <v>-97.38</v>
      </c>
      <c r="D124">
        <v>-98.45</v>
      </c>
    </row>
    <row r="125" spans="1:4" x14ac:dyDescent="0.3">
      <c r="A125" s="2">
        <v>41681</v>
      </c>
      <c r="B125">
        <v>125.14</v>
      </c>
      <c r="C125">
        <v>-97.14</v>
      </c>
      <c r="D125">
        <v>-98.21</v>
      </c>
    </row>
    <row r="126" spans="1:4" x14ac:dyDescent="0.3">
      <c r="A126" s="2">
        <v>41745</v>
      </c>
      <c r="B126">
        <v>124.65</v>
      </c>
      <c r="C126">
        <v>-96.65</v>
      </c>
      <c r="D126">
        <v>-97.72</v>
      </c>
    </row>
    <row r="127" spans="1:4" x14ac:dyDescent="0.3">
      <c r="A127" s="2">
        <v>41814</v>
      </c>
      <c r="B127">
        <v>124.64</v>
      </c>
      <c r="C127">
        <v>-96.64</v>
      </c>
      <c r="D127">
        <v>-97.71</v>
      </c>
    </row>
    <row r="128" spans="1:4" x14ac:dyDescent="0.3">
      <c r="A128" s="2">
        <v>41866</v>
      </c>
      <c r="B128">
        <v>125.22</v>
      </c>
      <c r="C128">
        <v>-97.22</v>
      </c>
      <c r="D128">
        <v>-98.29</v>
      </c>
    </row>
    <row r="129" spans="1:4" x14ac:dyDescent="0.3">
      <c r="A129" s="2">
        <v>41922</v>
      </c>
      <c r="B129">
        <v>125.88</v>
      </c>
      <c r="C129">
        <v>-97.88</v>
      </c>
      <c r="D129">
        <v>-98.95</v>
      </c>
    </row>
    <row r="130" spans="1:4" x14ac:dyDescent="0.3">
      <c r="A130" s="2">
        <v>41982</v>
      </c>
      <c r="B130">
        <v>125.95</v>
      </c>
      <c r="C130">
        <v>-97.95</v>
      </c>
      <c r="D130">
        <v>-99.02</v>
      </c>
    </row>
    <row r="131" spans="1:4" x14ac:dyDescent="0.3">
      <c r="A131" s="2">
        <v>42044</v>
      </c>
      <c r="B131">
        <v>125.93</v>
      </c>
      <c r="C131">
        <v>-97.93</v>
      </c>
      <c r="D131">
        <v>-99</v>
      </c>
    </row>
    <row r="132" spans="1:4" x14ac:dyDescent="0.3">
      <c r="A132" s="2">
        <v>42100</v>
      </c>
      <c r="B132">
        <v>126.06</v>
      </c>
      <c r="C132">
        <v>-98.06</v>
      </c>
      <c r="D132">
        <v>-99.13</v>
      </c>
    </row>
    <row r="133" spans="1:4" x14ac:dyDescent="0.3">
      <c r="A133" s="2">
        <v>42158</v>
      </c>
      <c r="B133">
        <v>125.71</v>
      </c>
      <c r="C133">
        <v>-97.71</v>
      </c>
      <c r="D133">
        <v>-98.78</v>
      </c>
    </row>
    <row r="134" spans="1:4" x14ac:dyDescent="0.3">
      <c r="A134" s="2">
        <v>42215</v>
      </c>
      <c r="B134">
        <v>126.03</v>
      </c>
      <c r="C134">
        <v>-98.03</v>
      </c>
      <c r="D134">
        <v>-99.1</v>
      </c>
    </row>
    <row r="135" spans="1:4" x14ac:dyDescent="0.3">
      <c r="A135" s="2">
        <v>42229</v>
      </c>
      <c r="B135">
        <v>126.19</v>
      </c>
      <c r="C135">
        <v>-98.19</v>
      </c>
      <c r="D135">
        <v>-99.26</v>
      </c>
    </row>
    <row r="136" spans="1:4" x14ac:dyDescent="0.3">
      <c r="A136" s="2">
        <v>42284</v>
      </c>
      <c r="B136">
        <v>126.48</v>
      </c>
      <c r="C136">
        <v>-98.48</v>
      </c>
      <c r="D136">
        <v>-99.55</v>
      </c>
    </row>
    <row r="137" spans="1:4" x14ac:dyDescent="0.3">
      <c r="A137" s="2">
        <v>42345</v>
      </c>
      <c r="B137">
        <v>126.88</v>
      </c>
      <c r="C137">
        <v>-98.88</v>
      </c>
      <c r="D137">
        <v>-99.95</v>
      </c>
    </row>
    <row r="138" spans="1:4" x14ac:dyDescent="0.3">
      <c r="A138" s="2">
        <v>42402</v>
      </c>
      <c r="B138">
        <v>126.42</v>
      </c>
      <c r="C138">
        <v>-98.42</v>
      </c>
      <c r="D138">
        <v>-99.49</v>
      </c>
    </row>
    <row r="139" spans="1:4" x14ac:dyDescent="0.3">
      <c r="A139" s="2">
        <v>42466</v>
      </c>
      <c r="B139">
        <v>126.28</v>
      </c>
      <c r="C139">
        <v>-98.28</v>
      </c>
      <c r="D139">
        <v>-99.35</v>
      </c>
    </row>
    <row r="140" spans="1:4" x14ac:dyDescent="0.3">
      <c r="A140" s="2">
        <v>42529</v>
      </c>
      <c r="B140">
        <v>125.12</v>
      </c>
      <c r="C140">
        <v>-97.12</v>
      </c>
      <c r="D140">
        <v>-98.19</v>
      </c>
    </row>
    <row r="141" spans="1:4" x14ac:dyDescent="0.3">
      <c r="A141" s="2">
        <v>42585</v>
      </c>
      <c r="B141">
        <v>125.43</v>
      </c>
      <c r="C141">
        <v>-97.43</v>
      </c>
      <c r="D141">
        <v>-98.5</v>
      </c>
    </row>
    <row r="142" spans="1:4" x14ac:dyDescent="0.3">
      <c r="A142" s="2">
        <v>42647</v>
      </c>
      <c r="B142">
        <v>125.89</v>
      </c>
      <c r="C142">
        <v>-97.89</v>
      </c>
      <c r="D142">
        <v>-98.96</v>
      </c>
    </row>
    <row r="143" spans="1:4" x14ac:dyDescent="0.3">
      <c r="A143" s="2">
        <v>42711</v>
      </c>
      <c r="B143">
        <v>125.53</v>
      </c>
      <c r="C143">
        <v>-97.53</v>
      </c>
      <c r="D143">
        <v>-98.6</v>
      </c>
    </row>
    <row r="144" spans="1:4" x14ac:dyDescent="0.3">
      <c r="A144" s="2">
        <v>42772</v>
      </c>
      <c r="B144">
        <v>125.1</v>
      </c>
      <c r="C144">
        <v>-97.1</v>
      </c>
      <c r="D144">
        <v>-98.17</v>
      </c>
    </row>
    <row r="145" spans="1:4" x14ac:dyDescent="0.3">
      <c r="A145" s="2">
        <v>42815</v>
      </c>
      <c r="B145">
        <v>124.68</v>
      </c>
      <c r="C145">
        <v>-96.68</v>
      </c>
      <c r="D145">
        <v>-97.75</v>
      </c>
    </row>
    <row r="146" spans="1:4" x14ac:dyDescent="0.3">
      <c r="A146" s="2">
        <v>42901</v>
      </c>
      <c r="B146">
        <v>124.15</v>
      </c>
      <c r="C146">
        <v>-96.15</v>
      </c>
      <c r="D146">
        <v>-97.22</v>
      </c>
    </row>
    <row r="147" spans="1:4" x14ac:dyDescent="0.3">
      <c r="A147" s="2">
        <v>42956</v>
      </c>
      <c r="B147">
        <v>124.64</v>
      </c>
      <c r="C147">
        <v>-96.64</v>
      </c>
      <c r="D147">
        <v>-97.71</v>
      </c>
    </row>
    <row r="148" spans="1:4" x14ac:dyDescent="0.3">
      <c r="A148" s="2">
        <v>43006</v>
      </c>
      <c r="B148">
        <v>124.89</v>
      </c>
      <c r="C148">
        <v>-96.89</v>
      </c>
      <c r="D148">
        <v>-97.96</v>
      </c>
    </row>
    <row r="149" spans="1:4" x14ac:dyDescent="0.3">
      <c r="A149" s="2">
        <v>43066</v>
      </c>
      <c r="B149">
        <v>125.14</v>
      </c>
      <c r="C149">
        <v>-97.14</v>
      </c>
      <c r="D149">
        <v>-98.21</v>
      </c>
    </row>
    <row r="150" spans="1:4" x14ac:dyDescent="0.3">
      <c r="A150" s="2">
        <v>43139</v>
      </c>
      <c r="B150">
        <v>124.76</v>
      </c>
      <c r="C150">
        <v>-96.76</v>
      </c>
      <c r="D150">
        <v>-97.83</v>
      </c>
    </row>
    <row r="151" spans="1:4" x14ac:dyDescent="0.3">
      <c r="A151" s="2">
        <v>43195</v>
      </c>
      <c r="B151">
        <v>124.59</v>
      </c>
      <c r="C151">
        <v>-96.59</v>
      </c>
      <c r="D151">
        <v>-97.66</v>
      </c>
    </row>
    <row r="152" spans="1:4" x14ac:dyDescent="0.3">
      <c r="A152" s="2">
        <v>43258</v>
      </c>
      <c r="B152">
        <v>123.5</v>
      </c>
      <c r="C152">
        <v>-95.5</v>
      </c>
      <c r="D152">
        <v>-96.57</v>
      </c>
    </row>
    <row r="153" spans="1:4" x14ac:dyDescent="0.3">
      <c r="A153" s="2">
        <v>43304</v>
      </c>
      <c r="B153">
        <v>123.63</v>
      </c>
      <c r="C153">
        <v>-95.63</v>
      </c>
      <c r="D153">
        <v>-96.7</v>
      </c>
    </row>
    <row r="154" spans="1:4" x14ac:dyDescent="0.3">
      <c r="A154" s="2">
        <v>43377</v>
      </c>
      <c r="B154">
        <v>123.92</v>
      </c>
      <c r="C154">
        <v>-95.92</v>
      </c>
      <c r="D154">
        <v>-96.99</v>
      </c>
    </row>
    <row r="155" spans="1:4" x14ac:dyDescent="0.3">
      <c r="A155" s="2">
        <v>43433</v>
      </c>
      <c r="B155">
        <v>123.69</v>
      </c>
      <c r="C155">
        <v>-95.69</v>
      </c>
      <c r="D155">
        <v>-96.76</v>
      </c>
    </row>
    <row r="156" spans="1:4" x14ac:dyDescent="0.3">
      <c r="A156" s="2">
        <v>43577</v>
      </c>
      <c r="B156">
        <v>122.96</v>
      </c>
      <c r="C156">
        <v>-94.96</v>
      </c>
      <c r="D156">
        <v>-96.03</v>
      </c>
    </row>
    <row r="157" spans="1:4" x14ac:dyDescent="0.3">
      <c r="A157" s="2">
        <v>43670</v>
      </c>
      <c r="B157">
        <v>123.08</v>
      </c>
      <c r="C157">
        <v>-95.08</v>
      </c>
      <c r="D157">
        <v>-96.15</v>
      </c>
    </row>
    <row r="158" spans="1:4" x14ac:dyDescent="0.3">
      <c r="A158" s="2">
        <v>43775</v>
      </c>
      <c r="B158">
        <v>123.98</v>
      </c>
      <c r="C158">
        <v>-95.98</v>
      </c>
      <c r="D158">
        <v>-97.05</v>
      </c>
    </row>
    <row r="159" spans="1:4" x14ac:dyDescent="0.3">
      <c r="A159" s="2">
        <v>43861</v>
      </c>
      <c r="B159">
        <v>123.65</v>
      </c>
      <c r="C159">
        <v>-95.65</v>
      </c>
      <c r="D159">
        <v>-96.72</v>
      </c>
    </row>
    <row r="160" spans="1:4" x14ac:dyDescent="0.3">
      <c r="A160" s="2">
        <v>44042</v>
      </c>
      <c r="B160">
        <v>122.68</v>
      </c>
      <c r="C160">
        <v>-94.68</v>
      </c>
      <c r="D160">
        <v>-95.75</v>
      </c>
    </row>
    <row r="161" spans="1:4" x14ac:dyDescent="0.3">
      <c r="A161" s="2">
        <v>44145</v>
      </c>
      <c r="B161">
        <v>121.78</v>
      </c>
      <c r="C161">
        <v>-93.78</v>
      </c>
      <c r="D161">
        <v>-94.85</v>
      </c>
    </row>
    <row r="162" spans="1:4" x14ac:dyDescent="0.3">
      <c r="A162" s="2">
        <v>44292</v>
      </c>
      <c r="B162">
        <v>121.01</v>
      </c>
      <c r="C162">
        <v>-93.01</v>
      </c>
      <c r="D162">
        <v>-94.08</v>
      </c>
    </row>
    <row r="163" spans="1:4" x14ac:dyDescent="0.3">
      <c r="A163" s="2">
        <v>44439</v>
      </c>
      <c r="B163">
        <v>121.63</v>
      </c>
      <c r="C163">
        <v>-93.63</v>
      </c>
      <c r="D163">
        <v>-94.7</v>
      </c>
    </row>
    <row r="164" spans="1:4" x14ac:dyDescent="0.3">
      <c r="A164" s="2">
        <v>44519</v>
      </c>
      <c r="B164">
        <v>122.08</v>
      </c>
      <c r="C164">
        <v>-94.08</v>
      </c>
      <c r="D164">
        <v>-95.15</v>
      </c>
    </row>
    <row r="165" spans="1:4" x14ac:dyDescent="0.3">
      <c r="A165" s="2">
        <v>44586</v>
      </c>
      <c r="B165">
        <v>121.2</v>
      </c>
      <c r="C165">
        <v>-93.2</v>
      </c>
      <c r="D165">
        <v>-94.27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2BEEB8-1FC6-4818-9E78-297A5F153198}">
  <dimension ref="A1:O186"/>
  <sheetViews>
    <sheetView topLeftCell="I2" workbookViewId="0">
      <selection activeCell="W30" sqref="W30"/>
    </sheetView>
  </sheetViews>
  <sheetFormatPr defaultRowHeight="14.4" x14ac:dyDescent="0.3"/>
  <cols>
    <col min="1" max="1" width="10.5546875" bestFit="1" customWidth="1"/>
  </cols>
  <sheetData>
    <row r="1" spans="1:15" s="1" customFormat="1" x14ac:dyDescent="0.3">
      <c r="A1" s="1" t="s">
        <v>0</v>
      </c>
      <c r="B1" s="1" t="s">
        <v>1</v>
      </c>
      <c r="C1" s="1" t="s">
        <v>2</v>
      </c>
      <c r="D1" s="1" t="s">
        <v>3</v>
      </c>
    </row>
    <row r="2" spans="1:15" x14ac:dyDescent="0.3">
      <c r="A2" s="2">
        <v>28346</v>
      </c>
      <c r="B2">
        <v>154</v>
      </c>
      <c r="C2">
        <v>-75</v>
      </c>
      <c r="D2">
        <v>-76.44</v>
      </c>
      <c r="F2">
        <v>3288</v>
      </c>
      <c r="G2">
        <v>38.301174163817997</v>
      </c>
      <c r="H2" s="2">
        <v>1</v>
      </c>
      <c r="I2">
        <f>IFERROR(VLOOKUP(H2,$A$2:$D$542,4,FALSE),IFERROR(VLOOKUP(H2,$A$2:$D$542,4),0))</f>
        <v>0</v>
      </c>
      <c r="K2">
        <f>MAX(D:D)</f>
        <v>-76.44</v>
      </c>
    </row>
    <row r="3" spans="1:15" x14ac:dyDescent="0.3">
      <c r="A3" s="2">
        <v>28683</v>
      </c>
      <c r="B3">
        <v>164.6</v>
      </c>
      <c r="C3">
        <v>-85.6</v>
      </c>
      <c r="D3">
        <v>-87.04</v>
      </c>
      <c r="F3">
        <v>10958</v>
      </c>
      <c r="G3">
        <v>36.223205566406001</v>
      </c>
      <c r="H3" s="2">
        <f>$H$2+F3-$F$2+1</f>
        <v>7672</v>
      </c>
      <c r="I3">
        <f>IFERROR(VLOOKUP(H3,A:D,4,FALSE),IFERROR(VLOOKUP(H3,A:D,4),0))</f>
        <v>0</v>
      </c>
      <c r="K3">
        <f>MIN(D:D)</f>
        <v>-117.72</v>
      </c>
    </row>
    <row r="4" spans="1:15" x14ac:dyDescent="0.3">
      <c r="A4" s="2">
        <v>28766</v>
      </c>
      <c r="B4">
        <v>164.52</v>
      </c>
      <c r="C4">
        <v>-85.52</v>
      </c>
      <c r="D4">
        <v>-86.96</v>
      </c>
      <c r="F4">
        <v>17897</v>
      </c>
      <c r="G4">
        <v>32.137264251708999</v>
      </c>
      <c r="H4" s="2">
        <f t="shared" ref="H4:H51" si="0">$H$2+F4-$F$2+1</f>
        <v>14611</v>
      </c>
      <c r="I4">
        <f t="shared" ref="I4:I51" si="1">IFERROR(VLOOKUP(H4,A:D,4,FALSE),IFERROR(VLOOKUP(H4,A:D,4),0))</f>
        <v>0</v>
      </c>
      <c r="L4" t="s">
        <v>9</v>
      </c>
      <c r="M4" t="s">
        <v>10</v>
      </c>
      <c r="N4" t="s">
        <v>11</v>
      </c>
      <c r="O4" t="s">
        <v>12</v>
      </c>
    </row>
    <row r="5" spans="1:15" x14ac:dyDescent="0.3">
      <c r="A5" s="2">
        <v>28796</v>
      </c>
      <c r="B5">
        <v>164.61</v>
      </c>
      <c r="C5">
        <v>-85.61</v>
      </c>
      <c r="D5">
        <v>-87.05</v>
      </c>
      <c r="F5">
        <v>20089</v>
      </c>
      <c r="G5">
        <v>22.615840911865</v>
      </c>
      <c r="H5" s="2">
        <f t="shared" si="0"/>
        <v>16803</v>
      </c>
      <c r="I5">
        <f t="shared" si="1"/>
        <v>0</v>
      </c>
      <c r="K5">
        <f>CORREL(G11:G51,I11:I51)^2</f>
        <v>0.93842796086016678</v>
      </c>
      <c r="L5">
        <f>1-(SUM(J10:J51)/SUM(K10:K51))</f>
        <v>0.580759726824989</v>
      </c>
      <c r="M5">
        <f>SUM(L10:L51)*100/SUM(I10:I51)</f>
        <v>6.7934783530267264</v>
      </c>
      <c r="N5">
        <f>SQRT(SUM(J10:J51))/COUNT(J10:J51)</f>
        <v>1.1460260695137765</v>
      </c>
      <c r="O5">
        <f>N5/_xlfn.STDEV.S(I11:I51)</f>
        <v>9.9879793686180829E-2</v>
      </c>
    </row>
    <row r="6" spans="1:15" x14ac:dyDescent="0.3">
      <c r="A6" s="2">
        <v>28830</v>
      </c>
      <c r="B6">
        <v>164.34</v>
      </c>
      <c r="C6">
        <v>-85.34</v>
      </c>
      <c r="D6">
        <v>-86.78</v>
      </c>
      <c r="F6">
        <v>22646</v>
      </c>
      <c r="G6">
        <v>15.66526222229</v>
      </c>
      <c r="H6" s="2">
        <f t="shared" si="0"/>
        <v>19360</v>
      </c>
      <c r="I6">
        <f t="shared" si="1"/>
        <v>0</v>
      </c>
    </row>
    <row r="7" spans="1:15" x14ac:dyDescent="0.3">
      <c r="A7" s="2">
        <v>28864</v>
      </c>
      <c r="B7">
        <v>163.69</v>
      </c>
      <c r="C7">
        <v>-84.69</v>
      </c>
      <c r="D7">
        <v>-86.13</v>
      </c>
      <c r="F7">
        <v>24472</v>
      </c>
      <c r="G7">
        <v>-0.123825542629</v>
      </c>
      <c r="H7" s="2">
        <f t="shared" si="0"/>
        <v>21186</v>
      </c>
      <c r="I7">
        <f t="shared" si="1"/>
        <v>0</v>
      </c>
    </row>
    <row r="8" spans="1:15" x14ac:dyDescent="0.3">
      <c r="A8" s="2">
        <v>28891</v>
      </c>
      <c r="B8">
        <v>163.75</v>
      </c>
      <c r="C8">
        <v>-84.75</v>
      </c>
      <c r="D8">
        <v>-86.19</v>
      </c>
      <c r="F8">
        <v>27029</v>
      </c>
      <c r="G8">
        <v>-20.699905395510001</v>
      </c>
      <c r="H8" s="2">
        <f t="shared" si="0"/>
        <v>23743</v>
      </c>
      <c r="I8">
        <f t="shared" si="1"/>
        <v>0</v>
      </c>
    </row>
    <row r="9" spans="1:15" x14ac:dyDescent="0.3">
      <c r="A9" s="2">
        <v>28919</v>
      </c>
      <c r="B9">
        <v>164.22</v>
      </c>
      <c r="C9">
        <v>-85.22</v>
      </c>
      <c r="D9">
        <v>-86.66</v>
      </c>
      <c r="F9">
        <v>28124</v>
      </c>
      <c r="G9">
        <v>-34.203563690190002</v>
      </c>
      <c r="H9" s="2">
        <f t="shared" si="0"/>
        <v>24838</v>
      </c>
      <c r="I9">
        <f t="shared" si="1"/>
        <v>0</v>
      </c>
    </row>
    <row r="10" spans="1:15" x14ac:dyDescent="0.3">
      <c r="A10" s="2">
        <v>28947</v>
      </c>
      <c r="B10">
        <v>164.12</v>
      </c>
      <c r="C10">
        <v>-85.12</v>
      </c>
      <c r="D10">
        <v>-86.56</v>
      </c>
      <c r="F10">
        <v>29951</v>
      </c>
      <c r="G10">
        <v>-58.717483520510001</v>
      </c>
      <c r="H10" s="2">
        <f t="shared" si="0"/>
        <v>26665</v>
      </c>
      <c r="I10">
        <f t="shared" si="1"/>
        <v>0</v>
      </c>
    </row>
    <row r="11" spans="1:15" x14ac:dyDescent="0.3">
      <c r="A11" s="2">
        <v>28977</v>
      </c>
      <c r="B11">
        <v>164.81</v>
      </c>
      <c r="C11">
        <v>-85.81</v>
      </c>
      <c r="D11">
        <v>-87.25</v>
      </c>
      <c r="F11">
        <v>31777</v>
      </c>
      <c r="G11">
        <v>-73.752006530759999</v>
      </c>
      <c r="H11" s="2">
        <f t="shared" si="0"/>
        <v>28491</v>
      </c>
      <c r="I11">
        <f t="shared" si="1"/>
        <v>-76.44</v>
      </c>
      <c r="J11">
        <f>(I11-G11)^2</f>
        <v>7.2253088906768825</v>
      </c>
      <c r="K11">
        <f>(I11-AVERAGE($I$11:I$51))^2</f>
        <v>494.51996579416999</v>
      </c>
      <c r="L11">
        <f>(I11-G11)</f>
        <v>-2.6879934692399985</v>
      </c>
    </row>
    <row r="12" spans="1:15" x14ac:dyDescent="0.3">
      <c r="A12" s="2">
        <v>29014</v>
      </c>
      <c r="B12">
        <v>165.17</v>
      </c>
      <c r="C12">
        <v>-86.17</v>
      </c>
      <c r="D12">
        <v>-87.61</v>
      </c>
      <c r="F12">
        <v>33238</v>
      </c>
      <c r="G12">
        <v>-81.893463134770002</v>
      </c>
      <c r="H12" s="2">
        <f t="shared" si="0"/>
        <v>29952</v>
      </c>
      <c r="I12">
        <f t="shared" si="1"/>
        <v>-92.04</v>
      </c>
      <c r="J12">
        <f t="shared" ref="J12:J51" si="2">(I12-G12)^2</f>
        <v>102.95221035747153</v>
      </c>
      <c r="K12">
        <f>(I12-AVERAGE($I$11:I$51))^2</f>
        <v>44.060453599048031</v>
      </c>
      <c r="L12">
        <f t="shared" ref="L12:L51" si="3">(I12-G12)</f>
        <v>-10.146536865230004</v>
      </c>
    </row>
    <row r="13" spans="1:15" x14ac:dyDescent="0.3">
      <c r="A13" s="2">
        <v>29269</v>
      </c>
      <c r="B13">
        <v>164.45</v>
      </c>
      <c r="C13">
        <v>-85.45</v>
      </c>
      <c r="D13">
        <v>-86.89</v>
      </c>
      <c r="F13">
        <v>33603</v>
      </c>
      <c r="G13">
        <v>-82.501991271969999</v>
      </c>
      <c r="H13" s="2">
        <f t="shared" si="0"/>
        <v>30317</v>
      </c>
      <c r="I13">
        <f t="shared" si="1"/>
        <v>-93.37</v>
      </c>
      <c r="J13">
        <f t="shared" si="2"/>
        <v>118.11361371253638</v>
      </c>
      <c r="K13">
        <f>(I13-AVERAGE($I$11:I$51))^2</f>
        <v>28.172792623438323</v>
      </c>
      <c r="L13">
        <f t="shared" si="3"/>
        <v>-10.868008728030006</v>
      </c>
    </row>
    <row r="14" spans="1:15" x14ac:dyDescent="0.3">
      <c r="A14" s="2">
        <v>29335</v>
      </c>
      <c r="B14">
        <v>166.4</v>
      </c>
      <c r="C14">
        <v>-87.4</v>
      </c>
      <c r="D14">
        <v>-88.84</v>
      </c>
      <c r="F14">
        <v>33968</v>
      </c>
      <c r="G14">
        <v>-83.552764892580001</v>
      </c>
      <c r="H14" s="2">
        <f t="shared" si="0"/>
        <v>30682</v>
      </c>
      <c r="I14">
        <f t="shared" si="1"/>
        <v>-90.14</v>
      </c>
      <c r="J14">
        <f t="shared" si="2"/>
        <v>43.391666360426576</v>
      </c>
      <c r="K14">
        <f>(I14-AVERAGE($I$11:I$51))^2</f>
        <v>72.894112135633449</v>
      </c>
      <c r="L14">
        <f t="shared" si="3"/>
        <v>-6.5872351074199997</v>
      </c>
    </row>
    <row r="15" spans="1:15" x14ac:dyDescent="0.3">
      <c r="A15" s="2">
        <v>29370</v>
      </c>
      <c r="B15">
        <v>166.3</v>
      </c>
      <c r="C15">
        <v>-87.3</v>
      </c>
      <c r="D15">
        <v>-88.74</v>
      </c>
      <c r="F15">
        <v>34334</v>
      </c>
      <c r="G15">
        <v>-84.23875427246</v>
      </c>
      <c r="H15" s="2">
        <f t="shared" si="0"/>
        <v>31048</v>
      </c>
      <c r="I15">
        <f t="shared" si="1"/>
        <v>-90.93</v>
      </c>
      <c r="J15">
        <f t="shared" si="2"/>
        <v>44.772769386322402</v>
      </c>
      <c r="K15">
        <f>(I15-AVERAGE($I$11:I$51))^2</f>
        <v>60.028480428316286</v>
      </c>
      <c r="L15">
        <f t="shared" si="3"/>
        <v>-6.6912457275400072</v>
      </c>
    </row>
    <row r="16" spans="1:15" x14ac:dyDescent="0.3">
      <c r="A16" s="2">
        <v>29402</v>
      </c>
      <c r="B16">
        <v>167.3</v>
      </c>
      <c r="C16">
        <v>-88.3</v>
      </c>
      <c r="D16">
        <v>-89.74</v>
      </c>
      <c r="F16">
        <v>34699</v>
      </c>
      <c r="G16">
        <v>-85.833267211909998</v>
      </c>
      <c r="H16" s="2">
        <f t="shared" si="0"/>
        <v>31413</v>
      </c>
      <c r="I16">
        <f t="shared" si="1"/>
        <v>-93.42</v>
      </c>
      <c r="J16">
        <f t="shared" si="2"/>
        <v>57.558514397879918</v>
      </c>
      <c r="K16">
        <f>(I16-AVERAGE($I$11:I$51))^2</f>
        <v>27.644512135633477</v>
      </c>
      <c r="L16">
        <f t="shared" si="3"/>
        <v>-7.5867327880900035</v>
      </c>
    </row>
    <row r="17" spans="1:12" x14ac:dyDescent="0.3">
      <c r="A17" s="2">
        <v>29620</v>
      </c>
      <c r="B17">
        <v>169.6</v>
      </c>
      <c r="C17">
        <v>-90.6</v>
      </c>
      <c r="D17">
        <v>-92.04</v>
      </c>
      <c r="F17">
        <v>35064</v>
      </c>
      <c r="G17">
        <v>-89.116287231450002</v>
      </c>
      <c r="H17" s="2">
        <f t="shared" si="0"/>
        <v>31778</v>
      </c>
      <c r="I17">
        <f t="shared" si="1"/>
        <v>-95.71</v>
      </c>
      <c r="J17">
        <f t="shared" si="2"/>
        <v>43.477048074139198</v>
      </c>
      <c r="K17">
        <f>(I17-AVERAGE($I$11:I$51))^2</f>
        <v>8.8078657941701426</v>
      </c>
      <c r="L17">
        <f t="shared" si="3"/>
        <v>-6.5937127685499917</v>
      </c>
    </row>
    <row r="18" spans="1:12" x14ac:dyDescent="0.3">
      <c r="A18" s="2">
        <v>29984</v>
      </c>
      <c r="B18">
        <v>170.93</v>
      </c>
      <c r="C18">
        <v>-91.93</v>
      </c>
      <c r="D18">
        <v>-93.37</v>
      </c>
      <c r="F18">
        <v>35429</v>
      </c>
      <c r="G18">
        <v>-90.664115905759999</v>
      </c>
      <c r="H18" s="2">
        <f t="shared" si="0"/>
        <v>32143</v>
      </c>
      <c r="I18">
        <f t="shared" si="1"/>
        <v>-97.75</v>
      </c>
      <c r="J18">
        <f t="shared" si="2"/>
        <v>50.209753397003439</v>
      </c>
      <c r="K18">
        <f>(I18-AVERAGE($I$11:I$51))^2</f>
        <v>0.86082189173110246</v>
      </c>
      <c r="L18">
        <f t="shared" si="3"/>
        <v>-7.0858840942400008</v>
      </c>
    </row>
    <row r="19" spans="1:12" x14ac:dyDescent="0.3">
      <c r="A19" s="2">
        <v>30357</v>
      </c>
      <c r="B19">
        <v>167.7</v>
      </c>
      <c r="C19">
        <v>-88.7</v>
      </c>
      <c r="D19">
        <v>-90.14</v>
      </c>
      <c r="F19">
        <v>35795</v>
      </c>
      <c r="G19">
        <v>-91.88719177246</v>
      </c>
      <c r="H19" s="2">
        <f t="shared" si="0"/>
        <v>32509</v>
      </c>
      <c r="I19">
        <f t="shared" si="1"/>
        <v>-99.65</v>
      </c>
      <c r="J19">
        <f t="shared" si="2"/>
        <v>60.261191577562812</v>
      </c>
      <c r="K19">
        <f>(I19-AVERAGE($I$11:I$51))^2</f>
        <v>0.9451633551457681</v>
      </c>
      <c r="L19">
        <f t="shared" si="3"/>
        <v>-7.7628082275400061</v>
      </c>
    </row>
    <row r="20" spans="1:12" x14ac:dyDescent="0.3">
      <c r="A20" s="2">
        <v>30715</v>
      </c>
      <c r="B20">
        <v>168.49</v>
      </c>
      <c r="C20">
        <v>-89.49</v>
      </c>
      <c r="D20">
        <v>-90.93</v>
      </c>
      <c r="F20">
        <v>36160</v>
      </c>
      <c r="G20">
        <v>-91.162979125980002</v>
      </c>
      <c r="H20" s="2">
        <f t="shared" si="0"/>
        <v>32874</v>
      </c>
      <c r="I20">
        <f t="shared" si="1"/>
        <v>-100.02</v>
      </c>
      <c r="J20">
        <f t="shared" si="2"/>
        <v>78.446818762825913</v>
      </c>
      <c r="K20">
        <f>(I20-AVERAGE($I$11:I$51))^2</f>
        <v>1.8014877453896527</v>
      </c>
      <c r="L20">
        <f t="shared" si="3"/>
        <v>-8.8570208740199945</v>
      </c>
    </row>
    <row r="21" spans="1:12" x14ac:dyDescent="0.3">
      <c r="A21" s="2">
        <v>31055</v>
      </c>
      <c r="B21">
        <v>170.82</v>
      </c>
      <c r="C21">
        <v>-91.82</v>
      </c>
      <c r="D21">
        <v>-93.26</v>
      </c>
      <c r="F21">
        <v>36525</v>
      </c>
      <c r="G21">
        <v>-90.762405395510001</v>
      </c>
      <c r="H21" s="2">
        <f t="shared" si="0"/>
        <v>33239</v>
      </c>
      <c r="I21">
        <f t="shared" si="1"/>
        <v>-102.09</v>
      </c>
      <c r="J21">
        <f t="shared" si="2"/>
        <v>128.31439952367103</v>
      </c>
      <c r="K21">
        <f>(I21-AVERAGE($I$11:I$51))^2</f>
        <v>11.643075550267758</v>
      </c>
      <c r="L21">
        <f t="shared" si="3"/>
        <v>-11.327594604490002</v>
      </c>
    </row>
    <row r="22" spans="1:12" x14ac:dyDescent="0.3">
      <c r="A22" s="2">
        <v>31125</v>
      </c>
      <c r="B22">
        <v>169.09</v>
      </c>
      <c r="C22">
        <v>-90.09</v>
      </c>
      <c r="D22">
        <v>-91.53</v>
      </c>
      <c r="F22">
        <v>36890</v>
      </c>
      <c r="G22">
        <v>-92.10482788086</v>
      </c>
      <c r="H22" s="2">
        <f t="shared" si="0"/>
        <v>33604</v>
      </c>
      <c r="I22">
        <f t="shared" si="1"/>
        <v>-104.28</v>
      </c>
      <c r="J22">
        <f t="shared" si="2"/>
        <v>148.23481613068401</v>
      </c>
      <c r="K22">
        <f>(I22-AVERAGE($I$11:I$51))^2</f>
        <v>31.384590184414112</v>
      </c>
      <c r="L22">
        <f t="shared" si="3"/>
        <v>-12.175172119140001</v>
      </c>
    </row>
    <row r="23" spans="1:12" x14ac:dyDescent="0.3">
      <c r="A23" s="2">
        <v>31132</v>
      </c>
      <c r="B23">
        <v>168.95</v>
      </c>
      <c r="C23">
        <v>-89.95</v>
      </c>
      <c r="D23">
        <v>-91.39</v>
      </c>
      <c r="F23">
        <v>37256</v>
      </c>
      <c r="G23">
        <v>-94.692008972170001</v>
      </c>
      <c r="H23" s="2">
        <f t="shared" si="0"/>
        <v>33970</v>
      </c>
      <c r="I23">
        <f t="shared" si="1"/>
        <v>-106.61</v>
      </c>
      <c r="J23">
        <f t="shared" si="2"/>
        <v>142.03851013943634</v>
      </c>
      <c r="K23">
        <f>(I23-AVERAGE($I$11:I$51))^2</f>
        <v>62.919719452706801</v>
      </c>
      <c r="L23">
        <f t="shared" si="3"/>
        <v>-11.917991027829999</v>
      </c>
    </row>
    <row r="24" spans="1:12" x14ac:dyDescent="0.3">
      <c r="A24" s="2">
        <v>31210</v>
      </c>
      <c r="B24">
        <v>170.61</v>
      </c>
      <c r="C24">
        <v>-91.61</v>
      </c>
      <c r="D24">
        <v>-93.05</v>
      </c>
      <c r="F24">
        <v>37621</v>
      </c>
      <c r="G24">
        <v>-94.523315429690001</v>
      </c>
      <c r="H24" s="2">
        <f t="shared" si="0"/>
        <v>34335</v>
      </c>
      <c r="I24">
        <f t="shared" si="1"/>
        <v>-105.76</v>
      </c>
      <c r="J24">
        <f t="shared" si="2"/>
        <v>126.26308013264293</v>
      </c>
      <c r="K24">
        <f>(I24-AVERAGE($I$11:I$51))^2</f>
        <v>50.157487745389801</v>
      </c>
      <c r="L24">
        <f t="shared" si="3"/>
        <v>-11.236684570310004</v>
      </c>
    </row>
    <row r="25" spans="1:12" x14ac:dyDescent="0.3">
      <c r="A25" s="2">
        <v>31218</v>
      </c>
      <c r="B25">
        <v>171.05</v>
      </c>
      <c r="C25">
        <v>-92.05</v>
      </c>
      <c r="D25">
        <v>-93.49</v>
      </c>
      <c r="F25">
        <v>37986</v>
      </c>
      <c r="G25">
        <v>-96.94319152832</v>
      </c>
      <c r="H25" s="2">
        <f t="shared" si="0"/>
        <v>34700</v>
      </c>
      <c r="I25">
        <f t="shared" si="1"/>
        <v>-106.74</v>
      </c>
      <c r="J25">
        <f t="shared" si="2"/>
        <v>95.977456230780916</v>
      </c>
      <c r="K25">
        <f>(I25-AVERAGE($I$11:I$51))^2</f>
        <v>64.998990184414041</v>
      </c>
      <c r="L25">
        <f t="shared" si="3"/>
        <v>-9.796808471679995</v>
      </c>
    </row>
    <row r="26" spans="1:12" x14ac:dyDescent="0.3">
      <c r="A26" s="2">
        <v>31239</v>
      </c>
      <c r="B26">
        <v>170.92</v>
      </c>
      <c r="C26">
        <v>-91.92</v>
      </c>
      <c r="D26">
        <v>-93.36</v>
      </c>
      <c r="F26">
        <v>38351</v>
      </c>
      <c r="G26">
        <v>-98.209846496579999</v>
      </c>
      <c r="H26" s="2">
        <f t="shared" si="0"/>
        <v>35065</v>
      </c>
      <c r="I26">
        <f t="shared" si="1"/>
        <v>-107.63</v>
      </c>
      <c r="J26">
        <f t="shared" si="2"/>
        <v>88.739292027996029</v>
      </c>
      <c r="K26">
        <f>(I26-AVERAGE($I$11:I$51))^2</f>
        <v>80.141797501487218</v>
      </c>
      <c r="L26">
        <f t="shared" si="3"/>
        <v>-9.4201535034199964</v>
      </c>
    </row>
    <row r="27" spans="1:12" x14ac:dyDescent="0.3">
      <c r="A27" s="2">
        <v>31279</v>
      </c>
      <c r="B27">
        <v>171.38</v>
      </c>
      <c r="C27">
        <v>-92.38</v>
      </c>
      <c r="D27">
        <v>-93.82</v>
      </c>
      <c r="F27">
        <v>38717</v>
      </c>
      <c r="G27">
        <v>-99.307662963870001</v>
      </c>
      <c r="H27" s="2">
        <f t="shared" si="0"/>
        <v>35431</v>
      </c>
      <c r="I27">
        <f t="shared" si="1"/>
        <v>-107.41</v>
      </c>
      <c r="J27">
        <f t="shared" si="2"/>
        <v>65.647865447043799</v>
      </c>
      <c r="K27">
        <f>(I27-AVERAGE($I$11:I$51))^2</f>
        <v>76.251231647828703</v>
      </c>
      <c r="L27">
        <f t="shared" si="3"/>
        <v>-8.1023370361299953</v>
      </c>
    </row>
    <row r="28" spans="1:12" x14ac:dyDescent="0.3">
      <c r="A28" s="2">
        <v>31307</v>
      </c>
      <c r="B28">
        <v>171.72</v>
      </c>
      <c r="C28">
        <v>-92.72</v>
      </c>
      <c r="D28">
        <v>-94.16</v>
      </c>
      <c r="F28">
        <v>39082</v>
      </c>
      <c r="G28">
        <v>-99.508499145510001</v>
      </c>
      <c r="H28" s="2">
        <f t="shared" si="0"/>
        <v>35796</v>
      </c>
      <c r="I28">
        <f t="shared" si="1"/>
        <v>-107.92</v>
      </c>
      <c r="J28">
        <f t="shared" si="2"/>
        <v>70.75334662508601</v>
      </c>
      <c r="K28">
        <f>(I28-AVERAGE($I$11:I$51))^2</f>
        <v>85.418170672219048</v>
      </c>
      <c r="L28">
        <f t="shared" si="3"/>
        <v>-8.4115008544900007</v>
      </c>
    </row>
    <row r="29" spans="1:12" x14ac:dyDescent="0.3">
      <c r="A29" s="2">
        <v>31328</v>
      </c>
      <c r="B29">
        <v>171.16</v>
      </c>
      <c r="C29">
        <v>-92.16</v>
      </c>
      <c r="D29">
        <v>-93.6</v>
      </c>
      <c r="F29">
        <v>39447</v>
      </c>
      <c r="G29">
        <v>-98.486114501949999</v>
      </c>
      <c r="H29" s="2">
        <f t="shared" si="0"/>
        <v>36161</v>
      </c>
      <c r="I29">
        <f t="shared" si="1"/>
        <v>-107.88</v>
      </c>
      <c r="J29">
        <f t="shared" si="2"/>
        <v>88.245084750474035</v>
      </c>
      <c r="K29">
        <f>(I29-AVERAGE($I$11:I$51))^2</f>
        <v>84.680395062462836</v>
      </c>
      <c r="L29">
        <f t="shared" si="3"/>
        <v>-9.3938854980499968</v>
      </c>
    </row>
    <row r="30" spans="1:12" x14ac:dyDescent="0.3">
      <c r="A30" s="2">
        <v>31370</v>
      </c>
      <c r="B30">
        <v>171</v>
      </c>
      <c r="C30">
        <v>-92</v>
      </c>
      <c r="D30">
        <v>-93.44</v>
      </c>
      <c r="F30">
        <v>39812</v>
      </c>
      <c r="G30">
        <v>-96.772010803219999</v>
      </c>
      <c r="H30" s="2">
        <f t="shared" si="0"/>
        <v>36526</v>
      </c>
      <c r="I30">
        <f t="shared" si="1"/>
        <v>-104.47</v>
      </c>
      <c r="J30">
        <f t="shared" si="2"/>
        <v>59.259037673741588</v>
      </c>
      <c r="K30">
        <f>(I30-AVERAGE($I$11:I$51))^2</f>
        <v>33.549524330755553</v>
      </c>
      <c r="L30">
        <f t="shared" si="3"/>
        <v>-7.69798919678</v>
      </c>
    </row>
    <row r="31" spans="1:12" x14ac:dyDescent="0.3">
      <c r="A31" s="2">
        <v>31397</v>
      </c>
      <c r="B31">
        <v>170.98</v>
      </c>
      <c r="C31">
        <v>-91.98</v>
      </c>
      <c r="D31">
        <v>-93.42</v>
      </c>
      <c r="F31">
        <v>40178</v>
      </c>
      <c r="G31">
        <v>-97.655799865719999</v>
      </c>
      <c r="H31" s="2">
        <f t="shared" si="0"/>
        <v>36892</v>
      </c>
      <c r="I31">
        <f t="shared" si="1"/>
        <v>-104.98</v>
      </c>
      <c r="J31">
        <f t="shared" si="2"/>
        <v>53.643907606987248</v>
      </c>
      <c r="K31">
        <f>(I31-AVERAGE($I$11:I$51))^2</f>
        <v>39.717663355145866</v>
      </c>
      <c r="L31">
        <f t="shared" si="3"/>
        <v>-7.3242001342800052</v>
      </c>
    </row>
    <row r="32" spans="1:12" x14ac:dyDescent="0.3">
      <c r="A32" s="2">
        <v>31420</v>
      </c>
      <c r="B32">
        <v>170.82</v>
      </c>
      <c r="C32">
        <v>-91.82</v>
      </c>
      <c r="D32">
        <v>-93.26</v>
      </c>
      <c r="F32">
        <v>40543</v>
      </c>
      <c r="G32">
        <v>-100.53192138670001</v>
      </c>
      <c r="H32" s="2">
        <f t="shared" si="0"/>
        <v>37257</v>
      </c>
      <c r="I32">
        <f t="shared" si="1"/>
        <v>-107.81</v>
      </c>
      <c r="J32">
        <f t="shared" si="2"/>
        <v>52.970428301374795</v>
      </c>
      <c r="K32">
        <f>(I32-AVERAGE($I$11:I$51))^2</f>
        <v>83.396987745389794</v>
      </c>
      <c r="L32">
        <f t="shared" si="3"/>
        <v>-7.2780786132999964</v>
      </c>
    </row>
    <row r="33" spans="1:12" x14ac:dyDescent="0.3">
      <c r="A33" s="2">
        <v>31467</v>
      </c>
      <c r="B33">
        <v>170.81</v>
      </c>
      <c r="C33">
        <v>-91.81</v>
      </c>
      <c r="D33">
        <v>-93.25</v>
      </c>
      <c r="F33">
        <v>40908</v>
      </c>
      <c r="G33">
        <v>-103.73705291749999</v>
      </c>
      <c r="H33" s="2">
        <f t="shared" si="0"/>
        <v>37622</v>
      </c>
      <c r="I33">
        <f t="shared" si="1"/>
        <v>-111.04</v>
      </c>
      <c r="J33">
        <f t="shared" si="2"/>
        <v>53.333036089795435</v>
      </c>
      <c r="K33">
        <f>(I33-AVERAGE($I$11:I$51))^2</f>
        <v>152.82386823319482</v>
      </c>
      <c r="L33">
        <f t="shared" si="3"/>
        <v>-7.3029470825000118</v>
      </c>
    </row>
    <row r="34" spans="1:12" x14ac:dyDescent="0.3">
      <c r="A34" s="2">
        <v>31489</v>
      </c>
      <c r="B34">
        <v>171.13</v>
      </c>
      <c r="C34">
        <v>-92.13</v>
      </c>
      <c r="D34">
        <v>-93.57</v>
      </c>
      <c r="F34">
        <v>41273</v>
      </c>
      <c r="G34">
        <v>-102.8007659912</v>
      </c>
      <c r="H34" s="2">
        <f t="shared" si="0"/>
        <v>37987</v>
      </c>
      <c r="I34">
        <f t="shared" si="1"/>
        <v>-109.21</v>
      </c>
      <c r="J34">
        <f t="shared" si="2"/>
        <v>41.078280579558502</v>
      </c>
      <c r="K34">
        <f>(I34-AVERAGE($I$11:I$51))^2</f>
        <v>110.92713408685304</v>
      </c>
      <c r="L34">
        <f t="shared" si="3"/>
        <v>-6.4092340087999986</v>
      </c>
    </row>
    <row r="35" spans="1:12" x14ac:dyDescent="0.3">
      <c r="A35" s="2">
        <v>31587</v>
      </c>
      <c r="B35">
        <v>170.42</v>
      </c>
      <c r="C35">
        <v>-91.42</v>
      </c>
      <c r="D35">
        <v>-92.86</v>
      </c>
      <c r="F35">
        <v>41639</v>
      </c>
      <c r="G35">
        <v>-104.3198623657</v>
      </c>
      <c r="H35" s="2">
        <f t="shared" si="0"/>
        <v>38353</v>
      </c>
      <c r="I35">
        <f t="shared" si="1"/>
        <v>-110</v>
      </c>
      <c r="J35">
        <f t="shared" si="2"/>
        <v>32.263963544591157</v>
      </c>
      <c r="K35">
        <f>(I35-AVERAGE($I$11:I$51))^2</f>
        <v>128.19210237953612</v>
      </c>
      <c r="L35">
        <f t="shared" si="3"/>
        <v>-5.6801376342999959</v>
      </c>
    </row>
    <row r="36" spans="1:12" x14ac:dyDescent="0.3">
      <c r="A36" s="2">
        <v>31616</v>
      </c>
      <c r="B36">
        <v>170.37</v>
      </c>
      <c r="C36">
        <v>-91.37</v>
      </c>
      <c r="D36">
        <v>-92.81</v>
      </c>
      <c r="F36">
        <v>42004</v>
      </c>
      <c r="G36">
        <v>-105.49304199220001</v>
      </c>
      <c r="H36" s="2">
        <f t="shared" si="0"/>
        <v>38718</v>
      </c>
      <c r="I36">
        <f t="shared" si="1"/>
        <v>-112.03</v>
      </c>
      <c r="J36">
        <f t="shared" si="2"/>
        <v>42.731819995740487</v>
      </c>
      <c r="K36">
        <f>(I36-AVERAGE($I$11:I$51))^2</f>
        <v>178.28111457465812</v>
      </c>
      <c r="L36">
        <f t="shared" si="3"/>
        <v>-6.5369580077999956</v>
      </c>
    </row>
    <row r="37" spans="1:12" x14ac:dyDescent="0.3">
      <c r="A37" s="2">
        <v>31635</v>
      </c>
      <c r="B37">
        <v>170.73</v>
      </c>
      <c r="C37">
        <v>-91.73</v>
      </c>
      <c r="D37">
        <v>-93.17</v>
      </c>
      <c r="F37">
        <v>42369</v>
      </c>
      <c r="G37">
        <v>-106.4284667969</v>
      </c>
      <c r="H37" s="2">
        <f t="shared" si="0"/>
        <v>39083</v>
      </c>
      <c r="I37">
        <f t="shared" si="1"/>
        <v>-112.41</v>
      </c>
      <c r="J37">
        <f t="shared" si="2"/>
        <v>35.778739459787744</v>
      </c>
      <c r="K37">
        <f>(I37-AVERAGE($I$11:I$51))^2</f>
        <v>188.57318286734093</v>
      </c>
      <c r="L37">
        <f t="shared" si="3"/>
        <v>-5.9815332030999997</v>
      </c>
    </row>
    <row r="38" spans="1:12" x14ac:dyDescent="0.3">
      <c r="A38" s="2">
        <v>31684</v>
      </c>
      <c r="B38">
        <v>171.6</v>
      </c>
      <c r="C38">
        <v>-92.6</v>
      </c>
      <c r="D38">
        <v>-94.04</v>
      </c>
      <c r="F38">
        <v>42734</v>
      </c>
      <c r="G38">
        <v>-109.7751998901</v>
      </c>
      <c r="H38" s="2">
        <f t="shared" si="0"/>
        <v>39448</v>
      </c>
      <c r="I38">
        <f t="shared" si="1"/>
        <v>-116.02</v>
      </c>
      <c r="J38">
        <f t="shared" si="2"/>
        <v>38.997528412607032</v>
      </c>
      <c r="K38">
        <f>(I38-AVERAGE($I$11:I$51))^2</f>
        <v>300.75173164782871</v>
      </c>
      <c r="L38">
        <f t="shared" si="3"/>
        <v>-6.2448001098999981</v>
      </c>
    </row>
    <row r="39" spans="1:12" x14ac:dyDescent="0.3">
      <c r="A39" s="2">
        <v>31733</v>
      </c>
      <c r="B39">
        <v>172.62</v>
      </c>
      <c r="C39">
        <v>-93.62</v>
      </c>
      <c r="D39">
        <v>-95.06</v>
      </c>
      <c r="F39">
        <v>43100</v>
      </c>
      <c r="G39">
        <v>-110.6249084473</v>
      </c>
      <c r="H39" s="2">
        <f t="shared" si="0"/>
        <v>39814</v>
      </c>
      <c r="I39">
        <f t="shared" si="1"/>
        <v>-117.72</v>
      </c>
      <c r="J39">
        <f t="shared" si="2"/>
        <v>50.340324141194863</v>
      </c>
      <c r="K39">
        <f>(I39-AVERAGE($I$11:I$51))^2</f>
        <v>362.605195062463</v>
      </c>
      <c r="L39">
        <f t="shared" si="3"/>
        <v>-7.0950915526999978</v>
      </c>
    </row>
    <row r="40" spans="1:12" x14ac:dyDescent="0.3">
      <c r="A40" s="2">
        <v>31764</v>
      </c>
      <c r="B40">
        <v>173.27</v>
      </c>
      <c r="C40">
        <v>-94.27</v>
      </c>
      <c r="D40">
        <v>-95.71</v>
      </c>
      <c r="F40">
        <v>43465</v>
      </c>
      <c r="G40">
        <v>-107.9961776733</v>
      </c>
      <c r="H40" s="2">
        <f t="shared" si="0"/>
        <v>40179</v>
      </c>
      <c r="I40">
        <f t="shared" si="1"/>
        <v>-113.76</v>
      </c>
      <c r="J40">
        <f t="shared" si="2"/>
        <v>33.2216478137655</v>
      </c>
      <c r="K40">
        <f>(I40-AVERAGE($I$11:I$51))^2</f>
        <v>227.47260969660948</v>
      </c>
      <c r="L40">
        <f t="shared" si="3"/>
        <v>-5.7638223267000086</v>
      </c>
    </row>
    <row r="41" spans="1:12" x14ac:dyDescent="0.3">
      <c r="A41" s="2">
        <v>31789</v>
      </c>
      <c r="B41">
        <v>173.6</v>
      </c>
      <c r="C41">
        <v>-94.6</v>
      </c>
      <c r="D41">
        <v>-96.04</v>
      </c>
      <c r="F41">
        <v>43830</v>
      </c>
      <c r="G41">
        <v>-95.742935180659998</v>
      </c>
      <c r="H41" s="2">
        <f t="shared" si="0"/>
        <v>40544</v>
      </c>
      <c r="I41">
        <f t="shared" si="1"/>
        <v>-99.84</v>
      </c>
      <c r="J41">
        <f t="shared" si="2"/>
        <v>16.785940133873549</v>
      </c>
      <c r="K41">
        <f>(I41-AVERAGE($I$11:I$51))^2</f>
        <v>1.3506975014872304</v>
      </c>
      <c r="L41">
        <f t="shared" si="3"/>
        <v>-4.0970648193400052</v>
      </c>
    </row>
    <row r="42" spans="1:12" x14ac:dyDescent="0.3">
      <c r="A42" s="2">
        <v>31832</v>
      </c>
      <c r="B42">
        <v>174.13</v>
      </c>
      <c r="C42">
        <v>-95.13</v>
      </c>
      <c r="D42">
        <v>-96.57</v>
      </c>
      <c r="F42">
        <v>44195</v>
      </c>
      <c r="G42">
        <v>-85.019187927250002</v>
      </c>
      <c r="H42" s="2">
        <f t="shared" si="0"/>
        <v>40909</v>
      </c>
      <c r="I42">
        <f t="shared" si="1"/>
        <v>-88.11</v>
      </c>
      <c r="J42">
        <f t="shared" si="2"/>
        <v>9.5531192690571363</v>
      </c>
      <c r="K42">
        <f>(I42-AVERAGE($I$11:I$51))^2</f>
        <v>111.6784999405115</v>
      </c>
      <c r="L42">
        <f t="shared" si="3"/>
        <v>-3.0908120727499977</v>
      </c>
    </row>
    <row r="43" spans="1:12" x14ac:dyDescent="0.3">
      <c r="A43" s="2">
        <v>31853</v>
      </c>
      <c r="B43">
        <v>174.7</v>
      </c>
      <c r="C43">
        <v>-95.7</v>
      </c>
      <c r="D43">
        <v>-97.14</v>
      </c>
      <c r="F43">
        <v>44561</v>
      </c>
      <c r="G43">
        <v>-82.451461791989999</v>
      </c>
      <c r="H43" s="2">
        <f t="shared" si="0"/>
        <v>41275</v>
      </c>
      <c r="I43">
        <f t="shared" si="1"/>
        <v>-85.58</v>
      </c>
      <c r="J43">
        <f t="shared" si="2"/>
        <v>9.7877513189784171</v>
      </c>
      <c r="K43">
        <f>(I43-AVERAGE($I$11:I$51))^2</f>
        <v>171.55249262343833</v>
      </c>
      <c r="L43">
        <f t="shared" si="3"/>
        <v>-3.1285382080099993</v>
      </c>
    </row>
    <row r="44" spans="1:12" x14ac:dyDescent="0.3">
      <c r="A44" s="2">
        <v>31903</v>
      </c>
      <c r="B44">
        <v>174.49</v>
      </c>
      <c r="C44">
        <v>-95.49</v>
      </c>
      <c r="D44">
        <v>-96.93</v>
      </c>
      <c r="F44">
        <v>44926</v>
      </c>
      <c r="G44">
        <v>-83.19189453125</v>
      </c>
      <c r="H44" s="2">
        <f t="shared" si="0"/>
        <v>41640</v>
      </c>
      <c r="I44">
        <f t="shared" si="1"/>
        <v>-85.31</v>
      </c>
      <c r="J44">
        <f t="shared" si="2"/>
        <v>4.4863707767486671</v>
      </c>
      <c r="K44">
        <f>(I44-AVERAGE($I$11:I$51))^2</f>
        <v>178.69820725758456</v>
      </c>
      <c r="L44">
        <f t="shared" si="3"/>
        <v>-2.1181054687500023</v>
      </c>
    </row>
    <row r="45" spans="1:12" x14ac:dyDescent="0.3">
      <c r="A45" s="2">
        <v>31945</v>
      </c>
      <c r="B45">
        <v>174.87</v>
      </c>
      <c r="C45">
        <v>-95.87</v>
      </c>
      <c r="D45">
        <v>-97.31</v>
      </c>
      <c r="F45">
        <v>45291</v>
      </c>
      <c r="G45">
        <v>-83.006439208979998</v>
      </c>
      <c r="H45" s="2">
        <f t="shared" si="0"/>
        <v>42005</v>
      </c>
      <c r="I45">
        <f t="shared" si="1"/>
        <v>-84.5</v>
      </c>
      <c r="J45">
        <f t="shared" si="2"/>
        <v>2.2307238364722939</v>
      </c>
      <c r="K45">
        <f>(I45-AVERAGE($I$11:I$51))^2</f>
        <v>201.01015116002364</v>
      </c>
      <c r="L45">
        <f t="shared" si="3"/>
        <v>-1.4935607910200019</v>
      </c>
    </row>
    <row r="46" spans="1:12" x14ac:dyDescent="0.3">
      <c r="A46" s="2">
        <v>31950</v>
      </c>
      <c r="B46">
        <v>174.7</v>
      </c>
      <c r="C46">
        <v>-95.7</v>
      </c>
      <c r="D46">
        <v>-97.14</v>
      </c>
      <c r="F46">
        <v>45656</v>
      </c>
      <c r="G46">
        <v>-81.466201782230002</v>
      </c>
      <c r="H46" s="2">
        <f t="shared" si="0"/>
        <v>42370</v>
      </c>
      <c r="I46">
        <f t="shared" si="1"/>
        <v>-85.35</v>
      </c>
      <c r="J46">
        <f t="shared" si="2"/>
        <v>15.083888596353372</v>
      </c>
      <c r="K46">
        <f>(I46-AVERAGE($I$11:I$51))^2</f>
        <v>177.63038286734087</v>
      </c>
      <c r="L46">
        <f t="shared" si="3"/>
        <v>-3.8837982177699928</v>
      </c>
    </row>
    <row r="47" spans="1:12" x14ac:dyDescent="0.3">
      <c r="A47" s="2">
        <v>31993</v>
      </c>
      <c r="B47">
        <v>175.25</v>
      </c>
      <c r="C47">
        <v>-96.25</v>
      </c>
      <c r="D47">
        <v>-97.69</v>
      </c>
      <c r="F47">
        <v>46022</v>
      </c>
      <c r="G47">
        <v>-80.384239196780001</v>
      </c>
      <c r="H47" s="2">
        <f t="shared" si="0"/>
        <v>42736</v>
      </c>
      <c r="I47">
        <f t="shared" si="1"/>
        <v>-82.93</v>
      </c>
      <c r="J47">
        <f t="shared" si="2"/>
        <v>6.4808980672113679</v>
      </c>
      <c r="K47">
        <f>(I47-AVERAGE($I$11:I$51))^2</f>
        <v>247.99335847709659</v>
      </c>
      <c r="L47">
        <f t="shared" si="3"/>
        <v>-2.5457608032200056</v>
      </c>
    </row>
    <row r="48" spans="1:12" x14ac:dyDescent="0.3">
      <c r="A48" s="2">
        <v>32041</v>
      </c>
      <c r="B48">
        <v>175.16</v>
      </c>
      <c r="C48">
        <v>-96.16</v>
      </c>
      <c r="D48">
        <v>-97.6</v>
      </c>
      <c r="F48">
        <v>46387</v>
      </c>
      <c r="G48">
        <v>-77.13575744629</v>
      </c>
      <c r="H48" s="2">
        <f t="shared" si="0"/>
        <v>43101</v>
      </c>
      <c r="I48">
        <f t="shared" si="1"/>
        <v>-82.19</v>
      </c>
      <c r="J48">
        <f t="shared" si="2"/>
        <v>25.545367791732954</v>
      </c>
      <c r="K48">
        <f>(I48-AVERAGE($I$11:I$51))^2</f>
        <v>271.84770969660906</v>
      </c>
      <c r="L48">
        <f t="shared" si="3"/>
        <v>-5.0542425537099973</v>
      </c>
    </row>
    <row r="49" spans="1:12" x14ac:dyDescent="0.3">
      <c r="A49" s="2">
        <v>32083</v>
      </c>
      <c r="B49">
        <v>175.21</v>
      </c>
      <c r="C49">
        <v>-96.21</v>
      </c>
      <c r="D49">
        <v>-97.65</v>
      </c>
      <c r="F49">
        <v>46752</v>
      </c>
      <c r="G49">
        <v>-78.026550292970001</v>
      </c>
      <c r="H49" s="2">
        <f t="shared" si="0"/>
        <v>43466</v>
      </c>
      <c r="I49">
        <f t="shared" si="1"/>
        <v>-82.69</v>
      </c>
      <c r="J49">
        <f t="shared" si="2"/>
        <v>21.747763169998166</v>
      </c>
      <c r="K49">
        <f>(I49-AVERAGE($I$11:I$51))^2</f>
        <v>255.60990481856027</v>
      </c>
      <c r="L49">
        <f t="shared" si="3"/>
        <v>-4.6634497070299972</v>
      </c>
    </row>
    <row r="50" spans="1:12" x14ac:dyDescent="0.3">
      <c r="A50" s="2">
        <v>32099</v>
      </c>
      <c r="B50">
        <v>175.31</v>
      </c>
      <c r="C50">
        <v>-96.31</v>
      </c>
      <c r="D50">
        <v>-97.75</v>
      </c>
      <c r="F50">
        <v>47117</v>
      </c>
      <c r="G50">
        <v>-76.244331359859999</v>
      </c>
      <c r="H50" s="2">
        <f t="shared" si="0"/>
        <v>43831</v>
      </c>
      <c r="I50">
        <f t="shared" si="1"/>
        <v>-82.54</v>
      </c>
      <c r="J50">
        <f t="shared" si="2"/>
        <v>39.635443626442331</v>
      </c>
      <c r="K50">
        <f>(I50-AVERAGE($I$11:I$51))^2</f>
        <v>260.42874628197461</v>
      </c>
      <c r="L50">
        <f t="shared" si="3"/>
        <v>-6.2956686401400077</v>
      </c>
    </row>
    <row r="51" spans="1:12" x14ac:dyDescent="0.3">
      <c r="A51" s="2">
        <v>32154</v>
      </c>
      <c r="B51">
        <v>175.9</v>
      </c>
      <c r="C51">
        <v>-96.9</v>
      </c>
      <c r="D51">
        <v>-98.34</v>
      </c>
      <c r="F51">
        <v>47483</v>
      </c>
      <c r="G51">
        <v>-82.995231628420001</v>
      </c>
      <c r="H51" s="2">
        <f t="shared" si="0"/>
        <v>44197</v>
      </c>
      <c r="I51">
        <f t="shared" si="1"/>
        <v>-81.510000000000005</v>
      </c>
      <c r="J51">
        <f t="shared" si="2"/>
        <v>2.2059129900591126</v>
      </c>
      <c r="K51">
        <f>(I51-AVERAGE($I$11:I$51))^2</f>
        <v>294.73352433075513</v>
      </c>
      <c r="L51">
        <f t="shared" si="3"/>
        <v>1.4852316284199958</v>
      </c>
    </row>
    <row r="52" spans="1:12" x14ac:dyDescent="0.3">
      <c r="A52" s="2">
        <v>32210</v>
      </c>
      <c r="B52">
        <v>176.95</v>
      </c>
      <c r="C52">
        <v>-97.95</v>
      </c>
      <c r="D52">
        <v>-99.39</v>
      </c>
      <c r="H52" s="2"/>
    </row>
    <row r="53" spans="1:12" x14ac:dyDescent="0.3">
      <c r="A53" s="2">
        <v>32216</v>
      </c>
      <c r="B53">
        <v>176.85</v>
      </c>
      <c r="C53">
        <v>-97.85</v>
      </c>
      <c r="D53">
        <v>-99.29</v>
      </c>
      <c r="H53" s="2"/>
    </row>
    <row r="54" spans="1:12" x14ac:dyDescent="0.3">
      <c r="A54" s="2">
        <v>32266</v>
      </c>
      <c r="B54">
        <v>177.16</v>
      </c>
      <c r="C54">
        <v>-98.16</v>
      </c>
      <c r="D54">
        <v>-99.6</v>
      </c>
      <c r="H54" s="2"/>
    </row>
    <row r="55" spans="1:12" x14ac:dyDescent="0.3">
      <c r="A55" s="2">
        <v>32324</v>
      </c>
      <c r="B55">
        <v>177.47</v>
      </c>
      <c r="C55">
        <v>-98.47</v>
      </c>
      <c r="D55">
        <v>-99.91</v>
      </c>
      <c r="H55" s="2"/>
    </row>
    <row r="56" spans="1:12" x14ac:dyDescent="0.3">
      <c r="A56" s="2">
        <v>32365</v>
      </c>
      <c r="B56">
        <v>177.5</v>
      </c>
      <c r="C56">
        <v>-98.5</v>
      </c>
      <c r="D56">
        <v>-99.94</v>
      </c>
      <c r="H56" s="2"/>
    </row>
    <row r="57" spans="1:12" x14ac:dyDescent="0.3">
      <c r="A57" s="2">
        <v>32428</v>
      </c>
      <c r="B57">
        <v>177.5</v>
      </c>
      <c r="C57">
        <v>-98.5</v>
      </c>
      <c r="D57">
        <v>-99.94</v>
      </c>
      <c r="H57" s="2"/>
    </row>
    <row r="58" spans="1:12" x14ac:dyDescent="0.3">
      <c r="A58" s="2">
        <v>32468</v>
      </c>
      <c r="B58">
        <v>177.3</v>
      </c>
      <c r="C58">
        <v>-98.3</v>
      </c>
      <c r="D58">
        <v>-99.74</v>
      </c>
      <c r="H58" s="2"/>
    </row>
    <row r="59" spans="1:12" x14ac:dyDescent="0.3">
      <c r="A59" s="2">
        <v>32490</v>
      </c>
      <c r="B59">
        <v>177.21</v>
      </c>
      <c r="C59">
        <v>-98.21</v>
      </c>
      <c r="D59">
        <v>-99.65</v>
      </c>
      <c r="H59" s="2"/>
    </row>
    <row r="60" spans="1:12" x14ac:dyDescent="0.3">
      <c r="A60" s="2">
        <v>32526</v>
      </c>
      <c r="B60">
        <v>177.3</v>
      </c>
      <c r="C60">
        <v>-98.3</v>
      </c>
      <c r="D60">
        <v>-99.74</v>
      </c>
      <c r="H60" s="2"/>
    </row>
    <row r="61" spans="1:12" x14ac:dyDescent="0.3">
      <c r="A61" s="2">
        <v>32588</v>
      </c>
      <c r="B61">
        <v>177.26</v>
      </c>
      <c r="C61">
        <v>-98.26</v>
      </c>
      <c r="D61">
        <v>-99.7</v>
      </c>
      <c r="H61" s="2"/>
    </row>
    <row r="62" spans="1:12" x14ac:dyDescent="0.3">
      <c r="A62" s="2">
        <v>32679</v>
      </c>
      <c r="B62">
        <v>177.49</v>
      </c>
      <c r="C62">
        <v>-98.49</v>
      </c>
      <c r="D62">
        <v>-99.93</v>
      </c>
      <c r="H62" s="2"/>
    </row>
    <row r="63" spans="1:12" x14ac:dyDescent="0.3">
      <c r="A63" s="2">
        <v>32770</v>
      </c>
      <c r="B63">
        <v>176.94</v>
      </c>
      <c r="C63">
        <v>-97.94</v>
      </c>
      <c r="D63">
        <v>-99.38</v>
      </c>
      <c r="H63" s="2"/>
    </row>
    <row r="64" spans="1:12" x14ac:dyDescent="0.3">
      <c r="A64" s="2">
        <v>32846</v>
      </c>
      <c r="B64">
        <v>177.58</v>
      </c>
      <c r="C64">
        <v>-98.58</v>
      </c>
      <c r="D64">
        <v>-100.02</v>
      </c>
      <c r="H64" s="2"/>
    </row>
    <row r="65" spans="1:8" x14ac:dyDescent="0.3">
      <c r="A65" s="2">
        <v>32944</v>
      </c>
      <c r="B65">
        <v>178.97</v>
      </c>
      <c r="C65">
        <v>-99.97</v>
      </c>
      <c r="D65">
        <v>-101.41</v>
      </c>
      <c r="H65" s="2"/>
    </row>
    <row r="66" spans="1:8" x14ac:dyDescent="0.3">
      <c r="A66" s="2">
        <v>33129</v>
      </c>
      <c r="B66">
        <v>179.65</v>
      </c>
      <c r="C66">
        <v>-100.65</v>
      </c>
      <c r="D66">
        <v>-102.09</v>
      </c>
      <c r="H66" s="2"/>
    </row>
    <row r="67" spans="1:8" x14ac:dyDescent="0.3">
      <c r="A67" s="2">
        <v>33325</v>
      </c>
      <c r="B67">
        <v>180.7</v>
      </c>
      <c r="C67">
        <v>-101.7</v>
      </c>
      <c r="D67">
        <v>-103.14</v>
      </c>
      <c r="H67" s="2"/>
    </row>
    <row r="68" spans="1:8" x14ac:dyDescent="0.3">
      <c r="A68" s="2">
        <v>33520</v>
      </c>
      <c r="B68">
        <v>181.84</v>
      </c>
      <c r="C68">
        <v>-102.84</v>
      </c>
      <c r="D68">
        <v>-104.28</v>
      </c>
      <c r="H68" s="2"/>
    </row>
    <row r="69" spans="1:8" x14ac:dyDescent="0.3">
      <c r="A69" s="2">
        <v>33679</v>
      </c>
      <c r="B69">
        <v>183.3</v>
      </c>
      <c r="C69">
        <v>-104.3</v>
      </c>
      <c r="D69">
        <v>-105.74</v>
      </c>
      <c r="H69" s="2"/>
    </row>
    <row r="70" spans="1:8" x14ac:dyDescent="0.3">
      <c r="A70" s="2">
        <v>33869</v>
      </c>
      <c r="B70">
        <v>183.99</v>
      </c>
      <c r="C70">
        <v>-104.99</v>
      </c>
      <c r="D70">
        <v>-106.43</v>
      </c>
      <c r="H70" s="2"/>
    </row>
    <row r="71" spans="1:8" x14ac:dyDescent="0.3">
      <c r="A71" s="2">
        <v>33892</v>
      </c>
      <c r="B71">
        <v>184.17</v>
      </c>
      <c r="C71">
        <v>-105.17</v>
      </c>
      <c r="D71">
        <v>-106.61</v>
      </c>
      <c r="H71" s="2"/>
    </row>
    <row r="72" spans="1:8" x14ac:dyDescent="0.3">
      <c r="A72" s="2">
        <v>34023</v>
      </c>
      <c r="B72">
        <v>183.54</v>
      </c>
      <c r="C72">
        <v>-104.54</v>
      </c>
      <c r="D72">
        <v>-105.98</v>
      </c>
      <c r="H72" s="2"/>
    </row>
    <row r="73" spans="1:8" x14ac:dyDescent="0.3">
      <c r="A73" s="2">
        <v>34093</v>
      </c>
      <c r="B73">
        <v>182.99</v>
      </c>
      <c r="C73">
        <v>-103.99</v>
      </c>
      <c r="D73">
        <v>-105.43</v>
      </c>
      <c r="H73" s="2"/>
    </row>
    <row r="74" spans="1:8" x14ac:dyDescent="0.3">
      <c r="A74" s="2">
        <v>34150</v>
      </c>
      <c r="B74">
        <v>182.68</v>
      </c>
      <c r="C74">
        <v>-103.68</v>
      </c>
      <c r="D74">
        <v>-105.12</v>
      </c>
      <c r="H74" s="2"/>
    </row>
    <row r="75" spans="1:8" x14ac:dyDescent="0.3">
      <c r="A75" s="2">
        <v>34201</v>
      </c>
      <c r="B75">
        <v>182.52</v>
      </c>
      <c r="C75">
        <v>-103.52</v>
      </c>
      <c r="D75">
        <v>-104.96</v>
      </c>
      <c r="H75" s="2"/>
    </row>
    <row r="76" spans="1:8" x14ac:dyDescent="0.3">
      <c r="A76" s="2">
        <v>34276</v>
      </c>
      <c r="B76">
        <v>182.96</v>
      </c>
      <c r="C76">
        <v>-103.96</v>
      </c>
      <c r="D76">
        <v>-105.4</v>
      </c>
      <c r="H76" s="2"/>
    </row>
    <row r="77" spans="1:8" x14ac:dyDescent="0.3">
      <c r="A77" s="2">
        <v>34317</v>
      </c>
      <c r="B77">
        <v>183.32</v>
      </c>
      <c r="C77">
        <v>-104.32</v>
      </c>
      <c r="D77">
        <v>-105.76</v>
      </c>
      <c r="H77" s="2"/>
    </row>
    <row r="78" spans="1:8" x14ac:dyDescent="0.3">
      <c r="A78" s="2">
        <v>34376</v>
      </c>
      <c r="B78">
        <v>184.12</v>
      </c>
      <c r="C78">
        <v>-105.12</v>
      </c>
      <c r="D78">
        <v>-106.56</v>
      </c>
      <c r="H78" s="2"/>
    </row>
    <row r="79" spans="1:8" x14ac:dyDescent="0.3">
      <c r="A79" s="2">
        <v>34437</v>
      </c>
      <c r="B79">
        <v>184.2</v>
      </c>
      <c r="C79">
        <v>-105.2</v>
      </c>
      <c r="D79">
        <v>-106.64</v>
      </c>
      <c r="H79" s="2"/>
    </row>
    <row r="80" spans="1:8" x14ac:dyDescent="0.3">
      <c r="A80" s="2">
        <v>34505</v>
      </c>
      <c r="B80">
        <v>184.5</v>
      </c>
      <c r="C80">
        <v>-105.5</v>
      </c>
      <c r="D80">
        <v>-106.94</v>
      </c>
      <c r="H80" s="2"/>
    </row>
    <row r="81" spans="1:8" x14ac:dyDescent="0.3">
      <c r="A81" s="2">
        <v>34558</v>
      </c>
      <c r="B81">
        <v>184.49</v>
      </c>
      <c r="C81">
        <v>-105.49</v>
      </c>
      <c r="D81">
        <v>-106.93</v>
      </c>
      <c r="H81" s="2"/>
    </row>
    <row r="82" spans="1:8" x14ac:dyDescent="0.3">
      <c r="A82" s="2">
        <v>34652</v>
      </c>
      <c r="B82">
        <v>184.3</v>
      </c>
      <c r="C82">
        <v>-105.3</v>
      </c>
      <c r="D82">
        <v>-106.74</v>
      </c>
      <c r="H82" s="2"/>
    </row>
    <row r="83" spans="1:8" x14ac:dyDescent="0.3">
      <c r="A83" s="2">
        <v>34710</v>
      </c>
      <c r="B83">
        <v>184.82</v>
      </c>
      <c r="C83">
        <v>-105.82</v>
      </c>
      <c r="D83">
        <v>-107.26</v>
      </c>
    </row>
    <row r="84" spans="1:8" x14ac:dyDescent="0.3">
      <c r="A84" s="2">
        <v>34772</v>
      </c>
      <c r="B84">
        <v>184.88</v>
      </c>
      <c r="C84">
        <v>-105.88</v>
      </c>
      <c r="D84">
        <v>-107.32</v>
      </c>
    </row>
    <row r="85" spans="1:8" x14ac:dyDescent="0.3">
      <c r="A85" s="2">
        <v>34824</v>
      </c>
      <c r="B85">
        <v>184.42</v>
      </c>
      <c r="C85">
        <v>-105.42</v>
      </c>
      <c r="D85">
        <v>-106.86</v>
      </c>
    </row>
    <row r="86" spans="1:8" x14ac:dyDescent="0.3">
      <c r="A86" s="2">
        <v>34899</v>
      </c>
      <c r="B86">
        <v>184.78</v>
      </c>
      <c r="C86">
        <v>-105.78</v>
      </c>
      <c r="D86">
        <v>-107.22</v>
      </c>
    </row>
    <row r="87" spans="1:8" x14ac:dyDescent="0.3">
      <c r="A87" s="2">
        <v>34983</v>
      </c>
      <c r="B87">
        <v>185.19</v>
      </c>
      <c r="C87">
        <v>-106.19</v>
      </c>
      <c r="D87">
        <v>-107.63</v>
      </c>
    </row>
    <row r="88" spans="1:8" x14ac:dyDescent="0.3">
      <c r="A88" s="2">
        <v>35074</v>
      </c>
      <c r="B88">
        <v>184.63</v>
      </c>
      <c r="C88">
        <v>-105.63</v>
      </c>
      <c r="D88">
        <v>-107.07</v>
      </c>
    </row>
    <row r="89" spans="1:8" x14ac:dyDescent="0.3">
      <c r="A89" s="2">
        <v>35164</v>
      </c>
      <c r="B89">
        <v>184.03</v>
      </c>
      <c r="C89">
        <v>-105.03</v>
      </c>
      <c r="D89">
        <v>-106.47</v>
      </c>
    </row>
    <row r="90" spans="1:8" x14ac:dyDescent="0.3">
      <c r="A90" s="2">
        <v>35257</v>
      </c>
      <c r="B90">
        <v>185.34</v>
      </c>
      <c r="C90">
        <v>-106.34</v>
      </c>
      <c r="D90">
        <v>-107.78</v>
      </c>
    </row>
    <row r="91" spans="1:8" x14ac:dyDescent="0.3">
      <c r="A91" s="2">
        <v>35356</v>
      </c>
      <c r="B91">
        <v>184.97</v>
      </c>
      <c r="C91">
        <v>-105.97</v>
      </c>
      <c r="D91">
        <v>-107.41</v>
      </c>
    </row>
    <row r="92" spans="1:8" x14ac:dyDescent="0.3">
      <c r="A92" s="2">
        <v>35457</v>
      </c>
      <c r="B92">
        <v>184.36</v>
      </c>
      <c r="C92">
        <v>-105.36</v>
      </c>
      <c r="D92">
        <v>-106.8</v>
      </c>
    </row>
    <row r="93" spans="1:8" x14ac:dyDescent="0.3">
      <c r="A93" s="2">
        <v>35523</v>
      </c>
      <c r="B93">
        <v>183.52</v>
      </c>
      <c r="C93">
        <v>-104.52</v>
      </c>
      <c r="D93">
        <v>-105.96</v>
      </c>
    </row>
    <row r="94" spans="1:8" x14ac:dyDescent="0.3">
      <c r="A94" s="2">
        <v>35634</v>
      </c>
      <c r="B94">
        <v>183.96</v>
      </c>
      <c r="C94">
        <v>-104.96</v>
      </c>
      <c r="D94">
        <v>-106.4</v>
      </c>
    </row>
    <row r="95" spans="1:8" x14ac:dyDescent="0.3">
      <c r="A95" s="2">
        <v>35740</v>
      </c>
      <c r="B95">
        <v>185.48</v>
      </c>
      <c r="C95">
        <v>-106.48</v>
      </c>
      <c r="D95">
        <v>-107.92</v>
      </c>
    </row>
    <row r="96" spans="1:8" x14ac:dyDescent="0.3">
      <c r="A96" s="2">
        <v>35816</v>
      </c>
      <c r="B96">
        <v>185.46</v>
      </c>
      <c r="C96">
        <v>-106.46</v>
      </c>
      <c r="D96">
        <v>-107.9</v>
      </c>
    </row>
    <row r="97" spans="1:4" x14ac:dyDescent="0.3">
      <c r="A97" s="2">
        <v>35920</v>
      </c>
      <c r="B97">
        <v>185.16</v>
      </c>
      <c r="C97">
        <v>-106.16</v>
      </c>
      <c r="D97">
        <v>-107.6</v>
      </c>
    </row>
    <row r="98" spans="1:4" x14ac:dyDescent="0.3">
      <c r="A98" s="2">
        <v>35990</v>
      </c>
      <c r="B98">
        <v>185.5</v>
      </c>
      <c r="C98">
        <v>-106.5</v>
      </c>
      <c r="D98">
        <v>-107.94</v>
      </c>
    </row>
    <row r="99" spans="1:4" x14ac:dyDescent="0.3">
      <c r="A99" s="2">
        <v>36097</v>
      </c>
      <c r="B99">
        <v>185.44</v>
      </c>
      <c r="C99">
        <v>-106.44</v>
      </c>
      <c r="D99">
        <v>-107.88</v>
      </c>
    </row>
    <row r="100" spans="1:4" x14ac:dyDescent="0.3">
      <c r="A100" s="2">
        <v>36165</v>
      </c>
      <c r="B100">
        <v>184.49</v>
      </c>
      <c r="C100">
        <v>-105.49</v>
      </c>
      <c r="D100">
        <v>-106.93</v>
      </c>
    </row>
    <row r="101" spans="1:4" x14ac:dyDescent="0.3">
      <c r="A101" s="2">
        <v>36264</v>
      </c>
      <c r="B101">
        <v>183.98</v>
      </c>
      <c r="C101">
        <v>-104.98</v>
      </c>
      <c r="D101">
        <v>-106.42</v>
      </c>
    </row>
    <row r="102" spans="1:4" x14ac:dyDescent="0.3">
      <c r="A102" s="2">
        <v>36348</v>
      </c>
      <c r="B102">
        <v>183.84</v>
      </c>
      <c r="C102">
        <v>-104.84</v>
      </c>
      <c r="D102">
        <v>-106.28</v>
      </c>
    </row>
    <row r="103" spans="1:4" x14ac:dyDescent="0.3">
      <c r="A103" s="2">
        <v>36494</v>
      </c>
      <c r="B103">
        <v>182.03</v>
      </c>
      <c r="C103">
        <v>-103.03</v>
      </c>
      <c r="D103">
        <v>-104.47</v>
      </c>
    </row>
    <row r="104" spans="1:4" x14ac:dyDescent="0.3">
      <c r="A104" s="2">
        <v>36536</v>
      </c>
      <c r="B104">
        <v>181.99</v>
      </c>
      <c r="C104">
        <v>-102.99</v>
      </c>
      <c r="D104">
        <v>-104.43</v>
      </c>
    </row>
    <row r="105" spans="1:4" x14ac:dyDescent="0.3">
      <c r="A105" s="2">
        <v>36636</v>
      </c>
      <c r="B105">
        <v>181.69</v>
      </c>
      <c r="C105">
        <v>-102.69</v>
      </c>
      <c r="D105">
        <v>-104.13</v>
      </c>
    </row>
    <row r="106" spans="1:4" x14ac:dyDescent="0.3">
      <c r="A106" s="2">
        <v>36720</v>
      </c>
      <c r="B106">
        <v>182.08</v>
      </c>
      <c r="C106">
        <v>-103.08</v>
      </c>
      <c r="D106">
        <v>-104.52</v>
      </c>
    </row>
    <row r="107" spans="1:4" x14ac:dyDescent="0.3">
      <c r="A107" s="2">
        <v>36832</v>
      </c>
      <c r="B107">
        <v>182.54</v>
      </c>
      <c r="C107">
        <v>-103.54</v>
      </c>
      <c r="D107">
        <v>-104.98</v>
      </c>
    </row>
    <row r="108" spans="1:4" x14ac:dyDescent="0.3">
      <c r="A108" s="2">
        <v>36938</v>
      </c>
      <c r="B108">
        <v>182.77</v>
      </c>
      <c r="C108">
        <v>-103.77</v>
      </c>
      <c r="D108">
        <v>-105.21</v>
      </c>
    </row>
    <row r="109" spans="1:4" x14ac:dyDescent="0.3">
      <c r="A109" s="2">
        <v>37007</v>
      </c>
      <c r="B109">
        <v>183.04</v>
      </c>
      <c r="C109">
        <v>-104.04</v>
      </c>
      <c r="D109">
        <v>-105.48</v>
      </c>
    </row>
    <row r="110" spans="1:4" x14ac:dyDescent="0.3">
      <c r="A110" s="2">
        <v>37084</v>
      </c>
      <c r="B110">
        <v>183.93</v>
      </c>
      <c r="C110">
        <v>-104.93</v>
      </c>
      <c r="D110">
        <v>-106.37</v>
      </c>
    </row>
    <row r="111" spans="1:4" x14ac:dyDescent="0.3">
      <c r="A111" s="2">
        <v>37193</v>
      </c>
      <c r="B111">
        <v>185.37</v>
      </c>
      <c r="C111">
        <v>-106.37</v>
      </c>
      <c r="D111">
        <v>-107.81</v>
      </c>
    </row>
    <row r="112" spans="1:4" x14ac:dyDescent="0.3">
      <c r="A112" s="2">
        <v>37279</v>
      </c>
      <c r="B112">
        <v>186.48</v>
      </c>
      <c r="C112">
        <v>-107.48</v>
      </c>
      <c r="D112">
        <v>-108.92</v>
      </c>
    </row>
    <row r="113" spans="1:4" x14ac:dyDescent="0.3">
      <c r="A113" s="2">
        <v>37358</v>
      </c>
      <c r="B113">
        <v>187.62</v>
      </c>
      <c r="C113">
        <v>-108.62</v>
      </c>
      <c r="D113">
        <v>-110.06</v>
      </c>
    </row>
    <row r="114" spans="1:4" x14ac:dyDescent="0.3">
      <c r="A114" s="2">
        <v>37447</v>
      </c>
      <c r="B114">
        <v>187.89</v>
      </c>
      <c r="C114">
        <v>-108.89</v>
      </c>
      <c r="D114">
        <v>-110.33</v>
      </c>
    </row>
    <row r="115" spans="1:4" x14ac:dyDescent="0.3">
      <c r="A115" s="2">
        <v>37552</v>
      </c>
      <c r="B115">
        <v>188.6</v>
      </c>
      <c r="C115">
        <v>-109.6</v>
      </c>
      <c r="D115">
        <v>-111.04</v>
      </c>
    </row>
    <row r="116" spans="1:4" x14ac:dyDescent="0.3">
      <c r="A116" s="2">
        <v>37630</v>
      </c>
      <c r="B116">
        <v>187.88</v>
      </c>
      <c r="C116">
        <v>-108.88</v>
      </c>
      <c r="D116">
        <v>-110.32</v>
      </c>
    </row>
    <row r="117" spans="1:4" x14ac:dyDescent="0.3">
      <c r="A117" s="2">
        <v>37732</v>
      </c>
      <c r="B117">
        <v>187.29</v>
      </c>
      <c r="C117">
        <v>-108.29</v>
      </c>
      <c r="D117">
        <v>-109.73</v>
      </c>
    </row>
    <row r="118" spans="1:4" x14ac:dyDescent="0.3">
      <c r="A118" s="2">
        <v>37812</v>
      </c>
      <c r="B118">
        <v>187.09</v>
      </c>
      <c r="C118">
        <v>-108.09</v>
      </c>
      <c r="D118">
        <v>-109.53</v>
      </c>
    </row>
    <row r="119" spans="1:4" x14ac:dyDescent="0.3">
      <c r="A119" s="2">
        <v>37935</v>
      </c>
      <c r="B119">
        <v>186.77</v>
      </c>
      <c r="C119">
        <v>-107.77</v>
      </c>
      <c r="D119">
        <v>-109.21</v>
      </c>
    </row>
    <row r="120" spans="1:4" x14ac:dyDescent="0.3">
      <c r="A120" s="2">
        <v>37998</v>
      </c>
      <c r="B120">
        <v>186.63</v>
      </c>
      <c r="C120">
        <v>-107.63</v>
      </c>
      <c r="D120">
        <v>-109.07</v>
      </c>
    </row>
    <row r="121" spans="1:4" x14ac:dyDescent="0.3">
      <c r="A121" s="2">
        <v>38096</v>
      </c>
      <c r="B121">
        <v>186.82</v>
      </c>
      <c r="C121">
        <v>-107.82</v>
      </c>
      <c r="D121">
        <v>-109.26</v>
      </c>
    </row>
    <row r="122" spans="1:4" x14ac:dyDescent="0.3">
      <c r="A122" s="2">
        <v>38180</v>
      </c>
      <c r="B122">
        <v>187.46</v>
      </c>
      <c r="C122">
        <v>-108.46</v>
      </c>
      <c r="D122">
        <v>-109.9</v>
      </c>
    </row>
    <row r="123" spans="1:4" x14ac:dyDescent="0.3">
      <c r="A123" s="2">
        <v>38309</v>
      </c>
      <c r="B123">
        <v>187.56</v>
      </c>
      <c r="C123">
        <v>-108.56</v>
      </c>
      <c r="D123">
        <v>-110</v>
      </c>
    </row>
    <row r="124" spans="1:4" x14ac:dyDescent="0.3">
      <c r="A124" s="2">
        <v>38373</v>
      </c>
      <c r="B124">
        <v>187.63</v>
      </c>
      <c r="C124">
        <v>-108.63</v>
      </c>
      <c r="D124">
        <v>-110.07</v>
      </c>
    </row>
    <row r="125" spans="1:4" x14ac:dyDescent="0.3">
      <c r="A125" s="2">
        <v>38457</v>
      </c>
      <c r="B125">
        <v>187.82</v>
      </c>
      <c r="C125">
        <v>-108.82</v>
      </c>
      <c r="D125">
        <v>-110.26</v>
      </c>
    </row>
    <row r="126" spans="1:4" x14ac:dyDescent="0.3">
      <c r="A126" s="2">
        <v>38545</v>
      </c>
      <c r="B126">
        <v>188.53</v>
      </c>
      <c r="C126">
        <v>-109.53</v>
      </c>
      <c r="D126">
        <v>-110.97</v>
      </c>
    </row>
    <row r="127" spans="1:4" x14ac:dyDescent="0.3">
      <c r="A127" s="2">
        <v>38650</v>
      </c>
      <c r="B127">
        <v>189.59</v>
      </c>
      <c r="C127">
        <v>-110.59</v>
      </c>
      <c r="D127">
        <v>-112.03</v>
      </c>
    </row>
    <row r="128" spans="1:4" x14ac:dyDescent="0.3">
      <c r="A128" s="2">
        <v>38727</v>
      </c>
      <c r="B128">
        <v>190.05</v>
      </c>
      <c r="C128">
        <v>-111.05</v>
      </c>
      <c r="D128">
        <v>-112.49</v>
      </c>
    </row>
    <row r="129" spans="1:4" x14ac:dyDescent="0.3">
      <c r="A129" s="2">
        <v>38831</v>
      </c>
      <c r="B129">
        <v>190.29</v>
      </c>
      <c r="C129">
        <v>-111.29</v>
      </c>
      <c r="D129">
        <v>-112.73</v>
      </c>
    </row>
    <row r="130" spans="1:4" x14ac:dyDescent="0.3">
      <c r="A130" s="2">
        <v>38908</v>
      </c>
      <c r="B130">
        <v>190.19</v>
      </c>
      <c r="C130">
        <v>-111.19</v>
      </c>
      <c r="D130">
        <v>-112.63</v>
      </c>
    </row>
    <row r="131" spans="1:4" x14ac:dyDescent="0.3">
      <c r="A131" s="2">
        <v>39030</v>
      </c>
      <c r="B131">
        <v>189.97</v>
      </c>
      <c r="C131">
        <v>-110.97</v>
      </c>
      <c r="D131">
        <v>-112.41</v>
      </c>
    </row>
    <row r="132" spans="1:4" x14ac:dyDescent="0.3">
      <c r="A132" s="2">
        <v>39091</v>
      </c>
      <c r="B132">
        <v>190.21</v>
      </c>
      <c r="C132">
        <v>-111.21</v>
      </c>
      <c r="D132">
        <v>-112.65</v>
      </c>
    </row>
    <row r="133" spans="1:4" x14ac:dyDescent="0.3">
      <c r="A133" s="2">
        <v>39211</v>
      </c>
      <c r="B133">
        <v>191.3</v>
      </c>
      <c r="C133">
        <v>-112.3</v>
      </c>
      <c r="D133">
        <v>-113.74</v>
      </c>
    </row>
    <row r="134" spans="1:4" x14ac:dyDescent="0.3">
      <c r="A134" s="2">
        <v>39286</v>
      </c>
      <c r="B134">
        <v>191.96</v>
      </c>
      <c r="C134">
        <v>-112.96</v>
      </c>
      <c r="D134">
        <v>-114.4</v>
      </c>
    </row>
    <row r="135" spans="1:4" x14ac:dyDescent="0.3">
      <c r="A135" s="2">
        <v>39377</v>
      </c>
      <c r="B135">
        <v>193.58</v>
      </c>
      <c r="C135">
        <v>-114.58</v>
      </c>
      <c r="D135">
        <v>-116.02</v>
      </c>
    </row>
    <row r="136" spans="1:4" x14ac:dyDescent="0.3">
      <c r="A136" s="2">
        <v>39470</v>
      </c>
      <c r="B136">
        <v>193.7</v>
      </c>
      <c r="C136">
        <v>-114.7</v>
      </c>
      <c r="D136">
        <v>-116.14</v>
      </c>
    </row>
    <row r="137" spans="1:4" x14ac:dyDescent="0.3">
      <c r="A137" s="2">
        <v>39568</v>
      </c>
      <c r="B137">
        <v>193.99</v>
      </c>
      <c r="C137">
        <v>-114.99</v>
      </c>
      <c r="D137">
        <v>-116.43</v>
      </c>
    </row>
    <row r="138" spans="1:4" x14ac:dyDescent="0.3">
      <c r="A138" s="2">
        <v>39650</v>
      </c>
      <c r="B138">
        <v>194.8</v>
      </c>
      <c r="C138">
        <v>-115.8</v>
      </c>
      <c r="D138">
        <v>-117.24</v>
      </c>
    </row>
    <row r="139" spans="1:4" x14ac:dyDescent="0.3">
      <c r="A139" s="2">
        <v>39744</v>
      </c>
      <c r="B139">
        <v>195.28</v>
      </c>
      <c r="C139">
        <v>-116.28</v>
      </c>
      <c r="D139">
        <v>-117.72</v>
      </c>
    </row>
    <row r="140" spans="1:4" x14ac:dyDescent="0.3">
      <c r="A140" s="2">
        <v>39868</v>
      </c>
      <c r="B140">
        <v>194.31</v>
      </c>
      <c r="C140">
        <v>-115.31</v>
      </c>
      <c r="D140">
        <v>-116.75</v>
      </c>
    </row>
    <row r="141" spans="1:4" x14ac:dyDescent="0.3">
      <c r="A141" s="2">
        <v>39939</v>
      </c>
      <c r="B141">
        <v>191.67</v>
      </c>
      <c r="C141">
        <v>-112.67</v>
      </c>
      <c r="D141">
        <v>-114.11</v>
      </c>
    </row>
    <row r="142" spans="1:4" x14ac:dyDescent="0.3">
      <c r="A142" s="2">
        <v>40051</v>
      </c>
      <c r="B142">
        <v>190.95</v>
      </c>
      <c r="C142">
        <v>-111.95</v>
      </c>
      <c r="D142">
        <v>-113.39</v>
      </c>
    </row>
    <row r="143" spans="1:4" x14ac:dyDescent="0.3">
      <c r="A143" s="2">
        <v>40134</v>
      </c>
      <c r="B143">
        <v>191.32</v>
      </c>
      <c r="C143">
        <v>-112.32</v>
      </c>
      <c r="D143">
        <v>-113.76</v>
      </c>
    </row>
    <row r="144" spans="1:4" x14ac:dyDescent="0.3">
      <c r="A144" s="2">
        <v>40245</v>
      </c>
      <c r="B144">
        <v>190.22</v>
      </c>
      <c r="C144">
        <v>-111.22</v>
      </c>
      <c r="D144">
        <v>-112.66</v>
      </c>
    </row>
    <row r="145" spans="1:4" x14ac:dyDescent="0.3">
      <c r="A145" s="2">
        <v>40332</v>
      </c>
      <c r="B145">
        <v>186.6</v>
      </c>
      <c r="C145">
        <v>-107.6</v>
      </c>
      <c r="D145">
        <v>-109.04</v>
      </c>
    </row>
    <row r="146" spans="1:4" x14ac:dyDescent="0.3">
      <c r="A146" s="2">
        <v>40422</v>
      </c>
      <c r="B146">
        <v>180.98</v>
      </c>
      <c r="C146">
        <v>-101.98</v>
      </c>
      <c r="D146">
        <v>-103.42</v>
      </c>
    </row>
    <row r="147" spans="1:4" x14ac:dyDescent="0.3">
      <c r="A147" s="2">
        <v>40490</v>
      </c>
      <c r="B147">
        <v>177.4</v>
      </c>
      <c r="C147">
        <v>-98.4</v>
      </c>
      <c r="D147">
        <v>-99.84</v>
      </c>
    </row>
    <row r="148" spans="1:4" x14ac:dyDescent="0.3">
      <c r="A148" s="2">
        <v>40589</v>
      </c>
      <c r="B148">
        <v>172.3</v>
      </c>
      <c r="C148">
        <v>-93.3</v>
      </c>
      <c r="D148">
        <v>-94.74</v>
      </c>
    </row>
    <row r="149" spans="1:4" x14ac:dyDescent="0.3">
      <c r="A149" s="2">
        <v>40652</v>
      </c>
      <c r="B149">
        <v>169.9</v>
      </c>
      <c r="C149">
        <v>-90.9</v>
      </c>
      <c r="D149">
        <v>-92.34</v>
      </c>
    </row>
    <row r="150" spans="1:4" x14ac:dyDescent="0.3">
      <c r="A150" s="2">
        <v>40737</v>
      </c>
      <c r="B150">
        <v>167.7</v>
      </c>
      <c r="C150">
        <v>-88.7</v>
      </c>
      <c r="D150">
        <v>-90.14</v>
      </c>
    </row>
    <row r="151" spans="1:4" x14ac:dyDescent="0.3">
      <c r="A151" s="2">
        <v>40841</v>
      </c>
      <c r="B151">
        <v>165.67</v>
      </c>
      <c r="C151">
        <v>-86.67</v>
      </c>
      <c r="D151">
        <v>-88.11</v>
      </c>
    </row>
    <row r="152" spans="1:4" x14ac:dyDescent="0.3">
      <c r="A152" s="2">
        <v>40933</v>
      </c>
      <c r="B152">
        <v>162.94999999999899</v>
      </c>
      <c r="C152">
        <v>-83.95</v>
      </c>
      <c r="D152">
        <v>-85.39</v>
      </c>
    </row>
    <row r="153" spans="1:4" x14ac:dyDescent="0.3">
      <c r="A153" s="2">
        <v>41052</v>
      </c>
      <c r="B153">
        <v>160.5</v>
      </c>
      <c r="C153">
        <v>-81.5</v>
      </c>
      <c r="D153">
        <v>-82.94</v>
      </c>
    </row>
    <row r="154" spans="1:4" x14ac:dyDescent="0.3">
      <c r="A154" s="2">
        <v>41116</v>
      </c>
      <c r="B154">
        <v>161.85</v>
      </c>
      <c r="C154">
        <v>-82.85</v>
      </c>
      <c r="D154">
        <v>-84.29</v>
      </c>
    </row>
    <row r="155" spans="1:4" x14ac:dyDescent="0.3">
      <c r="A155" s="2">
        <v>41219</v>
      </c>
      <c r="B155">
        <v>163.13999999999899</v>
      </c>
      <c r="C155">
        <v>-84.14</v>
      </c>
      <c r="D155">
        <v>-85.58</v>
      </c>
    </row>
    <row r="156" spans="1:4" x14ac:dyDescent="0.3">
      <c r="A156" s="2">
        <v>41354</v>
      </c>
      <c r="B156">
        <v>163.30000000000001</v>
      </c>
      <c r="C156">
        <v>-84.3</v>
      </c>
      <c r="D156">
        <v>-85.74</v>
      </c>
    </row>
    <row r="157" spans="1:4" x14ac:dyDescent="0.3">
      <c r="A157" s="2">
        <v>41416</v>
      </c>
      <c r="B157">
        <v>163.38999999999899</v>
      </c>
      <c r="C157">
        <v>-84.39</v>
      </c>
      <c r="D157">
        <v>-85.83</v>
      </c>
    </row>
    <row r="158" spans="1:4" x14ac:dyDescent="0.3">
      <c r="A158" s="2">
        <v>41515</v>
      </c>
      <c r="B158">
        <v>163.52000000000001</v>
      </c>
      <c r="C158">
        <v>-84.52</v>
      </c>
      <c r="D158">
        <v>-85.96</v>
      </c>
    </row>
    <row r="159" spans="1:4" x14ac:dyDescent="0.3">
      <c r="A159" s="2">
        <v>41569</v>
      </c>
      <c r="B159">
        <v>162.87</v>
      </c>
      <c r="C159">
        <v>-83.87</v>
      </c>
      <c r="D159">
        <v>-85.31</v>
      </c>
    </row>
    <row r="160" spans="1:4" x14ac:dyDescent="0.3">
      <c r="A160" s="2">
        <v>41677</v>
      </c>
      <c r="B160">
        <v>162.479999999999</v>
      </c>
      <c r="C160">
        <v>-83.48</v>
      </c>
      <c r="D160">
        <v>-84.92</v>
      </c>
    </row>
    <row r="161" spans="1:4" x14ac:dyDescent="0.3">
      <c r="A161" s="2">
        <v>41794</v>
      </c>
      <c r="B161">
        <v>162.25</v>
      </c>
      <c r="C161">
        <v>-83.25</v>
      </c>
      <c r="D161">
        <v>-84.69</v>
      </c>
    </row>
    <row r="162" spans="1:4" x14ac:dyDescent="0.3">
      <c r="A162" s="2">
        <v>41892</v>
      </c>
      <c r="B162">
        <v>162.22</v>
      </c>
      <c r="C162">
        <v>-83.22</v>
      </c>
      <c r="D162">
        <v>-84.66</v>
      </c>
    </row>
    <row r="163" spans="1:4" x14ac:dyDescent="0.3">
      <c r="A163" s="2">
        <v>41962</v>
      </c>
      <c r="B163">
        <v>162.06</v>
      </c>
      <c r="C163">
        <v>-83.06</v>
      </c>
      <c r="D163">
        <v>-84.5</v>
      </c>
    </row>
    <row r="164" spans="1:4" x14ac:dyDescent="0.3">
      <c r="A164" s="2">
        <v>42026</v>
      </c>
      <c r="B164">
        <v>161.66</v>
      </c>
      <c r="C164">
        <v>-82.66</v>
      </c>
      <c r="D164">
        <v>-84.1</v>
      </c>
    </row>
    <row r="165" spans="1:4" x14ac:dyDescent="0.3">
      <c r="A165" s="2">
        <v>42167</v>
      </c>
      <c r="B165">
        <v>159.35</v>
      </c>
      <c r="C165">
        <v>-80.349999999999895</v>
      </c>
      <c r="D165">
        <v>-81.790000000000006</v>
      </c>
    </row>
    <row r="166" spans="1:4" x14ac:dyDescent="0.3">
      <c r="A166" s="2">
        <v>42243</v>
      </c>
      <c r="B166">
        <v>162.44</v>
      </c>
      <c r="C166">
        <v>-83.44</v>
      </c>
      <c r="D166">
        <v>-84.88</v>
      </c>
    </row>
    <row r="167" spans="1:4" x14ac:dyDescent="0.3">
      <c r="A167" s="2">
        <v>42358</v>
      </c>
      <c r="B167">
        <v>162.91</v>
      </c>
      <c r="C167">
        <v>-83.91</v>
      </c>
      <c r="D167">
        <v>-85.35</v>
      </c>
    </row>
    <row r="168" spans="1:4" x14ac:dyDescent="0.3">
      <c r="A168" s="2">
        <v>42443</v>
      </c>
      <c r="B168">
        <v>160.97</v>
      </c>
      <c r="C168">
        <v>-81.97</v>
      </c>
      <c r="D168">
        <v>-83.41</v>
      </c>
    </row>
    <row r="169" spans="1:4" x14ac:dyDescent="0.3">
      <c r="A169" s="2">
        <v>42541</v>
      </c>
      <c r="B169">
        <v>160.68</v>
      </c>
      <c r="C169">
        <v>-81.680000000000007</v>
      </c>
      <c r="D169">
        <v>-83.12</v>
      </c>
    </row>
    <row r="170" spans="1:4" x14ac:dyDescent="0.3">
      <c r="A170" s="2">
        <v>42622</v>
      </c>
      <c r="B170">
        <v>160.5</v>
      </c>
      <c r="C170">
        <v>-81.5</v>
      </c>
      <c r="D170">
        <v>-82.94</v>
      </c>
    </row>
    <row r="171" spans="1:4" x14ac:dyDescent="0.3">
      <c r="A171" s="2">
        <v>42684</v>
      </c>
      <c r="B171">
        <v>160.49</v>
      </c>
      <c r="C171">
        <v>-81.489999999999895</v>
      </c>
      <c r="D171">
        <v>-82.93</v>
      </c>
    </row>
    <row r="172" spans="1:4" x14ac:dyDescent="0.3">
      <c r="A172" s="2">
        <v>42787</v>
      </c>
      <c r="B172">
        <v>160.96</v>
      </c>
      <c r="C172">
        <v>-81.96</v>
      </c>
      <c r="D172">
        <v>-83.4</v>
      </c>
    </row>
    <row r="173" spans="1:4" x14ac:dyDescent="0.3">
      <c r="A173" s="2">
        <v>42864</v>
      </c>
      <c r="B173">
        <v>160.58000000000001</v>
      </c>
      <c r="C173">
        <v>-81.58</v>
      </c>
      <c r="D173">
        <v>-83.02</v>
      </c>
    </row>
    <row r="174" spans="1:4" x14ac:dyDescent="0.3">
      <c r="A174" s="2">
        <v>42956</v>
      </c>
      <c r="B174">
        <v>160.38999999999899</v>
      </c>
      <c r="C174">
        <v>-81.39</v>
      </c>
      <c r="D174">
        <v>-82.83</v>
      </c>
    </row>
    <row r="175" spans="1:4" x14ac:dyDescent="0.3">
      <c r="A175" s="2">
        <v>43069</v>
      </c>
      <c r="B175">
        <v>159.75</v>
      </c>
      <c r="C175">
        <v>-80.75</v>
      </c>
      <c r="D175">
        <v>-82.19</v>
      </c>
    </row>
    <row r="176" spans="1:4" x14ac:dyDescent="0.3">
      <c r="A176" s="2">
        <v>43243</v>
      </c>
      <c r="B176">
        <v>159.68</v>
      </c>
      <c r="C176">
        <v>-80.680000000000007</v>
      </c>
      <c r="D176">
        <v>-82.12</v>
      </c>
    </row>
    <row r="177" spans="1:4" x14ac:dyDescent="0.3">
      <c r="A177" s="2">
        <v>43363</v>
      </c>
      <c r="B177">
        <v>159.53</v>
      </c>
      <c r="C177">
        <v>-80.53</v>
      </c>
      <c r="D177">
        <v>-81.97</v>
      </c>
    </row>
    <row r="178" spans="1:4" x14ac:dyDescent="0.3">
      <c r="A178" s="2">
        <v>43431</v>
      </c>
      <c r="B178">
        <v>160.25</v>
      </c>
      <c r="C178">
        <v>-81.25</v>
      </c>
      <c r="D178">
        <v>-82.69</v>
      </c>
    </row>
    <row r="179" spans="1:4" x14ac:dyDescent="0.3">
      <c r="A179" s="2">
        <v>43515</v>
      </c>
      <c r="B179">
        <v>160.35</v>
      </c>
      <c r="C179">
        <v>-81.349999999999895</v>
      </c>
      <c r="D179">
        <v>-82.79</v>
      </c>
    </row>
    <row r="180" spans="1:4" x14ac:dyDescent="0.3">
      <c r="A180" s="2">
        <v>43608</v>
      </c>
      <c r="B180">
        <v>159.62</v>
      </c>
      <c r="C180">
        <v>-80.62</v>
      </c>
      <c r="D180">
        <v>-82.06</v>
      </c>
    </row>
    <row r="181" spans="1:4" x14ac:dyDescent="0.3">
      <c r="A181" s="2">
        <v>43697</v>
      </c>
      <c r="B181">
        <v>160.1</v>
      </c>
      <c r="C181">
        <v>-81.099999999999895</v>
      </c>
      <c r="D181">
        <v>-82.54</v>
      </c>
    </row>
    <row r="182" spans="1:4" x14ac:dyDescent="0.3">
      <c r="A182" s="2">
        <v>43858</v>
      </c>
      <c r="B182">
        <v>159.21</v>
      </c>
      <c r="C182">
        <v>-80.209999999999894</v>
      </c>
      <c r="D182">
        <v>-81.650000000000006</v>
      </c>
    </row>
    <row r="183" spans="1:4" x14ac:dyDescent="0.3">
      <c r="A183" s="2">
        <v>44090</v>
      </c>
      <c r="B183">
        <v>159.07</v>
      </c>
      <c r="C183">
        <v>-80.069999999999894</v>
      </c>
      <c r="D183">
        <v>-81.510000000000005</v>
      </c>
    </row>
    <row r="184" spans="1:4" x14ac:dyDescent="0.3">
      <c r="A184" s="2">
        <v>44286</v>
      </c>
      <c r="B184">
        <v>159.12</v>
      </c>
      <c r="C184">
        <v>-80.12</v>
      </c>
      <c r="D184">
        <v>-81.56</v>
      </c>
    </row>
    <row r="185" spans="1:4" x14ac:dyDescent="0.3">
      <c r="A185" s="2">
        <v>44460</v>
      </c>
      <c r="B185">
        <v>159.63999999999899</v>
      </c>
      <c r="C185">
        <v>-80.64</v>
      </c>
      <c r="D185">
        <v>-82.08</v>
      </c>
    </row>
    <row r="186" spans="1:4" x14ac:dyDescent="0.3">
      <c r="A186" s="2">
        <v>44593</v>
      </c>
      <c r="B186">
        <v>159.44</v>
      </c>
      <c r="C186">
        <v>-80.44</v>
      </c>
      <c r="D186">
        <v>-81.88</v>
      </c>
    </row>
  </sheetData>
  <pageMargins left="0.7" right="0.7" top="0.75" bottom="0.75" header="0.3" footer="0.3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B45A79-9EF5-481F-9A21-861E2244FFDE}">
  <dimension ref="A1:O115"/>
  <sheetViews>
    <sheetView topLeftCell="I1" workbookViewId="0">
      <selection activeCell="L25" sqref="L25:L82"/>
    </sheetView>
  </sheetViews>
  <sheetFormatPr defaultRowHeight="14.4" x14ac:dyDescent="0.3"/>
  <cols>
    <col min="1" max="1" width="10.5546875" bestFit="1" customWidth="1"/>
  </cols>
  <sheetData>
    <row r="1" spans="1:15" s="1" customFormat="1" x14ac:dyDescent="0.3">
      <c r="A1" s="1" t="s">
        <v>0</v>
      </c>
      <c r="B1" s="1" t="s">
        <v>1</v>
      </c>
      <c r="C1" s="1" t="s">
        <v>2</v>
      </c>
      <c r="D1" s="1" t="s">
        <v>3</v>
      </c>
    </row>
    <row r="2" spans="1:15" x14ac:dyDescent="0.3">
      <c r="A2" s="2">
        <v>34403</v>
      </c>
      <c r="B2">
        <v>80</v>
      </c>
      <c r="C2">
        <v>-74</v>
      </c>
      <c r="D2">
        <v>-75.290000000000006</v>
      </c>
      <c r="F2">
        <v>3288</v>
      </c>
      <c r="G2">
        <v>35.505367279052997</v>
      </c>
      <c r="H2" s="2">
        <v>1</v>
      </c>
      <c r="I2">
        <f>IFERROR(VLOOKUP(H2,$A$2:$D$542,4,FALSE),IFERROR(VLOOKUP(H2,$A$2:$D$542,4),0))</f>
        <v>0</v>
      </c>
      <c r="K2">
        <f>MAX(D:D)</f>
        <v>-75.290000000000006</v>
      </c>
    </row>
    <row r="3" spans="1:15" x14ac:dyDescent="0.3">
      <c r="A3" s="2">
        <v>34509</v>
      </c>
      <c r="B3">
        <v>80.59</v>
      </c>
      <c r="C3">
        <v>-74.59</v>
      </c>
      <c r="D3">
        <v>-75.88</v>
      </c>
      <c r="F3">
        <v>10958</v>
      </c>
      <c r="G3">
        <v>33.62731552124</v>
      </c>
      <c r="H3" s="2">
        <f>$H$2+F3-$F$2+1</f>
        <v>7672</v>
      </c>
      <c r="I3">
        <f>IFERROR(VLOOKUP(H3,A:D,4,FALSE),IFERROR(VLOOKUP(H3,A:D,4),0))</f>
        <v>0</v>
      </c>
      <c r="K3">
        <f>MIN(D:D)</f>
        <v>-105.41</v>
      </c>
    </row>
    <row r="4" spans="1:15" x14ac:dyDescent="0.3">
      <c r="A4" s="2">
        <v>34557</v>
      </c>
      <c r="B4">
        <v>80.88</v>
      </c>
      <c r="C4">
        <v>-74.88</v>
      </c>
      <c r="D4">
        <v>-76.17</v>
      </c>
      <c r="F4">
        <v>17897</v>
      </c>
      <c r="G4">
        <v>29.065851211548001</v>
      </c>
      <c r="H4" s="2">
        <f t="shared" ref="H4:H67" si="0">$H$2+F4-$F$2+1</f>
        <v>14611</v>
      </c>
      <c r="I4">
        <f t="shared" ref="I4:I67" si="1">IFERROR(VLOOKUP(H4,A:D,4,FALSE),IFERROR(VLOOKUP(H4,A:D,4),0))</f>
        <v>0</v>
      </c>
      <c r="L4" t="s">
        <v>9</v>
      </c>
      <c r="M4" t="s">
        <v>10</v>
      </c>
      <c r="N4" t="s">
        <v>11</v>
      </c>
      <c r="O4" t="s">
        <v>12</v>
      </c>
    </row>
    <row r="5" spans="1:15" x14ac:dyDescent="0.3">
      <c r="A5" s="2">
        <v>34647</v>
      </c>
      <c r="B5">
        <v>81.62</v>
      </c>
      <c r="C5">
        <v>-75.62</v>
      </c>
      <c r="D5">
        <v>-76.91</v>
      </c>
      <c r="F5">
        <v>20089</v>
      </c>
      <c r="G5">
        <v>17.813257217406999</v>
      </c>
      <c r="H5" s="2">
        <f t="shared" si="0"/>
        <v>16803</v>
      </c>
      <c r="I5">
        <f t="shared" si="1"/>
        <v>0</v>
      </c>
      <c r="K5">
        <f>CORREL(G25:G51,I25:I51)^2</f>
        <v>0.91982433984818379</v>
      </c>
      <c r="L5">
        <f>1-(SUM(J10:J51)/SUM(K10:K51))</f>
        <v>0.57012059048276953</v>
      </c>
      <c r="M5">
        <f>SUM(L10:L51)*100/SUM(I10:I51)</f>
        <v>4.4954187382691302</v>
      </c>
      <c r="N5">
        <f>SQRT(SUM(J10:J51))/COUNT(J10:J51)</f>
        <v>1.1568838931613175</v>
      </c>
      <c r="O5">
        <f>N5/_xlfn.STDEV.S(I25:I51)</f>
        <v>0.12382154869983349</v>
      </c>
    </row>
    <row r="6" spans="1:15" x14ac:dyDescent="0.3">
      <c r="A6" s="2">
        <v>34709</v>
      </c>
      <c r="B6">
        <v>81.78</v>
      </c>
      <c r="C6">
        <v>-75.78</v>
      </c>
      <c r="D6">
        <v>-77.069999999999894</v>
      </c>
      <c r="F6">
        <v>22646</v>
      </c>
      <c r="G6">
        <v>10.096782684326</v>
      </c>
      <c r="H6" s="2">
        <f t="shared" si="0"/>
        <v>19360</v>
      </c>
      <c r="I6">
        <f t="shared" si="1"/>
        <v>0</v>
      </c>
    </row>
    <row r="7" spans="1:15" x14ac:dyDescent="0.3">
      <c r="A7" s="2">
        <v>34773</v>
      </c>
      <c r="B7">
        <v>81.599999999999895</v>
      </c>
      <c r="C7">
        <v>-75.599999999999895</v>
      </c>
      <c r="D7">
        <v>-76.89</v>
      </c>
      <c r="F7">
        <v>24472</v>
      </c>
      <c r="G7">
        <v>5.6438927650451998</v>
      </c>
      <c r="H7" s="2">
        <f t="shared" si="0"/>
        <v>21186</v>
      </c>
      <c r="I7">
        <f t="shared" si="1"/>
        <v>0</v>
      </c>
    </row>
    <row r="8" spans="1:15" x14ac:dyDescent="0.3">
      <c r="A8" s="2">
        <v>34828</v>
      </c>
      <c r="B8">
        <v>81.8</v>
      </c>
      <c r="C8">
        <v>-75.8</v>
      </c>
      <c r="D8">
        <v>-77.09</v>
      </c>
      <c r="F8">
        <v>27029</v>
      </c>
      <c r="G8">
        <v>-8.296498298645</v>
      </c>
      <c r="H8" s="2">
        <f t="shared" si="0"/>
        <v>23743</v>
      </c>
      <c r="I8">
        <f t="shared" si="1"/>
        <v>0</v>
      </c>
    </row>
    <row r="9" spans="1:15" x14ac:dyDescent="0.3">
      <c r="A9" s="2">
        <v>34891</v>
      </c>
      <c r="B9">
        <v>81.97</v>
      </c>
      <c r="C9">
        <v>-75.97</v>
      </c>
      <c r="D9">
        <v>-77.260000000000005</v>
      </c>
      <c r="F9">
        <v>28124</v>
      </c>
      <c r="G9">
        <v>-16.858264923099998</v>
      </c>
      <c r="H9" s="2">
        <f t="shared" si="0"/>
        <v>24838</v>
      </c>
      <c r="I9">
        <f t="shared" si="1"/>
        <v>0</v>
      </c>
    </row>
    <row r="10" spans="1:15" x14ac:dyDescent="0.3">
      <c r="A10" s="2">
        <v>34989</v>
      </c>
      <c r="B10">
        <v>83.45</v>
      </c>
      <c r="C10">
        <v>-77.45</v>
      </c>
      <c r="D10">
        <v>-78.739999999999895</v>
      </c>
      <c r="F10">
        <v>29951</v>
      </c>
      <c r="G10">
        <v>-44.740787506099998</v>
      </c>
      <c r="H10" s="2">
        <f t="shared" si="0"/>
        <v>26665</v>
      </c>
      <c r="I10">
        <f t="shared" si="1"/>
        <v>0</v>
      </c>
    </row>
    <row r="11" spans="1:15" x14ac:dyDescent="0.3">
      <c r="A11" s="2">
        <v>35075</v>
      </c>
      <c r="B11">
        <v>83.57</v>
      </c>
      <c r="C11">
        <v>-77.569999999999894</v>
      </c>
      <c r="D11">
        <v>-78.86</v>
      </c>
      <c r="F11">
        <v>31777</v>
      </c>
      <c r="G11">
        <v>-55.473331451420002</v>
      </c>
      <c r="H11" s="2">
        <f t="shared" si="0"/>
        <v>28491</v>
      </c>
      <c r="I11">
        <f t="shared" si="1"/>
        <v>0</v>
      </c>
    </row>
    <row r="12" spans="1:15" x14ac:dyDescent="0.3">
      <c r="A12" s="2">
        <v>35163</v>
      </c>
      <c r="B12">
        <v>83.33</v>
      </c>
      <c r="C12">
        <v>-77.33</v>
      </c>
      <c r="D12">
        <v>-78.62</v>
      </c>
      <c r="F12">
        <v>33238</v>
      </c>
      <c r="G12">
        <v>-61.563655853269999</v>
      </c>
      <c r="H12" s="2">
        <f t="shared" si="0"/>
        <v>29952</v>
      </c>
      <c r="I12">
        <f t="shared" si="1"/>
        <v>0</v>
      </c>
    </row>
    <row r="13" spans="1:15" x14ac:dyDescent="0.3">
      <c r="A13" s="2">
        <v>35254</v>
      </c>
      <c r="B13">
        <v>84.28</v>
      </c>
      <c r="C13">
        <v>-78.28</v>
      </c>
      <c r="D13">
        <v>-79.569999999999894</v>
      </c>
      <c r="F13">
        <v>33603</v>
      </c>
      <c r="G13">
        <v>-63.042713165279999</v>
      </c>
      <c r="H13" s="2">
        <f t="shared" si="0"/>
        <v>30317</v>
      </c>
      <c r="I13">
        <f t="shared" si="1"/>
        <v>0</v>
      </c>
    </row>
    <row r="14" spans="1:15" x14ac:dyDescent="0.3">
      <c r="A14" s="2">
        <v>35348</v>
      </c>
      <c r="B14">
        <v>84.44</v>
      </c>
      <c r="C14">
        <v>-78.44</v>
      </c>
      <c r="D14">
        <v>-79.73</v>
      </c>
      <c r="F14">
        <v>33968</v>
      </c>
      <c r="G14">
        <v>-63.25528717041</v>
      </c>
      <c r="H14" s="2">
        <f t="shared" si="0"/>
        <v>30682</v>
      </c>
      <c r="I14">
        <f t="shared" si="1"/>
        <v>0</v>
      </c>
    </row>
    <row r="15" spans="1:15" x14ac:dyDescent="0.3">
      <c r="A15" s="2">
        <v>35453</v>
      </c>
      <c r="B15">
        <v>84.75</v>
      </c>
      <c r="C15">
        <v>-78.75</v>
      </c>
      <c r="D15">
        <v>-80.040000000000006</v>
      </c>
      <c r="F15">
        <v>34334</v>
      </c>
      <c r="G15">
        <v>-63.849090576169999</v>
      </c>
      <c r="H15" s="2">
        <f t="shared" si="0"/>
        <v>31048</v>
      </c>
      <c r="I15">
        <f t="shared" si="1"/>
        <v>0</v>
      </c>
    </row>
    <row r="16" spans="1:15" x14ac:dyDescent="0.3">
      <c r="A16" s="2">
        <v>35548</v>
      </c>
      <c r="B16">
        <v>85.03</v>
      </c>
      <c r="C16">
        <v>-79.03</v>
      </c>
      <c r="D16">
        <v>-80.319999999999894</v>
      </c>
      <c r="F16">
        <v>34699</v>
      </c>
      <c r="G16">
        <v>-65.505477905269998</v>
      </c>
      <c r="H16" s="2">
        <f t="shared" si="0"/>
        <v>31413</v>
      </c>
      <c r="I16">
        <f t="shared" si="1"/>
        <v>0</v>
      </c>
    </row>
    <row r="17" spans="1:12" x14ac:dyDescent="0.3">
      <c r="A17" s="2">
        <v>35626</v>
      </c>
      <c r="B17">
        <v>85.85</v>
      </c>
      <c r="C17">
        <v>-79.849999999999895</v>
      </c>
      <c r="D17">
        <v>-81.14</v>
      </c>
      <c r="F17">
        <v>35064</v>
      </c>
      <c r="G17">
        <v>-67.960357666020002</v>
      </c>
      <c r="H17" s="2">
        <f t="shared" si="0"/>
        <v>31778</v>
      </c>
      <c r="I17">
        <f t="shared" si="1"/>
        <v>0</v>
      </c>
    </row>
    <row r="18" spans="1:12" x14ac:dyDescent="0.3">
      <c r="A18" s="2">
        <v>35737</v>
      </c>
      <c r="B18">
        <v>86.29</v>
      </c>
      <c r="C18">
        <v>-80.290000000000006</v>
      </c>
      <c r="D18">
        <v>-81.58</v>
      </c>
      <c r="F18">
        <v>35429</v>
      </c>
      <c r="G18">
        <v>-65.70858001709</v>
      </c>
      <c r="H18" s="2">
        <f t="shared" si="0"/>
        <v>32143</v>
      </c>
      <c r="I18">
        <f t="shared" si="1"/>
        <v>0</v>
      </c>
    </row>
    <row r="19" spans="1:12" x14ac:dyDescent="0.3">
      <c r="A19" s="2">
        <v>35815</v>
      </c>
      <c r="B19">
        <v>86.2</v>
      </c>
      <c r="C19">
        <v>-80.2</v>
      </c>
      <c r="D19">
        <v>-81.489999999999895</v>
      </c>
      <c r="F19">
        <v>35795</v>
      </c>
      <c r="G19">
        <v>-68.547119140630002</v>
      </c>
      <c r="H19" s="2">
        <f t="shared" si="0"/>
        <v>32509</v>
      </c>
      <c r="I19">
        <f t="shared" si="1"/>
        <v>0</v>
      </c>
    </row>
    <row r="20" spans="1:12" x14ac:dyDescent="0.3">
      <c r="A20" s="2">
        <v>35915</v>
      </c>
      <c r="B20">
        <v>86.73</v>
      </c>
      <c r="C20">
        <v>-80.73</v>
      </c>
      <c r="D20">
        <v>-82.02</v>
      </c>
      <c r="F20">
        <v>36160</v>
      </c>
      <c r="G20">
        <v>-71.960968017580001</v>
      </c>
      <c r="H20" s="2">
        <f t="shared" si="0"/>
        <v>32874</v>
      </c>
      <c r="I20">
        <f t="shared" si="1"/>
        <v>0</v>
      </c>
    </row>
    <row r="21" spans="1:12" x14ac:dyDescent="0.3">
      <c r="A21" s="2">
        <v>35991</v>
      </c>
      <c r="B21">
        <v>86.39</v>
      </c>
      <c r="C21">
        <v>-80.39</v>
      </c>
      <c r="D21">
        <v>-81.680000000000007</v>
      </c>
      <c r="F21">
        <v>36525</v>
      </c>
      <c r="G21">
        <v>-73.59390258789</v>
      </c>
      <c r="H21" s="2">
        <f t="shared" si="0"/>
        <v>33239</v>
      </c>
      <c r="I21">
        <f t="shared" si="1"/>
        <v>0</v>
      </c>
    </row>
    <row r="22" spans="1:12" x14ac:dyDescent="0.3">
      <c r="A22" s="2">
        <v>36095</v>
      </c>
      <c r="B22">
        <v>87.24</v>
      </c>
      <c r="C22">
        <v>-81.239999999999895</v>
      </c>
      <c r="D22">
        <v>-82.53</v>
      </c>
      <c r="F22">
        <v>36890</v>
      </c>
      <c r="G22">
        <v>-75.296821594240001</v>
      </c>
      <c r="H22" s="2">
        <f t="shared" si="0"/>
        <v>33604</v>
      </c>
      <c r="I22">
        <f t="shared" si="1"/>
        <v>0</v>
      </c>
    </row>
    <row r="23" spans="1:12" x14ac:dyDescent="0.3">
      <c r="A23" s="2">
        <v>36167</v>
      </c>
      <c r="B23">
        <v>87.52</v>
      </c>
      <c r="C23">
        <v>-81.52</v>
      </c>
      <c r="D23">
        <v>-82.81</v>
      </c>
      <c r="F23">
        <v>37256</v>
      </c>
      <c r="G23">
        <v>-76.764137268070002</v>
      </c>
      <c r="H23" s="2">
        <f t="shared" si="0"/>
        <v>33970</v>
      </c>
      <c r="I23">
        <f t="shared" si="1"/>
        <v>0</v>
      </c>
    </row>
    <row r="24" spans="1:12" x14ac:dyDescent="0.3">
      <c r="A24" s="2">
        <v>36278</v>
      </c>
      <c r="B24">
        <v>87.14</v>
      </c>
      <c r="C24">
        <v>-81.14</v>
      </c>
      <c r="D24">
        <v>-82.43</v>
      </c>
      <c r="F24">
        <v>37621</v>
      </c>
      <c r="G24">
        <v>-78.20475769043</v>
      </c>
      <c r="H24" s="2">
        <f t="shared" si="0"/>
        <v>34335</v>
      </c>
      <c r="I24">
        <f t="shared" si="1"/>
        <v>0</v>
      </c>
    </row>
    <row r="25" spans="1:12" x14ac:dyDescent="0.3">
      <c r="A25" s="2">
        <v>36353</v>
      </c>
      <c r="B25">
        <v>87.74</v>
      </c>
      <c r="C25">
        <v>-81.739999999999895</v>
      </c>
      <c r="D25">
        <v>-83.03</v>
      </c>
      <c r="F25">
        <v>37986</v>
      </c>
      <c r="G25">
        <v>-78.999351501459998</v>
      </c>
      <c r="H25" s="2">
        <f t="shared" si="0"/>
        <v>34700</v>
      </c>
      <c r="I25">
        <f t="shared" si="1"/>
        <v>-76.91</v>
      </c>
      <c r="J25">
        <f>(I25-G25)^2</f>
        <v>4.3653896966531613</v>
      </c>
      <c r="K25">
        <f>(I25-AVERAGE($I$25:I$51))^2</f>
        <v>287.45318641975319</v>
      </c>
      <c r="L25">
        <f>(I25-G25)</f>
        <v>2.0893515014600013</v>
      </c>
    </row>
    <row r="26" spans="1:12" x14ac:dyDescent="0.3">
      <c r="A26" s="2">
        <v>36473</v>
      </c>
      <c r="B26">
        <v>88.38</v>
      </c>
      <c r="C26">
        <v>-82.38</v>
      </c>
      <c r="D26">
        <v>-83.67</v>
      </c>
      <c r="F26">
        <v>38351</v>
      </c>
      <c r="G26">
        <v>-80.216491699220001</v>
      </c>
      <c r="H26" s="2">
        <f t="shared" si="0"/>
        <v>35065</v>
      </c>
      <c r="I26">
        <f t="shared" si="1"/>
        <v>-78.739999999999895</v>
      </c>
      <c r="J26">
        <f t="shared" ref="J26:J82" si="2">(I26-G26)^2</f>
        <v>2.1800277378658732</v>
      </c>
      <c r="K26">
        <f>(I26-AVERAGE($I$25:I$51))^2</f>
        <v>228.74881975308958</v>
      </c>
      <c r="L26">
        <f t="shared" ref="L26:L82" si="3">(I26-G26)</f>
        <v>1.4764916992201051</v>
      </c>
    </row>
    <row r="27" spans="1:12" x14ac:dyDescent="0.3">
      <c r="A27" s="2">
        <v>36535</v>
      </c>
      <c r="B27">
        <v>88.38</v>
      </c>
      <c r="C27">
        <v>-82.38</v>
      </c>
      <c r="D27">
        <v>-83.67</v>
      </c>
      <c r="F27">
        <v>38717</v>
      </c>
      <c r="G27">
        <v>-81.637298583979998</v>
      </c>
      <c r="H27" s="2">
        <f t="shared" si="0"/>
        <v>35431</v>
      </c>
      <c r="I27">
        <f t="shared" si="1"/>
        <v>-79.73</v>
      </c>
      <c r="J27">
        <f t="shared" si="2"/>
        <v>3.6377878884520904</v>
      </c>
      <c r="K27">
        <f>(I27-AVERAGE($I$25:I$51))^2</f>
        <v>199.78251975308632</v>
      </c>
      <c r="L27">
        <f t="shared" si="3"/>
        <v>1.9072985839799941</v>
      </c>
    </row>
    <row r="28" spans="1:12" x14ac:dyDescent="0.3">
      <c r="A28" s="2">
        <v>36620</v>
      </c>
      <c r="B28">
        <v>88.88</v>
      </c>
      <c r="C28">
        <v>-82.88</v>
      </c>
      <c r="D28">
        <v>-84.17</v>
      </c>
      <c r="F28">
        <v>39082</v>
      </c>
      <c r="G28">
        <v>-82.317695617680002</v>
      </c>
      <c r="H28" s="2">
        <f t="shared" si="0"/>
        <v>35796</v>
      </c>
      <c r="I28">
        <f t="shared" si="1"/>
        <v>-81.58</v>
      </c>
      <c r="J28">
        <f t="shared" si="2"/>
        <v>0.54419482434428201</v>
      </c>
      <c r="K28">
        <f>(I28-AVERAGE($I$25:I$51))^2</f>
        <v>150.90757530864201</v>
      </c>
      <c r="L28">
        <f t="shared" si="3"/>
        <v>0.73769561768000358</v>
      </c>
    </row>
    <row r="29" spans="1:12" x14ac:dyDescent="0.3">
      <c r="A29" s="2">
        <v>36718</v>
      </c>
      <c r="B29">
        <v>89.67</v>
      </c>
      <c r="C29">
        <v>-83.67</v>
      </c>
      <c r="D29">
        <v>-84.96</v>
      </c>
      <c r="F29">
        <v>39447</v>
      </c>
      <c r="G29">
        <v>-83.115188598629999</v>
      </c>
      <c r="H29" s="2">
        <f t="shared" si="0"/>
        <v>36161</v>
      </c>
      <c r="I29">
        <f t="shared" si="1"/>
        <v>-82.53</v>
      </c>
      <c r="J29">
        <f t="shared" si="2"/>
        <v>0.34244569596654045</v>
      </c>
      <c r="K29">
        <f>(I29-AVERAGE($I$25:I$51))^2</f>
        <v>128.46963086419751</v>
      </c>
      <c r="L29">
        <f t="shared" si="3"/>
        <v>0.58518859862999761</v>
      </c>
    </row>
    <row r="30" spans="1:12" x14ac:dyDescent="0.3">
      <c r="A30" s="2">
        <v>36817</v>
      </c>
      <c r="B30">
        <v>89.53</v>
      </c>
      <c r="C30">
        <v>-83.53</v>
      </c>
      <c r="D30">
        <v>-84.82</v>
      </c>
      <c r="F30">
        <v>39812</v>
      </c>
      <c r="G30">
        <v>-83.69059753418</v>
      </c>
      <c r="H30" s="2">
        <f t="shared" si="0"/>
        <v>36526</v>
      </c>
      <c r="I30">
        <f t="shared" si="1"/>
        <v>-83.67</v>
      </c>
      <c r="J30">
        <f t="shared" si="2"/>
        <v>4.2425841429620374E-4</v>
      </c>
      <c r="K30">
        <f>(I30-AVERAGE($I$25:I$51))^2</f>
        <v>103.92669753086416</v>
      </c>
      <c r="L30">
        <f t="shared" si="3"/>
        <v>2.0597534179998434E-2</v>
      </c>
    </row>
    <row r="31" spans="1:12" x14ac:dyDescent="0.3">
      <c r="A31" s="2">
        <v>36935</v>
      </c>
      <c r="B31">
        <v>89.96</v>
      </c>
      <c r="C31">
        <v>-83.96</v>
      </c>
      <c r="D31">
        <v>-85.25</v>
      </c>
      <c r="F31">
        <v>40178</v>
      </c>
      <c r="G31">
        <v>-84.988761901860002</v>
      </c>
      <c r="H31" s="2">
        <f t="shared" si="0"/>
        <v>36892</v>
      </c>
      <c r="I31">
        <f t="shared" si="1"/>
        <v>-84.82</v>
      </c>
      <c r="J31">
        <f t="shared" si="2"/>
        <v>2.8480579519407252E-2</v>
      </c>
      <c r="K31">
        <f>(I31-AVERAGE($I$25:I$51))^2</f>
        <v>81.801975308642099</v>
      </c>
      <c r="L31">
        <f t="shared" si="3"/>
        <v>0.16876190186000883</v>
      </c>
    </row>
    <row r="32" spans="1:12" x14ac:dyDescent="0.3">
      <c r="A32" s="2">
        <v>36998</v>
      </c>
      <c r="B32">
        <v>89.58</v>
      </c>
      <c r="C32">
        <v>-83.58</v>
      </c>
      <c r="D32">
        <v>-84.87</v>
      </c>
      <c r="F32">
        <v>40543</v>
      </c>
      <c r="G32">
        <v>-85.93325805664</v>
      </c>
      <c r="H32" s="2">
        <f t="shared" si="0"/>
        <v>37257</v>
      </c>
      <c r="I32">
        <f t="shared" si="1"/>
        <v>-86.56</v>
      </c>
      <c r="J32">
        <f t="shared" si="2"/>
        <v>0.39280546356667262</v>
      </c>
      <c r="K32">
        <f>(I32-AVERAGE($I$25:I$51))^2</f>
        <v>53.354908641975278</v>
      </c>
      <c r="L32">
        <f t="shared" si="3"/>
        <v>-0.62674194336000255</v>
      </c>
    </row>
    <row r="33" spans="1:12" x14ac:dyDescent="0.3">
      <c r="A33" s="2">
        <v>37081</v>
      </c>
      <c r="B33">
        <v>90.3</v>
      </c>
      <c r="C33">
        <v>-84.3</v>
      </c>
      <c r="D33">
        <v>-85.59</v>
      </c>
      <c r="F33">
        <v>40908</v>
      </c>
      <c r="G33">
        <v>-88.522590637210001</v>
      </c>
      <c r="H33" s="2">
        <f t="shared" si="0"/>
        <v>37622</v>
      </c>
      <c r="I33">
        <f t="shared" si="1"/>
        <v>-88.57</v>
      </c>
      <c r="J33">
        <f t="shared" si="2"/>
        <v>2.2476476801530647E-3</v>
      </c>
      <c r="K33">
        <f>(I33-AVERAGE($I$25:I$51))^2</f>
        <v>28.031141975308717</v>
      </c>
      <c r="L33">
        <f t="shared" si="3"/>
        <v>-4.740936278999186E-2</v>
      </c>
    </row>
    <row r="34" spans="1:12" x14ac:dyDescent="0.3">
      <c r="A34" s="2">
        <v>37181</v>
      </c>
      <c r="B34">
        <v>91.27</v>
      </c>
      <c r="C34">
        <v>-85.27</v>
      </c>
      <c r="D34">
        <v>-86.56</v>
      </c>
      <c r="F34">
        <v>41273</v>
      </c>
      <c r="G34">
        <v>-87.890823364260001</v>
      </c>
      <c r="H34" s="2">
        <f t="shared" si="0"/>
        <v>37987</v>
      </c>
      <c r="I34">
        <f t="shared" si="1"/>
        <v>-90.06</v>
      </c>
      <c r="J34">
        <f t="shared" si="2"/>
        <v>4.7053272770403103</v>
      </c>
      <c r="K34">
        <f>(I34-AVERAGE($I$25:I$51))^2</f>
        <v>14.47379753086418</v>
      </c>
      <c r="L34">
        <f t="shared" si="3"/>
        <v>-2.1691766357400013</v>
      </c>
    </row>
    <row r="35" spans="1:12" x14ac:dyDescent="0.3">
      <c r="A35" s="2">
        <v>37286</v>
      </c>
      <c r="B35">
        <v>91.45</v>
      </c>
      <c r="C35">
        <v>-85.45</v>
      </c>
      <c r="D35">
        <v>-86.74</v>
      </c>
      <c r="F35">
        <v>41639</v>
      </c>
      <c r="G35">
        <v>-88.055168151860002</v>
      </c>
      <c r="H35" s="2">
        <f t="shared" si="0"/>
        <v>38353</v>
      </c>
      <c r="I35">
        <f t="shared" si="1"/>
        <v>-91.34</v>
      </c>
      <c r="J35">
        <f t="shared" si="2"/>
        <v>10.790120270554857</v>
      </c>
      <c r="K35">
        <f>(I35-AVERAGE($I$25:I$51))^2</f>
        <v>6.3728197530864028</v>
      </c>
      <c r="L35">
        <f t="shared" si="3"/>
        <v>-3.2848318481400014</v>
      </c>
    </row>
    <row r="36" spans="1:12" x14ac:dyDescent="0.3">
      <c r="A36" s="2">
        <v>37368</v>
      </c>
      <c r="B36">
        <v>91.42</v>
      </c>
      <c r="C36">
        <v>-85.42</v>
      </c>
      <c r="D36">
        <v>-86.71</v>
      </c>
      <c r="F36">
        <v>42004</v>
      </c>
      <c r="G36">
        <v>-88.336448669429998</v>
      </c>
      <c r="H36" s="2">
        <f t="shared" si="0"/>
        <v>38718</v>
      </c>
      <c r="I36">
        <f t="shared" si="1"/>
        <v>-91.46</v>
      </c>
      <c r="J36">
        <f t="shared" si="2"/>
        <v>9.756572914705588</v>
      </c>
      <c r="K36">
        <f>(I36-AVERAGE($I$25:I$51))^2</f>
        <v>5.7813530864197835</v>
      </c>
      <c r="L36">
        <f t="shared" si="3"/>
        <v>-3.1235513305699953</v>
      </c>
    </row>
    <row r="37" spans="1:12" x14ac:dyDescent="0.3">
      <c r="A37" s="2">
        <v>37448</v>
      </c>
      <c r="B37">
        <v>92.13</v>
      </c>
      <c r="C37">
        <v>-86.13</v>
      </c>
      <c r="D37">
        <v>-87.42</v>
      </c>
      <c r="F37">
        <v>42369</v>
      </c>
      <c r="G37">
        <v>-89.545318603520002</v>
      </c>
      <c r="H37" s="2">
        <f t="shared" si="0"/>
        <v>39083</v>
      </c>
      <c r="I37">
        <f t="shared" si="1"/>
        <v>-93.23</v>
      </c>
      <c r="J37">
        <f t="shared" si="2"/>
        <v>13.576876993565818</v>
      </c>
      <c r="K37">
        <f>(I37-AVERAGE($I$25:I$51))^2</f>
        <v>0.40251975308641486</v>
      </c>
      <c r="L37">
        <f t="shared" si="3"/>
        <v>-3.684681396480002</v>
      </c>
    </row>
    <row r="38" spans="1:12" x14ac:dyDescent="0.3">
      <c r="A38" s="2">
        <v>37565</v>
      </c>
      <c r="B38">
        <v>93.28</v>
      </c>
      <c r="C38">
        <v>-87.28</v>
      </c>
      <c r="D38">
        <v>-88.57</v>
      </c>
      <c r="F38">
        <v>42734</v>
      </c>
      <c r="G38">
        <v>-90.22364807129</v>
      </c>
      <c r="H38" s="2">
        <f t="shared" si="0"/>
        <v>39448</v>
      </c>
      <c r="I38">
        <f t="shared" si="1"/>
        <v>-95.79</v>
      </c>
      <c r="J38">
        <f t="shared" si="2"/>
        <v>30.984273794253603</v>
      </c>
      <c r="K38">
        <f>(I38-AVERAGE($I$25:I$51))^2</f>
        <v>3.7077641975308877</v>
      </c>
      <c r="L38">
        <f t="shared" si="3"/>
        <v>-5.5663519287100058</v>
      </c>
    </row>
    <row r="39" spans="1:12" x14ac:dyDescent="0.3">
      <c r="A39" s="2">
        <v>37636</v>
      </c>
      <c r="B39">
        <v>94.09</v>
      </c>
      <c r="C39">
        <v>-88.09</v>
      </c>
      <c r="D39">
        <v>-89.38</v>
      </c>
      <c r="F39">
        <v>43100</v>
      </c>
      <c r="G39">
        <v>-92.771133422849999</v>
      </c>
      <c r="H39" s="2">
        <f t="shared" si="0"/>
        <v>39814</v>
      </c>
      <c r="I39">
        <f t="shared" si="1"/>
        <v>-97.87</v>
      </c>
      <c r="J39">
        <f t="shared" si="2"/>
        <v>25.998440371577409</v>
      </c>
      <c r="K39">
        <f>(I39-AVERAGE($I$25:I$51))^2</f>
        <v>16.04447530864201</v>
      </c>
      <c r="L39">
        <f t="shared" si="3"/>
        <v>-5.0988665771500052</v>
      </c>
    </row>
    <row r="40" spans="1:12" x14ac:dyDescent="0.3">
      <c r="A40" s="2">
        <v>37734</v>
      </c>
      <c r="B40">
        <v>94.59</v>
      </c>
      <c r="C40">
        <v>-88.59</v>
      </c>
      <c r="D40">
        <v>-89.88</v>
      </c>
      <c r="F40">
        <v>43465</v>
      </c>
      <c r="G40">
        <v>-94.46647644043</v>
      </c>
      <c r="H40" s="2">
        <f t="shared" si="0"/>
        <v>40179</v>
      </c>
      <c r="I40">
        <f t="shared" si="1"/>
        <v>-99.14</v>
      </c>
      <c r="J40">
        <f t="shared" si="2"/>
        <v>21.841822461855848</v>
      </c>
      <c r="K40">
        <f>(I40-AVERAGE($I$25:I$51))^2</f>
        <v>27.831486419753091</v>
      </c>
      <c r="L40">
        <f t="shared" si="3"/>
        <v>-4.6735235595700004</v>
      </c>
    </row>
    <row r="41" spans="1:12" x14ac:dyDescent="0.3">
      <c r="A41" s="2">
        <v>37803</v>
      </c>
      <c r="B41">
        <v>94.82</v>
      </c>
      <c r="C41">
        <v>-88.82</v>
      </c>
      <c r="D41">
        <v>-90.11</v>
      </c>
      <c r="F41">
        <v>43830</v>
      </c>
      <c r="G41">
        <v>-95.49797821045</v>
      </c>
      <c r="H41" s="2">
        <f t="shared" si="0"/>
        <v>40544</v>
      </c>
      <c r="I41">
        <f t="shared" si="1"/>
        <v>-100.48</v>
      </c>
      <c r="J41">
        <f t="shared" si="2"/>
        <v>24.820541111551019</v>
      </c>
      <c r="K41">
        <f>(I41-AVERAGE($I$25:I$51))^2</f>
        <v>43.765575308642028</v>
      </c>
      <c r="L41">
        <f t="shared" si="3"/>
        <v>-4.9820217895500036</v>
      </c>
    </row>
    <row r="42" spans="1:12" x14ac:dyDescent="0.3">
      <c r="A42" s="2">
        <v>37932</v>
      </c>
      <c r="B42">
        <v>94.77</v>
      </c>
      <c r="C42">
        <v>-88.77</v>
      </c>
      <c r="D42">
        <v>-90.06</v>
      </c>
      <c r="F42">
        <v>44195</v>
      </c>
      <c r="G42">
        <v>-95.900993347170001</v>
      </c>
      <c r="H42" s="2">
        <f t="shared" si="0"/>
        <v>40909</v>
      </c>
      <c r="I42">
        <f t="shared" si="1"/>
        <v>-100.96</v>
      </c>
      <c r="J42">
        <f t="shared" si="2"/>
        <v>25.593548313378129</v>
      </c>
      <c r="K42">
        <f>(I42-AVERAGE($I$25:I$51))^2</f>
        <v>50.346908641975219</v>
      </c>
      <c r="L42">
        <f t="shared" si="3"/>
        <v>-5.0590066528299928</v>
      </c>
    </row>
    <row r="43" spans="1:12" x14ac:dyDescent="0.3">
      <c r="A43" s="2">
        <v>38015</v>
      </c>
      <c r="B43">
        <v>95.05</v>
      </c>
      <c r="C43">
        <v>-89.05</v>
      </c>
      <c r="D43">
        <v>-90.34</v>
      </c>
      <c r="F43">
        <v>44561</v>
      </c>
      <c r="G43">
        <v>-96.337928771969999</v>
      </c>
      <c r="H43" s="2">
        <f t="shared" si="0"/>
        <v>41275</v>
      </c>
      <c r="I43">
        <f t="shared" si="1"/>
        <v>-102.85</v>
      </c>
      <c r="J43">
        <f t="shared" si="2"/>
        <v>42.407071678936092</v>
      </c>
      <c r="K43">
        <f>(I43-AVERAGE($I$25:I$51))^2</f>
        <v>80.740208641975201</v>
      </c>
      <c r="L43">
        <f t="shared" si="3"/>
        <v>-6.5120712280299955</v>
      </c>
    </row>
    <row r="44" spans="1:12" x14ac:dyDescent="0.3">
      <c r="A44" s="2">
        <v>38103</v>
      </c>
      <c r="B44">
        <v>95.17</v>
      </c>
      <c r="C44">
        <v>-89.17</v>
      </c>
      <c r="D44">
        <v>-90.46</v>
      </c>
      <c r="F44">
        <v>44926</v>
      </c>
      <c r="G44">
        <v>-96.403633117680002</v>
      </c>
      <c r="H44" s="2">
        <f t="shared" si="0"/>
        <v>41640</v>
      </c>
      <c r="I44">
        <f t="shared" si="1"/>
        <v>-103.34</v>
      </c>
      <c r="J44">
        <f t="shared" si="2"/>
        <v>48.113185526145699</v>
      </c>
      <c r="K44">
        <f>(I44-AVERAGE($I$25:I$51))^2</f>
        <v>89.786153086419816</v>
      </c>
      <c r="L44">
        <f t="shared" si="3"/>
        <v>-6.9363668823200015</v>
      </c>
    </row>
    <row r="45" spans="1:12" x14ac:dyDescent="0.3">
      <c r="A45" s="2">
        <v>38187</v>
      </c>
      <c r="B45">
        <v>95.27</v>
      </c>
      <c r="C45">
        <v>-89.27</v>
      </c>
      <c r="D45">
        <v>-90.56</v>
      </c>
      <c r="F45">
        <v>45291</v>
      </c>
      <c r="G45">
        <v>-96.915588378910002</v>
      </c>
      <c r="H45" s="2">
        <f t="shared" si="0"/>
        <v>42005</v>
      </c>
      <c r="I45">
        <f t="shared" si="1"/>
        <v>-104.81</v>
      </c>
      <c r="J45">
        <f t="shared" si="2"/>
        <v>62.321734843200851</v>
      </c>
      <c r="K45">
        <f>(I45-AVERAGE($I$25:I$51))^2</f>
        <v>119.80518641975313</v>
      </c>
      <c r="L45">
        <f t="shared" si="3"/>
        <v>-7.8944116210900006</v>
      </c>
    </row>
    <row r="46" spans="1:12" x14ac:dyDescent="0.3">
      <c r="A46" s="2">
        <v>38328</v>
      </c>
      <c r="B46">
        <v>96.05</v>
      </c>
      <c r="C46">
        <v>-90.05</v>
      </c>
      <c r="D46">
        <v>-91.34</v>
      </c>
      <c r="F46">
        <v>45656</v>
      </c>
      <c r="G46">
        <v>-95.667205810550001</v>
      </c>
      <c r="H46" s="2">
        <f t="shared" si="0"/>
        <v>42370</v>
      </c>
      <c r="I46">
        <f t="shared" si="1"/>
        <v>-104.92</v>
      </c>
      <c r="J46">
        <f t="shared" si="2"/>
        <v>85.614200312319682</v>
      </c>
      <c r="K46">
        <f>(I46-AVERAGE($I$25:I$51))^2</f>
        <v>122.22530864197535</v>
      </c>
      <c r="L46">
        <f t="shared" si="3"/>
        <v>-9.2527941894500003</v>
      </c>
    </row>
    <row r="47" spans="1:12" x14ac:dyDescent="0.3">
      <c r="A47" s="2">
        <v>38370</v>
      </c>
      <c r="B47">
        <v>95.68</v>
      </c>
      <c r="C47">
        <v>-89.68</v>
      </c>
      <c r="D47">
        <v>-90.97</v>
      </c>
      <c r="F47">
        <v>46022</v>
      </c>
      <c r="G47">
        <v>-94.543838500980002</v>
      </c>
      <c r="H47" s="2">
        <f t="shared" si="0"/>
        <v>42736</v>
      </c>
      <c r="I47">
        <f t="shared" si="1"/>
        <v>-104.55</v>
      </c>
      <c r="J47">
        <f t="shared" si="2"/>
        <v>100.12326794447009</v>
      </c>
      <c r="K47">
        <f>(I47-AVERAGE($I$25:I$51))^2</f>
        <v>114.18109753086414</v>
      </c>
      <c r="L47">
        <f t="shared" si="3"/>
        <v>-10.006161499019996</v>
      </c>
    </row>
    <row r="48" spans="1:12" x14ac:dyDescent="0.3">
      <c r="A48" s="2">
        <v>38456</v>
      </c>
      <c r="B48">
        <v>95</v>
      </c>
      <c r="C48">
        <v>-89</v>
      </c>
      <c r="D48">
        <v>-90.29</v>
      </c>
      <c r="F48">
        <v>46387</v>
      </c>
      <c r="G48">
        <v>-93.340065002439999</v>
      </c>
      <c r="H48" s="2">
        <f t="shared" si="0"/>
        <v>43101</v>
      </c>
      <c r="I48">
        <f t="shared" si="1"/>
        <v>-104.01</v>
      </c>
      <c r="J48">
        <f t="shared" si="2"/>
        <v>113.84751285215584</v>
      </c>
      <c r="K48">
        <f>(I48-AVERAGE($I$25:I$51))^2</f>
        <v>102.9322975308643</v>
      </c>
      <c r="L48">
        <f t="shared" si="3"/>
        <v>-10.669934997560006</v>
      </c>
    </row>
    <row r="49" spans="1:12" x14ac:dyDescent="0.3">
      <c r="A49" s="2">
        <v>38554</v>
      </c>
      <c r="B49">
        <v>95.51</v>
      </c>
      <c r="C49">
        <v>-89.51</v>
      </c>
      <c r="D49">
        <v>-90.8</v>
      </c>
      <c r="F49">
        <v>46752</v>
      </c>
      <c r="G49">
        <v>-91.190116882319998</v>
      </c>
      <c r="H49" s="2">
        <f t="shared" si="0"/>
        <v>43466</v>
      </c>
      <c r="I49">
        <f t="shared" si="1"/>
        <v>-102.89</v>
      </c>
      <c r="J49">
        <f t="shared" si="2"/>
        <v>136.88726496737354</v>
      </c>
      <c r="K49">
        <f>(I49-AVERAGE($I$25:I$51))^2</f>
        <v>81.460653086419768</v>
      </c>
      <c r="L49">
        <f t="shared" si="3"/>
        <v>-11.699883117680002</v>
      </c>
    </row>
    <row r="50" spans="1:12" x14ac:dyDescent="0.3">
      <c r="A50" s="2">
        <v>38642</v>
      </c>
      <c r="B50">
        <v>96.17</v>
      </c>
      <c r="C50">
        <v>-90.17</v>
      </c>
      <c r="D50">
        <v>-91.46</v>
      </c>
      <c r="F50">
        <v>47117</v>
      </c>
      <c r="G50">
        <v>-90.40219116211</v>
      </c>
      <c r="H50" s="2">
        <f t="shared" si="0"/>
        <v>43831</v>
      </c>
      <c r="I50">
        <f t="shared" si="1"/>
        <v>-102.88</v>
      </c>
      <c r="J50">
        <f t="shared" si="2"/>
        <v>155.69571339492566</v>
      </c>
      <c r="K50">
        <f>(I50-AVERAGE($I$25:I$51))^2</f>
        <v>81.280241975308556</v>
      </c>
      <c r="L50">
        <f t="shared" si="3"/>
        <v>-12.477808837889995</v>
      </c>
    </row>
    <row r="51" spans="1:12" x14ac:dyDescent="0.3">
      <c r="A51" s="2">
        <v>38751</v>
      </c>
      <c r="B51">
        <v>96.25</v>
      </c>
      <c r="C51">
        <v>-90.25</v>
      </c>
      <c r="D51">
        <v>-91.54</v>
      </c>
      <c r="F51">
        <v>47483</v>
      </c>
      <c r="G51">
        <v>-93.501014709469999</v>
      </c>
      <c r="H51" s="2">
        <f t="shared" si="0"/>
        <v>44197</v>
      </c>
      <c r="I51">
        <f t="shared" si="1"/>
        <v>-100.65</v>
      </c>
      <c r="J51">
        <f t="shared" si="2"/>
        <v>51.107990684214407</v>
      </c>
      <c r="K51">
        <f>(I51-AVERAGE($I$25:I$51))^2</f>
        <v>46.04376419753094</v>
      </c>
      <c r="L51">
        <f t="shared" si="3"/>
        <v>-7.1489852905300069</v>
      </c>
    </row>
    <row r="52" spans="1:12" x14ac:dyDescent="0.3">
      <c r="A52" s="2">
        <v>38819</v>
      </c>
      <c r="B52">
        <v>96.9</v>
      </c>
      <c r="C52">
        <v>-90.9</v>
      </c>
      <c r="D52">
        <v>-92.19</v>
      </c>
      <c r="F52">
        <v>47848</v>
      </c>
      <c r="G52">
        <v>-96.729850769039999</v>
      </c>
      <c r="H52" s="2">
        <f t="shared" si="0"/>
        <v>44562</v>
      </c>
      <c r="I52">
        <f t="shared" si="1"/>
        <v>-100.97</v>
      </c>
      <c r="J52">
        <f t="shared" si="2"/>
        <v>17.978865500810681</v>
      </c>
      <c r="K52">
        <f>(I52-AVERAGE($I$25:I$51))^2</f>
        <v>50.4889197530864</v>
      </c>
      <c r="L52">
        <f t="shared" si="3"/>
        <v>-4.2401492309600002</v>
      </c>
    </row>
    <row r="53" spans="1:12" x14ac:dyDescent="0.3">
      <c r="A53" s="2">
        <v>38915</v>
      </c>
      <c r="B53">
        <v>97.31</v>
      </c>
      <c r="C53">
        <v>-91.31</v>
      </c>
      <c r="D53">
        <v>-92.6</v>
      </c>
      <c r="F53">
        <v>48213</v>
      </c>
      <c r="G53">
        <v>-99.612854003910002</v>
      </c>
      <c r="H53" s="2">
        <f t="shared" si="0"/>
        <v>44927</v>
      </c>
      <c r="I53">
        <f t="shared" si="1"/>
        <v>-100.11</v>
      </c>
      <c r="J53">
        <f t="shared" si="2"/>
        <v>0.24715414142831607</v>
      </c>
      <c r="K53">
        <f>(I53-AVERAGE($I$25:I$51))^2</f>
        <v>39.006964197530856</v>
      </c>
      <c r="L53">
        <f t="shared" si="3"/>
        <v>-0.49714599608999777</v>
      </c>
    </row>
    <row r="54" spans="1:12" x14ac:dyDescent="0.3">
      <c r="A54" s="2">
        <v>39028</v>
      </c>
      <c r="B54">
        <v>97.94</v>
      </c>
      <c r="C54">
        <v>-91.94</v>
      </c>
      <c r="D54">
        <v>-93.23</v>
      </c>
      <c r="F54">
        <v>48578</v>
      </c>
      <c r="G54">
        <v>-102.200088501</v>
      </c>
      <c r="H54" s="2">
        <f t="shared" si="0"/>
        <v>45292</v>
      </c>
      <c r="I54">
        <f t="shared" si="1"/>
        <v>-100.11</v>
      </c>
      <c r="J54">
        <f t="shared" si="2"/>
        <v>4.3684699420124131</v>
      </c>
      <c r="K54">
        <f>(I54-AVERAGE($I$25:I$51))^2</f>
        <v>39.006964197530856</v>
      </c>
      <c r="L54">
        <f t="shared" si="3"/>
        <v>2.0900885009999968</v>
      </c>
    </row>
    <row r="55" spans="1:12" x14ac:dyDescent="0.3">
      <c r="A55" s="2">
        <v>39104</v>
      </c>
      <c r="B55">
        <v>97.94</v>
      </c>
      <c r="C55">
        <v>-91.94</v>
      </c>
      <c r="D55">
        <v>-93.23</v>
      </c>
      <c r="F55">
        <v>48944</v>
      </c>
      <c r="G55">
        <v>-104.505897522</v>
      </c>
      <c r="H55" s="2">
        <f t="shared" si="0"/>
        <v>45658</v>
      </c>
      <c r="I55">
        <f t="shared" si="1"/>
        <v>-100.11</v>
      </c>
      <c r="J55">
        <f t="shared" si="2"/>
        <v>19.323915023925728</v>
      </c>
      <c r="K55">
        <f>(I55-AVERAGE($I$25:I$51))^2</f>
        <v>39.006964197530856</v>
      </c>
      <c r="L55">
        <f t="shared" si="3"/>
        <v>4.3958975219999985</v>
      </c>
    </row>
    <row r="56" spans="1:12" x14ac:dyDescent="0.3">
      <c r="A56" s="2">
        <v>39233</v>
      </c>
      <c r="B56">
        <v>98.5</v>
      </c>
      <c r="C56">
        <v>-92.5</v>
      </c>
      <c r="D56">
        <v>-93.79</v>
      </c>
      <c r="F56">
        <v>49309</v>
      </c>
      <c r="G56">
        <v>-106.9370498657</v>
      </c>
      <c r="H56" s="2">
        <f t="shared" si="0"/>
        <v>46023</v>
      </c>
      <c r="I56">
        <f t="shared" si="1"/>
        <v>-100.11</v>
      </c>
      <c r="J56">
        <f t="shared" si="2"/>
        <v>46.608609868754449</v>
      </c>
      <c r="K56">
        <f>(I56-AVERAGE($I$25:I$51))^2</f>
        <v>39.006964197530856</v>
      </c>
      <c r="L56">
        <f t="shared" si="3"/>
        <v>6.8270498657000047</v>
      </c>
    </row>
    <row r="57" spans="1:12" x14ac:dyDescent="0.3">
      <c r="A57" s="2">
        <v>39275</v>
      </c>
      <c r="B57">
        <v>98.82</v>
      </c>
      <c r="C57">
        <v>-92.82</v>
      </c>
      <c r="D57">
        <v>-94.11</v>
      </c>
      <c r="F57">
        <v>49674</v>
      </c>
      <c r="G57">
        <v>-108.5267333984</v>
      </c>
      <c r="H57" s="2">
        <f t="shared" si="0"/>
        <v>46388</v>
      </c>
      <c r="I57">
        <f t="shared" si="1"/>
        <v>-100.11</v>
      </c>
      <c r="J57">
        <f t="shared" si="2"/>
        <v>70.841401099741987</v>
      </c>
      <c r="K57">
        <f>(I57-AVERAGE($I$25:I$51))^2</f>
        <v>39.006964197530856</v>
      </c>
      <c r="L57">
        <f t="shared" si="3"/>
        <v>8.4167333983999981</v>
      </c>
    </row>
    <row r="58" spans="1:12" x14ac:dyDescent="0.3">
      <c r="A58" s="2">
        <v>39386</v>
      </c>
      <c r="B58">
        <v>100.5</v>
      </c>
      <c r="C58">
        <v>-94.5</v>
      </c>
      <c r="D58">
        <v>-95.79</v>
      </c>
      <c r="F58">
        <v>50039</v>
      </c>
      <c r="G58">
        <v>-110.01317596440001</v>
      </c>
      <c r="H58" s="2">
        <f t="shared" si="0"/>
        <v>46753</v>
      </c>
      <c r="I58">
        <f t="shared" si="1"/>
        <v>-100.11</v>
      </c>
      <c r="J58">
        <f t="shared" si="2"/>
        <v>98.072894181869998</v>
      </c>
      <c r="K58">
        <f>(I58-AVERAGE($I$25:I$51))^2</f>
        <v>39.006964197530856</v>
      </c>
      <c r="L58">
        <f t="shared" si="3"/>
        <v>9.9031759644000061</v>
      </c>
    </row>
    <row r="59" spans="1:12" x14ac:dyDescent="0.3">
      <c r="A59" s="2">
        <v>39476</v>
      </c>
      <c r="B59">
        <v>100.53</v>
      </c>
      <c r="C59">
        <v>-94.53</v>
      </c>
      <c r="D59">
        <v>-95.82</v>
      </c>
      <c r="F59">
        <v>50405</v>
      </c>
      <c r="G59">
        <v>-111.363319397</v>
      </c>
      <c r="H59" s="2">
        <f t="shared" si="0"/>
        <v>47119</v>
      </c>
      <c r="I59">
        <f t="shared" si="1"/>
        <v>-100.11</v>
      </c>
      <c r="J59">
        <f t="shared" si="2"/>
        <v>126.63719745089641</v>
      </c>
      <c r="K59">
        <f>(I59-AVERAGE($I$25:I$51))^2</f>
        <v>39.006964197530856</v>
      </c>
      <c r="L59">
        <f t="shared" si="3"/>
        <v>11.253319396999999</v>
      </c>
    </row>
    <row r="60" spans="1:12" x14ac:dyDescent="0.3">
      <c r="A60" s="2">
        <v>39560</v>
      </c>
      <c r="B60">
        <v>100.47</v>
      </c>
      <c r="C60">
        <v>-94.47</v>
      </c>
      <c r="D60">
        <v>-95.76</v>
      </c>
      <c r="F60">
        <v>50770</v>
      </c>
      <c r="G60">
        <v>-112.5683670044</v>
      </c>
      <c r="H60" s="2">
        <f t="shared" si="0"/>
        <v>47484</v>
      </c>
      <c r="I60">
        <f t="shared" si="1"/>
        <v>-100.11</v>
      </c>
      <c r="J60">
        <f t="shared" si="2"/>
        <v>155.2109084163227</v>
      </c>
      <c r="K60">
        <f>(I60-AVERAGE($I$25:I$51))^2</f>
        <v>39.006964197530856</v>
      </c>
      <c r="L60">
        <f t="shared" si="3"/>
        <v>12.458367004400003</v>
      </c>
    </row>
    <row r="61" spans="1:12" x14ac:dyDescent="0.3">
      <c r="A61" s="2">
        <v>39645</v>
      </c>
      <c r="B61">
        <v>101.43</v>
      </c>
      <c r="C61">
        <v>-95.43</v>
      </c>
      <c r="D61">
        <v>-96.72</v>
      </c>
      <c r="F61">
        <v>51135</v>
      </c>
      <c r="G61">
        <v>-113.6638641357</v>
      </c>
      <c r="H61" s="2">
        <f t="shared" si="0"/>
        <v>47849</v>
      </c>
      <c r="I61">
        <f t="shared" si="1"/>
        <v>-100.11</v>
      </c>
      <c r="J61">
        <f t="shared" si="2"/>
        <v>183.7072330090146</v>
      </c>
      <c r="K61">
        <f>(I61-AVERAGE($I$25:I$51))^2</f>
        <v>39.006964197530856</v>
      </c>
      <c r="L61">
        <f t="shared" si="3"/>
        <v>13.553864135699996</v>
      </c>
    </row>
    <row r="62" spans="1:12" x14ac:dyDescent="0.3">
      <c r="A62" s="2">
        <v>39727</v>
      </c>
      <c r="B62">
        <v>102.58</v>
      </c>
      <c r="C62">
        <v>-96.58</v>
      </c>
      <c r="D62">
        <v>-97.87</v>
      </c>
      <c r="F62">
        <v>51500</v>
      </c>
      <c r="G62">
        <v>-114.6716766357</v>
      </c>
      <c r="H62" s="2">
        <f t="shared" si="0"/>
        <v>48214</v>
      </c>
      <c r="I62">
        <f t="shared" si="1"/>
        <v>-100.11</v>
      </c>
      <c r="J62">
        <f t="shared" si="2"/>
        <v>212.04242644269115</v>
      </c>
      <c r="K62">
        <f>(I62-AVERAGE($I$25:I$51))^2</f>
        <v>39.006964197530856</v>
      </c>
      <c r="L62">
        <f t="shared" si="3"/>
        <v>14.561676635699996</v>
      </c>
    </row>
    <row r="63" spans="1:12" x14ac:dyDescent="0.3">
      <c r="A63" s="2">
        <v>39870</v>
      </c>
      <c r="B63">
        <v>102.7</v>
      </c>
      <c r="C63">
        <v>-96.7</v>
      </c>
      <c r="D63">
        <v>-97.99</v>
      </c>
      <c r="F63">
        <v>51866</v>
      </c>
      <c r="G63">
        <v>-111.4359970093</v>
      </c>
      <c r="H63" s="2">
        <f t="shared" si="0"/>
        <v>48580</v>
      </c>
      <c r="I63">
        <f t="shared" si="1"/>
        <v>-100.11</v>
      </c>
      <c r="J63">
        <f t="shared" si="2"/>
        <v>128.27820825467245</v>
      </c>
      <c r="K63">
        <f>(I63-AVERAGE($I$25:I$51))^2</f>
        <v>39.006964197530856</v>
      </c>
      <c r="L63">
        <f t="shared" si="3"/>
        <v>11.325997009299996</v>
      </c>
    </row>
    <row r="64" spans="1:12" x14ac:dyDescent="0.3">
      <c r="A64" s="2">
        <v>39917</v>
      </c>
      <c r="B64">
        <v>102.52</v>
      </c>
      <c r="C64">
        <v>-96.52</v>
      </c>
      <c r="D64">
        <v>-97.81</v>
      </c>
      <c r="F64">
        <v>52231</v>
      </c>
      <c r="G64">
        <v>-109.3672790527</v>
      </c>
      <c r="H64" s="2">
        <f t="shared" si="0"/>
        <v>48945</v>
      </c>
      <c r="I64">
        <f t="shared" si="1"/>
        <v>-100.11</v>
      </c>
      <c r="J64">
        <f t="shared" si="2"/>
        <v>85.697215459558194</v>
      </c>
      <c r="K64">
        <f>(I64-AVERAGE($I$25:I$51))^2</f>
        <v>39.006964197530856</v>
      </c>
      <c r="L64">
        <f t="shared" si="3"/>
        <v>9.2572790526999995</v>
      </c>
    </row>
    <row r="65" spans="1:12" x14ac:dyDescent="0.3">
      <c r="A65" s="2">
        <v>40007</v>
      </c>
      <c r="B65">
        <v>103.03</v>
      </c>
      <c r="C65">
        <v>-97.03</v>
      </c>
      <c r="D65">
        <v>-98.32</v>
      </c>
      <c r="F65">
        <v>52596</v>
      </c>
      <c r="G65">
        <v>-107.9839019775</v>
      </c>
      <c r="H65" s="2">
        <f t="shared" si="0"/>
        <v>49310</v>
      </c>
      <c r="I65">
        <f t="shared" si="1"/>
        <v>-100.11</v>
      </c>
      <c r="J65">
        <f t="shared" si="2"/>
        <v>61.998332351278371</v>
      </c>
      <c r="K65">
        <f>(I65-AVERAGE($I$25:I$51))^2</f>
        <v>39.006964197530856</v>
      </c>
      <c r="L65">
        <f t="shared" si="3"/>
        <v>7.8739019774999974</v>
      </c>
    </row>
    <row r="66" spans="1:12" x14ac:dyDescent="0.3">
      <c r="A66" s="2">
        <v>40141</v>
      </c>
      <c r="B66">
        <v>103.85</v>
      </c>
      <c r="C66">
        <v>-97.85</v>
      </c>
      <c r="D66">
        <v>-99.14</v>
      </c>
      <c r="F66">
        <v>52961</v>
      </c>
      <c r="G66">
        <v>-106.9771728516</v>
      </c>
      <c r="H66" s="2">
        <f t="shared" si="0"/>
        <v>49675</v>
      </c>
      <c r="I66">
        <f t="shared" si="1"/>
        <v>-100.11</v>
      </c>
      <c r="J66">
        <f t="shared" si="2"/>
        <v>47.158062973752116</v>
      </c>
      <c r="K66">
        <f>(I66-AVERAGE($I$25:I$51))^2</f>
        <v>39.006964197530856</v>
      </c>
      <c r="L66">
        <f t="shared" si="3"/>
        <v>6.867172851600003</v>
      </c>
    </row>
    <row r="67" spans="1:12" x14ac:dyDescent="0.3">
      <c r="A67" s="2">
        <v>40205</v>
      </c>
      <c r="B67">
        <v>103.66</v>
      </c>
      <c r="C67">
        <v>-97.66</v>
      </c>
      <c r="D67">
        <v>-98.95</v>
      </c>
      <c r="F67">
        <v>53327</v>
      </c>
      <c r="G67">
        <v>-106.22082519529999</v>
      </c>
      <c r="H67" s="2">
        <f t="shared" si="0"/>
        <v>50041</v>
      </c>
      <c r="I67">
        <f t="shared" si="1"/>
        <v>-100.11</v>
      </c>
      <c r="J67">
        <f t="shared" si="2"/>
        <v>37.342184567513222</v>
      </c>
      <c r="K67">
        <f>(I67-AVERAGE($I$25:I$51))^2</f>
        <v>39.006964197530856</v>
      </c>
      <c r="L67">
        <f t="shared" si="3"/>
        <v>6.110825195299995</v>
      </c>
    </row>
    <row r="68" spans="1:12" x14ac:dyDescent="0.3">
      <c r="A68" s="2">
        <v>40283</v>
      </c>
      <c r="B68">
        <v>103.92</v>
      </c>
      <c r="C68">
        <v>-97.92</v>
      </c>
      <c r="D68">
        <v>-99.21</v>
      </c>
      <c r="F68">
        <v>53692</v>
      </c>
      <c r="G68">
        <v>-105.64793396</v>
      </c>
      <c r="H68" s="2">
        <f t="shared" ref="H68:H82" si="4">$H$2+F68-$F$2+1</f>
        <v>50406</v>
      </c>
      <c r="I68">
        <f t="shared" ref="I68:I82" si="5">IFERROR(VLOOKUP(H68,A:D,4,FALSE),IFERROR(VLOOKUP(H68,A:D,4),0))</f>
        <v>-100.11</v>
      </c>
      <c r="J68">
        <f t="shared" si="2"/>
        <v>30.668712545321323</v>
      </c>
      <c r="K68">
        <f>(I68-AVERAGE($I$25:I$51))^2</f>
        <v>39.006964197530856</v>
      </c>
      <c r="L68">
        <f t="shared" si="3"/>
        <v>5.5379339600000037</v>
      </c>
    </row>
    <row r="69" spans="1:12" x14ac:dyDescent="0.3">
      <c r="A69" s="2">
        <v>40378</v>
      </c>
      <c r="B69">
        <v>104.51</v>
      </c>
      <c r="C69">
        <v>-98.51</v>
      </c>
      <c r="D69">
        <v>-99.8</v>
      </c>
      <c r="F69">
        <v>54057</v>
      </c>
      <c r="G69">
        <v>-105.212020874</v>
      </c>
      <c r="H69" s="2">
        <f t="shared" si="4"/>
        <v>50771</v>
      </c>
      <c r="I69">
        <f t="shared" si="5"/>
        <v>-100.11</v>
      </c>
      <c r="J69">
        <f t="shared" si="2"/>
        <v>26.030616998731769</v>
      </c>
      <c r="K69">
        <f>(I69-AVERAGE($I$25:I$51))^2</f>
        <v>39.006964197530856</v>
      </c>
      <c r="L69">
        <f t="shared" si="3"/>
        <v>5.1020208740000044</v>
      </c>
    </row>
    <row r="70" spans="1:12" x14ac:dyDescent="0.3">
      <c r="A70" s="2">
        <v>40479</v>
      </c>
      <c r="B70">
        <v>105.19</v>
      </c>
      <c r="C70">
        <v>-99.19</v>
      </c>
      <c r="D70">
        <v>-100.48</v>
      </c>
      <c r="F70">
        <v>54422</v>
      </c>
      <c r="G70">
        <v>-104.8814163208</v>
      </c>
      <c r="H70" s="2">
        <f t="shared" si="4"/>
        <v>51136</v>
      </c>
      <c r="I70">
        <f t="shared" si="5"/>
        <v>-100.11</v>
      </c>
      <c r="J70">
        <f t="shared" si="2"/>
        <v>22.766413706396612</v>
      </c>
      <c r="K70">
        <f>(I70-AVERAGE($I$25:I$51))^2</f>
        <v>39.006964197530856</v>
      </c>
      <c r="L70">
        <f t="shared" si="3"/>
        <v>4.7714163208000002</v>
      </c>
    </row>
    <row r="71" spans="1:12" x14ac:dyDescent="0.3">
      <c r="A71" s="2">
        <v>40575</v>
      </c>
      <c r="B71">
        <v>105.3</v>
      </c>
      <c r="C71">
        <v>-99.3</v>
      </c>
      <c r="D71">
        <v>-100.59</v>
      </c>
      <c r="F71">
        <v>54788</v>
      </c>
      <c r="G71">
        <v>-104.63298034669999</v>
      </c>
      <c r="H71" s="2">
        <f t="shared" si="4"/>
        <v>51502</v>
      </c>
      <c r="I71">
        <f t="shared" si="5"/>
        <v>-100.11</v>
      </c>
      <c r="J71">
        <f t="shared" si="2"/>
        <v>20.457351216634411</v>
      </c>
      <c r="K71">
        <f>(I71-AVERAGE($I$25:I$51))^2</f>
        <v>39.006964197530856</v>
      </c>
      <c r="L71">
        <f t="shared" si="3"/>
        <v>4.5229803466999954</v>
      </c>
    </row>
    <row r="72" spans="1:12" x14ac:dyDescent="0.3">
      <c r="A72" s="2">
        <v>40680</v>
      </c>
      <c r="B72">
        <v>104.79</v>
      </c>
      <c r="C72">
        <v>-98.79</v>
      </c>
      <c r="D72">
        <v>-100.08</v>
      </c>
      <c r="F72">
        <v>55153</v>
      </c>
      <c r="G72">
        <v>-104.45137786870001</v>
      </c>
      <c r="H72" s="2">
        <f t="shared" si="4"/>
        <v>51867</v>
      </c>
      <c r="I72">
        <f t="shared" si="5"/>
        <v>-100.11</v>
      </c>
      <c r="J72">
        <f t="shared" si="2"/>
        <v>18.847561798838221</v>
      </c>
      <c r="K72">
        <f>(I72-AVERAGE($I$25:I$51))^2</f>
        <v>39.006964197530856</v>
      </c>
      <c r="L72">
        <f t="shared" si="3"/>
        <v>4.3413778687000075</v>
      </c>
    </row>
    <row r="73" spans="1:12" x14ac:dyDescent="0.3">
      <c r="A73" s="2">
        <v>40764</v>
      </c>
      <c r="B73">
        <v>105.34</v>
      </c>
      <c r="C73">
        <v>-99.34</v>
      </c>
      <c r="D73">
        <v>-100.63</v>
      </c>
      <c r="F73">
        <v>55518</v>
      </c>
      <c r="G73">
        <v>-104.3227310181</v>
      </c>
      <c r="H73" s="2">
        <f t="shared" si="4"/>
        <v>52232</v>
      </c>
      <c r="I73">
        <f t="shared" si="5"/>
        <v>-100.11</v>
      </c>
      <c r="J73">
        <f t="shared" si="2"/>
        <v>17.747102630861875</v>
      </c>
      <c r="K73">
        <f>(I73-AVERAGE($I$25:I$51))^2</f>
        <v>39.006964197530856</v>
      </c>
      <c r="L73">
        <f t="shared" si="3"/>
        <v>4.2127310181000013</v>
      </c>
    </row>
    <row r="74" spans="1:12" x14ac:dyDescent="0.3">
      <c r="A74" s="2">
        <v>40850</v>
      </c>
      <c r="B74">
        <v>105.67</v>
      </c>
      <c r="C74">
        <v>-99.67</v>
      </c>
      <c r="D74">
        <v>-100.96</v>
      </c>
      <c r="F74">
        <v>55883</v>
      </c>
      <c r="G74">
        <v>-104.2371139526</v>
      </c>
      <c r="H74" s="2">
        <f t="shared" si="4"/>
        <v>52597</v>
      </c>
      <c r="I74">
        <f t="shared" si="5"/>
        <v>-100.11</v>
      </c>
      <c r="J74">
        <f t="shared" si="2"/>
        <v>17.033069577745582</v>
      </c>
      <c r="K74">
        <f>(I74-AVERAGE($I$25:I$51))^2</f>
        <v>39.006964197530856</v>
      </c>
      <c r="L74">
        <f t="shared" si="3"/>
        <v>4.1271139525999985</v>
      </c>
    </row>
    <row r="75" spans="1:12" x14ac:dyDescent="0.3">
      <c r="A75" s="2">
        <v>40953</v>
      </c>
      <c r="B75">
        <v>105.98</v>
      </c>
      <c r="C75">
        <v>-99.98</v>
      </c>
      <c r="D75">
        <v>-101.27</v>
      </c>
      <c r="F75">
        <v>56249</v>
      </c>
      <c r="G75">
        <v>-104.1870803833</v>
      </c>
      <c r="H75" s="2">
        <f t="shared" si="4"/>
        <v>52963</v>
      </c>
      <c r="I75">
        <f t="shared" si="5"/>
        <v>-100.11</v>
      </c>
      <c r="J75">
        <f t="shared" si="2"/>
        <v>16.622584451889676</v>
      </c>
      <c r="K75">
        <f>(I75-AVERAGE($I$25:I$51))^2</f>
        <v>39.006964197530856</v>
      </c>
      <c r="L75">
        <f t="shared" si="3"/>
        <v>4.0770803833000002</v>
      </c>
    </row>
    <row r="76" spans="1:12" x14ac:dyDescent="0.3">
      <c r="A76" s="2">
        <v>41039</v>
      </c>
      <c r="B76">
        <v>105.8</v>
      </c>
      <c r="C76">
        <v>-99.8</v>
      </c>
      <c r="D76">
        <v>-101.09</v>
      </c>
      <c r="F76">
        <v>56614</v>
      </c>
      <c r="G76">
        <v>-104.1661453247</v>
      </c>
      <c r="H76" s="2">
        <f t="shared" si="4"/>
        <v>53328</v>
      </c>
      <c r="I76">
        <f t="shared" si="5"/>
        <v>-100.11</v>
      </c>
      <c r="J76">
        <f t="shared" si="2"/>
        <v>16.452314895085649</v>
      </c>
      <c r="K76">
        <f>(I76-AVERAGE($I$25:I$51))^2</f>
        <v>39.006964197530856</v>
      </c>
      <c r="L76">
        <f t="shared" si="3"/>
        <v>4.0561453246999974</v>
      </c>
    </row>
    <row r="77" spans="1:12" x14ac:dyDescent="0.3">
      <c r="A77" s="2">
        <v>41113</v>
      </c>
      <c r="B77">
        <v>106.41</v>
      </c>
      <c r="C77">
        <v>-100.41</v>
      </c>
      <c r="D77">
        <v>-101.7</v>
      </c>
      <c r="F77">
        <v>56979</v>
      </c>
      <c r="G77">
        <v>-104.16947937010001</v>
      </c>
      <c r="H77" s="2">
        <f t="shared" si="4"/>
        <v>53693</v>
      </c>
      <c r="I77">
        <f t="shared" si="5"/>
        <v>-100.11</v>
      </c>
      <c r="J77">
        <f t="shared" si="2"/>
        <v>16.479372756267551</v>
      </c>
      <c r="K77">
        <f>(I77-AVERAGE($I$25:I$51))^2</f>
        <v>39.006964197530856</v>
      </c>
      <c r="L77">
        <f t="shared" si="3"/>
        <v>4.0594793701000071</v>
      </c>
    </row>
    <row r="78" spans="1:12" x14ac:dyDescent="0.3">
      <c r="A78" s="2">
        <v>41204</v>
      </c>
      <c r="B78">
        <v>107.56</v>
      </c>
      <c r="C78">
        <v>-101.56</v>
      </c>
      <c r="D78">
        <v>-102.85</v>
      </c>
      <c r="F78">
        <v>57344</v>
      </c>
      <c r="G78">
        <v>-104.1928939819</v>
      </c>
      <c r="H78" s="2">
        <f t="shared" si="4"/>
        <v>54058</v>
      </c>
      <c r="I78">
        <f t="shared" si="5"/>
        <v>-100.11</v>
      </c>
      <c r="J78">
        <f t="shared" si="2"/>
        <v>16.670023267435237</v>
      </c>
      <c r="K78">
        <f>(I78-AVERAGE($I$25:I$51))^2</f>
        <v>39.006964197530856</v>
      </c>
      <c r="L78">
        <f t="shared" si="3"/>
        <v>4.0828939818999999</v>
      </c>
    </row>
    <row r="79" spans="1:12" x14ac:dyDescent="0.3">
      <c r="A79" s="2">
        <v>41330</v>
      </c>
      <c r="B79">
        <v>107.09</v>
      </c>
      <c r="C79">
        <v>-101.09</v>
      </c>
      <c r="D79">
        <v>-102.38</v>
      </c>
      <c r="F79">
        <v>57710</v>
      </c>
      <c r="G79">
        <v>-104.2332687378</v>
      </c>
      <c r="H79" s="2">
        <f t="shared" si="4"/>
        <v>54424</v>
      </c>
      <c r="I79">
        <f t="shared" si="5"/>
        <v>-100.11</v>
      </c>
      <c r="J79">
        <f t="shared" si="2"/>
        <v>17.001345084118835</v>
      </c>
      <c r="K79">
        <f>(I79-AVERAGE($I$25:I$51))^2</f>
        <v>39.006964197530856</v>
      </c>
      <c r="L79">
        <f t="shared" si="3"/>
        <v>4.1232687378000037</v>
      </c>
    </row>
    <row r="80" spans="1:12" x14ac:dyDescent="0.3">
      <c r="A80" s="2">
        <v>41389</v>
      </c>
      <c r="B80">
        <v>106.93</v>
      </c>
      <c r="C80">
        <v>-100.93</v>
      </c>
      <c r="D80">
        <v>-102.22</v>
      </c>
      <c r="F80">
        <v>58075</v>
      </c>
      <c r="G80">
        <v>-104.28731536870001</v>
      </c>
      <c r="H80" s="2">
        <f t="shared" si="4"/>
        <v>54789</v>
      </c>
      <c r="I80">
        <f t="shared" si="5"/>
        <v>-100.11</v>
      </c>
      <c r="J80">
        <f t="shared" si="2"/>
        <v>17.449963689577281</v>
      </c>
      <c r="K80">
        <f>(I80-AVERAGE($I$25:I$51))^2</f>
        <v>39.006964197530856</v>
      </c>
      <c r="L80">
        <f t="shared" si="3"/>
        <v>4.1773153687000075</v>
      </c>
    </row>
    <row r="81" spans="1:12" x14ac:dyDescent="0.3">
      <c r="A81" s="2">
        <v>41494</v>
      </c>
      <c r="B81">
        <v>107.2</v>
      </c>
      <c r="C81">
        <v>-101.2</v>
      </c>
      <c r="D81">
        <v>-102.49</v>
      </c>
      <c r="F81">
        <v>61727</v>
      </c>
      <c r="G81">
        <v>-105.23426055909999</v>
      </c>
      <c r="H81" s="2">
        <f t="shared" si="4"/>
        <v>58441</v>
      </c>
      <c r="I81">
        <f t="shared" si="5"/>
        <v>-100.11</v>
      </c>
      <c r="J81">
        <f t="shared" si="2"/>
        <v>26.258046277547788</v>
      </c>
      <c r="K81">
        <f>(I81-AVERAGE($I$25:I$51))^2</f>
        <v>39.006964197530856</v>
      </c>
      <c r="L81">
        <f t="shared" si="3"/>
        <v>5.1242605590999943</v>
      </c>
    </row>
    <row r="82" spans="1:12" x14ac:dyDescent="0.3">
      <c r="A82" s="2">
        <v>41593</v>
      </c>
      <c r="B82">
        <v>108.05</v>
      </c>
      <c r="C82">
        <v>-102.05</v>
      </c>
      <c r="D82">
        <v>-103.34</v>
      </c>
      <c r="F82">
        <v>65380</v>
      </c>
      <c r="G82">
        <v>-106.39655303959999</v>
      </c>
      <c r="H82" s="2">
        <f t="shared" si="4"/>
        <v>62094</v>
      </c>
      <c r="I82">
        <f t="shared" si="5"/>
        <v>-100.11</v>
      </c>
      <c r="J82">
        <f t="shared" si="2"/>
        <v>39.520749119703922</v>
      </c>
      <c r="K82">
        <f>(I82-AVERAGE($I$25:I$51))^2</f>
        <v>39.006964197530856</v>
      </c>
      <c r="L82">
        <f t="shared" si="3"/>
        <v>6.286553039599994</v>
      </c>
    </row>
    <row r="83" spans="1:12" x14ac:dyDescent="0.3">
      <c r="A83" s="2">
        <v>41676</v>
      </c>
      <c r="B83">
        <v>106.99</v>
      </c>
      <c r="C83">
        <v>-100.99</v>
      </c>
      <c r="D83">
        <v>-102.28</v>
      </c>
    </row>
    <row r="84" spans="1:12" x14ac:dyDescent="0.3">
      <c r="A84" s="2">
        <v>41788</v>
      </c>
      <c r="B84">
        <v>107.23</v>
      </c>
      <c r="C84">
        <v>-101.23</v>
      </c>
      <c r="D84">
        <v>-102.52</v>
      </c>
    </row>
    <row r="85" spans="1:12" x14ac:dyDescent="0.3">
      <c r="A85" s="2">
        <v>41858</v>
      </c>
      <c r="B85">
        <v>108.09</v>
      </c>
      <c r="C85">
        <v>-102.09</v>
      </c>
      <c r="D85">
        <v>-103.38</v>
      </c>
    </row>
    <row r="86" spans="1:12" x14ac:dyDescent="0.3">
      <c r="A86" s="2">
        <v>41974</v>
      </c>
      <c r="B86">
        <v>109.52</v>
      </c>
      <c r="C86">
        <v>-103.52</v>
      </c>
      <c r="D86">
        <v>-104.81</v>
      </c>
    </row>
    <row r="87" spans="1:12" x14ac:dyDescent="0.3">
      <c r="A87" s="2">
        <v>42033</v>
      </c>
      <c r="B87">
        <v>109.44</v>
      </c>
      <c r="C87">
        <v>-103.44</v>
      </c>
      <c r="D87">
        <v>-104.73</v>
      </c>
    </row>
    <row r="88" spans="1:12" x14ac:dyDescent="0.3">
      <c r="A88" s="2">
        <v>42144</v>
      </c>
      <c r="B88">
        <v>109.18</v>
      </c>
      <c r="C88">
        <v>-103.18</v>
      </c>
      <c r="D88">
        <v>-104.47</v>
      </c>
    </row>
    <row r="89" spans="1:12" x14ac:dyDescent="0.3">
      <c r="A89" s="2">
        <v>42213</v>
      </c>
      <c r="B89">
        <v>109.63</v>
      </c>
      <c r="C89">
        <v>-103.63</v>
      </c>
      <c r="D89">
        <v>-104.92</v>
      </c>
    </row>
    <row r="90" spans="1:12" x14ac:dyDescent="0.3">
      <c r="A90" s="2">
        <v>42403</v>
      </c>
      <c r="B90">
        <v>110.12</v>
      </c>
      <c r="C90">
        <v>-104.12</v>
      </c>
      <c r="D90">
        <v>-105.41</v>
      </c>
    </row>
    <row r="91" spans="1:12" x14ac:dyDescent="0.3">
      <c r="A91" s="2">
        <v>42473</v>
      </c>
      <c r="B91">
        <v>109.95</v>
      </c>
      <c r="C91">
        <v>-103.95</v>
      </c>
      <c r="D91">
        <v>-105.24</v>
      </c>
    </row>
    <row r="92" spans="1:12" x14ac:dyDescent="0.3">
      <c r="A92" s="2">
        <v>42558</v>
      </c>
      <c r="B92">
        <v>108.9</v>
      </c>
      <c r="C92">
        <v>-102.9</v>
      </c>
      <c r="D92">
        <v>-104.19</v>
      </c>
    </row>
    <row r="93" spans="1:12" x14ac:dyDescent="0.3">
      <c r="A93" s="2">
        <v>42662</v>
      </c>
      <c r="B93">
        <v>109.26</v>
      </c>
      <c r="C93">
        <v>-103.26</v>
      </c>
      <c r="D93">
        <v>-104.55</v>
      </c>
    </row>
    <row r="94" spans="1:12" x14ac:dyDescent="0.3">
      <c r="A94" s="2">
        <v>42741</v>
      </c>
      <c r="B94">
        <v>109.57</v>
      </c>
      <c r="C94">
        <v>-103.57</v>
      </c>
      <c r="D94">
        <v>-104.86</v>
      </c>
    </row>
    <row r="95" spans="1:12" x14ac:dyDescent="0.3">
      <c r="A95" s="2">
        <v>42843</v>
      </c>
      <c r="B95">
        <v>108.96</v>
      </c>
      <c r="C95">
        <v>-102.96</v>
      </c>
      <c r="D95">
        <v>-104.25</v>
      </c>
    </row>
    <row r="96" spans="1:12" x14ac:dyDescent="0.3">
      <c r="A96" s="2">
        <v>42947</v>
      </c>
      <c r="B96">
        <v>108.43</v>
      </c>
      <c r="C96">
        <v>-102.43</v>
      </c>
      <c r="D96">
        <v>-103.72</v>
      </c>
    </row>
    <row r="97" spans="1:4" x14ac:dyDescent="0.3">
      <c r="A97" s="2">
        <v>43031</v>
      </c>
      <c r="B97">
        <v>108.72</v>
      </c>
      <c r="C97">
        <v>-102.72</v>
      </c>
      <c r="D97">
        <v>-104.01</v>
      </c>
    </row>
    <row r="98" spans="1:4" x14ac:dyDescent="0.3">
      <c r="A98" s="2">
        <v>43124</v>
      </c>
      <c r="B98">
        <v>108.7</v>
      </c>
      <c r="C98">
        <v>-102.7</v>
      </c>
      <c r="D98">
        <v>-103.99</v>
      </c>
    </row>
    <row r="99" spans="1:4" x14ac:dyDescent="0.3">
      <c r="A99" s="2">
        <v>43213</v>
      </c>
      <c r="B99">
        <v>108.33</v>
      </c>
      <c r="C99">
        <v>-102.33</v>
      </c>
      <c r="D99">
        <v>-103.62</v>
      </c>
    </row>
    <row r="100" spans="1:4" x14ac:dyDescent="0.3">
      <c r="A100" s="2">
        <v>43318</v>
      </c>
      <c r="B100">
        <v>107.41</v>
      </c>
      <c r="C100">
        <v>-101.41</v>
      </c>
      <c r="D100">
        <v>-102.7</v>
      </c>
    </row>
    <row r="101" spans="1:4" x14ac:dyDescent="0.3">
      <c r="A101" s="2">
        <v>43405</v>
      </c>
      <c r="B101">
        <v>107.6</v>
      </c>
      <c r="C101">
        <v>-101.6</v>
      </c>
      <c r="D101">
        <v>-102.89</v>
      </c>
    </row>
    <row r="102" spans="1:4" x14ac:dyDescent="0.3">
      <c r="A102" s="2">
        <v>43476</v>
      </c>
      <c r="B102">
        <v>107.69</v>
      </c>
      <c r="C102">
        <v>-101.69</v>
      </c>
      <c r="D102">
        <v>-102.98</v>
      </c>
    </row>
    <row r="103" spans="1:4" x14ac:dyDescent="0.3">
      <c r="A103" s="2">
        <v>43580</v>
      </c>
      <c r="B103">
        <v>106.75</v>
      </c>
      <c r="C103">
        <v>-100.75</v>
      </c>
      <c r="D103">
        <v>-102.04</v>
      </c>
    </row>
    <row r="104" spans="1:4" x14ac:dyDescent="0.3">
      <c r="A104" s="2">
        <v>43670</v>
      </c>
      <c r="B104">
        <v>106.75</v>
      </c>
      <c r="C104">
        <v>-100.75</v>
      </c>
      <c r="D104">
        <v>-102.04</v>
      </c>
    </row>
    <row r="105" spans="1:4" x14ac:dyDescent="0.3">
      <c r="A105" s="2">
        <v>43776</v>
      </c>
      <c r="B105">
        <v>107.59</v>
      </c>
      <c r="C105">
        <v>-101.59</v>
      </c>
      <c r="D105">
        <v>-102.88</v>
      </c>
    </row>
    <row r="106" spans="1:4" x14ac:dyDescent="0.3">
      <c r="A106" s="2">
        <v>43858</v>
      </c>
      <c r="B106">
        <v>107.33</v>
      </c>
      <c r="C106">
        <v>-101.33</v>
      </c>
      <c r="D106">
        <v>-102.62</v>
      </c>
    </row>
    <row r="107" spans="1:4" x14ac:dyDescent="0.3">
      <c r="A107" s="2">
        <v>43886</v>
      </c>
      <c r="B107">
        <v>107.03</v>
      </c>
      <c r="C107">
        <v>-101.03</v>
      </c>
      <c r="D107">
        <v>-102.32</v>
      </c>
    </row>
    <row r="108" spans="1:4" x14ac:dyDescent="0.3">
      <c r="A108" s="2">
        <v>43978</v>
      </c>
      <c r="B108">
        <v>106.49</v>
      </c>
      <c r="C108">
        <v>-100.49</v>
      </c>
      <c r="D108">
        <v>-101.78</v>
      </c>
    </row>
    <row r="109" spans="1:4" x14ac:dyDescent="0.3">
      <c r="A109" s="2">
        <v>44111</v>
      </c>
      <c r="B109">
        <v>105.39</v>
      </c>
      <c r="C109">
        <v>-99.39</v>
      </c>
      <c r="D109">
        <v>-100.68</v>
      </c>
    </row>
    <row r="110" spans="1:4" x14ac:dyDescent="0.3">
      <c r="A110" s="2">
        <v>44172</v>
      </c>
      <c r="B110">
        <v>105.36</v>
      </c>
      <c r="C110">
        <v>-99.36</v>
      </c>
      <c r="D110">
        <v>-100.65</v>
      </c>
    </row>
    <row r="111" spans="1:4" x14ac:dyDescent="0.3">
      <c r="A111" s="2">
        <v>44231</v>
      </c>
      <c r="B111">
        <v>105.34</v>
      </c>
      <c r="C111">
        <v>-99.34</v>
      </c>
      <c r="D111">
        <v>-100.63</v>
      </c>
    </row>
    <row r="112" spans="1:4" x14ac:dyDescent="0.3">
      <c r="A112" s="2">
        <v>44307</v>
      </c>
      <c r="B112">
        <v>105.03</v>
      </c>
      <c r="C112">
        <v>-99.03</v>
      </c>
      <c r="D112">
        <v>-100.32</v>
      </c>
    </row>
    <row r="113" spans="1:4" x14ac:dyDescent="0.3">
      <c r="A113" s="2">
        <v>44398</v>
      </c>
      <c r="B113">
        <v>105.25</v>
      </c>
      <c r="C113">
        <v>-99.25</v>
      </c>
      <c r="D113">
        <v>-100.54</v>
      </c>
    </row>
    <row r="114" spans="1:4" x14ac:dyDescent="0.3">
      <c r="A114" s="2">
        <v>44481</v>
      </c>
      <c r="B114">
        <v>105.68</v>
      </c>
      <c r="C114">
        <v>-99.68</v>
      </c>
      <c r="D114">
        <v>-100.97</v>
      </c>
    </row>
    <row r="115" spans="1:4" x14ac:dyDescent="0.3">
      <c r="A115" s="2">
        <v>44592</v>
      </c>
      <c r="B115">
        <v>104.82</v>
      </c>
      <c r="C115">
        <v>-98.82</v>
      </c>
      <c r="D115">
        <v>-100.11</v>
      </c>
    </row>
  </sheetData>
  <pageMargins left="0.7" right="0.7" top="0.75" bottom="0.75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61DEE7-3445-4E94-ADD8-C96BD23F1152}">
  <dimension ref="A1:O116"/>
  <sheetViews>
    <sheetView topLeftCell="I1" workbookViewId="0">
      <selection activeCell="M6" sqref="M6"/>
    </sheetView>
  </sheetViews>
  <sheetFormatPr defaultRowHeight="14.4" x14ac:dyDescent="0.3"/>
  <cols>
    <col min="1" max="1" width="10.5546875" bestFit="1" customWidth="1"/>
  </cols>
  <sheetData>
    <row r="1" spans="1:15" s="1" customFormat="1" x14ac:dyDescent="0.3">
      <c r="A1" s="1" t="s">
        <v>0</v>
      </c>
      <c r="B1" s="1" t="s">
        <v>1</v>
      </c>
      <c r="C1" s="1" t="s">
        <v>2</v>
      </c>
      <c r="D1" s="1" t="s">
        <v>3</v>
      </c>
    </row>
    <row r="2" spans="1:15" x14ac:dyDescent="0.3">
      <c r="A2" s="2">
        <v>34404</v>
      </c>
      <c r="B2">
        <v>80</v>
      </c>
      <c r="C2">
        <v>-74</v>
      </c>
      <c r="D2">
        <v>-75.290000000000006</v>
      </c>
      <c r="F2">
        <v>3288</v>
      </c>
      <c r="G2">
        <v>35.509006500243999</v>
      </c>
      <c r="H2" s="2">
        <v>1</v>
      </c>
      <c r="I2">
        <f>IFERROR(VLOOKUP(H2,$A$2:$D$542,4,FALSE),IFERROR(VLOOKUP(H2,$A$2:$D$542,4),0))</f>
        <v>0</v>
      </c>
      <c r="K2">
        <f>MAX(D:D)</f>
        <v>-72.92</v>
      </c>
    </row>
    <row r="3" spans="1:15" x14ac:dyDescent="0.3">
      <c r="A3" s="2">
        <v>34509</v>
      </c>
      <c r="B3">
        <v>77.63</v>
      </c>
      <c r="C3">
        <v>-71.63</v>
      </c>
      <c r="D3">
        <v>-72.92</v>
      </c>
      <c r="F3">
        <v>10958</v>
      </c>
      <c r="G3">
        <v>33.635383605957003</v>
      </c>
      <c r="H3" s="2">
        <f>$H$2+F3-$F$2+1</f>
        <v>7672</v>
      </c>
      <c r="I3">
        <f>IFERROR(VLOOKUP(H3,A:D,4,FALSE),IFERROR(VLOOKUP(H3,A:D,4),0))</f>
        <v>0</v>
      </c>
      <c r="K3">
        <f>MIN(D:D)</f>
        <v>-96.55</v>
      </c>
    </row>
    <row r="4" spans="1:15" x14ac:dyDescent="0.3">
      <c r="A4" s="2">
        <v>34557</v>
      </c>
      <c r="B4">
        <v>78.05</v>
      </c>
      <c r="C4">
        <v>-72.05</v>
      </c>
      <c r="D4">
        <v>-73.34</v>
      </c>
      <c r="F4">
        <v>17897</v>
      </c>
      <c r="G4">
        <v>29.007118225098001</v>
      </c>
      <c r="H4" s="2">
        <f t="shared" ref="H4:H67" si="0">$H$2+F4-$F$2+1</f>
        <v>14611</v>
      </c>
      <c r="I4">
        <f t="shared" ref="I4:I67" si="1">IFERROR(VLOOKUP(H4,A:D,4,FALSE),IFERROR(VLOOKUP(H4,A:D,4),0))</f>
        <v>0</v>
      </c>
      <c r="L4" t="s">
        <v>9</v>
      </c>
      <c r="M4" t="s">
        <v>10</v>
      </c>
      <c r="N4" t="s">
        <v>11</v>
      </c>
      <c r="O4" t="s">
        <v>12</v>
      </c>
    </row>
    <row r="5" spans="1:15" x14ac:dyDescent="0.3">
      <c r="A5" s="2">
        <v>34647</v>
      </c>
      <c r="B5">
        <v>78.989999999999895</v>
      </c>
      <c r="C5">
        <v>-72.989999999999895</v>
      </c>
      <c r="D5">
        <v>-74.28</v>
      </c>
      <c r="F5">
        <v>20089</v>
      </c>
      <c r="G5">
        <v>16.97647857666</v>
      </c>
      <c r="H5" s="2">
        <f t="shared" si="0"/>
        <v>16803</v>
      </c>
      <c r="I5">
        <f t="shared" si="1"/>
        <v>0</v>
      </c>
      <c r="K5">
        <f>CORREL(G25:G51,I25:I51)^2</f>
        <v>0.93856269920351398</v>
      </c>
      <c r="L5">
        <f>1-(SUM(J10:J51)/SUM(K10:K51))</f>
        <v>0.83108684963841606</v>
      </c>
      <c r="M5">
        <f>SUM(L10:L51)*100/SUM(I10:I51)</f>
        <v>-1.5120244698719447</v>
      </c>
      <c r="N5">
        <f>SQRT(SUM(J10:J51))/COUNT(J10:J51)</f>
        <v>0.60093624149810865</v>
      </c>
      <c r="O5">
        <f>N5/_xlfn.STDEV.S(I25:I51)</f>
        <v>7.7616604694365848E-2</v>
      </c>
    </row>
    <row r="6" spans="1:15" x14ac:dyDescent="0.3">
      <c r="A6" s="2">
        <v>34709</v>
      </c>
      <c r="B6">
        <v>78.69</v>
      </c>
      <c r="C6">
        <v>-72.69</v>
      </c>
      <c r="D6">
        <v>-73.98</v>
      </c>
      <c r="F6">
        <v>22646</v>
      </c>
      <c r="G6">
        <v>9.20725440979</v>
      </c>
      <c r="H6" s="2">
        <f t="shared" si="0"/>
        <v>19360</v>
      </c>
      <c r="I6">
        <f t="shared" si="1"/>
        <v>0</v>
      </c>
    </row>
    <row r="7" spans="1:15" x14ac:dyDescent="0.3">
      <c r="A7" s="2">
        <v>34773</v>
      </c>
      <c r="B7">
        <v>78.47</v>
      </c>
      <c r="C7">
        <v>-72.47</v>
      </c>
      <c r="D7">
        <v>-73.760000000000005</v>
      </c>
      <c r="F7">
        <v>24472</v>
      </c>
      <c r="G7">
        <v>5.4299378395081002</v>
      </c>
      <c r="H7" s="2">
        <f t="shared" si="0"/>
        <v>21186</v>
      </c>
      <c r="I7">
        <f t="shared" si="1"/>
        <v>0</v>
      </c>
    </row>
    <row r="8" spans="1:15" x14ac:dyDescent="0.3">
      <c r="A8" s="2">
        <v>34828</v>
      </c>
      <c r="B8">
        <v>78.5</v>
      </c>
      <c r="C8">
        <v>-72.5</v>
      </c>
      <c r="D8">
        <v>-73.790000000000006</v>
      </c>
      <c r="F8">
        <v>27029</v>
      </c>
      <c r="G8">
        <v>-8.4963636398319995</v>
      </c>
      <c r="H8" s="2">
        <f t="shared" si="0"/>
        <v>23743</v>
      </c>
      <c r="I8">
        <f t="shared" si="1"/>
        <v>0</v>
      </c>
    </row>
    <row r="9" spans="1:15" x14ac:dyDescent="0.3">
      <c r="A9" s="2">
        <v>34891</v>
      </c>
      <c r="B9">
        <v>78.81</v>
      </c>
      <c r="C9">
        <v>-72.81</v>
      </c>
      <c r="D9">
        <v>-74.099999999999895</v>
      </c>
      <c r="F9">
        <v>28124</v>
      </c>
      <c r="G9">
        <v>-16.992330551150001</v>
      </c>
      <c r="H9" s="2">
        <f t="shared" si="0"/>
        <v>24838</v>
      </c>
      <c r="I9">
        <f t="shared" si="1"/>
        <v>0</v>
      </c>
    </row>
    <row r="10" spans="1:15" x14ac:dyDescent="0.3">
      <c r="A10" s="2">
        <v>34989</v>
      </c>
      <c r="B10">
        <v>80.53</v>
      </c>
      <c r="C10">
        <v>-74.53</v>
      </c>
      <c r="D10">
        <v>-75.819999999999894</v>
      </c>
      <c r="F10">
        <v>29951</v>
      </c>
      <c r="G10">
        <v>-45.664031982419999</v>
      </c>
      <c r="H10" s="2">
        <f t="shared" si="0"/>
        <v>26665</v>
      </c>
      <c r="I10">
        <f t="shared" si="1"/>
        <v>0</v>
      </c>
    </row>
    <row r="11" spans="1:15" x14ac:dyDescent="0.3">
      <c r="A11" s="2">
        <v>35075</v>
      </c>
      <c r="B11">
        <v>80.150000000000006</v>
      </c>
      <c r="C11">
        <v>-74.150000000000006</v>
      </c>
      <c r="D11">
        <v>-75.44</v>
      </c>
      <c r="F11">
        <v>31777</v>
      </c>
      <c r="G11">
        <v>-56.037109375</v>
      </c>
      <c r="H11" s="2">
        <f t="shared" si="0"/>
        <v>28491</v>
      </c>
      <c r="I11">
        <f t="shared" si="1"/>
        <v>0</v>
      </c>
    </row>
    <row r="12" spans="1:15" x14ac:dyDescent="0.3">
      <c r="A12" s="2">
        <v>35163</v>
      </c>
      <c r="B12">
        <v>79.349999999999895</v>
      </c>
      <c r="C12">
        <v>-73.349999999999895</v>
      </c>
      <c r="D12">
        <v>-74.64</v>
      </c>
      <c r="F12">
        <v>33238</v>
      </c>
      <c r="G12">
        <v>-62.153953552250002</v>
      </c>
      <c r="H12" s="2">
        <f t="shared" si="0"/>
        <v>29952</v>
      </c>
      <c r="I12">
        <f t="shared" si="1"/>
        <v>0</v>
      </c>
    </row>
    <row r="13" spans="1:15" x14ac:dyDescent="0.3">
      <c r="A13" s="2">
        <v>35254</v>
      </c>
      <c r="B13">
        <v>80.430000000000007</v>
      </c>
      <c r="C13">
        <v>-74.430000000000007</v>
      </c>
      <c r="D13">
        <v>-75.72</v>
      </c>
      <c r="F13">
        <v>33603</v>
      </c>
      <c r="G13">
        <v>-63.238792419429998</v>
      </c>
      <c r="H13" s="2">
        <f t="shared" si="0"/>
        <v>30317</v>
      </c>
      <c r="I13">
        <f t="shared" si="1"/>
        <v>0</v>
      </c>
    </row>
    <row r="14" spans="1:15" x14ac:dyDescent="0.3">
      <c r="A14" s="2">
        <v>35348</v>
      </c>
      <c r="B14">
        <v>80.650000000000006</v>
      </c>
      <c r="C14">
        <v>-74.650000000000006</v>
      </c>
      <c r="D14">
        <v>-75.94</v>
      </c>
      <c r="F14">
        <v>33968</v>
      </c>
      <c r="G14">
        <v>-63.660820007319998</v>
      </c>
      <c r="H14" s="2">
        <f t="shared" si="0"/>
        <v>30682</v>
      </c>
      <c r="I14">
        <f t="shared" si="1"/>
        <v>0</v>
      </c>
    </row>
    <row r="15" spans="1:15" x14ac:dyDescent="0.3">
      <c r="A15" s="2">
        <v>35453</v>
      </c>
      <c r="B15">
        <v>80.930000000000007</v>
      </c>
      <c r="C15">
        <v>-74.930000000000007</v>
      </c>
      <c r="D15">
        <v>-76.22</v>
      </c>
      <c r="F15">
        <v>34334</v>
      </c>
      <c r="G15">
        <v>-64.164978027339998</v>
      </c>
      <c r="H15" s="2">
        <f t="shared" si="0"/>
        <v>31048</v>
      </c>
      <c r="I15">
        <f t="shared" si="1"/>
        <v>0</v>
      </c>
    </row>
    <row r="16" spans="1:15" x14ac:dyDescent="0.3">
      <c r="A16" s="2">
        <v>35548</v>
      </c>
      <c r="B16">
        <v>80.47</v>
      </c>
      <c r="C16">
        <v>-74.47</v>
      </c>
      <c r="D16">
        <v>-75.760000000000005</v>
      </c>
      <c r="F16">
        <v>34699</v>
      </c>
      <c r="G16">
        <v>-65.896751403810001</v>
      </c>
      <c r="H16" s="2">
        <f t="shared" si="0"/>
        <v>31413</v>
      </c>
      <c r="I16">
        <f t="shared" si="1"/>
        <v>0</v>
      </c>
    </row>
    <row r="17" spans="1:12" x14ac:dyDescent="0.3">
      <c r="A17" s="2">
        <v>35626</v>
      </c>
      <c r="B17">
        <v>81.42</v>
      </c>
      <c r="C17">
        <v>-75.42</v>
      </c>
      <c r="D17">
        <v>-76.709999999999894</v>
      </c>
      <c r="F17">
        <v>35064</v>
      </c>
      <c r="G17">
        <v>-68.445068359380002</v>
      </c>
      <c r="H17" s="2">
        <f t="shared" si="0"/>
        <v>31778</v>
      </c>
      <c r="I17">
        <f t="shared" si="1"/>
        <v>0</v>
      </c>
    </row>
    <row r="18" spans="1:12" x14ac:dyDescent="0.3">
      <c r="A18" s="2">
        <v>35737</v>
      </c>
      <c r="B18">
        <v>82.8</v>
      </c>
      <c r="C18">
        <v>-76.8</v>
      </c>
      <c r="D18">
        <v>-78.09</v>
      </c>
      <c r="F18">
        <v>35429</v>
      </c>
      <c r="G18">
        <v>-65.688751220699999</v>
      </c>
      <c r="H18" s="2">
        <f t="shared" si="0"/>
        <v>32143</v>
      </c>
      <c r="I18">
        <f t="shared" si="1"/>
        <v>0</v>
      </c>
    </row>
    <row r="19" spans="1:12" x14ac:dyDescent="0.3">
      <c r="A19" s="2">
        <v>35815</v>
      </c>
      <c r="B19">
        <v>82.13</v>
      </c>
      <c r="C19">
        <v>-76.13</v>
      </c>
      <c r="D19">
        <v>-77.42</v>
      </c>
      <c r="F19">
        <v>35795</v>
      </c>
      <c r="G19">
        <v>-68.736755371089998</v>
      </c>
      <c r="H19" s="2">
        <f t="shared" si="0"/>
        <v>32509</v>
      </c>
      <c r="I19">
        <f t="shared" si="1"/>
        <v>0</v>
      </c>
    </row>
    <row r="20" spans="1:12" x14ac:dyDescent="0.3">
      <c r="A20" s="2">
        <v>35915</v>
      </c>
      <c r="B20">
        <v>81.95</v>
      </c>
      <c r="C20">
        <v>-75.95</v>
      </c>
      <c r="D20">
        <v>-77.239999999999895</v>
      </c>
      <c r="F20">
        <v>36160</v>
      </c>
      <c r="G20">
        <v>-72.506759643549998</v>
      </c>
      <c r="H20" s="2">
        <f t="shared" si="0"/>
        <v>32874</v>
      </c>
      <c r="I20">
        <f t="shared" si="1"/>
        <v>0</v>
      </c>
    </row>
    <row r="21" spans="1:12" x14ac:dyDescent="0.3">
      <c r="A21" s="2">
        <v>35991</v>
      </c>
      <c r="B21">
        <v>81.849999999999895</v>
      </c>
      <c r="C21">
        <v>-75.849999999999895</v>
      </c>
      <c r="D21">
        <v>-77.14</v>
      </c>
      <c r="F21">
        <v>36525</v>
      </c>
      <c r="G21">
        <v>-74.070602416989999</v>
      </c>
      <c r="H21" s="2">
        <f t="shared" si="0"/>
        <v>33239</v>
      </c>
      <c r="I21">
        <f t="shared" si="1"/>
        <v>0</v>
      </c>
    </row>
    <row r="22" spans="1:12" x14ac:dyDescent="0.3">
      <c r="A22" s="2">
        <v>36095</v>
      </c>
      <c r="B22">
        <v>83.13</v>
      </c>
      <c r="C22">
        <v>-77.13</v>
      </c>
      <c r="D22">
        <v>-78.42</v>
      </c>
      <c r="F22">
        <v>36890</v>
      </c>
      <c r="G22">
        <v>-75.564079284670001</v>
      </c>
      <c r="H22" s="2">
        <f t="shared" si="0"/>
        <v>33604</v>
      </c>
      <c r="I22">
        <f t="shared" si="1"/>
        <v>0</v>
      </c>
    </row>
    <row r="23" spans="1:12" x14ac:dyDescent="0.3">
      <c r="A23" s="2">
        <v>36167</v>
      </c>
      <c r="B23">
        <v>83.58</v>
      </c>
      <c r="C23">
        <v>-77.58</v>
      </c>
      <c r="D23">
        <v>-78.87</v>
      </c>
      <c r="F23">
        <v>37256</v>
      </c>
      <c r="G23">
        <v>-76.940971374509999</v>
      </c>
      <c r="H23" s="2">
        <f t="shared" si="0"/>
        <v>33970</v>
      </c>
      <c r="I23">
        <f t="shared" si="1"/>
        <v>0</v>
      </c>
    </row>
    <row r="24" spans="1:12" x14ac:dyDescent="0.3">
      <c r="A24" s="2">
        <v>36278</v>
      </c>
      <c r="B24">
        <v>83.58</v>
      </c>
      <c r="C24">
        <v>-77.58</v>
      </c>
      <c r="D24">
        <v>-78.87</v>
      </c>
      <c r="F24">
        <v>37621</v>
      </c>
      <c r="G24">
        <v>-78.38712310791</v>
      </c>
      <c r="H24" s="2">
        <f t="shared" si="0"/>
        <v>34335</v>
      </c>
      <c r="I24">
        <f t="shared" si="1"/>
        <v>0</v>
      </c>
    </row>
    <row r="25" spans="1:12" x14ac:dyDescent="0.3">
      <c r="A25" s="2">
        <v>36353</v>
      </c>
      <c r="B25">
        <v>84.54</v>
      </c>
      <c r="C25">
        <v>-78.540000000000006</v>
      </c>
      <c r="D25">
        <v>-79.83</v>
      </c>
      <c r="F25">
        <v>37986</v>
      </c>
      <c r="G25">
        <v>-79.187858581539999</v>
      </c>
      <c r="H25" s="2">
        <f t="shared" si="0"/>
        <v>34700</v>
      </c>
      <c r="I25">
        <f t="shared" si="1"/>
        <v>-74.28</v>
      </c>
      <c r="J25">
        <f>(I25-G25)^2</f>
        <v>24.087075856395796</v>
      </c>
      <c r="K25">
        <f>(I25-AVERAGE($I$25:I$51))^2</f>
        <v>202.10308038408726</v>
      </c>
      <c r="L25">
        <f>(I25-G25)</f>
        <v>4.9078585815399975</v>
      </c>
    </row>
    <row r="26" spans="1:12" x14ac:dyDescent="0.3">
      <c r="A26" s="2">
        <v>36473</v>
      </c>
      <c r="B26">
        <v>85.17</v>
      </c>
      <c r="C26">
        <v>-79.17</v>
      </c>
      <c r="D26">
        <v>-80.459999999999894</v>
      </c>
      <c r="F26">
        <v>38351</v>
      </c>
      <c r="G26">
        <v>-80.524879455570002</v>
      </c>
      <c r="H26" s="2">
        <f t="shared" si="0"/>
        <v>35065</v>
      </c>
      <c r="I26">
        <f t="shared" si="1"/>
        <v>-75.819999999999894</v>
      </c>
      <c r="J26">
        <f t="shared" ref="J26:J82" si="2">(I26-G26)^2</f>
        <v>22.135890691445674</v>
      </c>
      <c r="K26">
        <f>(I26-AVERAGE($I$25:I$51))^2</f>
        <v>160.68848779149747</v>
      </c>
      <c r="L26">
        <f t="shared" ref="L26:L82" si="3">(I26-G26)</f>
        <v>4.7048794555701079</v>
      </c>
    </row>
    <row r="27" spans="1:12" x14ac:dyDescent="0.3">
      <c r="A27" s="2">
        <v>36535</v>
      </c>
      <c r="B27">
        <v>84.69</v>
      </c>
      <c r="C27">
        <v>-78.69</v>
      </c>
      <c r="D27">
        <v>-79.98</v>
      </c>
      <c r="F27">
        <v>38717</v>
      </c>
      <c r="G27">
        <v>-81.899681091310001</v>
      </c>
      <c r="H27" s="2">
        <f t="shared" si="0"/>
        <v>35431</v>
      </c>
      <c r="I27">
        <f t="shared" si="1"/>
        <v>-75.94</v>
      </c>
      <c r="J27">
        <f t="shared" si="2"/>
        <v>35.517798710117987</v>
      </c>
      <c r="K27">
        <f>(I27-AVERAGE($I$25:I$51))^2</f>
        <v>157.66057668038371</v>
      </c>
      <c r="L27">
        <f t="shared" si="3"/>
        <v>5.9596810913100029</v>
      </c>
    </row>
    <row r="28" spans="1:12" x14ac:dyDescent="0.3">
      <c r="A28" s="2">
        <v>36579</v>
      </c>
      <c r="B28">
        <v>86.4</v>
      </c>
      <c r="C28">
        <v>-80.400000000000006</v>
      </c>
      <c r="D28">
        <v>-81.69</v>
      </c>
      <c r="F28">
        <v>39082</v>
      </c>
      <c r="G28">
        <v>-82.597663879389998</v>
      </c>
      <c r="H28" s="2">
        <f t="shared" si="0"/>
        <v>35796</v>
      </c>
      <c r="I28">
        <f t="shared" si="1"/>
        <v>-78.09</v>
      </c>
      <c r="J28">
        <f t="shared" si="2"/>
        <v>20.319033649557255</v>
      </c>
      <c r="K28">
        <f>(I28-AVERAGE($I$25:I$51))^2</f>
        <v>108.29100260630959</v>
      </c>
      <c r="L28">
        <f t="shared" si="3"/>
        <v>4.5076638793899946</v>
      </c>
    </row>
    <row r="29" spans="1:12" x14ac:dyDescent="0.3">
      <c r="A29" s="2">
        <v>36620</v>
      </c>
      <c r="B29">
        <v>84.41</v>
      </c>
      <c r="C29">
        <v>-78.41</v>
      </c>
      <c r="D29">
        <v>-79.7</v>
      </c>
      <c r="F29">
        <v>39447</v>
      </c>
      <c r="G29">
        <v>-83.432914733890001</v>
      </c>
      <c r="H29" s="2">
        <f t="shared" si="0"/>
        <v>36161</v>
      </c>
      <c r="I29">
        <f t="shared" si="1"/>
        <v>-78.42</v>
      </c>
      <c r="J29">
        <f t="shared" si="2"/>
        <v>25.129314129251448</v>
      </c>
      <c r="K29">
        <f>(I29-AVERAGE($I$25:I$51))^2</f>
        <v>101.53174705075408</v>
      </c>
      <c r="L29">
        <f t="shared" si="3"/>
        <v>5.0129147338899998</v>
      </c>
    </row>
    <row r="30" spans="1:12" x14ac:dyDescent="0.3">
      <c r="A30" s="2">
        <v>36718</v>
      </c>
      <c r="B30">
        <v>85.17</v>
      </c>
      <c r="C30">
        <v>-79.17</v>
      </c>
      <c r="D30">
        <v>-80.459999999999894</v>
      </c>
      <c r="F30">
        <v>39812</v>
      </c>
      <c r="G30">
        <v>-83.98274230957</v>
      </c>
      <c r="H30" s="2">
        <f t="shared" si="0"/>
        <v>36526</v>
      </c>
      <c r="I30">
        <f t="shared" si="1"/>
        <v>-80.459999999999894</v>
      </c>
      <c r="J30">
        <f t="shared" si="2"/>
        <v>12.409713379635322</v>
      </c>
      <c r="K30">
        <f>(I30-AVERAGE($I$25:I$51))^2</f>
        <v>64.582058161866996</v>
      </c>
      <c r="L30">
        <f t="shared" si="3"/>
        <v>3.5227423095701056</v>
      </c>
    </row>
    <row r="31" spans="1:12" x14ac:dyDescent="0.3">
      <c r="A31" s="2">
        <v>36817</v>
      </c>
      <c r="B31">
        <v>85.25</v>
      </c>
      <c r="C31">
        <v>-79.25</v>
      </c>
      <c r="D31">
        <v>-80.540000000000006</v>
      </c>
      <c r="F31">
        <v>40178</v>
      </c>
      <c r="G31">
        <v>-85.523010253910002</v>
      </c>
      <c r="H31" s="2">
        <f t="shared" si="0"/>
        <v>36892</v>
      </c>
      <c r="I31">
        <f t="shared" si="1"/>
        <v>-80.540000000000006</v>
      </c>
      <c r="J31">
        <f t="shared" si="2"/>
        <v>24.830391190572158</v>
      </c>
      <c r="K31">
        <f>(I31-AVERAGE($I$25:I$51))^2</f>
        <v>63.302650754457787</v>
      </c>
      <c r="L31">
        <f t="shared" si="3"/>
        <v>4.9830102539099954</v>
      </c>
    </row>
    <row r="32" spans="1:12" x14ac:dyDescent="0.3">
      <c r="A32" s="2">
        <v>36935</v>
      </c>
      <c r="B32">
        <v>85.81</v>
      </c>
      <c r="C32">
        <v>-79.81</v>
      </c>
      <c r="D32">
        <v>-81.099999999999895</v>
      </c>
      <c r="F32">
        <v>40543</v>
      </c>
      <c r="G32">
        <v>-86.562362670900001</v>
      </c>
      <c r="H32" s="2">
        <f t="shared" si="0"/>
        <v>37257</v>
      </c>
      <c r="I32">
        <f t="shared" si="1"/>
        <v>-82.72</v>
      </c>
      <c r="J32">
        <f t="shared" si="2"/>
        <v>14.763750894725796</v>
      </c>
      <c r="K32">
        <f>(I32-AVERAGE($I$25:I$51))^2</f>
        <v>33.365598902606123</v>
      </c>
      <c r="L32">
        <f t="shared" si="3"/>
        <v>3.8423626709000018</v>
      </c>
    </row>
    <row r="33" spans="1:12" x14ac:dyDescent="0.3">
      <c r="A33" s="2">
        <v>36998</v>
      </c>
      <c r="B33">
        <v>85.74</v>
      </c>
      <c r="C33">
        <v>-79.739999999999895</v>
      </c>
      <c r="D33">
        <v>-81.03</v>
      </c>
      <c r="F33">
        <v>40908</v>
      </c>
      <c r="G33">
        <v>-89.080284118649999</v>
      </c>
      <c r="H33" s="2">
        <f t="shared" si="0"/>
        <v>37622</v>
      </c>
      <c r="I33">
        <f t="shared" si="1"/>
        <v>-84.91</v>
      </c>
      <c r="J33">
        <f t="shared" si="2"/>
        <v>17.391269630264429</v>
      </c>
      <c r="K33">
        <f>(I33-AVERAGE($I$25:I$51))^2</f>
        <v>12.861521124828434</v>
      </c>
      <c r="L33">
        <f t="shared" si="3"/>
        <v>4.1702841186500024</v>
      </c>
    </row>
    <row r="34" spans="1:12" x14ac:dyDescent="0.3">
      <c r="A34" s="2">
        <v>37081</v>
      </c>
      <c r="B34">
        <v>86.43</v>
      </c>
      <c r="C34">
        <v>-80.430000000000007</v>
      </c>
      <c r="D34">
        <v>-81.72</v>
      </c>
      <c r="F34">
        <v>41273</v>
      </c>
      <c r="G34">
        <v>-88.129356384280001</v>
      </c>
      <c r="H34" s="2">
        <f t="shared" si="0"/>
        <v>37987</v>
      </c>
      <c r="I34">
        <f t="shared" si="1"/>
        <v>-85.08</v>
      </c>
      <c r="J34">
        <f t="shared" si="2"/>
        <v>9.298574358349212</v>
      </c>
      <c r="K34">
        <f>(I34-AVERAGE($I$25:I$51))^2</f>
        <v>11.671080384087686</v>
      </c>
      <c r="L34">
        <f t="shared" si="3"/>
        <v>3.0493563842800029</v>
      </c>
    </row>
    <row r="35" spans="1:12" x14ac:dyDescent="0.3">
      <c r="A35" s="2">
        <v>37181</v>
      </c>
      <c r="B35">
        <v>87.43</v>
      </c>
      <c r="C35">
        <v>-81.430000000000007</v>
      </c>
      <c r="D35">
        <v>-82.72</v>
      </c>
      <c r="F35">
        <v>41639</v>
      </c>
      <c r="G35">
        <v>-88.49486541748</v>
      </c>
      <c r="H35" s="2">
        <f t="shared" si="0"/>
        <v>38353</v>
      </c>
      <c r="I35">
        <f t="shared" si="1"/>
        <v>-85.83</v>
      </c>
      <c r="J35">
        <f t="shared" si="2"/>
        <v>7.1015076932808627</v>
      </c>
      <c r="K35">
        <f>(I35-AVERAGE($I$25:I$51))^2</f>
        <v>7.1091359396432647</v>
      </c>
      <c r="L35">
        <f t="shared" si="3"/>
        <v>2.6648654174800015</v>
      </c>
    </row>
    <row r="36" spans="1:12" x14ac:dyDescent="0.3">
      <c r="A36" s="2">
        <v>37286</v>
      </c>
      <c r="B36">
        <v>87.69</v>
      </c>
      <c r="C36">
        <v>-81.69</v>
      </c>
      <c r="D36">
        <v>-82.98</v>
      </c>
      <c r="F36">
        <v>42004</v>
      </c>
      <c r="G36">
        <v>-88.96632385254</v>
      </c>
      <c r="H36" s="2">
        <f t="shared" si="0"/>
        <v>38718</v>
      </c>
      <c r="I36">
        <f t="shared" si="1"/>
        <v>-87.39</v>
      </c>
      <c r="J36">
        <f t="shared" si="2"/>
        <v>2.4847968880865472</v>
      </c>
      <c r="K36">
        <f>(I36-AVERAGE($I$25:I$51))^2</f>
        <v>1.2238914951988633</v>
      </c>
      <c r="L36">
        <f t="shared" si="3"/>
        <v>1.5763238525399998</v>
      </c>
    </row>
    <row r="37" spans="1:12" x14ac:dyDescent="0.3">
      <c r="A37" s="2">
        <v>37368</v>
      </c>
      <c r="B37">
        <v>87.76</v>
      </c>
      <c r="C37">
        <v>-81.760000000000005</v>
      </c>
      <c r="D37">
        <v>-83.05</v>
      </c>
      <c r="F37">
        <v>42369</v>
      </c>
      <c r="G37">
        <v>-89.957969665530001</v>
      </c>
      <c r="H37" s="2">
        <f t="shared" si="0"/>
        <v>39083</v>
      </c>
      <c r="I37">
        <f t="shared" si="1"/>
        <v>-88.85</v>
      </c>
      <c r="J37">
        <f t="shared" si="2"/>
        <v>1.2275967797346752</v>
      </c>
      <c r="K37">
        <f>(I37-AVERAGE($I$25:I$51))^2</f>
        <v>0.12510631001372555</v>
      </c>
      <c r="L37">
        <f t="shared" si="3"/>
        <v>1.1079696655300069</v>
      </c>
    </row>
    <row r="38" spans="1:12" x14ac:dyDescent="0.3">
      <c r="A38" s="2">
        <v>37448</v>
      </c>
      <c r="B38">
        <v>88.72</v>
      </c>
      <c r="C38">
        <v>-82.72</v>
      </c>
      <c r="D38">
        <v>-84.01</v>
      </c>
      <c r="F38">
        <v>42734</v>
      </c>
      <c r="G38">
        <v>-90.559524536129999</v>
      </c>
      <c r="H38" s="2">
        <f t="shared" si="0"/>
        <v>39448</v>
      </c>
      <c r="I38">
        <f t="shared" si="1"/>
        <v>-91.35</v>
      </c>
      <c r="J38">
        <f t="shared" si="2"/>
        <v>0.62485145898048466</v>
      </c>
      <c r="K38">
        <f>(I38-AVERAGE($I$25:I$51))^2</f>
        <v>8.1436248285323014</v>
      </c>
      <c r="L38">
        <f t="shared" si="3"/>
        <v>-0.79047546386999556</v>
      </c>
    </row>
    <row r="39" spans="1:12" x14ac:dyDescent="0.3">
      <c r="A39" s="2">
        <v>37565</v>
      </c>
      <c r="B39">
        <v>89.62</v>
      </c>
      <c r="C39">
        <v>-83.62</v>
      </c>
      <c r="D39">
        <v>-84.91</v>
      </c>
      <c r="F39">
        <v>43100</v>
      </c>
      <c r="G39">
        <v>-93.05680847168</v>
      </c>
      <c r="H39" s="2">
        <f t="shared" si="0"/>
        <v>39814</v>
      </c>
      <c r="I39">
        <f t="shared" si="1"/>
        <v>-94.33</v>
      </c>
      <c r="J39">
        <f t="shared" si="2"/>
        <v>1.6210166677858127</v>
      </c>
      <c r="K39">
        <f>(I39-AVERAGE($I$25:I$51))^2</f>
        <v>34.032098902606492</v>
      </c>
      <c r="L39">
        <f t="shared" si="3"/>
        <v>-1.2731915283199982</v>
      </c>
    </row>
    <row r="40" spans="1:12" x14ac:dyDescent="0.3">
      <c r="A40" s="2">
        <v>37636</v>
      </c>
      <c r="B40">
        <v>89.83</v>
      </c>
      <c r="C40">
        <v>-83.83</v>
      </c>
      <c r="D40">
        <v>-85.12</v>
      </c>
      <c r="F40">
        <v>43465</v>
      </c>
      <c r="G40">
        <v>-94.64860534668</v>
      </c>
      <c r="H40" s="2">
        <f t="shared" si="0"/>
        <v>40179</v>
      </c>
      <c r="I40">
        <f t="shared" si="1"/>
        <v>-94.6</v>
      </c>
      <c r="J40">
        <f t="shared" si="2"/>
        <v>2.3624797258835531E-3</v>
      </c>
      <c r="K40">
        <f>(I40-AVERAGE($I$25:I$51))^2</f>
        <v>37.255198902606452</v>
      </c>
      <c r="L40">
        <f t="shared" si="3"/>
        <v>4.8605346680005823E-2</v>
      </c>
    </row>
    <row r="41" spans="1:12" x14ac:dyDescent="0.3">
      <c r="A41" s="2">
        <v>37734</v>
      </c>
      <c r="B41">
        <v>89.65</v>
      </c>
      <c r="C41">
        <v>-83.65</v>
      </c>
      <c r="D41">
        <v>-84.94</v>
      </c>
      <c r="F41">
        <v>43830</v>
      </c>
      <c r="G41">
        <v>-95.752670288090002</v>
      </c>
      <c r="H41" s="2">
        <f t="shared" si="0"/>
        <v>40544</v>
      </c>
      <c r="I41">
        <f t="shared" si="1"/>
        <v>-96.13</v>
      </c>
      <c r="J41">
        <f t="shared" si="2"/>
        <v>0.1423777114900788</v>
      </c>
      <c r="K41">
        <f>(I41-AVERAGE($I$25:I$51))^2</f>
        <v>58.273432235939836</v>
      </c>
      <c r="L41">
        <f t="shared" si="3"/>
        <v>-0.37732971190999365</v>
      </c>
    </row>
    <row r="42" spans="1:12" x14ac:dyDescent="0.3">
      <c r="A42" s="2">
        <v>37803</v>
      </c>
      <c r="B42">
        <v>89.61</v>
      </c>
      <c r="C42">
        <v>-83.61</v>
      </c>
      <c r="D42">
        <v>-84.9</v>
      </c>
      <c r="F42">
        <v>44195</v>
      </c>
      <c r="G42">
        <v>-95.942588806149999</v>
      </c>
      <c r="H42" s="2">
        <f t="shared" si="0"/>
        <v>40909</v>
      </c>
      <c r="I42">
        <f t="shared" si="1"/>
        <v>-95.24</v>
      </c>
      <c r="J42">
        <f t="shared" si="2"/>
        <v>0.49363103052728802</v>
      </c>
      <c r="K42">
        <f>(I42-AVERAGE($I$25:I$51))^2</f>
        <v>45.477539643347214</v>
      </c>
      <c r="L42">
        <f t="shared" si="3"/>
        <v>0.70258880615000407</v>
      </c>
    </row>
    <row r="43" spans="1:12" x14ac:dyDescent="0.3">
      <c r="A43" s="2">
        <v>37932</v>
      </c>
      <c r="B43">
        <v>89.79</v>
      </c>
      <c r="C43">
        <v>-83.79</v>
      </c>
      <c r="D43">
        <v>-85.08</v>
      </c>
      <c r="F43">
        <v>44561</v>
      </c>
      <c r="G43">
        <v>-96.39614868164</v>
      </c>
      <c r="H43" s="2">
        <f t="shared" si="0"/>
        <v>41275</v>
      </c>
      <c r="I43">
        <f t="shared" si="1"/>
        <v>-96.18</v>
      </c>
      <c r="J43">
        <f t="shared" si="2"/>
        <v>4.6720252574707001E-2</v>
      </c>
      <c r="K43">
        <f>(I43-AVERAGE($I$25:I$51))^2</f>
        <v>59.039302606310379</v>
      </c>
      <c r="L43">
        <f t="shared" si="3"/>
        <v>0.2161486816399929</v>
      </c>
    </row>
    <row r="44" spans="1:12" x14ac:dyDescent="0.3">
      <c r="A44" s="2">
        <v>38015</v>
      </c>
      <c r="B44">
        <v>89.87</v>
      </c>
      <c r="C44">
        <v>-83.87</v>
      </c>
      <c r="D44">
        <v>-85.16</v>
      </c>
      <c r="F44">
        <v>44926</v>
      </c>
      <c r="G44">
        <v>-96.564483642580001</v>
      </c>
      <c r="H44" s="2">
        <f t="shared" si="0"/>
        <v>41640</v>
      </c>
      <c r="I44">
        <f t="shared" si="1"/>
        <v>-96.44</v>
      </c>
      <c r="J44">
        <f t="shared" si="2"/>
        <v>1.5496177269985962E-2</v>
      </c>
      <c r="K44">
        <f>(I44-AVERAGE($I$25:I$51))^2</f>
        <v>63.102428532236175</v>
      </c>
      <c r="L44">
        <f t="shared" si="3"/>
        <v>0.12448364258000311</v>
      </c>
    </row>
    <row r="45" spans="1:12" x14ac:dyDescent="0.3">
      <c r="A45" s="2">
        <v>38103</v>
      </c>
      <c r="B45">
        <v>89.72</v>
      </c>
      <c r="C45">
        <v>-83.72</v>
      </c>
      <c r="D45">
        <v>-85.01</v>
      </c>
      <c r="F45">
        <v>45291</v>
      </c>
      <c r="G45">
        <v>-96.72501373291</v>
      </c>
      <c r="H45" s="2">
        <f t="shared" si="0"/>
        <v>42005</v>
      </c>
      <c r="I45">
        <f t="shared" si="1"/>
        <v>-96.55</v>
      </c>
      <c r="J45">
        <f t="shared" si="2"/>
        <v>3.0629806707093789E-2</v>
      </c>
      <c r="K45">
        <f>(I45-AVERAGE($I$25:I$51))^2</f>
        <v>64.862143347050988</v>
      </c>
      <c r="L45">
        <f t="shared" si="3"/>
        <v>0.17501373291000277</v>
      </c>
    </row>
    <row r="46" spans="1:12" x14ac:dyDescent="0.3">
      <c r="A46" s="2">
        <v>38187</v>
      </c>
      <c r="B46">
        <v>90.03</v>
      </c>
      <c r="C46">
        <v>-84.03</v>
      </c>
      <c r="D46">
        <v>-85.32</v>
      </c>
      <c r="F46">
        <v>45656</v>
      </c>
      <c r="G46">
        <v>-95.534484863279999</v>
      </c>
      <c r="H46" s="2">
        <f t="shared" si="0"/>
        <v>42370</v>
      </c>
      <c r="I46">
        <f t="shared" si="1"/>
        <v>-96.16</v>
      </c>
      <c r="J46">
        <f t="shared" si="2"/>
        <v>0.39126918626583673</v>
      </c>
      <c r="K46">
        <f>(I46-AVERAGE($I$25:I$51))^2</f>
        <v>58.732354458162078</v>
      </c>
      <c r="L46">
        <f t="shared" si="3"/>
        <v>-0.62551513671999714</v>
      </c>
    </row>
    <row r="47" spans="1:12" x14ac:dyDescent="0.3">
      <c r="A47" s="2">
        <v>38328</v>
      </c>
      <c r="B47">
        <v>90.54</v>
      </c>
      <c r="C47">
        <v>-84.54</v>
      </c>
      <c r="D47">
        <v>-85.83</v>
      </c>
      <c r="F47">
        <v>46022</v>
      </c>
      <c r="G47">
        <v>-94.471252441410002</v>
      </c>
      <c r="H47" s="2">
        <f t="shared" si="0"/>
        <v>42736</v>
      </c>
      <c r="I47">
        <f t="shared" si="1"/>
        <v>-96.06</v>
      </c>
      <c r="J47">
        <f t="shared" si="2"/>
        <v>2.5241188049256875</v>
      </c>
      <c r="K47">
        <f>(I47-AVERAGE($I$25:I$51))^2</f>
        <v>57.209613717421419</v>
      </c>
      <c r="L47">
        <f t="shared" si="3"/>
        <v>-1.5887475585900006</v>
      </c>
    </row>
    <row r="48" spans="1:12" x14ac:dyDescent="0.3">
      <c r="A48" s="2">
        <v>38370</v>
      </c>
      <c r="B48">
        <v>89.81</v>
      </c>
      <c r="C48">
        <v>-83.81</v>
      </c>
      <c r="D48">
        <v>-85.1</v>
      </c>
      <c r="F48">
        <v>46387</v>
      </c>
      <c r="G48">
        <v>-93.136962890630002</v>
      </c>
      <c r="H48" s="2">
        <f t="shared" si="0"/>
        <v>43101</v>
      </c>
      <c r="I48">
        <f t="shared" si="1"/>
        <v>-95.67</v>
      </c>
      <c r="J48">
        <f t="shared" si="2"/>
        <v>6.4162769974455225</v>
      </c>
      <c r="K48">
        <f>(I48-AVERAGE($I$25:I$51))^2</f>
        <v>51.462024828532506</v>
      </c>
      <c r="L48">
        <f t="shared" si="3"/>
        <v>-2.5330371093699995</v>
      </c>
    </row>
    <row r="49" spans="1:12" x14ac:dyDescent="0.3">
      <c r="A49" s="2">
        <v>38456</v>
      </c>
      <c r="B49">
        <v>89.28</v>
      </c>
      <c r="C49">
        <v>-83.28</v>
      </c>
      <c r="D49">
        <v>-84.57</v>
      </c>
      <c r="F49">
        <v>46752</v>
      </c>
      <c r="G49">
        <v>-90.872329711909998</v>
      </c>
      <c r="H49" s="2">
        <f t="shared" si="0"/>
        <v>43466</v>
      </c>
      <c r="I49">
        <f t="shared" si="1"/>
        <v>-94.76</v>
      </c>
      <c r="J49">
        <f t="shared" si="2"/>
        <v>15.113980268897837</v>
      </c>
      <c r="K49">
        <f>(I49-AVERAGE($I$25:I$51))^2</f>
        <v>39.233984087791775</v>
      </c>
      <c r="L49">
        <f t="shared" si="3"/>
        <v>-3.8876702880900069</v>
      </c>
    </row>
    <row r="50" spans="1:12" x14ac:dyDescent="0.3">
      <c r="A50" s="2">
        <v>38554</v>
      </c>
      <c r="B50">
        <v>91.04</v>
      </c>
      <c r="C50">
        <v>-85.04</v>
      </c>
      <c r="D50">
        <v>-86.33</v>
      </c>
      <c r="F50">
        <v>47117</v>
      </c>
      <c r="G50">
        <v>-90.12484741211</v>
      </c>
      <c r="H50" s="2">
        <f t="shared" si="0"/>
        <v>43831</v>
      </c>
      <c r="I50">
        <f t="shared" si="1"/>
        <v>-94.49</v>
      </c>
      <c r="J50">
        <f t="shared" si="2"/>
        <v>19.054557115562716</v>
      </c>
      <c r="K50">
        <f>(I50-AVERAGE($I$25:I$51))^2</f>
        <v>35.92448408779164</v>
      </c>
      <c r="L50">
        <f t="shared" si="3"/>
        <v>-4.3651525878899946</v>
      </c>
    </row>
    <row r="51" spans="1:12" x14ac:dyDescent="0.3">
      <c r="A51" s="2">
        <v>38642</v>
      </c>
      <c r="B51">
        <v>92.1</v>
      </c>
      <c r="C51">
        <v>-86.1</v>
      </c>
      <c r="D51">
        <v>-87.39</v>
      </c>
      <c r="F51">
        <v>47483</v>
      </c>
      <c r="G51">
        <v>-93.40267944336</v>
      </c>
      <c r="H51" s="2">
        <f t="shared" si="0"/>
        <v>44197</v>
      </c>
      <c r="I51">
        <f t="shared" si="1"/>
        <v>-93.11</v>
      </c>
      <c r="J51">
        <f t="shared" si="2"/>
        <v>8.5661256565519941E-2</v>
      </c>
      <c r="K51">
        <f>(I51-AVERAGE($I$25:I$51))^2</f>
        <v>21.286261865569426</v>
      </c>
      <c r="L51">
        <f t="shared" si="3"/>
        <v>0.29267944336000085</v>
      </c>
    </row>
    <row r="52" spans="1:12" x14ac:dyDescent="0.3">
      <c r="A52" s="2">
        <v>38751</v>
      </c>
      <c r="B52">
        <v>91.93</v>
      </c>
      <c r="C52">
        <v>-85.93</v>
      </c>
      <c r="D52">
        <v>-87.22</v>
      </c>
      <c r="F52">
        <v>47848</v>
      </c>
      <c r="G52">
        <v>-96.580841064449999</v>
      </c>
      <c r="H52" s="2">
        <f t="shared" si="0"/>
        <v>44562</v>
      </c>
      <c r="I52">
        <f t="shared" si="1"/>
        <v>-93.15</v>
      </c>
      <c r="J52">
        <f t="shared" si="2"/>
        <v>11.770670409516361</v>
      </c>
      <c r="K52">
        <f>(I52-AVERAGE($I$25:I$51))^2</f>
        <v>21.656958161865781</v>
      </c>
      <c r="L52">
        <f t="shared" si="3"/>
        <v>3.4308410644499929</v>
      </c>
    </row>
    <row r="53" spans="1:12" x14ac:dyDescent="0.3">
      <c r="A53" s="2">
        <v>38819</v>
      </c>
      <c r="B53">
        <v>92.47</v>
      </c>
      <c r="C53">
        <v>-86.47</v>
      </c>
      <c r="D53">
        <v>-87.76</v>
      </c>
      <c r="F53">
        <v>48213</v>
      </c>
      <c r="G53">
        <v>-99.456085205080001</v>
      </c>
      <c r="H53" s="2">
        <f t="shared" si="0"/>
        <v>44927</v>
      </c>
      <c r="I53">
        <f t="shared" si="1"/>
        <v>-92.76</v>
      </c>
      <c r="J53">
        <f t="shared" si="2"/>
        <v>44.837557073691208</v>
      </c>
      <c r="K53">
        <f>(I53-AVERAGE($I$25:I$51))^2</f>
        <v>18.179169272976871</v>
      </c>
      <c r="L53">
        <f t="shared" si="3"/>
        <v>6.6960852050799957</v>
      </c>
    </row>
    <row r="54" spans="1:12" x14ac:dyDescent="0.3">
      <c r="A54" s="2">
        <v>38915</v>
      </c>
      <c r="B54">
        <v>92.89</v>
      </c>
      <c r="C54">
        <v>-86.89</v>
      </c>
      <c r="D54">
        <v>-88.18</v>
      </c>
      <c r="F54">
        <v>48578</v>
      </c>
      <c r="G54">
        <v>-102.0547409058</v>
      </c>
      <c r="H54" s="2">
        <f t="shared" si="0"/>
        <v>45292</v>
      </c>
      <c r="I54">
        <f t="shared" si="1"/>
        <v>-92.76</v>
      </c>
      <c r="J54">
        <f t="shared" si="2"/>
        <v>86.392208505951757</v>
      </c>
      <c r="K54">
        <f>(I54-AVERAGE($I$25:I$51))^2</f>
        <v>18.179169272976871</v>
      </c>
      <c r="L54">
        <f t="shared" si="3"/>
        <v>9.2947409057999977</v>
      </c>
    </row>
    <row r="55" spans="1:12" x14ac:dyDescent="0.3">
      <c r="A55" s="2">
        <v>39028</v>
      </c>
      <c r="B55">
        <v>93.56</v>
      </c>
      <c r="C55">
        <v>-87.56</v>
      </c>
      <c r="D55">
        <v>-88.85</v>
      </c>
      <c r="F55">
        <v>48944</v>
      </c>
      <c r="G55">
        <v>-104.3720397949</v>
      </c>
      <c r="H55" s="2">
        <f t="shared" si="0"/>
        <v>45658</v>
      </c>
      <c r="I55">
        <f t="shared" si="1"/>
        <v>-92.76</v>
      </c>
      <c r="J55">
        <f t="shared" si="2"/>
        <v>134.83946819834122</v>
      </c>
      <c r="K55">
        <f>(I55-AVERAGE($I$25:I$51))^2</f>
        <v>18.179169272976871</v>
      </c>
      <c r="L55">
        <f t="shared" si="3"/>
        <v>11.612039794899999</v>
      </c>
    </row>
    <row r="56" spans="1:12" x14ac:dyDescent="0.3">
      <c r="A56" s="2">
        <v>39104</v>
      </c>
      <c r="B56">
        <v>93.68</v>
      </c>
      <c r="C56">
        <v>-87.68</v>
      </c>
      <c r="D56">
        <v>-88.97</v>
      </c>
      <c r="F56">
        <v>49309</v>
      </c>
      <c r="G56">
        <v>-106.8035583496</v>
      </c>
      <c r="H56" s="2">
        <f t="shared" si="0"/>
        <v>46023</v>
      </c>
      <c r="I56">
        <f t="shared" si="1"/>
        <v>-92.76</v>
      </c>
      <c r="J56">
        <f t="shared" si="2"/>
        <v>197.22153111861962</v>
      </c>
      <c r="K56">
        <f>(I56-AVERAGE($I$25:I$51))^2</f>
        <v>18.179169272976871</v>
      </c>
      <c r="L56">
        <f t="shared" si="3"/>
        <v>14.043558349599991</v>
      </c>
    </row>
    <row r="57" spans="1:12" x14ac:dyDescent="0.3">
      <c r="A57" s="2">
        <v>39233</v>
      </c>
      <c r="B57">
        <v>94.03</v>
      </c>
      <c r="C57">
        <v>-88.03</v>
      </c>
      <c r="D57">
        <v>-89.32</v>
      </c>
      <c r="F57">
        <v>49674</v>
      </c>
      <c r="G57">
        <v>-108.3684310913</v>
      </c>
      <c r="H57" s="2">
        <f t="shared" si="0"/>
        <v>46388</v>
      </c>
      <c r="I57">
        <f t="shared" si="1"/>
        <v>-92.76</v>
      </c>
      <c r="J57">
        <f t="shared" si="2"/>
        <v>243.62312113186022</v>
      </c>
      <c r="K57">
        <f>(I57-AVERAGE($I$25:I$51))^2</f>
        <v>18.179169272976871</v>
      </c>
      <c r="L57">
        <f t="shared" si="3"/>
        <v>15.608431091299991</v>
      </c>
    </row>
    <row r="58" spans="1:12" x14ac:dyDescent="0.3">
      <c r="A58" s="2">
        <v>39275</v>
      </c>
      <c r="B58">
        <v>94.41</v>
      </c>
      <c r="C58">
        <v>-88.41</v>
      </c>
      <c r="D58">
        <v>-89.7</v>
      </c>
      <c r="F58">
        <v>50039</v>
      </c>
      <c r="G58">
        <v>-109.8566360474</v>
      </c>
      <c r="H58" s="2">
        <f t="shared" si="0"/>
        <v>46753</v>
      </c>
      <c r="I58">
        <f t="shared" si="1"/>
        <v>-92.76</v>
      </c>
      <c r="J58">
        <f t="shared" si="2"/>
        <v>292.29496413725701</v>
      </c>
      <c r="K58">
        <f>(I58-AVERAGE($I$25:I$51))^2</f>
        <v>18.179169272976871</v>
      </c>
      <c r="L58">
        <f t="shared" si="3"/>
        <v>17.096636047399997</v>
      </c>
    </row>
    <row r="59" spans="1:12" x14ac:dyDescent="0.3">
      <c r="A59" s="2">
        <v>39386</v>
      </c>
      <c r="B59">
        <v>96.06</v>
      </c>
      <c r="C59">
        <v>-90.06</v>
      </c>
      <c r="D59">
        <v>-91.35</v>
      </c>
      <c r="F59">
        <v>50405</v>
      </c>
      <c r="G59">
        <v>-111.20323944090001</v>
      </c>
      <c r="H59" s="2">
        <f t="shared" si="0"/>
        <v>47119</v>
      </c>
      <c r="I59">
        <f t="shared" si="1"/>
        <v>-92.76</v>
      </c>
      <c r="J59">
        <f t="shared" si="2"/>
        <v>340.15308107436937</v>
      </c>
      <c r="K59">
        <f>(I59-AVERAGE($I$25:I$51))^2</f>
        <v>18.179169272976871</v>
      </c>
      <c r="L59">
        <f t="shared" si="3"/>
        <v>18.443239440900001</v>
      </c>
    </row>
    <row r="60" spans="1:12" x14ac:dyDescent="0.3">
      <c r="A60" s="2">
        <v>39476</v>
      </c>
      <c r="B60">
        <v>96.88</v>
      </c>
      <c r="C60">
        <v>-90.88</v>
      </c>
      <c r="D60">
        <v>-92.17</v>
      </c>
      <c r="F60">
        <v>50770</v>
      </c>
      <c r="G60">
        <v>-112.4038238525</v>
      </c>
      <c r="H60" s="2">
        <f t="shared" si="0"/>
        <v>47484</v>
      </c>
      <c r="I60">
        <f t="shared" si="1"/>
        <v>-92.76</v>
      </c>
      <c r="J60">
        <f t="shared" si="2"/>
        <v>385.87981554804765</v>
      </c>
      <c r="K60">
        <f>(I60-AVERAGE($I$25:I$51))^2</f>
        <v>18.179169272976871</v>
      </c>
      <c r="L60">
        <f t="shared" si="3"/>
        <v>19.643823852499992</v>
      </c>
    </row>
    <row r="61" spans="1:12" x14ac:dyDescent="0.3">
      <c r="A61" s="2">
        <v>39560</v>
      </c>
      <c r="B61">
        <v>96.05</v>
      </c>
      <c r="C61">
        <v>-90.05</v>
      </c>
      <c r="D61">
        <v>-91.34</v>
      </c>
      <c r="F61">
        <v>51135</v>
      </c>
      <c r="G61">
        <v>-113.4933395386</v>
      </c>
      <c r="H61" s="2">
        <f t="shared" si="0"/>
        <v>47849</v>
      </c>
      <c r="I61">
        <f t="shared" si="1"/>
        <v>-92.76</v>
      </c>
      <c r="J61">
        <f t="shared" si="2"/>
        <v>429.87136842287373</v>
      </c>
      <c r="K61">
        <f>(I61-AVERAGE($I$25:I$51))^2</f>
        <v>18.179169272976871</v>
      </c>
      <c r="L61">
        <f t="shared" si="3"/>
        <v>20.733339538599992</v>
      </c>
    </row>
    <row r="62" spans="1:12" x14ac:dyDescent="0.3">
      <c r="A62" s="2">
        <v>39645</v>
      </c>
      <c r="B62">
        <v>97.04</v>
      </c>
      <c r="C62">
        <v>-91.04</v>
      </c>
      <c r="D62">
        <v>-92.33</v>
      </c>
      <c r="F62">
        <v>51500</v>
      </c>
      <c r="G62">
        <v>-114.4943161011</v>
      </c>
      <c r="H62" s="2">
        <f t="shared" si="0"/>
        <v>48214</v>
      </c>
      <c r="I62">
        <f t="shared" si="1"/>
        <v>-92.76</v>
      </c>
      <c r="J62">
        <f t="shared" si="2"/>
        <v>472.38049638253437</v>
      </c>
      <c r="K62">
        <f>(I62-AVERAGE($I$25:I$51))^2</f>
        <v>18.179169272976871</v>
      </c>
      <c r="L62">
        <f t="shared" si="3"/>
        <v>21.734316101099992</v>
      </c>
    </row>
    <row r="63" spans="1:12" x14ac:dyDescent="0.3">
      <c r="A63" s="2">
        <v>39727</v>
      </c>
      <c r="B63">
        <v>99.04</v>
      </c>
      <c r="C63">
        <v>-93.04</v>
      </c>
      <c r="D63">
        <v>-94.33</v>
      </c>
      <c r="F63">
        <v>51866</v>
      </c>
      <c r="G63">
        <v>-111.17501831049999</v>
      </c>
      <c r="H63" s="2">
        <f t="shared" si="0"/>
        <v>48580</v>
      </c>
      <c r="I63">
        <f t="shared" si="1"/>
        <v>-92.76</v>
      </c>
      <c r="J63">
        <f t="shared" si="2"/>
        <v>339.11289937604982</v>
      </c>
      <c r="K63">
        <f>(I63-AVERAGE($I$25:I$51))^2</f>
        <v>18.179169272976871</v>
      </c>
      <c r="L63">
        <f t="shared" si="3"/>
        <v>18.415018310499988</v>
      </c>
    </row>
    <row r="64" spans="1:12" x14ac:dyDescent="0.3">
      <c r="A64" s="2">
        <v>39870</v>
      </c>
      <c r="B64">
        <v>99.09</v>
      </c>
      <c r="C64">
        <v>-93.09</v>
      </c>
      <c r="D64">
        <v>-94.38</v>
      </c>
      <c r="F64">
        <v>52231</v>
      </c>
      <c r="G64">
        <v>-109.1230621338</v>
      </c>
      <c r="H64" s="2">
        <f t="shared" si="0"/>
        <v>48945</v>
      </c>
      <c r="I64">
        <f t="shared" si="1"/>
        <v>-92.76</v>
      </c>
      <c r="J64">
        <f t="shared" si="2"/>
        <v>267.74980239459939</v>
      </c>
      <c r="K64">
        <f>(I64-AVERAGE($I$25:I$51))^2</f>
        <v>18.179169272976871</v>
      </c>
      <c r="L64">
        <f t="shared" si="3"/>
        <v>16.3630621338</v>
      </c>
    </row>
    <row r="65" spans="1:12" x14ac:dyDescent="0.3">
      <c r="A65" s="2">
        <v>39917</v>
      </c>
      <c r="B65">
        <v>98.79</v>
      </c>
      <c r="C65">
        <v>-92.79</v>
      </c>
      <c r="D65">
        <v>-94.08</v>
      </c>
      <c r="F65">
        <v>52596</v>
      </c>
      <c r="G65">
        <v>-107.7038345337</v>
      </c>
      <c r="H65" s="2">
        <f t="shared" si="0"/>
        <v>49310</v>
      </c>
      <c r="I65">
        <f t="shared" si="1"/>
        <v>-92.76</v>
      </c>
      <c r="J65">
        <f t="shared" si="2"/>
        <v>223.31819057060466</v>
      </c>
      <c r="K65">
        <f>(I65-AVERAGE($I$25:I$51))^2</f>
        <v>18.179169272976871</v>
      </c>
      <c r="L65">
        <f t="shared" si="3"/>
        <v>14.943834533699999</v>
      </c>
    </row>
    <row r="66" spans="1:12" x14ac:dyDescent="0.3">
      <c r="A66" s="2">
        <v>40007</v>
      </c>
      <c r="B66">
        <v>99.13</v>
      </c>
      <c r="C66">
        <v>-93.13</v>
      </c>
      <c r="D66">
        <v>-94.42</v>
      </c>
      <c r="F66">
        <v>52961</v>
      </c>
      <c r="G66">
        <v>-106.66129302980001</v>
      </c>
      <c r="H66" s="2">
        <f t="shared" si="0"/>
        <v>49675</v>
      </c>
      <c r="I66">
        <f t="shared" si="1"/>
        <v>-92.76</v>
      </c>
      <c r="J66">
        <f t="shared" si="2"/>
        <v>193.2459479003661</v>
      </c>
      <c r="K66">
        <f>(I66-AVERAGE($I$25:I$51))^2</f>
        <v>18.179169272976871</v>
      </c>
      <c r="L66">
        <f t="shared" si="3"/>
        <v>13.901293029800001</v>
      </c>
    </row>
    <row r="67" spans="1:12" x14ac:dyDescent="0.3">
      <c r="A67" s="2">
        <v>40141</v>
      </c>
      <c r="B67">
        <v>99.31</v>
      </c>
      <c r="C67">
        <v>-93.31</v>
      </c>
      <c r="D67">
        <v>-94.6</v>
      </c>
      <c r="F67">
        <v>53327</v>
      </c>
      <c r="G67">
        <v>-105.87609100340001</v>
      </c>
      <c r="H67" s="2">
        <f t="shared" si="0"/>
        <v>50041</v>
      </c>
      <c r="I67">
        <f t="shared" si="1"/>
        <v>-92.76</v>
      </c>
      <c r="J67">
        <f t="shared" si="2"/>
        <v>172.03184320947045</v>
      </c>
      <c r="K67">
        <f>(I67-AVERAGE($I$25:I$51))^2</f>
        <v>18.179169272976871</v>
      </c>
      <c r="L67">
        <f t="shared" si="3"/>
        <v>13.116091003400001</v>
      </c>
    </row>
    <row r="68" spans="1:12" x14ac:dyDescent="0.3">
      <c r="A68" s="2">
        <v>40205</v>
      </c>
      <c r="B68">
        <v>99.14</v>
      </c>
      <c r="C68">
        <v>-93.14</v>
      </c>
      <c r="D68">
        <v>-94.43</v>
      </c>
      <c r="F68">
        <v>53692</v>
      </c>
      <c r="G68">
        <v>-105.2807006836</v>
      </c>
      <c r="H68" s="2">
        <f t="shared" ref="H68:H82" si="4">$H$2+F68-$F$2+1</f>
        <v>50406</v>
      </c>
      <c r="I68">
        <f t="shared" ref="I68:I82" si="5">IFERROR(VLOOKUP(H68,A:D,4,FALSE),IFERROR(VLOOKUP(H68,A:D,4),0))</f>
        <v>-92.76</v>
      </c>
      <c r="J68">
        <f t="shared" si="2"/>
        <v>156.76794560830146</v>
      </c>
      <c r="K68">
        <f>(I68-AVERAGE($I$25:I$51))^2</f>
        <v>18.179169272976871</v>
      </c>
      <c r="L68">
        <f t="shared" si="3"/>
        <v>12.520700683599998</v>
      </c>
    </row>
    <row r="69" spans="1:12" x14ac:dyDescent="0.3">
      <c r="A69" s="2">
        <v>40283</v>
      </c>
      <c r="B69">
        <v>99.17</v>
      </c>
      <c r="C69">
        <v>-93.17</v>
      </c>
      <c r="D69">
        <v>-94.46</v>
      </c>
      <c r="F69">
        <v>54057</v>
      </c>
      <c r="G69">
        <v>-104.8269119263</v>
      </c>
      <c r="H69" s="2">
        <f t="shared" si="4"/>
        <v>50771</v>
      </c>
      <c r="I69">
        <f t="shared" si="5"/>
        <v>-92.76</v>
      </c>
      <c r="J69">
        <f t="shared" si="2"/>
        <v>145.61036343708105</v>
      </c>
      <c r="K69">
        <f>(I69-AVERAGE($I$25:I$51))^2</f>
        <v>18.179169272976871</v>
      </c>
      <c r="L69">
        <f t="shared" si="3"/>
        <v>12.066911926299994</v>
      </c>
    </row>
    <row r="70" spans="1:12" x14ac:dyDescent="0.3">
      <c r="A70" s="2">
        <v>40378</v>
      </c>
      <c r="B70">
        <v>100</v>
      </c>
      <c r="C70">
        <v>-94</v>
      </c>
      <c r="D70">
        <v>-95.29</v>
      </c>
      <c r="F70">
        <v>54422</v>
      </c>
      <c r="G70">
        <v>-104.48179626460001</v>
      </c>
      <c r="H70" s="2">
        <f t="shared" si="4"/>
        <v>51136</v>
      </c>
      <c r="I70">
        <f t="shared" si="5"/>
        <v>-92.76</v>
      </c>
      <c r="J70">
        <f t="shared" si="2"/>
        <v>137.40050766879057</v>
      </c>
      <c r="K70">
        <f>(I70-AVERAGE($I$25:I$51))^2</f>
        <v>18.179169272976871</v>
      </c>
      <c r="L70">
        <f t="shared" si="3"/>
        <v>11.721796264600002</v>
      </c>
    </row>
    <row r="71" spans="1:12" x14ac:dyDescent="0.3">
      <c r="A71" s="2">
        <v>40479</v>
      </c>
      <c r="B71">
        <v>100.84</v>
      </c>
      <c r="C71">
        <v>-94.84</v>
      </c>
      <c r="D71">
        <v>-96.13</v>
      </c>
      <c r="F71">
        <v>54788</v>
      </c>
      <c r="G71">
        <v>-104.221321106</v>
      </c>
      <c r="H71" s="2">
        <f t="shared" si="4"/>
        <v>51502</v>
      </c>
      <c r="I71">
        <f t="shared" si="5"/>
        <v>-92.76</v>
      </c>
      <c r="J71">
        <f t="shared" si="2"/>
        <v>131.36188149484107</v>
      </c>
      <c r="K71">
        <f>(I71-AVERAGE($I$25:I$51))^2</f>
        <v>18.179169272976871</v>
      </c>
      <c r="L71">
        <f t="shared" si="3"/>
        <v>11.461321106</v>
      </c>
    </row>
    <row r="72" spans="1:12" x14ac:dyDescent="0.3">
      <c r="A72" s="2">
        <v>40575</v>
      </c>
      <c r="B72">
        <v>100.23</v>
      </c>
      <c r="C72">
        <v>-94.23</v>
      </c>
      <c r="D72">
        <v>-95.52</v>
      </c>
      <c r="F72">
        <v>55153</v>
      </c>
      <c r="G72">
        <v>-104.0295791626</v>
      </c>
      <c r="H72" s="2">
        <f t="shared" si="4"/>
        <v>51867</v>
      </c>
      <c r="I72">
        <f t="shared" si="5"/>
        <v>-92.76</v>
      </c>
      <c r="J72">
        <f t="shared" si="2"/>
        <v>127.00341450210803</v>
      </c>
      <c r="K72">
        <f>(I72-AVERAGE($I$25:I$51))^2</f>
        <v>18.179169272976871</v>
      </c>
      <c r="L72">
        <f t="shared" si="3"/>
        <v>11.269579162599996</v>
      </c>
    </row>
    <row r="73" spans="1:12" x14ac:dyDescent="0.3">
      <c r="A73" s="2">
        <v>40680</v>
      </c>
      <c r="B73">
        <v>99.06</v>
      </c>
      <c r="C73">
        <v>-93.06</v>
      </c>
      <c r="D73">
        <v>-94.35</v>
      </c>
      <c r="F73">
        <v>55518</v>
      </c>
      <c r="G73">
        <v>-103.89222717289999</v>
      </c>
      <c r="H73" s="2">
        <f t="shared" si="4"/>
        <v>52232</v>
      </c>
      <c r="I73">
        <f t="shared" si="5"/>
        <v>-92.76</v>
      </c>
      <c r="J73">
        <f t="shared" si="2"/>
        <v>123.92648182905286</v>
      </c>
      <c r="K73">
        <f>(I73-AVERAGE($I$25:I$51))^2</f>
        <v>18.179169272976871</v>
      </c>
      <c r="L73">
        <f t="shared" si="3"/>
        <v>11.132227172899988</v>
      </c>
    </row>
    <row r="74" spans="1:12" x14ac:dyDescent="0.3">
      <c r="A74" s="2">
        <v>40764</v>
      </c>
      <c r="B74">
        <v>99.79</v>
      </c>
      <c r="C74">
        <v>-93.79</v>
      </c>
      <c r="D74">
        <v>-95.08</v>
      </c>
      <c r="F74">
        <v>55883</v>
      </c>
      <c r="G74">
        <v>-103.7990722656</v>
      </c>
      <c r="H74" s="2">
        <f t="shared" si="4"/>
        <v>52597</v>
      </c>
      <c r="I74">
        <f t="shared" si="5"/>
        <v>-92.76</v>
      </c>
      <c r="J74">
        <f t="shared" si="2"/>
        <v>121.86111648513908</v>
      </c>
      <c r="K74">
        <f>(I74-AVERAGE($I$25:I$51))^2</f>
        <v>18.179169272976871</v>
      </c>
      <c r="L74">
        <f t="shared" si="3"/>
        <v>11.039072265599998</v>
      </c>
    </row>
    <row r="75" spans="1:12" x14ac:dyDescent="0.3">
      <c r="A75" s="2">
        <v>40850</v>
      </c>
      <c r="B75">
        <v>99.95</v>
      </c>
      <c r="C75">
        <v>-93.95</v>
      </c>
      <c r="D75">
        <v>-95.24</v>
      </c>
      <c r="F75">
        <v>56249</v>
      </c>
      <c r="G75">
        <v>-103.7422943115</v>
      </c>
      <c r="H75" s="2">
        <f t="shared" si="4"/>
        <v>52963</v>
      </c>
      <c r="I75">
        <f t="shared" si="5"/>
        <v>-92.76</v>
      </c>
      <c r="J75">
        <f t="shared" si="2"/>
        <v>120.61078834440524</v>
      </c>
      <c r="K75">
        <f>(I75-AVERAGE($I$25:I$51))^2</f>
        <v>18.179169272976871</v>
      </c>
      <c r="L75">
        <f t="shared" si="3"/>
        <v>10.982294311499999</v>
      </c>
    </row>
    <row r="76" spans="1:12" x14ac:dyDescent="0.3">
      <c r="A76" s="2">
        <v>40953</v>
      </c>
      <c r="B76">
        <v>100.95</v>
      </c>
      <c r="C76">
        <v>-94.95</v>
      </c>
      <c r="D76">
        <v>-96.24</v>
      </c>
      <c r="F76">
        <v>56614</v>
      </c>
      <c r="G76">
        <v>-103.7154006958</v>
      </c>
      <c r="H76" s="2">
        <f t="shared" si="4"/>
        <v>53328</v>
      </c>
      <c r="I76">
        <f t="shared" si="5"/>
        <v>-92.76</v>
      </c>
      <c r="J76">
        <f t="shared" si="2"/>
        <v>120.020804405535</v>
      </c>
      <c r="K76">
        <f>(I76-AVERAGE($I$25:I$51))^2</f>
        <v>18.179169272976871</v>
      </c>
      <c r="L76">
        <f t="shared" si="3"/>
        <v>10.955400695799995</v>
      </c>
    </row>
    <row r="77" spans="1:12" x14ac:dyDescent="0.3">
      <c r="A77" s="2">
        <v>41039</v>
      </c>
      <c r="B77">
        <v>99.59</v>
      </c>
      <c r="C77">
        <v>-93.59</v>
      </c>
      <c r="D77">
        <v>-94.88</v>
      </c>
      <c r="F77">
        <v>56979</v>
      </c>
      <c r="G77">
        <v>-103.71328735349999</v>
      </c>
      <c r="H77" s="2">
        <f t="shared" si="4"/>
        <v>53693</v>
      </c>
      <c r="I77">
        <f t="shared" si="5"/>
        <v>-92.76</v>
      </c>
      <c r="J77">
        <f t="shared" si="2"/>
        <v>119.97450384834276</v>
      </c>
      <c r="K77">
        <f>(I77-AVERAGE($I$25:I$51))^2</f>
        <v>18.179169272976871</v>
      </c>
      <c r="L77">
        <f t="shared" si="3"/>
        <v>10.953287353499988</v>
      </c>
    </row>
    <row r="78" spans="1:12" x14ac:dyDescent="0.3">
      <c r="A78" s="2">
        <v>41113</v>
      </c>
      <c r="B78">
        <v>100.01</v>
      </c>
      <c r="C78">
        <v>-94.01</v>
      </c>
      <c r="D78">
        <v>-95.3</v>
      </c>
      <c r="F78">
        <v>57344</v>
      </c>
      <c r="G78">
        <v>-103.7317123413</v>
      </c>
      <c r="H78" s="2">
        <f t="shared" si="4"/>
        <v>54058</v>
      </c>
      <c r="I78">
        <f t="shared" si="5"/>
        <v>-92.76</v>
      </c>
      <c r="J78">
        <f t="shared" si="2"/>
        <v>120.37847170023453</v>
      </c>
      <c r="K78">
        <f>(I78-AVERAGE($I$25:I$51))^2</f>
        <v>18.179169272976871</v>
      </c>
      <c r="L78">
        <f t="shared" si="3"/>
        <v>10.971712341299991</v>
      </c>
    </row>
    <row r="79" spans="1:12" x14ac:dyDescent="0.3">
      <c r="A79" s="2">
        <v>41204</v>
      </c>
      <c r="B79">
        <v>100.89</v>
      </c>
      <c r="C79">
        <v>-94.89</v>
      </c>
      <c r="D79">
        <v>-96.18</v>
      </c>
      <c r="F79">
        <v>57710</v>
      </c>
      <c r="G79">
        <v>-103.7674331665</v>
      </c>
      <c r="H79" s="2">
        <f t="shared" si="4"/>
        <v>54424</v>
      </c>
      <c r="I79">
        <f t="shared" si="5"/>
        <v>-92.76</v>
      </c>
      <c r="J79">
        <f t="shared" si="2"/>
        <v>121.16358491496406</v>
      </c>
      <c r="K79">
        <f>(I79-AVERAGE($I$25:I$51))^2</f>
        <v>18.179169272976871</v>
      </c>
      <c r="L79">
        <f t="shared" si="3"/>
        <v>11.007433166499993</v>
      </c>
    </row>
    <row r="80" spans="1:12" x14ac:dyDescent="0.3">
      <c r="A80" s="2">
        <v>41330</v>
      </c>
      <c r="B80">
        <v>100.09</v>
      </c>
      <c r="C80">
        <v>-94.09</v>
      </c>
      <c r="D80">
        <v>-95.38</v>
      </c>
      <c r="F80">
        <v>58075</v>
      </c>
      <c r="G80">
        <v>-103.8171920776</v>
      </c>
      <c r="H80" s="2">
        <f t="shared" si="4"/>
        <v>54789</v>
      </c>
      <c r="I80">
        <f t="shared" si="5"/>
        <v>-92.76</v>
      </c>
      <c r="J80">
        <f t="shared" si="2"/>
        <v>122.26149664094004</v>
      </c>
      <c r="K80">
        <f>(I80-AVERAGE($I$25:I$51))^2</f>
        <v>18.179169272976871</v>
      </c>
      <c r="L80">
        <f t="shared" si="3"/>
        <v>11.057192077599993</v>
      </c>
    </row>
    <row r="81" spans="1:12" x14ac:dyDescent="0.3">
      <c r="A81" s="2">
        <v>41389</v>
      </c>
      <c r="B81">
        <v>100.03</v>
      </c>
      <c r="C81">
        <v>-94.03</v>
      </c>
      <c r="D81">
        <v>-95.32</v>
      </c>
      <c r="F81">
        <v>61727</v>
      </c>
      <c r="G81">
        <v>-104.73040008540001</v>
      </c>
      <c r="H81" s="2">
        <f t="shared" si="4"/>
        <v>58441</v>
      </c>
      <c r="I81">
        <f t="shared" si="5"/>
        <v>-92.76</v>
      </c>
      <c r="J81">
        <f t="shared" si="2"/>
        <v>143.29047820454437</v>
      </c>
      <c r="K81">
        <f>(I81-AVERAGE($I$25:I$51))^2</f>
        <v>18.179169272976871</v>
      </c>
      <c r="L81">
        <f t="shared" si="3"/>
        <v>11.970400085400001</v>
      </c>
    </row>
    <row r="82" spans="1:12" x14ac:dyDescent="0.3">
      <c r="A82" s="2">
        <v>41494</v>
      </c>
      <c r="B82">
        <v>100.34</v>
      </c>
      <c r="C82">
        <v>-94.34</v>
      </c>
      <c r="D82">
        <v>-95.63</v>
      </c>
      <c r="F82">
        <v>65380</v>
      </c>
      <c r="G82">
        <v>-105.866569519</v>
      </c>
      <c r="H82" s="2">
        <f t="shared" si="4"/>
        <v>62094</v>
      </c>
      <c r="I82">
        <f t="shared" si="5"/>
        <v>-92.76</v>
      </c>
      <c r="J82">
        <f t="shared" si="2"/>
        <v>171.78216455637963</v>
      </c>
      <c r="K82">
        <f>(I82-AVERAGE($I$25:I$51))^2</f>
        <v>18.179169272976871</v>
      </c>
      <c r="L82">
        <f t="shared" si="3"/>
        <v>13.10656951899999</v>
      </c>
    </row>
    <row r="83" spans="1:12" x14ac:dyDescent="0.3">
      <c r="A83" s="2">
        <v>41593</v>
      </c>
      <c r="B83">
        <v>101.15</v>
      </c>
      <c r="C83">
        <v>-95.15</v>
      </c>
      <c r="D83">
        <v>-96.44</v>
      </c>
    </row>
    <row r="84" spans="1:12" x14ac:dyDescent="0.3">
      <c r="A84" s="2">
        <v>41676</v>
      </c>
      <c r="B84">
        <v>100.63</v>
      </c>
      <c r="C84">
        <v>-94.63</v>
      </c>
      <c r="D84">
        <v>-95.92</v>
      </c>
    </row>
    <row r="85" spans="1:12" x14ac:dyDescent="0.3">
      <c r="A85" s="2">
        <v>41788</v>
      </c>
      <c r="B85">
        <v>99.67</v>
      </c>
      <c r="C85">
        <v>-93.67</v>
      </c>
      <c r="D85">
        <v>-94.96</v>
      </c>
    </row>
    <row r="86" spans="1:12" x14ac:dyDescent="0.3">
      <c r="A86" s="2">
        <v>41858</v>
      </c>
      <c r="B86">
        <v>100.28</v>
      </c>
      <c r="C86">
        <v>-94.28</v>
      </c>
      <c r="D86">
        <v>-95.57</v>
      </c>
    </row>
    <row r="87" spans="1:12" x14ac:dyDescent="0.3">
      <c r="A87" s="2">
        <v>41974</v>
      </c>
      <c r="B87">
        <v>101.26</v>
      </c>
      <c r="C87">
        <v>-95.26</v>
      </c>
      <c r="D87">
        <v>-96.55</v>
      </c>
    </row>
    <row r="88" spans="1:12" x14ac:dyDescent="0.3">
      <c r="A88" s="2">
        <v>42033</v>
      </c>
      <c r="B88">
        <v>100.84</v>
      </c>
      <c r="C88">
        <v>-94.84</v>
      </c>
      <c r="D88">
        <v>-96.13</v>
      </c>
    </row>
    <row r="89" spans="1:12" x14ac:dyDescent="0.3">
      <c r="A89" s="2">
        <v>42144</v>
      </c>
      <c r="B89">
        <v>100.47</v>
      </c>
      <c r="C89">
        <v>-94.47</v>
      </c>
      <c r="D89">
        <v>-95.76</v>
      </c>
    </row>
    <row r="90" spans="1:12" x14ac:dyDescent="0.3">
      <c r="A90" s="2">
        <v>42213</v>
      </c>
      <c r="B90">
        <v>100.87</v>
      </c>
      <c r="C90">
        <v>-94.87</v>
      </c>
      <c r="D90">
        <v>-96.16</v>
      </c>
    </row>
    <row r="91" spans="1:12" x14ac:dyDescent="0.3">
      <c r="A91" s="2">
        <v>42403</v>
      </c>
      <c r="B91">
        <v>101.04</v>
      </c>
      <c r="C91">
        <v>-95.04</v>
      </c>
      <c r="D91">
        <v>-96.33</v>
      </c>
    </row>
    <row r="92" spans="1:12" x14ac:dyDescent="0.3">
      <c r="A92" s="2">
        <v>42473</v>
      </c>
      <c r="B92">
        <v>100.95</v>
      </c>
      <c r="C92">
        <v>-94.95</v>
      </c>
      <c r="D92">
        <v>-96.24</v>
      </c>
    </row>
    <row r="93" spans="1:12" x14ac:dyDescent="0.3">
      <c r="A93" s="2">
        <v>42558</v>
      </c>
      <c r="B93">
        <v>100.22</v>
      </c>
      <c r="C93">
        <v>-94.22</v>
      </c>
      <c r="D93">
        <v>-95.51</v>
      </c>
    </row>
    <row r="94" spans="1:12" x14ac:dyDescent="0.3">
      <c r="A94" s="2">
        <v>42662</v>
      </c>
      <c r="B94">
        <v>100.77</v>
      </c>
      <c r="C94">
        <v>-94.77</v>
      </c>
      <c r="D94">
        <v>-96.06</v>
      </c>
    </row>
    <row r="95" spans="1:12" x14ac:dyDescent="0.3">
      <c r="A95" s="2">
        <v>42741</v>
      </c>
      <c r="B95">
        <v>100.94</v>
      </c>
      <c r="C95">
        <v>-94.94</v>
      </c>
      <c r="D95">
        <v>-96.23</v>
      </c>
    </row>
    <row r="96" spans="1:12" x14ac:dyDescent="0.3">
      <c r="A96" s="2">
        <v>42843</v>
      </c>
      <c r="B96">
        <v>100.37</v>
      </c>
      <c r="C96">
        <v>-94.37</v>
      </c>
      <c r="D96">
        <v>-95.66</v>
      </c>
    </row>
    <row r="97" spans="1:4" x14ac:dyDescent="0.3">
      <c r="A97" s="2">
        <v>42947</v>
      </c>
      <c r="B97">
        <v>100.2</v>
      </c>
      <c r="C97">
        <v>-94.2</v>
      </c>
      <c r="D97">
        <v>-95.49</v>
      </c>
    </row>
    <row r="98" spans="1:4" x14ac:dyDescent="0.3">
      <c r="A98" s="2">
        <v>43031</v>
      </c>
      <c r="B98">
        <v>100.38</v>
      </c>
      <c r="C98">
        <v>-94.38</v>
      </c>
      <c r="D98">
        <v>-95.67</v>
      </c>
    </row>
    <row r="99" spans="1:4" x14ac:dyDescent="0.3">
      <c r="A99" s="2">
        <v>43124</v>
      </c>
      <c r="B99">
        <v>100.45</v>
      </c>
      <c r="C99">
        <v>-94.45</v>
      </c>
      <c r="D99">
        <v>-95.74</v>
      </c>
    </row>
    <row r="100" spans="1:4" x14ac:dyDescent="0.3">
      <c r="A100" s="2">
        <v>43213</v>
      </c>
      <c r="B100">
        <v>99.97</v>
      </c>
      <c r="C100">
        <v>-93.97</v>
      </c>
      <c r="D100">
        <v>-95.26</v>
      </c>
    </row>
    <row r="101" spans="1:4" x14ac:dyDescent="0.3">
      <c r="A101" s="2">
        <v>43318</v>
      </c>
      <c r="B101">
        <v>99.38</v>
      </c>
      <c r="C101">
        <v>-93.38</v>
      </c>
      <c r="D101">
        <v>-94.67</v>
      </c>
    </row>
    <row r="102" spans="1:4" x14ac:dyDescent="0.3">
      <c r="A102" s="2">
        <v>43405</v>
      </c>
      <c r="B102">
        <v>99.47</v>
      </c>
      <c r="C102">
        <v>-93.47</v>
      </c>
      <c r="D102">
        <v>-94.76</v>
      </c>
    </row>
    <row r="103" spans="1:4" x14ac:dyDescent="0.3">
      <c r="A103" s="2">
        <v>43476</v>
      </c>
      <c r="B103">
        <v>99.19</v>
      </c>
      <c r="C103">
        <v>-93.19</v>
      </c>
      <c r="D103">
        <v>-94.48</v>
      </c>
    </row>
    <row r="104" spans="1:4" x14ac:dyDescent="0.3">
      <c r="A104" s="2">
        <v>43580</v>
      </c>
      <c r="B104">
        <v>98.29</v>
      </c>
      <c r="C104">
        <v>-92.29</v>
      </c>
      <c r="D104">
        <v>-93.58</v>
      </c>
    </row>
    <row r="105" spans="1:4" x14ac:dyDescent="0.3">
      <c r="A105" s="2">
        <v>43670</v>
      </c>
      <c r="B105">
        <v>98.58</v>
      </c>
      <c r="C105">
        <v>-92.58</v>
      </c>
      <c r="D105">
        <v>-93.87</v>
      </c>
    </row>
    <row r="106" spans="1:4" x14ac:dyDescent="0.3">
      <c r="A106" s="2">
        <v>43776</v>
      </c>
      <c r="B106">
        <v>99.2</v>
      </c>
      <c r="C106">
        <v>-93.2</v>
      </c>
      <c r="D106">
        <v>-94.49</v>
      </c>
    </row>
    <row r="107" spans="1:4" x14ac:dyDescent="0.3">
      <c r="A107" s="2">
        <v>43858</v>
      </c>
      <c r="B107">
        <v>98.85</v>
      </c>
      <c r="C107">
        <v>-92.85</v>
      </c>
      <c r="D107">
        <v>-94.14</v>
      </c>
    </row>
    <row r="108" spans="1:4" x14ac:dyDescent="0.3">
      <c r="A108" s="2">
        <v>43886</v>
      </c>
      <c r="B108">
        <v>98.57</v>
      </c>
      <c r="C108">
        <v>-92.57</v>
      </c>
      <c r="D108">
        <v>-93.86</v>
      </c>
    </row>
    <row r="109" spans="1:4" x14ac:dyDescent="0.3">
      <c r="A109" s="2">
        <v>43978</v>
      </c>
      <c r="B109">
        <v>98.36</v>
      </c>
      <c r="C109">
        <v>-92.36</v>
      </c>
      <c r="D109">
        <v>-93.65</v>
      </c>
    </row>
    <row r="110" spans="1:4" x14ac:dyDescent="0.3">
      <c r="A110" s="2">
        <v>44111</v>
      </c>
      <c r="B110">
        <v>97.98</v>
      </c>
      <c r="C110">
        <v>-91.98</v>
      </c>
      <c r="D110">
        <v>-93.27</v>
      </c>
    </row>
    <row r="111" spans="1:4" x14ac:dyDescent="0.3">
      <c r="A111" s="2">
        <v>44172</v>
      </c>
      <c r="B111">
        <v>97.82</v>
      </c>
      <c r="C111">
        <v>-91.82</v>
      </c>
      <c r="D111">
        <v>-93.11</v>
      </c>
    </row>
    <row r="112" spans="1:4" x14ac:dyDescent="0.3">
      <c r="A112" s="2">
        <v>44231</v>
      </c>
      <c r="B112">
        <v>97.56</v>
      </c>
      <c r="C112">
        <v>-91.56</v>
      </c>
      <c r="D112">
        <v>-92.85</v>
      </c>
    </row>
    <row r="113" spans="1:4" x14ac:dyDescent="0.3">
      <c r="A113" s="2">
        <v>44307</v>
      </c>
      <c r="B113">
        <v>97.24</v>
      </c>
      <c r="C113">
        <v>-91.24</v>
      </c>
      <c r="D113">
        <v>-92.53</v>
      </c>
    </row>
    <row r="114" spans="1:4" x14ac:dyDescent="0.3">
      <c r="A114" s="2">
        <v>44398</v>
      </c>
      <c r="B114">
        <v>97.27</v>
      </c>
      <c r="C114">
        <v>-91.27</v>
      </c>
      <c r="D114">
        <v>-92.56</v>
      </c>
    </row>
    <row r="115" spans="1:4" x14ac:dyDescent="0.3">
      <c r="A115" s="2">
        <v>44481</v>
      </c>
      <c r="B115">
        <v>97.86</v>
      </c>
      <c r="C115">
        <v>-91.86</v>
      </c>
      <c r="D115">
        <v>-93.15</v>
      </c>
    </row>
    <row r="116" spans="1:4" x14ac:dyDescent="0.3">
      <c r="A116" s="2">
        <v>44592</v>
      </c>
      <c r="B116">
        <v>97.47</v>
      </c>
      <c r="C116">
        <v>-91.47</v>
      </c>
      <c r="D116">
        <v>-92.76</v>
      </c>
    </row>
  </sheetData>
  <pageMargins left="0.7" right="0.7" top="0.75" bottom="0.75" header="0.3" footer="0.3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9BEC22-3FA9-4FF5-9485-3D6B1E45EFBA}">
  <dimension ref="A1:O116"/>
  <sheetViews>
    <sheetView topLeftCell="I1" workbookViewId="0">
      <selection activeCell="M6" sqref="M6"/>
    </sheetView>
  </sheetViews>
  <sheetFormatPr defaultRowHeight="14.4" x14ac:dyDescent="0.3"/>
  <cols>
    <col min="1" max="1" width="10.5546875" bestFit="1" customWidth="1"/>
  </cols>
  <sheetData>
    <row r="1" spans="1:15" s="1" customFormat="1" x14ac:dyDescent="0.3">
      <c r="A1" s="1" t="s">
        <v>0</v>
      </c>
      <c r="B1" s="1" t="s">
        <v>1</v>
      </c>
      <c r="C1" s="1" t="s">
        <v>2</v>
      </c>
      <c r="D1" s="1" t="s">
        <v>3</v>
      </c>
    </row>
    <row r="2" spans="1:15" x14ac:dyDescent="0.3">
      <c r="A2" s="2">
        <v>34411</v>
      </c>
      <c r="B2">
        <v>80</v>
      </c>
      <c r="C2">
        <v>-74</v>
      </c>
      <c r="D2">
        <v>-75.290000000000006</v>
      </c>
      <c r="F2">
        <v>3288</v>
      </c>
      <c r="G2">
        <v>35.526878356933999</v>
      </c>
      <c r="H2" s="2">
        <v>1</v>
      </c>
      <c r="I2">
        <f>IFERROR(VLOOKUP(H2,$A$2:$D$542,4,FALSE),IFERROR(VLOOKUP(H2,$A$2:$D$542,4),0))</f>
        <v>0</v>
      </c>
      <c r="K2">
        <f>MAX(D:D)</f>
        <v>-71.069999999999894</v>
      </c>
    </row>
    <row r="3" spans="1:15" x14ac:dyDescent="0.3">
      <c r="A3" s="2">
        <v>34509</v>
      </c>
      <c r="B3">
        <v>75.78</v>
      </c>
      <c r="C3">
        <v>-69.78</v>
      </c>
      <c r="D3">
        <v>-71.069999999999894</v>
      </c>
      <c r="F3">
        <v>10958</v>
      </c>
      <c r="G3">
        <v>33.640914916992003</v>
      </c>
      <c r="H3" s="2">
        <f>$H$2+F3-$F$2+1</f>
        <v>7672</v>
      </c>
      <c r="I3">
        <f>IFERROR(VLOOKUP(H3,A:D,4,FALSE),IFERROR(VLOOKUP(H3,A:D,4),0))</f>
        <v>0</v>
      </c>
      <c r="K3">
        <f>MIN(D:D)</f>
        <v>-94.44</v>
      </c>
    </row>
    <row r="4" spans="1:15" x14ac:dyDescent="0.3">
      <c r="A4" s="2">
        <v>34557</v>
      </c>
      <c r="B4">
        <v>76.13</v>
      </c>
      <c r="C4">
        <v>-70.13</v>
      </c>
      <c r="D4">
        <v>-71.42</v>
      </c>
      <c r="F4">
        <v>17897</v>
      </c>
      <c r="G4">
        <v>29.295600891113001</v>
      </c>
      <c r="H4" s="2">
        <f t="shared" ref="H4:H67" si="0">$H$2+F4-$F$2+1</f>
        <v>14611</v>
      </c>
      <c r="I4">
        <f t="shared" ref="I4:I67" si="1">IFERROR(VLOOKUP(H4,A:D,4,FALSE),IFERROR(VLOOKUP(H4,A:D,4),0))</f>
        <v>0</v>
      </c>
      <c r="L4" t="s">
        <v>9</v>
      </c>
      <c r="M4" t="s">
        <v>10</v>
      </c>
      <c r="N4" t="s">
        <v>11</v>
      </c>
      <c r="O4" t="s">
        <v>12</v>
      </c>
    </row>
    <row r="5" spans="1:15" x14ac:dyDescent="0.3">
      <c r="A5" s="2">
        <v>34647</v>
      </c>
      <c r="B5">
        <v>77.08</v>
      </c>
      <c r="C5">
        <v>-71.08</v>
      </c>
      <c r="D5">
        <v>-72.37</v>
      </c>
      <c r="F5">
        <v>20089</v>
      </c>
      <c r="G5">
        <v>17.871706008911001</v>
      </c>
      <c r="H5" s="2">
        <f t="shared" si="0"/>
        <v>16803</v>
      </c>
      <c r="I5">
        <f t="shared" si="1"/>
        <v>0</v>
      </c>
      <c r="K5">
        <f>CORREL(G25:G51,I25:I51)^2</f>
        <v>0.96192373923873731</v>
      </c>
      <c r="L5">
        <f>1-(SUM(J10:J51)/SUM(K10:K51))</f>
        <v>0.76479820071937832</v>
      </c>
      <c r="M5">
        <f>SUM(L10:L51)*100/SUM(I10:I51)</f>
        <v>3.2450470604131492</v>
      </c>
      <c r="N5">
        <f>SQRT(SUM(J10:J51))/COUNT(J10:J51)</f>
        <v>0.69589612953865465</v>
      </c>
      <c r="O5">
        <f>N5/_xlfn.STDEV.S(I25:I51)</f>
        <v>9.1588981532328265E-2</v>
      </c>
    </row>
    <row r="6" spans="1:15" x14ac:dyDescent="0.3">
      <c r="A6" s="2">
        <v>34709</v>
      </c>
      <c r="B6">
        <v>76.97</v>
      </c>
      <c r="C6">
        <v>-70.97</v>
      </c>
      <c r="D6">
        <v>-72.260000000000005</v>
      </c>
      <c r="F6">
        <v>22646</v>
      </c>
      <c r="G6">
        <v>10.342778205871999</v>
      </c>
      <c r="H6" s="2">
        <f t="shared" si="0"/>
        <v>19360</v>
      </c>
      <c r="I6">
        <f t="shared" si="1"/>
        <v>0</v>
      </c>
    </row>
    <row r="7" spans="1:15" x14ac:dyDescent="0.3">
      <c r="A7" s="2">
        <v>34773</v>
      </c>
      <c r="B7">
        <v>77.22</v>
      </c>
      <c r="C7">
        <v>-71.22</v>
      </c>
      <c r="D7">
        <v>-72.510000000000005</v>
      </c>
      <c r="F7">
        <v>24472</v>
      </c>
      <c r="G7">
        <v>7.2562742233276003</v>
      </c>
      <c r="H7" s="2">
        <f t="shared" si="0"/>
        <v>21186</v>
      </c>
      <c r="I7">
        <f t="shared" si="1"/>
        <v>0</v>
      </c>
    </row>
    <row r="8" spans="1:15" x14ac:dyDescent="0.3">
      <c r="A8" s="2">
        <v>34828</v>
      </c>
      <c r="B8">
        <v>77.13</v>
      </c>
      <c r="C8">
        <v>-71.13</v>
      </c>
      <c r="D8">
        <v>-72.42</v>
      </c>
      <c r="F8">
        <v>27029</v>
      </c>
      <c r="G8">
        <v>-6.0404982566829997</v>
      </c>
      <c r="H8" s="2">
        <f t="shared" si="0"/>
        <v>23743</v>
      </c>
      <c r="I8">
        <f t="shared" si="1"/>
        <v>0</v>
      </c>
    </row>
    <row r="9" spans="1:15" x14ac:dyDescent="0.3">
      <c r="A9" s="2">
        <v>34891</v>
      </c>
      <c r="B9">
        <v>77.42</v>
      </c>
      <c r="C9">
        <v>-71.42</v>
      </c>
      <c r="D9">
        <v>-72.709999999999894</v>
      </c>
      <c r="F9">
        <v>28124</v>
      </c>
      <c r="G9">
        <v>-13.96641254425</v>
      </c>
      <c r="H9" s="2">
        <f t="shared" si="0"/>
        <v>24838</v>
      </c>
      <c r="I9">
        <f t="shared" si="1"/>
        <v>0</v>
      </c>
    </row>
    <row r="10" spans="1:15" x14ac:dyDescent="0.3">
      <c r="A10" s="2">
        <v>34989</v>
      </c>
      <c r="B10">
        <v>78.94</v>
      </c>
      <c r="C10">
        <v>-72.94</v>
      </c>
      <c r="D10">
        <v>-74.23</v>
      </c>
      <c r="F10">
        <v>29951</v>
      </c>
      <c r="G10">
        <v>-40.18801498413</v>
      </c>
      <c r="H10" s="2">
        <f t="shared" si="0"/>
        <v>26665</v>
      </c>
      <c r="I10">
        <f t="shared" si="1"/>
        <v>0</v>
      </c>
    </row>
    <row r="11" spans="1:15" x14ac:dyDescent="0.3">
      <c r="A11" s="2">
        <v>35075</v>
      </c>
      <c r="B11">
        <v>78.02</v>
      </c>
      <c r="C11">
        <v>-72.02</v>
      </c>
      <c r="D11">
        <v>-73.31</v>
      </c>
      <c r="F11">
        <v>31777</v>
      </c>
      <c r="G11">
        <v>-51.563842773440001</v>
      </c>
      <c r="H11" s="2">
        <f t="shared" si="0"/>
        <v>28491</v>
      </c>
      <c r="I11">
        <f t="shared" si="1"/>
        <v>0</v>
      </c>
    </row>
    <row r="12" spans="1:15" x14ac:dyDescent="0.3">
      <c r="A12" s="2">
        <v>35163</v>
      </c>
      <c r="B12">
        <v>78.12</v>
      </c>
      <c r="C12">
        <v>-72.12</v>
      </c>
      <c r="D12">
        <v>-73.41</v>
      </c>
      <c r="F12">
        <v>33238</v>
      </c>
      <c r="G12">
        <v>-57.845825195309999</v>
      </c>
      <c r="H12" s="2">
        <f t="shared" si="0"/>
        <v>29952</v>
      </c>
      <c r="I12">
        <f t="shared" si="1"/>
        <v>0</v>
      </c>
    </row>
    <row r="13" spans="1:15" x14ac:dyDescent="0.3">
      <c r="A13" s="2">
        <v>35254</v>
      </c>
      <c r="B13">
        <v>78.98</v>
      </c>
      <c r="C13">
        <v>-72.98</v>
      </c>
      <c r="D13">
        <v>-74.27</v>
      </c>
      <c r="F13">
        <v>33603</v>
      </c>
      <c r="G13">
        <v>-58.286991119379998</v>
      </c>
      <c r="H13" s="2">
        <f t="shared" si="0"/>
        <v>30317</v>
      </c>
      <c r="I13">
        <f t="shared" si="1"/>
        <v>0</v>
      </c>
    </row>
    <row r="14" spans="1:15" x14ac:dyDescent="0.3">
      <c r="A14" s="2">
        <v>35348</v>
      </c>
      <c r="B14">
        <v>79.06</v>
      </c>
      <c r="C14">
        <v>-73.06</v>
      </c>
      <c r="D14">
        <v>-74.349999999999895</v>
      </c>
      <c r="F14">
        <v>33968</v>
      </c>
      <c r="G14">
        <v>-58.608795166020002</v>
      </c>
      <c r="H14" s="2">
        <f t="shared" si="0"/>
        <v>30682</v>
      </c>
      <c r="I14">
        <f t="shared" si="1"/>
        <v>0</v>
      </c>
    </row>
    <row r="15" spans="1:15" x14ac:dyDescent="0.3">
      <c r="A15" s="2">
        <v>35453</v>
      </c>
      <c r="B15">
        <v>79.66</v>
      </c>
      <c r="C15">
        <v>-73.66</v>
      </c>
      <c r="D15">
        <v>-74.95</v>
      </c>
      <c r="F15">
        <v>34334</v>
      </c>
      <c r="G15">
        <v>-59.105731964109999</v>
      </c>
      <c r="H15" s="2">
        <f t="shared" si="0"/>
        <v>31048</v>
      </c>
      <c r="I15">
        <f t="shared" si="1"/>
        <v>0</v>
      </c>
    </row>
    <row r="16" spans="1:15" x14ac:dyDescent="0.3">
      <c r="A16" s="2">
        <v>35548</v>
      </c>
      <c r="B16">
        <v>79.16</v>
      </c>
      <c r="C16">
        <v>-73.16</v>
      </c>
      <c r="D16">
        <v>-74.45</v>
      </c>
      <c r="F16">
        <v>34699</v>
      </c>
      <c r="G16">
        <v>-60.202060699459999</v>
      </c>
      <c r="H16" s="2">
        <f t="shared" si="0"/>
        <v>31413</v>
      </c>
      <c r="I16">
        <f t="shared" si="1"/>
        <v>0</v>
      </c>
    </row>
    <row r="17" spans="1:12" x14ac:dyDescent="0.3">
      <c r="A17" s="2">
        <v>35626</v>
      </c>
      <c r="B17">
        <v>79.91</v>
      </c>
      <c r="C17">
        <v>-73.91</v>
      </c>
      <c r="D17">
        <v>-75.2</v>
      </c>
      <c r="F17">
        <v>35064</v>
      </c>
      <c r="G17">
        <v>-62.000518798830001</v>
      </c>
      <c r="H17" s="2">
        <f t="shared" si="0"/>
        <v>31778</v>
      </c>
      <c r="I17">
        <f t="shared" si="1"/>
        <v>0</v>
      </c>
    </row>
    <row r="18" spans="1:12" x14ac:dyDescent="0.3">
      <c r="A18" s="2">
        <v>35737</v>
      </c>
      <c r="B18">
        <v>80.7</v>
      </c>
      <c r="C18">
        <v>-74.7</v>
      </c>
      <c r="D18">
        <v>-75.989999999999895</v>
      </c>
      <c r="F18">
        <v>35429</v>
      </c>
      <c r="G18">
        <v>-61.726680755620002</v>
      </c>
      <c r="H18" s="2">
        <f t="shared" si="0"/>
        <v>32143</v>
      </c>
      <c r="I18">
        <f t="shared" si="1"/>
        <v>0</v>
      </c>
    </row>
    <row r="19" spans="1:12" x14ac:dyDescent="0.3">
      <c r="A19" s="2">
        <v>35815</v>
      </c>
      <c r="B19">
        <v>80.489999999999895</v>
      </c>
      <c r="C19">
        <v>-74.489999999999895</v>
      </c>
      <c r="D19">
        <v>-75.78</v>
      </c>
      <c r="F19">
        <v>35795</v>
      </c>
      <c r="G19">
        <v>-62.983444213870001</v>
      </c>
      <c r="H19" s="2">
        <f t="shared" si="0"/>
        <v>32509</v>
      </c>
      <c r="I19">
        <f t="shared" si="1"/>
        <v>0</v>
      </c>
    </row>
    <row r="20" spans="1:12" x14ac:dyDescent="0.3">
      <c r="A20" s="2">
        <v>35915</v>
      </c>
      <c r="B20">
        <v>80.34</v>
      </c>
      <c r="C20">
        <v>-74.34</v>
      </c>
      <c r="D20">
        <v>-75.63</v>
      </c>
      <c r="F20">
        <v>36160</v>
      </c>
      <c r="G20">
        <v>-65.472007751459998</v>
      </c>
      <c r="H20" s="2">
        <f t="shared" si="0"/>
        <v>32874</v>
      </c>
      <c r="I20">
        <f t="shared" si="1"/>
        <v>0</v>
      </c>
    </row>
    <row r="21" spans="1:12" x14ac:dyDescent="0.3">
      <c r="A21" s="2">
        <v>35991</v>
      </c>
      <c r="B21">
        <v>80.3</v>
      </c>
      <c r="C21">
        <v>-74.3</v>
      </c>
      <c r="D21">
        <v>-75.59</v>
      </c>
      <c r="F21">
        <v>36525</v>
      </c>
      <c r="G21">
        <v>-67.316551208500002</v>
      </c>
      <c r="H21" s="2">
        <f t="shared" si="0"/>
        <v>33239</v>
      </c>
      <c r="I21">
        <f t="shared" si="1"/>
        <v>0</v>
      </c>
    </row>
    <row r="22" spans="1:12" x14ac:dyDescent="0.3">
      <c r="A22" s="2">
        <v>36095</v>
      </c>
      <c r="B22">
        <v>81.48</v>
      </c>
      <c r="C22">
        <v>-75.48</v>
      </c>
      <c r="D22">
        <v>-76.77</v>
      </c>
      <c r="F22">
        <v>36890</v>
      </c>
      <c r="G22">
        <v>-68.708389282230002</v>
      </c>
      <c r="H22" s="2">
        <f t="shared" si="0"/>
        <v>33604</v>
      </c>
      <c r="I22">
        <f t="shared" si="1"/>
        <v>0</v>
      </c>
    </row>
    <row r="23" spans="1:12" x14ac:dyDescent="0.3">
      <c r="A23" s="2">
        <v>36167</v>
      </c>
      <c r="B23">
        <v>81.89</v>
      </c>
      <c r="C23">
        <v>-75.89</v>
      </c>
      <c r="D23">
        <v>-77.180000000000007</v>
      </c>
      <c r="F23">
        <v>37256</v>
      </c>
      <c r="G23">
        <v>-70.088836669919999</v>
      </c>
      <c r="H23" s="2">
        <f t="shared" si="0"/>
        <v>33970</v>
      </c>
      <c r="I23">
        <f t="shared" si="1"/>
        <v>0</v>
      </c>
    </row>
    <row r="24" spans="1:12" x14ac:dyDescent="0.3">
      <c r="A24" s="2">
        <v>36278</v>
      </c>
      <c r="B24">
        <v>81.99</v>
      </c>
      <c r="C24">
        <v>-75.989999999999895</v>
      </c>
      <c r="D24">
        <v>-77.28</v>
      </c>
      <c r="F24">
        <v>37621</v>
      </c>
      <c r="G24">
        <v>-71.47388458252</v>
      </c>
      <c r="H24" s="2">
        <f t="shared" si="0"/>
        <v>34335</v>
      </c>
      <c r="I24">
        <f t="shared" si="1"/>
        <v>0</v>
      </c>
    </row>
    <row r="25" spans="1:12" x14ac:dyDescent="0.3">
      <c r="A25" s="2">
        <v>36353</v>
      </c>
      <c r="B25">
        <v>82.86</v>
      </c>
      <c r="C25">
        <v>-76.86</v>
      </c>
      <c r="D25">
        <v>-78.150000000000006</v>
      </c>
      <c r="F25">
        <v>37986</v>
      </c>
      <c r="G25">
        <v>-72.587120056149999</v>
      </c>
      <c r="H25" s="2">
        <f t="shared" si="0"/>
        <v>34700</v>
      </c>
      <c r="I25">
        <f t="shared" si="1"/>
        <v>-72.37</v>
      </c>
      <c r="J25">
        <f>(I25-G25)^2</f>
        <v>4.7141118782576728E-2</v>
      </c>
      <c r="K25">
        <f>(I25-AVERAGE($I$25:I$51))^2</f>
        <v>202.8936462277085</v>
      </c>
      <c r="L25">
        <f>(I25-G25)</f>
        <v>0.21712005614999441</v>
      </c>
    </row>
    <row r="26" spans="1:12" x14ac:dyDescent="0.3">
      <c r="A26" s="2">
        <v>36473</v>
      </c>
      <c r="B26">
        <v>83.59</v>
      </c>
      <c r="C26">
        <v>-77.59</v>
      </c>
      <c r="D26">
        <v>-78.88</v>
      </c>
      <c r="F26">
        <v>38351</v>
      </c>
      <c r="G26">
        <v>-73.766860961909998</v>
      </c>
      <c r="H26" s="2">
        <f t="shared" si="0"/>
        <v>35065</v>
      </c>
      <c r="I26">
        <f t="shared" si="1"/>
        <v>-74.23</v>
      </c>
      <c r="J26">
        <f t="shared" ref="J26:J82" si="2">(I26-G26)^2</f>
        <v>0.21449776860293582</v>
      </c>
      <c r="K26">
        <f>(I26-AVERAGE($I$25:I$51))^2</f>
        <v>153.36529067215304</v>
      </c>
      <c r="L26">
        <f t="shared" ref="L26:L82" si="3">(I26-G26)</f>
        <v>-0.46313903809000578</v>
      </c>
    </row>
    <row r="27" spans="1:12" x14ac:dyDescent="0.3">
      <c r="A27" s="2">
        <v>36535</v>
      </c>
      <c r="B27">
        <v>83.15</v>
      </c>
      <c r="C27">
        <v>-77.150000000000006</v>
      </c>
      <c r="D27">
        <v>-78.44</v>
      </c>
      <c r="F27">
        <v>38717</v>
      </c>
      <c r="G27">
        <v>-74.950927734380002</v>
      </c>
      <c r="H27" s="2">
        <f t="shared" si="0"/>
        <v>35431</v>
      </c>
      <c r="I27">
        <f t="shared" si="1"/>
        <v>-74.349999999999895</v>
      </c>
      <c r="J27">
        <f t="shared" si="2"/>
        <v>0.36111414194720887</v>
      </c>
      <c r="K27">
        <f>(I27-AVERAGE($I$25:I$51))^2</f>
        <v>150.40751289437793</v>
      </c>
      <c r="L27">
        <f t="shared" si="3"/>
        <v>0.60092773438010738</v>
      </c>
    </row>
    <row r="28" spans="1:12" x14ac:dyDescent="0.3">
      <c r="A28" s="2">
        <v>36620</v>
      </c>
      <c r="B28">
        <v>82.89</v>
      </c>
      <c r="C28">
        <v>-76.89</v>
      </c>
      <c r="D28">
        <v>-78.180000000000007</v>
      </c>
      <c r="F28">
        <v>39082</v>
      </c>
      <c r="G28">
        <v>-75.933792114260001</v>
      </c>
      <c r="H28" s="2">
        <f t="shared" si="0"/>
        <v>35796</v>
      </c>
      <c r="I28">
        <f t="shared" si="1"/>
        <v>-75.989999999999895</v>
      </c>
      <c r="J28">
        <f t="shared" si="2"/>
        <v>3.1593264193490282E-3</v>
      </c>
      <c r="K28">
        <f>(I28-AVERAGE($I$25:I$51))^2</f>
        <v>112.87094993141469</v>
      </c>
      <c r="L28">
        <f t="shared" si="3"/>
        <v>-5.6207885739894436E-2</v>
      </c>
    </row>
    <row r="29" spans="1:12" x14ac:dyDescent="0.3">
      <c r="A29" s="2">
        <v>36718</v>
      </c>
      <c r="B29">
        <v>83.48</v>
      </c>
      <c r="C29">
        <v>-77.48</v>
      </c>
      <c r="D29">
        <v>-78.77</v>
      </c>
      <c r="F29">
        <v>39447</v>
      </c>
      <c r="G29">
        <v>-76.824577331539999</v>
      </c>
      <c r="H29" s="2">
        <f t="shared" si="0"/>
        <v>36161</v>
      </c>
      <c r="I29">
        <f t="shared" si="1"/>
        <v>-76.77</v>
      </c>
      <c r="J29">
        <f t="shared" si="2"/>
        <v>2.9786851180273691E-3</v>
      </c>
      <c r="K29">
        <f>(I29-AVERAGE($I$25:I$51))^2</f>
        <v>96.905794375857027</v>
      </c>
      <c r="L29">
        <f t="shared" si="3"/>
        <v>5.457733154000266E-2</v>
      </c>
    </row>
    <row r="30" spans="1:12" x14ac:dyDescent="0.3">
      <c r="A30" s="2">
        <v>36817</v>
      </c>
      <c r="B30">
        <v>83.65</v>
      </c>
      <c r="C30">
        <v>-77.650000000000006</v>
      </c>
      <c r="D30">
        <v>-78.94</v>
      </c>
      <c r="F30">
        <v>39812</v>
      </c>
      <c r="G30">
        <v>-77.765586853030001</v>
      </c>
      <c r="H30" s="2">
        <f t="shared" si="0"/>
        <v>36526</v>
      </c>
      <c r="I30">
        <f t="shared" si="1"/>
        <v>-78.88</v>
      </c>
      <c r="J30">
        <f t="shared" si="2"/>
        <v>1.2419166621395661</v>
      </c>
      <c r="K30">
        <f>(I30-AVERAGE($I$25:I$51))^2</f>
        <v>59.815901783264508</v>
      </c>
      <c r="L30">
        <f t="shared" si="3"/>
        <v>-1.1144131469699943</v>
      </c>
    </row>
    <row r="31" spans="1:12" x14ac:dyDescent="0.3">
      <c r="A31" s="2">
        <v>36935</v>
      </c>
      <c r="B31">
        <v>84.3</v>
      </c>
      <c r="C31">
        <v>-78.3</v>
      </c>
      <c r="D31">
        <v>-79.59</v>
      </c>
      <c r="F31">
        <v>40178</v>
      </c>
      <c r="G31">
        <v>-78.957763671880002</v>
      </c>
      <c r="H31" s="2">
        <f t="shared" si="0"/>
        <v>36892</v>
      </c>
      <c r="I31">
        <f t="shared" si="1"/>
        <v>-78.94</v>
      </c>
      <c r="J31">
        <f t="shared" si="2"/>
        <v>3.1554803866046244E-4</v>
      </c>
      <c r="K31">
        <f>(I31-AVERAGE($I$25:I$51))^2</f>
        <v>58.891412894375584</v>
      </c>
      <c r="L31">
        <f t="shared" si="3"/>
        <v>1.7763671880004495E-2</v>
      </c>
    </row>
    <row r="32" spans="1:12" x14ac:dyDescent="0.3">
      <c r="A32" s="2">
        <v>36998</v>
      </c>
      <c r="B32">
        <v>84.15</v>
      </c>
      <c r="C32">
        <v>-78.150000000000006</v>
      </c>
      <c r="D32">
        <v>-79.44</v>
      </c>
      <c r="F32">
        <v>40543</v>
      </c>
      <c r="G32">
        <v>-80.06340789795</v>
      </c>
      <c r="H32" s="2">
        <f t="shared" si="0"/>
        <v>37257</v>
      </c>
      <c r="I32">
        <f t="shared" si="1"/>
        <v>-81.06</v>
      </c>
      <c r="J32">
        <f t="shared" si="2"/>
        <v>0.99319581786844147</v>
      </c>
      <c r="K32">
        <f>(I32-AVERAGE($I$25:I$51))^2</f>
        <v>30.847738820301537</v>
      </c>
      <c r="L32">
        <f t="shared" si="3"/>
        <v>-0.99659210205000193</v>
      </c>
    </row>
    <row r="33" spans="1:12" x14ac:dyDescent="0.3">
      <c r="A33" s="2">
        <v>37081</v>
      </c>
      <c r="B33">
        <v>84.81</v>
      </c>
      <c r="C33">
        <v>-78.81</v>
      </c>
      <c r="D33">
        <v>-80.099999999999895</v>
      </c>
      <c r="F33">
        <v>40908</v>
      </c>
      <c r="G33">
        <v>-81.884902954099999</v>
      </c>
      <c r="H33" s="2">
        <f t="shared" si="0"/>
        <v>37622</v>
      </c>
      <c r="I33">
        <f t="shared" si="1"/>
        <v>-83.22</v>
      </c>
      <c r="J33">
        <f t="shared" si="2"/>
        <v>1.7824841219709056</v>
      </c>
      <c r="K33">
        <f>(I33-AVERAGE($I$25:I$51))^2</f>
        <v>11.519738820301654</v>
      </c>
      <c r="L33">
        <f t="shared" si="3"/>
        <v>-1.3350970458999996</v>
      </c>
    </row>
    <row r="34" spans="1:12" x14ac:dyDescent="0.3">
      <c r="A34" s="2">
        <v>37181</v>
      </c>
      <c r="B34">
        <v>85.77</v>
      </c>
      <c r="C34">
        <v>-79.77</v>
      </c>
      <c r="D34">
        <v>-81.06</v>
      </c>
      <c r="F34">
        <v>41273</v>
      </c>
      <c r="G34">
        <v>-82.519149780269998</v>
      </c>
      <c r="H34" s="2">
        <f t="shared" si="0"/>
        <v>37987</v>
      </c>
      <c r="I34">
        <f t="shared" si="1"/>
        <v>-83.45</v>
      </c>
      <c r="J34">
        <f t="shared" si="2"/>
        <v>0.86648213157139742</v>
      </c>
      <c r="K34">
        <f>(I34-AVERAGE($I$25:I$51))^2</f>
        <v>10.011364746227564</v>
      </c>
      <c r="L34">
        <f t="shared" si="3"/>
        <v>-0.93085021973000437</v>
      </c>
    </row>
    <row r="35" spans="1:12" x14ac:dyDescent="0.3">
      <c r="A35" s="2">
        <v>37286</v>
      </c>
      <c r="B35">
        <v>86.14</v>
      </c>
      <c r="C35">
        <v>-80.14</v>
      </c>
      <c r="D35">
        <v>-81.430000000000007</v>
      </c>
      <c r="F35">
        <v>41639</v>
      </c>
      <c r="G35">
        <v>-83.021682739260001</v>
      </c>
      <c r="H35" s="2">
        <f t="shared" si="0"/>
        <v>38353</v>
      </c>
      <c r="I35">
        <f t="shared" si="1"/>
        <v>-84.15</v>
      </c>
      <c r="J35">
        <f t="shared" si="2"/>
        <v>1.2730998408838279</v>
      </c>
      <c r="K35">
        <f>(I35-AVERAGE($I$25:I$51))^2</f>
        <v>6.0716610425238784</v>
      </c>
      <c r="L35">
        <f t="shared" si="3"/>
        <v>-1.1283172607400047</v>
      </c>
    </row>
    <row r="36" spans="1:12" x14ac:dyDescent="0.3">
      <c r="A36" s="2">
        <v>37368</v>
      </c>
      <c r="B36">
        <v>86.14</v>
      </c>
      <c r="C36">
        <v>-80.14</v>
      </c>
      <c r="D36">
        <v>-81.430000000000007</v>
      </c>
      <c r="F36">
        <v>42004</v>
      </c>
      <c r="G36">
        <v>-83.751945495610002</v>
      </c>
      <c r="H36" s="2">
        <f t="shared" si="0"/>
        <v>38718</v>
      </c>
      <c r="I36">
        <f t="shared" si="1"/>
        <v>-85.48</v>
      </c>
      <c r="J36">
        <f t="shared" si="2"/>
        <v>2.9861723701425755</v>
      </c>
      <c r="K36">
        <f>(I36-AVERAGE($I$25:I$51))^2</f>
        <v>1.2861240054869139</v>
      </c>
      <c r="L36">
        <f t="shared" si="3"/>
        <v>-1.728054504390002</v>
      </c>
    </row>
    <row r="37" spans="1:12" x14ac:dyDescent="0.3">
      <c r="A37" s="2">
        <v>37448</v>
      </c>
      <c r="B37">
        <v>87.05</v>
      </c>
      <c r="C37">
        <v>-81.05</v>
      </c>
      <c r="D37">
        <v>-82.34</v>
      </c>
      <c r="F37">
        <v>42369</v>
      </c>
      <c r="G37">
        <v>-84.577857971189999</v>
      </c>
      <c r="H37" s="2">
        <f t="shared" si="0"/>
        <v>39083</v>
      </c>
      <c r="I37">
        <f t="shared" si="1"/>
        <v>-87.01</v>
      </c>
      <c r="J37">
        <f t="shared" si="2"/>
        <v>5.9153148483040505</v>
      </c>
      <c r="K37">
        <f>(I37-AVERAGE($I$25:I$51))^2</f>
        <v>0.15675733882032172</v>
      </c>
      <c r="L37">
        <f t="shared" si="3"/>
        <v>-2.4321420288100057</v>
      </c>
    </row>
    <row r="38" spans="1:12" x14ac:dyDescent="0.3">
      <c r="A38" s="2">
        <v>37565</v>
      </c>
      <c r="B38">
        <v>87.93</v>
      </c>
      <c r="C38">
        <v>-81.93</v>
      </c>
      <c r="D38">
        <v>-83.22</v>
      </c>
      <c r="F38">
        <v>42734</v>
      </c>
      <c r="G38">
        <v>-84.96556854248</v>
      </c>
      <c r="H38" s="2">
        <f t="shared" si="0"/>
        <v>39448</v>
      </c>
      <c r="I38">
        <f t="shared" si="1"/>
        <v>-89.31</v>
      </c>
      <c r="J38">
        <f t="shared" si="2"/>
        <v>18.874084689089372</v>
      </c>
      <c r="K38">
        <f>(I38-AVERAGE($I$25:I$51))^2</f>
        <v>7.2680165980796811</v>
      </c>
      <c r="L38">
        <f t="shared" si="3"/>
        <v>-4.3444314575200025</v>
      </c>
    </row>
    <row r="39" spans="1:12" x14ac:dyDescent="0.3">
      <c r="A39" s="2">
        <v>37636</v>
      </c>
      <c r="B39">
        <v>88.17</v>
      </c>
      <c r="C39">
        <v>-82.17</v>
      </c>
      <c r="D39">
        <v>-83.46</v>
      </c>
      <c r="F39">
        <v>43100</v>
      </c>
      <c r="G39">
        <v>-86.902778625490001</v>
      </c>
      <c r="H39" s="2">
        <f t="shared" si="0"/>
        <v>39814</v>
      </c>
      <c r="I39">
        <f t="shared" si="1"/>
        <v>-92.23</v>
      </c>
      <c r="J39">
        <f t="shared" si="2"/>
        <v>28.379287573036247</v>
      </c>
      <c r="K39">
        <f>(I39-AVERAGE($I$25:I$51))^2</f>
        <v>31.53862400548724</v>
      </c>
      <c r="L39">
        <f t="shared" si="3"/>
        <v>-5.3272213745100032</v>
      </c>
    </row>
    <row r="40" spans="1:12" x14ac:dyDescent="0.3">
      <c r="A40" s="2">
        <v>37663</v>
      </c>
      <c r="B40">
        <v>88.25</v>
      </c>
      <c r="C40">
        <v>-82.25</v>
      </c>
      <c r="D40">
        <v>-83.54</v>
      </c>
      <c r="F40">
        <v>43465</v>
      </c>
      <c r="G40">
        <v>-88.467948913569998</v>
      </c>
      <c r="H40" s="2">
        <f t="shared" si="0"/>
        <v>40179</v>
      </c>
      <c r="I40">
        <f t="shared" si="1"/>
        <v>-92.64</v>
      </c>
      <c r="J40">
        <f t="shared" si="2"/>
        <v>17.406010267781763</v>
      </c>
      <c r="K40">
        <f>(I40-AVERAGE($I$25:I$51))^2</f>
        <v>36.311783264746474</v>
      </c>
      <c r="L40">
        <f t="shared" si="3"/>
        <v>-4.1720510864300024</v>
      </c>
    </row>
    <row r="41" spans="1:12" x14ac:dyDescent="0.3">
      <c r="A41" s="2">
        <v>37734</v>
      </c>
      <c r="B41">
        <v>87.86</v>
      </c>
      <c r="C41">
        <v>-81.86</v>
      </c>
      <c r="D41">
        <v>-83.15</v>
      </c>
      <c r="F41">
        <v>43830</v>
      </c>
      <c r="G41">
        <v>-89.591529846189999</v>
      </c>
      <c r="H41" s="2">
        <f t="shared" si="0"/>
        <v>40544</v>
      </c>
      <c r="I41">
        <f t="shared" si="1"/>
        <v>-94.03</v>
      </c>
      <c r="J41">
        <f t="shared" si="2"/>
        <v>19.700017306262179</v>
      </c>
      <c r="K41">
        <f>(I41-AVERAGE($I$25:I$51))^2</f>
        <v>54.995957338820617</v>
      </c>
      <c r="L41">
        <f t="shared" si="3"/>
        <v>-4.4384701538100018</v>
      </c>
    </row>
    <row r="42" spans="1:12" x14ac:dyDescent="0.3">
      <c r="A42" s="2">
        <v>37803</v>
      </c>
      <c r="B42">
        <v>87.94</v>
      </c>
      <c r="C42">
        <v>-81.94</v>
      </c>
      <c r="D42">
        <v>-83.23</v>
      </c>
      <c r="F42">
        <v>44195</v>
      </c>
      <c r="G42">
        <v>-90.070587158199999</v>
      </c>
      <c r="H42" s="2">
        <f t="shared" si="0"/>
        <v>40909</v>
      </c>
      <c r="I42">
        <f t="shared" si="1"/>
        <v>-93.36</v>
      </c>
      <c r="J42">
        <f t="shared" si="2"/>
        <v>10.820236843798757</v>
      </c>
      <c r="K42">
        <f>(I42-AVERAGE($I$25:I$51))^2</f>
        <v>45.507516598079825</v>
      </c>
      <c r="L42">
        <f t="shared" si="3"/>
        <v>-3.2894128418000008</v>
      </c>
    </row>
    <row r="43" spans="1:12" x14ac:dyDescent="0.3">
      <c r="A43" s="2">
        <v>37932</v>
      </c>
      <c r="B43">
        <v>88.16</v>
      </c>
      <c r="C43">
        <v>-82.16</v>
      </c>
      <c r="D43">
        <v>-83.45</v>
      </c>
      <c r="F43">
        <v>44561</v>
      </c>
      <c r="G43">
        <v>-90.434112548830001</v>
      </c>
      <c r="H43" s="2">
        <f t="shared" si="0"/>
        <v>41275</v>
      </c>
      <c r="I43">
        <f t="shared" si="1"/>
        <v>-94.01</v>
      </c>
      <c r="J43">
        <f t="shared" si="2"/>
        <v>12.786971063435109</v>
      </c>
      <c r="K43">
        <f>(I43-AVERAGE($I$25:I$51))^2</f>
        <v>54.699720301783636</v>
      </c>
      <c r="L43">
        <f t="shared" si="3"/>
        <v>-3.5758874511700043</v>
      </c>
    </row>
    <row r="44" spans="1:12" x14ac:dyDescent="0.3">
      <c r="A44" s="2">
        <v>38015</v>
      </c>
      <c r="B44">
        <v>88.09</v>
      </c>
      <c r="C44">
        <v>-82.09</v>
      </c>
      <c r="D44">
        <v>-83.38</v>
      </c>
      <c r="F44">
        <v>44926</v>
      </c>
      <c r="G44">
        <v>-90.693572998050001</v>
      </c>
      <c r="H44" s="2">
        <f t="shared" si="0"/>
        <v>41640</v>
      </c>
      <c r="I44">
        <f t="shared" si="1"/>
        <v>-94.35</v>
      </c>
      <c r="J44">
        <f t="shared" si="2"/>
        <v>13.369458420589014</v>
      </c>
      <c r="K44">
        <f>(I44-AVERAGE($I$25:I$51))^2</f>
        <v>59.84454993141312</v>
      </c>
      <c r="L44">
        <f t="shared" si="3"/>
        <v>-3.6564270019499929</v>
      </c>
    </row>
    <row r="45" spans="1:12" x14ac:dyDescent="0.3">
      <c r="A45" s="2">
        <v>38103</v>
      </c>
      <c r="B45">
        <v>88.04</v>
      </c>
      <c r="C45">
        <v>-82.04</v>
      </c>
      <c r="D45">
        <v>-83.33</v>
      </c>
      <c r="F45">
        <v>45291</v>
      </c>
      <c r="G45">
        <v>-90.64321899414</v>
      </c>
      <c r="H45" s="2">
        <f t="shared" si="0"/>
        <v>42005</v>
      </c>
      <c r="I45">
        <f t="shared" si="1"/>
        <v>-94.44</v>
      </c>
      <c r="J45">
        <f t="shared" si="2"/>
        <v>14.415546006459259</v>
      </c>
      <c r="K45">
        <f>(I45-AVERAGE($I$25:I$51))^2</f>
        <v>61.245116598079839</v>
      </c>
      <c r="L45">
        <f t="shared" si="3"/>
        <v>-3.796781005859998</v>
      </c>
    </row>
    <row r="46" spans="1:12" x14ac:dyDescent="0.3">
      <c r="A46" s="2">
        <v>38187</v>
      </c>
      <c r="B46">
        <v>88.33</v>
      </c>
      <c r="C46">
        <v>-82.33</v>
      </c>
      <c r="D46">
        <v>-83.62</v>
      </c>
      <c r="F46">
        <v>45656</v>
      </c>
      <c r="G46">
        <v>-90.010307312009999</v>
      </c>
      <c r="H46" s="2">
        <f t="shared" si="0"/>
        <v>42370</v>
      </c>
      <c r="I46">
        <f t="shared" si="1"/>
        <v>-93.98</v>
      </c>
      <c r="J46">
        <f t="shared" si="2"/>
        <v>15.75846003708131</v>
      </c>
      <c r="K46">
        <f>(I46-AVERAGE($I$25:I$51))^2</f>
        <v>54.256864746228061</v>
      </c>
      <c r="L46">
        <f t="shared" si="3"/>
        <v>-3.9696926879900047</v>
      </c>
    </row>
    <row r="47" spans="1:12" x14ac:dyDescent="0.3">
      <c r="A47" s="2">
        <v>38328</v>
      </c>
      <c r="B47">
        <v>88.86</v>
      </c>
      <c r="C47">
        <v>-82.86</v>
      </c>
      <c r="D47">
        <v>-84.15</v>
      </c>
      <c r="F47">
        <v>46022</v>
      </c>
      <c r="G47">
        <v>-89.201797485349999</v>
      </c>
      <c r="H47" s="2">
        <f t="shared" si="0"/>
        <v>42736</v>
      </c>
      <c r="I47">
        <f t="shared" si="1"/>
        <v>-94.04</v>
      </c>
      <c r="J47">
        <f t="shared" si="2"/>
        <v>23.40820357276565</v>
      </c>
      <c r="K47">
        <f>(I47-AVERAGE($I$25:I$51))^2</f>
        <v>55.144375857339213</v>
      </c>
      <c r="L47">
        <f t="shared" si="3"/>
        <v>-4.8382025146500069</v>
      </c>
    </row>
    <row r="48" spans="1:12" x14ac:dyDescent="0.3">
      <c r="A48" s="2">
        <v>38370</v>
      </c>
      <c r="B48">
        <v>89</v>
      </c>
      <c r="C48">
        <v>-83</v>
      </c>
      <c r="D48">
        <v>-84.29</v>
      </c>
      <c r="F48">
        <v>46387</v>
      </c>
      <c r="G48">
        <v>-87.745193481450002</v>
      </c>
      <c r="H48" s="2">
        <f t="shared" si="0"/>
        <v>43101</v>
      </c>
      <c r="I48">
        <f t="shared" si="1"/>
        <v>-93.76</v>
      </c>
      <c r="J48">
        <f t="shared" si="2"/>
        <v>36.177897455591605</v>
      </c>
      <c r="K48">
        <f>(I48-AVERAGE($I$25:I$51))^2</f>
        <v>51.06425733882066</v>
      </c>
      <c r="L48">
        <f t="shared" si="3"/>
        <v>-6.014806518550003</v>
      </c>
    </row>
    <row r="49" spans="1:12" x14ac:dyDescent="0.3">
      <c r="A49" s="2">
        <v>38456</v>
      </c>
      <c r="B49">
        <v>88.64</v>
      </c>
      <c r="C49">
        <v>-82.64</v>
      </c>
      <c r="D49">
        <v>-83.93</v>
      </c>
      <c r="F49">
        <v>46752</v>
      </c>
      <c r="G49">
        <v>-86.054695129389998</v>
      </c>
      <c r="H49" s="2">
        <f t="shared" si="0"/>
        <v>43466</v>
      </c>
      <c r="I49">
        <f t="shared" si="1"/>
        <v>-92.66</v>
      </c>
      <c r="J49">
        <f t="shared" si="2"/>
        <v>43.630052433704172</v>
      </c>
      <c r="K49">
        <f>(I49-AVERAGE($I$25:I$51))^2</f>
        <v>36.553220301783469</v>
      </c>
      <c r="L49">
        <f t="shared" si="3"/>
        <v>-6.6053048706099986</v>
      </c>
    </row>
    <row r="50" spans="1:12" x14ac:dyDescent="0.3">
      <c r="A50" s="2">
        <v>38554</v>
      </c>
      <c r="B50">
        <v>89.31</v>
      </c>
      <c r="C50">
        <v>-83.31</v>
      </c>
      <c r="D50">
        <v>-84.6</v>
      </c>
      <c r="F50">
        <v>47117</v>
      </c>
      <c r="G50">
        <v>-84.96083831787</v>
      </c>
      <c r="H50" s="2">
        <f t="shared" si="0"/>
        <v>43831</v>
      </c>
      <c r="I50">
        <f t="shared" si="1"/>
        <v>-92.6</v>
      </c>
      <c r="J50">
        <f t="shared" si="2"/>
        <v>58.356791205723169</v>
      </c>
      <c r="K50">
        <f>(I50-AVERAGE($I$25:I$51))^2</f>
        <v>35.831309190672329</v>
      </c>
      <c r="L50">
        <f t="shared" si="3"/>
        <v>-7.6391616821299948</v>
      </c>
    </row>
    <row r="51" spans="1:12" x14ac:dyDescent="0.3">
      <c r="A51" s="2">
        <v>38642</v>
      </c>
      <c r="B51">
        <v>90.19</v>
      </c>
      <c r="C51">
        <v>-84.19</v>
      </c>
      <c r="D51">
        <v>-85.48</v>
      </c>
      <c r="F51">
        <v>47483</v>
      </c>
      <c r="G51">
        <v>-86.34425354004</v>
      </c>
      <c r="H51" s="2">
        <f t="shared" si="0"/>
        <v>44197</v>
      </c>
      <c r="I51">
        <f t="shared" si="1"/>
        <v>-91.27</v>
      </c>
      <c r="J51">
        <f t="shared" si="2"/>
        <v>24.262978187808429</v>
      </c>
      <c r="K51">
        <f>(I51-AVERAGE($I$25:I$51))^2</f>
        <v>21.677646227709339</v>
      </c>
      <c r="L51">
        <f t="shared" si="3"/>
        <v>-4.9257464599599956</v>
      </c>
    </row>
    <row r="52" spans="1:12" x14ac:dyDescent="0.3">
      <c r="A52" s="2">
        <v>38751</v>
      </c>
      <c r="B52">
        <v>90.17</v>
      </c>
      <c r="C52">
        <v>-84.17</v>
      </c>
      <c r="D52">
        <v>-85.46</v>
      </c>
      <c r="F52">
        <v>47848</v>
      </c>
      <c r="G52">
        <v>-88.989875793460001</v>
      </c>
      <c r="H52" s="2">
        <f t="shared" si="0"/>
        <v>44562</v>
      </c>
      <c r="I52">
        <f t="shared" si="1"/>
        <v>-91.19</v>
      </c>
      <c r="J52">
        <f t="shared" si="2"/>
        <v>4.8405465242032486</v>
      </c>
      <c r="K52">
        <f>(I52-AVERAGE($I$25:I$51))^2</f>
        <v>20.939098079561205</v>
      </c>
      <c r="L52">
        <f t="shared" si="3"/>
        <v>-2.2001242065399964</v>
      </c>
    </row>
    <row r="53" spans="1:12" x14ac:dyDescent="0.3">
      <c r="A53" s="2">
        <v>38819</v>
      </c>
      <c r="B53">
        <v>90.73</v>
      </c>
      <c r="C53">
        <v>-84.73</v>
      </c>
      <c r="D53">
        <v>-86.02</v>
      </c>
      <c r="F53">
        <v>48213</v>
      </c>
      <c r="G53">
        <v>-91.755187988279999</v>
      </c>
      <c r="H53" s="2">
        <f t="shared" si="0"/>
        <v>44927</v>
      </c>
      <c r="I53">
        <f t="shared" si="1"/>
        <v>-91</v>
      </c>
      <c r="J53">
        <f t="shared" si="2"/>
        <v>0.57030889764239256</v>
      </c>
      <c r="K53">
        <f>(I53-AVERAGE($I$25:I$51))^2</f>
        <v>19.236346227709365</v>
      </c>
      <c r="L53">
        <f t="shared" si="3"/>
        <v>0.75518798827999944</v>
      </c>
    </row>
    <row r="54" spans="1:12" x14ac:dyDescent="0.3">
      <c r="A54" s="2">
        <v>38915</v>
      </c>
      <c r="B54">
        <v>91</v>
      </c>
      <c r="C54">
        <v>-85</v>
      </c>
      <c r="D54">
        <v>-86.29</v>
      </c>
      <c r="F54">
        <v>48578</v>
      </c>
      <c r="G54">
        <v>-94.352081298830001</v>
      </c>
      <c r="H54" s="2">
        <f t="shared" si="0"/>
        <v>45292</v>
      </c>
      <c r="I54">
        <f t="shared" si="1"/>
        <v>-91</v>
      </c>
      <c r="J54">
        <f t="shared" si="2"/>
        <v>11.236449033965826</v>
      </c>
      <c r="K54">
        <f>(I54-AVERAGE($I$25:I$51))^2</f>
        <v>19.236346227709365</v>
      </c>
      <c r="L54">
        <f t="shared" si="3"/>
        <v>3.3520812988300008</v>
      </c>
    </row>
    <row r="55" spans="1:12" x14ac:dyDescent="0.3">
      <c r="A55" s="2">
        <v>39028</v>
      </c>
      <c r="B55">
        <v>91.72</v>
      </c>
      <c r="C55">
        <v>-85.72</v>
      </c>
      <c r="D55">
        <v>-87.01</v>
      </c>
      <c r="F55">
        <v>48944</v>
      </c>
      <c r="G55">
        <v>-96.696510314939999</v>
      </c>
      <c r="H55" s="2">
        <f t="shared" si="0"/>
        <v>45658</v>
      </c>
      <c r="I55">
        <f t="shared" si="1"/>
        <v>-91</v>
      </c>
      <c r="J55">
        <f t="shared" si="2"/>
        <v>32.45022976821781</v>
      </c>
      <c r="K55">
        <f>(I55-AVERAGE($I$25:I$51))^2</f>
        <v>19.236346227709365</v>
      </c>
      <c r="L55">
        <f t="shared" si="3"/>
        <v>5.6965103149399994</v>
      </c>
    </row>
    <row r="56" spans="1:12" x14ac:dyDescent="0.3">
      <c r="A56" s="2">
        <v>39104</v>
      </c>
      <c r="B56">
        <v>91.86</v>
      </c>
      <c r="C56">
        <v>-85.86</v>
      </c>
      <c r="D56">
        <v>-87.15</v>
      </c>
      <c r="F56">
        <v>49309</v>
      </c>
      <c r="G56">
        <v>-98.95255279541</v>
      </c>
      <c r="H56" s="2">
        <f t="shared" si="0"/>
        <v>46023</v>
      </c>
      <c r="I56">
        <f t="shared" si="1"/>
        <v>-91</v>
      </c>
      <c r="J56">
        <f t="shared" si="2"/>
        <v>63.243095963783404</v>
      </c>
      <c r="K56">
        <f>(I56-AVERAGE($I$25:I$51))^2</f>
        <v>19.236346227709365</v>
      </c>
      <c r="L56">
        <f t="shared" si="3"/>
        <v>7.9525527954099999</v>
      </c>
    </row>
    <row r="57" spans="1:12" x14ac:dyDescent="0.3">
      <c r="A57" s="2">
        <v>39233</v>
      </c>
      <c r="B57">
        <v>92.25</v>
      </c>
      <c r="C57">
        <v>-86.25</v>
      </c>
      <c r="D57">
        <v>-87.54</v>
      </c>
      <c r="F57">
        <v>49674</v>
      </c>
      <c r="G57">
        <v>-100.78541564939999</v>
      </c>
      <c r="H57" s="2">
        <f t="shared" si="0"/>
        <v>46388</v>
      </c>
      <c r="I57">
        <f t="shared" si="1"/>
        <v>-91</v>
      </c>
      <c r="J57">
        <f t="shared" si="2"/>
        <v>95.754359431522303</v>
      </c>
      <c r="K57">
        <f>(I57-AVERAGE($I$25:I$51))^2</f>
        <v>19.236346227709365</v>
      </c>
      <c r="L57">
        <f t="shared" si="3"/>
        <v>9.7854156493999938</v>
      </c>
    </row>
    <row r="58" spans="1:12" x14ac:dyDescent="0.3">
      <c r="A58" s="2">
        <v>39275</v>
      </c>
      <c r="B58">
        <v>92.56</v>
      </c>
      <c r="C58">
        <v>-86.56</v>
      </c>
      <c r="D58">
        <v>-87.85</v>
      </c>
      <c r="F58">
        <v>50039</v>
      </c>
      <c r="G58">
        <v>-102.3110122681</v>
      </c>
      <c r="H58" s="2">
        <f t="shared" si="0"/>
        <v>46753</v>
      </c>
      <c r="I58">
        <f t="shared" si="1"/>
        <v>-91</v>
      </c>
      <c r="J58">
        <f t="shared" si="2"/>
        <v>127.93899852910872</v>
      </c>
      <c r="K58">
        <f>(I58-AVERAGE($I$25:I$51))^2</f>
        <v>19.236346227709365</v>
      </c>
      <c r="L58">
        <f t="shared" si="3"/>
        <v>11.311012268100001</v>
      </c>
    </row>
    <row r="59" spans="1:12" x14ac:dyDescent="0.3">
      <c r="A59" s="2">
        <v>39386</v>
      </c>
      <c r="B59">
        <v>94.02</v>
      </c>
      <c r="C59">
        <v>-88.02</v>
      </c>
      <c r="D59">
        <v>-89.31</v>
      </c>
      <c r="F59">
        <v>50405</v>
      </c>
      <c r="G59">
        <v>-103.6659622192</v>
      </c>
      <c r="H59" s="2">
        <f t="shared" si="0"/>
        <v>47119</v>
      </c>
      <c r="I59">
        <f t="shared" si="1"/>
        <v>-91</v>
      </c>
      <c r="J59">
        <f t="shared" si="2"/>
        <v>160.42659893820172</v>
      </c>
      <c r="K59">
        <f>(I59-AVERAGE($I$25:I$51))^2</f>
        <v>19.236346227709365</v>
      </c>
      <c r="L59">
        <f t="shared" si="3"/>
        <v>12.665962219199997</v>
      </c>
    </row>
    <row r="60" spans="1:12" x14ac:dyDescent="0.3">
      <c r="A60" s="2">
        <v>39476</v>
      </c>
      <c r="B60">
        <v>94.01</v>
      </c>
      <c r="C60">
        <v>-88.01</v>
      </c>
      <c r="D60">
        <v>-89.3</v>
      </c>
      <c r="F60">
        <v>50770</v>
      </c>
      <c r="G60">
        <v>-104.8745727539</v>
      </c>
      <c r="H60" s="2">
        <f t="shared" si="0"/>
        <v>47484</v>
      </c>
      <c r="I60">
        <f t="shared" si="1"/>
        <v>-91</v>
      </c>
      <c r="J60">
        <f t="shared" si="2"/>
        <v>192.50376910326415</v>
      </c>
      <c r="K60">
        <f>(I60-AVERAGE($I$25:I$51))^2</f>
        <v>19.236346227709365</v>
      </c>
      <c r="L60">
        <f t="shared" si="3"/>
        <v>13.874572753899997</v>
      </c>
    </row>
    <row r="61" spans="1:12" x14ac:dyDescent="0.3">
      <c r="A61" s="2">
        <v>39560</v>
      </c>
      <c r="B61">
        <v>94.16</v>
      </c>
      <c r="C61">
        <v>-88.16</v>
      </c>
      <c r="D61">
        <v>-89.45</v>
      </c>
      <c r="F61">
        <v>51135</v>
      </c>
      <c r="G61">
        <v>-105.9687576294</v>
      </c>
      <c r="H61" s="2">
        <f t="shared" si="0"/>
        <v>47849</v>
      </c>
      <c r="I61">
        <f t="shared" si="1"/>
        <v>-91</v>
      </c>
      <c r="J61">
        <f t="shared" si="2"/>
        <v>224.06370496772078</v>
      </c>
      <c r="K61">
        <f>(I61-AVERAGE($I$25:I$51))^2</f>
        <v>19.236346227709365</v>
      </c>
      <c r="L61">
        <f t="shared" si="3"/>
        <v>14.968757629400002</v>
      </c>
    </row>
    <row r="62" spans="1:12" x14ac:dyDescent="0.3">
      <c r="A62" s="2">
        <v>39645</v>
      </c>
      <c r="B62">
        <v>95.08</v>
      </c>
      <c r="C62">
        <v>-89.08</v>
      </c>
      <c r="D62">
        <v>-90.37</v>
      </c>
      <c r="F62">
        <v>51500</v>
      </c>
      <c r="G62">
        <v>-106.9719619751</v>
      </c>
      <c r="H62" s="2">
        <f t="shared" si="0"/>
        <v>48214</v>
      </c>
      <c r="I62">
        <f t="shared" si="1"/>
        <v>-91</v>
      </c>
      <c r="J62">
        <f t="shared" si="2"/>
        <v>255.10356933404032</v>
      </c>
      <c r="K62">
        <f>(I62-AVERAGE($I$25:I$51))^2</f>
        <v>19.236346227709365</v>
      </c>
      <c r="L62">
        <f t="shared" si="3"/>
        <v>15.971961975100001</v>
      </c>
    </row>
    <row r="63" spans="1:12" x14ac:dyDescent="0.3">
      <c r="A63" s="2">
        <v>39727</v>
      </c>
      <c r="B63">
        <v>96.94</v>
      </c>
      <c r="C63">
        <v>-90.94</v>
      </c>
      <c r="D63">
        <v>-92.23</v>
      </c>
      <c r="F63">
        <v>51866</v>
      </c>
      <c r="G63">
        <v>-105.835144043</v>
      </c>
      <c r="H63" s="2">
        <f t="shared" si="0"/>
        <v>48580</v>
      </c>
      <c r="I63">
        <f t="shared" si="1"/>
        <v>-91</v>
      </c>
      <c r="J63">
        <f t="shared" si="2"/>
        <v>220.08149877655836</v>
      </c>
      <c r="K63">
        <f>(I63-AVERAGE($I$25:I$51))^2</f>
        <v>19.236346227709365</v>
      </c>
      <c r="L63">
        <f t="shared" si="3"/>
        <v>14.835144043</v>
      </c>
    </row>
    <row r="64" spans="1:12" x14ac:dyDescent="0.3">
      <c r="A64" s="2">
        <v>39870</v>
      </c>
      <c r="B64">
        <v>97.18</v>
      </c>
      <c r="C64">
        <v>-91.18</v>
      </c>
      <c r="D64">
        <v>-92.47</v>
      </c>
      <c r="F64">
        <v>52231</v>
      </c>
      <c r="G64">
        <v>-104.0365219116</v>
      </c>
      <c r="H64" s="2">
        <f t="shared" si="0"/>
        <v>48945</v>
      </c>
      <c r="I64">
        <f t="shared" si="1"/>
        <v>-91</v>
      </c>
      <c r="J64">
        <f t="shared" si="2"/>
        <v>169.95090355162705</v>
      </c>
      <c r="K64">
        <f>(I64-AVERAGE($I$25:I$51))^2</f>
        <v>19.236346227709365</v>
      </c>
      <c r="L64">
        <f t="shared" si="3"/>
        <v>13.036521911600005</v>
      </c>
    </row>
    <row r="65" spans="1:12" x14ac:dyDescent="0.3">
      <c r="A65" s="2">
        <v>39917</v>
      </c>
      <c r="B65">
        <v>96.82</v>
      </c>
      <c r="C65">
        <v>-90.82</v>
      </c>
      <c r="D65">
        <v>-92.11</v>
      </c>
      <c r="F65">
        <v>52596</v>
      </c>
      <c r="G65">
        <v>-102.54926300050001</v>
      </c>
      <c r="H65" s="2">
        <f t="shared" si="0"/>
        <v>49310</v>
      </c>
      <c r="I65">
        <f t="shared" si="1"/>
        <v>-91</v>
      </c>
      <c r="J65">
        <f t="shared" si="2"/>
        <v>133.38547585471838</v>
      </c>
      <c r="K65">
        <f>(I65-AVERAGE($I$25:I$51))^2</f>
        <v>19.236346227709365</v>
      </c>
      <c r="L65">
        <f t="shared" si="3"/>
        <v>11.549263000500005</v>
      </c>
    </row>
    <row r="66" spans="1:12" x14ac:dyDescent="0.3">
      <c r="A66" s="2">
        <v>40007</v>
      </c>
      <c r="B66">
        <v>97.2</v>
      </c>
      <c r="C66">
        <v>-91.2</v>
      </c>
      <c r="D66">
        <v>-92.49</v>
      </c>
      <c r="F66">
        <v>52961</v>
      </c>
      <c r="G66">
        <v>-101.4098205566</v>
      </c>
      <c r="H66" s="2">
        <f t="shared" si="0"/>
        <v>49675</v>
      </c>
      <c r="I66">
        <f t="shared" si="1"/>
        <v>-91</v>
      </c>
      <c r="J66">
        <f t="shared" si="2"/>
        <v>108.36436402061186</v>
      </c>
      <c r="K66">
        <f>(I66-AVERAGE($I$25:I$51))^2</f>
        <v>19.236346227709365</v>
      </c>
      <c r="L66">
        <f t="shared" si="3"/>
        <v>10.409820556599996</v>
      </c>
    </row>
    <row r="67" spans="1:12" x14ac:dyDescent="0.3">
      <c r="A67" s="2">
        <v>40141</v>
      </c>
      <c r="B67">
        <v>97.35</v>
      </c>
      <c r="C67">
        <v>-91.35</v>
      </c>
      <c r="D67">
        <v>-92.64</v>
      </c>
      <c r="F67">
        <v>53327</v>
      </c>
      <c r="G67">
        <v>-100.5417251587</v>
      </c>
      <c r="H67" s="2">
        <f t="shared" si="0"/>
        <v>50041</v>
      </c>
      <c r="I67">
        <f t="shared" si="1"/>
        <v>-91</v>
      </c>
      <c r="J67">
        <f t="shared" si="2"/>
        <v>91.044519004168606</v>
      </c>
      <c r="K67">
        <f>(I67-AVERAGE($I$25:I$51))^2</f>
        <v>19.236346227709365</v>
      </c>
      <c r="L67">
        <f t="shared" si="3"/>
        <v>9.5417251587000038</v>
      </c>
    </row>
    <row r="68" spans="1:12" x14ac:dyDescent="0.3">
      <c r="A68" s="2">
        <v>40205</v>
      </c>
      <c r="B68">
        <v>97.18</v>
      </c>
      <c r="C68">
        <v>-91.18</v>
      </c>
      <c r="D68">
        <v>-92.47</v>
      </c>
      <c r="F68">
        <v>53692</v>
      </c>
      <c r="G68">
        <v>-99.881591796880002</v>
      </c>
      <c r="H68" s="2">
        <f t="shared" ref="H68:H82" si="4">$H$2+F68-$F$2+1</f>
        <v>50406</v>
      </c>
      <c r="I68">
        <f t="shared" ref="I68:I82" si="5">IFERROR(VLOOKUP(H68,A:D,4,FALSE),IFERROR(VLOOKUP(H68,A:D,4),0))</f>
        <v>-91</v>
      </c>
      <c r="J68">
        <f t="shared" si="2"/>
        <v>78.882672846406152</v>
      </c>
      <c r="K68">
        <f>(I68-AVERAGE($I$25:I$51))^2</f>
        <v>19.236346227709365</v>
      </c>
      <c r="L68">
        <f t="shared" si="3"/>
        <v>8.8815917968800022</v>
      </c>
    </row>
    <row r="69" spans="1:12" x14ac:dyDescent="0.3">
      <c r="A69" s="2">
        <v>40283</v>
      </c>
      <c r="B69">
        <v>97.19</v>
      </c>
      <c r="C69">
        <v>-91.19</v>
      </c>
      <c r="D69">
        <v>-92.48</v>
      </c>
      <c r="F69">
        <v>54057</v>
      </c>
      <c r="G69">
        <v>-99.376815795900001</v>
      </c>
      <c r="H69" s="2">
        <f t="shared" si="4"/>
        <v>50771</v>
      </c>
      <c r="I69">
        <f t="shared" si="5"/>
        <v>-91</v>
      </c>
      <c r="J69">
        <f t="shared" si="2"/>
        <v>70.171042878439764</v>
      </c>
      <c r="K69">
        <f>(I69-AVERAGE($I$25:I$51))^2</f>
        <v>19.236346227709365</v>
      </c>
      <c r="L69">
        <f t="shared" si="3"/>
        <v>8.3768157959000007</v>
      </c>
    </row>
    <row r="70" spans="1:12" x14ac:dyDescent="0.3">
      <c r="A70" s="2">
        <v>40378</v>
      </c>
      <c r="B70">
        <v>97.98</v>
      </c>
      <c r="C70">
        <v>-91.98</v>
      </c>
      <c r="D70">
        <v>-93.27</v>
      </c>
      <c r="F70">
        <v>54422</v>
      </c>
      <c r="G70">
        <v>-98.991035461430002</v>
      </c>
      <c r="H70" s="2">
        <f t="shared" si="4"/>
        <v>51136</v>
      </c>
      <c r="I70">
        <f t="shared" si="5"/>
        <v>-91</v>
      </c>
      <c r="J70">
        <f t="shared" si="2"/>
        <v>63.8566477458318</v>
      </c>
      <c r="K70">
        <f>(I70-AVERAGE($I$25:I$51))^2</f>
        <v>19.236346227709365</v>
      </c>
      <c r="L70">
        <f t="shared" si="3"/>
        <v>7.9910354614300019</v>
      </c>
    </row>
    <row r="71" spans="1:12" x14ac:dyDescent="0.3">
      <c r="A71" s="2">
        <v>40479</v>
      </c>
      <c r="B71">
        <v>98.74</v>
      </c>
      <c r="C71">
        <v>-92.74</v>
      </c>
      <c r="D71">
        <v>-94.03</v>
      </c>
      <c r="F71">
        <v>54788</v>
      </c>
      <c r="G71">
        <v>-98.697486877439999</v>
      </c>
      <c r="H71" s="2">
        <f t="shared" si="4"/>
        <v>51502</v>
      </c>
      <c r="I71">
        <f t="shared" si="5"/>
        <v>-91</v>
      </c>
      <c r="J71">
        <f t="shared" si="2"/>
        <v>59.251304228360993</v>
      </c>
      <c r="K71">
        <f>(I71-AVERAGE($I$25:I$51))^2</f>
        <v>19.236346227709365</v>
      </c>
      <c r="L71">
        <f t="shared" si="3"/>
        <v>7.6974868774399994</v>
      </c>
    </row>
    <row r="72" spans="1:12" x14ac:dyDescent="0.3">
      <c r="A72" s="2">
        <v>40575</v>
      </c>
      <c r="B72">
        <v>98.35</v>
      </c>
      <c r="C72">
        <v>-92.35</v>
      </c>
      <c r="D72">
        <v>-93.64</v>
      </c>
      <c r="F72">
        <v>55153</v>
      </c>
      <c r="G72">
        <v>-98.478576660160002</v>
      </c>
      <c r="H72" s="2">
        <f t="shared" si="4"/>
        <v>51867</v>
      </c>
      <c r="I72">
        <f t="shared" si="5"/>
        <v>-91</v>
      </c>
      <c r="J72">
        <f t="shared" si="2"/>
        <v>55.929108861889922</v>
      </c>
      <c r="K72">
        <f>(I72-AVERAGE($I$25:I$51))^2</f>
        <v>19.236346227709365</v>
      </c>
      <c r="L72">
        <f t="shared" si="3"/>
        <v>7.4785766601600017</v>
      </c>
    </row>
    <row r="73" spans="1:12" x14ac:dyDescent="0.3">
      <c r="A73" s="2">
        <v>40680</v>
      </c>
      <c r="B73">
        <v>97.29</v>
      </c>
      <c r="C73">
        <v>-91.29</v>
      </c>
      <c r="D73">
        <v>-92.58</v>
      </c>
      <c r="F73">
        <v>55518</v>
      </c>
      <c r="G73">
        <v>-98.318649291989999</v>
      </c>
      <c r="H73" s="2">
        <f t="shared" si="4"/>
        <v>52232</v>
      </c>
      <c r="I73">
        <f t="shared" si="5"/>
        <v>-91</v>
      </c>
      <c r="J73">
        <f t="shared" si="2"/>
        <v>53.562627459145716</v>
      </c>
      <c r="K73">
        <f>(I73-AVERAGE($I$25:I$51))^2</f>
        <v>19.236346227709365</v>
      </c>
      <c r="L73">
        <f t="shared" si="3"/>
        <v>7.318649291989999</v>
      </c>
    </row>
    <row r="74" spans="1:12" x14ac:dyDescent="0.3">
      <c r="A74" s="2">
        <v>40764</v>
      </c>
      <c r="B74">
        <v>98.02</v>
      </c>
      <c r="C74">
        <v>-92.02</v>
      </c>
      <c r="D74">
        <v>-93.31</v>
      </c>
      <c r="F74">
        <v>55883</v>
      </c>
      <c r="G74">
        <v>-98.20629119873</v>
      </c>
      <c r="H74" s="2">
        <f t="shared" si="4"/>
        <v>52597</v>
      </c>
      <c r="I74">
        <f t="shared" si="5"/>
        <v>-91</v>
      </c>
      <c r="J74">
        <f t="shared" si="2"/>
        <v>51.930632840893459</v>
      </c>
      <c r="K74">
        <f>(I74-AVERAGE($I$25:I$51))^2</f>
        <v>19.236346227709365</v>
      </c>
      <c r="L74">
        <f t="shared" si="3"/>
        <v>7.2062911987299998</v>
      </c>
    </row>
    <row r="75" spans="1:12" x14ac:dyDescent="0.3">
      <c r="A75" s="2">
        <v>40850</v>
      </c>
      <c r="B75">
        <v>98.07</v>
      </c>
      <c r="C75">
        <v>-92.07</v>
      </c>
      <c r="D75">
        <v>-93.36</v>
      </c>
      <c r="F75">
        <v>56249</v>
      </c>
      <c r="G75">
        <v>-98.133117675779999</v>
      </c>
      <c r="H75" s="2">
        <f t="shared" si="4"/>
        <v>52963</v>
      </c>
      <c r="I75">
        <f t="shared" si="5"/>
        <v>-91</v>
      </c>
      <c r="J75">
        <f t="shared" si="2"/>
        <v>50.88136777652506</v>
      </c>
      <c r="K75">
        <f>(I75-AVERAGE($I$25:I$51))^2</f>
        <v>19.236346227709365</v>
      </c>
      <c r="L75">
        <f t="shared" si="3"/>
        <v>7.1331176757799994</v>
      </c>
    </row>
    <row r="76" spans="1:12" x14ac:dyDescent="0.3">
      <c r="A76" s="2">
        <v>40953</v>
      </c>
      <c r="B76">
        <v>97.97</v>
      </c>
      <c r="C76">
        <v>-91.97</v>
      </c>
      <c r="D76">
        <v>-93.26</v>
      </c>
      <c r="F76">
        <v>56614</v>
      </c>
      <c r="G76">
        <v>-98.09213256836</v>
      </c>
      <c r="H76" s="2">
        <f t="shared" si="4"/>
        <v>53328</v>
      </c>
      <c r="I76">
        <f t="shared" si="5"/>
        <v>-91</v>
      </c>
      <c r="J76">
        <f t="shared" si="2"/>
        <v>50.298344367192612</v>
      </c>
      <c r="K76">
        <f>(I76-AVERAGE($I$25:I$51))^2</f>
        <v>19.236346227709365</v>
      </c>
      <c r="L76">
        <f t="shared" si="3"/>
        <v>7.0921325683600003</v>
      </c>
    </row>
    <row r="77" spans="1:12" x14ac:dyDescent="0.3">
      <c r="A77" s="2">
        <v>41039</v>
      </c>
      <c r="B77">
        <v>97.61</v>
      </c>
      <c r="C77">
        <v>-91.61</v>
      </c>
      <c r="D77">
        <v>-92.9</v>
      </c>
      <c r="F77">
        <v>56979</v>
      </c>
      <c r="G77">
        <v>-98.077713012700002</v>
      </c>
      <c r="H77" s="2">
        <f t="shared" si="4"/>
        <v>53693</v>
      </c>
      <c r="I77">
        <f t="shared" si="5"/>
        <v>-91</v>
      </c>
      <c r="J77">
        <f t="shared" si="2"/>
        <v>50.094021490142943</v>
      </c>
      <c r="K77">
        <f>(I77-AVERAGE($I$25:I$51))^2</f>
        <v>19.236346227709365</v>
      </c>
      <c r="L77">
        <f t="shared" si="3"/>
        <v>7.0777130127000021</v>
      </c>
    </row>
    <row r="78" spans="1:12" x14ac:dyDescent="0.3">
      <c r="A78" s="2">
        <v>41113</v>
      </c>
      <c r="B78">
        <v>98.04</v>
      </c>
      <c r="C78">
        <v>-92.04</v>
      </c>
      <c r="D78">
        <v>-93.33</v>
      </c>
      <c r="F78">
        <v>57344</v>
      </c>
      <c r="G78">
        <v>-98.085319519039999</v>
      </c>
      <c r="H78" s="2">
        <f t="shared" si="4"/>
        <v>54058</v>
      </c>
      <c r="I78">
        <f t="shared" si="5"/>
        <v>-91</v>
      </c>
      <c r="J78">
        <f t="shared" si="2"/>
        <v>50.201752686889201</v>
      </c>
      <c r="K78">
        <f>(I78-AVERAGE($I$25:I$51))^2</f>
        <v>19.236346227709365</v>
      </c>
      <c r="L78">
        <f t="shared" si="3"/>
        <v>7.0853195190399987</v>
      </c>
    </row>
    <row r="79" spans="1:12" x14ac:dyDescent="0.3">
      <c r="A79" s="2">
        <v>41204</v>
      </c>
      <c r="B79">
        <v>98.72</v>
      </c>
      <c r="C79">
        <v>-92.72</v>
      </c>
      <c r="D79">
        <v>-94.01</v>
      </c>
      <c r="F79">
        <v>57710</v>
      </c>
      <c r="G79">
        <v>-98.11141204834</v>
      </c>
      <c r="H79" s="2">
        <f t="shared" si="4"/>
        <v>54424</v>
      </c>
      <c r="I79">
        <f t="shared" si="5"/>
        <v>-91</v>
      </c>
      <c r="J79">
        <f t="shared" si="2"/>
        <v>50.572181321275316</v>
      </c>
      <c r="K79">
        <f>(I79-AVERAGE($I$25:I$51))^2</f>
        <v>19.236346227709365</v>
      </c>
      <c r="L79">
        <f t="shared" si="3"/>
        <v>7.1114120483400001</v>
      </c>
    </row>
    <row r="80" spans="1:12" x14ac:dyDescent="0.3">
      <c r="A80" s="2">
        <v>41330</v>
      </c>
      <c r="B80">
        <v>98.13</v>
      </c>
      <c r="C80">
        <v>-92.13</v>
      </c>
      <c r="D80">
        <v>-93.42</v>
      </c>
      <c r="F80">
        <v>58075</v>
      </c>
      <c r="G80">
        <v>-98.152641296390001</v>
      </c>
      <c r="H80" s="2">
        <f t="shared" si="4"/>
        <v>54789</v>
      </c>
      <c r="I80">
        <f t="shared" si="5"/>
        <v>-91</v>
      </c>
      <c r="J80">
        <f t="shared" si="2"/>
        <v>51.16027751482364</v>
      </c>
      <c r="K80">
        <f>(I80-AVERAGE($I$25:I$51))^2</f>
        <v>19.236346227709365</v>
      </c>
      <c r="L80">
        <f t="shared" si="3"/>
        <v>7.1526412963900015</v>
      </c>
    </row>
    <row r="81" spans="1:12" x14ac:dyDescent="0.3">
      <c r="A81" s="2">
        <v>41389</v>
      </c>
      <c r="B81">
        <v>98.02</v>
      </c>
      <c r="C81">
        <v>-92.02</v>
      </c>
      <c r="D81">
        <v>-93.31</v>
      </c>
      <c r="F81">
        <v>61727</v>
      </c>
      <c r="G81">
        <v>-99.011199951169999</v>
      </c>
      <c r="H81" s="2">
        <f t="shared" si="4"/>
        <v>58441</v>
      </c>
      <c r="I81">
        <f t="shared" si="5"/>
        <v>-91</v>
      </c>
      <c r="J81">
        <f t="shared" si="2"/>
        <v>64.179324657626196</v>
      </c>
      <c r="K81">
        <f>(I81-AVERAGE($I$25:I$51))^2</f>
        <v>19.236346227709365</v>
      </c>
      <c r="L81">
        <f t="shared" si="3"/>
        <v>8.0111999511699992</v>
      </c>
    </row>
    <row r="82" spans="1:12" x14ac:dyDescent="0.3">
      <c r="A82" s="2">
        <v>41494</v>
      </c>
      <c r="B82">
        <v>98.24</v>
      </c>
      <c r="C82">
        <v>-92.24</v>
      </c>
      <c r="D82">
        <v>-93.53</v>
      </c>
      <c r="F82">
        <v>65380</v>
      </c>
      <c r="G82">
        <v>-100.11492919920001</v>
      </c>
      <c r="H82" s="2">
        <f t="shared" si="4"/>
        <v>62094</v>
      </c>
      <c r="I82">
        <f t="shared" si="5"/>
        <v>-91</v>
      </c>
      <c r="J82">
        <f t="shared" si="2"/>
        <v>83.081934306428863</v>
      </c>
      <c r="K82">
        <f>(I82-AVERAGE($I$25:I$51))^2</f>
        <v>19.236346227709365</v>
      </c>
      <c r="L82">
        <f t="shared" si="3"/>
        <v>9.1149291992000059</v>
      </c>
    </row>
    <row r="83" spans="1:12" x14ac:dyDescent="0.3">
      <c r="A83" s="2">
        <v>41593</v>
      </c>
      <c r="B83">
        <v>99.06</v>
      </c>
      <c r="C83">
        <v>-93.06</v>
      </c>
      <c r="D83">
        <v>-94.35</v>
      </c>
    </row>
    <row r="84" spans="1:12" x14ac:dyDescent="0.3">
      <c r="A84" s="2">
        <v>41676</v>
      </c>
      <c r="B84">
        <v>98.59</v>
      </c>
      <c r="C84">
        <v>-92.59</v>
      </c>
      <c r="D84">
        <v>-93.88</v>
      </c>
    </row>
    <row r="85" spans="1:12" x14ac:dyDescent="0.3">
      <c r="A85" s="2">
        <v>41788</v>
      </c>
      <c r="B85">
        <v>97.82</v>
      </c>
      <c r="C85">
        <v>-91.82</v>
      </c>
      <c r="D85">
        <v>-93.11</v>
      </c>
    </row>
    <row r="86" spans="1:12" x14ac:dyDescent="0.3">
      <c r="A86" s="2">
        <v>41858</v>
      </c>
      <c r="B86">
        <v>98.25</v>
      </c>
      <c r="C86">
        <v>-92.25</v>
      </c>
      <c r="D86">
        <v>-93.54</v>
      </c>
    </row>
    <row r="87" spans="1:12" x14ac:dyDescent="0.3">
      <c r="A87" s="2">
        <v>41974</v>
      </c>
      <c r="B87">
        <v>99.15</v>
      </c>
      <c r="C87">
        <v>-93.15</v>
      </c>
      <c r="D87">
        <v>-94.44</v>
      </c>
    </row>
    <row r="88" spans="1:12" x14ac:dyDescent="0.3">
      <c r="A88" s="2">
        <v>42033</v>
      </c>
      <c r="B88">
        <v>98.8</v>
      </c>
      <c r="C88">
        <v>-92.8</v>
      </c>
      <c r="D88">
        <v>-94.09</v>
      </c>
    </row>
    <row r="89" spans="1:12" x14ac:dyDescent="0.3">
      <c r="A89" s="2">
        <v>42144</v>
      </c>
      <c r="B89">
        <v>98.43</v>
      </c>
      <c r="C89">
        <v>-92.43</v>
      </c>
      <c r="D89">
        <v>-93.72</v>
      </c>
    </row>
    <row r="90" spans="1:12" x14ac:dyDescent="0.3">
      <c r="A90" s="2">
        <v>42213</v>
      </c>
      <c r="B90">
        <v>98.69</v>
      </c>
      <c r="C90">
        <v>-92.69</v>
      </c>
      <c r="D90">
        <v>-93.98</v>
      </c>
    </row>
    <row r="91" spans="1:12" x14ac:dyDescent="0.3">
      <c r="A91" s="2">
        <v>42403</v>
      </c>
      <c r="B91">
        <v>99.07</v>
      </c>
      <c r="C91">
        <v>-93.07</v>
      </c>
      <c r="D91">
        <v>-94.36</v>
      </c>
    </row>
    <row r="92" spans="1:12" x14ac:dyDescent="0.3">
      <c r="A92" s="2">
        <v>42473</v>
      </c>
      <c r="B92">
        <v>99</v>
      </c>
      <c r="C92">
        <v>-93</v>
      </c>
      <c r="D92">
        <v>-94.29</v>
      </c>
    </row>
    <row r="93" spans="1:12" x14ac:dyDescent="0.3">
      <c r="A93" s="2">
        <v>42558</v>
      </c>
      <c r="B93">
        <v>98.32</v>
      </c>
      <c r="C93">
        <v>-92.32</v>
      </c>
      <c r="D93">
        <v>-93.61</v>
      </c>
    </row>
    <row r="94" spans="1:12" x14ac:dyDescent="0.3">
      <c r="A94" s="2">
        <v>42662</v>
      </c>
      <c r="B94">
        <v>98.75</v>
      </c>
      <c r="C94">
        <v>-92.75</v>
      </c>
      <c r="D94">
        <v>-94.04</v>
      </c>
    </row>
    <row r="95" spans="1:12" x14ac:dyDescent="0.3">
      <c r="A95" s="2">
        <v>42741</v>
      </c>
      <c r="B95">
        <v>98.95</v>
      </c>
      <c r="C95">
        <v>-92.95</v>
      </c>
      <c r="D95">
        <v>-94.24</v>
      </c>
    </row>
    <row r="96" spans="1:12" x14ac:dyDescent="0.3">
      <c r="A96" s="2">
        <v>42843</v>
      </c>
      <c r="B96">
        <v>98.49</v>
      </c>
      <c r="C96">
        <v>-92.49</v>
      </c>
      <c r="D96">
        <v>-93.78</v>
      </c>
    </row>
    <row r="97" spans="1:4" x14ac:dyDescent="0.3">
      <c r="A97" s="2">
        <v>42947</v>
      </c>
      <c r="B97">
        <v>98.25</v>
      </c>
      <c r="C97">
        <v>-92.25</v>
      </c>
      <c r="D97">
        <v>-93.54</v>
      </c>
    </row>
    <row r="98" spans="1:4" x14ac:dyDescent="0.3">
      <c r="A98" s="2">
        <v>43031</v>
      </c>
      <c r="B98">
        <v>98.47</v>
      </c>
      <c r="C98">
        <v>-92.47</v>
      </c>
      <c r="D98">
        <v>-93.76</v>
      </c>
    </row>
    <row r="99" spans="1:4" x14ac:dyDescent="0.3">
      <c r="A99" s="2">
        <v>43124</v>
      </c>
      <c r="B99">
        <v>98.5</v>
      </c>
      <c r="C99">
        <v>-92.5</v>
      </c>
      <c r="D99">
        <v>-93.79</v>
      </c>
    </row>
    <row r="100" spans="1:4" x14ac:dyDescent="0.3">
      <c r="A100" s="2">
        <v>43213</v>
      </c>
      <c r="B100">
        <v>98.09</v>
      </c>
      <c r="C100">
        <v>-92.09</v>
      </c>
      <c r="D100">
        <v>-93.38</v>
      </c>
    </row>
    <row r="101" spans="1:4" x14ac:dyDescent="0.3">
      <c r="A101" s="2">
        <v>43318</v>
      </c>
      <c r="B101">
        <v>97.37</v>
      </c>
      <c r="C101">
        <v>-91.37</v>
      </c>
      <c r="D101">
        <v>-92.66</v>
      </c>
    </row>
    <row r="102" spans="1:4" x14ac:dyDescent="0.3">
      <c r="A102" s="2">
        <v>43405</v>
      </c>
      <c r="B102">
        <v>97.37</v>
      </c>
      <c r="C102">
        <v>-91.37</v>
      </c>
      <c r="D102">
        <v>-92.66</v>
      </c>
    </row>
    <row r="103" spans="1:4" x14ac:dyDescent="0.3">
      <c r="A103" s="2">
        <v>43476</v>
      </c>
      <c r="B103">
        <v>97.26</v>
      </c>
      <c r="C103">
        <v>-91.26</v>
      </c>
      <c r="D103">
        <v>-92.55</v>
      </c>
    </row>
    <row r="104" spans="1:4" x14ac:dyDescent="0.3">
      <c r="A104" s="2">
        <v>43580</v>
      </c>
      <c r="B104">
        <v>96.46</v>
      </c>
      <c r="C104">
        <v>-90.46</v>
      </c>
      <c r="D104">
        <v>-91.75</v>
      </c>
    </row>
    <row r="105" spans="1:4" x14ac:dyDescent="0.3">
      <c r="A105" s="2">
        <v>43670</v>
      </c>
      <c r="B105">
        <v>96.66</v>
      </c>
      <c r="C105">
        <v>-90.66</v>
      </c>
      <c r="D105">
        <v>-91.95</v>
      </c>
    </row>
    <row r="106" spans="1:4" x14ac:dyDescent="0.3">
      <c r="A106" s="2">
        <v>43776</v>
      </c>
      <c r="B106">
        <v>97.31</v>
      </c>
      <c r="C106">
        <v>-91.31</v>
      </c>
      <c r="D106">
        <v>-92.6</v>
      </c>
    </row>
    <row r="107" spans="1:4" x14ac:dyDescent="0.3">
      <c r="A107" s="2">
        <v>43858</v>
      </c>
      <c r="B107">
        <v>96.93</v>
      </c>
      <c r="C107">
        <v>-90.93</v>
      </c>
      <c r="D107">
        <v>-92.22</v>
      </c>
    </row>
    <row r="108" spans="1:4" x14ac:dyDescent="0.3">
      <c r="A108" s="2">
        <v>43886</v>
      </c>
      <c r="B108">
        <v>96.79</v>
      </c>
      <c r="C108">
        <v>-90.79</v>
      </c>
      <c r="D108">
        <v>-92.08</v>
      </c>
    </row>
    <row r="109" spans="1:4" x14ac:dyDescent="0.3">
      <c r="A109" s="2">
        <v>43978</v>
      </c>
      <c r="B109">
        <v>96.48</v>
      </c>
      <c r="C109">
        <v>-90.48</v>
      </c>
      <c r="D109">
        <v>-91.77</v>
      </c>
    </row>
    <row r="110" spans="1:4" x14ac:dyDescent="0.3">
      <c r="A110" s="2">
        <v>44111</v>
      </c>
      <c r="B110">
        <v>96.1</v>
      </c>
      <c r="C110">
        <v>-90.1</v>
      </c>
      <c r="D110">
        <v>-91.39</v>
      </c>
    </row>
    <row r="111" spans="1:4" x14ac:dyDescent="0.3">
      <c r="A111" s="2">
        <v>44172</v>
      </c>
      <c r="B111">
        <v>95.98</v>
      </c>
      <c r="C111">
        <v>-89.98</v>
      </c>
      <c r="D111">
        <v>-91.27</v>
      </c>
    </row>
    <row r="112" spans="1:4" x14ac:dyDescent="0.3">
      <c r="A112" s="2">
        <v>44231</v>
      </c>
      <c r="B112">
        <v>95.69</v>
      </c>
      <c r="C112">
        <v>-89.69</v>
      </c>
      <c r="D112">
        <v>-90.98</v>
      </c>
    </row>
    <row r="113" spans="1:4" x14ac:dyDescent="0.3">
      <c r="A113" s="2">
        <v>44307</v>
      </c>
      <c r="B113">
        <v>95.46</v>
      </c>
      <c r="C113">
        <v>-89.46</v>
      </c>
      <c r="D113">
        <v>-90.75</v>
      </c>
    </row>
    <row r="114" spans="1:4" x14ac:dyDescent="0.3">
      <c r="A114" s="2">
        <v>44398</v>
      </c>
      <c r="B114">
        <v>95.55</v>
      </c>
      <c r="C114">
        <v>-89.55</v>
      </c>
      <c r="D114">
        <v>-90.84</v>
      </c>
    </row>
    <row r="115" spans="1:4" x14ac:dyDescent="0.3">
      <c r="A115" s="2">
        <v>44481</v>
      </c>
      <c r="B115">
        <v>95.9</v>
      </c>
      <c r="C115">
        <v>-89.9</v>
      </c>
      <c r="D115">
        <v>-91.19</v>
      </c>
    </row>
    <row r="116" spans="1:4" x14ac:dyDescent="0.3">
      <c r="A116" s="2">
        <v>44592</v>
      </c>
      <c r="B116">
        <v>95.71</v>
      </c>
      <c r="C116">
        <v>-89.71</v>
      </c>
      <c r="D116">
        <v>-91</v>
      </c>
    </row>
  </sheetData>
  <pageMargins left="0.7" right="0.7" top="0.75" bottom="0.75" header="0.3" footer="0.3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61A5CD-DF7B-47F3-8AE3-EA659219960F}">
  <dimension ref="A1:O290"/>
  <sheetViews>
    <sheetView topLeftCell="I1" workbookViewId="0">
      <selection activeCell="M6" sqref="M6"/>
    </sheetView>
  </sheetViews>
  <sheetFormatPr defaultRowHeight="14.4" x14ac:dyDescent="0.3"/>
  <cols>
    <col min="1" max="1" width="10.5546875" bestFit="1" customWidth="1"/>
  </cols>
  <sheetData>
    <row r="1" spans="1:15" s="1" customFormat="1" x14ac:dyDescent="0.3">
      <c r="A1" s="1" t="s">
        <v>0</v>
      </c>
      <c r="B1" s="1" t="s">
        <v>1</v>
      </c>
      <c r="C1" s="1" t="s">
        <v>2</v>
      </c>
      <c r="D1" s="1" t="s">
        <v>3</v>
      </c>
    </row>
    <row r="2" spans="1:15" x14ac:dyDescent="0.3">
      <c r="A2" s="2">
        <v>26641</v>
      </c>
      <c r="B2">
        <v>116.14</v>
      </c>
      <c r="C2">
        <v>-65.14</v>
      </c>
      <c r="D2">
        <v>-66.23</v>
      </c>
      <c r="F2">
        <v>3288</v>
      </c>
      <c r="G2">
        <v>35.017906188965</v>
      </c>
      <c r="H2" s="2">
        <v>1</v>
      </c>
      <c r="I2">
        <f>IFERROR(VLOOKUP(H2,$A$2:$D$542,4,FALSE),IFERROR(VLOOKUP(H2,$A$2:$D$542,4),0))</f>
        <v>0</v>
      </c>
      <c r="K2">
        <f>MAX(D:D)</f>
        <v>-59.99</v>
      </c>
    </row>
    <row r="3" spans="1:15" x14ac:dyDescent="0.3">
      <c r="A3" s="2">
        <v>27343</v>
      </c>
      <c r="B3">
        <v>111.28</v>
      </c>
      <c r="C3">
        <v>-60.28</v>
      </c>
      <c r="D3">
        <v>-61.37</v>
      </c>
      <c r="F3">
        <v>10958</v>
      </c>
      <c r="G3">
        <v>33.21407699585</v>
      </c>
      <c r="H3" s="2">
        <f>$H$2+F3-$F$2+1</f>
        <v>7672</v>
      </c>
      <c r="I3">
        <f>IFERROR(VLOOKUP(H3,A:D,4,FALSE),IFERROR(VLOOKUP(H3,A:D,4),0))</f>
        <v>0</v>
      </c>
      <c r="K3">
        <f>MIN(D:D)</f>
        <v>-119.68</v>
      </c>
    </row>
    <row r="4" spans="1:15" x14ac:dyDescent="0.3">
      <c r="A4" s="2">
        <v>27348</v>
      </c>
      <c r="B4">
        <v>110.82</v>
      </c>
      <c r="C4">
        <v>-59.82</v>
      </c>
      <c r="D4">
        <v>-60.91</v>
      </c>
      <c r="F4">
        <v>17897</v>
      </c>
      <c r="G4">
        <v>28.023714065551999</v>
      </c>
      <c r="H4" s="2">
        <f t="shared" ref="H4:H67" si="0">$H$2+F4-$F$2+1</f>
        <v>14611</v>
      </c>
      <c r="I4">
        <f t="shared" ref="I4:I67" si="1">IFERROR(VLOOKUP(H4,A:D,4,FALSE),IFERROR(VLOOKUP(H4,A:D,4),0))</f>
        <v>0</v>
      </c>
      <c r="L4" t="s">
        <v>9</v>
      </c>
      <c r="M4" t="s">
        <v>10</v>
      </c>
      <c r="N4" t="s">
        <v>11</v>
      </c>
      <c r="O4" t="s">
        <v>12</v>
      </c>
    </row>
    <row r="5" spans="1:15" x14ac:dyDescent="0.3">
      <c r="A5" s="2">
        <v>27353</v>
      </c>
      <c r="B5">
        <v>111</v>
      </c>
      <c r="C5">
        <v>-60</v>
      </c>
      <c r="D5">
        <v>-61.09</v>
      </c>
      <c r="F5">
        <v>20089</v>
      </c>
      <c r="G5">
        <v>17.048389434813998</v>
      </c>
      <c r="H5" s="2">
        <f t="shared" si="0"/>
        <v>16803</v>
      </c>
      <c r="I5">
        <f t="shared" si="1"/>
        <v>0</v>
      </c>
      <c r="K5">
        <f>CORREL(G10:G51,I10:I51)^2</f>
        <v>0.911200270089635</v>
      </c>
      <c r="L5">
        <f>1-(SUM(J10:J51)/SUM(K10:K51))</f>
        <v>0.7263193646511954</v>
      </c>
      <c r="M5">
        <f>SUM(L10:L51)*100/SUM(I10:I51)</f>
        <v>6.963326570595326</v>
      </c>
      <c r="N5">
        <f>SQRT(SUM(J10:J51))/COUNT(J10:J51)</f>
        <v>1.3092414765887603</v>
      </c>
      <c r="O5">
        <f>N5/_xlfn.STDEV.S(I10:I51)</f>
        <v>7.9756240201489526E-2</v>
      </c>
    </row>
    <row r="6" spans="1:15" x14ac:dyDescent="0.3">
      <c r="A6" s="2">
        <v>27358</v>
      </c>
      <c r="B6">
        <v>111.34</v>
      </c>
      <c r="C6">
        <v>-60.34</v>
      </c>
      <c r="D6">
        <v>-61.43</v>
      </c>
      <c r="F6">
        <v>22646</v>
      </c>
      <c r="G6">
        <v>8.2500095367431996</v>
      </c>
      <c r="H6" s="2">
        <f t="shared" si="0"/>
        <v>19360</v>
      </c>
      <c r="I6">
        <f t="shared" si="1"/>
        <v>0</v>
      </c>
    </row>
    <row r="7" spans="1:15" x14ac:dyDescent="0.3">
      <c r="A7" s="2">
        <v>27363</v>
      </c>
      <c r="B7">
        <v>111.47</v>
      </c>
      <c r="C7">
        <v>-60.47</v>
      </c>
      <c r="D7">
        <v>-61.56</v>
      </c>
      <c r="F7">
        <v>24472</v>
      </c>
      <c r="G7">
        <v>2.7801461219788002</v>
      </c>
      <c r="H7" s="2">
        <f t="shared" si="0"/>
        <v>21186</v>
      </c>
      <c r="I7">
        <f t="shared" si="1"/>
        <v>0</v>
      </c>
    </row>
    <row r="8" spans="1:15" x14ac:dyDescent="0.3">
      <c r="A8" s="2">
        <v>27368</v>
      </c>
      <c r="B8">
        <v>111.34</v>
      </c>
      <c r="C8">
        <v>-60.34</v>
      </c>
      <c r="D8">
        <v>-61.43</v>
      </c>
      <c r="F8">
        <v>27029</v>
      </c>
      <c r="G8">
        <v>-10.75780296326</v>
      </c>
      <c r="H8" s="2">
        <f t="shared" si="0"/>
        <v>23743</v>
      </c>
      <c r="I8">
        <f t="shared" si="1"/>
        <v>0</v>
      </c>
    </row>
    <row r="9" spans="1:15" x14ac:dyDescent="0.3">
      <c r="A9" s="2">
        <v>27373</v>
      </c>
      <c r="B9">
        <v>111.35</v>
      </c>
      <c r="C9">
        <v>-60.35</v>
      </c>
      <c r="D9">
        <v>-61.44</v>
      </c>
      <c r="F9">
        <v>28124</v>
      </c>
      <c r="G9">
        <v>-19.245441436770001</v>
      </c>
      <c r="H9" s="2">
        <f t="shared" si="0"/>
        <v>24838</v>
      </c>
      <c r="I9">
        <f t="shared" si="1"/>
        <v>0</v>
      </c>
    </row>
    <row r="10" spans="1:15" x14ac:dyDescent="0.3">
      <c r="A10" s="2">
        <v>27374</v>
      </c>
      <c r="B10">
        <v>111.47</v>
      </c>
      <c r="C10">
        <v>-60.47</v>
      </c>
      <c r="D10">
        <v>-61.56</v>
      </c>
      <c r="F10">
        <v>29951</v>
      </c>
      <c r="G10">
        <v>-52.579105377200001</v>
      </c>
      <c r="H10" s="2">
        <f t="shared" si="0"/>
        <v>26665</v>
      </c>
      <c r="I10">
        <f t="shared" si="1"/>
        <v>-66.23</v>
      </c>
      <c r="J10">
        <f>(I10-G10)^2</f>
        <v>186.34692400279002</v>
      </c>
      <c r="K10">
        <f>(I10-AVERAGE($I$10:I$51))^2</f>
        <v>881.07200816326463</v>
      </c>
      <c r="L10">
        <f>(I10-G10)</f>
        <v>-13.650894622800003</v>
      </c>
    </row>
    <row r="11" spans="1:15" x14ac:dyDescent="0.3">
      <c r="A11" s="2">
        <v>27378</v>
      </c>
      <c r="B11">
        <v>111.55</v>
      </c>
      <c r="C11">
        <v>-60.55</v>
      </c>
      <c r="D11">
        <v>-61.64</v>
      </c>
      <c r="F11">
        <v>31777</v>
      </c>
      <c r="G11">
        <v>-61.585632324220001</v>
      </c>
      <c r="H11" s="2">
        <f t="shared" si="0"/>
        <v>28491</v>
      </c>
      <c r="I11">
        <f t="shared" si="1"/>
        <v>-67.48</v>
      </c>
      <c r="J11">
        <f t="shared" ref="J11:J74" si="2">(I11-G11)^2</f>
        <v>34.743570297280158</v>
      </c>
      <c r="K11">
        <f>(I11-AVERAGE($I$10:I$51))^2</f>
        <v>808.42736530612171</v>
      </c>
      <c r="L11">
        <f t="shared" ref="L11:L74" si="3">(I11-G11)</f>
        <v>-5.8943676757800034</v>
      </c>
    </row>
    <row r="12" spans="1:15" x14ac:dyDescent="0.3">
      <c r="A12" s="2">
        <v>27383</v>
      </c>
      <c r="B12">
        <v>111.5</v>
      </c>
      <c r="C12">
        <v>-60.5</v>
      </c>
      <c r="D12">
        <v>-61.59</v>
      </c>
      <c r="F12">
        <v>33238</v>
      </c>
      <c r="G12">
        <v>-67.273788452150001</v>
      </c>
      <c r="H12" s="2">
        <f t="shared" si="0"/>
        <v>29952</v>
      </c>
      <c r="I12">
        <f t="shared" si="1"/>
        <v>-69.989999999999895</v>
      </c>
      <c r="J12">
        <f t="shared" si="2"/>
        <v>7.3778051726731206</v>
      </c>
      <c r="K12">
        <f>(I12-AVERAGE($I$10:I$51))^2</f>
        <v>671.99452244898464</v>
      </c>
      <c r="L12">
        <f t="shared" si="3"/>
        <v>-2.7162115478498947</v>
      </c>
    </row>
    <row r="13" spans="1:15" x14ac:dyDescent="0.3">
      <c r="A13" s="2">
        <v>27388</v>
      </c>
      <c r="B13">
        <v>111.72</v>
      </c>
      <c r="C13">
        <v>-60.72</v>
      </c>
      <c r="D13">
        <v>-61.81</v>
      </c>
      <c r="F13">
        <v>33603</v>
      </c>
      <c r="G13">
        <v>-69.52727508545</v>
      </c>
      <c r="H13" s="2">
        <f t="shared" si="0"/>
        <v>30317</v>
      </c>
      <c r="I13">
        <f t="shared" si="1"/>
        <v>-70.510000000000005</v>
      </c>
      <c r="J13">
        <f t="shared" si="2"/>
        <v>0.9657482576773142</v>
      </c>
      <c r="K13">
        <f>(I13-AVERAGE($I$10:I$51))^2</f>
        <v>645.30515102040749</v>
      </c>
      <c r="L13">
        <f t="shared" si="3"/>
        <v>-0.98272491455000477</v>
      </c>
    </row>
    <row r="14" spans="1:15" x14ac:dyDescent="0.3">
      <c r="A14" s="2">
        <v>27394</v>
      </c>
      <c r="B14">
        <v>111.95</v>
      </c>
      <c r="C14">
        <v>-60.95</v>
      </c>
      <c r="D14">
        <v>-62.04</v>
      </c>
      <c r="F14">
        <v>33968</v>
      </c>
      <c r="G14">
        <v>-69.263801574710001</v>
      </c>
      <c r="H14" s="2">
        <f t="shared" si="0"/>
        <v>30682</v>
      </c>
      <c r="I14">
        <f t="shared" si="1"/>
        <v>-72.05</v>
      </c>
      <c r="J14">
        <f t="shared" si="2"/>
        <v>7.7629016650884521</v>
      </c>
      <c r="K14">
        <f>(I14-AVERAGE($I$10:I$51))^2</f>
        <v>569.43595102040797</v>
      </c>
      <c r="L14">
        <f t="shared" si="3"/>
        <v>-2.7861984252899958</v>
      </c>
    </row>
    <row r="15" spans="1:15" x14ac:dyDescent="0.3">
      <c r="A15" s="2">
        <v>27399</v>
      </c>
      <c r="B15">
        <v>111.6</v>
      </c>
      <c r="C15">
        <v>-60.6</v>
      </c>
      <c r="D15">
        <v>-61.69</v>
      </c>
      <c r="F15">
        <v>34334</v>
      </c>
      <c r="G15">
        <v>-70.09677886963</v>
      </c>
      <c r="H15" s="2">
        <f t="shared" si="0"/>
        <v>31048</v>
      </c>
      <c r="I15">
        <f t="shared" si="1"/>
        <v>-73.569999999999894</v>
      </c>
      <c r="J15">
        <f t="shared" si="2"/>
        <v>12.063265020447918</v>
      </c>
      <c r="K15">
        <f>(I15-AVERAGE($I$10:I$51))^2</f>
        <v>499.20326530612687</v>
      </c>
      <c r="L15">
        <f t="shared" si="3"/>
        <v>-3.4732211303698932</v>
      </c>
    </row>
    <row r="16" spans="1:15" x14ac:dyDescent="0.3">
      <c r="A16" s="2">
        <v>27404</v>
      </c>
      <c r="B16">
        <v>111.05</v>
      </c>
      <c r="C16">
        <v>-60.05</v>
      </c>
      <c r="D16">
        <v>-61.14</v>
      </c>
      <c r="F16">
        <v>34699</v>
      </c>
      <c r="G16">
        <v>-72.489051818850001</v>
      </c>
      <c r="H16" s="2">
        <f t="shared" si="0"/>
        <v>31413</v>
      </c>
      <c r="I16">
        <f t="shared" si="1"/>
        <v>-76.540000000000006</v>
      </c>
      <c r="J16">
        <f t="shared" si="2"/>
        <v>16.410181166362534</v>
      </c>
      <c r="K16">
        <f>(I16-AVERAGE($I$10:I$51))^2</f>
        <v>375.30759387755046</v>
      </c>
      <c r="L16">
        <f t="shared" si="3"/>
        <v>-4.0509481811500052</v>
      </c>
    </row>
    <row r="17" spans="1:12" x14ac:dyDescent="0.3">
      <c r="A17" s="2">
        <v>27409</v>
      </c>
      <c r="B17">
        <v>110.45</v>
      </c>
      <c r="C17">
        <v>-59.45</v>
      </c>
      <c r="D17">
        <v>-60.54</v>
      </c>
      <c r="F17">
        <v>35064</v>
      </c>
      <c r="G17">
        <v>-76.285041809079999</v>
      </c>
      <c r="H17" s="2">
        <f t="shared" si="0"/>
        <v>31778</v>
      </c>
      <c r="I17">
        <f t="shared" si="1"/>
        <v>-78.17</v>
      </c>
      <c r="J17">
        <f t="shared" si="2"/>
        <v>3.5530673815164091</v>
      </c>
      <c r="K17">
        <f>(I17-AVERAGE($I$10:I$51))^2</f>
        <v>314.80897959183636</v>
      </c>
      <c r="L17">
        <f t="shared" si="3"/>
        <v>-1.8849581909200026</v>
      </c>
    </row>
    <row r="18" spans="1:12" x14ac:dyDescent="0.3">
      <c r="A18" s="2">
        <v>27414</v>
      </c>
      <c r="B18">
        <v>110.4</v>
      </c>
      <c r="C18">
        <v>-59.4</v>
      </c>
      <c r="D18">
        <v>-60.49</v>
      </c>
      <c r="F18">
        <v>35429</v>
      </c>
      <c r="G18">
        <v>-69.18083190918</v>
      </c>
      <c r="H18" s="2">
        <f t="shared" si="0"/>
        <v>32143</v>
      </c>
      <c r="I18">
        <f t="shared" si="1"/>
        <v>-80.61</v>
      </c>
      <c r="J18">
        <f t="shared" si="2"/>
        <v>130.62588324821806</v>
      </c>
      <c r="K18">
        <f>(I18-AVERAGE($I$10:I$51))^2</f>
        <v>234.17743673469366</v>
      </c>
      <c r="L18">
        <f t="shared" si="3"/>
        <v>-11.429168090819999</v>
      </c>
    </row>
    <row r="19" spans="1:12" x14ac:dyDescent="0.3">
      <c r="A19" s="2">
        <v>27419</v>
      </c>
      <c r="B19">
        <v>110.2</v>
      </c>
      <c r="C19">
        <v>-59.2</v>
      </c>
      <c r="D19">
        <v>-60.29</v>
      </c>
      <c r="F19">
        <v>35795</v>
      </c>
      <c r="G19">
        <v>-74.916015625</v>
      </c>
      <c r="H19" s="2">
        <f t="shared" si="0"/>
        <v>32509</v>
      </c>
      <c r="I19">
        <f t="shared" si="1"/>
        <v>-82.44</v>
      </c>
      <c r="J19">
        <f t="shared" si="2"/>
        <v>56.610340875244106</v>
      </c>
      <c r="K19">
        <f>(I19-AVERAGE($I$10:I$51))^2</f>
        <v>181.51787959183659</v>
      </c>
      <c r="L19">
        <f t="shared" si="3"/>
        <v>-7.5239843749999977</v>
      </c>
    </row>
    <row r="20" spans="1:12" x14ac:dyDescent="0.3">
      <c r="A20" s="2">
        <v>27420</v>
      </c>
      <c r="B20">
        <v>109.9</v>
      </c>
      <c r="C20">
        <v>-58.9</v>
      </c>
      <c r="D20">
        <v>-59.99</v>
      </c>
      <c r="F20">
        <v>36160</v>
      </c>
      <c r="G20">
        <v>-80.628746032709998</v>
      </c>
      <c r="H20" s="2">
        <f t="shared" si="0"/>
        <v>32874</v>
      </c>
      <c r="I20">
        <f t="shared" si="1"/>
        <v>-82.57</v>
      </c>
      <c r="J20">
        <f t="shared" si="2"/>
        <v>3.7684669655191461</v>
      </c>
      <c r="K20">
        <f>(I20-AVERAGE($I$10:I$51))^2</f>
        <v>178.03183673469385</v>
      </c>
      <c r="L20">
        <f t="shared" si="3"/>
        <v>-1.9412539672899953</v>
      </c>
    </row>
    <row r="21" spans="1:12" x14ac:dyDescent="0.3">
      <c r="A21" s="2">
        <v>27440</v>
      </c>
      <c r="B21">
        <v>110.88</v>
      </c>
      <c r="C21">
        <v>-59.88</v>
      </c>
      <c r="D21">
        <v>-60.97</v>
      </c>
      <c r="F21">
        <v>36525</v>
      </c>
      <c r="G21">
        <v>-82.680015563959998</v>
      </c>
      <c r="H21" s="2">
        <f t="shared" si="0"/>
        <v>33239</v>
      </c>
      <c r="I21">
        <f t="shared" si="1"/>
        <v>-83.43</v>
      </c>
      <c r="J21">
        <f t="shared" si="2"/>
        <v>0.56247665430225036</v>
      </c>
      <c r="K21">
        <f>(I21-AVERAGE($I$10:I$51))^2</f>
        <v>155.82172244897922</v>
      </c>
      <c r="L21">
        <f t="shared" si="3"/>
        <v>-0.74998443604000897</v>
      </c>
    </row>
    <row r="22" spans="1:12" x14ac:dyDescent="0.3">
      <c r="A22" s="2">
        <v>27445</v>
      </c>
      <c r="B22">
        <v>110.87</v>
      </c>
      <c r="C22">
        <v>-59.87</v>
      </c>
      <c r="D22">
        <v>-60.96</v>
      </c>
      <c r="F22">
        <v>36890</v>
      </c>
      <c r="G22">
        <v>-84.762519836430002</v>
      </c>
      <c r="H22" s="2">
        <f t="shared" si="0"/>
        <v>33604</v>
      </c>
      <c r="I22">
        <f t="shared" si="1"/>
        <v>-85.28</v>
      </c>
      <c r="J22">
        <f t="shared" si="2"/>
        <v>0.26778571968843318</v>
      </c>
      <c r="K22">
        <f>(I22-AVERAGE($I$10:I$51))^2</f>
        <v>113.05765102040797</v>
      </c>
      <c r="L22">
        <f t="shared" si="3"/>
        <v>-0.51748016356999926</v>
      </c>
    </row>
    <row r="23" spans="1:12" x14ac:dyDescent="0.3">
      <c r="A23" s="2">
        <v>27450</v>
      </c>
      <c r="B23">
        <v>110.89</v>
      </c>
      <c r="C23">
        <v>-59.89</v>
      </c>
      <c r="D23">
        <v>-60.98</v>
      </c>
      <c r="F23">
        <v>37256</v>
      </c>
      <c r="G23">
        <v>-86.030975341800001</v>
      </c>
      <c r="H23" s="2">
        <f t="shared" si="0"/>
        <v>33970</v>
      </c>
      <c r="I23">
        <f t="shared" si="1"/>
        <v>-85.96</v>
      </c>
      <c r="J23">
        <f t="shared" si="2"/>
        <v>5.0374991436279116E-3</v>
      </c>
      <c r="K23">
        <f>(I23-AVERAGE($I$10:I$51))^2</f>
        <v>99.059365306122416</v>
      </c>
      <c r="L23">
        <f t="shared" si="3"/>
        <v>7.0975341800007641E-2</v>
      </c>
    </row>
    <row r="24" spans="1:12" x14ac:dyDescent="0.3">
      <c r="A24" s="2">
        <v>27453</v>
      </c>
      <c r="B24">
        <v>111.37</v>
      </c>
      <c r="C24">
        <v>-60.37</v>
      </c>
      <c r="D24">
        <v>-61.46</v>
      </c>
      <c r="F24">
        <v>37621</v>
      </c>
      <c r="G24">
        <v>-87.57960510254</v>
      </c>
      <c r="H24" s="2">
        <f t="shared" si="0"/>
        <v>34335</v>
      </c>
      <c r="I24">
        <f t="shared" si="1"/>
        <v>-86.99</v>
      </c>
      <c r="J24">
        <f t="shared" si="2"/>
        <v>0.34763417694121046</v>
      </c>
      <c r="K24">
        <f>(I24-AVERAGE($I$10:I$51))^2</f>
        <v>79.617379591836681</v>
      </c>
      <c r="L24">
        <f t="shared" si="3"/>
        <v>0.58960510254000553</v>
      </c>
    </row>
    <row r="25" spans="1:12" x14ac:dyDescent="0.3">
      <c r="A25" s="2">
        <v>27458</v>
      </c>
      <c r="B25">
        <v>111.52</v>
      </c>
      <c r="C25">
        <v>-60.52</v>
      </c>
      <c r="D25">
        <v>-61.61</v>
      </c>
      <c r="F25">
        <v>37986</v>
      </c>
      <c r="G25">
        <v>-88.36557006836</v>
      </c>
      <c r="H25" s="2">
        <f t="shared" si="0"/>
        <v>34700</v>
      </c>
      <c r="I25">
        <f t="shared" si="1"/>
        <v>-84.97</v>
      </c>
      <c r="J25">
        <f t="shared" si="2"/>
        <v>11.529896089142344</v>
      </c>
      <c r="K25">
        <f>(I25-AVERAGE($I$10:I$51))^2</f>
        <v>119.74612244897943</v>
      </c>
      <c r="L25">
        <f t="shared" si="3"/>
        <v>3.3955700683600014</v>
      </c>
    </row>
    <row r="26" spans="1:12" x14ac:dyDescent="0.3">
      <c r="A26" s="2">
        <v>27463</v>
      </c>
      <c r="B26">
        <v>111.15</v>
      </c>
      <c r="C26">
        <v>-60.15</v>
      </c>
      <c r="D26">
        <v>-61.24</v>
      </c>
      <c r="F26">
        <v>38351</v>
      </c>
      <c r="G26">
        <v>-90.095664978030001</v>
      </c>
      <c r="H26" s="2">
        <f t="shared" si="0"/>
        <v>35065</v>
      </c>
      <c r="I26">
        <f t="shared" si="1"/>
        <v>-90.9</v>
      </c>
      <c r="J26">
        <f t="shared" si="2"/>
        <v>0.64695482756748768</v>
      </c>
      <c r="K26">
        <f>(I26-AVERAGE($I$10:I$51))^2</f>
        <v>25.128736734693739</v>
      </c>
      <c r="L26">
        <f t="shared" si="3"/>
        <v>-0.8043350219700045</v>
      </c>
    </row>
    <row r="27" spans="1:12" x14ac:dyDescent="0.3">
      <c r="A27" s="2">
        <v>27468</v>
      </c>
      <c r="B27">
        <v>110.91</v>
      </c>
      <c r="C27">
        <v>-59.91</v>
      </c>
      <c r="D27">
        <v>-61</v>
      </c>
      <c r="F27">
        <v>38717</v>
      </c>
      <c r="G27">
        <v>-92.098197937009999</v>
      </c>
      <c r="H27" s="2">
        <f t="shared" si="0"/>
        <v>35431</v>
      </c>
      <c r="I27">
        <f t="shared" si="1"/>
        <v>-93.1</v>
      </c>
      <c r="J27">
        <f t="shared" si="2"/>
        <v>1.00360737341101</v>
      </c>
      <c r="K27">
        <f>(I27-AVERAGE($I$10:I$51))^2</f>
        <v>7.9121653061224357</v>
      </c>
      <c r="L27">
        <f t="shared" si="3"/>
        <v>-1.0018020629899951</v>
      </c>
    </row>
    <row r="28" spans="1:12" x14ac:dyDescent="0.3">
      <c r="A28" s="2">
        <v>27473</v>
      </c>
      <c r="B28">
        <v>110.34</v>
      </c>
      <c r="C28">
        <v>-59.34</v>
      </c>
      <c r="D28">
        <v>-60.43</v>
      </c>
      <c r="F28">
        <v>39082</v>
      </c>
      <c r="G28">
        <v>-92.62979888916</v>
      </c>
      <c r="H28" s="2">
        <f t="shared" si="0"/>
        <v>35796</v>
      </c>
      <c r="I28">
        <f t="shared" si="1"/>
        <v>-95.21</v>
      </c>
      <c r="J28">
        <f t="shared" si="2"/>
        <v>6.6574377723799376</v>
      </c>
      <c r="K28">
        <f>(I28-AVERAGE($I$10:I$51))^2</f>
        <v>0.49400816326530361</v>
      </c>
      <c r="L28">
        <f t="shared" si="3"/>
        <v>-2.5802011108399938</v>
      </c>
    </row>
    <row r="29" spans="1:12" x14ac:dyDescent="0.3">
      <c r="A29" s="2">
        <v>27478</v>
      </c>
      <c r="B29">
        <v>110.76</v>
      </c>
      <c r="C29">
        <v>-59.76</v>
      </c>
      <c r="D29">
        <v>-60.85</v>
      </c>
      <c r="F29">
        <v>39447</v>
      </c>
      <c r="G29">
        <v>-93.541664123540002</v>
      </c>
      <c r="H29" s="2">
        <f t="shared" si="0"/>
        <v>36161</v>
      </c>
      <c r="I29">
        <f t="shared" si="1"/>
        <v>-96.31</v>
      </c>
      <c r="J29">
        <f t="shared" si="2"/>
        <v>7.663683524895557</v>
      </c>
      <c r="K29">
        <f>(I29-AVERAGE($I$10:I$51))^2</f>
        <v>0.15772244897960003</v>
      </c>
      <c r="L29">
        <f t="shared" si="3"/>
        <v>-2.7683358764600001</v>
      </c>
    </row>
    <row r="30" spans="1:12" x14ac:dyDescent="0.3">
      <c r="A30" s="2">
        <v>27484</v>
      </c>
      <c r="B30">
        <v>110.9</v>
      </c>
      <c r="C30">
        <v>-59.9</v>
      </c>
      <c r="D30">
        <v>-60.99</v>
      </c>
      <c r="F30">
        <v>39812</v>
      </c>
      <c r="G30">
        <v>-92.84489440918</v>
      </c>
      <c r="H30" s="2">
        <f t="shared" si="0"/>
        <v>36526</v>
      </c>
      <c r="I30">
        <f t="shared" si="1"/>
        <v>-96.55</v>
      </c>
      <c r="J30">
        <f t="shared" si="2"/>
        <v>13.727807439125598</v>
      </c>
      <c r="K30">
        <f>(I30-AVERAGE($I$10:I$51))^2</f>
        <v>0.40595102040816988</v>
      </c>
      <c r="L30">
        <f t="shared" si="3"/>
        <v>-3.705105590819997</v>
      </c>
    </row>
    <row r="31" spans="1:12" x14ac:dyDescent="0.3">
      <c r="A31" s="2">
        <v>27489</v>
      </c>
      <c r="B31">
        <v>111.42</v>
      </c>
      <c r="C31">
        <v>-60.42</v>
      </c>
      <c r="D31">
        <v>-61.51</v>
      </c>
      <c r="F31">
        <v>40178</v>
      </c>
      <c r="G31">
        <v>-94.13247680664</v>
      </c>
      <c r="H31" s="2">
        <f t="shared" si="0"/>
        <v>36892</v>
      </c>
      <c r="I31">
        <f t="shared" si="1"/>
        <v>-97.85</v>
      </c>
      <c r="J31">
        <f t="shared" si="2"/>
        <v>13.819978693169492</v>
      </c>
      <c r="K31">
        <f>(I31-AVERAGE($I$10:I$51))^2</f>
        <v>3.752522448979601</v>
      </c>
      <c r="L31">
        <f t="shared" si="3"/>
        <v>-3.7175231933599946</v>
      </c>
    </row>
    <row r="32" spans="1:12" x14ac:dyDescent="0.3">
      <c r="A32" s="2">
        <v>27494</v>
      </c>
      <c r="B32">
        <v>111.46</v>
      </c>
      <c r="C32">
        <v>-60.46</v>
      </c>
      <c r="D32">
        <v>-61.55</v>
      </c>
      <c r="F32">
        <v>40543</v>
      </c>
      <c r="G32">
        <v>-95.011825561519998</v>
      </c>
      <c r="H32" s="2">
        <f t="shared" si="0"/>
        <v>37257</v>
      </c>
      <c r="I32">
        <f t="shared" si="1"/>
        <v>-96.86</v>
      </c>
      <c r="J32">
        <f t="shared" si="2"/>
        <v>3.4157487550508669</v>
      </c>
      <c r="K32">
        <f>(I32-AVERAGE($I$10:I$51))^2</f>
        <v>0.89707959183674879</v>
      </c>
      <c r="L32">
        <f t="shared" si="3"/>
        <v>-1.848174438480001</v>
      </c>
    </row>
    <row r="33" spans="1:12" x14ac:dyDescent="0.3">
      <c r="A33" s="2">
        <v>27499</v>
      </c>
      <c r="B33">
        <v>111.47</v>
      </c>
      <c r="C33">
        <v>-60.47</v>
      </c>
      <c r="D33">
        <v>-61.56</v>
      </c>
      <c r="F33">
        <v>40908</v>
      </c>
      <c r="G33">
        <v>-97.695755004879999</v>
      </c>
      <c r="H33" s="2">
        <f t="shared" si="0"/>
        <v>37622</v>
      </c>
      <c r="I33">
        <f t="shared" si="1"/>
        <v>-100.43</v>
      </c>
      <c r="J33">
        <f t="shared" si="2"/>
        <v>7.476095693338813</v>
      </c>
      <c r="K33">
        <f>(I33-AVERAGE($I$10:I$51))^2</f>
        <v>20.404579591836868</v>
      </c>
      <c r="L33">
        <f t="shared" si="3"/>
        <v>-2.7342449951200081</v>
      </c>
    </row>
    <row r="34" spans="1:12" x14ac:dyDescent="0.3">
      <c r="A34" s="2">
        <v>27504</v>
      </c>
      <c r="B34">
        <v>111.33</v>
      </c>
      <c r="C34">
        <v>-60.33</v>
      </c>
      <c r="D34">
        <v>-61.42</v>
      </c>
      <c r="F34">
        <v>41273</v>
      </c>
      <c r="G34">
        <v>-94.86831665039</v>
      </c>
      <c r="H34" s="2">
        <f t="shared" si="0"/>
        <v>37987</v>
      </c>
      <c r="I34">
        <f t="shared" si="1"/>
        <v>-101.57</v>
      </c>
      <c r="J34">
        <f t="shared" si="2"/>
        <v>44.912559718439823</v>
      </c>
      <c r="K34">
        <f>(I34-AVERAGE($I$10:I$51))^2</f>
        <v>32.003265306122465</v>
      </c>
      <c r="L34">
        <f t="shared" si="3"/>
        <v>-6.7016833496099935</v>
      </c>
    </row>
    <row r="35" spans="1:12" x14ac:dyDescent="0.3">
      <c r="A35" s="2">
        <v>27519</v>
      </c>
      <c r="B35">
        <v>110.99</v>
      </c>
      <c r="C35">
        <v>-59.99</v>
      </c>
      <c r="D35">
        <v>-61.08</v>
      </c>
      <c r="F35">
        <v>41639</v>
      </c>
      <c r="G35">
        <v>-94.883918762210001</v>
      </c>
      <c r="H35" s="2">
        <f t="shared" si="0"/>
        <v>38353</v>
      </c>
      <c r="I35">
        <f t="shared" si="1"/>
        <v>-103.57</v>
      </c>
      <c r="J35">
        <f t="shared" si="2"/>
        <v>75.44800726948732</v>
      </c>
      <c r="K35">
        <f>(I35-AVERAGE($I$10:I$51))^2</f>
        <v>58.631836734693898</v>
      </c>
      <c r="L35">
        <f t="shared" si="3"/>
        <v>-8.6860812377899919</v>
      </c>
    </row>
    <row r="36" spans="1:12" x14ac:dyDescent="0.3">
      <c r="A36" s="2">
        <v>27524</v>
      </c>
      <c r="B36">
        <v>110.72</v>
      </c>
      <c r="C36">
        <v>-59.72</v>
      </c>
      <c r="D36">
        <v>-60.81</v>
      </c>
      <c r="F36">
        <v>42004</v>
      </c>
      <c r="G36">
        <v>-94.848541259770002</v>
      </c>
      <c r="H36" s="2">
        <f t="shared" si="0"/>
        <v>38718</v>
      </c>
      <c r="I36">
        <f t="shared" si="1"/>
        <v>-104.49</v>
      </c>
      <c r="J36">
        <f t="shared" si="2"/>
        <v>92.957726639557322</v>
      </c>
      <c r="K36">
        <f>(I36-AVERAGE($I$10:I$51))^2</f>
        <v>73.567379591836783</v>
      </c>
      <c r="L36">
        <f t="shared" si="3"/>
        <v>-9.6414587402299929</v>
      </c>
    </row>
    <row r="37" spans="1:12" x14ac:dyDescent="0.3">
      <c r="A37" s="2">
        <v>27529</v>
      </c>
      <c r="B37">
        <v>110.75</v>
      </c>
      <c r="C37">
        <v>-59.75</v>
      </c>
      <c r="D37">
        <v>-60.84</v>
      </c>
      <c r="F37">
        <v>42369</v>
      </c>
      <c r="G37">
        <v>-95.83888244629</v>
      </c>
      <c r="H37" s="2">
        <f t="shared" si="0"/>
        <v>39083</v>
      </c>
      <c r="I37">
        <f t="shared" si="1"/>
        <v>-106.21</v>
      </c>
      <c r="J37">
        <f t="shared" si="2"/>
        <v>107.56007931287155</v>
      </c>
      <c r="K37">
        <f>(I37-AVERAGE($I$10:I$51))^2</f>
        <v>106.0311510204082</v>
      </c>
      <c r="L37">
        <f t="shared" si="3"/>
        <v>-10.371117553709993</v>
      </c>
    </row>
    <row r="38" spans="1:12" x14ac:dyDescent="0.3">
      <c r="A38" s="2">
        <v>27534</v>
      </c>
      <c r="B38">
        <v>110.81</v>
      </c>
      <c r="C38">
        <v>-59.81</v>
      </c>
      <c r="D38">
        <v>-60.9</v>
      </c>
      <c r="F38">
        <v>42734</v>
      </c>
      <c r="G38">
        <v>-95.653106689449999</v>
      </c>
      <c r="H38" s="2">
        <f t="shared" si="0"/>
        <v>39448</v>
      </c>
      <c r="I38">
        <f t="shared" si="1"/>
        <v>-107.69</v>
      </c>
      <c r="J38">
        <f t="shared" si="2"/>
        <v>144.88680056956332</v>
      </c>
      <c r="K38">
        <f>(I38-AVERAGE($I$10:I$51))^2</f>
        <v>138.70109387755116</v>
      </c>
      <c r="L38">
        <f t="shared" si="3"/>
        <v>-12.036893310549999</v>
      </c>
    </row>
    <row r="39" spans="1:12" x14ac:dyDescent="0.3">
      <c r="A39" s="2">
        <v>27539</v>
      </c>
      <c r="B39">
        <v>110.86</v>
      </c>
      <c r="C39">
        <v>-59.86</v>
      </c>
      <c r="D39">
        <v>-60.95</v>
      </c>
      <c r="F39">
        <v>43100</v>
      </c>
      <c r="G39">
        <v>-99.02480316162</v>
      </c>
      <c r="H39" s="2">
        <f t="shared" si="0"/>
        <v>39814</v>
      </c>
      <c r="I39">
        <f t="shared" si="1"/>
        <v>-110.44</v>
      </c>
      <c r="J39">
        <f t="shared" si="2"/>
        <v>130.30671885896069</v>
      </c>
      <c r="K39">
        <f>(I39-AVERAGE($I$10:I$51))^2</f>
        <v>211.03787959183691</v>
      </c>
      <c r="L39">
        <f t="shared" si="3"/>
        <v>-11.415196838379998</v>
      </c>
    </row>
    <row r="40" spans="1:12" x14ac:dyDescent="0.3">
      <c r="A40" s="2">
        <v>27545</v>
      </c>
      <c r="B40">
        <v>110.91</v>
      </c>
      <c r="C40">
        <v>-59.91</v>
      </c>
      <c r="D40">
        <v>-61</v>
      </c>
      <c r="F40">
        <v>43465</v>
      </c>
      <c r="G40">
        <v>-101.0014038086</v>
      </c>
      <c r="H40" s="2">
        <f t="shared" si="0"/>
        <v>40179</v>
      </c>
      <c r="I40">
        <f t="shared" si="1"/>
        <v>-112.07</v>
      </c>
      <c r="J40">
        <f t="shared" si="2"/>
        <v>122.51382164827437</v>
      </c>
      <c r="K40">
        <f>(I40-AVERAGE($I$10:I$51))^2</f>
        <v>261.05326530612251</v>
      </c>
      <c r="L40">
        <f t="shared" si="3"/>
        <v>-11.06859619139999</v>
      </c>
    </row>
    <row r="41" spans="1:12" x14ac:dyDescent="0.3">
      <c r="A41" s="2">
        <v>27640</v>
      </c>
      <c r="B41">
        <v>112.34</v>
      </c>
      <c r="C41">
        <v>-61.34</v>
      </c>
      <c r="D41">
        <v>-62.43</v>
      </c>
      <c r="F41">
        <v>43830</v>
      </c>
      <c r="G41">
        <v>-102.55474853520001</v>
      </c>
      <c r="H41" s="2">
        <f t="shared" si="0"/>
        <v>40544</v>
      </c>
      <c r="I41">
        <f t="shared" si="1"/>
        <v>-113.34</v>
      </c>
      <c r="J41">
        <f t="shared" si="2"/>
        <v>116.3216491589705</v>
      </c>
      <c r="K41">
        <f>(I41-AVERAGE($I$10:I$51))^2</f>
        <v>303.70530816326573</v>
      </c>
      <c r="L41">
        <f t="shared" si="3"/>
        <v>-10.785251464799998</v>
      </c>
    </row>
    <row r="42" spans="1:12" x14ac:dyDescent="0.3">
      <c r="A42" s="2">
        <v>27739</v>
      </c>
      <c r="B42">
        <v>113.38</v>
      </c>
      <c r="C42">
        <v>-62.38</v>
      </c>
      <c r="D42">
        <v>-63.47</v>
      </c>
      <c r="F42">
        <v>44195</v>
      </c>
      <c r="G42">
        <v>-103.5283660889</v>
      </c>
      <c r="H42" s="2">
        <f t="shared" si="0"/>
        <v>40909</v>
      </c>
      <c r="I42">
        <f t="shared" si="1"/>
        <v>-113.19</v>
      </c>
      <c r="J42">
        <f t="shared" si="2"/>
        <v>93.34716983211743</v>
      </c>
      <c r="K42">
        <f>(I42-AVERAGE($I$10:I$51))^2</f>
        <v>298.49966530612267</v>
      </c>
      <c r="L42">
        <f t="shared" si="3"/>
        <v>-9.6616339110999974</v>
      </c>
    </row>
    <row r="43" spans="1:12" x14ac:dyDescent="0.3">
      <c r="A43" s="2">
        <v>27810</v>
      </c>
      <c r="B43">
        <v>112.59</v>
      </c>
      <c r="C43">
        <v>-61.59</v>
      </c>
      <c r="D43">
        <v>-62.68</v>
      </c>
      <c r="F43">
        <v>44561</v>
      </c>
      <c r="G43">
        <v>-104.6023483276</v>
      </c>
      <c r="H43" s="2">
        <f t="shared" si="0"/>
        <v>41275</v>
      </c>
      <c r="I43">
        <f t="shared" si="1"/>
        <v>-115.37</v>
      </c>
      <c r="J43">
        <f t="shared" si="2"/>
        <v>115.94232253813865</v>
      </c>
      <c r="K43">
        <f>(I43-AVERAGE($I$10:I$51))^2</f>
        <v>378.58040816326582</v>
      </c>
      <c r="L43">
        <f t="shared" si="3"/>
        <v>-10.767651672400007</v>
      </c>
    </row>
    <row r="44" spans="1:12" x14ac:dyDescent="0.3">
      <c r="A44" s="2">
        <v>27815</v>
      </c>
      <c r="B44">
        <v>112.63</v>
      </c>
      <c r="C44">
        <v>-61.63</v>
      </c>
      <c r="D44">
        <v>-62.72</v>
      </c>
      <c r="F44">
        <v>44926</v>
      </c>
      <c r="G44">
        <v>-104.88287353520001</v>
      </c>
      <c r="H44" s="2">
        <f t="shared" si="0"/>
        <v>41640</v>
      </c>
      <c r="I44">
        <f t="shared" si="1"/>
        <v>-116.83</v>
      </c>
      <c r="J44">
        <f t="shared" si="2"/>
        <v>142.73383076592438</v>
      </c>
      <c r="K44">
        <f>(I44-AVERAGE($I$10:I$51))^2</f>
        <v>437.52686530612272</v>
      </c>
      <c r="L44">
        <f t="shared" si="3"/>
        <v>-11.947126464799993</v>
      </c>
    </row>
    <row r="45" spans="1:12" x14ac:dyDescent="0.3">
      <c r="A45" s="2">
        <v>27818</v>
      </c>
      <c r="B45">
        <v>112.88</v>
      </c>
      <c r="C45">
        <v>-61.88</v>
      </c>
      <c r="D45">
        <v>-62.97</v>
      </c>
      <c r="F45">
        <v>45291</v>
      </c>
      <c r="G45">
        <v>-106.10837554930001</v>
      </c>
      <c r="H45" s="2">
        <f t="shared" si="0"/>
        <v>42005</v>
      </c>
      <c r="I45">
        <f t="shared" si="1"/>
        <v>-117.2</v>
      </c>
      <c r="J45">
        <f t="shared" si="2"/>
        <v>123.02413295536599</v>
      </c>
      <c r="K45">
        <f>(I45-AVERAGE($I$10:I$51))^2</f>
        <v>453.1424510204086</v>
      </c>
      <c r="L45">
        <f t="shared" si="3"/>
        <v>-11.091624450699996</v>
      </c>
    </row>
    <row r="46" spans="1:12" x14ac:dyDescent="0.3">
      <c r="A46" s="2">
        <v>27824</v>
      </c>
      <c r="B46">
        <v>112.9</v>
      </c>
      <c r="C46">
        <v>-61.9</v>
      </c>
      <c r="D46">
        <v>-62.99</v>
      </c>
      <c r="F46">
        <v>45656</v>
      </c>
      <c r="G46">
        <v>-105.0146331787</v>
      </c>
      <c r="H46" s="2">
        <f t="shared" si="0"/>
        <v>42370</v>
      </c>
      <c r="I46">
        <f t="shared" si="1"/>
        <v>-119.68</v>
      </c>
      <c r="J46">
        <f t="shared" si="2"/>
        <v>215.07298400328722</v>
      </c>
      <c r="K46">
        <f>(I46-AVERAGE($I$10:I$51))^2</f>
        <v>564.8770795918374</v>
      </c>
      <c r="L46">
        <f t="shared" si="3"/>
        <v>-14.665366821300012</v>
      </c>
    </row>
    <row r="47" spans="1:12" x14ac:dyDescent="0.3">
      <c r="A47" s="2">
        <v>27829</v>
      </c>
      <c r="B47">
        <v>113.15</v>
      </c>
      <c r="C47">
        <v>-62.15</v>
      </c>
      <c r="D47">
        <v>-63.24</v>
      </c>
      <c r="F47">
        <v>46022</v>
      </c>
      <c r="G47">
        <v>-102.9525375366</v>
      </c>
      <c r="H47" s="2">
        <f t="shared" si="0"/>
        <v>42736</v>
      </c>
      <c r="I47">
        <f t="shared" si="1"/>
        <v>-116.57</v>
      </c>
      <c r="J47">
        <f t="shared" si="2"/>
        <v>185.43528394210767</v>
      </c>
      <c r="K47">
        <f>(I47-AVERAGE($I$10:I$51))^2</f>
        <v>426.71755102040822</v>
      </c>
      <c r="L47">
        <f t="shared" si="3"/>
        <v>-13.617462463399988</v>
      </c>
    </row>
    <row r="48" spans="1:12" x14ac:dyDescent="0.3">
      <c r="A48" s="2">
        <v>27834</v>
      </c>
      <c r="B48">
        <v>113.22</v>
      </c>
      <c r="C48">
        <v>-62.22</v>
      </c>
      <c r="D48">
        <v>-63.31</v>
      </c>
      <c r="F48">
        <v>46387</v>
      </c>
      <c r="G48">
        <v>-101.21728515629999</v>
      </c>
      <c r="H48" s="2">
        <f t="shared" si="0"/>
        <v>43101</v>
      </c>
      <c r="I48">
        <f t="shared" si="1"/>
        <v>-115.98</v>
      </c>
      <c r="J48">
        <f t="shared" si="2"/>
        <v>217.9377495564006</v>
      </c>
      <c r="K48">
        <f>(I48-AVERAGE($I$10:I$51))^2</f>
        <v>402.69022244898008</v>
      </c>
      <c r="L48">
        <f t="shared" si="3"/>
        <v>-14.76271484370001</v>
      </c>
    </row>
    <row r="49" spans="1:12" x14ac:dyDescent="0.3">
      <c r="A49" s="2">
        <v>27839</v>
      </c>
      <c r="B49">
        <v>113.56</v>
      </c>
      <c r="C49">
        <v>-62.56</v>
      </c>
      <c r="D49">
        <v>-63.65</v>
      </c>
      <c r="F49">
        <v>46752</v>
      </c>
      <c r="G49">
        <v>-98.544303894039999</v>
      </c>
      <c r="H49" s="2">
        <f t="shared" si="0"/>
        <v>43466</v>
      </c>
      <c r="I49">
        <f t="shared" si="1"/>
        <v>-113.25</v>
      </c>
      <c r="J49">
        <f t="shared" si="2"/>
        <v>216.25749796084713</v>
      </c>
      <c r="K49">
        <f>(I49-AVERAGE($I$10:I$51))^2</f>
        <v>300.57652244897986</v>
      </c>
      <c r="L49">
        <f t="shared" si="3"/>
        <v>-14.705696105960001</v>
      </c>
    </row>
    <row r="50" spans="1:12" x14ac:dyDescent="0.3">
      <c r="A50" s="2">
        <v>27844</v>
      </c>
      <c r="B50">
        <v>113.66</v>
      </c>
      <c r="C50">
        <v>-62.66</v>
      </c>
      <c r="D50">
        <v>-63.75</v>
      </c>
      <c r="F50">
        <v>47117</v>
      </c>
      <c r="G50">
        <v>-98.064895629879999</v>
      </c>
      <c r="H50" s="2">
        <f t="shared" si="0"/>
        <v>43831</v>
      </c>
      <c r="I50">
        <f t="shared" si="1"/>
        <v>-113.91</v>
      </c>
      <c r="J50">
        <f t="shared" si="2"/>
        <v>251.06733249999584</v>
      </c>
      <c r="K50">
        <f>(I50-AVERAGE($I$10:I$51))^2</f>
        <v>323.89715102040833</v>
      </c>
      <c r="L50">
        <f t="shared" si="3"/>
        <v>-15.845104370119998</v>
      </c>
    </row>
    <row r="51" spans="1:12" x14ac:dyDescent="0.3">
      <c r="A51" s="2">
        <v>27850</v>
      </c>
      <c r="B51">
        <v>113.9</v>
      </c>
      <c r="C51">
        <v>-62.9</v>
      </c>
      <c r="D51">
        <v>-63.99</v>
      </c>
      <c r="F51">
        <v>47483</v>
      </c>
      <c r="G51">
        <v>-102.94915771479999</v>
      </c>
      <c r="H51" s="2">
        <f t="shared" si="0"/>
        <v>44197</v>
      </c>
      <c r="I51">
        <f t="shared" si="1"/>
        <v>-112.98</v>
      </c>
      <c r="J51">
        <f t="shared" si="2"/>
        <v>100.61779695055654</v>
      </c>
      <c r="K51">
        <f>(I51-AVERAGE($I$10:I$51))^2</f>
        <v>291.28736530612287</v>
      </c>
      <c r="L51">
        <f t="shared" si="3"/>
        <v>-10.030842285200009</v>
      </c>
    </row>
    <row r="52" spans="1:12" x14ac:dyDescent="0.3">
      <c r="A52" s="2">
        <v>27855</v>
      </c>
      <c r="B52">
        <v>113.9</v>
      </c>
      <c r="C52">
        <v>-62.9</v>
      </c>
      <c r="D52">
        <v>-63.99</v>
      </c>
      <c r="F52">
        <v>47848</v>
      </c>
      <c r="G52">
        <v>-105.7924194336</v>
      </c>
      <c r="H52" s="2">
        <f t="shared" si="0"/>
        <v>44562</v>
      </c>
      <c r="I52">
        <f t="shared" si="1"/>
        <v>-113.35</v>
      </c>
      <c r="J52">
        <f t="shared" si="2"/>
        <v>57.117024017626818</v>
      </c>
      <c r="K52">
        <f>(I52-AVERAGE($I$10:I$51))^2</f>
        <v>304.05395102040825</v>
      </c>
      <c r="L52">
        <f t="shared" si="3"/>
        <v>-7.5575805663999915</v>
      </c>
    </row>
    <row r="53" spans="1:12" x14ac:dyDescent="0.3">
      <c r="A53" s="2">
        <v>27860</v>
      </c>
      <c r="B53">
        <v>114.18</v>
      </c>
      <c r="C53">
        <v>-63.18</v>
      </c>
      <c r="D53">
        <v>-64.27</v>
      </c>
      <c r="F53">
        <v>48213</v>
      </c>
      <c r="G53">
        <v>-108.3575973511</v>
      </c>
      <c r="H53" s="2">
        <f t="shared" si="0"/>
        <v>44927</v>
      </c>
      <c r="I53">
        <f t="shared" si="1"/>
        <v>-113.35</v>
      </c>
      <c r="J53">
        <f t="shared" si="2"/>
        <v>24.924084208743707</v>
      </c>
      <c r="K53">
        <f>(I53-AVERAGE($I$10:I$51))^2</f>
        <v>304.05395102040825</v>
      </c>
      <c r="L53">
        <f t="shared" si="3"/>
        <v>-4.9924026488999971</v>
      </c>
    </row>
    <row r="54" spans="1:12" x14ac:dyDescent="0.3">
      <c r="A54" s="2">
        <v>27865</v>
      </c>
      <c r="B54">
        <v>114.37</v>
      </c>
      <c r="C54">
        <v>-63.37</v>
      </c>
      <c r="D54">
        <v>-64.459999999999894</v>
      </c>
      <c r="F54">
        <v>48578</v>
      </c>
      <c r="G54">
        <v>-110.7160110474</v>
      </c>
      <c r="H54" s="2">
        <f t="shared" si="0"/>
        <v>45292</v>
      </c>
      <c r="I54">
        <f t="shared" si="1"/>
        <v>-113.35</v>
      </c>
      <c r="J54">
        <f t="shared" si="2"/>
        <v>6.9378978024188038</v>
      </c>
      <c r="K54">
        <f>(I54-AVERAGE($I$10:I$51))^2</f>
        <v>304.05395102040825</v>
      </c>
      <c r="L54">
        <f t="shared" si="3"/>
        <v>-2.6339889525999922</v>
      </c>
    </row>
    <row r="55" spans="1:12" x14ac:dyDescent="0.3">
      <c r="A55" s="2">
        <v>27870</v>
      </c>
      <c r="B55">
        <v>114.37</v>
      </c>
      <c r="C55">
        <v>-63.37</v>
      </c>
      <c r="D55">
        <v>-64.459999999999894</v>
      </c>
      <c r="F55">
        <v>48944</v>
      </c>
      <c r="G55">
        <v>-112.85633087159999</v>
      </c>
      <c r="H55" s="2">
        <f t="shared" si="0"/>
        <v>45658</v>
      </c>
      <c r="I55">
        <f t="shared" si="1"/>
        <v>-113.35</v>
      </c>
      <c r="J55">
        <f t="shared" si="2"/>
        <v>0.24370920833521623</v>
      </c>
      <c r="K55">
        <f>(I55-AVERAGE($I$10:I$51))^2</f>
        <v>304.05395102040825</v>
      </c>
      <c r="L55">
        <f t="shared" si="3"/>
        <v>-0.49366912840000055</v>
      </c>
    </row>
    <row r="56" spans="1:12" x14ac:dyDescent="0.3">
      <c r="A56" s="2">
        <v>27875</v>
      </c>
      <c r="B56">
        <v>114.37</v>
      </c>
      <c r="C56">
        <v>-63.37</v>
      </c>
      <c r="D56">
        <v>-64.459999999999894</v>
      </c>
      <c r="F56">
        <v>49309</v>
      </c>
      <c r="G56">
        <v>-115.03791809080001</v>
      </c>
      <c r="H56" s="2">
        <f t="shared" si="0"/>
        <v>46023</v>
      </c>
      <c r="I56">
        <f t="shared" si="1"/>
        <v>-113.35</v>
      </c>
      <c r="J56">
        <f t="shared" si="2"/>
        <v>2.8490674812499539</v>
      </c>
      <c r="K56">
        <f>(I56-AVERAGE($I$10:I$51))^2</f>
        <v>304.05395102040825</v>
      </c>
      <c r="L56">
        <f t="shared" si="3"/>
        <v>1.6879180908000109</v>
      </c>
    </row>
    <row r="57" spans="1:12" x14ac:dyDescent="0.3">
      <c r="A57" s="2">
        <v>27880</v>
      </c>
      <c r="B57">
        <v>114.42</v>
      </c>
      <c r="C57">
        <v>-63.42</v>
      </c>
      <c r="D57">
        <v>-64.510000000000005</v>
      </c>
      <c r="F57">
        <v>49674</v>
      </c>
      <c r="G57">
        <v>-115.9041900635</v>
      </c>
      <c r="H57" s="2">
        <f t="shared" si="0"/>
        <v>46388</v>
      </c>
      <c r="I57">
        <f t="shared" si="1"/>
        <v>-113.35</v>
      </c>
      <c r="J57">
        <f t="shared" si="2"/>
        <v>6.5238868804821433</v>
      </c>
      <c r="K57">
        <f>(I57-AVERAGE($I$10:I$51))^2</f>
        <v>304.05395102040825</v>
      </c>
      <c r="L57">
        <f t="shared" si="3"/>
        <v>2.5541900635000019</v>
      </c>
    </row>
    <row r="58" spans="1:12" x14ac:dyDescent="0.3">
      <c r="A58" s="2">
        <v>27885</v>
      </c>
      <c r="B58">
        <v>114.44</v>
      </c>
      <c r="C58">
        <v>-63.44</v>
      </c>
      <c r="D58">
        <v>-64.53</v>
      </c>
      <c r="F58">
        <v>50039</v>
      </c>
      <c r="G58">
        <v>-117.2350158691</v>
      </c>
      <c r="H58" s="2">
        <f t="shared" si="0"/>
        <v>46753</v>
      </c>
      <c r="I58">
        <f t="shared" si="1"/>
        <v>-113.35</v>
      </c>
      <c r="J58">
        <f t="shared" si="2"/>
        <v>15.093348303158843</v>
      </c>
      <c r="K58">
        <f>(I58-AVERAGE($I$10:I$51))^2</f>
        <v>304.05395102040825</v>
      </c>
      <c r="L58">
        <f t="shared" si="3"/>
        <v>3.8850158691000019</v>
      </c>
    </row>
    <row r="59" spans="1:12" x14ac:dyDescent="0.3">
      <c r="A59" s="2">
        <v>27890</v>
      </c>
      <c r="B59">
        <v>114.6</v>
      </c>
      <c r="C59">
        <v>-63.6</v>
      </c>
      <c r="D59">
        <v>-64.69</v>
      </c>
      <c r="F59">
        <v>50405</v>
      </c>
      <c r="G59">
        <v>-118.5097808838</v>
      </c>
      <c r="H59" s="2">
        <f t="shared" si="0"/>
        <v>47119</v>
      </c>
      <c r="I59">
        <f t="shared" si="1"/>
        <v>-113.35</v>
      </c>
      <c r="J59">
        <f t="shared" si="2"/>
        <v>26.623338768828017</v>
      </c>
      <c r="K59">
        <f>(I59-AVERAGE($I$10:I$51))^2</f>
        <v>304.05395102040825</v>
      </c>
      <c r="L59">
        <f t="shared" si="3"/>
        <v>5.1597808838000105</v>
      </c>
    </row>
    <row r="60" spans="1:12" x14ac:dyDescent="0.3">
      <c r="A60" s="2">
        <v>27895</v>
      </c>
      <c r="B60">
        <v>114.75</v>
      </c>
      <c r="C60">
        <v>-63.75</v>
      </c>
      <c r="D60">
        <v>-64.84</v>
      </c>
      <c r="F60">
        <v>50770</v>
      </c>
      <c r="G60">
        <v>-119.6705245972</v>
      </c>
      <c r="H60" s="2">
        <f t="shared" si="0"/>
        <v>47484</v>
      </c>
      <c r="I60">
        <f t="shared" si="1"/>
        <v>-113.35</v>
      </c>
      <c r="J60">
        <f t="shared" si="2"/>
        <v>39.949031183810291</v>
      </c>
      <c r="K60">
        <f>(I60-AVERAGE($I$10:I$51))^2</f>
        <v>304.05395102040825</v>
      </c>
      <c r="L60">
        <f t="shared" si="3"/>
        <v>6.3205245972000057</v>
      </c>
    </row>
    <row r="61" spans="1:12" x14ac:dyDescent="0.3">
      <c r="A61" s="2">
        <v>27900</v>
      </c>
      <c r="B61">
        <v>114.75</v>
      </c>
      <c r="C61">
        <v>-63.75</v>
      </c>
      <c r="D61">
        <v>-64.84</v>
      </c>
      <c r="F61">
        <v>51135</v>
      </c>
      <c r="G61">
        <v>-120.73453521730001</v>
      </c>
      <c r="H61" s="2">
        <f t="shared" si="0"/>
        <v>47849</v>
      </c>
      <c r="I61">
        <f t="shared" si="1"/>
        <v>-113.35</v>
      </c>
      <c r="J61">
        <f t="shared" si="2"/>
        <v>54.531360375544139</v>
      </c>
      <c r="K61">
        <f>(I61-AVERAGE($I$10:I$51))^2</f>
        <v>304.05395102040825</v>
      </c>
      <c r="L61">
        <f t="shared" si="3"/>
        <v>7.3845352173000123</v>
      </c>
    </row>
    <row r="62" spans="1:12" x14ac:dyDescent="0.3">
      <c r="A62" s="2">
        <v>27905</v>
      </c>
      <c r="B62">
        <v>114.75</v>
      </c>
      <c r="C62">
        <v>-63.75</v>
      </c>
      <c r="D62">
        <v>-64.84</v>
      </c>
      <c r="F62">
        <v>51500</v>
      </c>
      <c r="G62">
        <v>-121.7178268433</v>
      </c>
      <c r="H62" s="2">
        <f t="shared" si="0"/>
        <v>48214</v>
      </c>
      <c r="I62">
        <f t="shared" si="1"/>
        <v>-113.35</v>
      </c>
      <c r="J62">
        <f t="shared" si="2"/>
        <v>70.020526079452182</v>
      </c>
      <c r="K62">
        <f>(I62-AVERAGE($I$10:I$51))^2</f>
        <v>304.05395102040825</v>
      </c>
      <c r="L62">
        <f t="shared" si="3"/>
        <v>8.3678268433000085</v>
      </c>
    </row>
    <row r="63" spans="1:12" x14ac:dyDescent="0.3">
      <c r="A63" s="2">
        <v>27911</v>
      </c>
      <c r="B63">
        <v>114.75</v>
      </c>
      <c r="C63">
        <v>-63.75</v>
      </c>
      <c r="D63">
        <v>-64.84</v>
      </c>
      <c r="F63">
        <v>51866</v>
      </c>
      <c r="G63">
        <v>-116.4424667358</v>
      </c>
      <c r="H63" s="2">
        <f t="shared" si="0"/>
        <v>48580</v>
      </c>
      <c r="I63">
        <f t="shared" si="1"/>
        <v>-113.35</v>
      </c>
      <c r="J63">
        <f t="shared" si="2"/>
        <v>9.5633505120295208</v>
      </c>
      <c r="K63">
        <f>(I63-AVERAGE($I$10:I$51))^2</f>
        <v>304.05395102040825</v>
      </c>
      <c r="L63">
        <f t="shared" si="3"/>
        <v>3.0924667358000022</v>
      </c>
    </row>
    <row r="64" spans="1:12" x14ac:dyDescent="0.3">
      <c r="A64" s="2">
        <v>27916</v>
      </c>
      <c r="B64">
        <v>114.75</v>
      </c>
      <c r="C64">
        <v>-63.75</v>
      </c>
      <c r="D64">
        <v>-64.84</v>
      </c>
      <c r="F64">
        <v>52231</v>
      </c>
      <c r="G64">
        <v>-114.3235092163</v>
      </c>
      <c r="H64" s="2">
        <f t="shared" si="0"/>
        <v>48945</v>
      </c>
      <c r="I64">
        <f t="shared" si="1"/>
        <v>-113.35</v>
      </c>
      <c r="J64">
        <f t="shared" si="2"/>
        <v>0.94772019422104381</v>
      </c>
      <c r="K64">
        <f>(I64-AVERAGE($I$10:I$51))^2</f>
        <v>304.05395102040825</v>
      </c>
      <c r="L64">
        <f t="shared" si="3"/>
        <v>0.97350921630000187</v>
      </c>
    </row>
    <row r="65" spans="1:12" x14ac:dyDescent="0.3">
      <c r="A65" s="2">
        <v>27953</v>
      </c>
      <c r="B65">
        <v>114.92</v>
      </c>
      <c r="C65">
        <v>-63.92</v>
      </c>
      <c r="D65">
        <v>-65.010000000000005</v>
      </c>
      <c r="F65">
        <v>52596</v>
      </c>
      <c r="G65">
        <v>-112.9695358276</v>
      </c>
      <c r="H65" s="2">
        <f t="shared" si="0"/>
        <v>49310</v>
      </c>
      <c r="I65">
        <f t="shared" si="1"/>
        <v>-113.35</v>
      </c>
      <c r="J65">
        <f t="shared" si="2"/>
        <v>0.1447529864800142</v>
      </c>
      <c r="K65">
        <f>(I65-AVERAGE($I$10:I$51))^2</f>
        <v>304.05395102040825</v>
      </c>
      <c r="L65">
        <f t="shared" si="3"/>
        <v>-0.38046417239999641</v>
      </c>
    </row>
    <row r="66" spans="1:12" x14ac:dyDescent="0.3">
      <c r="A66" s="2">
        <v>27976</v>
      </c>
      <c r="B66">
        <v>114.79</v>
      </c>
      <c r="C66">
        <v>-63.79</v>
      </c>
      <c r="D66">
        <v>-64.88</v>
      </c>
      <c r="F66">
        <v>52961</v>
      </c>
      <c r="G66">
        <v>-111.98742675779999</v>
      </c>
      <c r="H66" s="2">
        <f t="shared" si="0"/>
        <v>49675</v>
      </c>
      <c r="I66">
        <f t="shared" si="1"/>
        <v>-113.35</v>
      </c>
      <c r="J66">
        <f t="shared" si="2"/>
        <v>1.8566058403594194</v>
      </c>
      <c r="K66">
        <f>(I66-AVERAGE($I$10:I$51))^2</f>
        <v>304.05395102040825</v>
      </c>
      <c r="L66">
        <f t="shared" si="3"/>
        <v>-1.3625732421999999</v>
      </c>
    </row>
    <row r="67" spans="1:12" x14ac:dyDescent="0.3">
      <c r="A67" s="2">
        <v>28038</v>
      </c>
      <c r="B67">
        <v>115.1</v>
      </c>
      <c r="C67">
        <v>-64.099999999999895</v>
      </c>
      <c r="D67">
        <v>-65.19</v>
      </c>
      <c r="F67">
        <v>53327</v>
      </c>
      <c r="G67">
        <v>-111.24713134770001</v>
      </c>
      <c r="H67" s="2">
        <f t="shared" si="0"/>
        <v>50041</v>
      </c>
      <c r="I67">
        <f t="shared" si="1"/>
        <v>-113.35</v>
      </c>
      <c r="J67">
        <f t="shared" si="2"/>
        <v>4.4220565688259725</v>
      </c>
      <c r="K67">
        <f>(I67-AVERAGE($I$10:I$51))^2</f>
        <v>304.05395102040825</v>
      </c>
      <c r="L67">
        <f t="shared" si="3"/>
        <v>-2.1028686522999891</v>
      </c>
    </row>
    <row r="68" spans="1:12" x14ac:dyDescent="0.3">
      <c r="A68" s="2">
        <v>28082</v>
      </c>
      <c r="B68">
        <v>114.83</v>
      </c>
      <c r="C68">
        <v>-63.83</v>
      </c>
      <c r="D68">
        <v>-64.92</v>
      </c>
      <c r="F68">
        <v>53692</v>
      </c>
      <c r="G68">
        <v>-110.6839523315</v>
      </c>
      <c r="H68" s="2">
        <f t="shared" ref="H68:H82" si="4">$H$2+F68-$F$2+1</f>
        <v>50406</v>
      </c>
      <c r="I68">
        <f t="shared" ref="I68:I82" si="5">IFERROR(VLOOKUP(H68,A:D,4,FALSE),IFERROR(VLOOKUP(H68,A:D,4),0))</f>
        <v>-113.35</v>
      </c>
      <c r="J68">
        <f t="shared" si="2"/>
        <v>7.1078101707142816</v>
      </c>
      <c r="K68">
        <f>(I68-AVERAGE($I$10:I$51))^2</f>
        <v>304.05395102040825</v>
      </c>
      <c r="L68">
        <f t="shared" si="3"/>
        <v>-2.6660476684999992</v>
      </c>
    </row>
    <row r="69" spans="1:12" x14ac:dyDescent="0.3">
      <c r="A69" s="2">
        <v>28208</v>
      </c>
      <c r="B69">
        <v>116.45</v>
      </c>
      <c r="C69">
        <v>-65.45</v>
      </c>
      <c r="D69">
        <v>-66.540000000000006</v>
      </c>
      <c r="F69">
        <v>54057</v>
      </c>
      <c r="G69">
        <v>-110.2533416748</v>
      </c>
      <c r="H69" s="2">
        <f t="shared" si="4"/>
        <v>50771</v>
      </c>
      <c r="I69">
        <f t="shared" si="5"/>
        <v>-113.35</v>
      </c>
      <c r="J69">
        <f t="shared" si="2"/>
        <v>9.5892927830304462</v>
      </c>
      <c r="K69">
        <f>(I69-AVERAGE($I$10:I$51))^2</f>
        <v>304.05395102040825</v>
      </c>
      <c r="L69">
        <f t="shared" si="3"/>
        <v>-3.0966583251999964</v>
      </c>
    </row>
    <row r="70" spans="1:12" x14ac:dyDescent="0.3">
      <c r="A70" s="2">
        <v>28376</v>
      </c>
      <c r="B70">
        <v>117.3</v>
      </c>
      <c r="C70">
        <v>-66.3</v>
      </c>
      <c r="D70">
        <v>-67.39</v>
      </c>
      <c r="F70">
        <v>54422</v>
      </c>
      <c r="G70">
        <v>-109.9251327515</v>
      </c>
      <c r="H70" s="2">
        <f t="shared" si="4"/>
        <v>51136</v>
      </c>
      <c r="I70">
        <f t="shared" si="5"/>
        <v>-113.35</v>
      </c>
      <c r="J70">
        <f t="shared" si="2"/>
        <v>11.729715669847913</v>
      </c>
      <c r="K70">
        <f>(I70-AVERAGE($I$10:I$51))^2</f>
        <v>304.05395102040825</v>
      </c>
      <c r="L70">
        <f t="shared" si="3"/>
        <v>-3.4248672484999929</v>
      </c>
    </row>
    <row r="71" spans="1:12" x14ac:dyDescent="0.3">
      <c r="A71" s="2">
        <v>28403</v>
      </c>
      <c r="B71">
        <v>117.87</v>
      </c>
      <c r="C71">
        <v>-66.87</v>
      </c>
      <c r="D71">
        <v>-67.959999999999894</v>
      </c>
      <c r="F71">
        <v>54788</v>
      </c>
      <c r="G71">
        <v>-109.67710876460001</v>
      </c>
      <c r="H71" s="2">
        <f t="shared" si="4"/>
        <v>51502</v>
      </c>
      <c r="I71">
        <f t="shared" si="5"/>
        <v>-113.35</v>
      </c>
      <c r="J71">
        <f t="shared" si="2"/>
        <v>13.490130027078045</v>
      </c>
      <c r="K71">
        <f>(I71-AVERAGE($I$10:I$51))^2</f>
        <v>304.05395102040825</v>
      </c>
      <c r="L71">
        <f t="shared" si="3"/>
        <v>-3.6728912353999874</v>
      </c>
    </row>
    <row r="72" spans="1:12" x14ac:dyDescent="0.3">
      <c r="A72" s="2">
        <v>28439</v>
      </c>
      <c r="B72">
        <v>117.39</v>
      </c>
      <c r="C72">
        <v>-66.39</v>
      </c>
      <c r="D72">
        <v>-67.48</v>
      </c>
      <c r="F72">
        <v>55153</v>
      </c>
      <c r="G72">
        <v>-109.4945678711</v>
      </c>
      <c r="H72" s="2">
        <f t="shared" si="4"/>
        <v>51867</v>
      </c>
      <c r="I72">
        <f t="shared" si="5"/>
        <v>-113.35</v>
      </c>
      <c r="J72">
        <f t="shared" si="2"/>
        <v>14.864356900554322</v>
      </c>
      <c r="K72">
        <f>(I72-AVERAGE($I$10:I$51))^2</f>
        <v>304.05395102040825</v>
      </c>
      <c r="L72">
        <f t="shared" si="3"/>
        <v>-3.8554321288999915</v>
      </c>
    </row>
    <row r="73" spans="1:12" x14ac:dyDescent="0.3">
      <c r="A73" s="2">
        <v>28524</v>
      </c>
      <c r="B73">
        <v>117.32</v>
      </c>
      <c r="C73">
        <v>-66.319999999999894</v>
      </c>
      <c r="D73">
        <v>-67.41</v>
      </c>
      <c r="F73">
        <v>55518</v>
      </c>
      <c r="G73">
        <v>-109.36409759519999</v>
      </c>
      <c r="H73" s="2">
        <f t="shared" si="4"/>
        <v>52232</v>
      </c>
      <c r="I73">
        <f t="shared" si="5"/>
        <v>-113.35</v>
      </c>
      <c r="J73">
        <f t="shared" si="2"/>
        <v>15.887417980590429</v>
      </c>
      <c r="K73">
        <f>(I73-AVERAGE($I$10:I$51))^2</f>
        <v>304.05395102040825</v>
      </c>
      <c r="L73">
        <f t="shared" si="3"/>
        <v>-3.9859024048000009</v>
      </c>
    </row>
    <row r="74" spans="1:12" x14ac:dyDescent="0.3">
      <c r="A74" s="2">
        <v>28563</v>
      </c>
      <c r="B74">
        <v>119.71</v>
      </c>
      <c r="C74">
        <v>-68.709999999999894</v>
      </c>
      <c r="D74">
        <v>-69.8</v>
      </c>
      <c r="F74">
        <v>55883</v>
      </c>
      <c r="G74">
        <v>-109.2759780884</v>
      </c>
      <c r="H74" s="2">
        <f t="shared" si="4"/>
        <v>52597</v>
      </c>
      <c r="I74">
        <f t="shared" si="5"/>
        <v>-113.35</v>
      </c>
      <c r="J74">
        <f t="shared" si="2"/>
        <v>16.597654536196913</v>
      </c>
      <c r="K74">
        <f>(I74-AVERAGE($I$10:I$51))^2</f>
        <v>304.05395102040825</v>
      </c>
      <c r="L74">
        <f t="shared" si="3"/>
        <v>-4.0740219115999992</v>
      </c>
    </row>
    <row r="75" spans="1:12" x14ac:dyDescent="0.3">
      <c r="A75" s="2">
        <v>28628</v>
      </c>
      <c r="B75">
        <v>115.61</v>
      </c>
      <c r="C75">
        <v>-64.61</v>
      </c>
      <c r="D75">
        <v>-65.7</v>
      </c>
      <c r="F75">
        <v>56249</v>
      </c>
      <c r="G75">
        <v>-109.2230224609</v>
      </c>
      <c r="H75" s="2">
        <f t="shared" si="4"/>
        <v>52963</v>
      </c>
      <c r="I75">
        <f t="shared" si="5"/>
        <v>-113.35</v>
      </c>
      <c r="J75">
        <f t="shared" ref="J75:J82" si="6">(I75-G75)^2</f>
        <v>17.031943608235867</v>
      </c>
      <c r="K75">
        <f>(I75-AVERAGE($I$10:I$51))^2</f>
        <v>304.05395102040825</v>
      </c>
      <c r="L75">
        <f t="shared" ref="L75:L82" si="7">(I75-G75)</f>
        <v>-4.1269775390999968</v>
      </c>
    </row>
    <row r="76" spans="1:12" x14ac:dyDescent="0.3">
      <c r="A76" s="2">
        <v>28719</v>
      </c>
      <c r="B76">
        <v>117.4</v>
      </c>
      <c r="C76">
        <v>-66.400000000000006</v>
      </c>
      <c r="D76">
        <v>-67.489999999999895</v>
      </c>
      <c r="F76">
        <v>56614</v>
      </c>
      <c r="G76">
        <v>-109.198928833</v>
      </c>
      <c r="H76" s="2">
        <f t="shared" si="4"/>
        <v>53328</v>
      </c>
      <c r="I76">
        <f t="shared" si="5"/>
        <v>-113.35</v>
      </c>
      <c r="J76">
        <f t="shared" si="6"/>
        <v>17.231391833498723</v>
      </c>
      <c r="K76">
        <f>(I76-AVERAGE($I$10:I$51))^2</f>
        <v>304.05395102040825</v>
      </c>
      <c r="L76">
        <f t="shared" si="7"/>
        <v>-4.1510711669999978</v>
      </c>
    </row>
    <row r="77" spans="1:12" x14ac:dyDescent="0.3">
      <c r="A77" s="2">
        <v>28768</v>
      </c>
      <c r="B77">
        <v>118.5</v>
      </c>
      <c r="C77">
        <v>-67.5</v>
      </c>
      <c r="D77">
        <v>-68.59</v>
      </c>
      <c r="F77">
        <v>56979</v>
      </c>
      <c r="G77">
        <v>-109.19887542719999</v>
      </c>
      <c r="H77" s="2">
        <f t="shared" si="4"/>
        <v>53693</v>
      </c>
      <c r="I77">
        <f t="shared" si="5"/>
        <v>-113.35</v>
      </c>
      <c r="J77">
        <f t="shared" si="6"/>
        <v>17.231835218903989</v>
      </c>
      <c r="K77">
        <f>(I77-AVERAGE($I$10:I$51))^2</f>
        <v>304.05395102040825</v>
      </c>
      <c r="L77">
        <f t="shared" si="7"/>
        <v>-4.1511245728000006</v>
      </c>
    </row>
    <row r="78" spans="1:12" x14ac:dyDescent="0.3">
      <c r="A78" s="2">
        <v>28801</v>
      </c>
      <c r="B78">
        <v>118.65</v>
      </c>
      <c r="C78">
        <v>-67.650000000000006</v>
      </c>
      <c r="D78">
        <v>-68.739999999999895</v>
      </c>
      <c r="F78">
        <v>57344</v>
      </c>
      <c r="G78">
        <v>-109.2187957764</v>
      </c>
      <c r="H78" s="2">
        <f t="shared" si="4"/>
        <v>54058</v>
      </c>
      <c r="I78">
        <f t="shared" si="5"/>
        <v>-113.35</v>
      </c>
      <c r="J78">
        <f t="shared" si="6"/>
        <v>17.06684833709043</v>
      </c>
      <c r="K78">
        <f>(I78-AVERAGE($I$10:I$51))^2</f>
        <v>304.05395102040825</v>
      </c>
      <c r="L78">
        <f t="shared" si="7"/>
        <v>-4.131204223599994</v>
      </c>
    </row>
    <row r="79" spans="1:12" x14ac:dyDescent="0.3">
      <c r="A79" s="2">
        <v>28829</v>
      </c>
      <c r="B79">
        <v>118</v>
      </c>
      <c r="C79">
        <v>-67</v>
      </c>
      <c r="D79">
        <v>-68.09</v>
      </c>
      <c r="F79">
        <v>57710</v>
      </c>
      <c r="G79">
        <v>-109.255569458</v>
      </c>
      <c r="H79" s="2">
        <f t="shared" si="4"/>
        <v>54424</v>
      </c>
      <c r="I79">
        <f t="shared" si="5"/>
        <v>-113.35</v>
      </c>
      <c r="J79">
        <f t="shared" si="6"/>
        <v>16.764361463262397</v>
      </c>
      <c r="K79">
        <f>(I79-AVERAGE($I$10:I$51))^2</f>
        <v>304.05395102040825</v>
      </c>
      <c r="L79">
        <f t="shared" si="7"/>
        <v>-4.0944305419999978</v>
      </c>
    </row>
    <row r="80" spans="1:12" x14ac:dyDescent="0.3">
      <c r="A80" s="2">
        <v>28880</v>
      </c>
      <c r="B80">
        <v>118.1</v>
      </c>
      <c r="C80">
        <v>-67.099999999999895</v>
      </c>
      <c r="D80">
        <v>-68.19</v>
      </c>
      <c r="F80">
        <v>58075</v>
      </c>
      <c r="G80">
        <v>-109.3060531616</v>
      </c>
      <c r="H80" s="2">
        <f t="shared" si="4"/>
        <v>54789</v>
      </c>
      <c r="I80">
        <f t="shared" si="5"/>
        <v>-113.35</v>
      </c>
      <c r="J80">
        <f t="shared" si="6"/>
        <v>16.353506031805271</v>
      </c>
      <c r="K80">
        <f>(I80-AVERAGE($I$10:I$51))^2</f>
        <v>304.05395102040825</v>
      </c>
      <c r="L80">
        <f t="shared" si="7"/>
        <v>-4.0439468383999895</v>
      </c>
    </row>
    <row r="81" spans="1:12" x14ac:dyDescent="0.3">
      <c r="A81" s="2">
        <v>28916</v>
      </c>
      <c r="B81">
        <v>122</v>
      </c>
      <c r="C81">
        <v>-71</v>
      </c>
      <c r="D81">
        <v>-72.09</v>
      </c>
      <c r="F81">
        <v>61727</v>
      </c>
      <c r="G81">
        <v>-110.2173156738</v>
      </c>
      <c r="H81" s="2">
        <f t="shared" si="4"/>
        <v>58441</v>
      </c>
      <c r="I81">
        <f t="shared" si="5"/>
        <v>-113.35</v>
      </c>
      <c r="J81">
        <f t="shared" si="6"/>
        <v>9.8137110876191009</v>
      </c>
      <c r="K81">
        <f>(I81-AVERAGE($I$10:I$51))^2</f>
        <v>304.05395102040825</v>
      </c>
      <c r="L81">
        <f t="shared" si="7"/>
        <v>-3.1326843261999926</v>
      </c>
    </row>
    <row r="82" spans="1:12" x14ac:dyDescent="0.3">
      <c r="A82" s="2">
        <v>28927</v>
      </c>
      <c r="B82">
        <v>118.7</v>
      </c>
      <c r="C82">
        <v>-67.7</v>
      </c>
      <c r="D82">
        <v>-68.790000000000006</v>
      </c>
      <c r="F82">
        <v>65380</v>
      </c>
      <c r="G82">
        <v>-111.34429168699999</v>
      </c>
      <c r="H82" s="2">
        <f t="shared" si="4"/>
        <v>62094</v>
      </c>
      <c r="I82">
        <f t="shared" si="5"/>
        <v>-113.35</v>
      </c>
      <c r="J82">
        <f t="shared" si="6"/>
        <v>4.0228658368373038</v>
      </c>
      <c r="K82">
        <f>(I82-AVERAGE($I$10:I$51))^2</f>
        <v>304.05395102040825</v>
      </c>
      <c r="L82">
        <f t="shared" si="7"/>
        <v>-2.0057083129999995</v>
      </c>
    </row>
    <row r="83" spans="1:12" x14ac:dyDescent="0.3">
      <c r="A83" s="2">
        <v>28947</v>
      </c>
      <c r="B83">
        <v>119.09</v>
      </c>
      <c r="C83">
        <v>-68.09</v>
      </c>
      <c r="D83">
        <v>-69.180000000000007</v>
      </c>
    </row>
    <row r="84" spans="1:12" x14ac:dyDescent="0.3">
      <c r="A84" s="2">
        <v>28977</v>
      </c>
      <c r="B84">
        <v>119.34</v>
      </c>
      <c r="C84">
        <v>-68.34</v>
      </c>
      <c r="D84">
        <v>-69.430000000000007</v>
      </c>
    </row>
    <row r="85" spans="1:12" x14ac:dyDescent="0.3">
      <c r="A85" s="2">
        <v>29004</v>
      </c>
      <c r="B85">
        <v>119.27</v>
      </c>
      <c r="C85">
        <v>-68.27</v>
      </c>
      <c r="D85">
        <v>-69.36</v>
      </c>
    </row>
    <row r="86" spans="1:12" x14ac:dyDescent="0.3">
      <c r="A86" s="2">
        <v>29133</v>
      </c>
      <c r="B86">
        <v>119.27</v>
      </c>
      <c r="C86">
        <v>-68.27</v>
      </c>
      <c r="D86">
        <v>-69.36</v>
      </c>
    </row>
    <row r="87" spans="1:12" x14ac:dyDescent="0.3">
      <c r="A87" s="2">
        <v>29195</v>
      </c>
      <c r="B87">
        <v>119.23</v>
      </c>
      <c r="C87">
        <v>-68.23</v>
      </c>
      <c r="D87">
        <v>-69.319999999999894</v>
      </c>
    </row>
    <row r="88" spans="1:12" x14ac:dyDescent="0.3">
      <c r="A88" s="2">
        <v>29248</v>
      </c>
      <c r="B88">
        <v>119.18</v>
      </c>
      <c r="C88">
        <v>-68.180000000000007</v>
      </c>
      <c r="D88">
        <v>-69.27</v>
      </c>
    </row>
    <row r="89" spans="1:12" x14ac:dyDescent="0.3">
      <c r="A89" s="2">
        <v>29251</v>
      </c>
      <c r="B89">
        <v>119.07</v>
      </c>
      <c r="C89">
        <v>-68.069999999999894</v>
      </c>
      <c r="D89">
        <v>-69.16</v>
      </c>
    </row>
    <row r="90" spans="1:12" x14ac:dyDescent="0.3">
      <c r="A90" s="2">
        <v>29266</v>
      </c>
      <c r="B90">
        <v>119</v>
      </c>
      <c r="C90">
        <v>-68</v>
      </c>
      <c r="D90">
        <v>-69.09</v>
      </c>
    </row>
    <row r="91" spans="1:12" x14ac:dyDescent="0.3">
      <c r="A91" s="2">
        <v>29292</v>
      </c>
      <c r="B91">
        <v>119.38</v>
      </c>
      <c r="C91">
        <v>-68.38</v>
      </c>
      <c r="D91">
        <v>-69.47</v>
      </c>
    </row>
    <row r="92" spans="1:12" x14ac:dyDescent="0.3">
      <c r="A92" s="2">
        <v>29313</v>
      </c>
      <c r="B92">
        <v>119.15</v>
      </c>
      <c r="C92">
        <v>-68.150000000000006</v>
      </c>
      <c r="D92">
        <v>-69.239999999999895</v>
      </c>
    </row>
    <row r="93" spans="1:12" x14ac:dyDescent="0.3">
      <c r="A93" s="2">
        <v>29332</v>
      </c>
      <c r="B93">
        <v>119.3</v>
      </c>
      <c r="C93">
        <v>-68.3</v>
      </c>
      <c r="D93">
        <v>-69.39</v>
      </c>
    </row>
    <row r="94" spans="1:12" x14ac:dyDescent="0.3">
      <c r="A94" s="2">
        <v>29374</v>
      </c>
      <c r="B94">
        <v>119.4</v>
      </c>
      <c r="C94">
        <v>-68.400000000000006</v>
      </c>
      <c r="D94">
        <v>-69.489999999999895</v>
      </c>
    </row>
    <row r="95" spans="1:12" x14ac:dyDescent="0.3">
      <c r="A95" s="2">
        <v>29384</v>
      </c>
      <c r="B95">
        <v>119.75</v>
      </c>
      <c r="C95">
        <v>-68.75</v>
      </c>
      <c r="D95">
        <v>-69.84</v>
      </c>
    </row>
    <row r="96" spans="1:12" x14ac:dyDescent="0.3">
      <c r="A96" s="2">
        <v>29423</v>
      </c>
      <c r="B96">
        <v>119.98</v>
      </c>
      <c r="C96">
        <v>-68.98</v>
      </c>
      <c r="D96">
        <v>-70.069999999999894</v>
      </c>
    </row>
    <row r="97" spans="1:4" x14ac:dyDescent="0.3">
      <c r="A97" s="2">
        <v>29494</v>
      </c>
      <c r="B97">
        <v>119.82</v>
      </c>
      <c r="C97">
        <v>-68.819999999999894</v>
      </c>
      <c r="D97">
        <v>-69.91</v>
      </c>
    </row>
    <row r="98" spans="1:4" x14ac:dyDescent="0.3">
      <c r="A98" s="2">
        <v>29514</v>
      </c>
      <c r="B98">
        <v>120.37</v>
      </c>
      <c r="C98">
        <v>-69.37</v>
      </c>
      <c r="D98">
        <v>-70.459999999999894</v>
      </c>
    </row>
    <row r="99" spans="1:4" x14ac:dyDescent="0.3">
      <c r="A99" s="2">
        <v>29543</v>
      </c>
      <c r="B99">
        <v>119.9</v>
      </c>
      <c r="C99">
        <v>-68.900000000000006</v>
      </c>
      <c r="D99">
        <v>-69.989999999999895</v>
      </c>
    </row>
    <row r="100" spans="1:4" x14ac:dyDescent="0.3">
      <c r="A100" s="2">
        <v>29557</v>
      </c>
      <c r="B100">
        <v>119.9</v>
      </c>
      <c r="C100">
        <v>-68.900000000000006</v>
      </c>
      <c r="D100">
        <v>-69.989999999999895</v>
      </c>
    </row>
    <row r="101" spans="1:4" x14ac:dyDescent="0.3">
      <c r="A101" s="2">
        <v>29571</v>
      </c>
      <c r="B101">
        <v>119.62</v>
      </c>
      <c r="C101">
        <v>-68.62</v>
      </c>
      <c r="D101">
        <v>-69.709999999999894</v>
      </c>
    </row>
    <row r="102" spans="1:4" x14ac:dyDescent="0.3">
      <c r="A102" s="2">
        <v>29628</v>
      </c>
      <c r="B102">
        <v>119.31</v>
      </c>
      <c r="C102">
        <v>-68.31</v>
      </c>
      <c r="D102">
        <v>-69.400000000000006</v>
      </c>
    </row>
    <row r="103" spans="1:4" x14ac:dyDescent="0.3">
      <c r="A103" s="2">
        <v>29684</v>
      </c>
      <c r="B103">
        <v>119.45</v>
      </c>
      <c r="C103">
        <v>-68.45</v>
      </c>
      <c r="D103">
        <v>-69.540000000000006</v>
      </c>
    </row>
    <row r="104" spans="1:4" x14ac:dyDescent="0.3">
      <c r="A104" s="2">
        <v>29712</v>
      </c>
      <c r="B104">
        <v>119.23</v>
      </c>
      <c r="C104">
        <v>-68.23</v>
      </c>
      <c r="D104">
        <v>-69.319999999999894</v>
      </c>
    </row>
    <row r="105" spans="1:4" x14ac:dyDescent="0.3">
      <c r="A105" s="2">
        <v>29725</v>
      </c>
      <c r="B105">
        <v>119.48</v>
      </c>
      <c r="C105">
        <v>-68.48</v>
      </c>
      <c r="D105">
        <v>-69.569999999999894</v>
      </c>
    </row>
    <row r="106" spans="1:4" x14ac:dyDescent="0.3">
      <c r="A106" s="2">
        <v>29742</v>
      </c>
      <c r="B106">
        <v>119.32</v>
      </c>
      <c r="C106">
        <v>-68.319999999999894</v>
      </c>
      <c r="D106">
        <v>-69.41</v>
      </c>
    </row>
    <row r="107" spans="1:4" x14ac:dyDescent="0.3">
      <c r="A107" s="2">
        <v>29746</v>
      </c>
      <c r="B107">
        <v>119.57</v>
      </c>
      <c r="C107">
        <v>-68.569999999999894</v>
      </c>
      <c r="D107">
        <v>-69.66</v>
      </c>
    </row>
    <row r="108" spans="1:4" x14ac:dyDescent="0.3">
      <c r="A108" s="2">
        <v>29769</v>
      </c>
      <c r="B108">
        <v>120</v>
      </c>
      <c r="C108">
        <v>-69</v>
      </c>
      <c r="D108">
        <v>-70.09</v>
      </c>
    </row>
    <row r="109" spans="1:4" x14ac:dyDescent="0.3">
      <c r="A109" s="2">
        <v>29811</v>
      </c>
      <c r="B109">
        <v>120</v>
      </c>
      <c r="C109">
        <v>-69</v>
      </c>
      <c r="D109">
        <v>-70.09</v>
      </c>
    </row>
    <row r="110" spans="1:4" x14ac:dyDescent="0.3">
      <c r="A110" s="2">
        <v>29817</v>
      </c>
      <c r="B110">
        <v>120.2</v>
      </c>
      <c r="C110">
        <v>-69.2</v>
      </c>
      <c r="D110">
        <v>-70.290000000000006</v>
      </c>
    </row>
    <row r="111" spans="1:4" x14ac:dyDescent="0.3">
      <c r="A111" s="2">
        <v>29844</v>
      </c>
      <c r="B111">
        <v>120.34</v>
      </c>
      <c r="C111">
        <v>-69.34</v>
      </c>
      <c r="D111">
        <v>-70.430000000000007</v>
      </c>
    </row>
    <row r="112" spans="1:4" x14ac:dyDescent="0.3">
      <c r="A112" s="2">
        <v>29864</v>
      </c>
      <c r="B112">
        <v>120.31</v>
      </c>
      <c r="C112">
        <v>-69.31</v>
      </c>
      <c r="D112">
        <v>-70.400000000000006</v>
      </c>
    </row>
    <row r="113" spans="1:4" x14ac:dyDescent="0.3">
      <c r="A113" s="2">
        <v>29888</v>
      </c>
      <c r="B113">
        <v>120.05</v>
      </c>
      <c r="C113">
        <v>-69.05</v>
      </c>
      <c r="D113">
        <v>-70.14</v>
      </c>
    </row>
    <row r="114" spans="1:4" x14ac:dyDescent="0.3">
      <c r="A114" s="2">
        <v>29910</v>
      </c>
      <c r="B114">
        <v>120.02</v>
      </c>
      <c r="C114">
        <v>-69.02</v>
      </c>
      <c r="D114">
        <v>-70.11</v>
      </c>
    </row>
    <row r="115" spans="1:4" x14ac:dyDescent="0.3">
      <c r="A115" s="2">
        <v>29921</v>
      </c>
      <c r="B115">
        <v>119.87</v>
      </c>
      <c r="C115">
        <v>-68.87</v>
      </c>
      <c r="D115">
        <v>-69.959999999999894</v>
      </c>
    </row>
    <row r="116" spans="1:4" x14ac:dyDescent="0.3">
      <c r="A116" s="2">
        <v>29934</v>
      </c>
      <c r="B116">
        <v>119.9</v>
      </c>
      <c r="C116">
        <v>-68.900000000000006</v>
      </c>
      <c r="D116">
        <v>-69.989999999999895</v>
      </c>
    </row>
    <row r="117" spans="1:4" x14ac:dyDescent="0.3">
      <c r="A117" s="2">
        <v>29985</v>
      </c>
      <c r="B117">
        <v>119.08</v>
      </c>
      <c r="C117">
        <v>-68.08</v>
      </c>
      <c r="D117">
        <v>-69.17</v>
      </c>
    </row>
    <row r="118" spans="1:4" x14ac:dyDescent="0.3">
      <c r="A118" s="2">
        <v>29993</v>
      </c>
      <c r="B118">
        <v>119.08</v>
      </c>
      <c r="C118">
        <v>-68.08</v>
      </c>
      <c r="D118">
        <v>-69.17</v>
      </c>
    </row>
    <row r="119" spans="1:4" x14ac:dyDescent="0.3">
      <c r="A119" s="2">
        <v>30032</v>
      </c>
      <c r="B119">
        <v>119.46</v>
      </c>
      <c r="C119">
        <v>-68.459999999999894</v>
      </c>
      <c r="D119">
        <v>-69.55</v>
      </c>
    </row>
    <row r="120" spans="1:4" x14ac:dyDescent="0.3">
      <c r="A120" s="2">
        <v>30060</v>
      </c>
      <c r="B120">
        <v>119.71</v>
      </c>
      <c r="C120">
        <v>-68.709999999999894</v>
      </c>
      <c r="D120">
        <v>-69.8</v>
      </c>
    </row>
    <row r="121" spans="1:4" x14ac:dyDescent="0.3">
      <c r="A121" s="2">
        <v>30091</v>
      </c>
      <c r="B121">
        <v>119.18</v>
      </c>
      <c r="C121">
        <v>-68.180000000000007</v>
      </c>
      <c r="D121">
        <v>-69.27</v>
      </c>
    </row>
    <row r="122" spans="1:4" x14ac:dyDescent="0.3">
      <c r="A122" s="2">
        <v>30105</v>
      </c>
      <c r="B122">
        <v>119.56</v>
      </c>
      <c r="C122">
        <v>-68.56</v>
      </c>
      <c r="D122">
        <v>-69.650000000000006</v>
      </c>
    </row>
    <row r="123" spans="1:4" x14ac:dyDescent="0.3">
      <c r="A123" s="2">
        <v>30161</v>
      </c>
      <c r="B123">
        <v>115.27</v>
      </c>
      <c r="C123">
        <v>-64.27</v>
      </c>
      <c r="D123">
        <v>-65.36</v>
      </c>
    </row>
    <row r="124" spans="1:4" x14ac:dyDescent="0.3">
      <c r="A124" s="2">
        <v>30179</v>
      </c>
      <c r="B124">
        <v>120.07</v>
      </c>
      <c r="C124">
        <v>-69.069999999999894</v>
      </c>
      <c r="D124">
        <v>-70.16</v>
      </c>
    </row>
    <row r="125" spans="1:4" x14ac:dyDescent="0.3">
      <c r="A125" s="2">
        <v>30191</v>
      </c>
      <c r="B125">
        <v>120.42</v>
      </c>
      <c r="C125">
        <v>-69.42</v>
      </c>
      <c r="D125">
        <v>-70.510000000000005</v>
      </c>
    </row>
    <row r="126" spans="1:4" x14ac:dyDescent="0.3">
      <c r="A126" s="2">
        <v>30335</v>
      </c>
      <c r="B126">
        <v>120.77</v>
      </c>
      <c r="C126">
        <v>-69.77</v>
      </c>
      <c r="D126">
        <v>-70.86</v>
      </c>
    </row>
    <row r="127" spans="1:4" x14ac:dyDescent="0.3">
      <c r="A127" s="2">
        <v>30362</v>
      </c>
      <c r="B127">
        <v>120.19</v>
      </c>
      <c r="C127">
        <v>-69.19</v>
      </c>
      <c r="D127">
        <v>-70.28</v>
      </c>
    </row>
    <row r="128" spans="1:4" x14ac:dyDescent="0.3">
      <c r="A128" s="2">
        <v>30370</v>
      </c>
      <c r="B128">
        <v>120.38</v>
      </c>
      <c r="C128">
        <v>-69.38</v>
      </c>
      <c r="D128">
        <v>-70.47</v>
      </c>
    </row>
    <row r="129" spans="1:4" x14ac:dyDescent="0.3">
      <c r="A129" s="2">
        <v>30412</v>
      </c>
      <c r="B129">
        <v>120.62</v>
      </c>
      <c r="C129">
        <v>-69.62</v>
      </c>
      <c r="D129">
        <v>-70.709999999999894</v>
      </c>
    </row>
    <row r="130" spans="1:4" x14ac:dyDescent="0.3">
      <c r="A130" s="2">
        <v>30456</v>
      </c>
      <c r="B130">
        <v>120.53</v>
      </c>
      <c r="C130">
        <v>-69.53</v>
      </c>
      <c r="D130">
        <v>-70.62</v>
      </c>
    </row>
    <row r="131" spans="1:4" x14ac:dyDescent="0.3">
      <c r="A131" s="2">
        <v>30484</v>
      </c>
      <c r="B131">
        <v>121.33</v>
      </c>
      <c r="C131">
        <v>-70.33</v>
      </c>
      <c r="D131">
        <v>-71.42</v>
      </c>
    </row>
    <row r="132" spans="1:4" x14ac:dyDescent="0.3">
      <c r="A132" s="2">
        <v>30518</v>
      </c>
      <c r="B132">
        <v>121.98</v>
      </c>
      <c r="C132">
        <v>-70.98</v>
      </c>
      <c r="D132">
        <v>-72.069999999999894</v>
      </c>
    </row>
    <row r="133" spans="1:4" x14ac:dyDescent="0.3">
      <c r="A133" s="2">
        <v>30552</v>
      </c>
      <c r="B133">
        <v>122.33</v>
      </c>
      <c r="C133">
        <v>-71.33</v>
      </c>
      <c r="D133">
        <v>-72.42</v>
      </c>
    </row>
    <row r="134" spans="1:4" x14ac:dyDescent="0.3">
      <c r="A134" s="2">
        <v>30574</v>
      </c>
      <c r="B134">
        <v>122.24</v>
      </c>
      <c r="C134">
        <v>-71.239999999999895</v>
      </c>
      <c r="D134">
        <v>-72.33</v>
      </c>
    </row>
    <row r="135" spans="1:4" x14ac:dyDescent="0.3">
      <c r="A135" s="2">
        <v>30592</v>
      </c>
      <c r="B135">
        <v>121.96</v>
      </c>
      <c r="C135">
        <v>-70.959999999999894</v>
      </c>
      <c r="D135">
        <v>-72.05</v>
      </c>
    </row>
    <row r="136" spans="1:4" x14ac:dyDescent="0.3">
      <c r="A136" s="2">
        <v>30711</v>
      </c>
      <c r="B136">
        <v>121.88</v>
      </c>
      <c r="C136">
        <v>-70.88</v>
      </c>
      <c r="D136">
        <v>-71.97</v>
      </c>
    </row>
    <row r="137" spans="1:4" x14ac:dyDescent="0.3">
      <c r="A137" s="2">
        <v>30755</v>
      </c>
      <c r="B137">
        <v>122.5</v>
      </c>
      <c r="C137">
        <v>-71.5</v>
      </c>
      <c r="D137">
        <v>-72.59</v>
      </c>
    </row>
    <row r="138" spans="1:4" x14ac:dyDescent="0.3">
      <c r="A138" s="2">
        <v>30806</v>
      </c>
      <c r="B138">
        <v>122.4</v>
      </c>
      <c r="C138">
        <v>-71.400000000000006</v>
      </c>
      <c r="D138">
        <v>-72.489999999999895</v>
      </c>
    </row>
    <row r="139" spans="1:4" x14ac:dyDescent="0.3">
      <c r="A139" s="2">
        <v>30841</v>
      </c>
      <c r="B139">
        <v>123</v>
      </c>
      <c r="C139">
        <v>-72</v>
      </c>
      <c r="D139">
        <v>-73.09</v>
      </c>
    </row>
    <row r="140" spans="1:4" x14ac:dyDescent="0.3">
      <c r="A140" s="2">
        <v>30873</v>
      </c>
      <c r="B140">
        <v>122.87</v>
      </c>
      <c r="C140">
        <v>-71.87</v>
      </c>
      <c r="D140">
        <v>-72.959999999999894</v>
      </c>
    </row>
    <row r="141" spans="1:4" x14ac:dyDescent="0.3">
      <c r="A141" s="2">
        <v>31029</v>
      </c>
      <c r="B141">
        <v>123.48</v>
      </c>
      <c r="C141">
        <v>-72.48</v>
      </c>
      <c r="D141">
        <v>-73.569999999999894</v>
      </c>
    </row>
    <row r="142" spans="1:4" x14ac:dyDescent="0.3">
      <c r="A142" s="2">
        <v>31093</v>
      </c>
      <c r="B142">
        <v>123.38</v>
      </c>
      <c r="C142">
        <v>-72.38</v>
      </c>
      <c r="D142">
        <v>-73.47</v>
      </c>
    </row>
    <row r="143" spans="1:4" x14ac:dyDescent="0.3">
      <c r="A143" s="2">
        <v>31124</v>
      </c>
      <c r="B143">
        <v>123.62</v>
      </c>
      <c r="C143">
        <v>-72.62</v>
      </c>
      <c r="D143">
        <v>-73.709999999999894</v>
      </c>
    </row>
    <row r="144" spans="1:4" x14ac:dyDescent="0.3">
      <c r="A144" s="2">
        <v>31177</v>
      </c>
      <c r="B144">
        <v>124.16</v>
      </c>
      <c r="C144">
        <v>-73.16</v>
      </c>
      <c r="D144">
        <v>-74.25</v>
      </c>
    </row>
    <row r="145" spans="1:4" x14ac:dyDescent="0.3">
      <c r="A145" s="2">
        <v>31237</v>
      </c>
      <c r="B145">
        <v>125.3</v>
      </c>
      <c r="C145">
        <v>-74.3</v>
      </c>
      <c r="D145">
        <v>-75.39</v>
      </c>
    </row>
    <row r="146" spans="1:4" x14ac:dyDescent="0.3">
      <c r="A146" s="2">
        <v>31239</v>
      </c>
      <c r="B146">
        <v>125.17</v>
      </c>
      <c r="C146">
        <v>-74.17</v>
      </c>
      <c r="D146">
        <v>-75.260000000000005</v>
      </c>
    </row>
    <row r="147" spans="1:4" x14ac:dyDescent="0.3">
      <c r="A147" s="2">
        <v>31279</v>
      </c>
      <c r="B147">
        <v>125.66</v>
      </c>
      <c r="C147">
        <v>-74.66</v>
      </c>
      <c r="D147">
        <v>-75.75</v>
      </c>
    </row>
    <row r="148" spans="1:4" x14ac:dyDescent="0.3">
      <c r="A148" s="2">
        <v>31281</v>
      </c>
      <c r="B148">
        <v>125.58</v>
      </c>
      <c r="C148">
        <v>-74.58</v>
      </c>
      <c r="D148">
        <v>-75.67</v>
      </c>
    </row>
    <row r="149" spans="1:4" x14ac:dyDescent="0.3">
      <c r="A149" s="2">
        <v>31320</v>
      </c>
      <c r="B149">
        <v>126.35</v>
      </c>
      <c r="C149">
        <v>-75.349999999999895</v>
      </c>
      <c r="D149">
        <v>-76.44</v>
      </c>
    </row>
    <row r="150" spans="1:4" x14ac:dyDescent="0.3">
      <c r="A150" s="2">
        <v>31337</v>
      </c>
      <c r="B150">
        <v>126.03</v>
      </c>
      <c r="C150">
        <v>-75.03</v>
      </c>
      <c r="D150">
        <v>-76.12</v>
      </c>
    </row>
    <row r="151" spans="1:4" x14ac:dyDescent="0.3">
      <c r="A151" s="2">
        <v>31369</v>
      </c>
      <c r="B151">
        <v>126.45</v>
      </c>
      <c r="C151">
        <v>-75.45</v>
      </c>
      <c r="D151">
        <v>-76.540000000000006</v>
      </c>
    </row>
    <row r="152" spans="1:4" x14ac:dyDescent="0.3">
      <c r="A152" s="2">
        <v>31420</v>
      </c>
      <c r="B152">
        <v>127</v>
      </c>
      <c r="C152">
        <v>-76</v>
      </c>
      <c r="D152">
        <v>-77.09</v>
      </c>
    </row>
    <row r="153" spans="1:4" x14ac:dyDescent="0.3">
      <c r="A153" s="2">
        <v>31421</v>
      </c>
      <c r="B153">
        <v>126.77</v>
      </c>
      <c r="C153">
        <v>-75.77</v>
      </c>
      <c r="D153">
        <v>-76.86</v>
      </c>
    </row>
    <row r="154" spans="1:4" x14ac:dyDescent="0.3">
      <c r="A154" s="2">
        <v>31463</v>
      </c>
      <c r="B154">
        <v>126.54</v>
      </c>
      <c r="C154">
        <v>-75.540000000000006</v>
      </c>
      <c r="D154">
        <v>-76.63</v>
      </c>
    </row>
    <row r="155" spans="1:4" x14ac:dyDescent="0.3">
      <c r="A155" s="2">
        <v>31489</v>
      </c>
      <c r="B155">
        <v>126.5</v>
      </c>
      <c r="C155">
        <v>-75.5</v>
      </c>
      <c r="D155">
        <v>-76.59</v>
      </c>
    </row>
    <row r="156" spans="1:4" x14ac:dyDescent="0.3">
      <c r="A156" s="2">
        <v>31517</v>
      </c>
      <c r="B156">
        <v>126.65</v>
      </c>
      <c r="C156">
        <v>-75.650000000000006</v>
      </c>
      <c r="D156">
        <v>-76.739999999999895</v>
      </c>
    </row>
    <row r="157" spans="1:4" x14ac:dyDescent="0.3">
      <c r="A157" s="2">
        <v>31600</v>
      </c>
      <c r="B157">
        <v>127.55</v>
      </c>
      <c r="C157">
        <v>-76.55</v>
      </c>
      <c r="D157">
        <v>-77.64</v>
      </c>
    </row>
    <row r="158" spans="1:4" x14ac:dyDescent="0.3">
      <c r="A158" s="2">
        <v>31672</v>
      </c>
      <c r="B158">
        <v>127.7</v>
      </c>
      <c r="C158">
        <v>-76.7</v>
      </c>
      <c r="D158">
        <v>-77.790000000000006</v>
      </c>
    </row>
    <row r="159" spans="1:4" x14ac:dyDescent="0.3">
      <c r="A159" s="2">
        <v>31691</v>
      </c>
      <c r="B159">
        <v>127.82</v>
      </c>
      <c r="C159">
        <v>-76.819999999999894</v>
      </c>
      <c r="D159">
        <v>-77.91</v>
      </c>
    </row>
    <row r="160" spans="1:4" x14ac:dyDescent="0.3">
      <c r="A160" s="2">
        <v>31763</v>
      </c>
      <c r="B160">
        <v>128.08000000000001</v>
      </c>
      <c r="C160">
        <v>-77.08</v>
      </c>
      <c r="D160">
        <v>-78.17</v>
      </c>
    </row>
    <row r="161" spans="1:4" x14ac:dyDescent="0.3">
      <c r="A161" s="2">
        <v>31811</v>
      </c>
      <c r="B161">
        <v>127.94</v>
      </c>
      <c r="C161">
        <v>-76.94</v>
      </c>
      <c r="D161">
        <v>-78.03</v>
      </c>
    </row>
    <row r="162" spans="1:4" x14ac:dyDescent="0.3">
      <c r="A162" s="2">
        <v>31852</v>
      </c>
      <c r="B162">
        <v>128.19999999999899</v>
      </c>
      <c r="C162">
        <v>-77.2</v>
      </c>
      <c r="D162">
        <v>-78.290000000000006</v>
      </c>
    </row>
    <row r="163" spans="1:4" x14ac:dyDescent="0.3">
      <c r="A163" s="2">
        <v>31925</v>
      </c>
      <c r="B163">
        <v>128.76</v>
      </c>
      <c r="C163">
        <v>-77.760000000000005</v>
      </c>
      <c r="D163">
        <v>-78.849999999999895</v>
      </c>
    </row>
    <row r="164" spans="1:4" x14ac:dyDescent="0.3">
      <c r="A164" s="2">
        <v>31981</v>
      </c>
      <c r="B164">
        <v>129.58000000000001</v>
      </c>
      <c r="C164">
        <v>-78.58</v>
      </c>
      <c r="D164">
        <v>-79.67</v>
      </c>
    </row>
    <row r="165" spans="1:4" x14ac:dyDescent="0.3">
      <c r="A165" s="2">
        <v>32052</v>
      </c>
      <c r="B165">
        <v>130.09</v>
      </c>
      <c r="C165">
        <v>-79.09</v>
      </c>
      <c r="D165">
        <v>-80.180000000000007</v>
      </c>
    </row>
    <row r="166" spans="1:4" x14ac:dyDescent="0.3">
      <c r="A166" s="2">
        <v>32112</v>
      </c>
      <c r="B166">
        <v>130.52000000000001</v>
      </c>
      <c r="C166">
        <v>-79.52</v>
      </c>
      <c r="D166">
        <v>-80.61</v>
      </c>
    </row>
    <row r="167" spans="1:4" x14ac:dyDescent="0.3">
      <c r="A167" s="2">
        <v>32169</v>
      </c>
      <c r="B167">
        <v>131.21</v>
      </c>
      <c r="C167">
        <v>-80.209999999999894</v>
      </c>
      <c r="D167">
        <v>-81.3</v>
      </c>
    </row>
    <row r="168" spans="1:4" x14ac:dyDescent="0.3">
      <c r="A168" s="2">
        <v>32213</v>
      </c>
      <c r="B168">
        <v>131.12</v>
      </c>
      <c r="C168">
        <v>-80.12</v>
      </c>
      <c r="D168">
        <v>-81.209999999999894</v>
      </c>
    </row>
    <row r="169" spans="1:4" x14ac:dyDescent="0.3">
      <c r="A169" s="2">
        <v>32288</v>
      </c>
      <c r="B169">
        <v>131.12</v>
      </c>
      <c r="C169">
        <v>-80.12</v>
      </c>
      <c r="D169">
        <v>-81.209999999999894</v>
      </c>
    </row>
    <row r="170" spans="1:4" x14ac:dyDescent="0.3">
      <c r="A170" s="2">
        <v>32351</v>
      </c>
      <c r="B170">
        <v>132</v>
      </c>
      <c r="C170">
        <v>-81</v>
      </c>
      <c r="D170">
        <v>-82.09</v>
      </c>
    </row>
    <row r="171" spans="1:4" x14ac:dyDescent="0.3">
      <c r="A171" s="2">
        <v>32413</v>
      </c>
      <c r="B171">
        <v>132.33000000000001</v>
      </c>
      <c r="C171">
        <v>-81.33</v>
      </c>
      <c r="D171">
        <v>-82.42</v>
      </c>
    </row>
    <row r="172" spans="1:4" x14ac:dyDescent="0.3">
      <c r="A172" s="2">
        <v>32492</v>
      </c>
      <c r="B172">
        <v>132.35</v>
      </c>
      <c r="C172">
        <v>-81.349999999999895</v>
      </c>
      <c r="D172">
        <v>-82.44</v>
      </c>
    </row>
    <row r="173" spans="1:4" x14ac:dyDescent="0.3">
      <c r="A173" s="2">
        <v>32584</v>
      </c>
      <c r="B173">
        <v>132.83000000000001</v>
      </c>
      <c r="C173">
        <v>-81.83</v>
      </c>
      <c r="D173">
        <v>-82.92</v>
      </c>
    </row>
    <row r="174" spans="1:4" x14ac:dyDescent="0.3">
      <c r="A174" s="2">
        <v>32686</v>
      </c>
      <c r="B174">
        <v>132.88</v>
      </c>
      <c r="C174">
        <v>-81.88</v>
      </c>
      <c r="D174">
        <v>-82.97</v>
      </c>
    </row>
    <row r="175" spans="1:4" x14ac:dyDescent="0.3">
      <c r="A175" s="2">
        <v>32771</v>
      </c>
      <c r="B175">
        <v>132.479999999999</v>
      </c>
      <c r="C175">
        <v>-81.48</v>
      </c>
      <c r="D175">
        <v>-82.57</v>
      </c>
    </row>
    <row r="176" spans="1:4" x14ac:dyDescent="0.3">
      <c r="A176" s="2">
        <v>32877</v>
      </c>
      <c r="B176">
        <v>133.03</v>
      </c>
      <c r="C176">
        <v>-82.03</v>
      </c>
      <c r="D176">
        <v>-83.12</v>
      </c>
    </row>
    <row r="177" spans="1:4" x14ac:dyDescent="0.3">
      <c r="A177" s="2">
        <v>32946</v>
      </c>
      <c r="B177">
        <v>133.02000000000001</v>
      </c>
      <c r="C177">
        <v>-82.02</v>
      </c>
      <c r="D177">
        <v>-83.11</v>
      </c>
    </row>
    <row r="178" spans="1:4" x14ac:dyDescent="0.3">
      <c r="A178" s="2">
        <v>33127</v>
      </c>
      <c r="B178">
        <v>133.34</v>
      </c>
      <c r="C178">
        <v>-82.34</v>
      </c>
      <c r="D178">
        <v>-83.43</v>
      </c>
    </row>
    <row r="179" spans="1:4" x14ac:dyDescent="0.3">
      <c r="A179" s="2">
        <v>33317</v>
      </c>
      <c r="B179">
        <v>134.01</v>
      </c>
      <c r="C179">
        <v>-83.01</v>
      </c>
      <c r="D179">
        <v>-84.1</v>
      </c>
    </row>
    <row r="180" spans="1:4" x14ac:dyDescent="0.3">
      <c r="A180" s="2">
        <v>33520</v>
      </c>
      <c r="B180">
        <v>135.19</v>
      </c>
      <c r="C180">
        <v>-84.19</v>
      </c>
      <c r="D180">
        <v>-85.28</v>
      </c>
    </row>
    <row r="181" spans="1:4" x14ac:dyDescent="0.3">
      <c r="A181" s="2">
        <v>33687</v>
      </c>
      <c r="B181">
        <v>135.38999999999899</v>
      </c>
      <c r="C181">
        <v>-84.39</v>
      </c>
      <c r="D181">
        <v>-85.48</v>
      </c>
    </row>
    <row r="182" spans="1:4" x14ac:dyDescent="0.3">
      <c r="A182" s="2">
        <v>33885</v>
      </c>
      <c r="B182">
        <v>135.87</v>
      </c>
      <c r="C182">
        <v>-84.87</v>
      </c>
      <c r="D182">
        <v>-85.96</v>
      </c>
    </row>
    <row r="183" spans="1:4" x14ac:dyDescent="0.3">
      <c r="A183" s="2">
        <v>34043</v>
      </c>
      <c r="B183">
        <v>135.26</v>
      </c>
      <c r="C183">
        <v>-84.26</v>
      </c>
      <c r="D183">
        <v>-85.35</v>
      </c>
    </row>
    <row r="184" spans="1:4" x14ac:dyDescent="0.3">
      <c r="A184" s="2">
        <v>34264</v>
      </c>
      <c r="B184">
        <v>136.9</v>
      </c>
      <c r="C184">
        <v>-85.9</v>
      </c>
      <c r="D184">
        <v>-86.99</v>
      </c>
    </row>
    <row r="185" spans="1:4" x14ac:dyDescent="0.3">
      <c r="A185" s="2">
        <v>34403</v>
      </c>
      <c r="B185">
        <v>136.74</v>
      </c>
      <c r="C185">
        <v>-85.74</v>
      </c>
      <c r="D185">
        <v>-86.83</v>
      </c>
    </row>
    <row r="186" spans="1:4" x14ac:dyDescent="0.3">
      <c r="A186" s="2">
        <v>34576</v>
      </c>
      <c r="B186">
        <v>134.88</v>
      </c>
      <c r="C186">
        <v>-83.88</v>
      </c>
      <c r="D186">
        <v>-84.97</v>
      </c>
    </row>
    <row r="187" spans="1:4" x14ac:dyDescent="0.3">
      <c r="A187" s="2">
        <v>34773</v>
      </c>
      <c r="B187">
        <v>139.77000000000001</v>
      </c>
      <c r="C187">
        <v>-88.77</v>
      </c>
      <c r="D187">
        <v>-89.86</v>
      </c>
    </row>
    <row r="188" spans="1:4" x14ac:dyDescent="0.3">
      <c r="A188" s="2">
        <v>34970</v>
      </c>
      <c r="B188">
        <v>140.63</v>
      </c>
      <c r="C188">
        <v>-89.63</v>
      </c>
      <c r="D188">
        <v>-90.72</v>
      </c>
    </row>
    <row r="189" spans="1:4" x14ac:dyDescent="0.3">
      <c r="A189" s="2">
        <v>35045</v>
      </c>
      <c r="B189">
        <v>140.81</v>
      </c>
      <c r="C189">
        <v>-89.81</v>
      </c>
      <c r="D189">
        <v>-90.9</v>
      </c>
    </row>
    <row r="190" spans="1:4" x14ac:dyDescent="0.3">
      <c r="A190" s="2">
        <v>35158</v>
      </c>
      <c r="B190">
        <v>140.75</v>
      </c>
      <c r="C190">
        <v>-89.75</v>
      </c>
      <c r="D190">
        <v>-90.84</v>
      </c>
    </row>
    <row r="191" spans="1:4" x14ac:dyDescent="0.3">
      <c r="A191" s="2">
        <v>35223</v>
      </c>
      <c r="B191">
        <v>141.44999999999899</v>
      </c>
      <c r="C191">
        <v>-90.45</v>
      </c>
      <c r="D191">
        <v>-91.54</v>
      </c>
    </row>
    <row r="192" spans="1:4" x14ac:dyDescent="0.3">
      <c r="A192" s="2">
        <v>35325</v>
      </c>
      <c r="B192">
        <v>142.12</v>
      </c>
      <c r="C192">
        <v>-91.12</v>
      </c>
      <c r="D192">
        <v>-92.21</v>
      </c>
    </row>
    <row r="193" spans="1:4" x14ac:dyDescent="0.3">
      <c r="A193" s="2">
        <v>35415</v>
      </c>
      <c r="B193">
        <v>143.01</v>
      </c>
      <c r="C193">
        <v>-92.01</v>
      </c>
      <c r="D193">
        <v>-93.1</v>
      </c>
    </row>
    <row r="194" spans="1:4" x14ac:dyDescent="0.3">
      <c r="A194" s="2">
        <v>35520</v>
      </c>
      <c r="B194">
        <v>142.91999999999899</v>
      </c>
      <c r="C194">
        <v>-91.92</v>
      </c>
      <c r="D194">
        <v>-93.01</v>
      </c>
    </row>
    <row r="195" spans="1:4" x14ac:dyDescent="0.3">
      <c r="A195" s="2">
        <v>35591</v>
      </c>
      <c r="B195">
        <v>143.91999999999899</v>
      </c>
      <c r="C195">
        <v>-92.92</v>
      </c>
      <c r="D195">
        <v>-94.01</v>
      </c>
    </row>
    <row r="196" spans="1:4" x14ac:dyDescent="0.3">
      <c r="A196" s="2">
        <v>35684</v>
      </c>
      <c r="B196">
        <v>145.52000000000001</v>
      </c>
      <c r="C196">
        <v>-94.52</v>
      </c>
      <c r="D196">
        <v>-95.61</v>
      </c>
    </row>
    <row r="197" spans="1:4" x14ac:dyDescent="0.3">
      <c r="A197" s="2">
        <v>35779</v>
      </c>
      <c r="B197">
        <v>145.12</v>
      </c>
      <c r="C197">
        <v>-94.12</v>
      </c>
      <c r="D197">
        <v>-95.21</v>
      </c>
    </row>
    <row r="198" spans="1:4" x14ac:dyDescent="0.3">
      <c r="A198" s="2">
        <v>35898</v>
      </c>
      <c r="B198">
        <v>145.68</v>
      </c>
      <c r="C198">
        <v>-94.68</v>
      </c>
      <c r="D198">
        <v>-95.77</v>
      </c>
    </row>
    <row r="199" spans="1:4" x14ac:dyDescent="0.3">
      <c r="A199" s="2">
        <v>35977</v>
      </c>
      <c r="B199">
        <v>145.12</v>
      </c>
      <c r="C199">
        <v>-94.12</v>
      </c>
      <c r="D199">
        <v>-95.21</v>
      </c>
    </row>
    <row r="200" spans="1:4" x14ac:dyDescent="0.3">
      <c r="A200" s="2">
        <v>36052</v>
      </c>
      <c r="B200">
        <v>146.05000000000001</v>
      </c>
      <c r="C200">
        <v>-95.05</v>
      </c>
      <c r="D200">
        <v>-96.14</v>
      </c>
    </row>
    <row r="201" spans="1:4" x14ac:dyDescent="0.3">
      <c r="A201" s="2">
        <v>36143</v>
      </c>
      <c r="B201">
        <v>146.22</v>
      </c>
      <c r="C201">
        <v>-95.22</v>
      </c>
      <c r="D201">
        <v>-96.31</v>
      </c>
    </row>
    <row r="202" spans="1:4" x14ac:dyDescent="0.3">
      <c r="A202" s="2">
        <v>36231</v>
      </c>
      <c r="B202">
        <v>145.84</v>
      </c>
      <c r="C202">
        <v>-94.84</v>
      </c>
      <c r="D202">
        <v>-95.93</v>
      </c>
    </row>
    <row r="203" spans="1:4" x14ac:dyDescent="0.3">
      <c r="A203" s="2">
        <v>36329</v>
      </c>
      <c r="B203">
        <v>146.26</v>
      </c>
      <c r="C203">
        <v>-95.26</v>
      </c>
      <c r="D203">
        <v>-96.35</v>
      </c>
    </row>
    <row r="204" spans="1:4" x14ac:dyDescent="0.3">
      <c r="A204" s="2">
        <v>36439</v>
      </c>
      <c r="B204">
        <v>146.56</v>
      </c>
      <c r="C204">
        <v>-95.56</v>
      </c>
      <c r="D204">
        <v>-96.65</v>
      </c>
    </row>
    <row r="205" spans="1:4" x14ac:dyDescent="0.3">
      <c r="A205" s="2">
        <v>36514</v>
      </c>
      <c r="B205">
        <v>146.46</v>
      </c>
      <c r="C205">
        <v>-95.46</v>
      </c>
      <c r="D205">
        <v>-96.55</v>
      </c>
    </row>
    <row r="206" spans="1:4" x14ac:dyDescent="0.3">
      <c r="A206" s="2">
        <v>36594</v>
      </c>
      <c r="B206">
        <v>146.41999999999899</v>
      </c>
      <c r="C206">
        <v>-95.42</v>
      </c>
      <c r="D206">
        <v>-96.51</v>
      </c>
    </row>
    <row r="207" spans="1:4" x14ac:dyDescent="0.3">
      <c r="A207" s="2">
        <v>36693</v>
      </c>
      <c r="B207">
        <v>147.13</v>
      </c>
      <c r="C207">
        <v>-96.13</v>
      </c>
      <c r="D207">
        <v>-97.22</v>
      </c>
    </row>
    <row r="208" spans="1:4" x14ac:dyDescent="0.3">
      <c r="A208" s="2">
        <v>36748</v>
      </c>
      <c r="B208">
        <v>147.229999999999</v>
      </c>
      <c r="C208">
        <v>-96.23</v>
      </c>
      <c r="D208">
        <v>-97.32</v>
      </c>
    </row>
    <row r="209" spans="1:4" x14ac:dyDescent="0.3">
      <c r="A209" s="2">
        <v>36810</v>
      </c>
      <c r="B209">
        <v>147.76</v>
      </c>
      <c r="C209">
        <v>-96.76</v>
      </c>
      <c r="D209">
        <v>-97.85</v>
      </c>
    </row>
    <row r="210" spans="1:4" x14ac:dyDescent="0.3">
      <c r="A210" s="2">
        <v>36907</v>
      </c>
      <c r="B210">
        <v>147.6</v>
      </c>
      <c r="C210">
        <v>-96.6</v>
      </c>
      <c r="D210">
        <v>-97.69</v>
      </c>
    </row>
    <row r="211" spans="1:4" x14ac:dyDescent="0.3">
      <c r="A211" s="2">
        <v>37000</v>
      </c>
      <c r="B211">
        <v>146.44</v>
      </c>
      <c r="C211">
        <v>-95.44</v>
      </c>
      <c r="D211">
        <v>-96.53</v>
      </c>
    </row>
    <row r="212" spans="1:4" x14ac:dyDescent="0.3">
      <c r="A212" s="2">
        <v>37082</v>
      </c>
      <c r="B212">
        <v>147.09</v>
      </c>
      <c r="C212">
        <v>-96.09</v>
      </c>
      <c r="D212">
        <v>-97.18</v>
      </c>
    </row>
    <row r="213" spans="1:4" x14ac:dyDescent="0.3">
      <c r="A213" s="2">
        <v>37187</v>
      </c>
      <c r="B213">
        <v>146.77000000000001</v>
      </c>
      <c r="C213">
        <v>-95.77</v>
      </c>
      <c r="D213">
        <v>-96.86</v>
      </c>
    </row>
    <row r="214" spans="1:4" x14ac:dyDescent="0.3">
      <c r="A214" s="2">
        <v>37284</v>
      </c>
      <c r="B214">
        <v>149.26</v>
      </c>
      <c r="C214">
        <v>-98.26</v>
      </c>
      <c r="D214">
        <v>-99.35</v>
      </c>
    </row>
    <row r="215" spans="1:4" x14ac:dyDescent="0.3">
      <c r="A215" s="2">
        <v>37357</v>
      </c>
      <c r="B215">
        <v>149.52000000000001</v>
      </c>
      <c r="C215">
        <v>-98.52</v>
      </c>
      <c r="D215">
        <v>-99.61</v>
      </c>
    </row>
    <row r="216" spans="1:4" x14ac:dyDescent="0.3">
      <c r="A216" s="2">
        <v>37455</v>
      </c>
      <c r="B216">
        <v>149.08000000000001</v>
      </c>
      <c r="C216">
        <v>-98.08</v>
      </c>
      <c r="D216">
        <v>-99.17</v>
      </c>
    </row>
    <row r="217" spans="1:4" x14ac:dyDescent="0.3">
      <c r="A217" s="2">
        <v>37538</v>
      </c>
      <c r="B217">
        <v>150.34</v>
      </c>
      <c r="C217">
        <v>-99.34</v>
      </c>
      <c r="D217">
        <v>-100.43</v>
      </c>
    </row>
    <row r="218" spans="1:4" x14ac:dyDescent="0.3">
      <c r="A218" s="2">
        <v>37637</v>
      </c>
      <c r="B218">
        <v>151.68</v>
      </c>
      <c r="C218">
        <v>-100.68</v>
      </c>
      <c r="D218">
        <v>-101.77</v>
      </c>
    </row>
    <row r="219" spans="1:4" x14ac:dyDescent="0.3">
      <c r="A219" s="2">
        <v>37715</v>
      </c>
      <c r="B219">
        <v>151.81</v>
      </c>
      <c r="C219">
        <v>-100.81</v>
      </c>
      <c r="D219">
        <v>-101.9</v>
      </c>
    </row>
    <row r="220" spans="1:4" x14ac:dyDescent="0.3">
      <c r="A220" s="2">
        <v>37817</v>
      </c>
      <c r="B220">
        <v>152.15</v>
      </c>
      <c r="C220">
        <v>-101.15</v>
      </c>
      <c r="D220">
        <v>-102.24</v>
      </c>
    </row>
    <row r="221" spans="1:4" x14ac:dyDescent="0.3">
      <c r="A221" s="2">
        <v>37915</v>
      </c>
      <c r="B221">
        <v>151.479999999999</v>
      </c>
      <c r="C221">
        <v>-100.48</v>
      </c>
      <c r="D221">
        <v>-101.57</v>
      </c>
    </row>
    <row r="222" spans="1:4" x14ac:dyDescent="0.3">
      <c r="A222" s="2">
        <v>38001</v>
      </c>
      <c r="B222">
        <v>152.47</v>
      </c>
      <c r="C222">
        <v>-101.47</v>
      </c>
      <c r="D222">
        <v>-102.56</v>
      </c>
    </row>
    <row r="223" spans="1:4" x14ac:dyDescent="0.3">
      <c r="A223" s="2">
        <v>38106</v>
      </c>
      <c r="B223">
        <v>152.94999999999899</v>
      </c>
      <c r="C223">
        <v>-101.95</v>
      </c>
      <c r="D223">
        <v>-103.04</v>
      </c>
    </row>
    <row r="224" spans="1:4" x14ac:dyDescent="0.3">
      <c r="A224" s="2">
        <v>38189</v>
      </c>
      <c r="B224">
        <v>152.82</v>
      </c>
      <c r="C224">
        <v>-101.82</v>
      </c>
      <c r="D224">
        <v>-102.91</v>
      </c>
    </row>
    <row r="225" spans="1:4" x14ac:dyDescent="0.3">
      <c r="A225" s="2">
        <v>38293</v>
      </c>
      <c r="B225">
        <v>153.479999999999</v>
      </c>
      <c r="C225">
        <v>-102.48</v>
      </c>
      <c r="D225">
        <v>-103.57</v>
      </c>
    </row>
    <row r="226" spans="1:4" x14ac:dyDescent="0.3">
      <c r="A226" s="2">
        <v>38365</v>
      </c>
      <c r="B226">
        <v>153.85</v>
      </c>
      <c r="C226">
        <v>-102.85</v>
      </c>
      <c r="D226">
        <v>-103.94</v>
      </c>
    </row>
    <row r="227" spans="1:4" x14ac:dyDescent="0.3">
      <c r="A227" s="2">
        <v>38484</v>
      </c>
      <c r="B227">
        <v>153.15</v>
      </c>
      <c r="C227">
        <v>-102.15</v>
      </c>
      <c r="D227">
        <v>-103.24</v>
      </c>
    </row>
    <row r="228" spans="1:4" x14ac:dyDescent="0.3">
      <c r="A228" s="2">
        <v>38546</v>
      </c>
      <c r="B228">
        <v>153.479999999999</v>
      </c>
      <c r="C228">
        <v>-102.48</v>
      </c>
      <c r="D228">
        <v>-103.57</v>
      </c>
    </row>
    <row r="229" spans="1:4" x14ac:dyDescent="0.3">
      <c r="A229" s="2">
        <v>38645</v>
      </c>
      <c r="B229">
        <v>154.4</v>
      </c>
      <c r="C229">
        <v>-103.4</v>
      </c>
      <c r="D229">
        <v>-104.49</v>
      </c>
    </row>
    <row r="230" spans="1:4" x14ac:dyDescent="0.3">
      <c r="A230" s="2">
        <v>38736</v>
      </c>
      <c r="B230">
        <v>155.99</v>
      </c>
      <c r="C230">
        <v>-104.99</v>
      </c>
      <c r="D230">
        <v>-106.08</v>
      </c>
    </row>
    <row r="231" spans="1:4" x14ac:dyDescent="0.3">
      <c r="A231" s="2">
        <v>38846</v>
      </c>
      <c r="B231">
        <v>153.479999999999</v>
      </c>
      <c r="C231">
        <v>-102.48</v>
      </c>
      <c r="D231">
        <v>-103.57</v>
      </c>
    </row>
    <row r="232" spans="1:4" x14ac:dyDescent="0.3">
      <c r="A232" s="2">
        <v>38958</v>
      </c>
      <c r="B232">
        <v>155.35</v>
      </c>
      <c r="C232">
        <v>-104.35</v>
      </c>
      <c r="D232">
        <v>-105.44</v>
      </c>
    </row>
    <row r="233" spans="1:4" x14ac:dyDescent="0.3">
      <c r="A233" s="2">
        <v>39065</v>
      </c>
      <c r="B233">
        <v>156.12</v>
      </c>
      <c r="C233">
        <v>-105.12</v>
      </c>
      <c r="D233">
        <v>-106.21</v>
      </c>
    </row>
    <row r="234" spans="1:4" x14ac:dyDescent="0.3">
      <c r="A234" s="2">
        <v>39185</v>
      </c>
      <c r="B234">
        <v>155.46</v>
      </c>
      <c r="C234">
        <v>-104.46</v>
      </c>
      <c r="D234">
        <v>-105.55</v>
      </c>
    </row>
    <row r="235" spans="1:4" x14ac:dyDescent="0.3">
      <c r="A235" s="2">
        <v>39259</v>
      </c>
      <c r="B235">
        <v>156.31</v>
      </c>
      <c r="C235">
        <v>-105.31</v>
      </c>
      <c r="D235">
        <v>-106.4</v>
      </c>
    </row>
    <row r="236" spans="1:4" x14ac:dyDescent="0.3">
      <c r="A236" s="2">
        <v>39316</v>
      </c>
      <c r="B236">
        <v>156.59</v>
      </c>
      <c r="C236">
        <v>-105.59</v>
      </c>
      <c r="D236">
        <v>-106.68</v>
      </c>
    </row>
    <row r="237" spans="1:4" x14ac:dyDescent="0.3">
      <c r="A237" s="2">
        <v>39393</v>
      </c>
      <c r="B237">
        <v>157.6</v>
      </c>
      <c r="C237">
        <v>-106.6</v>
      </c>
      <c r="D237">
        <v>-107.69</v>
      </c>
    </row>
    <row r="238" spans="1:4" x14ac:dyDescent="0.3">
      <c r="A238" s="2">
        <v>39478</v>
      </c>
      <c r="B238">
        <v>157.99</v>
      </c>
      <c r="C238">
        <v>-106.99</v>
      </c>
      <c r="D238">
        <v>-108.08</v>
      </c>
    </row>
    <row r="239" spans="1:4" x14ac:dyDescent="0.3">
      <c r="A239" s="2">
        <v>39552</v>
      </c>
      <c r="B239">
        <v>157.88999999999899</v>
      </c>
      <c r="C239">
        <v>-106.89</v>
      </c>
      <c r="D239">
        <v>-107.98</v>
      </c>
    </row>
    <row r="240" spans="1:4" x14ac:dyDescent="0.3">
      <c r="A240" s="2">
        <v>39630</v>
      </c>
      <c r="B240">
        <v>158.65</v>
      </c>
      <c r="C240">
        <v>-107.65</v>
      </c>
      <c r="D240">
        <v>-108.74</v>
      </c>
    </row>
    <row r="241" spans="1:4" x14ac:dyDescent="0.3">
      <c r="A241" s="2">
        <v>39730</v>
      </c>
      <c r="B241">
        <v>160.35</v>
      </c>
      <c r="C241">
        <v>-109.35</v>
      </c>
      <c r="D241">
        <v>-110.44</v>
      </c>
    </row>
    <row r="242" spans="1:4" x14ac:dyDescent="0.3">
      <c r="A242" s="2">
        <v>39846</v>
      </c>
      <c r="B242">
        <v>160.02000000000001</v>
      </c>
      <c r="C242">
        <v>-109.02</v>
      </c>
      <c r="D242">
        <v>-110.11</v>
      </c>
    </row>
    <row r="243" spans="1:4" x14ac:dyDescent="0.3">
      <c r="A243" s="2">
        <v>39905</v>
      </c>
      <c r="B243">
        <v>160.19</v>
      </c>
      <c r="C243">
        <v>-109.19</v>
      </c>
      <c r="D243">
        <v>-110.28</v>
      </c>
    </row>
    <row r="244" spans="1:4" x14ac:dyDescent="0.3">
      <c r="A244" s="2">
        <v>39993</v>
      </c>
      <c r="B244">
        <v>160.59</v>
      </c>
      <c r="C244">
        <v>-109.59</v>
      </c>
      <c r="D244">
        <v>-110.68</v>
      </c>
    </row>
    <row r="245" spans="1:4" x14ac:dyDescent="0.3">
      <c r="A245" s="2">
        <v>40109</v>
      </c>
      <c r="B245">
        <v>161.979999999999</v>
      </c>
      <c r="C245">
        <v>-110.98</v>
      </c>
      <c r="D245">
        <v>-112.07</v>
      </c>
    </row>
    <row r="246" spans="1:4" x14ac:dyDescent="0.3">
      <c r="A246" s="2">
        <v>40197</v>
      </c>
      <c r="B246">
        <v>161.88</v>
      </c>
      <c r="C246">
        <v>-110.88</v>
      </c>
      <c r="D246">
        <v>-111.97</v>
      </c>
    </row>
    <row r="247" spans="1:4" x14ac:dyDescent="0.3">
      <c r="A247" s="2">
        <v>40288</v>
      </c>
      <c r="B247">
        <v>161.65</v>
      </c>
      <c r="C247">
        <v>-110.65</v>
      </c>
      <c r="D247">
        <v>-111.74</v>
      </c>
    </row>
    <row r="248" spans="1:4" x14ac:dyDescent="0.3">
      <c r="A248" s="2">
        <v>40381</v>
      </c>
      <c r="B248">
        <v>162.37</v>
      </c>
      <c r="C248">
        <v>-111.37</v>
      </c>
      <c r="D248">
        <v>-112.46</v>
      </c>
    </row>
    <row r="249" spans="1:4" x14ac:dyDescent="0.3">
      <c r="A249" s="2">
        <v>40473</v>
      </c>
      <c r="B249">
        <v>163.25</v>
      </c>
      <c r="C249">
        <v>-112.25</v>
      </c>
      <c r="D249">
        <v>-113.34</v>
      </c>
    </row>
    <row r="250" spans="1:4" x14ac:dyDescent="0.3">
      <c r="A250" s="2">
        <v>40557</v>
      </c>
      <c r="B250">
        <v>163.26</v>
      </c>
      <c r="C250">
        <v>-112.26</v>
      </c>
      <c r="D250">
        <v>-113.35</v>
      </c>
    </row>
    <row r="251" spans="1:4" x14ac:dyDescent="0.3">
      <c r="A251" s="2">
        <v>40640</v>
      </c>
      <c r="B251">
        <v>162.29</v>
      </c>
      <c r="C251">
        <v>-111.29</v>
      </c>
      <c r="D251">
        <v>-112.38</v>
      </c>
    </row>
    <row r="252" spans="1:4" x14ac:dyDescent="0.3">
      <c r="A252" s="2">
        <v>40739</v>
      </c>
      <c r="B252">
        <v>161.96</v>
      </c>
      <c r="C252">
        <v>-110.96</v>
      </c>
      <c r="D252">
        <v>-112.05</v>
      </c>
    </row>
    <row r="253" spans="1:4" x14ac:dyDescent="0.3">
      <c r="A253" s="2">
        <v>40830</v>
      </c>
      <c r="B253">
        <v>163.1</v>
      </c>
      <c r="C253">
        <v>-112.1</v>
      </c>
      <c r="D253">
        <v>-113.19</v>
      </c>
    </row>
    <row r="254" spans="1:4" x14ac:dyDescent="0.3">
      <c r="A254" s="2">
        <v>40926</v>
      </c>
      <c r="B254">
        <v>163.52000000000001</v>
      </c>
      <c r="C254">
        <v>-112.52</v>
      </c>
      <c r="D254">
        <v>-113.61</v>
      </c>
    </row>
    <row r="255" spans="1:4" x14ac:dyDescent="0.3">
      <c r="A255" s="2">
        <v>41019</v>
      </c>
      <c r="B255">
        <v>164.24</v>
      </c>
      <c r="C255">
        <v>-113.24</v>
      </c>
      <c r="D255">
        <v>-114.33</v>
      </c>
    </row>
    <row r="256" spans="1:4" x14ac:dyDescent="0.3">
      <c r="A256" s="2">
        <v>41095</v>
      </c>
      <c r="B256">
        <v>164.07</v>
      </c>
      <c r="C256">
        <v>-113.07</v>
      </c>
      <c r="D256">
        <v>-114.16</v>
      </c>
    </row>
    <row r="257" spans="1:4" x14ac:dyDescent="0.3">
      <c r="A257" s="2">
        <v>41187</v>
      </c>
      <c r="B257">
        <v>165.28</v>
      </c>
      <c r="C257">
        <v>-114.28</v>
      </c>
      <c r="D257">
        <v>-115.37</v>
      </c>
    </row>
    <row r="258" spans="1:4" x14ac:dyDescent="0.3">
      <c r="A258" s="2">
        <v>41317</v>
      </c>
      <c r="B258">
        <v>165.64</v>
      </c>
      <c r="C258">
        <v>-114.64</v>
      </c>
      <c r="D258">
        <v>-115.73</v>
      </c>
    </row>
    <row r="259" spans="1:4" x14ac:dyDescent="0.3">
      <c r="A259" s="2">
        <v>41373</v>
      </c>
      <c r="B259">
        <v>164.7</v>
      </c>
      <c r="C259">
        <v>-113.7</v>
      </c>
      <c r="D259">
        <v>-114.79</v>
      </c>
    </row>
    <row r="260" spans="1:4" x14ac:dyDescent="0.3">
      <c r="A260" s="2">
        <v>41484</v>
      </c>
      <c r="B260">
        <v>166.02</v>
      </c>
      <c r="C260">
        <v>-115.02</v>
      </c>
      <c r="D260">
        <v>-116.11</v>
      </c>
    </row>
    <row r="261" spans="1:4" x14ac:dyDescent="0.3">
      <c r="A261" s="2">
        <v>41591</v>
      </c>
      <c r="B261">
        <v>166.74</v>
      </c>
      <c r="C261">
        <v>-115.74</v>
      </c>
      <c r="D261">
        <v>-116.83</v>
      </c>
    </row>
    <row r="262" spans="1:4" x14ac:dyDescent="0.3">
      <c r="A262" s="2">
        <v>41656</v>
      </c>
      <c r="B262">
        <v>166.33</v>
      </c>
      <c r="C262">
        <v>-115.33</v>
      </c>
      <c r="D262">
        <v>-116.42</v>
      </c>
    </row>
    <row r="263" spans="1:4" x14ac:dyDescent="0.3">
      <c r="A263" s="2">
        <v>41764</v>
      </c>
      <c r="B263">
        <v>164.9</v>
      </c>
      <c r="C263">
        <v>-113.9</v>
      </c>
      <c r="D263">
        <v>-114.99</v>
      </c>
    </row>
    <row r="264" spans="1:4" x14ac:dyDescent="0.3">
      <c r="A264" s="2">
        <v>41844</v>
      </c>
      <c r="B264">
        <v>166.44</v>
      </c>
      <c r="C264">
        <v>-115.44</v>
      </c>
      <c r="D264">
        <v>-116.53</v>
      </c>
    </row>
    <row r="265" spans="1:4" x14ac:dyDescent="0.3">
      <c r="A265" s="2">
        <v>41921</v>
      </c>
      <c r="B265">
        <v>167.11</v>
      </c>
      <c r="C265">
        <v>-116.11</v>
      </c>
      <c r="D265">
        <v>-117.2</v>
      </c>
    </row>
    <row r="266" spans="1:4" x14ac:dyDescent="0.3">
      <c r="A266" s="2">
        <v>42039</v>
      </c>
      <c r="B266">
        <v>167.74</v>
      </c>
      <c r="C266">
        <v>-116.74</v>
      </c>
      <c r="D266">
        <v>-117.83</v>
      </c>
    </row>
    <row r="267" spans="1:4" x14ac:dyDescent="0.3">
      <c r="A267" s="2">
        <v>42115</v>
      </c>
      <c r="B267">
        <v>166.6</v>
      </c>
      <c r="C267">
        <v>-115.6</v>
      </c>
      <c r="D267">
        <v>-116.69</v>
      </c>
    </row>
    <row r="268" spans="1:4" x14ac:dyDescent="0.3">
      <c r="A268" s="2">
        <v>42201</v>
      </c>
      <c r="B268">
        <v>167.24</v>
      </c>
      <c r="C268">
        <v>-116.24</v>
      </c>
      <c r="D268">
        <v>-117.33</v>
      </c>
    </row>
    <row r="269" spans="1:4" x14ac:dyDescent="0.3">
      <c r="A269" s="2">
        <v>42312</v>
      </c>
      <c r="B269">
        <v>169.59</v>
      </c>
      <c r="C269">
        <v>-118.59</v>
      </c>
      <c r="D269">
        <v>-119.68</v>
      </c>
    </row>
    <row r="270" spans="1:4" x14ac:dyDescent="0.3">
      <c r="A270" s="2">
        <v>42453</v>
      </c>
      <c r="B270">
        <v>167.28</v>
      </c>
      <c r="C270">
        <v>-116.28</v>
      </c>
      <c r="D270">
        <v>-117.37</v>
      </c>
    </row>
    <row r="271" spans="1:4" x14ac:dyDescent="0.3">
      <c r="A271" s="2">
        <v>42535</v>
      </c>
      <c r="B271">
        <v>165.98</v>
      </c>
      <c r="C271">
        <v>-114.98</v>
      </c>
      <c r="D271">
        <v>-116.07</v>
      </c>
    </row>
    <row r="272" spans="1:4" x14ac:dyDescent="0.3">
      <c r="A272" s="2">
        <v>42605</v>
      </c>
      <c r="B272">
        <v>166.38</v>
      </c>
      <c r="C272">
        <v>-115.38</v>
      </c>
      <c r="D272">
        <v>-116.47</v>
      </c>
    </row>
    <row r="273" spans="1:4" x14ac:dyDescent="0.3">
      <c r="A273" s="2">
        <v>42702</v>
      </c>
      <c r="B273">
        <v>166.48</v>
      </c>
      <c r="C273">
        <v>-115.48</v>
      </c>
      <c r="D273">
        <v>-116.57</v>
      </c>
    </row>
    <row r="274" spans="1:4" x14ac:dyDescent="0.3">
      <c r="A274" s="2">
        <v>42961</v>
      </c>
      <c r="B274">
        <v>165.37</v>
      </c>
      <c r="C274">
        <v>-114.37</v>
      </c>
      <c r="D274">
        <v>-115.46</v>
      </c>
    </row>
    <row r="275" spans="1:4" x14ac:dyDescent="0.3">
      <c r="A275" s="2">
        <v>43060</v>
      </c>
      <c r="B275">
        <v>165.89</v>
      </c>
      <c r="C275">
        <v>-114.89</v>
      </c>
      <c r="D275">
        <v>-115.98</v>
      </c>
    </row>
    <row r="276" spans="1:4" x14ac:dyDescent="0.3">
      <c r="A276" s="2">
        <v>43165</v>
      </c>
      <c r="B276">
        <v>165.17</v>
      </c>
      <c r="C276">
        <v>-114.17</v>
      </c>
      <c r="D276">
        <v>-115.26</v>
      </c>
    </row>
    <row r="277" spans="1:4" x14ac:dyDescent="0.3">
      <c r="A277" s="2">
        <v>43326</v>
      </c>
      <c r="B277">
        <v>163.80000000000001</v>
      </c>
      <c r="C277">
        <v>-112.8</v>
      </c>
      <c r="D277">
        <v>-113.89</v>
      </c>
    </row>
    <row r="278" spans="1:4" x14ac:dyDescent="0.3">
      <c r="A278" s="2">
        <v>43452</v>
      </c>
      <c r="B278">
        <v>163.16</v>
      </c>
      <c r="C278">
        <v>-112.16</v>
      </c>
      <c r="D278">
        <v>-113.25</v>
      </c>
    </row>
    <row r="279" spans="1:4" x14ac:dyDescent="0.3">
      <c r="A279" s="2">
        <v>43577</v>
      </c>
      <c r="B279">
        <v>162.57</v>
      </c>
      <c r="C279">
        <v>-111.57</v>
      </c>
      <c r="D279">
        <v>-112.66</v>
      </c>
    </row>
    <row r="280" spans="1:4" x14ac:dyDescent="0.3">
      <c r="A280" s="2">
        <v>43670</v>
      </c>
      <c r="B280">
        <v>163.44</v>
      </c>
      <c r="C280">
        <v>-112.44</v>
      </c>
      <c r="D280">
        <v>-113.53</v>
      </c>
    </row>
    <row r="281" spans="1:4" x14ac:dyDescent="0.3">
      <c r="A281" s="2">
        <v>43775</v>
      </c>
      <c r="B281">
        <v>163.82</v>
      </c>
      <c r="C281">
        <v>-112.82</v>
      </c>
      <c r="D281">
        <v>-113.91</v>
      </c>
    </row>
    <row r="282" spans="1:4" x14ac:dyDescent="0.3">
      <c r="A282" s="2">
        <v>43886</v>
      </c>
      <c r="B282">
        <v>163.69</v>
      </c>
      <c r="C282">
        <v>-112.69</v>
      </c>
      <c r="D282">
        <v>-113.78</v>
      </c>
    </row>
    <row r="283" spans="1:4" x14ac:dyDescent="0.3">
      <c r="A283" s="2">
        <v>43893</v>
      </c>
      <c r="B283">
        <v>163.66</v>
      </c>
      <c r="C283">
        <v>-112.66</v>
      </c>
      <c r="D283">
        <v>-113.75</v>
      </c>
    </row>
    <row r="284" spans="1:4" x14ac:dyDescent="0.3">
      <c r="A284" s="2">
        <v>43978</v>
      </c>
      <c r="B284">
        <v>163.13</v>
      </c>
      <c r="C284">
        <v>-112.13</v>
      </c>
      <c r="D284">
        <v>-113.22</v>
      </c>
    </row>
    <row r="285" spans="1:4" x14ac:dyDescent="0.3">
      <c r="A285" s="2">
        <v>44111</v>
      </c>
      <c r="B285">
        <v>162.19</v>
      </c>
      <c r="C285">
        <v>-111.19</v>
      </c>
      <c r="D285">
        <v>-112.28</v>
      </c>
    </row>
    <row r="286" spans="1:4" x14ac:dyDescent="0.3">
      <c r="A286" s="2">
        <v>44175</v>
      </c>
      <c r="B286">
        <v>162.88999999999899</v>
      </c>
      <c r="C286">
        <v>-111.89</v>
      </c>
      <c r="D286">
        <v>-112.98</v>
      </c>
    </row>
    <row r="287" spans="1:4" x14ac:dyDescent="0.3">
      <c r="A287" s="2">
        <v>44231</v>
      </c>
      <c r="B287">
        <v>163.21</v>
      </c>
      <c r="C287">
        <v>-112.21</v>
      </c>
      <c r="D287">
        <v>-113.3</v>
      </c>
    </row>
    <row r="288" spans="1:4" x14ac:dyDescent="0.3">
      <c r="A288" s="2">
        <v>44307</v>
      </c>
      <c r="B288">
        <v>161.96</v>
      </c>
      <c r="C288">
        <v>-110.96</v>
      </c>
      <c r="D288">
        <v>-112.05</v>
      </c>
    </row>
    <row r="289" spans="1:4" x14ac:dyDescent="0.3">
      <c r="A289" s="2">
        <v>44398</v>
      </c>
      <c r="B289">
        <v>162.13999999999899</v>
      </c>
      <c r="C289">
        <v>-111.14</v>
      </c>
      <c r="D289">
        <v>-112.23</v>
      </c>
    </row>
    <row r="290" spans="1:4" x14ac:dyDescent="0.3">
      <c r="A290" s="2">
        <v>44481</v>
      </c>
      <c r="B290">
        <v>163.26</v>
      </c>
      <c r="C290">
        <v>-112.26</v>
      </c>
      <c r="D290">
        <v>-113.35</v>
      </c>
    </row>
  </sheetData>
  <pageMargins left="0.7" right="0.7" top="0.75" bottom="0.75" header="0.3" footer="0.3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79ECE-3E4C-4938-AA8C-C501D5565F4E}">
  <dimension ref="A1:O149"/>
  <sheetViews>
    <sheetView topLeftCell="I1" workbookViewId="0">
      <selection activeCell="M6" sqref="M6"/>
    </sheetView>
  </sheetViews>
  <sheetFormatPr defaultRowHeight="14.4" x14ac:dyDescent="0.3"/>
  <cols>
    <col min="1" max="1" width="10.5546875" bestFit="1" customWidth="1"/>
  </cols>
  <sheetData>
    <row r="1" spans="1:15" s="1" customFormat="1" x14ac:dyDescent="0.3">
      <c r="A1" s="1" t="s">
        <v>0</v>
      </c>
      <c r="B1" s="1" t="s">
        <v>1</v>
      </c>
      <c r="C1" s="1" t="s">
        <v>2</v>
      </c>
      <c r="D1" s="1" t="s">
        <v>3</v>
      </c>
    </row>
    <row r="2" spans="1:15" x14ac:dyDescent="0.3">
      <c r="A2" s="2">
        <v>28760</v>
      </c>
      <c r="B2">
        <v>158.36000000000001</v>
      </c>
      <c r="C2">
        <v>-133.36000000000001</v>
      </c>
      <c r="D2">
        <v>-134.33000000000001</v>
      </c>
      <c r="F2">
        <v>3288</v>
      </c>
      <c r="G2">
        <v>33.599170684813998</v>
      </c>
      <c r="H2" s="2">
        <v>1</v>
      </c>
      <c r="I2">
        <f>IFERROR(VLOOKUP(H2,$A$2:$D$542,4,FALSE),IFERROR(VLOOKUP(H2,$A$2:$D$542,4),0))</f>
        <v>0</v>
      </c>
      <c r="K2">
        <f>MAX(D:D)</f>
        <v>-117.45</v>
      </c>
    </row>
    <row r="3" spans="1:15" x14ac:dyDescent="0.3">
      <c r="A3" s="2">
        <v>30259</v>
      </c>
      <c r="B3">
        <v>147.37</v>
      </c>
      <c r="C3">
        <v>-122.37</v>
      </c>
      <c r="D3">
        <v>-123.34</v>
      </c>
      <c r="F3">
        <v>10958</v>
      </c>
      <c r="G3">
        <v>31.915981292725</v>
      </c>
      <c r="H3" s="2">
        <f>$H$2+F3-$F$2+1</f>
        <v>7672</v>
      </c>
      <c r="I3">
        <f>IFERROR(VLOOKUP(H3,A:D,4,FALSE),IFERROR(VLOOKUP(H3,A:D,4),0))</f>
        <v>0</v>
      </c>
      <c r="K3">
        <f>MIN(D:D)</f>
        <v>-183.08</v>
      </c>
    </row>
    <row r="4" spans="1:15" x14ac:dyDescent="0.3">
      <c r="A4" s="2">
        <v>30342</v>
      </c>
      <c r="B4">
        <v>141.52000000000001</v>
      </c>
      <c r="C4">
        <v>-116.52</v>
      </c>
      <c r="D4">
        <v>-117.49</v>
      </c>
      <c r="F4">
        <v>17897</v>
      </c>
      <c r="G4">
        <v>21.934328079223999</v>
      </c>
      <c r="H4" s="2">
        <f t="shared" ref="H4:H51" si="0">$H$2+F4-$F$2+1</f>
        <v>14611</v>
      </c>
      <c r="I4">
        <f t="shared" ref="I4:I51" si="1">IFERROR(VLOOKUP(H4,A:D,4,FALSE),IFERROR(VLOOKUP(H4,A:D,4),0))</f>
        <v>0</v>
      </c>
      <c r="L4" t="s">
        <v>9</v>
      </c>
      <c r="M4" t="s">
        <v>10</v>
      </c>
      <c r="N4" t="s">
        <v>11</v>
      </c>
      <c r="O4" t="s">
        <v>12</v>
      </c>
    </row>
    <row r="5" spans="1:15" x14ac:dyDescent="0.3">
      <c r="A5" s="2">
        <v>30362</v>
      </c>
      <c r="B5">
        <v>141.479999999999</v>
      </c>
      <c r="C5">
        <v>-116.48</v>
      </c>
      <c r="D5">
        <v>-117.45</v>
      </c>
      <c r="F5">
        <v>20089</v>
      </c>
      <c r="G5">
        <v>4.6826610565186</v>
      </c>
      <c r="H5" s="2">
        <f t="shared" si="0"/>
        <v>16803</v>
      </c>
      <c r="I5">
        <f t="shared" si="1"/>
        <v>0</v>
      </c>
      <c r="K5">
        <f>CORREL(G12:G51,I12:I51)^2</f>
        <v>0.71562573646284189</v>
      </c>
      <c r="L5">
        <f>1-(SUM(J12:J51)/SUM(K12:K51))</f>
        <v>0.36657403259819288</v>
      </c>
      <c r="M5">
        <f>SUM(L12:L51)*100/SUM(I12:I51)</f>
        <v>-4.4138463732614035</v>
      </c>
      <c r="N5">
        <f>SQRT(SUM(J12:J51))/COUNT(J12:J51)</f>
        <v>2.0755830720283042</v>
      </c>
      <c r="O5">
        <f>N5/_xlfn.STDEV.S(I12:I51)</f>
        <v>0.12425682257091449</v>
      </c>
    </row>
    <row r="6" spans="1:15" x14ac:dyDescent="0.3">
      <c r="A6" s="2">
        <v>30454</v>
      </c>
      <c r="B6">
        <v>152.85</v>
      </c>
      <c r="C6">
        <v>-127.85</v>
      </c>
      <c r="D6">
        <v>-128.82</v>
      </c>
      <c r="F6">
        <v>22646</v>
      </c>
      <c r="G6">
        <v>-10.611148834230001</v>
      </c>
      <c r="H6" s="2">
        <f t="shared" si="0"/>
        <v>19360</v>
      </c>
      <c r="I6">
        <f t="shared" si="1"/>
        <v>0</v>
      </c>
    </row>
    <row r="7" spans="1:15" x14ac:dyDescent="0.3">
      <c r="A7" s="2">
        <v>30592</v>
      </c>
      <c r="B7">
        <v>153.52000000000001</v>
      </c>
      <c r="C7">
        <v>-128.52000000000001</v>
      </c>
      <c r="D7">
        <v>-129.49</v>
      </c>
      <c r="F7">
        <v>24472</v>
      </c>
      <c r="G7">
        <v>-21.054008483890001</v>
      </c>
      <c r="H7" s="2">
        <f t="shared" si="0"/>
        <v>21186</v>
      </c>
      <c r="I7">
        <f t="shared" si="1"/>
        <v>0</v>
      </c>
    </row>
    <row r="8" spans="1:15" x14ac:dyDescent="0.3">
      <c r="A8" s="2">
        <v>30600</v>
      </c>
      <c r="B8">
        <v>153.96</v>
      </c>
      <c r="C8">
        <v>-128.96</v>
      </c>
      <c r="D8">
        <v>-129.93</v>
      </c>
      <c r="F8">
        <v>27029</v>
      </c>
      <c r="G8">
        <v>-36.839031219479999</v>
      </c>
      <c r="H8" s="2">
        <f t="shared" si="0"/>
        <v>23743</v>
      </c>
      <c r="I8">
        <f t="shared" si="1"/>
        <v>0</v>
      </c>
    </row>
    <row r="9" spans="1:15" x14ac:dyDescent="0.3">
      <c r="A9" s="2">
        <v>30711</v>
      </c>
      <c r="B9">
        <v>153.27000000000001</v>
      </c>
      <c r="C9">
        <v>-128.27000000000001</v>
      </c>
      <c r="D9">
        <v>-129.24</v>
      </c>
      <c r="F9">
        <v>28124</v>
      </c>
      <c r="G9">
        <v>-48.20168685913</v>
      </c>
      <c r="H9" s="2">
        <f t="shared" si="0"/>
        <v>24838</v>
      </c>
      <c r="I9">
        <f t="shared" si="1"/>
        <v>0</v>
      </c>
    </row>
    <row r="10" spans="1:15" x14ac:dyDescent="0.3">
      <c r="A10" s="2">
        <v>30806</v>
      </c>
      <c r="B10">
        <v>154.36000000000001</v>
      </c>
      <c r="C10">
        <v>-129.36000000000001</v>
      </c>
      <c r="D10">
        <v>-130.33000000000001</v>
      </c>
      <c r="F10">
        <v>29951</v>
      </c>
      <c r="G10">
        <v>-165.67767333980001</v>
      </c>
      <c r="H10" s="2">
        <f t="shared" si="0"/>
        <v>26665</v>
      </c>
      <c r="I10">
        <f t="shared" si="1"/>
        <v>0</v>
      </c>
    </row>
    <row r="11" spans="1:15" x14ac:dyDescent="0.3">
      <c r="A11" s="2">
        <v>30900</v>
      </c>
      <c r="B11">
        <v>153.68</v>
      </c>
      <c r="C11">
        <v>-128.68</v>
      </c>
      <c r="D11">
        <v>-129.65</v>
      </c>
      <c r="F11">
        <v>31777</v>
      </c>
      <c r="G11">
        <v>-148.23866271969999</v>
      </c>
      <c r="H11" s="2">
        <f t="shared" si="0"/>
        <v>28491</v>
      </c>
      <c r="I11">
        <f t="shared" si="1"/>
        <v>0</v>
      </c>
    </row>
    <row r="12" spans="1:15" x14ac:dyDescent="0.3">
      <c r="A12" s="2">
        <v>31020</v>
      </c>
      <c r="B12">
        <v>144.99</v>
      </c>
      <c r="C12">
        <v>-119.99</v>
      </c>
      <c r="D12">
        <v>-120.96</v>
      </c>
      <c r="F12">
        <v>33238</v>
      </c>
      <c r="G12">
        <v>-149.4610900879</v>
      </c>
      <c r="H12" s="2">
        <f t="shared" si="0"/>
        <v>29952</v>
      </c>
      <c r="I12">
        <f t="shared" si="1"/>
        <v>-134.33000000000001</v>
      </c>
      <c r="J12">
        <f>(I12-G12)^2</f>
        <v>228.94988724814539</v>
      </c>
      <c r="K12">
        <f>(I12-AVERAGE($I$12:I$51))^2</f>
        <v>525.22326506249271</v>
      </c>
      <c r="L12">
        <f>(I12-G12)</f>
        <v>15.131090087899992</v>
      </c>
    </row>
    <row r="13" spans="1:15" x14ac:dyDescent="0.3">
      <c r="A13" s="2">
        <v>31078</v>
      </c>
      <c r="B13">
        <v>145.44999999999899</v>
      </c>
      <c r="C13">
        <v>-120.45</v>
      </c>
      <c r="D13">
        <v>-121.42</v>
      </c>
      <c r="F13">
        <v>33603</v>
      </c>
      <c r="G13">
        <v>-139.67077636720001</v>
      </c>
      <c r="H13" s="2">
        <f t="shared" si="0"/>
        <v>30317</v>
      </c>
      <c r="I13">
        <f t="shared" si="1"/>
        <v>-123.34</v>
      </c>
      <c r="J13">
        <f t="shared" ref="J13:J51" si="2">(I13-G13)^2</f>
        <v>266.69425675549809</v>
      </c>
      <c r="K13">
        <f>(I13-AVERAGE($I$12:I$51))^2</f>
        <v>1149.73551006249</v>
      </c>
      <c r="L13">
        <f t="shared" ref="L13:L51" si="3">(I13-G13)</f>
        <v>16.330776367200002</v>
      </c>
    </row>
    <row r="14" spans="1:15" x14ac:dyDescent="0.3">
      <c r="A14" s="2">
        <v>31124</v>
      </c>
      <c r="B14">
        <v>156.82</v>
      </c>
      <c r="C14">
        <v>-131.82</v>
      </c>
      <c r="D14">
        <v>-132.79</v>
      </c>
      <c r="F14">
        <v>33968</v>
      </c>
      <c r="G14">
        <v>-143.27366638180001</v>
      </c>
      <c r="H14" s="2">
        <f t="shared" si="0"/>
        <v>30682</v>
      </c>
      <c r="I14">
        <f t="shared" si="1"/>
        <v>-129.93</v>
      </c>
      <c r="J14">
        <f t="shared" si="2"/>
        <v>178.05343250877965</v>
      </c>
      <c r="K14">
        <f>(I14-AVERAGE($I$12:I$51))^2</f>
        <v>746.2594650624917</v>
      </c>
      <c r="L14">
        <f t="shared" si="3"/>
        <v>13.343666381800006</v>
      </c>
    </row>
    <row r="15" spans="1:15" x14ac:dyDescent="0.3">
      <c r="A15" s="2">
        <v>31205</v>
      </c>
      <c r="B15">
        <v>162.05000000000001</v>
      </c>
      <c r="C15">
        <v>-137.05000000000001</v>
      </c>
      <c r="D15">
        <v>-138.02000000000001</v>
      </c>
      <c r="F15">
        <v>34334</v>
      </c>
      <c r="G15">
        <v>-142.53141784670001</v>
      </c>
      <c r="H15" s="2">
        <f t="shared" si="0"/>
        <v>31048</v>
      </c>
      <c r="I15">
        <f t="shared" si="1"/>
        <v>-120.96</v>
      </c>
      <c r="J15">
        <f t="shared" si="2"/>
        <v>465.32606791692791</v>
      </c>
      <c r="K15">
        <f>(I15-AVERAGE($I$12:I$51))^2</f>
        <v>1316.8008000624898</v>
      </c>
      <c r="L15">
        <f t="shared" si="3"/>
        <v>21.571417846700015</v>
      </c>
    </row>
    <row r="16" spans="1:15" x14ac:dyDescent="0.3">
      <c r="A16" s="2">
        <v>31238</v>
      </c>
      <c r="B16">
        <v>161.34</v>
      </c>
      <c r="C16">
        <v>-136.34</v>
      </c>
      <c r="D16">
        <v>-137.31</v>
      </c>
      <c r="F16">
        <v>34699</v>
      </c>
      <c r="G16">
        <v>-140.498046875</v>
      </c>
      <c r="H16" s="2">
        <f t="shared" si="0"/>
        <v>31413</v>
      </c>
      <c r="I16">
        <f t="shared" si="1"/>
        <v>-143.979999999999</v>
      </c>
      <c r="J16">
        <f t="shared" si="2"/>
        <v>12.123997564690267</v>
      </c>
      <c r="K16">
        <f>(I16-AVERAGE($I$12:I$51))^2</f>
        <v>176.03319006252281</v>
      </c>
      <c r="L16">
        <f t="shared" si="3"/>
        <v>-3.481953124998995</v>
      </c>
    </row>
    <row r="17" spans="1:12" x14ac:dyDescent="0.3">
      <c r="A17" s="2">
        <v>31337</v>
      </c>
      <c r="B17">
        <v>168.01</v>
      </c>
      <c r="C17">
        <v>-143.01</v>
      </c>
      <c r="D17">
        <v>-143.979999999999</v>
      </c>
      <c r="F17">
        <v>35064</v>
      </c>
      <c r="G17">
        <v>-146.21600341800001</v>
      </c>
      <c r="H17" s="2">
        <f t="shared" si="0"/>
        <v>31778</v>
      </c>
      <c r="I17">
        <f t="shared" si="1"/>
        <v>-141.65</v>
      </c>
      <c r="J17">
        <f t="shared" si="2"/>
        <v>20.848387213187756</v>
      </c>
      <c r="K17">
        <f>(I17-AVERAGE($I$12:I$51))^2</f>
        <v>243.28980506249528</v>
      </c>
      <c r="L17">
        <f t="shared" si="3"/>
        <v>4.5660034180000082</v>
      </c>
    </row>
    <row r="18" spans="1:12" x14ac:dyDescent="0.3">
      <c r="A18" s="2">
        <v>31421</v>
      </c>
      <c r="B18">
        <v>166.38</v>
      </c>
      <c r="C18">
        <v>-141.38</v>
      </c>
      <c r="D18">
        <v>-142.35</v>
      </c>
      <c r="F18">
        <v>35429</v>
      </c>
      <c r="G18">
        <v>-105.54151153559999</v>
      </c>
      <c r="H18" s="2">
        <f t="shared" si="0"/>
        <v>32143</v>
      </c>
      <c r="I18">
        <f t="shared" si="1"/>
        <v>-144.61000000000001</v>
      </c>
      <c r="J18">
        <f t="shared" si="2"/>
        <v>1526.3467908929574</v>
      </c>
      <c r="K18">
        <f>(I18-AVERAGE($I$12:I$51))^2</f>
        <v>159.71272506249596</v>
      </c>
      <c r="L18">
        <f t="shared" si="3"/>
        <v>-39.068488464400019</v>
      </c>
    </row>
    <row r="19" spans="1:12" x14ac:dyDescent="0.3">
      <c r="A19" s="2">
        <v>31489</v>
      </c>
      <c r="B19">
        <v>165.9</v>
      </c>
      <c r="C19">
        <v>-140.9</v>
      </c>
      <c r="D19">
        <v>-141.87</v>
      </c>
      <c r="F19">
        <v>35795</v>
      </c>
      <c r="G19">
        <v>-128.43605041500001</v>
      </c>
      <c r="H19" s="2">
        <f t="shared" si="0"/>
        <v>32509</v>
      </c>
      <c r="I19">
        <f t="shared" si="1"/>
        <v>-148.53</v>
      </c>
      <c r="J19">
        <f t="shared" si="2"/>
        <v>403.76680992452128</v>
      </c>
      <c r="K19">
        <f>(I19-AVERAGE($I$12:I$51))^2</f>
        <v>75.99916506249744</v>
      </c>
      <c r="L19">
        <f t="shared" si="3"/>
        <v>-20.09394958499999</v>
      </c>
    </row>
    <row r="20" spans="1:12" x14ac:dyDescent="0.3">
      <c r="A20" s="2">
        <v>31545</v>
      </c>
      <c r="B20">
        <v>165.83</v>
      </c>
      <c r="C20">
        <v>-140.83000000000001</v>
      </c>
      <c r="D20">
        <v>-141.80000000000001</v>
      </c>
      <c r="F20">
        <v>36160</v>
      </c>
      <c r="G20">
        <v>-150.07202148440001</v>
      </c>
      <c r="H20" s="2">
        <f t="shared" si="0"/>
        <v>32874</v>
      </c>
      <c r="I20">
        <f t="shared" si="1"/>
        <v>-145.479999999999</v>
      </c>
      <c r="J20">
        <f t="shared" si="2"/>
        <v>21.086661313200512</v>
      </c>
      <c r="K20">
        <f>(I20-AVERAGE($I$12:I$51))^2</f>
        <v>138.47994006252023</v>
      </c>
      <c r="L20">
        <f t="shared" si="3"/>
        <v>4.5920214844010161</v>
      </c>
    </row>
    <row r="21" spans="1:12" x14ac:dyDescent="0.3">
      <c r="A21" s="2">
        <v>31600</v>
      </c>
      <c r="B21">
        <v>163.83000000000001</v>
      </c>
      <c r="C21">
        <v>-138.83000000000001</v>
      </c>
      <c r="D21">
        <v>-139.80000000000001</v>
      </c>
      <c r="F21">
        <v>36525</v>
      </c>
      <c r="G21">
        <v>-150.96472167970001</v>
      </c>
      <c r="H21" s="2">
        <f t="shared" si="0"/>
        <v>33239</v>
      </c>
      <c r="I21">
        <f t="shared" si="1"/>
        <v>-148.56</v>
      </c>
      <c r="J21">
        <f t="shared" si="2"/>
        <v>5.7826863568192053</v>
      </c>
      <c r="K21">
        <f>(I21-AVERAGE($I$12:I$51))^2</f>
        <v>75.477000062497424</v>
      </c>
      <c r="L21">
        <f t="shared" si="3"/>
        <v>2.4047216797000033</v>
      </c>
    </row>
    <row r="22" spans="1:12" x14ac:dyDescent="0.3">
      <c r="A22" s="2">
        <v>31666</v>
      </c>
      <c r="B22">
        <v>165.68</v>
      </c>
      <c r="C22">
        <v>-140.68</v>
      </c>
      <c r="D22">
        <v>-141.65</v>
      </c>
      <c r="F22">
        <v>36890</v>
      </c>
      <c r="G22">
        <v>-151.25915527340001</v>
      </c>
      <c r="H22" s="2">
        <f t="shared" si="0"/>
        <v>33604</v>
      </c>
      <c r="I22">
        <f t="shared" si="1"/>
        <v>-142.69999999999899</v>
      </c>
      <c r="J22">
        <f t="shared" si="2"/>
        <v>73.259138994188447</v>
      </c>
      <c r="K22">
        <f>(I22-AVERAGE($I$12:I$51))^2</f>
        <v>211.63703006252504</v>
      </c>
      <c r="L22">
        <f t="shared" si="3"/>
        <v>8.5591552734010179</v>
      </c>
    </row>
    <row r="23" spans="1:12" x14ac:dyDescent="0.3">
      <c r="A23" s="2">
        <v>31811</v>
      </c>
      <c r="B23">
        <v>162.86000000000001</v>
      </c>
      <c r="C23">
        <v>-137.86000000000001</v>
      </c>
      <c r="D23">
        <v>-138.83000000000001</v>
      </c>
      <c r="F23">
        <v>37256</v>
      </c>
      <c r="G23">
        <v>-148.41525268550001</v>
      </c>
      <c r="H23" s="2">
        <f t="shared" si="0"/>
        <v>33970</v>
      </c>
      <c r="I23">
        <f t="shared" si="1"/>
        <v>-148.93</v>
      </c>
      <c r="J23">
        <f t="shared" si="2"/>
        <v>0.26496479778496113</v>
      </c>
      <c r="K23">
        <f>(I23-AVERAGE($I$12:I$51))^2</f>
        <v>69.184965062497469</v>
      </c>
      <c r="L23">
        <f t="shared" si="3"/>
        <v>-0.51474731449999922</v>
      </c>
    </row>
    <row r="24" spans="1:12" x14ac:dyDescent="0.3">
      <c r="A24" s="2">
        <v>31852</v>
      </c>
      <c r="B24">
        <v>165.89</v>
      </c>
      <c r="C24">
        <v>-140.88999999999899</v>
      </c>
      <c r="D24">
        <v>-141.86000000000001</v>
      </c>
      <c r="F24">
        <v>37621</v>
      </c>
      <c r="G24">
        <v>-148.74792480470001</v>
      </c>
      <c r="H24" s="2">
        <f t="shared" si="0"/>
        <v>34335</v>
      </c>
      <c r="I24">
        <f t="shared" si="1"/>
        <v>-137.479999999999</v>
      </c>
      <c r="J24">
        <f t="shared" si="2"/>
        <v>126.96612940439631</v>
      </c>
      <c r="K24">
        <f>(I24-AVERAGE($I$12:I$51))^2</f>
        <v>390.76394006253395</v>
      </c>
      <c r="L24">
        <f t="shared" si="3"/>
        <v>11.267924804701011</v>
      </c>
    </row>
    <row r="25" spans="1:12" x14ac:dyDescent="0.3">
      <c r="A25" s="2">
        <v>31925</v>
      </c>
      <c r="B25">
        <v>165.95</v>
      </c>
      <c r="C25">
        <v>-140.94999999999899</v>
      </c>
      <c r="D25">
        <v>-141.91999999999899</v>
      </c>
      <c r="F25">
        <v>37986</v>
      </c>
      <c r="G25">
        <v>-145.81182861330001</v>
      </c>
      <c r="H25" s="2">
        <f t="shared" si="0"/>
        <v>34700</v>
      </c>
      <c r="I25">
        <f t="shared" si="1"/>
        <v>-146.38</v>
      </c>
      <c r="J25">
        <f t="shared" si="2"/>
        <v>0.32281872466458633</v>
      </c>
      <c r="K25">
        <f>(I25-AVERAGE($I$12:I$51))^2</f>
        <v>118.10799006249692</v>
      </c>
      <c r="L25">
        <f t="shared" si="3"/>
        <v>-0.56817138669998712</v>
      </c>
    </row>
    <row r="26" spans="1:12" x14ac:dyDescent="0.3">
      <c r="A26" s="2">
        <v>31981</v>
      </c>
      <c r="B26">
        <v>165.22</v>
      </c>
      <c r="C26">
        <v>-140.22</v>
      </c>
      <c r="D26">
        <v>-141.19</v>
      </c>
      <c r="F26">
        <v>38351</v>
      </c>
      <c r="G26">
        <v>-151.40943908689999</v>
      </c>
      <c r="H26" s="2">
        <f t="shared" si="0"/>
        <v>35065</v>
      </c>
      <c r="I26">
        <f t="shared" si="1"/>
        <v>-142.06</v>
      </c>
      <c r="J26">
        <f t="shared" si="2"/>
        <v>87.412011239653353</v>
      </c>
      <c r="K26">
        <f>(I26-AVERAGE($I$12:I$51))^2</f>
        <v>230.66775006249551</v>
      </c>
      <c r="L26">
        <f t="shared" si="3"/>
        <v>9.3494390868999915</v>
      </c>
    </row>
    <row r="27" spans="1:12" x14ac:dyDescent="0.3">
      <c r="A27" s="2">
        <v>32055</v>
      </c>
      <c r="B27">
        <v>165.49</v>
      </c>
      <c r="C27">
        <v>-140.49</v>
      </c>
      <c r="D27">
        <v>-141.46</v>
      </c>
      <c r="F27">
        <v>38717</v>
      </c>
      <c r="G27">
        <v>-158.55926513669999</v>
      </c>
      <c r="H27" s="2">
        <f t="shared" si="0"/>
        <v>35431</v>
      </c>
      <c r="I27">
        <f t="shared" si="1"/>
        <v>-157.94</v>
      </c>
      <c r="J27">
        <f t="shared" si="2"/>
        <v>0.38348930953206217</v>
      </c>
      <c r="K27">
        <f>(I27-AVERAGE($I$12:I$51))^2</f>
        <v>0.47921006250019865</v>
      </c>
      <c r="L27">
        <f t="shared" si="3"/>
        <v>0.61926513669999395</v>
      </c>
    </row>
    <row r="28" spans="1:12" x14ac:dyDescent="0.3">
      <c r="A28" s="2">
        <v>32129</v>
      </c>
      <c r="B28">
        <v>168.64</v>
      </c>
      <c r="C28">
        <v>-143.63999999999899</v>
      </c>
      <c r="D28">
        <v>-144.61000000000001</v>
      </c>
      <c r="F28">
        <v>39082</v>
      </c>
      <c r="G28">
        <v>-160.7643585205</v>
      </c>
      <c r="H28" s="2">
        <f t="shared" si="0"/>
        <v>35796</v>
      </c>
      <c r="I28">
        <f t="shared" si="1"/>
        <v>-157.54</v>
      </c>
      <c r="J28">
        <f t="shared" si="2"/>
        <v>10.396487868720978</v>
      </c>
      <c r="K28">
        <f>(I28-AVERAGE($I$12:I$51))^2</f>
        <v>8.5410062500080541E-2</v>
      </c>
      <c r="L28">
        <f t="shared" si="3"/>
        <v>3.2243585205000045</v>
      </c>
    </row>
    <row r="29" spans="1:12" x14ac:dyDescent="0.3">
      <c r="A29" s="2">
        <v>32169</v>
      </c>
      <c r="B29">
        <v>169.17</v>
      </c>
      <c r="C29">
        <v>-144.16999999999899</v>
      </c>
      <c r="D29">
        <v>-145.13999999999899</v>
      </c>
      <c r="F29">
        <v>39447</v>
      </c>
      <c r="G29">
        <v>-166.56477355960001</v>
      </c>
      <c r="H29" s="2">
        <f t="shared" si="0"/>
        <v>36161</v>
      </c>
      <c r="I29">
        <f t="shared" si="1"/>
        <v>-148.86000000000001</v>
      </c>
      <c r="J29">
        <f t="shared" si="2"/>
        <v>313.45900679671126</v>
      </c>
      <c r="K29">
        <f>(I29-AVERAGE($I$12:I$51))^2</f>
        <v>70.354350062497332</v>
      </c>
      <c r="L29">
        <f t="shared" si="3"/>
        <v>17.7047735596</v>
      </c>
    </row>
    <row r="30" spans="1:12" x14ac:dyDescent="0.3">
      <c r="A30" s="2">
        <v>32213</v>
      </c>
      <c r="B30">
        <v>163.68</v>
      </c>
      <c r="C30">
        <v>-138.68</v>
      </c>
      <c r="D30">
        <v>-139.65</v>
      </c>
      <c r="F30">
        <v>39812</v>
      </c>
      <c r="G30">
        <v>-161.04856872560001</v>
      </c>
      <c r="H30" s="2">
        <f t="shared" si="0"/>
        <v>36526</v>
      </c>
      <c r="I30">
        <f t="shared" si="1"/>
        <v>-144.29</v>
      </c>
      <c r="J30">
        <f t="shared" si="2"/>
        <v>280.84962573065889</v>
      </c>
      <c r="K30">
        <f>(I30-AVERAGE($I$12:I$51))^2</f>
        <v>167.90328506249642</v>
      </c>
      <c r="L30">
        <f t="shared" si="3"/>
        <v>16.758568725600014</v>
      </c>
    </row>
    <row r="31" spans="1:12" x14ac:dyDescent="0.3">
      <c r="A31" s="2">
        <v>32288</v>
      </c>
      <c r="B31">
        <v>174.36</v>
      </c>
      <c r="C31">
        <v>-149.36000000000001</v>
      </c>
      <c r="D31">
        <v>-150.33000000000001</v>
      </c>
      <c r="F31">
        <v>40178</v>
      </c>
      <c r="G31">
        <v>-164.16694641110001</v>
      </c>
      <c r="H31" s="2">
        <f t="shared" si="0"/>
        <v>36892</v>
      </c>
      <c r="I31">
        <f t="shared" si="1"/>
        <v>-154.25</v>
      </c>
      <c r="J31">
        <f t="shared" si="2"/>
        <v>98.34582612062944</v>
      </c>
      <c r="K31">
        <f>(I31-AVERAGE($I$12:I$51))^2</f>
        <v>8.986505062499127</v>
      </c>
      <c r="L31">
        <f t="shared" si="3"/>
        <v>9.9169464111000138</v>
      </c>
    </row>
    <row r="32" spans="1:12" x14ac:dyDescent="0.3">
      <c r="A32" s="2">
        <v>32353</v>
      </c>
      <c r="B32">
        <v>170.61</v>
      </c>
      <c r="C32">
        <v>-145.61000000000001</v>
      </c>
      <c r="D32">
        <v>-146.58000000000001</v>
      </c>
      <c r="F32">
        <v>40543</v>
      </c>
      <c r="G32">
        <v>-157.26278686520001</v>
      </c>
      <c r="H32" s="2">
        <f t="shared" si="0"/>
        <v>37257</v>
      </c>
      <c r="I32">
        <f t="shared" si="1"/>
        <v>-154.82</v>
      </c>
      <c r="J32">
        <f t="shared" si="2"/>
        <v>5.9672076687937405</v>
      </c>
      <c r="K32">
        <f>(I32-AVERAGE($I$12:I$51))^2</f>
        <v>5.8939700624993252</v>
      </c>
      <c r="L32">
        <f t="shared" si="3"/>
        <v>2.44278686520002</v>
      </c>
    </row>
    <row r="33" spans="1:12" x14ac:dyDescent="0.3">
      <c r="A33" s="2">
        <v>32413</v>
      </c>
      <c r="B33">
        <v>163.16</v>
      </c>
      <c r="C33">
        <v>-138.16</v>
      </c>
      <c r="D33">
        <v>-139.13</v>
      </c>
      <c r="F33">
        <v>40908</v>
      </c>
      <c r="G33">
        <v>-163.7107849121</v>
      </c>
      <c r="H33" s="2">
        <f t="shared" si="0"/>
        <v>37622</v>
      </c>
      <c r="I33">
        <f t="shared" si="1"/>
        <v>-160.979999999999</v>
      </c>
      <c r="J33">
        <f t="shared" si="2"/>
        <v>7.4571862361584706</v>
      </c>
      <c r="K33">
        <f>(I33-AVERAGE($I$12:I$51))^2</f>
        <v>13.929690062493586</v>
      </c>
      <c r="L33">
        <f t="shared" si="3"/>
        <v>2.7307849121010008</v>
      </c>
    </row>
    <row r="34" spans="1:12" x14ac:dyDescent="0.3">
      <c r="A34" s="2">
        <v>32492</v>
      </c>
      <c r="B34">
        <v>172.56</v>
      </c>
      <c r="C34">
        <v>-147.56</v>
      </c>
      <c r="D34">
        <v>-148.53</v>
      </c>
      <c r="F34">
        <v>41273</v>
      </c>
      <c r="G34">
        <v>-178.9864654541</v>
      </c>
      <c r="H34" s="2">
        <f t="shared" si="0"/>
        <v>37987</v>
      </c>
      <c r="I34">
        <f t="shared" si="1"/>
        <v>-162.63999999999899</v>
      </c>
      <c r="J34">
        <f t="shared" si="2"/>
        <v>267.20693284211768</v>
      </c>
      <c r="K34">
        <f>(I34-AVERAGE($I$12:I$51))^2</f>
        <v>29.076360062490696</v>
      </c>
      <c r="L34">
        <f t="shared" si="3"/>
        <v>16.346465454101008</v>
      </c>
    </row>
    <row r="35" spans="1:12" x14ac:dyDescent="0.3">
      <c r="A35" s="2">
        <v>32584</v>
      </c>
      <c r="B35">
        <v>169.84</v>
      </c>
      <c r="C35">
        <v>-144.84</v>
      </c>
      <c r="D35">
        <v>-145.81</v>
      </c>
      <c r="F35">
        <v>41639</v>
      </c>
      <c r="G35">
        <v>-180.84739685060001</v>
      </c>
      <c r="H35" s="2">
        <f t="shared" si="0"/>
        <v>38353</v>
      </c>
      <c r="I35">
        <f t="shared" si="1"/>
        <v>-169.99</v>
      </c>
      <c r="J35">
        <f t="shared" si="2"/>
        <v>117.88306637141874</v>
      </c>
      <c r="K35">
        <f>(I35-AVERAGE($I$12:I$51))^2</f>
        <v>162.36493506250395</v>
      </c>
      <c r="L35">
        <f t="shared" si="3"/>
        <v>10.857396850599997</v>
      </c>
    </row>
    <row r="36" spans="1:12" x14ac:dyDescent="0.3">
      <c r="A36" s="2">
        <v>32680</v>
      </c>
      <c r="B36">
        <v>174.22</v>
      </c>
      <c r="C36">
        <v>-149.22</v>
      </c>
      <c r="D36">
        <v>-150.19</v>
      </c>
      <c r="F36">
        <v>42004</v>
      </c>
      <c r="G36">
        <v>-180.8150177002</v>
      </c>
      <c r="H36" s="2">
        <f t="shared" si="0"/>
        <v>38718</v>
      </c>
      <c r="I36">
        <f t="shared" si="1"/>
        <v>-166.91</v>
      </c>
      <c r="J36">
        <f t="shared" si="2"/>
        <v>193.34951724287544</v>
      </c>
      <c r="K36">
        <f>(I36-AVERAGE($I$12:I$51))^2</f>
        <v>93.359075062502754</v>
      </c>
      <c r="L36">
        <f t="shared" si="3"/>
        <v>13.905017700200005</v>
      </c>
    </row>
    <row r="37" spans="1:12" x14ac:dyDescent="0.3">
      <c r="A37" s="2">
        <v>32770</v>
      </c>
      <c r="B37">
        <v>169.51</v>
      </c>
      <c r="C37">
        <v>-144.51</v>
      </c>
      <c r="D37">
        <v>-145.479999999999</v>
      </c>
      <c r="F37">
        <v>42369</v>
      </c>
      <c r="G37">
        <v>-178.131149292</v>
      </c>
      <c r="H37" s="2">
        <f t="shared" si="0"/>
        <v>39083</v>
      </c>
      <c r="I37">
        <f t="shared" si="1"/>
        <v>-169.73</v>
      </c>
      <c r="J37">
        <f t="shared" si="2"/>
        <v>70.579309426472335</v>
      </c>
      <c r="K37">
        <f>(I37-AVERAGE($I$12:I$51))^2</f>
        <v>155.80656506250338</v>
      </c>
      <c r="L37">
        <f t="shared" si="3"/>
        <v>8.4011492920000137</v>
      </c>
    </row>
    <row r="38" spans="1:12" x14ac:dyDescent="0.3">
      <c r="A38" s="2">
        <v>32877</v>
      </c>
      <c r="B38">
        <v>169.59</v>
      </c>
      <c r="C38">
        <v>-144.59</v>
      </c>
      <c r="D38">
        <v>-145.56</v>
      </c>
      <c r="F38">
        <v>42734</v>
      </c>
      <c r="G38">
        <v>-176.57586669919999</v>
      </c>
      <c r="H38" s="2">
        <f t="shared" si="0"/>
        <v>39448</v>
      </c>
      <c r="I38">
        <f t="shared" si="1"/>
        <v>-165.34</v>
      </c>
      <c r="J38">
        <f t="shared" si="2"/>
        <v>126.24470048219123</v>
      </c>
      <c r="K38">
        <f>(I38-AVERAGE($I$12:I$51))^2</f>
        <v>65.484510062502409</v>
      </c>
      <c r="L38">
        <f t="shared" si="3"/>
        <v>11.235866699199988</v>
      </c>
    </row>
    <row r="39" spans="1:12" x14ac:dyDescent="0.3">
      <c r="A39" s="2">
        <v>32953</v>
      </c>
      <c r="B39">
        <v>172.05</v>
      </c>
      <c r="C39">
        <v>-147.05000000000001</v>
      </c>
      <c r="D39">
        <v>-148.02000000000001</v>
      </c>
      <c r="F39">
        <v>43100</v>
      </c>
      <c r="G39">
        <v>-184.0341796875</v>
      </c>
      <c r="H39" s="2">
        <f t="shared" si="0"/>
        <v>39814</v>
      </c>
      <c r="I39">
        <f t="shared" si="1"/>
        <v>-174.87</v>
      </c>
      <c r="J39">
        <f t="shared" si="2"/>
        <v>83.982189344787514</v>
      </c>
      <c r="K39">
        <f>(I39-AVERAGE($I$12:I$51))^2</f>
        <v>310.54369506250532</v>
      </c>
      <c r="L39">
        <f t="shared" si="3"/>
        <v>9.1641796874999955</v>
      </c>
    </row>
    <row r="40" spans="1:12" x14ac:dyDescent="0.3">
      <c r="A40" s="2">
        <v>33134</v>
      </c>
      <c r="B40">
        <v>172.59</v>
      </c>
      <c r="C40">
        <v>-147.59</v>
      </c>
      <c r="D40">
        <v>-148.56</v>
      </c>
      <c r="F40">
        <v>43465</v>
      </c>
      <c r="G40">
        <v>-188.5538482666</v>
      </c>
      <c r="H40" s="2">
        <f t="shared" si="0"/>
        <v>40179</v>
      </c>
      <c r="I40">
        <f t="shared" si="1"/>
        <v>-176.68</v>
      </c>
      <c r="J40">
        <f t="shared" si="2"/>
        <v>140.98827265823965</v>
      </c>
      <c r="K40">
        <f>(I40-AVERAGE($I$12:I$51))^2</f>
        <v>377.61234006250595</v>
      </c>
      <c r="L40">
        <f t="shared" si="3"/>
        <v>11.873848266599992</v>
      </c>
    </row>
    <row r="41" spans="1:12" x14ac:dyDescent="0.3">
      <c r="A41" s="2">
        <v>33317</v>
      </c>
      <c r="B41">
        <v>171.5</v>
      </c>
      <c r="C41">
        <v>-146.5</v>
      </c>
      <c r="D41">
        <v>-147.47</v>
      </c>
      <c r="F41">
        <v>43830</v>
      </c>
      <c r="G41">
        <v>-193.07664489749999</v>
      </c>
      <c r="H41" s="2">
        <f t="shared" si="0"/>
        <v>40544</v>
      </c>
      <c r="I41">
        <f t="shared" si="1"/>
        <v>-179.66</v>
      </c>
      <c r="J41">
        <f t="shared" si="2"/>
        <v>180.00636030561259</v>
      </c>
      <c r="K41">
        <f>(I41-AVERAGE($I$12:I$51))^2</f>
        <v>502.30895006250637</v>
      </c>
      <c r="L41">
        <f t="shared" si="3"/>
        <v>13.416644897499992</v>
      </c>
    </row>
    <row r="42" spans="1:12" x14ac:dyDescent="0.3">
      <c r="A42" s="2">
        <v>33520</v>
      </c>
      <c r="B42">
        <v>166.73</v>
      </c>
      <c r="C42">
        <v>-141.729999999999</v>
      </c>
      <c r="D42">
        <v>-142.69999999999899</v>
      </c>
      <c r="F42">
        <v>44195</v>
      </c>
      <c r="G42">
        <v>-179.4500579834</v>
      </c>
      <c r="H42" s="2">
        <f t="shared" si="0"/>
        <v>40909</v>
      </c>
      <c r="I42">
        <f t="shared" si="1"/>
        <v>-173.69</v>
      </c>
      <c r="J42">
        <f t="shared" si="2"/>
        <v>33.178267972130108</v>
      </c>
      <c r="K42">
        <f>(I42-AVERAGE($I$12:I$51))^2</f>
        <v>270.34758506250472</v>
      </c>
      <c r="L42">
        <f t="shared" si="3"/>
        <v>5.760057983400003</v>
      </c>
    </row>
    <row r="43" spans="1:12" x14ac:dyDescent="0.3">
      <c r="A43" s="2">
        <v>33687</v>
      </c>
      <c r="B43">
        <v>168.01</v>
      </c>
      <c r="C43">
        <v>-143.01</v>
      </c>
      <c r="D43">
        <v>-143.979999999999</v>
      </c>
      <c r="F43">
        <v>44561</v>
      </c>
      <c r="G43">
        <v>-192.3080444336</v>
      </c>
      <c r="H43" s="2">
        <f t="shared" si="0"/>
        <v>41275</v>
      </c>
      <c r="I43">
        <f t="shared" si="1"/>
        <v>-177.16</v>
      </c>
      <c r="J43">
        <f t="shared" si="2"/>
        <v>229.46325016232012</v>
      </c>
      <c r="K43">
        <f>(I43-AVERAGE($I$12:I$51))^2</f>
        <v>396.49770006250566</v>
      </c>
      <c r="L43">
        <f t="shared" si="3"/>
        <v>15.148044433600006</v>
      </c>
    </row>
    <row r="44" spans="1:12" x14ac:dyDescent="0.3">
      <c r="A44" s="2">
        <v>33885</v>
      </c>
      <c r="B44">
        <v>172.96</v>
      </c>
      <c r="C44">
        <v>-147.96</v>
      </c>
      <c r="D44">
        <v>-148.93</v>
      </c>
      <c r="F44">
        <v>44926</v>
      </c>
      <c r="G44">
        <v>-200.2074432373</v>
      </c>
      <c r="H44" s="2">
        <f t="shared" si="0"/>
        <v>41640</v>
      </c>
      <c r="I44">
        <f t="shared" si="1"/>
        <v>-183.06</v>
      </c>
      <c r="J44">
        <f t="shared" si="2"/>
        <v>294.03480957642535</v>
      </c>
      <c r="K44">
        <f>(I44-AVERAGE($I$12:I$51))^2</f>
        <v>666.27225006250762</v>
      </c>
      <c r="L44">
        <f t="shared" si="3"/>
        <v>17.147443237299996</v>
      </c>
    </row>
    <row r="45" spans="1:12" x14ac:dyDescent="0.3">
      <c r="A45" s="2">
        <v>34045</v>
      </c>
      <c r="B45">
        <v>166.56</v>
      </c>
      <c r="C45">
        <v>-141.56</v>
      </c>
      <c r="D45">
        <v>-142.53</v>
      </c>
      <c r="F45">
        <v>45291</v>
      </c>
      <c r="G45">
        <v>-196.2919769287</v>
      </c>
      <c r="H45" s="2">
        <f t="shared" si="0"/>
        <v>42005</v>
      </c>
      <c r="I45">
        <f t="shared" si="1"/>
        <v>-180.82</v>
      </c>
      <c r="J45">
        <f t="shared" si="2"/>
        <v>239.38207008222514</v>
      </c>
      <c r="K45">
        <f>(I45-AVERAGE($I$12:I$51))^2</f>
        <v>555.65097006250653</v>
      </c>
      <c r="L45">
        <f t="shared" si="3"/>
        <v>15.471976928700002</v>
      </c>
    </row>
    <row r="46" spans="1:12" x14ac:dyDescent="0.3">
      <c r="A46" s="2">
        <v>34264</v>
      </c>
      <c r="B46">
        <v>161.51</v>
      </c>
      <c r="C46">
        <v>-136.51</v>
      </c>
      <c r="D46">
        <v>-137.479999999999</v>
      </c>
      <c r="F46">
        <v>45656</v>
      </c>
      <c r="G46">
        <v>-194.74613952639999</v>
      </c>
      <c r="H46" s="2">
        <f t="shared" si="0"/>
        <v>42370</v>
      </c>
      <c r="I46">
        <f t="shared" si="1"/>
        <v>-179.13</v>
      </c>
      <c r="J46">
        <f t="shared" si="2"/>
        <v>243.86381370799214</v>
      </c>
      <c r="K46">
        <f>(I46-AVERAGE($I$12:I$51))^2</f>
        <v>478.83286506250619</v>
      </c>
      <c r="L46">
        <f t="shared" si="3"/>
        <v>15.616139526399991</v>
      </c>
    </row>
    <row r="47" spans="1:12" x14ac:dyDescent="0.3">
      <c r="A47" s="2">
        <v>34403</v>
      </c>
      <c r="B47">
        <v>156.93</v>
      </c>
      <c r="C47">
        <v>-131.93</v>
      </c>
      <c r="D47">
        <v>-132.9</v>
      </c>
      <c r="F47">
        <v>46022</v>
      </c>
      <c r="G47">
        <v>-179.8286743164</v>
      </c>
      <c r="H47" s="2">
        <f t="shared" si="0"/>
        <v>42736</v>
      </c>
      <c r="I47">
        <f t="shared" si="1"/>
        <v>-173.42</v>
      </c>
      <c r="J47">
        <f t="shared" si="2"/>
        <v>41.071106493685129</v>
      </c>
      <c r="K47">
        <f>(I47-AVERAGE($I$12:I$51))^2</f>
        <v>261.54167006250429</v>
      </c>
      <c r="L47">
        <f t="shared" si="3"/>
        <v>6.4086743164000097</v>
      </c>
    </row>
    <row r="48" spans="1:12" x14ac:dyDescent="0.3">
      <c r="A48" s="2">
        <v>34576</v>
      </c>
      <c r="B48">
        <v>170.41</v>
      </c>
      <c r="C48">
        <v>-145.41</v>
      </c>
      <c r="D48">
        <v>-146.38</v>
      </c>
      <c r="F48">
        <v>46387</v>
      </c>
      <c r="G48">
        <v>-177.3646697998</v>
      </c>
      <c r="H48" s="2">
        <f t="shared" si="0"/>
        <v>43101</v>
      </c>
      <c r="I48">
        <f t="shared" si="1"/>
        <v>-172.09</v>
      </c>
      <c r="J48">
        <f t="shared" si="2"/>
        <v>27.822141496922114</v>
      </c>
      <c r="K48">
        <f>(I48-AVERAGE($I$12:I$51))^2</f>
        <v>220.29238506250442</v>
      </c>
      <c r="L48">
        <f t="shared" si="3"/>
        <v>5.2746697997999945</v>
      </c>
    </row>
    <row r="49" spans="1:12" x14ac:dyDescent="0.3">
      <c r="A49" s="2">
        <v>34773</v>
      </c>
      <c r="B49">
        <v>166.29</v>
      </c>
      <c r="C49">
        <v>-141.29</v>
      </c>
      <c r="D49">
        <v>-142.26</v>
      </c>
      <c r="F49">
        <v>46752</v>
      </c>
      <c r="G49">
        <v>-158.7509613037</v>
      </c>
      <c r="H49" s="2">
        <f t="shared" si="0"/>
        <v>43466</v>
      </c>
      <c r="I49">
        <f t="shared" si="1"/>
        <v>-170.42</v>
      </c>
      <c r="J49">
        <f t="shared" si="2"/>
        <v>136.16646409574662</v>
      </c>
      <c r="K49">
        <f>(I49-AVERAGE($I$12:I$51))^2</f>
        <v>173.50817006250352</v>
      </c>
      <c r="L49">
        <f t="shared" si="3"/>
        <v>-11.669038696299992</v>
      </c>
    </row>
    <row r="50" spans="1:12" x14ac:dyDescent="0.3">
      <c r="A50" s="2">
        <v>34970</v>
      </c>
      <c r="B50">
        <v>173.07</v>
      </c>
      <c r="C50">
        <v>-148.07</v>
      </c>
      <c r="D50">
        <v>-149.04</v>
      </c>
      <c r="F50">
        <v>47117</v>
      </c>
      <c r="G50">
        <v>-163.41722106930001</v>
      </c>
      <c r="H50" s="2">
        <f t="shared" si="0"/>
        <v>43831</v>
      </c>
      <c r="I50">
        <f t="shared" si="1"/>
        <v>-165.12</v>
      </c>
      <c r="J50">
        <f t="shared" si="2"/>
        <v>2.8994560868358086</v>
      </c>
      <c r="K50">
        <f>(I50-AVERAGE($I$12:I$51))^2</f>
        <v>61.972320062502369</v>
      </c>
      <c r="L50">
        <f t="shared" si="3"/>
        <v>-1.7027789306999921</v>
      </c>
    </row>
    <row r="51" spans="1:12" x14ac:dyDescent="0.3">
      <c r="A51" s="2">
        <v>35045</v>
      </c>
      <c r="B51">
        <v>166.09</v>
      </c>
      <c r="C51">
        <v>-141.09</v>
      </c>
      <c r="D51">
        <v>-142.06</v>
      </c>
      <c r="F51">
        <v>47483</v>
      </c>
      <c r="G51">
        <v>-189.76481628420001</v>
      </c>
      <c r="H51" s="2">
        <f t="shared" si="0"/>
        <v>44197</v>
      </c>
      <c r="I51">
        <f t="shared" si="1"/>
        <v>-171.58</v>
      </c>
      <c r="J51">
        <f t="shared" si="2"/>
        <v>330.6875432901054</v>
      </c>
      <c r="K51">
        <f>(I51-AVERAGE($I$12:I$51))^2</f>
        <v>205.41339006250453</v>
      </c>
      <c r="L51">
        <f t="shared" si="3"/>
        <v>18.184816284199997</v>
      </c>
    </row>
    <row r="52" spans="1:12" x14ac:dyDescent="0.3">
      <c r="A52" s="2">
        <v>35158</v>
      </c>
      <c r="B52">
        <v>161.84</v>
      </c>
      <c r="C52">
        <v>-136.84</v>
      </c>
      <c r="D52">
        <v>-137.81</v>
      </c>
      <c r="H52" s="2"/>
    </row>
    <row r="53" spans="1:12" x14ac:dyDescent="0.3">
      <c r="A53" s="2">
        <v>35223</v>
      </c>
      <c r="B53">
        <v>169.9</v>
      </c>
      <c r="C53">
        <v>-144.9</v>
      </c>
      <c r="D53">
        <v>-145.87</v>
      </c>
      <c r="H53" s="2"/>
    </row>
    <row r="54" spans="1:12" x14ac:dyDescent="0.3">
      <c r="A54" s="2">
        <v>35325</v>
      </c>
      <c r="B54">
        <v>164.72</v>
      </c>
      <c r="C54">
        <v>-139.72</v>
      </c>
      <c r="D54">
        <v>-140.69</v>
      </c>
      <c r="H54" s="2"/>
    </row>
    <row r="55" spans="1:12" x14ac:dyDescent="0.3">
      <c r="A55" s="2">
        <v>35415</v>
      </c>
      <c r="B55">
        <v>181.97</v>
      </c>
      <c r="C55">
        <v>-156.97</v>
      </c>
      <c r="D55">
        <v>-157.94</v>
      </c>
      <c r="H55" s="2"/>
    </row>
    <row r="56" spans="1:12" x14ac:dyDescent="0.3">
      <c r="A56" s="2">
        <v>35520</v>
      </c>
      <c r="B56">
        <v>180.7</v>
      </c>
      <c r="C56">
        <v>-155.69999999999899</v>
      </c>
      <c r="D56">
        <v>-156.66999999999899</v>
      </c>
      <c r="H56" s="2"/>
    </row>
    <row r="57" spans="1:12" x14ac:dyDescent="0.3">
      <c r="A57" s="2">
        <v>35591</v>
      </c>
      <c r="B57">
        <v>178.85</v>
      </c>
      <c r="C57">
        <v>-153.85</v>
      </c>
      <c r="D57">
        <v>-154.82</v>
      </c>
      <c r="H57" s="2"/>
    </row>
    <row r="58" spans="1:12" x14ac:dyDescent="0.3">
      <c r="A58" s="2">
        <v>35684</v>
      </c>
      <c r="B58">
        <v>185.01</v>
      </c>
      <c r="C58">
        <v>-160.01</v>
      </c>
      <c r="D58">
        <v>-160.979999999999</v>
      </c>
      <c r="H58" s="2"/>
    </row>
    <row r="59" spans="1:12" x14ac:dyDescent="0.3">
      <c r="A59" s="2">
        <v>35779</v>
      </c>
      <c r="B59">
        <v>181.57</v>
      </c>
      <c r="C59">
        <v>-156.57</v>
      </c>
      <c r="D59">
        <v>-157.54</v>
      </c>
      <c r="H59" s="2"/>
    </row>
    <row r="60" spans="1:12" x14ac:dyDescent="0.3">
      <c r="A60" s="2">
        <v>35898</v>
      </c>
      <c r="B60">
        <v>183.6</v>
      </c>
      <c r="C60">
        <v>-158.6</v>
      </c>
      <c r="D60">
        <v>-159.57</v>
      </c>
      <c r="H60" s="2"/>
    </row>
    <row r="61" spans="1:12" x14ac:dyDescent="0.3">
      <c r="A61" s="2">
        <v>35977</v>
      </c>
      <c r="B61">
        <v>174.35</v>
      </c>
      <c r="C61">
        <v>-149.35</v>
      </c>
      <c r="D61">
        <v>-150.32</v>
      </c>
      <c r="H61" s="2"/>
    </row>
    <row r="62" spans="1:12" x14ac:dyDescent="0.3">
      <c r="A62" s="2">
        <v>36052</v>
      </c>
      <c r="B62">
        <v>181.3</v>
      </c>
      <c r="C62">
        <v>-156.30000000000001</v>
      </c>
      <c r="D62">
        <v>-157.27000000000001</v>
      </c>
      <c r="H62" s="2"/>
    </row>
    <row r="63" spans="1:12" x14ac:dyDescent="0.3">
      <c r="A63" s="2">
        <v>36143</v>
      </c>
      <c r="B63">
        <v>172.89</v>
      </c>
      <c r="C63">
        <v>-147.88999999999899</v>
      </c>
      <c r="D63">
        <v>-148.86000000000001</v>
      </c>
      <c r="H63" s="2"/>
    </row>
    <row r="64" spans="1:12" x14ac:dyDescent="0.3">
      <c r="A64" s="2">
        <v>36231</v>
      </c>
      <c r="B64">
        <v>176.1</v>
      </c>
      <c r="C64">
        <v>-151.1</v>
      </c>
      <c r="D64">
        <v>-152.07</v>
      </c>
      <c r="H64" s="2"/>
    </row>
    <row r="65" spans="1:8" x14ac:dyDescent="0.3">
      <c r="A65" s="2">
        <v>36329</v>
      </c>
      <c r="B65">
        <v>176.45</v>
      </c>
      <c r="C65">
        <v>-151.44999999999899</v>
      </c>
      <c r="D65">
        <v>-152.41999999999899</v>
      </c>
      <c r="H65" s="2"/>
    </row>
    <row r="66" spans="1:8" x14ac:dyDescent="0.3">
      <c r="A66" s="2">
        <v>36439</v>
      </c>
      <c r="B66">
        <v>175.16</v>
      </c>
      <c r="C66">
        <v>-150.16</v>
      </c>
      <c r="D66">
        <v>-151.13</v>
      </c>
      <c r="H66" s="2"/>
    </row>
    <row r="67" spans="1:8" x14ac:dyDescent="0.3">
      <c r="A67" s="2">
        <v>36514</v>
      </c>
      <c r="B67">
        <v>168.32</v>
      </c>
      <c r="C67">
        <v>-143.32</v>
      </c>
      <c r="D67">
        <v>-144.29</v>
      </c>
      <c r="H67" s="2"/>
    </row>
    <row r="68" spans="1:8" x14ac:dyDescent="0.3">
      <c r="A68" s="2">
        <v>36594</v>
      </c>
      <c r="B68">
        <v>163.07</v>
      </c>
      <c r="C68">
        <v>-138.07</v>
      </c>
      <c r="D68">
        <v>-139.04</v>
      </c>
      <c r="H68" s="2"/>
    </row>
    <row r="69" spans="1:8" x14ac:dyDescent="0.3">
      <c r="A69" s="2">
        <v>36693</v>
      </c>
      <c r="B69">
        <v>178.33</v>
      </c>
      <c r="C69">
        <v>-153.33000000000001</v>
      </c>
      <c r="D69">
        <v>-154.30000000000001</v>
      </c>
      <c r="H69" s="2"/>
    </row>
    <row r="70" spans="1:8" x14ac:dyDescent="0.3">
      <c r="A70" s="2">
        <v>36748</v>
      </c>
      <c r="B70">
        <v>180.78</v>
      </c>
      <c r="C70">
        <v>-155.78</v>
      </c>
      <c r="D70">
        <v>-156.75</v>
      </c>
      <c r="H70" s="2"/>
    </row>
    <row r="71" spans="1:8" x14ac:dyDescent="0.3">
      <c r="A71" s="2">
        <v>36810</v>
      </c>
      <c r="B71">
        <v>178.28</v>
      </c>
      <c r="C71">
        <v>-153.28</v>
      </c>
      <c r="D71">
        <v>-154.25</v>
      </c>
      <c r="H71" s="2"/>
    </row>
    <row r="72" spans="1:8" x14ac:dyDescent="0.3">
      <c r="A72" s="2">
        <v>36907</v>
      </c>
      <c r="B72">
        <v>177.63</v>
      </c>
      <c r="C72">
        <v>-152.63</v>
      </c>
      <c r="D72">
        <v>-153.6</v>
      </c>
      <c r="H72" s="2"/>
    </row>
    <row r="73" spans="1:8" x14ac:dyDescent="0.3">
      <c r="A73" s="2">
        <v>37000</v>
      </c>
      <c r="B73">
        <v>172.9</v>
      </c>
      <c r="C73">
        <v>-147.9</v>
      </c>
      <c r="D73">
        <v>-148.87</v>
      </c>
      <c r="H73" s="2"/>
    </row>
    <row r="74" spans="1:8" x14ac:dyDescent="0.3">
      <c r="A74" s="2">
        <v>37082</v>
      </c>
      <c r="B74">
        <v>167.96</v>
      </c>
      <c r="C74">
        <v>-142.96</v>
      </c>
      <c r="D74">
        <v>-143.93</v>
      </c>
      <c r="H74" s="2"/>
    </row>
    <row r="75" spans="1:8" x14ac:dyDescent="0.3">
      <c r="A75" s="2">
        <v>37187</v>
      </c>
      <c r="B75">
        <v>178.85</v>
      </c>
      <c r="C75">
        <v>-153.85</v>
      </c>
      <c r="D75">
        <v>-154.82</v>
      </c>
      <c r="H75" s="2"/>
    </row>
    <row r="76" spans="1:8" x14ac:dyDescent="0.3">
      <c r="A76" s="2">
        <v>37284</v>
      </c>
      <c r="B76">
        <v>184.41</v>
      </c>
      <c r="C76">
        <v>-159.41</v>
      </c>
      <c r="D76">
        <v>-160.38</v>
      </c>
      <c r="H76" s="2"/>
    </row>
    <row r="77" spans="1:8" x14ac:dyDescent="0.3">
      <c r="A77" s="2">
        <v>37357</v>
      </c>
      <c r="B77">
        <v>175.92</v>
      </c>
      <c r="C77">
        <v>-150.91999999999899</v>
      </c>
      <c r="D77">
        <v>-151.88999999999899</v>
      </c>
      <c r="H77" s="2"/>
    </row>
    <row r="78" spans="1:8" x14ac:dyDescent="0.3">
      <c r="A78" s="2">
        <v>37455</v>
      </c>
      <c r="B78">
        <v>177.68</v>
      </c>
      <c r="C78">
        <v>-152.68</v>
      </c>
      <c r="D78">
        <v>-153.65</v>
      </c>
      <c r="H78" s="2"/>
    </row>
    <row r="79" spans="1:8" x14ac:dyDescent="0.3">
      <c r="A79" s="2">
        <v>37538</v>
      </c>
      <c r="B79">
        <v>185.01</v>
      </c>
      <c r="C79">
        <v>-160.01</v>
      </c>
      <c r="D79">
        <v>-160.979999999999</v>
      </c>
      <c r="H79" s="2"/>
    </row>
    <row r="80" spans="1:8" x14ac:dyDescent="0.3">
      <c r="A80" s="2">
        <v>37637</v>
      </c>
      <c r="B80">
        <v>181.98</v>
      </c>
      <c r="C80">
        <v>-156.979999999999</v>
      </c>
      <c r="D80">
        <v>-157.94999999999899</v>
      </c>
      <c r="H80" s="2"/>
    </row>
    <row r="81" spans="1:8" x14ac:dyDescent="0.3">
      <c r="A81" s="2">
        <v>37715</v>
      </c>
      <c r="B81">
        <v>189.26</v>
      </c>
      <c r="C81">
        <v>-164.26</v>
      </c>
      <c r="D81">
        <v>-165.23</v>
      </c>
      <c r="H81" s="2"/>
    </row>
    <row r="82" spans="1:8" x14ac:dyDescent="0.3">
      <c r="A82" s="2">
        <v>37817</v>
      </c>
      <c r="B82">
        <v>182.3</v>
      </c>
      <c r="C82">
        <v>-157.30000000000001</v>
      </c>
      <c r="D82">
        <v>-158.27000000000001</v>
      </c>
      <c r="H82" s="2"/>
    </row>
    <row r="83" spans="1:8" x14ac:dyDescent="0.3">
      <c r="A83" s="2">
        <v>37915</v>
      </c>
      <c r="B83">
        <v>186.67</v>
      </c>
      <c r="C83">
        <v>-161.66999999999899</v>
      </c>
      <c r="D83">
        <v>-162.63999999999899</v>
      </c>
    </row>
    <row r="84" spans="1:8" x14ac:dyDescent="0.3">
      <c r="A84" s="2">
        <v>38001</v>
      </c>
      <c r="B84">
        <v>193.56</v>
      </c>
      <c r="C84">
        <v>-168.56</v>
      </c>
      <c r="D84">
        <v>-169.53</v>
      </c>
    </row>
    <row r="85" spans="1:8" x14ac:dyDescent="0.3">
      <c r="A85" s="2">
        <v>38106</v>
      </c>
      <c r="B85">
        <v>186.55</v>
      </c>
      <c r="C85">
        <v>-161.55000000000001</v>
      </c>
      <c r="D85">
        <v>-162.52000000000001</v>
      </c>
    </row>
    <row r="86" spans="1:8" x14ac:dyDescent="0.3">
      <c r="A86" s="2">
        <v>38189</v>
      </c>
      <c r="B86">
        <v>189.68</v>
      </c>
      <c r="C86">
        <v>-164.68</v>
      </c>
      <c r="D86">
        <v>-165.65</v>
      </c>
    </row>
    <row r="87" spans="1:8" x14ac:dyDescent="0.3">
      <c r="A87" s="2">
        <v>38293</v>
      </c>
      <c r="B87">
        <v>194.02</v>
      </c>
      <c r="C87">
        <v>-169.02</v>
      </c>
      <c r="D87">
        <v>-169.99</v>
      </c>
    </row>
    <row r="88" spans="1:8" x14ac:dyDescent="0.3">
      <c r="A88" s="2">
        <v>38365</v>
      </c>
      <c r="B88">
        <v>192.58</v>
      </c>
      <c r="C88">
        <v>-167.58</v>
      </c>
      <c r="D88">
        <v>-168.55</v>
      </c>
    </row>
    <row r="89" spans="1:8" x14ac:dyDescent="0.3">
      <c r="A89" s="2">
        <v>38484</v>
      </c>
      <c r="B89">
        <v>191.35</v>
      </c>
      <c r="C89">
        <v>-166.35</v>
      </c>
      <c r="D89">
        <v>-167.32</v>
      </c>
    </row>
    <row r="90" spans="1:8" x14ac:dyDescent="0.3">
      <c r="A90" s="2">
        <v>38546</v>
      </c>
      <c r="B90">
        <v>190.43</v>
      </c>
      <c r="C90">
        <v>-165.43</v>
      </c>
      <c r="D90">
        <v>-166.4</v>
      </c>
    </row>
    <row r="91" spans="1:8" x14ac:dyDescent="0.3">
      <c r="A91" s="2">
        <v>38645</v>
      </c>
      <c r="B91">
        <v>190.94</v>
      </c>
      <c r="C91">
        <v>-165.94</v>
      </c>
      <c r="D91">
        <v>-166.91</v>
      </c>
    </row>
    <row r="92" spans="1:8" x14ac:dyDescent="0.3">
      <c r="A92" s="2">
        <v>38736</v>
      </c>
      <c r="B92">
        <v>195.29</v>
      </c>
      <c r="C92">
        <v>-170.29</v>
      </c>
      <c r="D92">
        <v>-171.26</v>
      </c>
    </row>
    <row r="93" spans="1:8" x14ac:dyDescent="0.3">
      <c r="A93" s="2">
        <v>38846</v>
      </c>
      <c r="B93">
        <v>180.15</v>
      </c>
      <c r="C93">
        <v>-155.15</v>
      </c>
      <c r="D93">
        <v>-156.12</v>
      </c>
    </row>
    <row r="94" spans="1:8" x14ac:dyDescent="0.3">
      <c r="A94" s="2">
        <v>38958</v>
      </c>
      <c r="B94">
        <v>182.14</v>
      </c>
      <c r="C94">
        <v>-157.13999999999899</v>
      </c>
      <c r="D94">
        <v>-158.11000000000001</v>
      </c>
    </row>
    <row r="95" spans="1:8" x14ac:dyDescent="0.3">
      <c r="A95" s="2">
        <v>39065</v>
      </c>
      <c r="B95">
        <v>193.76</v>
      </c>
      <c r="C95">
        <v>-168.76</v>
      </c>
      <c r="D95">
        <v>-169.73</v>
      </c>
    </row>
    <row r="96" spans="1:8" x14ac:dyDescent="0.3">
      <c r="A96" s="2">
        <v>39185</v>
      </c>
      <c r="B96">
        <v>197.58</v>
      </c>
      <c r="C96">
        <v>-172.58</v>
      </c>
      <c r="D96">
        <v>-173.55</v>
      </c>
    </row>
    <row r="97" spans="1:4" x14ac:dyDescent="0.3">
      <c r="A97" s="2">
        <v>39259</v>
      </c>
      <c r="B97">
        <v>197.48</v>
      </c>
      <c r="C97">
        <v>-172.48</v>
      </c>
      <c r="D97">
        <v>-173.45</v>
      </c>
    </row>
    <row r="98" spans="1:4" x14ac:dyDescent="0.3">
      <c r="A98" s="2">
        <v>39316</v>
      </c>
      <c r="B98">
        <v>192.16</v>
      </c>
      <c r="C98">
        <v>-167.16</v>
      </c>
      <c r="D98">
        <v>-168.13</v>
      </c>
    </row>
    <row r="99" spans="1:4" x14ac:dyDescent="0.3">
      <c r="A99" s="2">
        <v>39393</v>
      </c>
      <c r="B99">
        <v>189.37</v>
      </c>
      <c r="C99">
        <v>-164.37</v>
      </c>
      <c r="D99">
        <v>-165.34</v>
      </c>
    </row>
    <row r="100" spans="1:4" x14ac:dyDescent="0.3">
      <c r="A100" s="2">
        <v>39478</v>
      </c>
      <c r="B100">
        <v>191.47</v>
      </c>
      <c r="C100">
        <v>-166.47</v>
      </c>
      <c r="D100">
        <v>-167.44</v>
      </c>
    </row>
    <row r="101" spans="1:4" x14ac:dyDescent="0.3">
      <c r="A101" s="2">
        <v>39552</v>
      </c>
      <c r="B101">
        <v>193.51</v>
      </c>
      <c r="C101">
        <v>-168.51</v>
      </c>
      <c r="D101">
        <v>-169.48</v>
      </c>
    </row>
    <row r="102" spans="1:4" x14ac:dyDescent="0.3">
      <c r="A102" s="2">
        <v>39630</v>
      </c>
      <c r="B102">
        <v>197.27</v>
      </c>
      <c r="C102">
        <v>-172.27</v>
      </c>
      <c r="D102">
        <v>-173.24</v>
      </c>
    </row>
    <row r="103" spans="1:4" x14ac:dyDescent="0.3">
      <c r="A103" s="2">
        <v>39730</v>
      </c>
      <c r="B103">
        <v>198.9</v>
      </c>
      <c r="C103">
        <v>-173.9</v>
      </c>
      <c r="D103">
        <v>-174.87</v>
      </c>
    </row>
    <row r="104" spans="1:4" x14ac:dyDescent="0.3">
      <c r="A104" s="2">
        <v>39846</v>
      </c>
      <c r="B104">
        <v>196.04</v>
      </c>
      <c r="C104">
        <v>-171.04</v>
      </c>
      <c r="D104">
        <v>-172.01</v>
      </c>
    </row>
    <row r="105" spans="1:4" x14ac:dyDescent="0.3">
      <c r="A105" s="2">
        <v>39905</v>
      </c>
      <c r="B105">
        <v>176.09</v>
      </c>
      <c r="C105">
        <v>-151.09</v>
      </c>
      <c r="D105">
        <v>-152.06</v>
      </c>
    </row>
    <row r="106" spans="1:4" x14ac:dyDescent="0.3">
      <c r="A106" s="2">
        <v>39993</v>
      </c>
      <c r="B106">
        <v>199.94</v>
      </c>
      <c r="C106">
        <v>-174.94</v>
      </c>
      <c r="D106">
        <v>-175.91</v>
      </c>
    </row>
    <row r="107" spans="1:4" x14ac:dyDescent="0.3">
      <c r="A107" s="2">
        <v>40109</v>
      </c>
      <c r="B107">
        <v>200.71</v>
      </c>
      <c r="C107">
        <v>-175.71</v>
      </c>
      <c r="D107">
        <v>-176.68</v>
      </c>
    </row>
    <row r="108" spans="1:4" x14ac:dyDescent="0.3">
      <c r="A108" s="2">
        <v>40197</v>
      </c>
      <c r="B108">
        <v>197.16</v>
      </c>
      <c r="C108">
        <v>-172.16</v>
      </c>
      <c r="D108">
        <v>-173.13</v>
      </c>
    </row>
    <row r="109" spans="1:4" x14ac:dyDescent="0.3">
      <c r="A109" s="2">
        <v>40288</v>
      </c>
      <c r="B109">
        <v>199.04</v>
      </c>
      <c r="C109">
        <v>-174.04</v>
      </c>
      <c r="D109">
        <v>-175.01</v>
      </c>
    </row>
    <row r="110" spans="1:4" x14ac:dyDescent="0.3">
      <c r="A110" s="2">
        <v>40381</v>
      </c>
      <c r="B110">
        <v>201.41</v>
      </c>
      <c r="C110">
        <v>-176.41</v>
      </c>
      <c r="D110">
        <v>-177.38</v>
      </c>
    </row>
    <row r="111" spans="1:4" x14ac:dyDescent="0.3">
      <c r="A111" s="2">
        <v>40473</v>
      </c>
      <c r="B111">
        <v>203.69</v>
      </c>
      <c r="C111">
        <v>-178.69</v>
      </c>
      <c r="D111">
        <v>-179.66</v>
      </c>
    </row>
    <row r="112" spans="1:4" x14ac:dyDescent="0.3">
      <c r="A112" s="2">
        <v>40557</v>
      </c>
      <c r="B112">
        <v>194.53</v>
      </c>
      <c r="C112">
        <v>-169.53</v>
      </c>
      <c r="D112">
        <v>-170.5</v>
      </c>
    </row>
    <row r="113" spans="1:4" x14ac:dyDescent="0.3">
      <c r="A113" s="2">
        <v>40640</v>
      </c>
      <c r="B113">
        <v>187.53</v>
      </c>
      <c r="C113">
        <v>-162.53</v>
      </c>
      <c r="D113">
        <v>-163.5</v>
      </c>
    </row>
    <row r="114" spans="1:4" x14ac:dyDescent="0.3">
      <c r="A114" s="2">
        <v>40739</v>
      </c>
      <c r="B114">
        <v>198.65</v>
      </c>
      <c r="C114">
        <v>-173.65</v>
      </c>
      <c r="D114">
        <v>-174.62</v>
      </c>
    </row>
    <row r="115" spans="1:4" x14ac:dyDescent="0.3">
      <c r="A115" s="2">
        <v>40830</v>
      </c>
      <c r="B115">
        <v>197.72</v>
      </c>
      <c r="C115">
        <v>-172.72</v>
      </c>
      <c r="D115">
        <v>-173.69</v>
      </c>
    </row>
    <row r="116" spans="1:4" x14ac:dyDescent="0.3">
      <c r="A116" s="2">
        <v>40926</v>
      </c>
      <c r="B116">
        <v>195.38</v>
      </c>
      <c r="C116">
        <v>-170.38</v>
      </c>
      <c r="D116">
        <v>-171.35</v>
      </c>
    </row>
    <row r="117" spans="1:4" x14ac:dyDescent="0.3">
      <c r="A117" s="2">
        <v>41019</v>
      </c>
      <c r="B117">
        <v>164.04</v>
      </c>
      <c r="C117">
        <v>-139.04</v>
      </c>
      <c r="D117">
        <v>-140.01</v>
      </c>
    </row>
    <row r="118" spans="1:4" x14ac:dyDescent="0.3">
      <c r="A118" s="2">
        <v>41095</v>
      </c>
      <c r="B118">
        <v>203.04</v>
      </c>
      <c r="C118">
        <v>-178.04</v>
      </c>
      <c r="D118">
        <v>-179.01</v>
      </c>
    </row>
    <row r="119" spans="1:4" x14ac:dyDescent="0.3">
      <c r="A119" s="2">
        <v>41187</v>
      </c>
      <c r="B119">
        <v>201.19</v>
      </c>
      <c r="C119">
        <v>-176.19</v>
      </c>
      <c r="D119">
        <v>-177.16</v>
      </c>
    </row>
    <row r="120" spans="1:4" x14ac:dyDescent="0.3">
      <c r="A120" s="2">
        <v>41317</v>
      </c>
      <c r="B120">
        <v>200.1</v>
      </c>
      <c r="C120">
        <v>-175.1</v>
      </c>
      <c r="D120">
        <v>-176.07</v>
      </c>
    </row>
    <row r="121" spans="1:4" x14ac:dyDescent="0.3">
      <c r="A121" s="2">
        <v>41373</v>
      </c>
      <c r="B121">
        <v>204.4</v>
      </c>
      <c r="C121">
        <v>-179.4</v>
      </c>
      <c r="D121">
        <v>-180.37</v>
      </c>
    </row>
    <row r="122" spans="1:4" x14ac:dyDescent="0.3">
      <c r="A122" s="2">
        <v>41484</v>
      </c>
      <c r="B122">
        <v>207.11</v>
      </c>
      <c r="C122">
        <v>-182.11</v>
      </c>
      <c r="D122">
        <v>-183.08</v>
      </c>
    </row>
    <row r="123" spans="1:4" x14ac:dyDescent="0.3">
      <c r="A123" s="2">
        <v>41591</v>
      </c>
      <c r="B123">
        <v>207.09</v>
      </c>
      <c r="C123">
        <v>-182.09</v>
      </c>
      <c r="D123">
        <v>-183.06</v>
      </c>
    </row>
    <row r="124" spans="1:4" x14ac:dyDescent="0.3">
      <c r="A124" s="2">
        <v>41656</v>
      </c>
      <c r="B124">
        <v>204.13</v>
      </c>
      <c r="C124">
        <v>-179.13</v>
      </c>
      <c r="D124">
        <v>-180.1</v>
      </c>
    </row>
    <row r="125" spans="1:4" x14ac:dyDescent="0.3">
      <c r="A125" s="2">
        <v>41764</v>
      </c>
      <c r="B125">
        <v>205.78</v>
      </c>
      <c r="C125">
        <v>-180.78</v>
      </c>
      <c r="D125">
        <v>-181.75</v>
      </c>
    </row>
    <row r="126" spans="1:4" x14ac:dyDescent="0.3">
      <c r="A126" s="2">
        <v>41844</v>
      </c>
      <c r="B126">
        <v>205.85</v>
      </c>
      <c r="C126">
        <v>-180.85</v>
      </c>
      <c r="D126">
        <v>-181.82</v>
      </c>
    </row>
    <row r="127" spans="1:4" x14ac:dyDescent="0.3">
      <c r="A127" s="2">
        <v>41921</v>
      </c>
      <c r="B127">
        <v>204.85</v>
      </c>
      <c r="C127">
        <v>-179.85</v>
      </c>
      <c r="D127">
        <v>-180.82</v>
      </c>
    </row>
    <row r="128" spans="1:4" x14ac:dyDescent="0.3">
      <c r="A128" s="2">
        <v>42039</v>
      </c>
      <c r="B128">
        <v>205.41</v>
      </c>
      <c r="C128">
        <v>-180.41</v>
      </c>
      <c r="D128">
        <v>-181.38</v>
      </c>
    </row>
    <row r="129" spans="1:4" x14ac:dyDescent="0.3">
      <c r="A129" s="2">
        <v>42115</v>
      </c>
      <c r="B129">
        <v>202.44</v>
      </c>
      <c r="C129">
        <v>-177.44</v>
      </c>
      <c r="D129">
        <v>-178.41</v>
      </c>
    </row>
    <row r="130" spans="1:4" x14ac:dyDescent="0.3">
      <c r="A130" s="2">
        <v>42201</v>
      </c>
      <c r="B130">
        <v>203.97</v>
      </c>
      <c r="C130">
        <v>-178.97</v>
      </c>
      <c r="D130">
        <v>-179.94</v>
      </c>
    </row>
    <row r="131" spans="1:4" x14ac:dyDescent="0.3">
      <c r="A131" s="2">
        <v>42312</v>
      </c>
      <c r="B131">
        <v>203.16</v>
      </c>
      <c r="C131">
        <v>-178.16</v>
      </c>
      <c r="D131">
        <v>-179.13</v>
      </c>
    </row>
    <row r="132" spans="1:4" x14ac:dyDescent="0.3">
      <c r="A132" s="2">
        <v>42453</v>
      </c>
      <c r="B132">
        <v>186.73</v>
      </c>
      <c r="C132">
        <v>-161.729999999999</v>
      </c>
      <c r="D132">
        <v>-162.69999999999899</v>
      </c>
    </row>
    <row r="133" spans="1:4" x14ac:dyDescent="0.3">
      <c r="A133" s="2">
        <v>42535</v>
      </c>
      <c r="B133">
        <v>192.94</v>
      </c>
      <c r="C133">
        <v>-167.94</v>
      </c>
      <c r="D133">
        <v>-168.91</v>
      </c>
    </row>
    <row r="134" spans="1:4" x14ac:dyDescent="0.3">
      <c r="A134" s="2">
        <v>42605</v>
      </c>
      <c r="B134">
        <v>191.91</v>
      </c>
      <c r="C134">
        <v>-166.91</v>
      </c>
      <c r="D134">
        <v>-167.88</v>
      </c>
    </row>
    <row r="135" spans="1:4" x14ac:dyDescent="0.3">
      <c r="A135" s="2">
        <v>42702</v>
      </c>
      <c r="B135">
        <v>197.45</v>
      </c>
      <c r="C135">
        <v>-172.45</v>
      </c>
      <c r="D135">
        <v>-173.42</v>
      </c>
    </row>
    <row r="136" spans="1:4" x14ac:dyDescent="0.3">
      <c r="A136" s="2">
        <v>42961</v>
      </c>
      <c r="B136">
        <v>196.54</v>
      </c>
      <c r="C136">
        <v>-171.54</v>
      </c>
      <c r="D136">
        <v>-172.51</v>
      </c>
    </row>
    <row r="137" spans="1:4" x14ac:dyDescent="0.3">
      <c r="A137" s="2">
        <v>43060</v>
      </c>
      <c r="B137">
        <v>196.12</v>
      </c>
      <c r="C137">
        <v>-171.12</v>
      </c>
      <c r="D137">
        <v>-172.09</v>
      </c>
    </row>
    <row r="138" spans="1:4" x14ac:dyDescent="0.3">
      <c r="A138" s="2">
        <v>43165</v>
      </c>
      <c r="B138">
        <v>195.11</v>
      </c>
      <c r="C138">
        <v>-170.11</v>
      </c>
      <c r="D138">
        <v>-171.08</v>
      </c>
    </row>
    <row r="139" spans="1:4" x14ac:dyDescent="0.3">
      <c r="A139" s="2">
        <v>43325</v>
      </c>
      <c r="B139">
        <v>193.75</v>
      </c>
      <c r="C139">
        <v>-168.75</v>
      </c>
      <c r="D139">
        <v>-169.72</v>
      </c>
    </row>
    <row r="140" spans="1:4" x14ac:dyDescent="0.3">
      <c r="A140" s="2">
        <v>43452</v>
      </c>
      <c r="B140">
        <v>194.45</v>
      </c>
      <c r="C140">
        <v>-169.45</v>
      </c>
      <c r="D140">
        <v>-170.42</v>
      </c>
    </row>
    <row r="141" spans="1:4" x14ac:dyDescent="0.3">
      <c r="A141" s="2">
        <v>43577</v>
      </c>
      <c r="B141">
        <v>194</v>
      </c>
      <c r="C141">
        <v>-169</v>
      </c>
      <c r="D141">
        <v>-169.97</v>
      </c>
    </row>
    <row r="142" spans="1:4" x14ac:dyDescent="0.3">
      <c r="A142" s="2">
        <v>43665</v>
      </c>
      <c r="B142">
        <v>191.86</v>
      </c>
      <c r="C142">
        <v>-166.86</v>
      </c>
      <c r="D142">
        <v>-167.83</v>
      </c>
    </row>
    <row r="143" spans="1:4" x14ac:dyDescent="0.3">
      <c r="A143" s="2">
        <v>43775</v>
      </c>
      <c r="B143">
        <v>189.15</v>
      </c>
      <c r="C143">
        <v>-164.15</v>
      </c>
      <c r="D143">
        <v>-165.12</v>
      </c>
    </row>
    <row r="144" spans="1:4" x14ac:dyDescent="0.3">
      <c r="A144" s="2">
        <v>43861</v>
      </c>
      <c r="B144">
        <v>188.83</v>
      </c>
      <c r="C144">
        <v>-163.83000000000001</v>
      </c>
      <c r="D144">
        <v>-164.8</v>
      </c>
    </row>
    <row r="145" spans="1:4" x14ac:dyDescent="0.3">
      <c r="A145" s="2">
        <v>44174</v>
      </c>
      <c r="B145">
        <v>195.61</v>
      </c>
      <c r="C145">
        <v>-170.61</v>
      </c>
      <c r="D145">
        <v>-171.58</v>
      </c>
    </row>
    <row r="146" spans="1:4" x14ac:dyDescent="0.3">
      <c r="A146" s="2">
        <v>44307</v>
      </c>
      <c r="B146">
        <v>174.3</v>
      </c>
      <c r="C146">
        <v>-149.30000000000001</v>
      </c>
      <c r="D146">
        <v>-150.27000000000001</v>
      </c>
    </row>
    <row r="147" spans="1:4" x14ac:dyDescent="0.3">
      <c r="A147" s="2">
        <v>44439</v>
      </c>
      <c r="B147">
        <v>191.6</v>
      </c>
      <c r="C147">
        <v>-166.6</v>
      </c>
      <c r="D147">
        <v>-167.57</v>
      </c>
    </row>
    <row r="148" spans="1:4" x14ac:dyDescent="0.3">
      <c r="A148" s="2">
        <v>44522</v>
      </c>
      <c r="B148">
        <v>189.03</v>
      </c>
      <c r="C148">
        <v>-164.03</v>
      </c>
      <c r="D148">
        <v>-165</v>
      </c>
    </row>
    <row r="149" spans="1:4" x14ac:dyDescent="0.3">
      <c r="A149" s="2">
        <v>44586</v>
      </c>
      <c r="B149">
        <v>191.36</v>
      </c>
      <c r="C149">
        <v>-166.36</v>
      </c>
      <c r="D149">
        <v>-167.33</v>
      </c>
    </row>
  </sheetData>
  <pageMargins left="0.7" right="0.7" top="0.75" bottom="0.75" header="0.3" footer="0.3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771036-797B-40A7-A571-60D601931520}">
  <dimension ref="A1:O82"/>
  <sheetViews>
    <sheetView topLeftCell="H1" workbookViewId="0">
      <selection activeCell="M5" sqref="M5"/>
    </sheetView>
  </sheetViews>
  <sheetFormatPr defaultRowHeight="14.4" x14ac:dyDescent="0.3"/>
  <cols>
    <col min="1" max="1" width="10.5546875" bestFit="1" customWidth="1"/>
  </cols>
  <sheetData>
    <row r="1" spans="1:15" s="1" customFormat="1" x14ac:dyDescent="0.3">
      <c r="A1" s="1" t="s">
        <v>0</v>
      </c>
      <c r="B1" s="1" t="s">
        <v>1</v>
      </c>
      <c r="C1" s="1" t="s">
        <v>2</v>
      </c>
      <c r="D1" s="1" t="s">
        <v>3</v>
      </c>
    </row>
    <row r="2" spans="1:15" x14ac:dyDescent="0.3">
      <c r="A2" s="2">
        <v>40690</v>
      </c>
      <c r="B2">
        <v>209.2</v>
      </c>
      <c r="C2">
        <v>-37.200000000000003</v>
      </c>
      <c r="D2">
        <v>-38.25</v>
      </c>
      <c r="F2">
        <v>3288</v>
      </c>
      <c r="G2">
        <v>40.440452575683999</v>
      </c>
      <c r="H2" s="2">
        <v>1</v>
      </c>
      <c r="I2">
        <f>IFERROR(VLOOKUP(H2,$A$2:$D$542,4,FALSE),IFERROR(VLOOKUP(H2,$A$2:$D$542,4),0))</f>
        <v>0</v>
      </c>
      <c r="K2">
        <f>MAX(D:D)</f>
        <v>-38.15</v>
      </c>
    </row>
    <row r="3" spans="1:15" x14ac:dyDescent="0.3">
      <c r="A3" s="2">
        <v>40722</v>
      </c>
      <c r="B3">
        <v>210.38</v>
      </c>
      <c r="C3">
        <v>-38.380000000000003</v>
      </c>
      <c r="D3">
        <v>-39.43</v>
      </c>
      <c r="F3">
        <v>10958</v>
      </c>
      <c r="G3">
        <v>39.397914886475</v>
      </c>
      <c r="H3" s="2">
        <f>$H$2+F3-$F$2+1</f>
        <v>7672</v>
      </c>
      <c r="I3">
        <f>IFERROR(VLOOKUP(H3,A:D,4,FALSE),IFERROR(VLOOKUP(H3,A:D,4),0))</f>
        <v>0</v>
      </c>
      <c r="K3">
        <f>MIN(D:D)</f>
        <v>-41.21</v>
      </c>
    </row>
    <row r="4" spans="1:15" x14ac:dyDescent="0.3">
      <c r="A4" s="2">
        <v>40787</v>
      </c>
      <c r="B4">
        <v>211.11</v>
      </c>
      <c r="C4">
        <v>-39.11</v>
      </c>
      <c r="D4">
        <v>-40.159999999999897</v>
      </c>
      <c r="F4">
        <v>17897</v>
      </c>
      <c r="G4">
        <v>36.972717285156001</v>
      </c>
      <c r="H4" s="2">
        <f t="shared" ref="H4:H67" si="0">$H$2+F4-$F$2+1</f>
        <v>14611</v>
      </c>
      <c r="I4">
        <f t="shared" ref="I4:I67" si="1">IFERROR(VLOOKUP(H4,A:D,4,FALSE),IFERROR(VLOOKUP(H4,A:D,4),0))</f>
        <v>0</v>
      </c>
      <c r="L4" t="s">
        <v>9</v>
      </c>
      <c r="M4" t="s">
        <v>10</v>
      </c>
      <c r="N4" t="s">
        <v>11</v>
      </c>
      <c r="O4" t="s">
        <v>12</v>
      </c>
    </row>
    <row r="5" spans="1:15" x14ac:dyDescent="0.3">
      <c r="A5" s="2">
        <v>40806</v>
      </c>
      <c r="B5">
        <v>210.85</v>
      </c>
      <c r="C5">
        <v>-38.85</v>
      </c>
      <c r="D5">
        <v>-39.9</v>
      </c>
      <c r="F5">
        <v>20089</v>
      </c>
      <c r="G5">
        <v>33.475708007812997</v>
      </c>
      <c r="H5" s="2">
        <f t="shared" si="0"/>
        <v>16803</v>
      </c>
      <c r="I5">
        <f t="shared" si="1"/>
        <v>0</v>
      </c>
      <c r="K5">
        <f>CORREL(G42:G51,I42:I51)^2</f>
        <v>9.2416461797378262E-3</v>
      </c>
      <c r="L5">
        <f>1-(SUM(J42:J51)/SUM(K42:K51))</f>
        <v>-24.20187331981937</v>
      </c>
      <c r="M5">
        <f>SUM(L10:L51)*100/SUM(I10:I51)</f>
        <v>6.3753078651356994</v>
      </c>
      <c r="N5">
        <f>SQRT(SUM(J10:J51))/COUNT(J10:J51)</f>
        <v>0.86638046789201906</v>
      </c>
      <c r="O5">
        <f>N5/_xlfn.STDEV.S(I42:I51)</f>
        <v>1.5060440228571486</v>
      </c>
    </row>
    <row r="6" spans="1:15" x14ac:dyDescent="0.3">
      <c r="A6" s="2">
        <v>40820</v>
      </c>
      <c r="B6">
        <v>210.62</v>
      </c>
      <c r="C6">
        <v>-38.619999999999898</v>
      </c>
      <c r="D6">
        <v>-39.67</v>
      </c>
      <c r="F6">
        <v>22646</v>
      </c>
      <c r="G6">
        <v>28.01195526123</v>
      </c>
      <c r="H6" s="2">
        <f t="shared" si="0"/>
        <v>19360</v>
      </c>
      <c r="I6">
        <f t="shared" si="1"/>
        <v>0</v>
      </c>
    </row>
    <row r="7" spans="1:15" x14ac:dyDescent="0.3">
      <c r="A7" s="2">
        <v>40926</v>
      </c>
      <c r="B7">
        <v>209.73</v>
      </c>
      <c r="C7">
        <v>-37.729999999999897</v>
      </c>
      <c r="D7">
        <v>-38.78</v>
      </c>
      <c r="F7">
        <v>24472</v>
      </c>
      <c r="G7">
        <v>21.537391662598001</v>
      </c>
      <c r="H7" s="2">
        <f t="shared" si="0"/>
        <v>21186</v>
      </c>
      <c r="I7">
        <f t="shared" si="1"/>
        <v>0</v>
      </c>
    </row>
    <row r="8" spans="1:15" x14ac:dyDescent="0.3">
      <c r="A8" s="2">
        <v>41025</v>
      </c>
      <c r="B8">
        <v>209.45</v>
      </c>
      <c r="C8">
        <v>-37.450000000000003</v>
      </c>
      <c r="D8">
        <v>-38.5</v>
      </c>
      <c r="F8">
        <v>27029</v>
      </c>
      <c r="G8">
        <v>10.116547584534</v>
      </c>
      <c r="H8" s="2">
        <f t="shared" si="0"/>
        <v>23743</v>
      </c>
      <c r="I8">
        <f t="shared" si="1"/>
        <v>0</v>
      </c>
    </row>
    <row r="9" spans="1:15" x14ac:dyDescent="0.3">
      <c r="A9" s="2">
        <v>41122</v>
      </c>
      <c r="B9">
        <v>210.71</v>
      </c>
      <c r="C9">
        <v>-38.71</v>
      </c>
      <c r="D9">
        <v>-39.76</v>
      </c>
      <c r="F9">
        <v>28124</v>
      </c>
      <c r="G9">
        <v>4.4371662139892996</v>
      </c>
      <c r="H9" s="2">
        <f t="shared" si="0"/>
        <v>24838</v>
      </c>
      <c r="I9">
        <f t="shared" si="1"/>
        <v>0</v>
      </c>
    </row>
    <row r="10" spans="1:15" x14ac:dyDescent="0.3">
      <c r="A10" s="2">
        <v>41241</v>
      </c>
      <c r="B10">
        <v>210.69</v>
      </c>
      <c r="C10">
        <v>-38.69</v>
      </c>
      <c r="D10">
        <v>-39.74</v>
      </c>
      <c r="F10">
        <v>29951</v>
      </c>
      <c r="G10">
        <v>-9.1726989746090002</v>
      </c>
      <c r="H10" s="2">
        <f t="shared" si="0"/>
        <v>26665</v>
      </c>
      <c r="I10">
        <f t="shared" si="1"/>
        <v>0</v>
      </c>
    </row>
    <row r="11" spans="1:15" x14ac:dyDescent="0.3">
      <c r="A11" s="2">
        <v>41372</v>
      </c>
      <c r="B11">
        <v>209.52</v>
      </c>
      <c r="C11">
        <v>-37.520000000000003</v>
      </c>
      <c r="D11">
        <v>-38.57</v>
      </c>
      <c r="F11">
        <v>31777</v>
      </c>
      <c r="G11">
        <v>-16.855377197269998</v>
      </c>
      <c r="H11" s="2">
        <f t="shared" si="0"/>
        <v>28491</v>
      </c>
      <c r="I11">
        <f t="shared" si="1"/>
        <v>0</v>
      </c>
    </row>
    <row r="12" spans="1:15" x14ac:dyDescent="0.3">
      <c r="A12" s="2">
        <v>41499</v>
      </c>
      <c r="B12">
        <v>210.1</v>
      </c>
      <c r="C12">
        <v>-38.1</v>
      </c>
      <c r="D12">
        <v>-39.15</v>
      </c>
      <c r="F12">
        <v>33238</v>
      </c>
      <c r="G12">
        <v>-20.563976287839999</v>
      </c>
      <c r="H12" s="2">
        <f t="shared" si="0"/>
        <v>29952</v>
      </c>
      <c r="I12">
        <f t="shared" si="1"/>
        <v>0</v>
      </c>
    </row>
    <row r="13" spans="1:15" x14ac:dyDescent="0.3">
      <c r="A13" s="2">
        <v>41569</v>
      </c>
      <c r="B13">
        <v>210.27</v>
      </c>
      <c r="C13">
        <v>-38.270000000000003</v>
      </c>
      <c r="D13">
        <v>-39.32</v>
      </c>
      <c r="F13">
        <v>33603</v>
      </c>
      <c r="G13">
        <v>-20.504753112789999</v>
      </c>
      <c r="H13" s="2">
        <f t="shared" si="0"/>
        <v>30317</v>
      </c>
      <c r="I13">
        <f t="shared" si="1"/>
        <v>0</v>
      </c>
    </row>
    <row r="14" spans="1:15" x14ac:dyDescent="0.3">
      <c r="A14" s="2">
        <v>41654</v>
      </c>
      <c r="B14">
        <v>209.5</v>
      </c>
      <c r="C14">
        <v>-37.5</v>
      </c>
      <c r="D14">
        <v>-38.549999999999898</v>
      </c>
      <c r="F14">
        <v>33968</v>
      </c>
      <c r="G14">
        <v>-21.40870666504</v>
      </c>
      <c r="H14" s="2">
        <f t="shared" si="0"/>
        <v>30682</v>
      </c>
      <c r="I14">
        <f t="shared" si="1"/>
        <v>0</v>
      </c>
    </row>
    <row r="15" spans="1:15" x14ac:dyDescent="0.3">
      <c r="A15" s="2">
        <v>41737</v>
      </c>
      <c r="B15">
        <v>209.1</v>
      </c>
      <c r="C15">
        <v>-37.1</v>
      </c>
      <c r="D15">
        <v>-38.15</v>
      </c>
      <c r="F15">
        <v>34334</v>
      </c>
      <c r="G15">
        <v>-22.110513687129998</v>
      </c>
      <c r="H15" s="2">
        <f t="shared" si="0"/>
        <v>31048</v>
      </c>
      <c r="I15">
        <f t="shared" si="1"/>
        <v>0</v>
      </c>
    </row>
    <row r="16" spans="1:15" x14ac:dyDescent="0.3">
      <c r="A16" s="2">
        <v>41816</v>
      </c>
      <c r="B16">
        <v>209.85</v>
      </c>
      <c r="C16">
        <v>-37.85</v>
      </c>
      <c r="D16">
        <v>-38.9</v>
      </c>
      <c r="F16">
        <v>34699</v>
      </c>
      <c r="G16">
        <v>-19.720455169680001</v>
      </c>
      <c r="H16" s="2">
        <f t="shared" si="0"/>
        <v>31413</v>
      </c>
      <c r="I16">
        <f t="shared" si="1"/>
        <v>0</v>
      </c>
    </row>
    <row r="17" spans="1:9" x14ac:dyDescent="0.3">
      <c r="A17" s="2">
        <v>41914</v>
      </c>
      <c r="B17">
        <v>211.21</v>
      </c>
      <c r="C17">
        <v>-39.21</v>
      </c>
      <c r="D17">
        <v>-40.26</v>
      </c>
      <c r="F17">
        <v>35064</v>
      </c>
      <c r="G17">
        <v>-22.005126953129999</v>
      </c>
      <c r="H17" s="2">
        <f t="shared" si="0"/>
        <v>31778</v>
      </c>
      <c r="I17">
        <f t="shared" si="1"/>
        <v>0</v>
      </c>
    </row>
    <row r="18" spans="1:9" x14ac:dyDescent="0.3">
      <c r="A18" s="2">
        <v>42032</v>
      </c>
      <c r="B18">
        <v>210.15</v>
      </c>
      <c r="C18">
        <v>-38.15</v>
      </c>
      <c r="D18">
        <v>-39.200000000000003</v>
      </c>
      <c r="F18">
        <v>35429</v>
      </c>
      <c r="G18">
        <v>-24.35111618042</v>
      </c>
      <c r="H18" s="2">
        <f t="shared" si="0"/>
        <v>32143</v>
      </c>
      <c r="I18">
        <f t="shared" si="1"/>
        <v>0</v>
      </c>
    </row>
    <row r="19" spans="1:9" x14ac:dyDescent="0.3">
      <c r="A19" s="2">
        <v>42096</v>
      </c>
      <c r="B19">
        <v>209.91</v>
      </c>
      <c r="C19">
        <v>-37.909999999999897</v>
      </c>
      <c r="D19">
        <v>-38.96</v>
      </c>
      <c r="F19">
        <v>35795</v>
      </c>
      <c r="G19">
        <v>-26.57188796997</v>
      </c>
      <c r="H19" s="2">
        <f t="shared" si="0"/>
        <v>32509</v>
      </c>
      <c r="I19">
        <f t="shared" si="1"/>
        <v>0</v>
      </c>
    </row>
    <row r="20" spans="1:9" x14ac:dyDescent="0.3">
      <c r="A20" s="2">
        <v>42200</v>
      </c>
      <c r="B20">
        <v>210.56</v>
      </c>
      <c r="C20">
        <v>-38.56</v>
      </c>
      <c r="D20">
        <v>-39.61</v>
      </c>
      <c r="F20">
        <v>36160</v>
      </c>
      <c r="G20">
        <v>-28.49919128418</v>
      </c>
      <c r="H20" s="2">
        <f t="shared" si="0"/>
        <v>32874</v>
      </c>
      <c r="I20">
        <f t="shared" si="1"/>
        <v>0</v>
      </c>
    </row>
    <row r="21" spans="1:9" x14ac:dyDescent="0.3">
      <c r="A21" s="2">
        <v>42283</v>
      </c>
      <c r="B21">
        <v>211.26</v>
      </c>
      <c r="C21">
        <v>-39.26</v>
      </c>
      <c r="D21">
        <v>-40.31</v>
      </c>
      <c r="F21">
        <v>36525</v>
      </c>
      <c r="G21">
        <v>-31.200832366939999</v>
      </c>
      <c r="H21" s="2">
        <f t="shared" si="0"/>
        <v>33239</v>
      </c>
      <c r="I21">
        <f t="shared" si="1"/>
        <v>0</v>
      </c>
    </row>
    <row r="22" spans="1:9" x14ac:dyDescent="0.3">
      <c r="A22" s="2">
        <v>42404</v>
      </c>
      <c r="B22">
        <v>210.2</v>
      </c>
      <c r="C22">
        <v>-38.200000000000003</v>
      </c>
      <c r="D22">
        <v>-39.25</v>
      </c>
      <c r="F22">
        <v>36890</v>
      </c>
      <c r="G22">
        <v>-33.815704345699999</v>
      </c>
      <c r="H22" s="2">
        <f t="shared" si="0"/>
        <v>33604</v>
      </c>
      <c r="I22">
        <f t="shared" si="1"/>
        <v>0</v>
      </c>
    </row>
    <row r="23" spans="1:9" x14ac:dyDescent="0.3">
      <c r="A23" s="2">
        <v>42474</v>
      </c>
      <c r="B23">
        <v>210.2</v>
      </c>
      <c r="C23">
        <v>-38.200000000000003</v>
      </c>
      <c r="D23">
        <v>-39.25</v>
      </c>
      <c r="F23">
        <v>37256</v>
      </c>
      <c r="G23">
        <v>-38.602890014650001</v>
      </c>
      <c r="H23" s="2">
        <f t="shared" si="0"/>
        <v>33970</v>
      </c>
      <c r="I23">
        <f t="shared" si="1"/>
        <v>0</v>
      </c>
    </row>
    <row r="24" spans="1:9" x14ac:dyDescent="0.3">
      <c r="A24" s="2">
        <v>42564</v>
      </c>
      <c r="B24">
        <v>210.49</v>
      </c>
      <c r="C24">
        <v>-38.49</v>
      </c>
      <c r="D24">
        <v>-39.54</v>
      </c>
      <c r="F24">
        <v>37621</v>
      </c>
      <c r="G24">
        <v>-45.768013000490001</v>
      </c>
      <c r="H24" s="2">
        <f t="shared" si="0"/>
        <v>34335</v>
      </c>
      <c r="I24">
        <f t="shared" si="1"/>
        <v>0</v>
      </c>
    </row>
    <row r="25" spans="1:9" x14ac:dyDescent="0.3">
      <c r="A25" s="2">
        <v>42667</v>
      </c>
      <c r="B25">
        <v>211.01</v>
      </c>
      <c r="C25">
        <v>-39.01</v>
      </c>
      <c r="D25">
        <v>-40.06</v>
      </c>
      <c r="F25">
        <v>37986</v>
      </c>
      <c r="G25">
        <v>-50.174709320070001</v>
      </c>
      <c r="H25" s="2">
        <f t="shared" si="0"/>
        <v>34700</v>
      </c>
      <c r="I25">
        <f t="shared" si="1"/>
        <v>0</v>
      </c>
    </row>
    <row r="26" spans="1:9" x14ac:dyDescent="0.3">
      <c r="A26" s="2">
        <v>42740</v>
      </c>
      <c r="B26">
        <v>210.59</v>
      </c>
      <c r="C26">
        <v>-38.590000000000003</v>
      </c>
      <c r="D26">
        <v>-39.64</v>
      </c>
      <c r="F26">
        <v>38351</v>
      </c>
      <c r="G26">
        <v>-52.786979675289999</v>
      </c>
      <c r="H26" s="2">
        <f t="shared" si="0"/>
        <v>35065</v>
      </c>
      <c r="I26">
        <f t="shared" si="1"/>
        <v>0</v>
      </c>
    </row>
    <row r="27" spans="1:9" x14ac:dyDescent="0.3">
      <c r="A27" s="2">
        <v>42830</v>
      </c>
      <c r="B27">
        <v>210.04</v>
      </c>
      <c r="C27">
        <v>-38.04</v>
      </c>
      <c r="D27">
        <v>-39.090000000000003</v>
      </c>
      <c r="F27">
        <v>38717</v>
      </c>
      <c r="G27">
        <v>-54.514881134029999</v>
      </c>
      <c r="H27" s="2">
        <f t="shared" si="0"/>
        <v>35431</v>
      </c>
      <c r="I27">
        <f t="shared" si="1"/>
        <v>0</v>
      </c>
    </row>
    <row r="28" spans="1:9" x14ac:dyDescent="0.3">
      <c r="A28" s="2">
        <v>42922</v>
      </c>
      <c r="B28">
        <v>210.85</v>
      </c>
      <c r="C28">
        <v>-38.85</v>
      </c>
      <c r="D28">
        <v>-39.9</v>
      </c>
      <c r="F28">
        <v>39082</v>
      </c>
      <c r="G28">
        <v>-48.416339874270001</v>
      </c>
      <c r="H28" s="2">
        <f t="shared" si="0"/>
        <v>35796</v>
      </c>
      <c r="I28">
        <f t="shared" si="1"/>
        <v>0</v>
      </c>
    </row>
    <row r="29" spans="1:9" x14ac:dyDescent="0.3">
      <c r="A29" s="2">
        <v>43021</v>
      </c>
      <c r="B29">
        <v>211.86</v>
      </c>
      <c r="C29">
        <v>-39.86</v>
      </c>
      <c r="D29">
        <v>-40.909999999999897</v>
      </c>
      <c r="F29">
        <v>39447</v>
      </c>
      <c r="G29">
        <v>-40.8344039917</v>
      </c>
      <c r="H29" s="2">
        <f t="shared" si="0"/>
        <v>36161</v>
      </c>
      <c r="I29">
        <f t="shared" si="1"/>
        <v>0</v>
      </c>
    </row>
    <row r="30" spans="1:9" x14ac:dyDescent="0.3">
      <c r="A30" s="2">
        <v>43108</v>
      </c>
      <c r="B30">
        <v>211.11</v>
      </c>
      <c r="C30">
        <v>-39.11</v>
      </c>
      <c r="D30">
        <v>-40.159999999999897</v>
      </c>
      <c r="F30">
        <v>39812</v>
      </c>
      <c r="G30">
        <v>-37.92456817627</v>
      </c>
      <c r="H30" s="2">
        <f t="shared" si="0"/>
        <v>36526</v>
      </c>
      <c r="I30">
        <f t="shared" si="1"/>
        <v>0</v>
      </c>
    </row>
    <row r="31" spans="1:9" x14ac:dyDescent="0.3">
      <c r="A31" s="2">
        <v>43207</v>
      </c>
      <c r="B31">
        <v>210.28</v>
      </c>
      <c r="C31">
        <v>-38.28</v>
      </c>
      <c r="D31">
        <v>-39.33</v>
      </c>
      <c r="F31">
        <v>40178</v>
      </c>
      <c r="G31">
        <v>-35.445667266850002</v>
      </c>
      <c r="H31" s="2">
        <f t="shared" si="0"/>
        <v>36892</v>
      </c>
      <c r="I31">
        <f t="shared" si="1"/>
        <v>0</v>
      </c>
    </row>
    <row r="32" spans="1:9" x14ac:dyDescent="0.3">
      <c r="A32" s="2">
        <v>43283</v>
      </c>
      <c r="B32">
        <v>210.66</v>
      </c>
      <c r="C32">
        <v>-38.659999999999897</v>
      </c>
      <c r="D32">
        <v>-39.71</v>
      </c>
      <c r="F32">
        <v>40543</v>
      </c>
      <c r="G32">
        <v>-34.525020599370002</v>
      </c>
      <c r="H32" s="2">
        <f t="shared" si="0"/>
        <v>37257</v>
      </c>
      <c r="I32">
        <f t="shared" si="1"/>
        <v>0</v>
      </c>
    </row>
    <row r="33" spans="1:12" x14ac:dyDescent="0.3">
      <c r="A33" s="2">
        <v>43388</v>
      </c>
      <c r="B33">
        <v>210.9</v>
      </c>
      <c r="C33">
        <v>-38.9</v>
      </c>
      <c r="D33">
        <v>-39.950000000000003</v>
      </c>
      <c r="F33">
        <v>40908</v>
      </c>
      <c r="G33">
        <v>-33.635807037349998</v>
      </c>
      <c r="H33" s="2">
        <f t="shared" si="0"/>
        <v>37622</v>
      </c>
      <c r="I33">
        <f t="shared" si="1"/>
        <v>0</v>
      </c>
    </row>
    <row r="34" spans="1:12" x14ac:dyDescent="0.3">
      <c r="A34" s="2">
        <v>43474</v>
      </c>
      <c r="B34">
        <v>210.29</v>
      </c>
      <c r="C34">
        <v>-38.29</v>
      </c>
      <c r="D34">
        <v>-39.340000000000003</v>
      </c>
      <c r="F34">
        <v>41273</v>
      </c>
      <c r="G34">
        <v>-33.231090545649998</v>
      </c>
      <c r="H34" s="2">
        <f t="shared" si="0"/>
        <v>37987</v>
      </c>
      <c r="I34">
        <f t="shared" si="1"/>
        <v>0</v>
      </c>
    </row>
    <row r="35" spans="1:12" x14ac:dyDescent="0.3">
      <c r="A35" s="2">
        <v>43563</v>
      </c>
      <c r="B35">
        <v>210.01</v>
      </c>
      <c r="C35">
        <v>-38.01</v>
      </c>
      <c r="D35">
        <v>-39.06</v>
      </c>
      <c r="F35">
        <v>41639</v>
      </c>
      <c r="G35">
        <v>-33.013347625729999</v>
      </c>
      <c r="H35" s="2">
        <f t="shared" si="0"/>
        <v>38353</v>
      </c>
      <c r="I35">
        <f t="shared" si="1"/>
        <v>0</v>
      </c>
    </row>
    <row r="36" spans="1:12" x14ac:dyDescent="0.3">
      <c r="A36" s="2">
        <v>43647</v>
      </c>
      <c r="B36">
        <v>210.98</v>
      </c>
      <c r="C36">
        <v>-38.979999999999897</v>
      </c>
      <c r="D36">
        <v>-40.03</v>
      </c>
      <c r="F36">
        <v>42004</v>
      </c>
      <c r="G36">
        <v>-33.38465499878</v>
      </c>
      <c r="H36" s="2">
        <f t="shared" si="0"/>
        <v>38718</v>
      </c>
      <c r="I36">
        <f t="shared" si="1"/>
        <v>0</v>
      </c>
    </row>
    <row r="37" spans="1:12" x14ac:dyDescent="0.3">
      <c r="A37" s="2">
        <v>43755</v>
      </c>
      <c r="B37">
        <v>212.16</v>
      </c>
      <c r="C37">
        <v>-40.159999999999897</v>
      </c>
      <c r="D37">
        <v>-41.21</v>
      </c>
      <c r="F37">
        <v>42369</v>
      </c>
      <c r="G37">
        <v>-33.897079467769998</v>
      </c>
      <c r="H37" s="2">
        <f t="shared" si="0"/>
        <v>39083</v>
      </c>
      <c r="I37">
        <f t="shared" si="1"/>
        <v>0</v>
      </c>
    </row>
    <row r="38" spans="1:12" x14ac:dyDescent="0.3">
      <c r="A38" s="2">
        <v>43838</v>
      </c>
      <c r="B38">
        <v>211.28</v>
      </c>
      <c r="C38">
        <v>-39.28</v>
      </c>
      <c r="D38">
        <v>-40.33</v>
      </c>
      <c r="F38">
        <v>42734</v>
      </c>
      <c r="G38">
        <v>-34.434089660639998</v>
      </c>
      <c r="H38" s="2">
        <f t="shared" si="0"/>
        <v>39448</v>
      </c>
      <c r="I38">
        <f t="shared" si="1"/>
        <v>0</v>
      </c>
    </row>
    <row r="39" spans="1:12" x14ac:dyDescent="0.3">
      <c r="A39" s="2">
        <v>43958</v>
      </c>
      <c r="B39">
        <v>210.51</v>
      </c>
      <c r="C39">
        <v>-38.51</v>
      </c>
      <c r="D39">
        <v>-39.56</v>
      </c>
      <c r="F39">
        <v>43100</v>
      </c>
      <c r="G39">
        <v>-34.932361602779999</v>
      </c>
      <c r="H39" s="2">
        <f t="shared" si="0"/>
        <v>39814</v>
      </c>
      <c r="I39">
        <f t="shared" si="1"/>
        <v>0</v>
      </c>
    </row>
    <row r="40" spans="1:12" x14ac:dyDescent="0.3">
      <c r="A40" s="2">
        <v>44104</v>
      </c>
      <c r="B40">
        <v>211.45</v>
      </c>
      <c r="C40">
        <v>-39.450000000000003</v>
      </c>
      <c r="D40">
        <v>-40.5</v>
      </c>
      <c r="F40">
        <v>43465</v>
      </c>
      <c r="G40">
        <v>-35.678192138669999</v>
      </c>
      <c r="H40" s="2">
        <f t="shared" si="0"/>
        <v>40179</v>
      </c>
      <c r="I40">
        <f t="shared" si="1"/>
        <v>0</v>
      </c>
    </row>
    <row r="41" spans="1:12" x14ac:dyDescent="0.3">
      <c r="A41" s="2">
        <v>44300</v>
      </c>
      <c r="B41">
        <v>210.48</v>
      </c>
      <c r="C41">
        <v>-38.479999999999897</v>
      </c>
      <c r="D41">
        <v>-39.53</v>
      </c>
      <c r="F41">
        <v>43830</v>
      </c>
      <c r="G41">
        <v>-36.844799041750001</v>
      </c>
      <c r="H41" s="2">
        <f t="shared" si="0"/>
        <v>40544</v>
      </c>
      <c r="I41">
        <f t="shared" si="1"/>
        <v>0</v>
      </c>
    </row>
    <row r="42" spans="1:12" x14ac:dyDescent="0.3">
      <c r="A42" s="2">
        <v>44404</v>
      </c>
      <c r="B42">
        <v>212</v>
      </c>
      <c r="C42">
        <v>-40</v>
      </c>
      <c r="D42">
        <v>-41.05</v>
      </c>
      <c r="F42">
        <v>44195</v>
      </c>
      <c r="G42">
        <v>-37.216339111330001</v>
      </c>
      <c r="H42" s="2">
        <f t="shared" si="0"/>
        <v>40909</v>
      </c>
      <c r="I42">
        <f t="shared" si="1"/>
        <v>-39.67</v>
      </c>
      <c r="J42">
        <f>(I42-G42)^2</f>
        <v>6.0204517565888587</v>
      </c>
      <c r="K42">
        <f>(I42-AVERAGE($I$42:$I$51))^2</f>
        <v>0.27352899999998109</v>
      </c>
      <c r="L42">
        <f>(I42-G42)</f>
        <v>-2.4536608886700009</v>
      </c>
    </row>
    <row r="43" spans="1:12" x14ac:dyDescent="0.3">
      <c r="A43" s="2">
        <v>44419</v>
      </c>
      <c r="B43">
        <v>212.12</v>
      </c>
      <c r="C43">
        <v>-40.119999999999898</v>
      </c>
      <c r="D43">
        <v>-41.17</v>
      </c>
      <c r="F43">
        <v>44561</v>
      </c>
      <c r="G43">
        <v>-37.013816833500002</v>
      </c>
      <c r="H43" s="2">
        <f t="shared" si="0"/>
        <v>41275</v>
      </c>
      <c r="I43">
        <f t="shared" si="1"/>
        <v>-39.74</v>
      </c>
      <c r="J43">
        <f t="shared" ref="J43:J51" si="2">(I43-G43)^2</f>
        <v>7.4320746573079681</v>
      </c>
      <c r="K43">
        <f t="shared" ref="K43:K51" si="3">(I43-AVERAGE($I$42:$I$51))^2</f>
        <v>0.20520899999998338</v>
      </c>
      <c r="L43">
        <f t="shared" ref="L43:L82" si="4">(I43-G43)</f>
        <v>-2.7261831665000003</v>
      </c>
    </row>
    <row r="44" spans="1:12" x14ac:dyDescent="0.3">
      <c r="F44">
        <v>44926</v>
      </c>
      <c r="G44">
        <v>-37.60247039795</v>
      </c>
      <c r="H44" s="2">
        <f t="shared" si="0"/>
        <v>41640</v>
      </c>
      <c r="I44">
        <f t="shared" si="1"/>
        <v>-39.32</v>
      </c>
      <c r="J44">
        <f t="shared" si="2"/>
        <v>2.949907933918031</v>
      </c>
      <c r="K44">
        <f t="shared" si="3"/>
        <v>0.76212899999997097</v>
      </c>
      <c r="L44">
        <f t="shared" si="4"/>
        <v>-1.7175296020499999</v>
      </c>
    </row>
    <row r="45" spans="1:12" x14ac:dyDescent="0.3">
      <c r="F45">
        <v>45291</v>
      </c>
      <c r="G45">
        <v>-37.681716918950002</v>
      </c>
      <c r="H45" s="2">
        <f t="shared" si="0"/>
        <v>42005</v>
      </c>
      <c r="I45">
        <f t="shared" si="1"/>
        <v>-40.26</v>
      </c>
      <c r="J45">
        <f t="shared" si="2"/>
        <v>6.6475436460286597</v>
      </c>
      <c r="K45">
        <f t="shared" si="3"/>
        <v>4.4890000000019272E-3</v>
      </c>
      <c r="L45">
        <f t="shared" si="4"/>
        <v>-2.5782830810499959</v>
      </c>
    </row>
    <row r="46" spans="1:12" x14ac:dyDescent="0.3">
      <c r="F46">
        <v>45656</v>
      </c>
      <c r="G46">
        <v>-37.75053024292</v>
      </c>
      <c r="H46" s="2">
        <f t="shared" si="0"/>
        <v>42370</v>
      </c>
      <c r="I46">
        <f t="shared" si="1"/>
        <v>-40.31</v>
      </c>
      <c r="J46">
        <f t="shared" si="2"/>
        <v>6.5508854374071657</v>
      </c>
      <c r="K46">
        <f t="shared" si="3"/>
        <v>1.3689000000004363E-2</v>
      </c>
      <c r="L46">
        <f t="shared" si="4"/>
        <v>-2.5594697570800022</v>
      </c>
    </row>
    <row r="47" spans="1:12" x14ac:dyDescent="0.3">
      <c r="F47">
        <v>46022</v>
      </c>
      <c r="G47">
        <v>-37.539791107180001</v>
      </c>
      <c r="H47" s="2">
        <f t="shared" si="0"/>
        <v>42736</v>
      </c>
      <c r="I47">
        <f t="shared" si="1"/>
        <v>-40.06</v>
      </c>
      <c r="J47">
        <f t="shared" si="2"/>
        <v>6.3514528634490164</v>
      </c>
      <c r="K47">
        <f>(I47-AVERAGE($I$42:$I$51))^2</f>
        <v>1.7688999999995042E-2</v>
      </c>
      <c r="L47">
        <f t="shared" si="4"/>
        <v>-2.5202088928200013</v>
      </c>
    </row>
    <row r="48" spans="1:12" x14ac:dyDescent="0.3">
      <c r="F48">
        <v>46387</v>
      </c>
      <c r="G48">
        <v>-37.31509399414</v>
      </c>
      <c r="H48" s="2">
        <f t="shared" si="0"/>
        <v>43101</v>
      </c>
      <c r="I48">
        <f t="shared" si="1"/>
        <v>-40.909999999999897</v>
      </c>
      <c r="J48">
        <f t="shared" si="2"/>
        <v>12.92334919096756</v>
      </c>
      <c r="K48">
        <f t="shared" si="3"/>
        <v>0.5140889999998759</v>
      </c>
      <c r="L48">
        <f t="shared" si="4"/>
        <v>-3.5949060058598974</v>
      </c>
    </row>
    <row r="49" spans="6:12" x14ac:dyDescent="0.3">
      <c r="F49">
        <v>46752</v>
      </c>
      <c r="G49">
        <v>-37.201866149899999</v>
      </c>
      <c r="H49" s="2">
        <f t="shared" si="0"/>
        <v>43466</v>
      </c>
      <c r="I49">
        <f t="shared" si="1"/>
        <v>-39.950000000000003</v>
      </c>
      <c r="J49">
        <f t="shared" si="2"/>
        <v>7.5522396580654707</v>
      </c>
      <c r="K49">
        <f t="shared" si="3"/>
        <v>5.9048999999990665E-2</v>
      </c>
      <c r="L49">
        <f t="shared" si="4"/>
        <v>-2.7481338501000039</v>
      </c>
    </row>
    <row r="50" spans="6:12" x14ac:dyDescent="0.3">
      <c r="F50">
        <v>47117</v>
      </c>
      <c r="G50">
        <v>-36.914882659909999</v>
      </c>
      <c r="H50" s="2">
        <f t="shared" si="0"/>
        <v>43831</v>
      </c>
      <c r="I50">
        <f t="shared" si="1"/>
        <v>-41.21</v>
      </c>
      <c r="J50">
        <f t="shared" si="2"/>
        <v>18.448032965141813</v>
      </c>
      <c r="K50">
        <f t="shared" si="3"/>
        <v>1.0342890000000351</v>
      </c>
      <c r="L50">
        <f t="shared" si="4"/>
        <v>-4.2951173400900018</v>
      </c>
    </row>
    <row r="51" spans="6:12" x14ac:dyDescent="0.3">
      <c r="F51">
        <v>47483</v>
      </c>
      <c r="G51">
        <v>-40.069217681879998</v>
      </c>
      <c r="H51" s="2">
        <f t="shared" si="0"/>
        <v>44197</v>
      </c>
      <c r="I51">
        <f t="shared" si="1"/>
        <v>-40.5</v>
      </c>
      <c r="J51">
        <f t="shared" si="2"/>
        <v>0.1855734056048427</v>
      </c>
      <c r="K51">
        <f t="shared" si="3"/>
        <v>9.4249000000010047E-2</v>
      </c>
      <c r="L51">
        <f t="shared" si="4"/>
        <v>-0.43078231812000212</v>
      </c>
    </row>
    <row r="52" spans="6:12" x14ac:dyDescent="0.3">
      <c r="F52">
        <v>47848</v>
      </c>
      <c r="G52">
        <v>-41.836723327640001</v>
      </c>
      <c r="H52" s="2">
        <f t="shared" si="0"/>
        <v>44562</v>
      </c>
      <c r="I52">
        <f t="shared" si="1"/>
        <v>-41.17</v>
      </c>
      <c r="L52">
        <f t="shared" si="4"/>
        <v>0.66672332763999975</v>
      </c>
    </row>
    <row r="53" spans="6:12" x14ac:dyDescent="0.3">
      <c r="F53">
        <v>48213</v>
      </c>
      <c r="G53">
        <v>-43.247596740719999</v>
      </c>
      <c r="H53" s="2">
        <f t="shared" si="0"/>
        <v>44927</v>
      </c>
      <c r="I53">
        <f t="shared" si="1"/>
        <v>-41.17</v>
      </c>
      <c r="L53">
        <f t="shared" si="4"/>
        <v>2.0775967407199971</v>
      </c>
    </row>
    <row r="54" spans="6:12" x14ac:dyDescent="0.3">
      <c r="F54">
        <v>48578</v>
      </c>
      <c r="G54">
        <v>-44.497734069819998</v>
      </c>
      <c r="H54" s="2">
        <f t="shared" si="0"/>
        <v>45292</v>
      </c>
      <c r="I54">
        <f t="shared" si="1"/>
        <v>-41.17</v>
      </c>
      <c r="L54">
        <f t="shared" si="4"/>
        <v>3.3277340698199964</v>
      </c>
    </row>
    <row r="55" spans="6:12" x14ac:dyDescent="0.3">
      <c r="F55">
        <v>48944</v>
      </c>
      <c r="G55">
        <v>-45.643745422359999</v>
      </c>
      <c r="H55" s="2">
        <f t="shared" si="0"/>
        <v>45658</v>
      </c>
      <c r="I55">
        <f t="shared" si="1"/>
        <v>-41.17</v>
      </c>
      <c r="L55">
        <f t="shared" si="4"/>
        <v>4.4737454223599968</v>
      </c>
    </row>
    <row r="56" spans="6:12" x14ac:dyDescent="0.3">
      <c r="F56">
        <v>49309</v>
      </c>
      <c r="G56">
        <v>-46.694896698000001</v>
      </c>
      <c r="H56" s="2">
        <f t="shared" si="0"/>
        <v>46023</v>
      </c>
      <c r="I56">
        <f t="shared" si="1"/>
        <v>-41.17</v>
      </c>
      <c r="L56">
        <f t="shared" si="4"/>
        <v>5.5248966979999992</v>
      </c>
    </row>
    <row r="57" spans="6:12" x14ac:dyDescent="0.3">
      <c r="F57">
        <v>49674</v>
      </c>
      <c r="G57">
        <v>-47.584018707280002</v>
      </c>
      <c r="H57" s="2">
        <f t="shared" si="0"/>
        <v>46388</v>
      </c>
      <c r="I57">
        <f t="shared" si="1"/>
        <v>-41.17</v>
      </c>
      <c r="L57">
        <f t="shared" si="4"/>
        <v>6.4140187072800003</v>
      </c>
    </row>
    <row r="58" spans="6:12" x14ac:dyDescent="0.3">
      <c r="F58">
        <v>50039</v>
      </c>
      <c r="G58">
        <v>-48.328815460210002</v>
      </c>
      <c r="H58" s="2">
        <f t="shared" si="0"/>
        <v>46753</v>
      </c>
      <c r="I58">
        <f t="shared" si="1"/>
        <v>-41.17</v>
      </c>
      <c r="L58">
        <f t="shared" si="4"/>
        <v>7.1588154602100005</v>
      </c>
    </row>
    <row r="59" spans="6:12" x14ac:dyDescent="0.3">
      <c r="F59">
        <v>50405</v>
      </c>
      <c r="G59">
        <v>-48.935874938959998</v>
      </c>
      <c r="H59" s="2">
        <f t="shared" si="0"/>
        <v>47119</v>
      </c>
      <c r="I59">
        <f t="shared" si="1"/>
        <v>-41.17</v>
      </c>
      <c r="L59">
        <f t="shared" si="4"/>
        <v>7.7658749389599961</v>
      </c>
    </row>
    <row r="60" spans="6:12" x14ac:dyDescent="0.3">
      <c r="F60">
        <v>50770</v>
      </c>
      <c r="G60">
        <v>-49.52116394043</v>
      </c>
      <c r="H60" s="2">
        <f t="shared" si="0"/>
        <v>47484</v>
      </c>
      <c r="I60">
        <f t="shared" si="1"/>
        <v>-41.17</v>
      </c>
      <c r="L60">
        <f t="shared" si="4"/>
        <v>8.3511639404299984</v>
      </c>
    </row>
    <row r="61" spans="6:12" x14ac:dyDescent="0.3">
      <c r="F61">
        <v>51135</v>
      </c>
      <c r="G61">
        <v>-50.092708587650002</v>
      </c>
      <c r="H61" s="2">
        <f t="shared" si="0"/>
        <v>47849</v>
      </c>
      <c r="I61">
        <f t="shared" si="1"/>
        <v>-41.17</v>
      </c>
      <c r="L61">
        <f t="shared" si="4"/>
        <v>8.9227085876499999</v>
      </c>
    </row>
    <row r="62" spans="6:12" x14ac:dyDescent="0.3">
      <c r="F62">
        <v>51500</v>
      </c>
      <c r="G62">
        <v>-50.640743255620002</v>
      </c>
      <c r="H62" s="2">
        <f t="shared" si="0"/>
        <v>48214</v>
      </c>
      <c r="I62">
        <f t="shared" si="1"/>
        <v>-41.17</v>
      </c>
      <c r="L62">
        <f t="shared" si="4"/>
        <v>9.4707432556200004</v>
      </c>
    </row>
    <row r="63" spans="6:12" x14ac:dyDescent="0.3">
      <c r="F63">
        <v>51866</v>
      </c>
      <c r="G63">
        <v>-50.703784942630001</v>
      </c>
      <c r="H63" s="2">
        <f t="shared" si="0"/>
        <v>48580</v>
      </c>
      <c r="I63">
        <f t="shared" si="1"/>
        <v>-41.17</v>
      </c>
      <c r="L63">
        <f t="shared" si="4"/>
        <v>9.5337849426299996</v>
      </c>
    </row>
    <row r="64" spans="6:12" x14ac:dyDescent="0.3">
      <c r="F64">
        <v>52231</v>
      </c>
      <c r="G64">
        <v>-50.277057647710002</v>
      </c>
      <c r="H64" s="2">
        <f t="shared" si="0"/>
        <v>48945</v>
      </c>
      <c r="I64">
        <f t="shared" si="1"/>
        <v>-41.17</v>
      </c>
      <c r="L64">
        <f t="shared" si="4"/>
        <v>9.1070576477100005</v>
      </c>
    </row>
    <row r="65" spans="6:12" x14ac:dyDescent="0.3">
      <c r="F65">
        <v>52596</v>
      </c>
      <c r="G65">
        <v>-49.80475616455</v>
      </c>
      <c r="H65" s="2">
        <f t="shared" si="0"/>
        <v>49310</v>
      </c>
      <c r="I65">
        <f t="shared" si="1"/>
        <v>-41.17</v>
      </c>
      <c r="L65">
        <f t="shared" si="4"/>
        <v>8.6347561645499979</v>
      </c>
    </row>
    <row r="66" spans="6:12" x14ac:dyDescent="0.3">
      <c r="F66">
        <v>52961</v>
      </c>
      <c r="G66">
        <v>-49.37734222412</v>
      </c>
      <c r="H66" s="2">
        <f t="shared" si="0"/>
        <v>49675</v>
      </c>
      <c r="I66">
        <f t="shared" si="1"/>
        <v>-41.17</v>
      </c>
      <c r="L66">
        <f t="shared" si="4"/>
        <v>8.2073422241199978</v>
      </c>
    </row>
    <row r="67" spans="6:12" x14ac:dyDescent="0.3">
      <c r="F67">
        <v>53327</v>
      </c>
      <c r="G67">
        <v>-49.00908279419</v>
      </c>
      <c r="H67" s="2">
        <f t="shared" si="0"/>
        <v>50041</v>
      </c>
      <c r="I67">
        <f t="shared" si="1"/>
        <v>-41.17</v>
      </c>
      <c r="L67">
        <f t="shared" si="4"/>
        <v>7.8390827941899985</v>
      </c>
    </row>
    <row r="68" spans="6:12" x14ac:dyDescent="0.3">
      <c r="F68">
        <v>53692</v>
      </c>
      <c r="G68">
        <v>-48.70185470581</v>
      </c>
      <c r="H68" s="2">
        <f t="shared" ref="H68:H82" si="5">$H$2+F68-$F$2+1</f>
        <v>50406</v>
      </c>
      <c r="I68">
        <f t="shared" ref="I68:I82" si="6">IFERROR(VLOOKUP(H68,A:D,4,FALSE),IFERROR(VLOOKUP(H68,A:D,4),0))</f>
        <v>-41.17</v>
      </c>
      <c r="L68">
        <f t="shared" si="4"/>
        <v>7.5318547058099981</v>
      </c>
    </row>
    <row r="69" spans="6:12" x14ac:dyDescent="0.3">
      <c r="F69">
        <v>54057</v>
      </c>
      <c r="G69">
        <v>-48.449172973629999</v>
      </c>
      <c r="H69" s="2">
        <f t="shared" si="5"/>
        <v>50771</v>
      </c>
      <c r="I69">
        <f t="shared" si="6"/>
        <v>-41.17</v>
      </c>
      <c r="L69">
        <f t="shared" si="4"/>
        <v>7.279172973629997</v>
      </c>
    </row>
    <row r="70" spans="6:12" x14ac:dyDescent="0.3">
      <c r="F70">
        <v>54422</v>
      </c>
      <c r="G70">
        <v>-48.24426651001</v>
      </c>
      <c r="H70" s="2">
        <f t="shared" si="5"/>
        <v>51136</v>
      </c>
      <c r="I70">
        <f t="shared" si="6"/>
        <v>-41.17</v>
      </c>
      <c r="L70">
        <f t="shared" si="4"/>
        <v>7.0742665100099984</v>
      </c>
    </row>
    <row r="71" spans="6:12" x14ac:dyDescent="0.3">
      <c r="F71">
        <v>54788</v>
      </c>
      <c r="G71">
        <v>-48.080059051509998</v>
      </c>
      <c r="H71" s="2">
        <f t="shared" si="5"/>
        <v>51502</v>
      </c>
      <c r="I71">
        <f t="shared" si="6"/>
        <v>-41.17</v>
      </c>
      <c r="L71">
        <f t="shared" si="4"/>
        <v>6.9100590515099967</v>
      </c>
    </row>
    <row r="72" spans="6:12" x14ac:dyDescent="0.3">
      <c r="F72">
        <v>55153</v>
      </c>
      <c r="G72">
        <v>-47.951538085940001</v>
      </c>
      <c r="H72" s="2">
        <f t="shared" si="5"/>
        <v>51867</v>
      </c>
      <c r="I72">
        <f t="shared" si="6"/>
        <v>-41.17</v>
      </c>
      <c r="L72">
        <f t="shared" si="4"/>
        <v>6.7815380859399994</v>
      </c>
    </row>
    <row r="73" spans="6:12" x14ac:dyDescent="0.3">
      <c r="F73">
        <v>55518</v>
      </c>
      <c r="G73">
        <v>-47.852787017819999</v>
      </c>
      <c r="H73" s="2">
        <f t="shared" si="5"/>
        <v>52232</v>
      </c>
      <c r="I73">
        <f t="shared" si="6"/>
        <v>-41.17</v>
      </c>
      <c r="L73">
        <f t="shared" si="4"/>
        <v>6.6827870178199973</v>
      </c>
    </row>
    <row r="74" spans="6:12" x14ac:dyDescent="0.3">
      <c r="F74">
        <v>55883</v>
      </c>
      <c r="G74">
        <v>-47.779056549069999</v>
      </c>
      <c r="H74" s="2">
        <f t="shared" si="5"/>
        <v>52597</v>
      </c>
      <c r="I74">
        <f t="shared" si="6"/>
        <v>-41.17</v>
      </c>
      <c r="L74">
        <f t="shared" si="4"/>
        <v>6.6090565490699973</v>
      </c>
    </row>
    <row r="75" spans="6:12" x14ac:dyDescent="0.3">
      <c r="F75">
        <v>56249</v>
      </c>
      <c r="G75">
        <v>-47.72679901123</v>
      </c>
      <c r="H75" s="2">
        <f t="shared" si="5"/>
        <v>52963</v>
      </c>
      <c r="I75">
        <f t="shared" si="6"/>
        <v>-41.17</v>
      </c>
      <c r="L75">
        <f t="shared" si="4"/>
        <v>6.5567990112299981</v>
      </c>
    </row>
    <row r="76" spans="6:12" x14ac:dyDescent="0.3">
      <c r="F76">
        <v>56614</v>
      </c>
      <c r="G76">
        <v>-47.692649841310001</v>
      </c>
      <c r="H76" s="2">
        <f t="shared" si="5"/>
        <v>53328</v>
      </c>
      <c r="I76">
        <f t="shared" si="6"/>
        <v>-41.17</v>
      </c>
      <c r="L76">
        <f t="shared" si="4"/>
        <v>6.5226498413099989</v>
      </c>
    </row>
    <row r="77" spans="6:12" x14ac:dyDescent="0.3">
      <c r="F77">
        <v>56979</v>
      </c>
      <c r="G77">
        <v>-47.673877716059998</v>
      </c>
      <c r="H77" s="2">
        <f t="shared" si="5"/>
        <v>53693</v>
      </c>
      <c r="I77">
        <f t="shared" si="6"/>
        <v>-41.17</v>
      </c>
      <c r="L77">
        <f t="shared" si="4"/>
        <v>6.5038777160599963</v>
      </c>
    </row>
    <row r="78" spans="6:12" x14ac:dyDescent="0.3">
      <c r="F78">
        <v>57344</v>
      </c>
      <c r="G78">
        <v>-47.668090820309999</v>
      </c>
      <c r="H78" s="2">
        <f t="shared" si="5"/>
        <v>54058</v>
      </c>
      <c r="I78">
        <f t="shared" si="6"/>
        <v>-41.17</v>
      </c>
      <c r="L78">
        <f t="shared" si="4"/>
        <v>6.4980908203099972</v>
      </c>
    </row>
    <row r="79" spans="6:12" x14ac:dyDescent="0.3">
      <c r="F79">
        <v>57710</v>
      </c>
      <c r="G79">
        <v>-47.673400878910002</v>
      </c>
      <c r="H79" s="2">
        <f t="shared" si="5"/>
        <v>54424</v>
      </c>
      <c r="I79">
        <f t="shared" si="6"/>
        <v>-41.17</v>
      </c>
      <c r="L79">
        <f t="shared" si="4"/>
        <v>6.50340087891</v>
      </c>
    </row>
    <row r="80" spans="6:12" x14ac:dyDescent="0.3">
      <c r="F80">
        <v>58075</v>
      </c>
      <c r="G80">
        <v>-47.6879196167</v>
      </c>
      <c r="H80" s="2">
        <f t="shared" si="5"/>
        <v>54789</v>
      </c>
      <c r="I80">
        <f t="shared" si="6"/>
        <v>-41.17</v>
      </c>
      <c r="L80">
        <f t="shared" si="4"/>
        <v>6.5179196166999986</v>
      </c>
    </row>
    <row r="81" spans="6:12" x14ac:dyDescent="0.3">
      <c r="F81">
        <v>61727</v>
      </c>
      <c r="G81">
        <v>-48.113994598390001</v>
      </c>
      <c r="H81" s="2">
        <f t="shared" si="5"/>
        <v>58441</v>
      </c>
      <c r="I81">
        <f t="shared" si="6"/>
        <v>-41.17</v>
      </c>
      <c r="L81">
        <f t="shared" si="4"/>
        <v>6.9439945983899989</v>
      </c>
    </row>
    <row r="82" spans="6:12" x14ac:dyDescent="0.3">
      <c r="F82">
        <v>65380</v>
      </c>
      <c r="G82">
        <v>-48.700653076169999</v>
      </c>
      <c r="H82" s="2">
        <f t="shared" si="5"/>
        <v>62094</v>
      </c>
      <c r="I82">
        <f t="shared" si="6"/>
        <v>-41.17</v>
      </c>
      <c r="L82">
        <f t="shared" si="4"/>
        <v>7.5306530761699975</v>
      </c>
    </row>
  </sheetData>
  <pageMargins left="0.7" right="0.7" top="0.75" bottom="0.75" header="0.3" footer="0.3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9DDFEF-B658-4D99-A810-9DE88C5DD5D9}">
  <dimension ref="A1:O134"/>
  <sheetViews>
    <sheetView workbookViewId="0">
      <selection activeCell="M6" sqref="M6"/>
    </sheetView>
  </sheetViews>
  <sheetFormatPr defaultRowHeight="14.4" x14ac:dyDescent="0.3"/>
  <cols>
    <col min="1" max="1" width="10.5546875" bestFit="1" customWidth="1"/>
  </cols>
  <sheetData>
    <row r="1" spans="1:15" s="1" customFormat="1" x14ac:dyDescent="0.3">
      <c r="A1" s="1" t="s">
        <v>0</v>
      </c>
      <c r="B1" s="1" t="s">
        <v>1</v>
      </c>
      <c r="C1" s="1" t="s">
        <v>2</v>
      </c>
      <c r="D1" s="1" t="s">
        <v>3</v>
      </c>
    </row>
    <row r="2" spans="1:15" x14ac:dyDescent="0.3">
      <c r="A2" s="2">
        <v>26641</v>
      </c>
      <c r="B2">
        <v>176</v>
      </c>
      <c r="C2">
        <v>-75</v>
      </c>
      <c r="D2">
        <v>-76.239999999999895</v>
      </c>
      <c r="F2">
        <v>3288</v>
      </c>
      <c r="G2">
        <v>34.932281494141002</v>
      </c>
      <c r="H2" s="2">
        <v>1</v>
      </c>
      <c r="I2">
        <f>IFERROR(VLOOKUP(H2,$A$2:$D$542,4,FALSE),IFERROR(VLOOKUP(H2,$A$2:$D$542,4),0))</f>
        <v>0</v>
      </c>
      <c r="K2">
        <f>MAX(D:D)</f>
        <v>-76.239999999999895</v>
      </c>
    </row>
    <row r="3" spans="1:15" x14ac:dyDescent="0.3">
      <c r="A3" s="2">
        <v>27366</v>
      </c>
      <c r="B3">
        <v>178.71</v>
      </c>
      <c r="C3">
        <v>-77.709999999999894</v>
      </c>
      <c r="D3">
        <v>-78.95</v>
      </c>
      <c r="F3">
        <v>10958</v>
      </c>
      <c r="G3">
        <v>33.338893890381001</v>
      </c>
      <c r="H3" s="2">
        <f>$H$2+F3-$F$2+1</f>
        <v>7672</v>
      </c>
      <c r="I3">
        <f>IFERROR(VLOOKUP(H3,A:D,4,FALSE),IFERROR(VLOOKUP(H3,A:D,4),0))</f>
        <v>0</v>
      </c>
      <c r="K3">
        <f>MIN(D:D)</f>
        <v>-147.46</v>
      </c>
    </row>
    <row r="4" spans="1:15" x14ac:dyDescent="0.3">
      <c r="A4" s="2">
        <v>30618</v>
      </c>
      <c r="B4">
        <v>187.79</v>
      </c>
      <c r="C4">
        <v>-86.79</v>
      </c>
      <c r="D4">
        <v>-88.03</v>
      </c>
      <c r="F4">
        <v>17897</v>
      </c>
      <c r="G4">
        <v>25.83980178833</v>
      </c>
      <c r="H4" s="2">
        <f t="shared" ref="H4:H51" si="0">$H$2+F4-$F$2+1</f>
        <v>14611</v>
      </c>
      <c r="I4">
        <f t="shared" ref="I4:I51" si="1">IFERROR(VLOOKUP(H4,A:D,4,FALSE),IFERROR(VLOOKUP(H4,A:D,4),0))</f>
        <v>0</v>
      </c>
      <c r="L4" t="s">
        <v>9</v>
      </c>
      <c r="M4" t="s">
        <v>10</v>
      </c>
      <c r="N4" t="s">
        <v>11</v>
      </c>
      <c r="O4" t="s">
        <v>12</v>
      </c>
    </row>
    <row r="5" spans="1:15" x14ac:dyDescent="0.3">
      <c r="A5" s="2">
        <v>30718</v>
      </c>
      <c r="B5">
        <v>187.28</v>
      </c>
      <c r="C5">
        <v>-86.28</v>
      </c>
      <c r="D5">
        <v>-87.52</v>
      </c>
      <c r="F5">
        <v>20089</v>
      </c>
      <c r="G5">
        <v>13.401610374451</v>
      </c>
      <c r="H5" s="2">
        <f t="shared" si="0"/>
        <v>16803</v>
      </c>
      <c r="I5">
        <f t="shared" si="1"/>
        <v>0</v>
      </c>
      <c r="K5">
        <f>CORREL(G10:G51,I10:I51)^2</f>
        <v>0.93586891115887016</v>
      </c>
      <c r="L5">
        <f>1-(SUM(J10:J51)/SUM(K10:K51))</f>
        <v>0.48575675744746638</v>
      </c>
      <c r="M5">
        <f>SUM(L10:L51)*100/SUM(I10:I51)</f>
        <v>12.418978165502507</v>
      </c>
      <c r="N5">
        <f>SQRT(SUM(J10:J51))/COUNT(J10:J51)</f>
        <v>2.3933025758447082</v>
      </c>
      <c r="O5">
        <f>N5/_xlfn.STDEV.S(I10:I51)</f>
        <v>0.10932687508057319</v>
      </c>
    </row>
    <row r="6" spans="1:15" x14ac:dyDescent="0.3">
      <c r="A6" s="2">
        <v>30777</v>
      </c>
      <c r="B6">
        <v>190.78</v>
      </c>
      <c r="C6">
        <v>-89.78</v>
      </c>
      <c r="D6">
        <v>-91.02</v>
      </c>
      <c r="F6">
        <v>22646</v>
      </c>
      <c r="G6">
        <v>1.4843084812164</v>
      </c>
      <c r="H6" s="2">
        <f t="shared" si="0"/>
        <v>19360</v>
      </c>
      <c r="I6">
        <f t="shared" si="1"/>
        <v>0</v>
      </c>
    </row>
    <row r="7" spans="1:15" x14ac:dyDescent="0.3">
      <c r="A7" s="2">
        <v>30847</v>
      </c>
      <c r="B7">
        <v>187.8</v>
      </c>
      <c r="C7">
        <v>-86.8</v>
      </c>
      <c r="D7">
        <v>-88.04</v>
      </c>
      <c r="F7">
        <v>24472</v>
      </c>
      <c r="G7">
        <v>-6.889791488647</v>
      </c>
      <c r="H7" s="2">
        <f t="shared" si="0"/>
        <v>21186</v>
      </c>
      <c r="I7">
        <f t="shared" si="1"/>
        <v>0</v>
      </c>
    </row>
    <row r="8" spans="1:15" x14ac:dyDescent="0.3">
      <c r="A8" s="2">
        <v>30945</v>
      </c>
      <c r="B8">
        <v>188.8</v>
      </c>
      <c r="C8">
        <v>-87.8</v>
      </c>
      <c r="D8">
        <v>-89.04</v>
      </c>
      <c r="F8">
        <v>27029</v>
      </c>
      <c r="G8">
        <v>-20.223400115970001</v>
      </c>
      <c r="H8" s="2">
        <f t="shared" si="0"/>
        <v>23743</v>
      </c>
      <c r="I8">
        <f t="shared" si="1"/>
        <v>0</v>
      </c>
    </row>
    <row r="9" spans="1:15" x14ac:dyDescent="0.3">
      <c r="A9" s="2">
        <v>31027</v>
      </c>
      <c r="B9">
        <v>187.05</v>
      </c>
      <c r="C9">
        <v>-86.05</v>
      </c>
      <c r="D9">
        <v>-87.29</v>
      </c>
      <c r="F9">
        <v>28124</v>
      </c>
      <c r="G9">
        <v>-29.242765426639998</v>
      </c>
      <c r="H9" s="2">
        <f t="shared" si="0"/>
        <v>24838</v>
      </c>
      <c r="I9">
        <f t="shared" si="1"/>
        <v>0</v>
      </c>
    </row>
    <row r="10" spans="1:15" x14ac:dyDescent="0.3">
      <c r="A10" s="2">
        <v>31127</v>
      </c>
      <c r="B10">
        <v>187.54</v>
      </c>
      <c r="C10">
        <v>-86.54</v>
      </c>
      <c r="D10">
        <v>-87.78</v>
      </c>
      <c r="F10">
        <v>29951</v>
      </c>
      <c r="G10">
        <v>-66.190307617190001</v>
      </c>
      <c r="H10" s="2">
        <f t="shared" si="0"/>
        <v>26665</v>
      </c>
      <c r="I10">
        <f t="shared" si="1"/>
        <v>-76.239999999999895</v>
      </c>
      <c r="J10">
        <f>(I10-G10)^2</f>
        <v>100.99631698910721</v>
      </c>
      <c r="K10">
        <f>(I10-AVERAGE($I$10:I$51))^2</f>
        <v>1648.6113429138331</v>
      </c>
      <c r="L10">
        <f>(I10-G10)</f>
        <v>-10.049692382809894</v>
      </c>
    </row>
    <row r="11" spans="1:15" x14ac:dyDescent="0.3">
      <c r="A11" s="2">
        <v>31243</v>
      </c>
      <c r="B11">
        <v>190.1</v>
      </c>
      <c r="C11">
        <v>-89.1</v>
      </c>
      <c r="D11">
        <v>-90.34</v>
      </c>
      <c r="F11">
        <v>31777</v>
      </c>
      <c r="G11">
        <v>-71.73225402832</v>
      </c>
      <c r="H11" s="2">
        <f t="shared" si="0"/>
        <v>28491</v>
      </c>
      <c r="I11">
        <f t="shared" si="1"/>
        <v>-78.95</v>
      </c>
      <c r="J11">
        <f t="shared" ref="J11:J51" si="2">(I11-G11)^2</f>
        <v>52.09585691170291</v>
      </c>
      <c r="K11">
        <f>(I11-AVERAGE($I$10:I$51))^2</f>
        <v>1435.8866667233488</v>
      </c>
      <c r="L11">
        <f t="shared" ref="L11:L51" si="3">(I11-G11)</f>
        <v>-7.217745971680003</v>
      </c>
    </row>
    <row r="12" spans="1:15" x14ac:dyDescent="0.3">
      <c r="A12" s="2">
        <v>31313</v>
      </c>
      <c r="B12">
        <v>191.1</v>
      </c>
      <c r="C12">
        <v>-90.1</v>
      </c>
      <c r="D12">
        <v>-91.34</v>
      </c>
      <c r="F12">
        <v>33238</v>
      </c>
      <c r="G12">
        <v>-76.064338684079999</v>
      </c>
      <c r="H12" s="2">
        <f t="shared" si="0"/>
        <v>29952</v>
      </c>
      <c r="I12">
        <f t="shared" si="1"/>
        <v>-78.95</v>
      </c>
      <c r="J12">
        <f t="shared" si="2"/>
        <v>8.3270412301971675</v>
      </c>
      <c r="K12">
        <f>(I12-AVERAGE($I$10:I$51))^2</f>
        <v>1435.8866667233488</v>
      </c>
      <c r="L12">
        <f t="shared" si="3"/>
        <v>-2.8856613159200037</v>
      </c>
    </row>
    <row r="13" spans="1:15" x14ac:dyDescent="0.3">
      <c r="A13" s="2">
        <v>31492</v>
      </c>
      <c r="B13">
        <v>190.91</v>
      </c>
      <c r="C13">
        <v>-89.91</v>
      </c>
      <c r="D13">
        <v>-91.15</v>
      </c>
      <c r="F13">
        <v>33603</v>
      </c>
      <c r="G13">
        <v>-71.515144348139998</v>
      </c>
      <c r="H13" s="2">
        <f t="shared" si="0"/>
        <v>30317</v>
      </c>
      <c r="I13">
        <f t="shared" si="1"/>
        <v>-78.95</v>
      </c>
      <c r="J13">
        <f t="shared" si="2"/>
        <v>55.277078563994657</v>
      </c>
      <c r="K13">
        <f>(I13-AVERAGE($I$10:I$51))^2</f>
        <v>1435.8866667233488</v>
      </c>
      <c r="L13">
        <f t="shared" si="3"/>
        <v>-7.4348556518600049</v>
      </c>
    </row>
    <row r="14" spans="1:15" x14ac:dyDescent="0.3">
      <c r="A14" s="2">
        <v>31826</v>
      </c>
      <c r="B14">
        <v>191.38</v>
      </c>
      <c r="C14">
        <v>-90.38</v>
      </c>
      <c r="D14">
        <v>-91.62</v>
      </c>
      <c r="F14">
        <v>33968</v>
      </c>
      <c r="G14">
        <v>-72.216667175289999</v>
      </c>
      <c r="H14" s="2">
        <f t="shared" si="0"/>
        <v>30682</v>
      </c>
      <c r="I14">
        <f t="shared" si="1"/>
        <v>-88.03</v>
      </c>
      <c r="J14">
        <f t="shared" si="2"/>
        <v>250.06149502505082</v>
      </c>
      <c r="K14">
        <f>(I14-AVERAGE($I$10:I$51))^2</f>
        <v>830.19445719954103</v>
      </c>
      <c r="L14">
        <f t="shared" si="3"/>
        <v>-15.813332824710002</v>
      </c>
    </row>
    <row r="15" spans="1:15" x14ac:dyDescent="0.3">
      <c r="A15" s="2">
        <v>31855</v>
      </c>
      <c r="B15">
        <v>191.34</v>
      </c>
      <c r="C15">
        <v>-90.34</v>
      </c>
      <c r="D15">
        <v>-91.58</v>
      </c>
      <c r="F15">
        <v>34334</v>
      </c>
      <c r="G15">
        <v>-72.48314666748</v>
      </c>
      <c r="H15" s="2">
        <f t="shared" si="0"/>
        <v>31048</v>
      </c>
      <c r="I15">
        <f t="shared" si="1"/>
        <v>-87.29</v>
      </c>
      <c r="J15">
        <f t="shared" si="2"/>
        <v>219.24290561075881</v>
      </c>
      <c r="K15">
        <f>(I15-AVERAGE($I$10:I$51))^2</f>
        <v>873.38543815192156</v>
      </c>
      <c r="L15">
        <f t="shared" si="3"/>
        <v>-14.806853332520006</v>
      </c>
    </row>
    <row r="16" spans="1:15" x14ac:dyDescent="0.3">
      <c r="A16" s="2">
        <v>31989</v>
      </c>
      <c r="B16">
        <v>193.48</v>
      </c>
      <c r="C16">
        <v>-92.48</v>
      </c>
      <c r="D16">
        <v>-93.72</v>
      </c>
      <c r="F16">
        <v>34699</v>
      </c>
      <c r="G16">
        <v>-73.090690612789999</v>
      </c>
      <c r="H16" s="2">
        <f t="shared" si="0"/>
        <v>31413</v>
      </c>
      <c r="I16">
        <f t="shared" si="1"/>
        <v>-91.34</v>
      </c>
      <c r="J16">
        <f t="shared" si="2"/>
        <v>333.03729311011119</v>
      </c>
      <c r="K16">
        <f>(I16-AVERAGE($I$10:I$51))^2</f>
        <v>650.40786672335105</v>
      </c>
      <c r="L16">
        <f t="shared" si="3"/>
        <v>-18.249309387210005</v>
      </c>
    </row>
    <row r="17" spans="1:12" x14ac:dyDescent="0.3">
      <c r="A17" s="2">
        <v>32219</v>
      </c>
      <c r="B17">
        <v>194.97</v>
      </c>
      <c r="C17">
        <v>-93.97</v>
      </c>
      <c r="D17">
        <v>-95.21</v>
      </c>
      <c r="F17">
        <v>35064</v>
      </c>
      <c r="G17">
        <v>-76.56265258789</v>
      </c>
      <c r="H17" s="2">
        <f t="shared" si="0"/>
        <v>31778</v>
      </c>
      <c r="I17">
        <f t="shared" si="1"/>
        <v>-91.15</v>
      </c>
      <c r="J17">
        <f t="shared" si="2"/>
        <v>212.79070452159249</v>
      </c>
      <c r="K17">
        <f>(I17-AVERAGE($I$10:I$51))^2</f>
        <v>660.13514291382717</v>
      </c>
      <c r="L17">
        <f t="shared" si="3"/>
        <v>-14.587347412110006</v>
      </c>
    </row>
    <row r="18" spans="1:12" x14ac:dyDescent="0.3">
      <c r="A18" s="2">
        <v>32492</v>
      </c>
      <c r="B18">
        <v>195.67</v>
      </c>
      <c r="C18">
        <v>-94.67</v>
      </c>
      <c r="D18">
        <v>-95.91</v>
      </c>
      <c r="F18">
        <v>35429</v>
      </c>
      <c r="G18">
        <v>-64.88027191162</v>
      </c>
      <c r="H18" s="2">
        <f t="shared" si="0"/>
        <v>32143</v>
      </c>
      <c r="I18">
        <f t="shared" si="1"/>
        <v>-93.72</v>
      </c>
      <c r="J18">
        <f t="shared" si="2"/>
        <v>831.72991621169433</v>
      </c>
      <c r="K18">
        <f>(I18-AVERAGE($I$10:I$51))^2</f>
        <v>534.67753339001843</v>
      </c>
      <c r="L18">
        <f t="shared" si="3"/>
        <v>-28.839728088379999</v>
      </c>
    </row>
    <row r="19" spans="1:12" x14ac:dyDescent="0.3">
      <c r="A19" s="2">
        <v>32589</v>
      </c>
      <c r="B19">
        <v>196.72</v>
      </c>
      <c r="C19">
        <v>-95.72</v>
      </c>
      <c r="D19">
        <v>-96.96</v>
      </c>
      <c r="F19">
        <v>35795</v>
      </c>
      <c r="G19">
        <v>-72.015335083010001</v>
      </c>
      <c r="H19" s="2">
        <f t="shared" si="0"/>
        <v>32509</v>
      </c>
      <c r="I19">
        <f t="shared" si="1"/>
        <v>-95.91</v>
      </c>
      <c r="J19">
        <f t="shared" si="2"/>
        <v>570.9550114952325</v>
      </c>
      <c r="K19">
        <f>(I19-AVERAGE($I$10:I$51))^2</f>
        <v>438.19447624716179</v>
      </c>
      <c r="L19">
        <f t="shared" si="3"/>
        <v>-23.894664916989996</v>
      </c>
    </row>
    <row r="20" spans="1:12" x14ac:dyDescent="0.3">
      <c r="A20" s="2">
        <v>32682</v>
      </c>
      <c r="B20">
        <v>197.63</v>
      </c>
      <c r="C20">
        <v>-96.63</v>
      </c>
      <c r="D20">
        <v>-97.87</v>
      </c>
      <c r="F20">
        <v>36160</v>
      </c>
      <c r="G20">
        <v>-79.84270477295</v>
      </c>
      <c r="H20" s="2">
        <f t="shared" si="0"/>
        <v>32874</v>
      </c>
      <c r="I20">
        <f t="shared" si="1"/>
        <v>-96.48</v>
      </c>
      <c r="J20">
        <f t="shared" si="2"/>
        <v>276.79959247202083</v>
      </c>
      <c r="K20">
        <f>(I20-AVERAGE($I$10:I$51))^2</f>
        <v>414.65564767573301</v>
      </c>
      <c r="L20">
        <f t="shared" si="3"/>
        <v>-16.637295227050004</v>
      </c>
    </row>
    <row r="21" spans="1:12" x14ac:dyDescent="0.3">
      <c r="A21" s="2">
        <v>32778</v>
      </c>
      <c r="B21">
        <v>196.24</v>
      </c>
      <c r="C21">
        <v>-95.24</v>
      </c>
      <c r="D21">
        <v>-96.48</v>
      </c>
      <c r="F21">
        <v>36525</v>
      </c>
      <c r="G21">
        <v>-82.242889404300001</v>
      </c>
      <c r="H21" s="2">
        <f t="shared" si="0"/>
        <v>33239</v>
      </c>
      <c r="I21">
        <f t="shared" si="1"/>
        <v>-96.95</v>
      </c>
      <c r="J21">
        <f t="shared" si="2"/>
        <v>216.29910207415125</v>
      </c>
      <c r="K21">
        <f>(I21-AVERAGE($I$10:I$51))^2</f>
        <v>395.73523815192362</v>
      </c>
      <c r="L21">
        <f t="shared" si="3"/>
        <v>-14.707110595700001</v>
      </c>
    </row>
    <row r="22" spans="1:12" x14ac:dyDescent="0.3">
      <c r="A22" s="2">
        <v>32878</v>
      </c>
      <c r="B22">
        <v>196.04</v>
      </c>
      <c r="C22">
        <v>-95.04</v>
      </c>
      <c r="D22">
        <v>-96.28</v>
      </c>
      <c r="F22">
        <v>36890</v>
      </c>
      <c r="G22">
        <v>-84.097457885739999</v>
      </c>
      <c r="H22" s="2">
        <f t="shared" si="0"/>
        <v>33604</v>
      </c>
      <c r="I22">
        <f t="shared" si="1"/>
        <v>-97.24</v>
      </c>
      <c r="J22">
        <f t="shared" si="2"/>
        <v>172.72641322509762</v>
      </c>
      <c r="K22">
        <f>(I22-AVERAGE($I$10:I$51))^2</f>
        <v>384.28134291382878</v>
      </c>
      <c r="L22">
        <f t="shared" si="3"/>
        <v>-13.142542114259996</v>
      </c>
    </row>
    <row r="23" spans="1:12" x14ac:dyDescent="0.3">
      <c r="A23" s="2">
        <v>32966</v>
      </c>
      <c r="B23">
        <v>196.88</v>
      </c>
      <c r="C23">
        <v>-95.88</v>
      </c>
      <c r="D23">
        <v>-97.12</v>
      </c>
      <c r="F23">
        <v>37256</v>
      </c>
      <c r="G23">
        <v>-85.77783203125</v>
      </c>
      <c r="H23" s="2">
        <f t="shared" si="0"/>
        <v>33970</v>
      </c>
      <c r="I23">
        <f t="shared" si="1"/>
        <v>-98.49</v>
      </c>
      <c r="J23">
        <f t="shared" si="2"/>
        <v>161.59921446571337</v>
      </c>
      <c r="K23">
        <f>(I23-AVERAGE($I$10:I$51))^2</f>
        <v>336.83610481859091</v>
      </c>
      <c r="L23">
        <f t="shared" si="3"/>
        <v>-12.712167968749995</v>
      </c>
    </row>
    <row r="24" spans="1:12" x14ac:dyDescent="0.3">
      <c r="A24" s="2">
        <v>33135</v>
      </c>
      <c r="B24">
        <v>196.71</v>
      </c>
      <c r="C24">
        <v>-95.71</v>
      </c>
      <c r="D24">
        <v>-96.95</v>
      </c>
      <c r="F24">
        <v>37621</v>
      </c>
      <c r="G24">
        <v>-94.39793395996</v>
      </c>
      <c r="H24" s="2">
        <f t="shared" si="0"/>
        <v>34335</v>
      </c>
      <c r="I24">
        <f t="shared" si="1"/>
        <v>-108.78</v>
      </c>
      <c r="J24">
        <f t="shared" si="2"/>
        <v>206.8438235800719</v>
      </c>
      <c r="K24">
        <f>(I24-AVERAGE($I$10:I$51))^2</f>
        <v>65.013504818592594</v>
      </c>
      <c r="L24">
        <f t="shared" si="3"/>
        <v>-14.382066040040002</v>
      </c>
    </row>
    <row r="25" spans="1:12" x14ac:dyDescent="0.3">
      <c r="A25" s="2">
        <v>33330</v>
      </c>
      <c r="B25">
        <v>196.05</v>
      </c>
      <c r="C25">
        <v>-95.05</v>
      </c>
      <c r="D25">
        <v>-96.29</v>
      </c>
      <c r="F25">
        <v>37986</v>
      </c>
      <c r="G25">
        <v>-100.16300964360001</v>
      </c>
      <c r="H25" s="2">
        <f t="shared" si="0"/>
        <v>34700</v>
      </c>
      <c r="I25">
        <f t="shared" si="1"/>
        <v>-114.44</v>
      </c>
      <c r="J25">
        <f t="shared" si="2"/>
        <v>203.83245363673836</v>
      </c>
      <c r="K25">
        <f>(I25-AVERAGE($I$10:I$51))^2</f>
        <v>5.7748667233555739</v>
      </c>
      <c r="L25">
        <f t="shared" si="3"/>
        <v>-14.276990356399992</v>
      </c>
    </row>
    <row r="26" spans="1:12" x14ac:dyDescent="0.3">
      <c r="A26" s="2">
        <v>33532</v>
      </c>
      <c r="B26">
        <v>197</v>
      </c>
      <c r="C26">
        <v>-96</v>
      </c>
      <c r="D26">
        <v>-97.24</v>
      </c>
      <c r="F26">
        <v>38351</v>
      </c>
      <c r="G26">
        <v>-102.80865478520001</v>
      </c>
      <c r="H26" s="2">
        <f t="shared" si="0"/>
        <v>35065</v>
      </c>
      <c r="I26">
        <f t="shared" si="1"/>
        <v>-110.01</v>
      </c>
      <c r="J26">
        <f t="shared" si="2"/>
        <v>51.859372902722853</v>
      </c>
      <c r="K26">
        <f>(I26-AVERAGE($I$10:I$51))^2</f>
        <v>46.69119053287848</v>
      </c>
      <c r="L26">
        <f t="shared" si="3"/>
        <v>-7.2013452147999999</v>
      </c>
    </row>
    <row r="27" spans="1:12" x14ac:dyDescent="0.3">
      <c r="A27" s="2">
        <v>33690</v>
      </c>
      <c r="B27">
        <v>196.54</v>
      </c>
      <c r="C27">
        <v>-95.54</v>
      </c>
      <c r="D27">
        <v>-96.78</v>
      </c>
      <c r="F27">
        <v>38717</v>
      </c>
      <c r="G27">
        <v>-106.5031661987</v>
      </c>
      <c r="H27" s="2">
        <f t="shared" si="0"/>
        <v>35431</v>
      </c>
      <c r="I27">
        <f t="shared" si="1"/>
        <v>-121.69</v>
      </c>
      <c r="J27">
        <f t="shared" si="2"/>
        <v>230.63992090830811</v>
      </c>
      <c r="K27">
        <f>(I27-AVERAGE($I$10:I$51))^2</f>
        <v>23.492485770975936</v>
      </c>
      <c r="L27">
        <f t="shared" si="3"/>
        <v>-15.186833801299997</v>
      </c>
    </row>
    <row r="28" spans="1:12" x14ac:dyDescent="0.3">
      <c r="A28" s="2">
        <v>33893</v>
      </c>
      <c r="B28">
        <v>198.25</v>
      </c>
      <c r="C28">
        <v>-97.25</v>
      </c>
      <c r="D28">
        <v>-98.49</v>
      </c>
      <c r="F28">
        <v>39082</v>
      </c>
      <c r="G28">
        <v>-107.1026763916</v>
      </c>
      <c r="H28" s="2">
        <f t="shared" si="0"/>
        <v>35796</v>
      </c>
      <c r="I28">
        <f t="shared" si="1"/>
        <v>-119.65</v>
      </c>
      <c r="J28">
        <f t="shared" si="2"/>
        <v>157.43532973391217</v>
      </c>
      <c r="K28">
        <f>(I28-AVERAGE($I$10:I$51))^2</f>
        <v>7.878714342404181</v>
      </c>
      <c r="L28">
        <f t="shared" si="3"/>
        <v>-12.547323608400006</v>
      </c>
    </row>
    <row r="29" spans="1:12" x14ac:dyDescent="0.3">
      <c r="A29" s="2">
        <v>34058</v>
      </c>
      <c r="B29">
        <v>199.05</v>
      </c>
      <c r="C29">
        <v>-98.05</v>
      </c>
      <c r="D29">
        <v>-99.29</v>
      </c>
      <c r="F29">
        <v>39447</v>
      </c>
      <c r="G29">
        <v>-109.0612411499</v>
      </c>
      <c r="H29" s="2">
        <f t="shared" si="0"/>
        <v>36161</v>
      </c>
      <c r="I29">
        <f t="shared" si="1"/>
        <v>-123.04</v>
      </c>
      <c r="J29">
        <f t="shared" si="2"/>
        <v>195.40569898924929</v>
      </c>
      <c r="K29">
        <f>(I29-AVERAGE($I$10:I$51))^2</f>
        <v>38.401628628119141</v>
      </c>
      <c r="L29">
        <f t="shared" si="3"/>
        <v>-13.978758850100007</v>
      </c>
    </row>
    <row r="30" spans="1:12" x14ac:dyDescent="0.3">
      <c r="A30" s="2">
        <v>34263</v>
      </c>
      <c r="B30">
        <v>208.54</v>
      </c>
      <c r="C30">
        <v>-107.54</v>
      </c>
      <c r="D30">
        <v>-108.78</v>
      </c>
      <c r="F30">
        <v>39812</v>
      </c>
      <c r="G30">
        <v>-108.26271820069999</v>
      </c>
      <c r="H30" s="2">
        <f t="shared" si="0"/>
        <v>36526</v>
      </c>
      <c r="I30">
        <f t="shared" si="1"/>
        <v>-124.38</v>
      </c>
      <c r="J30">
        <f t="shared" si="2"/>
        <v>259.76677259804711</v>
      </c>
      <c r="K30">
        <f>(I30-AVERAGE($I$10:I$51))^2</f>
        <v>56.804933390024004</v>
      </c>
      <c r="L30">
        <f t="shared" si="3"/>
        <v>-16.117281799300002</v>
      </c>
    </row>
    <row r="31" spans="1:12" x14ac:dyDescent="0.3">
      <c r="A31" s="2">
        <v>34414</v>
      </c>
      <c r="B31">
        <v>210.11</v>
      </c>
      <c r="C31">
        <v>-109.11</v>
      </c>
      <c r="D31">
        <v>-110.35</v>
      </c>
      <c r="F31">
        <v>40178</v>
      </c>
      <c r="G31">
        <v>-108.2580871582</v>
      </c>
      <c r="H31" s="2">
        <f t="shared" si="0"/>
        <v>36892</v>
      </c>
      <c r="I31">
        <f t="shared" si="1"/>
        <v>-120.42</v>
      </c>
      <c r="J31">
        <f t="shared" si="2"/>
        <v>147.91212397153981</v>
      </c>
      <c r="K31">
        <f>(I31-AVERAGE($I$10:I$51))^2</f>
        <v>12.794247675737637</v>
      </c>
      <c r="L31">
        <f t="shared" si="3"/>
        <v>-12.161912841800003</v>
      </c>
    </row>
    <row r="32" spans="1:12" x14ac:dyDescent="0.3">
      <c r="A32" s="2">
        <v>34583</v>
      </c>
      <c r="B32">
        <v>214.2</v>
      </c>
      <c r="C32">
        <v>-113.2</v>
      </c>
      <c r="D32">
        <v>-114.44</v>
      </c>
      <c r="F32">
        <v>40543</v>
      </c>
      <c r="G32">
        <v>-109.09902954099999</v>
      </c>
      <c r="H32" s="2">
        <f t="shared" si="0"/>
        <v>37257</v>
      </c>
      <c r="I32">
        <f t="shared" si="1"/>
        <v>-123.67</v>
      </c>
      <c r="J32">
        <f t="shared" si="2"/>
        <v>212.31318011705093</v>
      </c>
      <c r="K32">
        <f>(I32-AVERAGE($I$10:I$51))^2</f>
        <v>46.606628628119203</v>
      </c>
      <c r="L32">
        <f t="shared" si="3"/>
        <v>-14.570970459000009</v>
      </c>
    </row>
    <row r="33" spans="1:12" x14ac:dyDescent="0.3">
      <c r="A33" s="2">
        <v>34775</v>
      </c>
      <c r="B33">
        <v>213.61</v>
      </c>
      <c r="C33">
        <v>-112.61</v>
      </c>
      <c r="D33">
        <v>-113.85</v>
      </c>
      <c r="F33">
        <v>40908</v>
      </c>
      <c r="G33">
        <v>-109.7090148926</v>
      </c>
      <c r="H33" s="2">
        <f t="shared" si="0"/>
        <v>37622</v>
      </c>
      <c r="I33">
        <f t="shared" si="1"/>
        <v>-128.59</v>
      </c>
      <c r="J33">
        <f t="shared" si="2"/>
        <v>356.49159862586089</v>
      </c>
      <c r="K33">
        <f>(I33-AVERAGE($I$10:I$51))^2</f>
        <v>137.98977148526302</v>
      </c>
      <c r="L33">
        <f t="shared" si="3"/>
        <v>-18.880985107400008</v>
      </c>
    </row>
    <row r="34" spans="1:12" x14ac:dyDescent="0.3">
      <c r="A34" s="2">
        <v>34962</v>
      </c>
      <c r="B34">
        <v>216.97</v>
      </c>
      <c r="C34">
        <v>-115.97</v>
      </c>
      <c r="D34">
        <v>-117.21</v>
      </c>
      <c r="F34">
        <v>41273</v>
      </c>
      <c r="G34">
        <v>-116.31144714360001</v>
      </c>
      <c r="H34" s="2">
        <f t="shared" si="0"/>
        <v>37987</v>
      </c>
      <c r="I34">
        <f t="shared" si="1"/>
        <v>-131.75</v>
      </c>
      <c r="J34">
        <f t="shared" si="2"/>
        <v>238.3489142998564</v>
      </c>
      <c r="K34">
        <f>(I34-AVERAGE($I$10:I$51))^2</f>
        <v>222.21580958050163</v>
      </c>
      <c r="L34">
        <f t="shared" si="3"/>
        <v>-15.438552856399994</v>
      </c>
    </row>
    <row r="35" spans="1:12" x14ac:dyDescent="0.3">
      <c r="A35" s="2">
        <v>35037</v>
      </c>
      <c r="B35">
        <v>209.77</v>
      </c>
      <c r="C35">
        <v>-108.77</v>
      </c>
      <c r="D35">
        <v>-110.01</v>
      </c>
      <c r="F35">
        <v>41639</v>
      </c>
      <c r="G35">
        <v>-118.3692321777</v>
      </c>
      <c r="H35" s="2">
        <f t="shared" si="0"/>
        <v>38353</v>
      </c>
      <c r="I35">
        <f t="shared" si="1"/>
        <v>-134.85</v>
      </c>
      <c r="J35">
        <f t="shared" si="2"/>
        <v>271.61570801255891</v>
      </c>
      <c r="K35">
        <f>(I35-AVERAGE($I$10:I$51))^2</f>
        <v>324.2486191043115</v>
      </c>
      <c r="L35">
        <f t="shared" si="3"/>
        <v>-16.480767822299995</v>
      </c>
    </row>
    <row r="36" spans="1:12" x14ac:dyDescent="0.3">
      <c r="A36" s="2">
        <v>35158</v>
      </c>
      <c r="B36">
        <v>215.98</v>
      </c>
      <c r="C36">
        <v>-114.98</v>
      </c>
      <c r="D36">
        <v>-116.22</v>
      </c>
      <c r="F36">
        <v>42004</v>
      </c>
      <c r="G36">
        <v>-118.4673843384</v>
      </c>
      <c r="H36" s="2">
        <f t="shared" si="0"/>
        <v>38718</v>
      </c>
      <c r="I36">
        <f t="shared" si="1"/>
        <v>-136.16999999999899</v>
      </c>
      <c r="J36">
        <f t="shared" si="2"/>
        <v>313.38260126229011</v>
      </c>
      <c r="K36">
        <f>(I36-AVERAGE($I$10:I$51))^2</f>
        <v>373.52924767570164</v>
      </c>
      <c r="L36">
        <f t="shared" si="3"/>
        <v>-17.702615661598998</v>
      </c>
    </row>
    <row r="37" spans="1:12" x14ac:dyDescent="0.3">
      <c r="A37" s="2">
        <v>35223</v>
      </c>
      <c r="B37">
        <v>217.71</v>
      </c>
      <c r="C37">
        <v>-116.71</v>
      </c>
      <c r="D37">
        <v>-117.95</v>
      </c>
      <c r="F37">
        <v>42369</v>
      </c>
      <c r="G37">
        <v>-118.0843429565</v>
      </c>
      <c r="H37" s="2">
        <f t="shared" si="0"/>
        <v>39083</v>
      </c>
      <c r="I37">
        <f t="shared" si="1"/>
        <v>-137.77000000000001</v>
      </c>
      <c r="J37">
        <f t="shared" si="2"/>
        <v>387.52509323430178</v>
      </c>
      <c r="K37">
        <f>(I37-AVERAGE($I$10:I$51))^2</f>
        <v>437.93534291383651</v>
      </c>
      <c r="L37">
        <f t="shared" si="3"/>
        <v>-19.685657043500015</v>
      </c>
    </row>
    <row r="38" spans="1:12" x14ac:dyDescent="0.3">
      <c r="A38" s="2">
        <v>35325</v>
      </c>
      <c r="B38">
        <v>219.06</v>
      </c>
      <c r="C38">
        <v>-118.06</v>
      </c>
      <c r="D38">
        <v>-119.3</v>
      </c>
      <c r="F38">
        <v>42734</v>
      </c>
      <c r="G38">
        <v>-117.25095367430001</v>
      </c>
      <c r="H38" s="2">
        <f t="shared" si="0"/>
        <v>39448</v>
      </c>
      <c r="I38">
        <f t="shared" si="1"/>
        <v>-134.63</v>
      </c>
      <c r="J38">
        <f t="shared" si="2"/>
        <v>302.03125119082625</v>
      </c>
      <c r="K38">
        <f>(I38-AVERAGE($I$10:I$51))^2</f>
        <v>316.37398100907342</v>
      </c>
      <c r="L38">
        <f t="shared" si="3"/>
        <v>-17.379046325699989</v>
      </c>
    </row>
    <row r="39" spans="1:12" x14ac:dyDescent="0.3">
      <c r="A39" s="2">
        <v>35417</v>
      </c>
      <c r="B39">
        <v>221.45</v>
      </c>
      <c r="C39">
        <v>-120.45</v>
      </c>
      <c r="D39">
        <v>-121.69</v>
      </c>
      <c r="F39">
        <v>43100</v>
      </c>
      <c r="G39">
        <v>-121.26137542719999</v>
      </c>
      <c r="H39" s="2">
        <f t="shared" si="0"/>
        <v>39814</v>
      </c>
      <c r="I39">
        <f t="shared" si="1"/>
        <v>-132.15</v>
      </c>
      <c r="J39">
        <f t="shared" si="2"/>
        <v>118.56214508738424</v>
      </c>
      <c r="K39">
        <f>(I39-AVERAGE($I$10:I$51))^2</f>
        <v>234.30133339002569</v>
      </c>
      <c r="L39">
        <f t="shared" si="3"/>
        <v>-10.888624572800012</v>
      </c>
    </row>
    <row r="40" spans="1:12" x14ac:dyDescent="0.3">
      <c r="A40" s="2">
        <v>35510</v>
      </c>
      <c r="B40">
        <v>216.34</v>
      </c>
      <c r="C40">
        <v>-115.34</v>
      </c>
      <c r="D40">
        <v>-116.58</v>
      </c>
      <c r="F40">
        <v>43465</v>
      </c>
      <c r="G40">
        <v>-123.2785186768</v>
      </c>
      <c r="H40" s="2">
        <f t="shared" si="0"/>
        <v>40179</v>
      </c>
      <c r="I40">
        <f t="shared" si="1"/>
        <v>-142.41999999999899</v>
      </c>
      <c r="J40">
        <f t="shared" si="2"/>
        <v>366.39630724637567</v>
      </c>
      <c r="K40">
        <f>(I40-AVERAGE($I$10:I$51))^2</f>
        <v>654.17805719949968</v>
      </c>
      <c r="L40">
        <f t="shared" si="3"/>
        <v>-19.141481323198988</v>
      </c>
    </row>
    <row r="41" spans="1:12" x14ac:dyDescent="0.3">
      <c r="A41" s="2">
        <v>35601</v>
      </c>
      <c r="B41">
        <v>222.18</v>
      </c>
      <c r="C41">
        <v>-121.18</v>
      </c>
      <c r="D41">
        <v>-122.42</v>
      </c>
      <c r="F41">
        <v>43830</v>
      </c>
      <c r="G41">
        <v>-125.4080276489</v>
      </c>
      <c r="H41" s="2">
        <f t="shared" si="0"/>
        <v>40544</v>
      </c>
      <c r="I41">
        <f t="shared" si="1"/>
        <v>-128.75</v>
      </c>
      <c r="J41">
        <f t="shared" si="2"/>
        <v>11.168779195516843</v>
      </c>
      <c r="K41">
        <f>(I41-AVERAGE($I$10:I$51))^2</f>
        <v>141.7743810090725</v>
      </c>
      <c r="L41">
        <f t="shared" si="3"/>
        <v>-3.3419723510999972</v>
      </c>
    </row>
    <row r="42" spans="1:12" x14ac:dyDescent="0.3">
      <c r="A42" s="2">
        <v>35695</v>
      </c>
      <c r="B42">
        <v>225.24</v>
      </c>
      <c r="C42">
        <v>-124.24</v>
      </c>
      <c r="D42">
        <v>-125.48</v>
      </c>
      <c r="F42">
        <v>44195</v>
      </c>
      <c r="G42">
        <v>-124.4208526611</v>
      </c>
      <c r="H42" s="2">
        <f t="shared" si="0"/>
        <v>40909</v>
      </c>
      <c r="I42">
        <f t="shared" si="1"/>
        <v>-125.21</v>
      </c>
      <c r="J42">
        <f t="shared" si="2"/>
        <v>0.62275352249294214</v>
      </c>
      <c r="K42">
        <f>(I42-AVERAGE($I$10:I$51))^2</f>
        <v>70.005095294786031</v>
      </c>
      <c r="L42">
        <f t="shared" si="3"/>
        <v>-0.78914733889999411</v>
      </c>
    </row>
    <row r="43" spans="1:12" x14ac:dyDescent="0.3">
      <c r="A43" s="2">
        <v>35787</v>
      </c>
      <c r="B43">
        <v>219.41</v>
      </c>
      <c r="C43">
        <v>-118.41</v>
      </c>
      <c r="D43">
        <v>-119.65</v>
      </c>
      <c r="F43">
        <v>44561</v>
      </c>
      <c r="G43">
        <v>-126.9618682861</v>
      </c>
      <c r="H43" s="2">
        <f t="shared" si="0"/>
        <v>41275</v>
      </c>
      <c r="I43">
        <f t="shared" si="1"/>
        <v>-147.46</v>
      </c>
      <c r="J43">
        <f t="shared" si="2"/>
        <v>420.17340376039328</v>
      </c>
      <c r="K43">
        <f>(I43-AVERAGE($I$10:I$51))^2</f>
        <v>937.39485719955269</v>
      </c>
      <c r="L43">
        <f t="shared" si="3"/>
        <v>-20.498131713900008</v>
      </c>
    </row>
    <row r="44" spans="1:12" x14ac:dyDescent="0.3">
      <c r="A44" s="2">
        <v>35895</v>
      </c>
      <c r="B44">
        <v>223.06</v>
      </c>
      <c r="C44">
        <v>-122.06</v>
      </c>
      <c r="D44">
        <v>-123.3</v>
      </c>
      <c r="F44">
        <v>44926</v>
      </c>
      <c r="G44">
        <v>-128.3602142334</v>
      </c>
      <c r="H44" s="2">
        <f t="shared" si="0"/>
        <v>41640</v>
      </c>
      <c r="I44">
        <f t="shared" si="1"/>
        <v>-142.66</v>
      </c>
      <c r="J44">
        <f t="shared" si="2"/>
        <v>204.48387297065582</v>
      </c>
      <c r="K44">
        <f>(I44-AVERAGE($I$10:I$51))^2</f>
        <v>666.51257148526543</v>
      </c>
      <c r="L44">
        <f t="shared" si="3"/>
        <v>-14.299785766599996</v>
      </c>
    </row>
    <row r="45" spans="1:12" x14ac:dyDescent="0.3">
      <c r="A45" s="2">
        <v>35976</v>
      </c>
      <c r="B45">
        <v>223.68</v>
      </c>
      <c r="C45">
        <v>-122.68</v>
      </c>
      <c r="D45">
        <v>-123.92</v>
      </c>
      <c r="F45">
        <v>45291</v>
      </c>
      <c r="G45">
        <v>-127.72706604</v>
      </c>
      <c r="H45" s="2">
        <f t="shared" si="0"/>
        <v>42005</v>
      </c>
      <c r="I45">
        <f t="shared" si="1"/>
        <v>-143.68</v>
      </c>
      <c r="J45">
        <f t="shared" si="2"/>
        <v>254.4961019321216</v>
      </c>
      <c r="K45">
        <f>(I45-AVERAGE($I$10:I$51))^2</f>
        <v>720.21945719955181</v>
      </c>
      <c r="L45">
        <f t="shared" si="3"/>
        <v>-15.95293396000001</v>
      </c>
    </row>
    <row r="46" spans="1:12" x14ac:dyDescent="0.3">
      <c r="A46" s="2">
        <v>36056</v>
      </c>
      <c r="B46">
        <v>225.62</v>
      </c>
      <c r="C46">
        <v>-124.62</v>
      </c>
      <c r="D46">
        <v>-125.86</v>
      </c>
      <c r="F46">
        <v>45656</v>
      </c>
      <c r="G46">
        <v>-128.95626831050001</v>
      </c>
      <c r="H46" s="2">
        <f t="shared" si="0"/>
        <v>42370</v>
      </c>
      <c r="I46">
        <f t="shared" si="1"/>
        <v>-134.729999999999</v>
      </c>
      <c r="J46">
        <f t="shared" si="2"/>
        <v>33.335977622324833</v>
      </c>
      <c r="K46">
        <f>(I46-AVERAGE($I$10:I$51))^2</f>
        <v>319.94136196141864</v>
      </c>
      <c r="L46">
        <f t="shared" si="3"/>
        <v>-5.7737316894989874</v>
      </c>
    </row>
    <row r="47" spans="1:12" x14ac:dyDescent="0.3">
      <c r="A47" s="2">
        <v>36157</v>
      </c>
      <c r="B47">
        <v>222.8</v>
      </c>
      <c r="C47">
        <v>-121.8</v>
      </c>
      <c r="D47">
        <v>-123.04</v>
      </c>
      <c r="F47">
        <v>46022</v>
      </c>
      <c r="G47">
        <v>-122.6050491333</v>
      </c>
      <c r="H47" s="2">
        <f t="shared" si="0"/>
        <v>42736</v>
      </c>
      <c r="I47">
        <f t="shared" si="1"/>
        <v>-141.72</v>
      </c>
      <c r="J47">
        <f t="shared" si="2"/>
        <v>365.38134663635503</v>
      </c>
      <c r="K47">
        <f>(I47-AVERAGE($I$10:I$51))^2</f>
        <v>618.86039053288437</v>
      </c>
      <c r="L47">
        <f t="shared" si="3"/>
        <v>-19.114950866699999</v>
      </c>
    </row>
    <row r="48" spans="1:12" x14ac:dyDescent="0.3">
      <c r="A48" s="2">
        <v>36252</v>
      </c>
      <c r="B48">
        <v>223.93</v>
      </c>
      <c r="C48">
        <v>-122.93</v>
      </c>
      <c r="D48">
        <v>-124.17</v>
      </c>
      <c r="F48">
        <v>46387</v>
      </c>
      <c r="G48">
        <v>-121.0643234253</v>
      </c>
      <c r="H48" s="2">
        <f t="shared" si="0"/>
        <v>43101</v>
      </c>
      <c r="I48">
        <f t="shared" si="1"/>
        <v>-141.33000000000001</v>
      </c>
      <c r="J48">
        <f t="shared" si="2"/>
        <v>410.69764703034468</v>
      </c>
      <c r="K48">
        <f>(I48-AVERAGE($I$10:I$51))^2</f>
        <v>599.60850481859927</v>
      </c>
      <c r="L48">
        <f t="shared" si="3"/>
        <v>-20.265676574700009</v>
      </c>
    </row>
    <row r="49" spans="1:12" x14ac:dyDescent="0.3">
      <c r="A49" s="2">
        <v>36349</v>
      </c>
      <c r="B49">
        <v>225.93</v>
      </c>
      <c r="C49">
        <v>-124.93</v>
      </c>
      <c r="D49">
        <v>-126.17</v>
      </c>
      <c r="F49">
        <v>46752</v>
      </c>
      <c r="G49">
        <v>-116.45329284669999</v>
      </c>
      <c r="H49" s="2">
        <f t="shared" si="0"/>
        <v>43466</v>
      </c>
      <c r="I49">
        <f t="shared" si="1"/>
        <v>-135.41999999999899</v>
      </c>
      <c r="J49">
        <f t="shared" si="2"/>
        <v>359.73598023900337</v>
      </c>
      <c r="K49">
        <f>(I49-AVERAGE($I$10:I$51))^2</f>
        <v>345.10139053284587</v>
      </c>
      <c r="L49">
        <f t="shared" si="3"/>
        <v>-18.966707153298998</v>
      </c>
    </row>
    <row r="50" spans="1:12" x14ac:dyDescent="0.3">
      <c r="A50" s="2">
        <v>36437</v>
      </c>
      <c r="B50">
        <v>223.8</v>
      </c>
      <c r="C50">
        <v>-122.8</v>
      </c>
      <c r="D50">
        <v>-124.04</v>
      </c>
      <c r="F50">
        <v>47117</v>
      </c>
      <c r="G50">
        <v>-117.28717803959999</v>
      </c>
      <c r="H50" s="2">
        <f t="shared" si="0"/>
        <v>43831</v>
      </c>
      <c r="I50">
        <f t="shared" si="1"/>
        <v>-135.07</v>
      </c>
      <c r="J50">
        <f t="shared" si="2"/>
        <v>316.22875687528449</v>
      </c>
      <c r="K50">
        <f>(I50-AVERAGE($I$10:I$51))^2</f>
        <v>332.22005719954961</v>
      </c>
      <c r="L50">
        <f t="shared" si="3"/>
        <v>-17.7828219604</v>
      </c>
    </row>
    <row r="51" spans="1:12" x14ac:dyDescent="0.3">
      <c r="A51" s="2">
        <v>36517</v>
      </c>
      <c r="B51">
        <v>224.14</v>
      </c>
      <c r="C51">
        <v>-123.14</v>
      </c>
      <c r="D51">
        <v>-124.38</v>
      </c>
      <c r="F51">
        <v>47483</v>
      </c>
      <c r="G51">
        <v>-121.6152038574</v>
      </c>
      <c r="H51" s="2">
        <f t="shared" si="0"/>
        <v>44197</v>
      </c>
      <c r="I51">
        <f t="shared" si="1"/>
        <v>-137.28</v>
      </c>
      <c r="J51">
        <f t="shared" si="2"/>
        <v>245.38583818921575</v>
      </c>
      <c r="K51">
        <f>(I51-AVERAGE($I$10:I$51))^2</f>
        <v>417.66707624716935</v>
      </c>
      <c r="L51">
        <f t="shared" si="3"/>
        <v>-15.664796142599997</v>
      </c>
    </row>
    <row r="52" spans="1:12" x14ac:dyDescent="0.3">
      <c r="A52" s="2">
        <v>36623</v>
      </c>
      <c r="B52">
        <v>224.16</v>
      </c>
      <c r="C52">
        <v>-123.16</v>
      </c>
      <c r="D52">
        <v>-124.4</v>
      </c>
      <c r="H52" s="2"/>
    </row>
    <row r="53" spans="1:12" x14ac:dyDescent="0.3">
      <c r="A53" s="2">
        <v>36707</v>
      </c>
      <c r="B53">
        <v>225.75</v>
      </c>
      <c r="C53">
        <v>-124.75</v>
      </c>
      <c r="D53">
        <v>-125.99</v>
      </c>
      <c r="H53" s="2"/>
    </row>
    <row r="54" spans="1:12" x14ac:dyDescent="0.3">
      <c r="A54" s="2">
        <v>36752</v>
      </c>
      <c r="B54">
        <v>219.46</v>
      </c>
      <c r="C54">
        <v>-118.46</v>
      </c>
      <c r="D54">
        <v>-119.7</v>
      </c>
      <c r="H54" s="2"/>
    </row>
    <row r="55" spans="1:12" x14ac:dyDescent="0.3">
      <c r="A55" s="2">
        <v>36809</v>
      </c>
      <c r="B55">
        <v>220.18</v>
      </c>
      <c r="C55">
        <v>-119.18</v>
      </c>
      <c r="D55">
        <v>-120.42</v>
      </c>
      <c r="H55" s="2"/>
    </row>
    <row r="56" spans="1:12" x14ac:dyDescent="0.3">
      <c r="A56" s="2">
        <v>36909</v>
      </c>
      <c r="B56">
        <v>223.99</v>
      </c>
      <c r="C56">
        <v>-122.99</v>
      </c>
      <c r="D56">
        <v>-124.23</v>
      </c>
      <c r="H56" s="2"/>
    </row>
    <row r="57" spans="1:12" x14ac:dyDescent="0.3">
      <c r="A57" s="2">
        <v>37006</v>
      </c>
      <c r="B57">
        <v>222.52</v>
      </c>
      <c r="C57">
        <v>-121.52</v>
      </c>
      <c r="D57">
        <v>-122.76</v>
      </c>
      <c r="H57" s="2"/>
    </row>
    <row r="58" spans="1:12" x14ac:dyDescent="0.3">
      <c r="A58" s="2">
        <v>37095</v>
      </c>
      <c r="B58">
        <v>222</v>
      </c>
      <c r="C58">
        <v>-121</v>
      </c>
      <c r="D58">
        <v>-122.24</v>
      </c>
      <c r="H58" s="2"/>
    </row>
    <row r="59" spans="1:12" x14ac:dyDescent="0.3">
      <c r="A59" s="2">
        <v>37190</v>
      </c>
      <c r="B59">
        <v>223.43</v>
      </c>
      <c r="C59">
        <v>-122.43</v>
      </c>
      <c r="D59">
        <v>-123.67</v>
      </c>
      <c r="H59" s="2"/>
    </row>
    <row r="60" spans="1:12" x14ac:dyDescent="0.3">
      <c r="A60" s="2">
        <v>37291</v>
      </c>
      <c r="B60">
        <v>227.6</v>
      </c>
      <c r="C60">
        <v>-126.6</v>
      </c>
      <c r="D60">
        <v>-127.84</v>
      </c>
      <c r="H60" s="2"/>
    </row>
    <row r="61" spans="1:12" x14ac:dyDescent="0.3">
      <c r="A61" s="2">
        <v>37392</v>
      </c>
      <c r="B61">
        <v>227.34</v>
      </c>
      <c r="C61">
        <v>-126.34</v>
      </c>
      <c r="D61">
        <v>-127.58</v>
      </c>
      <c r="H61" s="2"/>
    </row>
    <row r="62" spans="1:12" x14ac:dyDescent="0.3">
      <c r="A62" s="2">
        <v>37461</v>
      </c>
      <c r="B62">
        <v>226.45</v>
      </c>
      <c r="C62">
        <v>-125.45</v>
      </c>
      <c r="D62">
        <v>-126.69</v>
      </c>
      <c r="H62" s="2"/>
    </row>
    <row r="63" spans="1:12" x14ac:dyDescent="0.3">
      <c r="A63" s="2">
        <v>37551</v>
      </c>
      <c r="B63">
        <v>228.35</v>
      </c>
      <c r="C63">
        <v>-127.35</v>
      </c>
      <c r="D63">
        <v>-128.59</v>
      </c>
      <c r="H63" s="2"/>
    </row>
    <row r="64" spans="1:12" x14ac:dyDescent="0.3">
      <c r="A64" s="2">
        <v>37648</v>
      </c>
      <c r="B64">
        <v>229.89</v>
      </c>
      <c r="C64">
        <v>-128.88999999999899</v>
      </c>
      <c r="D64">
        <v>-130.13</v>
      </c>
      <c r="H64" s="2"/>
    </row>
    <row r="65" spans="1:8" x14ac:dyDescent="0.3">
      <c r="A65" s="2">
        <v>37742</v>
      </c>
      <c r="B65">
        <v>230.35</v>
      </c>
      <c r="C65">
        <v>-129.35</v>
      </c>
      <c r="D65">
        <v>-130.59</v>
      </c>
      <c r="H65" s="2"/>
    </row>
    <row r="66" spans="1:8" x14ac:dyDescent="0.3">
      <c r="A66" s="2">
        <v>37824</v>
      </c>
      <c r="B66">
        <v>234.35</v>
      </c>
      <c r="C66">
        <v>-133.35</v>
      </c>
      <c r="D66">
        <v>-134.59</v>
      </c>
      <c r="H66" s="2"/>
    </row>
    <row r="67" spans="1:8" x14ac:dyDescent="0.3">
      <c r="A67" s="2">
        <v>37922</v>
      </c>
      <c r="B67">
        <v>231.51</v>
      </c>
      <c r="C67">
        <v>-130.51</v>
      </c>
      <c r="D67">
        <v>-131.75</v>
      </c>
      <c r="H67" s="2"/>
    </row>
    <row r="68" spans="1:8" x14ac:dyDescent="0.3">
      <c r="A68" s="2">
        <v>38034</v>
      </c>
      <c r="B68">
        <v>239.78</v>
      </c>
      <c r="C68">
        <v>-138.78</v>
      </c>
      <c r="D68">
        <v>-140.02000000000001</v>
      </c>
      <c r="H68" s="2"/>
    </row>
    <row r="69" spans="1:8" x14ac:dyDescent="0.3">
      <c r="A69" s="2">
        <v>38104</v>
      </c>
      <c r="B69">
        <v>233.01</v>
      </c>
      <c r="C69">
        <v>-132.01</v>
      </c>
      <c r="D69">
        <v>-133.25</v>
      </c>
      <c r="H69" s="2"/>
    </row>
    <row r="70" spans="1:8" x14ac:dyDescent="0.3">
      <c r="A70" s="2">
        <v>38194</v>
      </c>
      <c r="B70">
        <v>232.46</v>
      </c>
      <c r="C70">
        <v>-131.46</v>
      </c>
      <c r="D70">
        <v>-132.69999999999899</v>
      </c>
      <c r="H70" s="2"/>
    </row>
    <row r="71" spans="1:8" x14ac:dyDescent="0.3">
      <c r="A71" s="2">
        <v>38299</v>
      </c>
      <c r="B71">
        <v>234.61</v>
      </c>
      <c r="C71">
        <v>-133.61000000000001</v>
      </c>
      <c r="D71">
        <v>-134.85</v>
      </c>
      <c r="H71" s="2"/>
    </row>
    <row r="72" spans="1:8" x14ac:dyDescent="0.3">
      <c r="A72" s="2">
        <v>38386</v>
      </c>
      <c r="B72">
        <v>235.17</v>
      </c>
      <c r="C72">
        <v>-134.16999999999899</v>
      </c>
      <c r="D72">
        <v>-135.41</v>
      </c>
      <c r="H72" s="2"/>
    </row>
    <row r="73" spans="1:8" x14ac:dyDescent="0.3">
      <c r="A73" s="2">
        <v>38495</v>
      </c>
      <c r="B73">
        <v>232.22</v>
      </c>
      <c r="C73">
        <v>-131.22</v>
      </c>
      <c r="D73">
        <v>-132.46</v>
      </c>
      <c r="H73" s="2"/>
    </row>
    <row r="74" spans="1:8" x14ac:dyDescent="0.3">
      <c r="A74" s="2">
        <v>38559</v>
      </c>
      <c r="B74">
        <v>224.72</v>
      </c>
      <c r="C74">
        <v>-123.72</v>
      </c>
      <c r="D74">
        <v>-124.96</v>
      </c>
      <c r="H74" s="2"/>
    </row>
    <row r="75" spans="1:8" x14ac:dyDescent="0.3">
      <c r="A75" s="2">
        <v>38646</v>
      </c>
      <c r="B75">
        <v>235.93</v>
      </c>
      <c r="C75">
        <v>-134.93</v>
      </c>
      <c r="D75">
        <v>-136.16999999999899</v>
      </c>
      <c r="H75" s="2"/>
    </row>
    <row r="76" spans="1:8" x14ac:dyDescent="0.3">
      <c r="A76" s="2">
        <v>38737</v>
      </c>
      <c r="B76">
        <v>235.98</v>
      </c>
      <c r="C76">
        <v>-134.979999999999</v>
      </c>
      <c r="D76">
        <v>-136.22</v>
      </c>
      <c r="H76" s="2"/>
    </row>
    <row r="77" spans="1:8" x14ac:dyDescent="0.3">
      <c r="A77" s="2">
        <v>38877</v>
      </c>
      <c r="B77">
        <v>233.79</v>
      </c>
      <c r="C77">
        <v>-132.79</v>
      </c>
      <c r="D77">
        <v>-134.03</v>
      </c>
      <c r="H77" s="2"/>
    </row>
    <row r="78" spans="1:8" x14ac:dyDescent="0.3">
      <c r="A78" s="2">
        <v>38989</v>
      </c>
      <c r="B78">
        <v>234.39</v>
      </c>
      <c r="C78">
        <v>-133.38999999999899</v>
      </c>
      <c r="D78">
        <v>-134.63</v>
      </c>
      <c r="H78" s="2"/>
    </row>
    <row r="79" spans="1:8" x14ac:dyDescent="0.3">
      <c r="A79" s="2">
        <v>39064</v>
      </c>
      <c r="B79">
        <v>237.53</v>
      </c>
      <c r="C79">
        <v>-136.53</v>
      </c>
      <c r="D79">
        <v>-137.77000000000001</v>
      </c>
      <c r="H79" s="2"/>
    </row>
    <row r="80" spans="1:8" x14ac:dyDescent="0.3">
      <c r="A80" s="2">
        <v>39171</v>
      </c>
      <c r="B80">
        <v>233.84</v>
      </c>
      <c r="C80">
        <v>-132.84</v>
      </c>
      <c r="D80">
        <v>-134.08000000000001</v>
      </c>
      <c r="H80" s="2"/>
    </row>
    <row r="81" spans="1:8" x14ac:dyDescent="0.3">
      <c r="A81" s="2">
        <v>39261</v>
      </c>
      <c r="B81">
        <v>237.23</v>
      </c>
      <c r="C81">
        <v>-136.229999999999</v>
      </c>
      <c r="D81">
        <v>-137.47</v>
      </c>
      <c r="H81" s="2"/>
    </row>
    <row r="82" spans="1:8" x14ac:dyDescent="0.3">
      <c r="A82" s="2">
        <v>39315</v>
      </c>
      <c r="B82">
        <v>234.96</v>
      </c>
      <c r="C82">
        <v>-133.96</v>
      </c>
      <c r="D82">
        <v>-135.19999999999899</v>
      </c>
      <c r="H82" s="2"/>
    </row>
    <row r="83" spans="1:8" x14ac:dyDescent="0.3">
      <c r="A83" s="2">
        <v>39370</v>
      </c>
      <c r="B83">
        <v>234.39</v>
      </c>
      <c r="C83">
        <v>-133.38999999999899</v>
      </c>
      <c r="D83">
        <v>-134.63</v>
      </c>
    </row>
    <row r="84" spans="1:8" x14ac:dyDescent="0.3">
      <c r="A84" s="2">
        <v>39476</v>
      </c>
      <c r="B84">
        <v>230.5</v>
      </c>
      <c r="C84">
        <v>-129.5</v>
      </c>
      <c r="D84">
        <v>-130.74</v>
      </c>
    </row>
    <row r="85" spans="1:8" x14ac:dyDescent="0.3">
      <c r="A85" s="2">
        <v>39546</v>
      </c>
      <c r="B85">
        <v>233.06</v>
      </c>
      <c r="C85">
        <v>-132.06</v>
      </c>
      <c r="D85">
        <v>-133.30000000000001</v>
      </c>
    </row>
    <row r="86" spans="1:8" x14ac:dyDescent="0.3">
      <c r="A86" s="2">
        <v>39647</v>
      </c>
      <c r="B86">
        <v>231.89</v>
      </c>
      <c r="C86">
        <v>-130.88999999999899</v>
      </c>
      <c r="D86">
        <v>-132.13</v>
      </c>
    </row>
    <row r="87" spans="1:8" x14ac:dyDescent="0.3">
      <c r="A87" s="2">
        <v>39729</v>
      </c>
      <c r="B87">
        <v>231.91</v>
      </c>
      <c r="C87">
        <v>-130.91</v>
      </c>
      <c r="D87">
        <v>-132.15</v>
      </c>
    </row>
    <row r="88" spans="1:8" x14ac:dyDescent="0.3">
      <c r="A88" s="2">
        <v>39863</v>
      </c>
      <c r="B88">
        <v>226</v>
      </c>
      <c r="C88">
        <v>-125</v>
      </c>
      <c r="D88">
        <v>-126.24</v>
      </c>
    </row>
    <row r="89" spans="1:8" x14ac:dyDescent="0.3">
      <c r="A89" s="2">
        <v>39926</v>
      </c>
      <c r="B89">
        <v>235.9</v>
      </c>
      <c r="C89">
        <v>-134.9</v>
      </c>
      <c r="D89">
        <v>-136.13999999999899</v>
      </c>
    </row>
    <row r="90" spans="1:8" x14ac:dyDescent="0.3">
      <c r="A90" s="2">
        <v>40018</v>
      </c>
      <c r="B90">
        <v>236.8</v>
      </c>
      <c r="C90">
        <v>-135.80000000000001</v>
      </c>
      <c r="D90">
        <v>-137.04</v>
      </c>
    </row>
    <row r="91" spans="1:8" x14ac:dyDescent="0.3">
      <c r="A91" s="2">
        <v>40100</v>
      </c>
      <c r="B91">
        <v>242.18</v>
      </c>
      <c r="C91">
        <v>-141.18</v>
      </c>
      <c r="D91">
        <v>-142.41999999999899</v>
      </c>
    </row>
    <row r="92" spans="1:8" x14ac:dyDescent="0.3">
      <c r="A92" s="2">
        <v>40226</v>
      </c>
      <c r="B92">
        <v>237.07</v>
      </c>
      <c r="C92">
        <v>-136.07</v>
      </c>
      <c r="D92">
        <v>-137.31</v>
      </c>
    </row>
    <row r="93" spans="1:8" x14ac:dyDescent="0.3">
      <c r="A93" s="2">
        <v>40287</v>
      </c>
      <c r="B93">
        <v>237.59</v>
      </c>
      <c r="C93">
        <v>-136.59</v>
      </c>
      <c r="D93">
        <v>-137.83000000000001</v>
      </c>
    </row>
    <row r="94" spans="1:8" x14ac:dyDescent="0.3">
      <c r="A94" s="2">
        <v>40368</v>
      </c>
      <c r="B94">
        <v>236.49</v>
      </c>
      <c r="C94">
        <v>-135.49</v>
      </c>
      <c r="D94">
        <v>-136.729999999999</v>
      </c>
    </row>
    <row r="95" spans="1:8" x14ac:dyDescent="0.3">
      <c r="A95" s="2">
        <v>40484</v>
      </c>
      <c r="B95">
        <v>228.51</v>
      </c>
      <c r="C95">
        <v>-127.51</v>
      </c>
      <c r="D95">
        <v>-128.75</v>
      </c>
    </row>
    <row r="96" spans="1:8" x14ac:dyDescent="0.3">
      <c r="A96" s="2">
        <v>40578</v>
      </c>
      <c r="B96">
        <v>228.51</v>
      </c>
      <c r="C96">
        <v>-127.51</v>
      </c>
      <c r="D96">
        <v>-128.75</v>
      </c>
    </row>
    <row r="97" spans="1:4" x14ac:dyDescent="0.3">
      <c r="A97" s="2">
        <v>40647</v>
      </c>
      <c r="B97">
        <v>239.66</v>
      </c>
      <c r="C97">
        <v>-138.66</v>
      </c>
      <c r="D97">
        <v>-139.9</v>
      </c>
    </row>
    <row r="98" spans="1:4" x14ac:dyDescent="0.3">
      <c r="A98" s="2">
        <v>40759</v>
      </c>
      <c r="B98">
        <v>238.11</v>
      </c>
      <c r="C98">
        <v>-137.11000000000001</v>
      </c>
      <c r="D98">
        <v>-138.35</v>
      </c>
    </row>
    <row r="99" spans="1:4" x14ac:dyDescent="0.3">
      <c r="A99" s="2">
        <v>40863</v>
      </c>
      <c r="B99">
        <v>224.97</v>
      </c>
      <c r="C99">
        <v>-123.97</v>
      </c>
      <c r="D99">
        <v>-125.21</v>
      </c>
    </row>
    <row r="100" spans="1:4" x14ac:dyDescent="0.3">
      <c r="A100" s="2">
        <v>40939</v>
      </c>
      <c r="B100">
        <v>229.25</v>
      </c>
      <c r="C100">
        <v>-128.25</v>
      </c>
      <c r="D100">
        <v>-129.49</v>
      </c>
    </row>
    <row r="101" spans="1:4" x14ac:dyDescent="0.3">
      <c r="A101" s="2">
        <v>41018</v>
      </c>
      <c r="B101">
        <v>217.17</v>
      </c>
      <c r="C101">
        <v>-116.17</v>
      </c>
      <c r="D101">
        <v>-117.41</v>
      </c>
    </row>
    <row r="102" spans="1:4" x14ac:dyDescent="0.3">
      <c r="A102" s="2">
        <v>41093</v>
      </c>
      <c r="B102">
        <v>235.97</v>
      </c>
      <c r="C102">
        <v>-134.97</v>
      </c>
      <c r="D102">
        <v>-136.21</v>
      </c>
    </row>
    <row r="103" spans="1:4" x14ac:dyDescent="0.3">
      <c r="A103" s="2">
        <v>41205</v>
      </c>
      <c r="B103">
        <v>247.22</v>
      </c>
      <c r="C103">
        <v>-146.22</v>
      </c>
      <c r="D103">
        <v>-147.46</v>
      </c>
    </row>
    <row r="104" spans="1:4" x14ac:dyDescent="0.3">
      <c r="A104" s="2">
        <v>41297</v>
      </c>
      <c r="B104">
        <v>245.07</v>
      </c>
      <c r="C104">
        <v>-144.07</v>
      </c>
      <c r="D104">
        <v>-145.31</v>
      </c>
    </row>
    <row r="105" spans="1:4" x14ac:dyDescent="0.3">
      <c r="A105" s="2">
        <v>41386</v>
      </c>
      <c r="B105">
        <v>236.54</v>
      </c>
      <c r="C105">
        <v>-135.54</v>
      </c>
      <c r="D105">
        <v>-136.78</v>
      </c>
    </row>
    <row r="106" spans="1:4" x14ac:dyDescent="0.3">
      <c r="A106" s="2">
        <v>41485</v>
      </c>
      <c r="B106">
        <v>239.94</v>
      </c>
      <c r="C106">
        <v>-138.94</v>
      </c>
      <c r="D106">
        <v>-140.18</v>
      </c>
    </row>
    <row r="107" spans="1:4" x14ac:dyDescent="0.3">
      <c r="A107" s="2">
        <v>41592</v>
      </c>
      <c r="B107">
        <v>242.42</v>
      </c>
      <c r="C107">
        <v>-141.41999999999899</v>
      </c>
      <c r="D107">
        <v>-142.66</v>
      </c>
    </row>
    <row r="108" spans="1:4" x14ac:dyDescent="0.3">
      <c r="A108" s="2">
        <v>41674</v>
      </c>
      <c r="B108">
        <v>245.55</v>
      </c>
      <c r="C108">
        <v>-144.55000000000001</v>
      </c>
      <c r="D108">
        <v>-145.79</v>
      </c>
    </row>
    <row r="109" spans="1:4" x14ac:dyDescent="0.3">
      <c r="A109" s="2">
        <v>41768</v>
      </c>
      <c r="B109">
        <v>243.11</v>
      </c>
      <c r="C109">
        <v>-142.11000000000001</v>
      </c>
      <c r="D109">
        <v>-143.35</v>
      </c>
    </row>
    <row r="110" spans="1:4" x14ac:dyDescent="0.3">
      <c r="A110" s="2">
        <v>41843</v>
      </c>
      <c r="B110">
        <v>244.64</v>
      </c>
      <c r="C110">
        <v>-143.63999999999899</v>
      </c>
      <c r="D110">
        <v>-144.88</v>
      </c>
    </row>
    <row r="111" spans="1:4" x14ac:dyDescent="0.3">
      <c r="A111" s="2">
        <v>41941</v>
      </c>
      <c r="B111">
        <v>243.44</v>
      </c>
      <c r="C111">
        <v>-142.44</v>
      </c>
      <c r="D111">
        <v>-143.68</v>
      </c>
    </row>
    <row r="112" spans="1:4" x14ac:dyDescent="0.3">
      <c r="A112" s="2">
        <v>42076</v>
      </c>
      <c r="B112">
        <v>243.26</v>
      </c>
      <c r="C112">
        <v>-142.26</v>
      </c>
      <c r="D112">
        <v>-143.5</v>
      </c>
    </row>
    <row r="113" spans="1:4" x14ac:dyDescent="0.3">
      <c r="A113" s="2">
        <v>42137</v>
      </c>
      <c r="B113">
        <v>237.39</v>
      </c>
      <c r="C113">
        <v>-136.38999999999899</v>
      </c>
      <c r="D113">
        <v>-137.63</v>
      </c>
    </row>
    <row r="114" spans="1:4" x14ac:dyDescent="0.3">
      <c r="A114" s="2">
        <v>42192</v>
      </c>
      <c r="B114">
        <v>232.49</v>
      </c>
      <c r="C114">
        <v>-131.49</v>
      </c>
      <c r="D114">
        <v>-132.729999999999</v>
      </c>
    </row>
    <row r="115" spans="1:4" x14ac:dyDescent="0.3">
      <c r="A115" s="2">
        <v>42296</v>
      </c>
      <c r="B115">
        <v>234.49</v>
      </c>
      <c r="C115">
        <v>-133.49</v>
      </c>
      <c r="D115">
        <v>-134.729999999999</v>
      </c>
    </row>
    <row r="116" spans="1:4" x14ac:dyDescent="0.3">
      <c r="A116" s="2">
        <v>42454</v>
      </c>
      <c r="B116">
        <v>227.47</v>
      </c>
      <c r="C116">
        <v>-126.47</v>
      </c>
      <c r="D116">
        <v>-127.71</v>
      </c>
    </row>
    <row r="117" spans="1:4" x14ac:dyDescent="0.3">
      <c r="A117" s="2">
        <v>42488</v>
      </c>
      <c r="B117">
        <v>226.59</v>
      </c>
      <c r="C117">
        <v>-125.59</v>
      </c>
      <c r="D117">
        <v>-126.83</v>
      </c>
    </row>
    <row r="118" spans="1:4" x14ac:dyDescent="0.3">
      <c r="A118" s="2">
        <v>42607</v>
      </c>
      <c r="B118">
        <v>240.13</v>
      </c>
      <c r="C118">
        <v>-139.13</v>
      </c>
      <c r="D118">
        <v>-140.37</v>
      </c>
    </row>
    <row r="119" spans="1:4" x14ac:dyDescent="0.3">
      <c r="A119" s="2">
        <v>42712</v>
      </c>
      <c r="B119">
        <v>241.48</v>
      </c>
      <c r="C119">
        <v>-140.479999999999</v>
      </c>
      <c r="D119">
        <v>-141.72</v>
      </c>
    </row>
    <row r="120" spans="1:4" x14ac:dyDescent="0.3">
      <c r="A120" s="2">
        <v>42901</v>
      </c>
      <c r="B120">
        <v>238.2</v>
      </c>
      <c r="C120">
        <v>-137.19999999999899</v>
      </c>
      <c r="D120">
        <v>-138.44</v>
      </c>
    </row>
    <row r="121" spans="1:4" x14ac:dyDescent="0.3">
      <c r="A121" s="2">
        <v>42956</v>
      </c>
      <c r="B121">
        <v>241.06</v>
      </c>
      <c r="C121">
        <v>-140.06</v>
      </c>
      <c r="D121">
        <v>-141.30000000000001</v>
      </c>
    </row>
    <row r="122" spans="1:4" x14ac:dyDescent="0.3">
      <c r="A122" s="2">
        <v>43076</v>
      </c>
      <c r="B122">
        <v>241.09</v>
      </c>
      <c r="C122">
        <v>-140.09</v>
      </c>
      <c r="D122">
        <v>-141.33000000000001</v>
      </c>
    </row>
    <row r="123" spans="1:4" x14ac:dyDescent="0.3">
      <c r="A123" s="2">
        <v>43161</v>
      </c>
      <c r="B123">
        <v>239.14</v>
      </c>
      <c r="C123">
        <v>-138.13999999999899</v>
      </c>
      <c r="D123">
        <v>-139.38</v>
      </c>
    </row>
    <row r="124" spans="1:4" x14ac:dyDescent="0.3">
      <c r="A124" s="2">
        <v>43325</v>
      </c>
      <c r="B124">
        <v>236.27</v>
      </c>
      <c r="C124">
        <v>-135.27000000000001</v>
      </c>
      <c r="D124">
        <v>-136.51</v>
      </c>
    </row>
    <row r="125" spans="1:4" x14ac:dyDescent="0.3">
      <c r="A125" s="2">
        <v>43452</v>
      </c>
      <c r="B125">
        <v>235.18</v>
      </c>
      <c r="C125">
        <v>-134.18</v>
      </c>
      <c r="D125">
        <v>-135.41999999999899</v>
      </c>
    </row>
    <row r="126" spans="1:4" x14ac:dyDescent="0.3">
      <c r="A126" s="2">
        <v>43577</v>
      </c>
      <c r="B126">
        <v>230.36</v>
      </c>
      <c r="C126">
        <v>-129.36000000000001</v>
      </c>
      <c r="D126">
        <v>-130.6</v>
      </c>
    </row>
    <row r="127" spans="1:4" x14ac:dyDescent="0.3">
      <c r="A127" s="2">
        <v>43665</v>
      </c>
      <c r="B127">
        <v>236.18</v>
      </c>
      <c r="C127">
        <v>-135.18</v>
      </c>
      <c r="D127">
        <v>-136.41999999999899</v>
      </c>
    </row>
    <row r="128" spans="1:4" x14ac:dyDescent="0.3">
      <c r="A128" s="2">
        <v>43777</v>
      </c>
      <c r="B128">
        <v>234.83</v>
      </c>
      <c r="C128">
        <v>-133.83000000000001</v>
      </c>
      <c r="D128">
        <v>-135.07</v>
      </c>
    </row>
    <row r="129" spans="1:4" x14ac:dyDescent="0.3">
      <c r="A129" s="2">
        <v>43875</v>
      </c>
      <c r="B129">
        <v>236.17</v>
      </c>
      <c r="C129">
        <v>-135.16999999999899</v>
      </c>
      <c r="D129">
        <v>-136.41</v>
      </c>
    </row>
    <row r="130" spans="1:4" x14ac:dyDescent="0.3">
      <c r="A130" s="2">
        <v>44174</v>
      </c>
      <c r="B130">
        <v>237.04</v>
      </c>
      <c r="C130">
        <v>-136.04</v>
      </c>
      <c r="D130">
        <v>-137.28</v>
      </c>
    </row>
    <row r="131" spans="1:4" x14ac:dyDescent="0.3">
      <c r="A131" s="2">
        <v>44307</v>
      </c>
      <c r="B131">
        <v>237.65</v>
      </c>
      <c r="C131">
        <v>-136.65</v>
      </c>
      <c r="D131">
        <v>-137.88999999999899</v>
      </c>
    </row>
    <row r="132" spans="1:4" x14ac:dyDescent="0.3">
      <c r="A132" s="2">
        <v>44439</v>
      </c>
      <c r="B132">
        <v>237.45</v>
      </c>
      <c r="C132">
        <v>-136.44999999999899</v>
      </c>
      <c r="D132">
        <v>-137.69</v>
      </c>
    </row>
    <row r="133" spans="1:4" x14ac:dyDescent="0.3">
      <c r="A133" s="2">
        <v>44519</v>
      </c>
      <c r="B133">
        <v>237.99</v>
      </c>
      <c r="C133">
        <v>-136.99</v>
      </c>
      <c r="D133">
        <v>-138.229999999999</v>
      </c>
    </row>
    <row r="134" spans="1:4" x14ac:dyDescent="0.3">
      <c r="A134" s="2">
        <v>44586</v>
      </c>
      <c r="B134">
        <v>236.53</v>
      </c>
      <c r="C134">
        <v>-135.53</v>
      </c>
      <c r="D134">
        <v>-136.77000000000001</v>
      </c>
    </row>
  </sheetData>
  <pageMargins left="0.7" right="0.7" top="0.75" bottom="0.75" header="0.3" footer="0.3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24BB40-C0C6-48C3-A811-4062B7F990D0}">
  <dimension ref="A1:O132"/>
  <sheetViews>
    <sheetView topLeftCell="I1" workbookViewId="0">
      <selection activeCell="M6" sqref="M6"/>
    </sheetView>
  </sheetViews>
  <sheetFormatPr defaultRowHeight="14.4" x14ac:dyDescent="0.3"/>
  <cols>
    <col min="1" max="1" width="10.5546875" bestFit="1" customWidth="1"/>
  </cols>
  <sheetData>
    <row r="1" spans="1:15" s="1" customFormat="1" x14ac:dyDescent="0.3">
      <c r="A1" s="1" t="s">
        <v>0</v>
      </c>
      <c r="B1" s="1" t="s">
        <v>1</v>
      </c>
      <c r="C1" s="1" t="s">
        <v>2</v>
      </c>
      <c r="D1" s="1" t="s">
        <v>3</v>
      </c>
    </row>
    <row r="2" spans="1:15" x14ac:dyDescent="0.3">
      <c r="A2" s="2">
        <v>25462</v>
      </c>
      <c r="B2">
        <v>40</v>
      </c>
      <c r="C2">
        <v>-30</v>
      </c>
      <c r="D2">
        <v>-30.76</v>
      </c>
      <c r="F2">
        <v>3288</v>
      </c>
      <c r="G2">
        <v>32.754413604736001</v>
      </c>
      <c r="H2" s="2">
        <v>1</v>
      </c>
      <c r="I2">
        <f>IFERROR(VLOOKUP(H2,$A$2:$D$542,4,FALSE),IFERROR(VLOOKUP(H2,$A$2:$D$542,4),0))</f>
        <v>0</v>
      </c>
      <c r="K2">
        <f>MAX(D:D)</f>
        <v>-30.76</v>
      </c>
    </row>
    <row r="3" spans="1:15" x14ac:dyDescent="0.3">
      <c r="A3" s="2">
        <v>26283</v>
      </c>
      <c r="B3">
        <v>44.71</v>
      </c>
      <c r="C3">
        <v>-34.71</v>
      </c>
      <c r="D3">
        <v>-35.47</v>
      </c>
      <c r="F3">
        <v>10958</v>
      </c>
      <c r="G3">
        <v>31.264669418335</v>
      </c>
      <c r="H3" s="2">
        <f>$H$2+F3-$F$2+1</f>
        <v>7672</v>
      </c>
      <c r="I3">
        <f>IFERROR(VLOOKUP(H3,A:D,4,FALSE),IFERROR(VLOOKUP(H3,A:D,4),0))</f>
        <v>0</v>
      </c>
      <c r="K3">
        <f>MIN(D:D)</f>
        <v>-83.81</v>
      </c>
    </row>
    <row r="4" spans="1:15" x14ac:dyDescent="0.3">
      <c r="A4" s="2">
        <v>26725</v>
      </c>
      <c r="B4">
        <v>45.28</v>
      </c>
      <c r="C4">
        <v>-35.28</v>
      </c>
      <c r="D4">
        <v>-36.04</v>
      </c>
      <c r="F4">
        <v>17897</v>
      </c>
      <c r="G4">
        <v>28.258361816406001</v>
      </c>
      <c r="H4" s="2">
        <f t="shared" ref="H4:H67" si="0">$H$2+F4-$F$2+1</f>
        <v>14611</v>
      </c>
      <c r="I4">
        <f t="shared" ref="I4:I67" si="1">IFERROR(VLOOKUP(H4,A:D,4,FALSE),IFERROR(VLOOKUP(H4,A:D,4),0))</f>
        <v>0</v>
      </c>
      <c r="L4" t="s">
        <v>9</v>
      </c>
      <c r="M4" t="s">
        <v>10</v>
      </c>
      <c r="N4" t="s">
        <v>11</v>
      </c>
      <c r="O4" t="s">
        <v>12</v>
      </c>
    </row>
    <row r="5" spans="1:15" x14ac:dyDescent="0.3">
      <c r="A5" s="2">
        <v>27114</v>
      </c>
      <c r="B5">
        <v>48.05</v>
      </c>
      <c r="C5">
        <v>-38.049999999999898</v>
      </c>
      <c r="D5">
        <v>-38.81</v>
      </c>
      <c r="F5">
        <v>20089</v>
      </c>
      <c r="G5">
        <v>23.959840774536001</v>
      </c>
      <c r="H5" s="2">
        <f t="shared" si="0"/>
        <v>16803</v>
      </c>
      <c r="I5">
        <f t="shared" si="1"/>
        <v>0</v>
      </c>
      <c r="K5">
        <f>CORREL(G10:G51,I10:I51)^2</f>
        <v>0.97491172850118424</v>
      </c>
      <c r="L5">
        <f>1-(SUM(J10:J51)/SUM(K10:K51))</f>
        <v>0.46415760604802803</v>
      </c>
      <c r="M5">
        <f>SUM(L10:L51)*100/SUM(I10:I51)</f>
        <v>15.722947399557164</v>
      </c>
      <c r="N5">
        <f>SQRT(SUM(J10:J51))/COUNT(J10:J51)</f>
        <v>1.6084768933341953</v>
      </c>
      <c r="O5">
        <f>N5/_xlfn.STDEV.S(I10:I51)</f>
        <v>0.11159922359721236</v>
      </c>
    </row>
    <row r="6" spans="1:15" x14ac:dyDescent="0.3">
      <c r="A6" s="2">
        <v>27374</v>
      </c>
      <c r="B6">
        <v>49.95</v>
      </c>
      <c r="C6">
        <v>-39.950000000000003</v>
      </c>
      <c r="D6">
        <v>-40.71</v>
      </c>
      <c r="F6">
        <v>22646</v>
      </c>
      <c r="G6">
        <v>17.921550750731999</v>
      </c>
      <c r="H6" s="2">
        <f t="shared" si="0"/>
        <v>19360</v>
      </c>
      <c r="I6">
        <f t="shared" si="1"/>
        <v>0</v>
      </c>
    </row>
    <row r="7" spans="1:15" x14ac:dyDescent="0.3">
      <c r="A7" s="2">
        <v>27737</v>
      </c>
      <c r="B7">
        <v>50.43</v>
      </c>
      <c r="C7">
        <v>-40.43</v>
      </c>
      <c r="D7">
        <v>-41.19</v>
      </c>
      <c r="F7">
        <v>24472</v>
      </c>
      <c r="G7">
        <v>12.632520675659</v>
      </c>
      <c r="H7" s="2">
        <f t="shared" si="0"/>
        <v>21186</v>
      </c>
      <c r="I7">
        <f t="shared" si="1"/>
        <v>0</v>
      </c>
    </row>
    <row r="8" spans="1:15" x14ac:dyDescent="0.3">
      <c r="A8" s="2">
        <v>28524</v>
      </c>
      <c r="B8">
        <v>53.5</v>
      </c>
      <c r="C8">
        <v>-43.5</v>
      </c>
      <c r="D8">
        <v>-44.26</v>
      </c>
      <c r="F8">
        <v>27029</v>
      </c>
      <c r="G8">
        <v>2.2764465808868</v>
      </c>
      <c r="H8" s="2">
        <f t="shared" si="0"/>
        <v>23743</v>
      </c>
      <c r="I8">
        <f t="shared" si="1"/>
        <v>0</v>
      </c>
    </row>
    <row r="9" spans="1:15" x14ac:dyDescent="0.3">
      <c r="A9" s="2">
        <v>28927</v>
      </c>
      <c r="B9">
        <v>54.07</v>
      </c>
      <c r="C9">
        <v>-44.07</v>
      </c>
      <c r="D9">
        <v>-44.83</v>
      </c>
      <c r="F9">
        <v>28124</v>
      </c>
      <c r="G9">
        <v>-4.9707875251770002</v>
      </c>
      <c r="H9" s="2">
        <f t="shared" si="0"/>
        <v>24838</v>
      </c>
      <c r="I9">
        <f t="shared" si="1"/>
        <v>0</v>
      </c>
    </row>
    <row r="10" spans="1:15" x14ac:dyDescent="0.3">
      <c r="A10" s="2">
        <v>29263</v>
      </c>
      <c r="B10">
        <v>53.35</v>
      </c>
      <c r="C10">
        <v>-43.35</v>
      </c>
      <c r="D10">
        <v>-44.11</v>
      </c>
      <c r="F10">
        <v>29951</v>
      </c>
      <c r="G10">
        <v>-19.9757938385</v>
      </c>
      <c r="H10" s="2">
        <f t="shared" si="0"/>
        <v>26665</v>
      </c>
      <c r="I10">
        <f t="shared" si="1"/>
        <v>-35.47</v>
      </c>
      <c r="J10">
        <f>(I10-G10)^2</f>
        <v>240.07042457506455</v>
      </c>
      <c r="K10">
        <f>(I10-AVERAGE($I$10:$I$51))^2</f>
        <v>825.27609614512528</v>
      </c>
      <c r="L10">
        <f>(I10-G10)</f>
        <v>-15.494206161499999</v>
      </c>
    </row>
    <row r="11" spans="1:15" x14ac:dyDescent="0.3">
      <c r="A11" s="2">
        <v>29627</v>
      </c>
      <c r="B11">
        <v>53.6</v>
      </c>
      <c r="C11">
        <v>-43.6</v>
      </c>
      <c r="D11">
        <v>-44.36</v>
      </c>
      <c r="F11">
        <v>31777</v>
      </c>
      <c r="G11">
        <v>-31.170551300050001</v>
      </c>
      <c r="H11" s="2">
        <f t="shared" si="0"/>
        <v>28491</v>
      </c>
      <c r="I11">
        <f t="shared" si="1"/>
        <v>-41.19</v>
      </c>
      <c r="J11">
        <f t="shared" ref="J11:J74" si="2">(I11-G11)^2</f>
        <v>100.38935225092969</v>
      </c>
      <c r="K11">
        <f t="shared" ref="K11:K74" si="3">(I11-AVERAGE($I$10:$I$51))^2</f>
        <v>529.35053424036334</v>
      </c>
      <c r="L11">
        <f t="shared" ref="L11:L74" si="4">(I11-G11)</f>
        <v>-10.019448699949997</v>
      </c>
    </row>
    <row r="12" spans="1:15" x14ac:dyDescent="0.3">
      <c r="A12" s="2">
        <v>29993</v>
      </c>
      <c r="B12">
        <v>53.54</v>
      </c>
      <c r="C12">
        <v>-43.54</v>
      </c>
      <c r="D12">
        <v>-44.3</v>
      </c>
      <c r="F12">
        <v>33238</v>
      </c>
      <c r="G12">
        <v>-37.615955352779999</v>
      </c>
      <c r="H12" s="2">
        <f t="shared" si="0"/>
        <v>29952</v>
      </c>
      <c r="I12">
        <f t="shared" si="1"/>
        <v>-44.36</v>
      </c>
      <c r="J12">
        <f t="shared" si="2"/>
        <v>45.482138203696749</v>
      </c>
      <c r="K12">
        <f t="shared" si="3"/>
        <v>393.53112947845841</v>
      </c>
      <c r="L12">
        <f t="shared" si="4"/>
        <v>-6.7440446472200009</v>
      </c>
    </row>
    <row r="13" spans="1:15" x14ac:dyDescent="0.3">
      <c r="A13" s="2">
        <v>30364</v>
      </c>
      <c r="B13">
        <v>53.38</v>
      </c>
      <c r="C13">
        <v>-43.38</v>
      </c>
      <c r="D13">
        <v>-44.14</v>
      </c>
      <c r="F13">
        <v>33603</v>
      </c>
      <c r="G13">
        <v>-36.574504852289998</v>
      </c>
      <c r="H13" s="2">
        <f t="shared" si="0"/>
        <v>30317</v>
      </c>
      <c r="I13">
        <f t="shared" si="1"/>
        <v>-44.3</v>
      </c>
      <c r="J13">
        <f t="shared" si="2"/>
        <v>59.683275277290747</v>
      </c>
      <c r="K13">
        <f t="shared" si="3"/>
        <v>395.91524376417283</v>
      </c>
      <c r="L13">
        <f t="shared" si="4"/>
        <v>-7.7254951477099993</v>
      </c>
    </row>
    <row r="14" spans="1:15" x14ac:dyDescent="0.3">
      <c r="A14" s="2">
        <v>30713</v>
      </c>
      <c r="B14">
        <v>55.55</v>
      </c>
      <c r="C14">
        <v>-45.55</v>
      </c>
      <c r="D14">
        <v>-46.31</v>
      </c>
      <c r="F14">
        <v>33968</v>
      </c>
      <c r="G14">
        <v>-36.888507843020001</v>
      </c>
      <c r="H14" s="2">
        <f t="shared" si="0"/>
        <v>30682</v>
      </c>
      <c r="I14">
        <f t="shared" si="1"/>
        <v>-44.14</v>
      </c>
      <c r="J14">
        <f t="shared" si="2"/>
        <v>52.584138502742448</v>
      </c>
      <c r="K14">
        <f t="shared" si="3"/>
        <v>402.30808185941078</v>
      </c>
      <c r="L14">
        <f t="shared" si="4"/>
        <v>-7.2514921569799995</v>
      </c>
    </row>
    <row r="15" spans="1:15" x14ac:dyDescent="0.3">
      <c r="A15" s="2">
        <v>31126</v>
      </c>
      <c r="B15">
        <v>57.35</v>
      </c>
      <c r="C15">
        <v>-47.35</v>
      </c>
      <c r="D15">
        <v>-48.11</v>
      </c>
      <c r="F15">
        <v>34334</v>
      </c>
      <c r="G15">
        <v>-38.652687072749998</v>
      </c>
      <c r="H15" s="2">
        <f t="shared" si="0"/>
        <v>31048</v>
      </c>
      <c r="I15">
        <f t="shared" si="1"/>
        <v>-46.31</v>
      </c>
      <c r="J15">
        <f t="shared" si="2"/>
        <v>58.634441265830027</v>
      </c>
      <c r="K15">
        <f t="shared" si="3"/>
        <v>319.96691519274401</v>
      </c>
      <c r="L15">
        <f t="shared" si="4"/>
        <v>-7.657312927250004</v>
      </c>
    </row>
    <row r="16" spans="1:15" x14ac:dyDescent="0.3">
      <c r="A16" s="2">
        <v>31489</v>
      </c>
      <c r="B16">
        <v>58.71</v>
      </c>
      <c r="C16">
        <v>-48.71</v>
      </c>
      <c r="D16">
        <v>-49.47</v>
      </c>
      <c r="F16">
        <v>34699</v>
      </c>
      <c r="G16">
        <v>-39.98998260498</v>
      </c>
      <c r="H16" s="2">
        <f t="shared" si="0"/>
        <v>31413</v>
      </c>
      <c r="I16">
        <f t="shared" si="1"/>
        <v>-48.11</v>
      </c>
      <c r="J16">
        <f t="shared" si="2"/>
        <v>65.934682495427381</v>
      </c>
      <c r="K16">
        <f t="shared" si="3"/>
        <v>258.81148662131551</v>
      </c>
      <c r="L16">
        <f t="shared" si="4"/>
        <v>-8.1200173950199996</v>
      </c>
    </row>
    <row r="17" spans="1:12" x14ac:dyDescent="0.3">
      <c r="A17" s="2">
        <v>31854</v>
      </c>
      <c r="B17">
        <v>58.84</v>
      </c>
      <c r="C17">
        <v>-48.84</v>
      </c>
      <c r="D17">
        <v>-49.6</v>
      </c>
      <c r="F17">
        <v>35064</v>
      </c>
      <c r="G17">
        <v>-41.296382904049999</v>
      </c>
      <c r="H17" s="2">
        <f t="shared" si="0"/>
        <v>31778</v>
      </c>
      <c r="I17">
        <f t="shared" si="1"/>
        <v>-49.47</v>
      </c>
      <c r="J17">
        <f t="shared" si="2"/>
        <v>66.808016431206113</v>
      </c>
      <c r="K17">
        <f t="shared" si="3"/>
        <v>216.90276281179169</v>
      </c>
      <c r="L17">
        <f t="shared" si="4"/>
        <v>-8.1736170959500001</v>
      </c>
    </row>
    <row r="18" spans="1:12" x14ac:dyDescent="0.3">
      <c r="A18" s="2">
        <v>32209</v>
      </c>
      <c r="B18">
        <v>59.42</v>
      </c>
      <c r="C18">
        <v>-49.42</v>
      </c>
      <c r="D18">
        <v>-50.18</v>
      </c>
      <c r="F18">
        <v>35429</v>
      </c>
      <c r="G18">
        <v>-41.756980896000002</v>
      </c>
      <c r="H18" s="2">
        <f t="shared" si="0"/>
        <v>32143</v>
      </c>
      <c r="I18">
        <f t="shared" si="1"/>
        <v>-49.6</v>
      </c>
      <c r="J18">
        <f t="shared" si="2"/>
        <v>61.512948665708954</v>
      </c>
      <c r="K18">
        <f t="shared" si="3"/>
        <v>213.09048185941066</v>
      </c>
      <c r="L18">
        <f t="shared" si="4"/>
        <v>-7.8430191039999997</v>
      </c>
    </row>
    <row r="19" spans="1:12" x14ac:dyDescent="0.3">
      <c r="A19" s="2">
        <v>32583</v>
      </c>
      <c r="B19">
        <v>60.04</v>
      </c>
      <c r="C19">
        <v>-50.04</v>
      </c>
      <c r="D19">
        <v>-50.8</v>
      </c>
      <c r="F19">
        <v>35795</v>
      </c>
      <c r="G19">
        <v>-41.799850463870001</v>
      </c>
      <c r="H19" s="2">
        <f t="shared" si="0"/>
        <v>32509</v>
      </c>
      <c r="I19">
        <f t="shared" si="1"/>
        <v>-50.18</v>
      </c>
      <c r="J19">
        <f t="shared" si="2"/>
        <v>70.226906247899834</v>
      </c>
      <c r="K19">
        <f t="shared" si="3"/>
        <v>196.49364376417259</v>
      </c>
      <c r="L19">
        <f t="shared" si="4"/>
        <v>-8.3801495361299985</v>
      </c>
    </row>
    <row r="20" spans="1:12" x14ac:dyDescent="0.3">
      <c r="A20" s="2">
        <v>32953</v>
      </c>
      <c r="B20">
        <v>60.64</v>
      </c>
      <c r="C20">
        <v>-50.64</v>
      </c>
      <c r="D20">
        <v>-51.4</v>
      </c>
      <c r="F20">
        <v>36160</v>
      </c>
      <c r="G20">
        <v>-42.516277313229999</v>
      </c>
      <c r="H20" s="2">
        <f t="shared" si="0"/>
        <v>32874</v>
      </c>
      <c r="I20">
        <f t="shared" si="1"/>
        <v>-50.8</v>
      </c>
      <c r="J20">
        <f t="shared" si="2"/>
        <v>68.620061551307955</v>
      </c>
      <c r="K20">
        <f t="shared" si="3"/>
        <v>179.49619614512503</v>
      </c>
      <c r="L20">
        <f t="shared" si="4"/>
        <v>-8.2837226867699982</v>
      </c>
    </row>
    <row r="21" spans="1:12" x14ac:dyDescent="0.3">
      <c r="A21" s="2">
        <v>33137</v>
      </c>
      <c r="B21">
        <v>61.28</v>
      </c>
      <c r="C21">
        <v>-51.28</v>
      </c>
      <c r="D21">
        <v>-52.04</v>
      </c>
      <c r="F21">
        <v>36525</v>
      </c>
      <c r="G21">
        <v>-44.036586761469998</v>
      </c>
      <c r="H21" s="2">
        <f t="shared" si="0"/>
        <v>33239</v>
      </c>
      <c r="I21">
        <f t="shared" si="1"/>
        <v>-52.04</v>
      </c>
      <c r="J21">
        <f t="shared" si="2"/>
        <v>64.054623466677285</v>
      </c>
      <c r="K21">
        <f t="shared" si="3"/>
        <v>147.80770090702973</v>
      </c>
      <c r="L21">
        <f t="shared" si="4"/>
        <v>-8.0034132385300012</v>
      </c>
    </row>
    <row r="22" spans="1:12" x14ac:dyDescent="0.3">
      <c r="A22" s="2">
        <v>33329</v>
      </c>
      <c r="B22">
        <v>60.42</v>
      </c>
      <c r="C22">
        <v>-50.42</v>
      </c>
      <c r="D22">
        <v>-51.18</v>
      </c>
      <c r="F22">
        <v>36890</v>
      </c>
      <c r="G22">
        <v>-45.568706512449999</v>
      </c>
      <c r="H22" s="2">
        <f t="shared" si="0"/>
        <v>33604</v>
      </c>
      <c r="I22">
        <f t="shared" si="1"/>
        <v>-54.2</v>
      </c>
      <c r="J22">
        <f t="shared" si="2"/>
        <v>74.499227268223095</v>
      </c>
      <c r="K22">
        <f t="shared" si="3"/>
        <v>99.952386621315313</v>
      </c>
      <c r="L22">
        <f t="shared" si="4"/>
        <v>-8.6312934875500034</v>
      </c>
    </row>
    <row r="23" spans="1:12" x14ac:dyDescent="0.3">
      <c r="A23" s="2">
        <v>33521</v>
      </c>
      <c r="B23">
        <v>63.44</v>
      </c>
      <c r="C23">
        <v>-53.44</v>
      </c>
      <c r="D23">
        <v>-54.2</v>
      </c>
      <c r="F23">
        <v>37256</v>
      </c>
      <c r="G23">
        <v>-46.622226715090001</v>
      </c>
      <c r="H23" s="2">
        <f t="shared" si="0"/>
        <v>33970</v>
      </c>
      <c r="I23">
        <f t="shared" si="1"/>
        <v>-53.76</v>
      </c>
      <c r="J23">
        <f t="shared" si="2"/>
        <v>50.947807466774847</v>
      </c>
      <c r="K23">
        <f t="shared" si="3"/>
        <v>108.94389138322019</v>
      </c>
      <c r="L23">
        <f t="shared" si="4"/>
        <v>-7.1377732849099971</v>
      </c>
    </row>
    <row r="24" spans="1:12" x14ac:dyDescent="0.3">
      <c r="A24" s="2">
        <v>33686</v>
      </c>
      <c r="B24">
        <v>61.43</v>
      </c>
      <c r="C24">
        <v>-51.43</v>
      </c>
      <c r="D24">
        <v>-52.19</v>
      </c>
      <c r="F24">
        <v>37621</v>
      </c>
      <c r="G24">
        <v>-48.078384399409998</v>
      </c>
      <c r="H24" s="2">
        <f t="shared" si="0"/>
        <v>34335</v>
      </c>
      <c r="I24">
        <f t="shared" si="1"/>
        <v>-55.48</v>
      </c>
      <c r="J24">
        <f t="shared" si="2"/>
        <v>54.783913498897249</v>
      </c>
      <c r="K24">
        <f t="shared" si="3"/>
        <v>75.996881859410649</v>
      </c>
      <c r="L24">
        <f t="shared" si="4"/>
        <v>-7.4016156005899987</v>
      </c>
    </row>
    <row r="25" spans="1:12" x14ac:dyDescent="0.3">
      <c r="A25" s="2">
        <v>33896</v>
      </c>
      <c r="B25">
        <v>63</v>
      </c>
      <c r="C25">
        <v>-53</v>
      </c>
      <c r="D25">
        <v>-53.76</v>
      </c>
      <c r="F25">
        <v>37986</v>
      </c>
      <c r="G25">
        <v>-49.230068206790001</v>
      </c>
      <c r="H25" s="2">
        <f t="shared" si="0"/>
        <v>34700</v>
      </c>
      <c r="I25">
        <f t="shared" si="1"/>
        <v>-56.85</v>
      </c>
      <c r="J25">
        <f t="shared" si="2"/>
        <v>58.06336053317257</v>
      </c>
      <c r="K25">
        <f t="shared" si="3"/>
        <v>53.987505668934354</v>
      </c>
      <c r="L25">
        <f t="shared" si="4"/>
        <v>-7.6199317932100001</v>
      </c>
    </row>
    <row r="26" spans="1:12" x14ac:dyDescent="0.3">
      <c r="A26" s="2">
        <v>34044</v>
      </c>
      <c r="B26">
        <v>62.89</v>
      </c>
      <c r="C26">
        <v>-52.89</v>
      </c>
      <c r="D26">
        <v>-53.65</v>
      </c>
      <c r="F26">
        <v>38351</v>
      </c>
      <c r="G26">
        <v>-50.484607696529999</v>
      </c>
      <c r="H26" s="2">
        <f t="shared" si="0"/>
        <v>35065</v>
      </c>
      <c r="I26">
        <f t="shared" si="1"/>
        <v>-58.89</v>
      </c>
      <c r="J26">
        <f t="shared" si="2"/>
        <v>70.650619775232741</v>
      </c>
      <c r="K26">
        <f t="shared" si="3"/>
        <v>28.170819954648618</v>
      </c>
      <c r="L26">
        <f t="shared" si="4"/>
        <v>-8.405392303470002</v>
      </c>
    </row>
    <row r="27" spans="1:12" x14ac:dyDescent="0.3">
      <c r="A27" s="2">
        <v>34269</v>
      </c>
      <c r="B27">
        <v>64.72</v>
      </c>
      <c r="C27">
        <v>-54.72</v>
      </c>
      <c r="D27">
        <v>-55.48</v>
      </c>
      <c r="F27">
        <v>38717</v>
      </c>
      <c r="G27">
        <v>-51.728839874270001</v>
      </c>
      <c r="H27" s="2">
        <f t="shared" si="0"/>
        <v>35431</v>
      </c>
      <c r="I27">
        <f t="shared" si="1"/>
        <v>-58.27</v>
      </c>
      <c r="J27">
        <f t="shared" si="2"/>
        <v>42.786775790440139</v>
      </c>
      <c r="K27">
        <f t="shared" si="3"/>
        <v>35.136667573696215</v>
      </c>
      <c r="L27">
        <f t="shared" si="4"/>
        <v>-6.5411601257300021</v>
      </c>
    </row>
    <row r="28" spans="1:12" x14ac:dyDescent="0.3">
      <c r="A28" s="2">
        <v>34402</v>
      </c>
      <c r="B28">
        <v>64.22</v>
      </c>
      <c r="C28">
        <v>-54.22</v>
      </c>
      <c r="D28">
        <v>-54.98</v>
      </c>
      <c r="F28">
        <v>39082</v>
      </c>
      <c r="G28">
        <v>-53.107593536380001</v>
      </c>
      <c r="H28" s="2">
        <f t="shared" si="0"/>
        <v>35796</v>
      </c>
      <c r="I28">
        <f t="shared" si="1"/>
        <v>-61.24</v>
      </c>
      <c r="J28">
        <f t="shared" si="2"/>
        <v>66.136034889528361</v>
      </c>
      <c r="K28">
        <f t="shared" si="3"/>
        <v>8.7475104308390446</v>
      </c>
      <c r="L28">
        <f t="shared" si="4"/>
        <v>-8.1324064636200006</v>
      </c>
    </row>
    <row r="29" spans="1:12" x14ac:dyDescent="0.3">
      <c r="A29" s="2">
        <v>34579</v>
      </c>
      <c r="B29">
        <v>66.09</v>
      </c>
      <c r="C29">
        <v>-56.09</v>
      </c>
      <c r="D29">
        <v>-56.85</v>
      </c>
      <c r="F29">
        <v>39447</v>
      </c>
      <c r="G29">
        <v>-54.258602142329998</v>
      </c>
      <c r="H29" s="2">
        <f t="shared" si="0"/>
        <v>36161</v>
      </c>
      <c r="I29">
        <f t="shared" si="1"/>
        <v>-63.73</v>
      </c>
      <c r="J29">
        <f t="shared" si="2"/>
        <v>89.707377378275837</v>
      </c>
      <c r="K29">
        <f t="shared" si="3"/>
        <v>0.21866757369615653</v>
      </c>
      <c r="L29">
        <f t="shared" si="4"/>
        <v>-9.4713978576699986</v>
      </c>
    </row>
    <row r="30" spans="1:12" x14ac:dyDescent="0.3">
      <c r="A30" s="2">
        <v>34774</v>
      </c>
      <c r="B30">
        <v>65.11</v>
      </c>
      <c r="C30">
        <v>-55.11</v>
      </c>
      <c r="D30">
        <v>-55.87</v>
      </c>
      <c r="F30">
        <v>39812</v>
      </c>
      <c r="G30">
        <v>-55.256965637210001</v>
      </c>
      <c r="H30" s="2">
        <f t="shared" si="0"/>
        <v>36526</v>
      </c>
      <c r="I30">
        <f t="shared" si="1"/>
        <v>-64.400000000000006</v>
      </c>
      <c r="J30">
        <f t="shared" si="2"/>
        <v>83.595077359158822</v>
      </c>
      <c r="K30">
        <f t="shared" si="3"/>
        <v>4.0958049886619947E-2</v>
      </c>
      <c r="L30">
        <f t="shared" si="4"/>
        <v>-9.1430343627900044</v>
      </c>
    </row>
    <row r="31" spans="1:12" x14ac:dyDescent="0.3">
      <c r="A31" s="2">
        <v>34963</v>
      </c>
      <c r="B31">
        <v>69.349999999999895</v>
      </c>
      <c r="C31">
        <v>-59.35</v>
      </c>
      <c r="D31">
        <v>-60.11</v>
      </c>
      <c r="F31">
        <v>40178</v>
      </c>
      <c r="G31">
        <v>-56.090999603269999</v>
      </c>
      <c r="H31" s="2">
        <f t="shared" si="0"/>
        <v>36892</v>
      </c>
      <c r="I31">
        <f t="shared" si="1"/>
        <v>-64.510000000000005</v>
      </c>
      <c r="J31">
        <f t="shared" si="2"/>
        <v>70.879567680139999</v>
      </c>
      <c r="K31">
        <f t="shared" si="3"/>
        <v>9.7581859410428365E-2</v>
      </c>
      <c r="L31">
        <f t="shared" si="4"/>
        <v>-8.4190003967300058</v>
      </c>
    </row>
    <row r="32" spans="1:12" x14ac:dyDescent="0.3">
      <c r="A32" s="2">
        <v>35045</v>
      </c>
      <c r="B32">
        <v>68.13</v>
      </c>
      <c r="C32">
        <v>-58.13</v>
      </c>
      <c r="D32">
        <v>-58.89</v>
      </c>
      <c r="F32">
        <v>40543</v>
      </c>
      <c r="G32">
        <v>-58.747974395749999</v>
      </c>
      <c r="H32" s="2">
        <f t="shared" si="0"/>
        <v>37257</v>
      </c>
      <c r="I32">
        <f t="shared" si="1"/>
        <v>-67.02</v>
      </c>
      <c r="J32">
        <f t="shared" si="2"/>
        <v>68.426407597367529</v>
      </c>
      <c r="K32">
        <f t="shared" si="3"/>
        <v>7.9658342403627378</v>
      </c>
      <c r="L32">
        <f t="shared" si="4"/>
        <v>-8.2720256042499969</v>
      </c>
    </row>
    <row r="33" spans="1:12" x14ac:dyDescent="0.3">
      <c r="A33" s="2">
        <v>35158</v>
      </c>
      <c r="B33">
        <v>66.73</v>
      </c>
      <c r="C33">
        <v>-56.73</v>
      </c>
      <c r="D33">
        <v>-57.49</v>
      </c>
      <c r="F33">
        <v>40908</v>
      </c>
      <c r="G33">
        <v>-60.375938415530001</v>
      </c>
      <c r="H33" s="2">
        <f t="shared" si="0"/>
        <v>37622</v>
      </c>
      <c r="I33">
        <f t="shared" si="1"/>
        <v>-69.349999999999895</v>
      </c>
      <c r="J33">
        <f t="shared" si="2"/>
        <v>80.533781321858299</v>
      </c>
      <c r="K33">
        <f t="shared" si="3"/>
        <v>26.547029478456874</v>
      </c>
      <c r="L33">
        <f t="shared" si="4"/>
        <v>-8.9740615844698937</v>
      </c>
    </row>
    <row r="34" spans="1:12" x14ac:dyDescent="0.3">
      <c r="A34" s="2">
        <v>35235</v>
      </c>
      <c r="B34">
        <v>68.14</v>
      </c>
      <c r="C34">
        <v>-58.14</v>
      </c>
      <c r="D34">
        <v>-58.9</v>
      </c>
      <c r="F34">
        <v>41273</v>
      </c>
      <c r="G34">
        <v>-60.093715667719998</v>
      </c>
      <c r="H34" s="2">
        <f t="shared" si="0"/>
        <v>37987</v>
      </c>
      <c r="I34">
        <f t="shared" si="1"/>
        <v>-69.28</v>
      </c>
      <c r="J34">
        <f t="shared" si="2"/>
        <v>84.387819833493069</v>
      </c>
      <c r="K34">
        <f t="shared" si="3"/>
        <v>25.830596145124638</v>
      </c>
      <c r="L34">
        <f t="shared" si="4"/>
        <v>-9.1862843322800032</v>
      </c>
    </row>
    <row r="35" spans="1:12" x14ac:dyDescent="0.3">
      <c r="A35" s="2">
        <v>35325</v>
      </c>
      <c r="B35">
        <v>67.59</v>
      </c>
      <c r="C35">
        <v>-57.59</v>
      </c>
      <c r="D35">
        <v>-58.35</v>
      </c>
      <c r="F35">
        <v>41639</v>
      </c>
      <c r="G35">
        <v>-61.976417541499998</v>
      </c>
      <c r="H35" s="2">
        <f t="shared" si="0"/>
        <v>38353</v>
      </c>
      <c r="I35">
        <f t="shared" si="1"/>
        <v>-70.16</v>
      </c>
      <c r="J35">
        <f t="shared" si="2"/>
        <v>66.971021855068884</v>
      </c>
      <c r="K35">
        <f t="shared" si="3"/>
        <v>35.549986621315043</v>
      </c>
      <c r="L35">
        <f t="shared" si="4"/>
        <v>-8.1835824584999983</v>
      </c>
    </row>
    <row r="36" spans="1:12" x14ac:dyDescent="0.3">
      <c r="A36" s="2">
        <v>35415</v>
      </c>
      <c r="B36">
        <v>67.510000000000005</v>
      </c>
      <c r="C36">
        <v>-57.51</v>
      </c>
      <c r="D36">
        <v>-58.27</v>
      </c>
      <c r="F36">
        <v>42004</v>
      </c>
      <c r="G36">
        <v>-59.884418487550001</v>
      </c>
      <c r="H36" s="2">
        <f t="shared" si="0"/>
        <v>38718</v>
      </c>
      <c r="I36">
        <f t="shared" si="1"/>
        <v>-73.400000000000006</v>
      </c>
      <c r="J36">
        <f t="shared" si="2"/>
        <v>182.67094361968037</v>
      </c>
      <c r="K36">
        <f t="shared" si="3"/>
        <v>84.683815192743708</v>
      </c>
      <c r="L36">
        <f t="shared" si="4"/>
        <v>-13.515581512450005</v>
      </c>
    </row>
    <row r="37" spans="1:12" x14ac:dyDescent="0.3">
      <c r="A37" s="2">
        <v>35510</v>
      </c>
      <c r="B37">
        <v>67.09</v>
      </c>
      <c r="C37">
        <v>-57.09</v>
      </c>
      <c r="D37">
        <v>-57.85</v>
      </c>
      <c r="F37">
        <v>42369</v>
      </c>
      <c r="G37">
        <v>-61.352416992190001</v>
      </c>
      <c r="H37" s="2">
        <f t="shared" si="0"/>
        <v>39083</v>
      </c>
      <c r="I37">
        <f t="shared" si="1"/>
        <v>-72.81</v>
      </c>
      <c r="J37">
        <f t="shared" si="2"/>
        <v>131.27620838085647</v>
      </c>
      <c r="K37">
        <f t="shared" si="3"/>
        <v>74.173105668934127</v>
      </c>
      <c r="L37">
        <f t="shared" si="4"/>
        <v>-11.457583007810001</v>
      </c>
    </row>
    <row r="38" spans="1:12" x14ac:dyDescent="0.3">
      <c r="A38" s="2">
        <v>35591</v>
      </c>
      <c r="B38">
        <v>69.099999999999895</v>
      </c>
      <c r="C38">
        <v>-59.1</v>
      </c>
      <c r="D38">
        <v>-59.86</v>
      </c>
      <c r="F38">
        <v>42734</v>
      </c>
      <c r="G38">
        <v>-62.224834442140001</v>
      </c>
      <c r="H38" s="2">
        <f t="shared" si="0"/>
        <v>39448</v>
      </c>
      <c r="I38">
        <f t="shared" si="1"/>
        <v>-78.62</v>
      </c>
      <c r="J38">
        <f t="shared" si="2"/>
        <v>268.80145366963893</v>
      </c>
      <c r="K38">
        <f t="shared" si="3"/>
        <v>208.00507233560077</v>
      </c>
      <c r="L38">
        <f t="shared" si="4"/>
        <v>-16.395165557860004</v>
      </c>
    </row>
    <row r="39" spans="1:12" x14ac:dyDescent="0.3">
      <c r="A39" s="2">
        <v>35684</v>
      </c>
      <c r="B39">
        <v>71.89</v>
      </c>
      <c r="C39">
        <v>-61.89</v>
      </c>
      <c r="D39">
        <v>-62.65</v>
      </c>
      <c r="F39">
        <v>43100</v>
      </c>
      <c r="G39">
        <v>-63.22333908081</v>
      </c>
      <c r="H39" s="2">
        <f t="shared" si="0"/>
        <v>39814</v>
      </c>
      <c r="I39">
        <f t="shared" si="1"/>
        <v>-77.44</v>
      </c>
      <c r="J39">
        <f t="shared" si="2"/>
        <v>202.1134476912242</v>
      </c>
      <c r="K39">
        <f t="shared" si="3"/>
        <v>175.36065328798156</v>
      </c>
      <c r="L39">
        <f t="shared" si="4"/>
        <v>-14.216660919189998</v>
      </c>
    </row>
    <row r="40" spans="1:12" x14ac:dyDescent="0.3">
      <c r="A40" s="2">
        <v>35779</v>
      </c>
      <c r="B40">
        <v>70.48</v>
      </c>
      <c r="C40">
        <v>-60.48</v>
      </c>
      <c r="D40">
        <v>-61.24</v>
      </c>
      <c r="F40">
        <v>43465</v>
      </c>
      <c r="G40">
        <v>-64.107536315920001</v>
      </c>
      <c r="H40" s="2">
        <f t="shared" si="0"/>
        <v>40179</v>
      </c>
      <c r="I40">
        <f t="shared" si="1"/>
        <v>-76.41</v>
      </c>
      <c r="J40">
        <f t="shared" si="2"/>
        <v>151.35061269810714</v>
      </c>
      <c r="K40">
        <f t="shared" si="3"/>
        <v>149.1422485260768</v>
      </c>
      <c r="L40">
        <f t="shared" si="4"/>
        <v>-12.302463684079996</v>
      </c>
    </row>
    <row r="41" spans="1:12" x14ac:dyDescent="0.3">
      <c r="A41" s="2">
        <v>35898</v>
      </c>
      <c r="B41">
        <v>69.150000000000006</v>
      </c>
      <c r="C41">
        <v>-59.15</v>
      </c>
      <c r="D41">
        <v>-59.91</v>
      </c>
      <c r="F41">
        <v>43830</v>
      </c>
      <c r="G41">
        <v>-65.673622131350001</v>
      </c>
      <c r="H41" s="2">
        <f t="shared" si="0"/>
        <v>40544</v>
      </c>
      <c r="I41">
        <f t="shared" si="1"/>
        <v>-79.83</v>
      </c>
      <c r="J41">
        <f t="shared" si="2"/>
        <v>200.40303436000343</v>
      </c>
      <c r="K41">
        <f t="shared" si="3"/>
        <v>244.37133424036247</v>
      </c>
      <c r="L41">
        <f t="shared" si="4"/>
        <v>-14.156377868649997</v>
      </c>
    </row>
    <row r="42" spans="1:12" x14ac:dyDescent="0.3">
      <c r="A42" s="2">
        <v>35969</v>
      </c>
      <c r="B42">
        <v>70.209999999999894</v>
      </c>
      <c r="C42">
        <v>-60.21</v>
      </c>
      <c r="D42">
        <v>-60.97</v>
      </c>
      <c r="F42">
        <v>44195</v>
      </c>
      <c r="G42">
        <v>-67.33299255371</v>
      </c>
      <c r="H42" s="2">
        <f t="shared" si="0"/>
        <v>40909</v>
      </c>
      <c r="I42">
        <f t="shared" si="1"/>
        <v>-78.959999999999894</v>
      </c>
      <c r="J42">
        <f t="shared" si="2"/>
        <v>135.18730215608065</v>
      </c>
      <c r="K42">
        <f t="shared" si="3"/>
        <v>217.92789138321658</v>
      </c>
      <c r="L42">
        <f t="shared" si="4"/>
        <v>-11.627007446289895</v>
      </c>
    </row>
    <row r="43" spans="1:12" x14ac:dyDescent="0.3">
      <c r="A43" s="2">
        <v>36055</v>
      </c>
      <c r="B43">
        <v>74.2</v>
      </c>
      <c r="C43">
        <v>-64.2</v>
      </c>
      <c r="D43">
        <v>-64.959999999999894</v>
      </c>
      <c r="F43">
        <v>44561</v>
      </c>
      <c r="G43">
        <v>-67.669593811040002</v>
      </c>
      <c r="H43" s="2">
        <f t="shared" si="0"/>
        <v>41275</v>
      </c>
      <c r="I43">
        <f t="shared" si="1"/>
        <v>-80.900000000000006</v>
      </c>
      <c r="J43">
        <f t="shared" si="2"/>
        <v>175.04364792487115</v>
      </c>
      <c r="K43">
        <f t="shared" si="3"/>
        <v>278.96952947845796</v>
      </c>
      <c r="L43">
        <f t="shared" si="4"/>
        <v>-13.230406188960004</v>
      </c>
    </row>
    <row r="44" spans="1:12" x14ac:dyDescent="0.3">
      <c r="A44" s="2">
        <v>36138</v>
      </c>
      <c r="B44">
        <v>72.97</v>
      </c>
      <c r="C44">
        <v>-62.97</v>
      </c>
      <c r="D44">
        <v>-63.73</v>
      </c>
      <c r="F44">
        <v>44926</v>
      </c>
      <c r="G44">
        <v>-68.312042236330001</v>
      </c>
      <c r="H44" s="2">
        <f t="shared" si="0"/>
        <v>41640</v>
      </c>
      <c r="I44">
        <f t="shared" si="1"/>
        <v>-80.87</v>
      </c>
      <c r="J44">
        <f t="shared" si="2"/>
        <v>157.70230319411971</v>
      </c>
      <c r="K44">
        <f t="shared" si="3"/>
        <v>277.96828662131503</v>
      </c>
      <c r="L44">
        <f t="shared" si="4"/>
        <v>-12.557957763670004</v>
      </c>
    </row>
    <row r="45" spans="1:12" x14ac:dyDescent="0.3">
      <c r="A45" s="2">
        <v>36231</v>
      </c>
      <c r="B45">
        <v>71.709999999999894</v>
      </c>
      <c r="C45">
        <v>-61.71</v>
      </c>
      <c r="D45">
        <v>-62.47</v>
      </c>
      <c r="F45">
        <v>45291</v>
      </c>
      <c r="G45">
        <v>-69.190322875980002</v>
      </c>
      <c r="H45" s="2">
        <f t="shared" si="0"/>
        <v>42005</v>
      </c>
      <c r="I45">
        <f t="shared" si="1"/>
        <v>-80.81</v>
      </c>
      <c r="J45">
        <f t="shared" si="2"/>
        <v>135.01689646647372</v>
      </c>
      <c r="K45">
        <f t="shared" si="3"/>
        <v>275.97120090702924</v>
      </c>
      <c r="L45">
        <f t="shared" si="4"/>
        <v>-11.619677124020001</v>
      </c>
    </row>
    <row r="46" spans="1:12" x14ac:dyDescent="0.3">
      <c r="A46" s="2">
        <v>36327</v>
      </c>
      <c r="B46">
        <v>75.58</v>
      </c>
      <c r="C46">
        <v>-65.58</v>
      </c>
      <c r="D46">
        <v>-66.34</v>
      </c>
      <c r="F46">
        <v>45656</v>
      </c>
      <c r="G46">
        <v>-69.739791870120001</v>
      </c>
      <c r="H46" s="2">
        <f t="shared" si="0"/>
        <v>42370</v>
      </c>
      <c r="I46">
        <f t="shared" si="1"/>
        <v>-81.510000000000005</v>
      </c>
      <c r="J46">
        <f t="shared" si="2"/>
        <v>138.53779942069335</v>
      </c>
      <c r="K46">
        <f t="shared" si="3"/>
        <v>299.71853424036266</v>
      </c>
      <c r="L46">
        <f t="shared" si="4"/>
        <v>-11.770208129880004</v>
      </c>
    </row>
    <row r="47" spans="1:12" x14ac:dyDescent="0.3">
      <c r="A47" s="2">
        <v>36412</v>
      </c>
      <c r="B47">
        <v>75.25</v>
      </c>
      <c r="C47">
        <v>-65.25</v>
      </c>
      <c r="D47">
        <v>-66.010000000000005</v>
      </c>
      <c r="F47">
        <v>46022</v>
      </c>
      <c r="G47">
        <v>-69.724494934079999</v>
      </c>
      <c r="H47" s="2">
        <f t="shared" si="0"/>
        <v>42736</v>
      </c>
      <c r="I47">
        <f t="shared" si="1"/>
        <v>-82.42</v>
      </c>
      <c r="J47">
        <f t="shared" si="2"/>
        <v>161.17584887880045</v>
      </c>
      <c r="K47">
        <f t="shared" si="3"/>
        <v>332.05516757369588</v>
      </c>
      <c r="L47">
        <f t="shared" si="4"/>
        <v>-12.695505065920003</v>
      </c>
    </row>
    <row r="48" spans="1:12" x14ac:dyDescent="0.3">
      <c r="A48" s="2">
        <v>36507</v>
      </c>
      <c r="B48">
        <v>73.64</v>
      </c>
      <c r="C48">
        <v>-63.64</v>
      </c>
      <c r="D48">
        <v>-64.400000000000006</v>
      </c>
      <c r="F48">
        <v>46387</v>
      </c>
      <c r="G48">
        <v>-69.90892791748</v>
      </c>
      <c r="H48" s="2">
        <f t="shared" si="0"/>
        <v>43101</v>
      </c>
      <c r="I48">
        <f t="shared" si="1"/>
        <v>-82.25</v>
      </c>
      <c r="J48">
        <f t="shared" si="2"/>
        <v>152.30206014595453</v>
      </c>
      <c r="K48">
        <f t="shared" si="3"/>
        <v>325.88845804988631</v>
      </c>
      <c r="L48">
        <f t="shared" si="4"/>
        <v>-12.34107208252</v>
      </c>
    </row>
    <row r="49" spans="1:12" x14ac:dyDescent="0.3">
      <c r="A49" s="2">
        <v>36595</v>
      </c>
      <c r="B49">
        <v>73.099999999999895</v>
      </c>
      <c r="C49">
        <v>-63.1</v>
      </c>
      <c r="D49">
        <v>-63.86</v>
      </c>
      <c r="F49">
        <v>46752</v>
      </c>
      <c r="G49">
        <v>-69.800903320309999</v>
      </c>
      <c r="H49" s="2">
        <f t="shared" si="0"/>
        <v>43466</v>
      </c>
      <c r="I49">
        <f t="shared" si="1"/>
        <v>-82.03</v>
      </c>
      <c r="J49">
        <f t="shared" si="2"/>
        <v>149.55080560120504</v>
      </c>
      <c r="K49">
        <f t="shared" si="3"/>
        <v>317.99381043083872</v>
      </c>
      <c r="L49">
        <f t="shared" si="4"/>
        <v>-12.229096679690002</v>
      </c>
    </row>
    <row r="50" spans="1:12" x14ac:dyDescent="0.3">
      <c r="A50" s="2">
        <v>36689</v>
      </c>
      <c r="B50">
        <v>74.709999999999894</v>
      </c>
      <c r="C50">
        <v>-64.709999999999894</v>
      </c>
      <c r="D50">
        <v>-65.47</v>
      </c>
      <c r="F50">
        <v>47117</v>
      </c>
      <c r="G50">
        <v>-69.64663696289</v>
      </c>
      <c r="H50" s="2">
        <f t="shared" si="0"/>
        <v>43831</v>
      </c>
      <c r="I50">
        <f t="shared" si="1"/>
        <v>-83.28</v>
      </c>
      <c r="J50">
        <f t="shared" si="2"/>
        <v>185.86858770163724</v>
      </c>
      <c r="K50">
        <f t="shared" si="3"/>
        <v>364.13726281179106</v>
      </c>
      <c r="L50">
        <f t="shared" si="4"/>
        <v>-13.633363037110001</v>
      </c>
    </row>
    <row r="51" spans="1:12" x14ac:dyDescent="0.3">
      <c r="A51" s="2">
        <v>36748</v>
      </c>
      <c r="B51">
        <v>74.290000000000006</v>
      </c>
      <c r="C51">
        <v>-64.290000000000006</v>
      </c>
      <c r="D51">
        <v>-65.05</v>
      </c>
      <c r="F51">
        <v>47483</v>
      </c>
      <c r="G51">
        <v>-70.67519378662</v>
      </c>
      <c r="H51" s="2">
        <f t="shared" si="0"/>
        <v>44197</v>
      </c>
      <c r="I51">
        <f t="shared" si="1"/>
        <v>-81.650000000000006</v>
      </c>
      <c r="J51">
        <f t="shared" si="2"/>
        <v>120.44637142124439</v>
      </c>
      <c r="K51">
        <f t="shared" si="3"/>
        <v>304.58560090702935</v>
      </c>
      <c r="L51">
        <f t="shared" si="4"/>
        <v>-10.974806213380006</v>
      </c>
    </row>
    <row r="52" spans="1:12" x14ac:dyDescent="0.3">
      <c r="A52" s="2">
        <v>36805</v>
      </c>
      <c r="B52">
        <v>73.75</v>
      </c>
      <c r="C52">
        <v>-63.75</v>
      </c>
      <c r="D52">
        <v>-64.510000000000005</v>
      </c>
      <c r="F52">
        <v>47848</v>
      </c>
      <c r="G52">
        <v>-71.689239501949999</v>
      </c>
      <c r="H52" s="2">
        <f t="shared" si="0"/>
        <v>44562</v>
      </c>
      <c r="I52">
        <f t="shared" si="1"/>
        <v>-82.34</v>
      </c>
      <c r="J52">
        <f t="shared" si="2"/>
        <v>113.43869918682239</v>
      </c>
      <c r="K52">
        <f t="shared" si="3"/>
        <v>329.14598662131499</v>
      </c>
      <c r="L52">
        <f t="shared" si="4"/>
        <v>-10.650760498050005</v>
      </c>
    </row>
    <row r="53" spans="1:12" x14ac:dyDescent="0.3">
      <c r="A53" s="2">
        <v>36901</v>
      </c>
      <c r="B53">
        <v>74.08</v>
      </c>
      <c r="C53">
        <v>-64.08</v>
      </c>
      <c r="D53">
        <v>-64.84</v>
      </c>
      <c r="F53">
        <v>48213</v>
      </c>
      <c r="G53">
        <v>-72.921691894529999</v>
      </c>
      <c r="H53" s="2">
        <f t="shared" si="0"/>
        <v>44927</v>
      </c>
      <c r="I53">
        <f t="shared" si="1"/>
        <v>-81.680000000000007</v>
      </c>
      <c r="J53">
        <f t="shared" si="2"/>
        <v>76.707960870341637</v>
      </c>
      <c r="K53">
        <f t="shared" si="3"/>
        <v>305.63364376417223</v>
      </c>
      <c r="L53">
        <f t="shared" si="4"/>
        <v>-8.7583081054700074</v>
      </c>
    </row>
    <row r="54" spans="1:12" x14ac:dyDescent="0.3">
      <c r="A54" s="2">
        <v>36998</v>
      </c>
      <c r="B54">
        <v>73.260000000000005</v>
      </c>
      <c r="C54">
        <v>-63.26</v>
      </c>
      <c r="D54">
        <v>-64.02</v>
      </c>
      <c r="F54">
        <v>48578</v>
      </c>
      <c r="G54">
        <v>-74.266395568850001</v>
      </c>
      <c r="H54" s="2">
        <f t="shared" si="0"/>
        <v>45292</v>
      </c>
      <c r="I54">
        <f t="shared" si="1"/>
        <v>-81.680000000000007</v>
      </c>
      <c r="J54">
        <f t="shared" si="2"/>
        <v>54.961530661567004</v>
      </c>
      <c r="K54">
        <f t="shared" si="3"/>
        <v>305.63364376417223</v>
      </c>
      <c r="L54">
        <f t="shared" si="4"/>
        <v>-7.4136044311500058</v>
      </c>
    </row>
    <row r="55" spans="1:12" x14ac:dyDescent="0.3">
      <c r="A55" s="2">
        <v>37078</v>
      </c>
      <c r="B55">
        <v>76.319999999999894</v>
      </c>
      <c r="C55">
        <v>-66.319999999999894</v>
      </c>
      <c r="D55">
        <v>-67.08</v>
      </c>
      <c r="F55">
        <v>48944</v>
      </c>
      <c r="G55">
        <v>-75.64828491211</v>
      </c>
      <c r="H55" s="2">
        <f t="shared" si="0"/>
        <v>45658</v>
      </c>
      <c r="I55">
        <f t="shared" si="1"/>
        <v>-81.680000000000007</v>
      </c>
      <c r="J55">
        <f t="shared" si="2"/>
        <v>36.381586901479949</v>
      </c>
      <c r="K55">
        <f t="shared" si="3"/>
        <v>305.63364376417223</v>
      </c>
      <c r="L55">
        <f t="shared" si="4"/>
        <v>-6.0317150878900065</v>
      </c>
    </row>
    <row r="56" spans="1:12" x14ac:dyDescent="0.3">
      <c r="A56" s="2">
        <v>37186</v>
      </c>
      <c r="B56">
        <v>76.260000000000005</v>
      </c>
      <c r="C56">
        <v>-66.260000000000005</v>
      </c>
      <c r="D56">
        <v>-67.02</v>
      </c>
      <c r="F56">
        <v>49309</v>
      </c>
      <c r="G56">
        <v>-77.028205871579999</v>
      </c>
      <c r="H56" s="2">
        <f t="shared" si="0"/>
        <v>46023</v>
      </c>
      <c r="I56">
        <f t="shared" si="1"/>
        <v>-81.680000000000007</v>
      </c>
      <c r="J56">
        <f t="shared" si="2"/>
        <v>21.639188613202858</v>
      </c>
      <c r="K56">
        <f t="shared" si="3"/>
        <v>305.63364376417223</v>
      </c>
      <c r="L56">
        <f t="shared" si="4"/>
        <v>-4.6517941284200077</v>
      </c>
    </row>
    <row r="57" spans="1:12" x14ac:dyDescent="0.3">
      <c r="A57" s="2">
        <v>37271</v>
      </c>
      <c r="B57">
        <v>75.52</v>
      </c>
      <c r="C57">
        <v>-65.52</v>
      </c>
      <c r="D57">
        <v>-66.28</v>
      </c>
      <c r="F57">
        <v>49674</v>
      </c>
      <c r="G57">
        <v>-78.334884643549998</v>
      </c>
      <c r="H57" s="2">
        <f t="shared" si="0"/>
        <v>46388</v>
      </c>
      <c r="I57">
        <f t="shared" si="1"/>
        <v>-81.680000000000007</v>
      </c>
      <c r="J57">
        <f t="shared" si="2"/>
        <v>11.18979674795767</v>
      </c>
      <c r="K57">
        <f t="shared" si="3"/>
        <v>305.63364376417223</v>
      </c>
      <c r="L57">
        <f t="shared" si="4"/>
        <v>-3.3451153564500089</v>
      </c>
    </row>
    <row r="58" spans="1:12" x14ac:dyDescent="0.3">
      <c r="A58" s="2">
        <v>37355</v>
      </c>
      <c r="B58">
        <v>74.91</v>
      </c>
      <c r="C58">
        <v>-64.91</v>
      </c>
      <c r="D58">
        <v>-65.67</v>
      </c>
      <c r="F58">
        <v>50039</v>
      </c>
      <c r="G58">
        <v>-79.519416809079999</v>
      </c>
      <c r="H58" s="2">
        <f t="shared" si="0"/>
        <v>46753</v>
      </c>
      <c r="I58">
        <f t="shared" si="1"/>
        <v>-81.680000000000007</v>
      </c>
      <c r="J58">
        <f t="shared" si="2"/>
        <v>4.6681197248860826</v>
      </c>
      <c r="K58">
        <f t="shared" si="3"/>
        <v>305.63364376417223</v>
      </c>
      <c r="L58">
        <f t="shared" si="4"/>
        <v>-2.1605831909200077</v>
      </c>
    </row>
    <row r="59" spans="1:12" x14ac:dyDescent="0.3">
      <c r="A59" s="2">
        <v>37455</v>
      </c>
      <c r="B59">
        <v>80.180000000000007</v>
      </c>
      <c r="C59">
        <v>-70.180000000000007</v>
      </c>
      <c r="D59">
        <v>-70.94</v>
      </c>
      <c r="F59">
        <v>50405</v>
      </c>
      <c r="G59">
        <v>-80.636711120610002</v>
      </c>
      <c r="H59" s="2">
        <f t="shared" si="0"/>
        <v>47119</v>
      </c>
      <c r="I59">
        <f t="shared" si="1"/>
        <v>-81.680000000000007</v>
      </c>
      <c r="J59">
        <f t="shared" si="2"/>
        <v>1.088451685858852</v>
      </c>
      <c r="K59">
        <f t="shared" si="3"/>
        <v>305.63364376417223</v>
      </c>
      <c r="L59">
        <f t="shared" si="4"/>
        <v>-1.0432888793900048</v>
      </c>
    </row>
    <row r="60" spans="1:12" x14ac:dyDescent="0.3">
      <c r="A60" s="2">
        <v>37536</v>
      </c>
      <c r="B60">
        <v>78.59</v>
      </c>
      <c r="C60">
        <v>-68.59</v>
      </c>
      <c r="D60">
        <v>-69.349999999999895</v>
      </c>
      <c r="F60">
        <v>50770</v>
      </c>
      <c r="G60">
        <v>-81.692741394039999</v>
      </c>
      <c r="H60" s="2">
        <f t="shared" si="0"/>
        <v>47484</v>
      </c>
      <c r="I60">
        <f t="shared" si="1"/>
        <v>-81.680000000000007</v>
      </c>
      <c r="J60">
        <f t="shared" si="2"/>
        <v>1.623431220823401E-4</v>
      </c>
      <c r="K60">
        <f t="shared" si="3"/>
        <v>305.63364376417223</v>
      </c>
      <c r="L60">
        <f t="shared" si="4"/>
        <v>1.274139403999186E-2</v>
      </c>
    </row>
    <row r="61" spans="1:12" x14ac:dyDescent="0.3">
      <c r="A61" s="2">
        <v>37635</v>
      </c>
      <c r="B61">
        <v>76.87</v>
      </c>
      <c r="C61">
        <v>-66.87</v>
      </c>
      <c r="D61">
        <v>-67.63</v>
      </c>
      <c r="F61">
        <v>51135</v>
      </c>
      <c r="G61">
        <v>-82.693244934079999</v>
      </c>
      <c r="H61" s="2">
        <f t="shared" si="0"/>
        <v>47849</v>
      </c>
      <c r="I61">
        <f t="shared" si="1"/>
        <v>-81.680000000000007</v>
      </c>
      <c r="J61">
        <f t="shared" si="2"/>
        <v>1.0266652964387679</v>
      </c>
      <c r="K61">
        <f t="shared" si="3"/>
        <v>305.63364376417223</v>
      </c>
      <c r="L61">
        <f t="shared" si="4"/>
        <v>1.0132449340799923</v>
      </c>
    </row>
    <row r="62" spans="1:12" x14ac:dyDescent="0.3">
      <c r="A62" s="2">
        <v>37732</v>
      </c>
      <c r="B62">
        <v>76.7</v>
      </c>
      <c r="C62">
        <v>-66.7</v>
      </c>
      <c r="D62">
        <v>-67.459999999999894</v>
      </c>
      <c r="F62">
        <v>51500</v>
      </c>
      <c r="G62">
        <v>-83.641830444340002</v>
      </c>
      <c r="H62" s="2">
        <f t="shared" si="0"/>
        <v>48214</v>
      </c>
      <c r="I62">
        <f t="shared" si="1"/>
        <v>-81.680000000000007</v>
      </c>
      <c r="J62">
        <f t="shared" si="2"/>
        <v>3.8487786923392622</v>
      </c>
      <c r="K62">
        <f t="shared" si="3"/>
        <v>305.63364376417223</v>
      </c>
      <c r="L62">
        <f t="shared" si="4"/>
        <v>1.961830444339995</v>
      </c>
    </row>
    <row r="63" spans="1:12" x14ac:dyDescent="0.3">
      <c r="A63" s="2">
        <v>37818</v>
      </c>
      <c r="B63">
        <v>78.760000000000005</v>
      </c>
      <c r="C63">
        <v>-68.760000000000005</v>
      </c>
      <c r="D63">
        <v>-69.52</v>
      </c>
      <c r="F63">
        <v>51866</v>
      </c>
      <c r="G63">
        <v>-84.144989013669999</v>
      </c>
      <c r="H63" s="2">
        <f t="shared" si="0"/>
        <v>48580</v>
      </c>
      <c r="I63">
        <f t="shared" si="1"/>
        <v>-81.680000000000007</v>
      </c>
      <c r="J63">
        <f t="shared" si="2"/>
        <v>6.0761708375137617</v>
      </c>
      <c r="K63">
        <f t="shared" si="3"/>
        <v>305.63364376417223</v>
      </c>
      <c r="L63">
        <f t="shared" si="4"/>
        <v>2.4649890136699923</v>
      </c>
    </row>
    <row r="64" spans="1:12" x14ac:dyDescent="0.3">
      <c r="A64" s="2">
        <v>37910</v>
      </c>
      <c r="B64">
        <v>78.52</v>
      </c>
      <c r="C64">
        <v>-68.52</v>
      </c>
      <c r="D64">
        <v>-69.28</v>
      </c>
      <c r="F64">
        <v>52231</v>
      </c>
      <c r="G64">
        <v>-84.042778015140001</v>
      </c>
      <c r="H64" s="2">
        <f t="shared" si="0"/>
        <v>48945</v>
      </c>
      <c r="I64">
        <f t="shared" si="1"/>
        <v>-81.680000000000007</v>
      </c>
      <c r="J64">
        <f t="shared" si="2"/>
        <v>5.5827199488288928</v>
      </c>
      <c r="K64">
        <f t="shared" si="3"/>
        <v>305.63364376417223</v>
      </c>
      <c r="L64">
        <f t="shared" si="4"/>
        <v>2.3627780151399946</v>
      </c>
    </row>
    <row r="65" spans="1:12" x14ac:dyDescent="0.3">
      <c r="A65" s="2">
        <v>38000</v>
      </c>
      <c r="B65">
        <v>77.540000000000006</v>
      </c>
      <c r="C65">
        <v>-67.540000000000006</v>
      </c>
      <c r="D65">
        <v>-68.3</v>
      </c>
      <c r="F65">
        <v>52596</v>
      </c>
      <c r="G65">
        <v>-83.77082824707</v>
      </c>
      <c r="H65" s="2">
        <f t="shared" si="0"/>
        <v>49310</v>
      </c>
      <c r="I65">
        <f t="shared" si="1"/>
        <v>-81.680000000000007</v>
      </c>
      <c r="J65">
        <f t="shared" si="2"/>
        <v>4.3715627587457799</v>
      </c>
      <c r="K65">
        <f t="shared" si="3"/>
        <v>305.63364376417223</v>
      </c>
      <c r="L65">
        <f t="shared" si="4"/>
        <v>2.090828247069993</v>
      </c>
    </row>
    <row r="66" spans="1:12" x14ac:dyDescent="0.3">
      <c r="A66" s="2">
        <v>38086</v>
      </c>
      <c r="B66">
        <v>77.56</v>
      </c>
      <c r="C66">
        <v>-67.56</v>
      </c>
      <c r="D66">
        <v>-68.319999999999894</v>
      </c>
      <c r="F66">
        <v>52961</v>
      </c>
      <c r="G66">
        <v>-83.49732208252</v>
      </c>
      <c r="H66" s="2">
        <f t="shared" si="0"/>
        <v>49675</v>
      </c>
      <c r="I66">
        <f t="shared" si="1"/>
        <v>-81.680000000000007</v>
      </c>
      <c r="J66">
        <f t="shared" si="2"/>
        <v>3.3026595516148056</v>
      </c>
      <c r="K66">
        <f t="shared" si="3"/>
        <v>305.63364376417223</v>
      </c>
      <c r="L66">
        <f t="shared" si="4"/>
        <v>1.8173220825199934</v>
      </c>
    </row>
    <row r="67" spans="1:12" x14ac:dyDescent="0.3">
      <c r="A67" s="2">
        <v>38174</v>
      </c>
      <c r="B67">
        <v>80.66</v>
      </c>
      <c r="C67">
        <v>-70.66</v>
      </c>
      <c r="D67">
        <v>-71.42</v>
      </c>
      <c r="F67">
        <v>53327</v>
      </c>
      <c r="G67">
        <v>-83.266883850100001</v>
      </c>
      <c r="H67" s="2">
        <f t="shared" si="0"/>
        <v>50041</v>
      </c>
      <c r="I67">
        <f t="shared" si="1"/>
        <v>-81.680000000000007</v>
      </c>
      <c r="J67">
        <f t="shared" si="2"/>
        <v>2.5182003537081807</v>
      </c>
      <c r="K67">
        <f t="shared" si="3"/>
        <v>305.63364376417223</v>
      </c>
      <c r="L67">
        <f t="shared" si="4"/>
        <v>1.5868838500999942</v>
      </c>
    </row>
    <row r="68" spans="1:12" x14ac:dyDescent="0.3">
      <c r="A68" s="2">
        <v>38279</v>
      </c>
      <c r="B68">
        <v>79.400000000000006</v>
      </c>
      <c r="C68">
        <v>-69.400000000000006</v>
      </c>
      <c r="D68">
        <v>-70.16</v>
      </c>
      <c r="F68">
        <v>53692</v>
      </c>
      <c r="G68">
        <v>-83.08918762207</v>
      </c>
      <c r="H68" s="2">
        <f t="shared" ref="H68:H82" si="5">$H$2+F68-$F$2+1</f>
        <v>50406</v>
      </c>
      <c r="I68">
        <f t="shared" ref="I68:I82" si="6">IFERROR(VLOOKUP(H68,A:D,4,FALSE),IFERROR(VLOOKUP(H68,A:D,4),0))</f>
        <v>-81.680000000000007</v>
      </c>
      <c r="J68">
        <f t="shared" si="2"/>
        <v>1.9858097541952815</v>
      </c>
      <c r="K68">
        <f t="shared" si="3"/>
        <v>305.63364376417223</v>
      </c>
      <c r="L68">
        <f t="shared" si="4"/>
        <v>1.409187622069993</v>
      </c>
    </row>
    <row r="69" spans="1:12" x14ac:dyDescent="0.3">
      <c r="A69" s="2">
        <v>38357</v>
      </c>
      <c r="B69">
        <v>78.88</v>
      </c>
      <c r="C69">
        <v>-68.88</v>
      </c>
      <c r="D69">
        <v>-69.64</v>
      </c>
      <c r="F69">
        <v>54057</v>
      </c>
      <c r="G69">
        <v>-82.960983276370001</v>
      </c>
      <c r="H69" s="2">
        <f t="shared" si="5"/>
        <v>50771</v>
      </c>
      <c r="I69">
        <f t="shared" si="6"/>
        <v>-81.680000000000007</v>
      </c>
      <c r="J69">
        <f t="shared" si="2"/>
        <v>1.6409181543396054</v>
      </c>
      <c r="K69">
        <f t="shared" si="3"/>
        <v>305.63364376417223</v>
      </c>
      <c r="L69">
        <f t="shared" si="4"/>
        <v>1.2809832763699944</v>
      </c>
    </row>
    <row r="70" spans="1:12" x14ac:dyDescent="0.3">
      <c r="A70" s="2">
        <v>38476</v>
      </c>
      <c r="B70">
        <v>79.06</v>
      </c>
      <c r="C70">
        <v>-69.06</v>
      </c>
      <c r="D70">
        <v>-69.819999999999894</v>
      </c>
      <c r="F70">
        <v>54422</v>
      </c>
      <c r="G70">
        <v>-82.87654876709</v>
      </c>
      <c r="H70" s="2">
        <f t="shared" si="5"/>
        <v>51136</v>
      </c>
      <c r="I70">
        <f t="shared" si="6"/>
        <v>-81.680000000000007</v>
      </c>
      <c r="J70">
        <f t="shared" si="2"/>
        <v>1.4317289520245828</v>
      </c>
      <c r="K70">
        <f t="shared" si="3"/>
        <v>305.63364376417223</v>
      </c>
      <c r="L70">
        <f t="shared" si="4"/>
        <v>1.1965487670899932</v>
      </c>
    </row>
    <row r="71" spans="1:12" x14ac:dyDescent="0.3">
      <c r="A71" s="2">
        <v>38538</v>
      </c>
      <c r="B71">
        <v>82.81</v>
      </c>
      <c r="C71">
        <v>-72.81</v>
      </c>
      <c r="D71">
        <v>-73.569999999999894</v>
      </c>
      <c r="F71">
        <v>54788</v>
      </c>
      <c r="G71">
        <v>-82.829719543460001</v>
      </c>
      <c r="H71" s="2">
        <f t="shared" si="5"/>
        <v>51502</v>
      </c>
      <c r="I71">
        <f t="shared" si="6"/>
        <v>-81.680000000000007</v>
      </c>
      <c r="J71">
        <f t="shared" si="2"/>
        <v>1.3218550286138582</v>
      </c>
      <c r="K71">
        <f t="shared" si="3"/>
        <v>305.63364376417223</v>
      </c>
      <c r="L71">
        <f t="shared" si="4"/>
        <v>1.1497195434599945</v>
      </c>
    </row>
    <row r="72" spans="1:12" x14ac:dyDescent="0.3">
      <c r="A72" s="2">
        <v>38649</v>
      </c>
      <c r="B72">
        <v>82.64</v>
      </c>
      <c r="C72">
        <v>-72.64</v>
      </c>
      <c r="D72">
        <v>-73.400000000000006</v>
      </c>
      <c r="F72">
        <v>55153</v>
      </c>
      <c r="G72">
        <v>-82.815139770510001</v>
      </c>
      <c r="H72" s="2">
        <f t="shared" si="5"/>
        <v>51867</v>
      </c>
      <c r="I72">
        <f t="shared" si="6"/>
        <v>-81.680000000000007</v>
      </c>
      <c r="J72">
        <f t="shared" si="2"/>
        <v>1.2885422985934822</v>
      </c>
      <c r="K72">
        <f t="shared" si="3"/>
        <v>305.63364376417223</v>
      </c>
      <c r="L72">
        <f t="shared" si="4"/>
        <v>1.1351397705099942</v>
      </c>
    </row>
    <row r="73" spans="1:12" x14ac:dyDescent="0.3">
      <c r="A73" s="2">
        <v>38730</v>
      </c>
      <c r="B73">
        <v>80.67</v>
      </c>
      <c r="C73">
        <v>-70.67</v>
      </c>
      <c r="D73">
        <v>-71.430000000000007</v>
      </c>
      <c r="F73">
        <v>55518</v>
      </c>
      <c r="G73">
        <v>-82.827751159670001</v>
      </c>
      <c r="H73" s="2">
        <f t="shared" si="5"/>
        <v>52232</v>
      </c>
      <c r="I73">
        <f t="shared" si="6"/>
        <v>-81.680000000000007</v>
      </c>
      <c r="J73">
        <f t="shared" si="2"/>
        <v>1.3173327245238162</v>
      </c>
      <c r="K73">
        <f t="shared" si="3"/>
        <v>305.63364376417223</v>
      </c>
      <c r="L73">
        <f t="shared" si="4"/>
        <v>1.1477511596699941</v>
      </c>
    </row>
    <row r="74" spans="1:12" x14ac:dyDescent="0.3">
      <c r="A74" s="2">
        <v>38841</v>
      </c>
      <c r="B74">
        <v>81.790000000000006</v>
      </c>
      <c r="C74">
        <v>-71.790000000000006</v>
      </c>
      <c r="D74">
        <v>-72.55</v>
      </c>
      <c r="F74">
        <v>55883</v>
      </c>
      <c r="G74">
        <v>-82.863143920900001</v>
      </c>
      <c r="H74" s="2">
        <f t="shared" si="5"/>
        <v>52597</v>
      </c>
      <c r="I74">
        <f t="shared" si="6"/>
        <v>-81.680000000000007</v>
      </c>
      <c r="J74">
        <f t="shared" si="2"/>
        <v>1.3998295375626109</v>
      </c>
      <c r="K74">
        <f t="shared" si="3"/>
        <v>305.63364376417223</v>
      </c>
      <c r="L74">
        <f t="shared" si="4"/>
        <v>1.1831439208999939</v>
      </c>
    </row>
    <row r="75" spans="1:12" x14ac:dyDescent="0.3">
      <c r="A75" s="2">
        <v>38953</v>
      </c>
      <c r="B75">
        <v>85.85</v>
      </c>
      <c r="C75">
        <v>-75.849999999999895</v>
      </c>
      <c r="D75">
        <v>-76.61</v>
      </c>
      <c r="F75">
        <v>56249</v>
      </c>
      <c r="G75">
        <v>-82.91822052002</v>
      </c>
      <c r="H75" s="2">
        <f t="shared" si="5"/>
        <v>52963</v>
      </c>
      <c r="I75">
        <f t="shared" si="6"/>
        <v>-81.680000000000007</v>
      </c>
      <c r="J75">
        <f t="shared" ref="J75:J82" si="7">(I75-G75)^2</f>
        <v>1.533190056198583</v>
      </c>
      <c r="K75">
        <f t="shared" ref="K75:K82" si="8">(I75-AVERAGE($I$10:$I$51))^2</f>
        <v>305.63364376417223</v>
      </c>
      <c r="L75">
        <f t="shared" ref="L75:L82" si="9">(I75-G75)</f>
        <v>1.2382205200199934</v>
      </c>
    </row>
    <row r="76" spans="1:12" x14ac:dyDescent="0.3">
      <c r="A76" s="2">
        <v>39063</v>
      </c>
      <c r="B76">
        <v>82.05</v>
      </c>
      <c r="C76">
        <v>-72.05</v>
      </c>
      <c r="D76">
        <v>-72.81</v>
      </c>
      <c r="F76">
        <v>56614</v>
      </c>
      <c r="G76">
        <v>-82.989517211909998</v>
      </c>
      <c r="H76" s="2">
        <f t="shared" si="5"/>
        <v>53328</v>
      </c>
      <c r="I76">
        <f t="shared" si="6"/>
        <v>-81.680000000000007</v>
      </c>
      <c r="J76">
        <f t="shared" si="7"/>
        <v>1.7148353282885171</v>
      </c>
      <c r="K76">
        <f t="shared" si="8"/>
        <v>305.63364376417223</v>
      </c>
      <c r="L76">
        <f t="shared" si="9"/>
        <v>1.3095172119099914</v>
      </c>
    </row>
    <row r="77" spans="1:12" x14ac:dyDescent="0.3">
      <c r="A77" s="2">
        <v>39182</v>
      </c>
      <c r="B77">
        <v>81.78</v>
      </c>
      <c r="C77">
        <v>-71.78</v>
      </c>
      <c r="D77">
        <v>-72.540000000000006</v>
      </c>
      <c r="F77">
        <v>56979</v>
      </c>
      <c r="G77">
        <v>-83.074584960940001</v>
      </c>
      <c r="H77" s="2">
        <f t="shared" si="5"/>
        <v>53693</v>
      </c>
      <c r="I77">
        <f t="shared" si="6"/>
        <v>-81.680000000000007</v>
      </c>
      <c r="J77">
        <f t="shared" si="7"/>
        <v>1.9448672132800053</v>
      </c>
      <c r="K77">
        <f t="shared" si="8"/>
        <v>305.63364376417223</v>
      </c>
      <c r="L77">
        <f t="shared" si="9"/>
        <v>1.3945849609399943</v>
      </c>
    </row>
    <row r="78" spans="1:12" x14ac:dyDescent="0.3">
      <c r="A78" s="2">
        <v>39253</v>
      </c>
      <c r="B78">
        <v>85.73</v>
      </c>
      <c r="C78">
        <v>-75.73</v>
      </c>
      <c r="D78">
        <v>-76.489999999999895</v>
      </c>
      <c r="F78">
        <v>57344</v>
      </c>
      <c r="G78">
        <v>-83.171310424799998</v>
      </c>
      <c r="H78" s="2">
        <f t="shared" si="5"/>
        <v>54058</v>
      </c>
      <c r="I78">
        <f t="shared" si="6"/>
        <v>-81.680000000000007</v>
      </c>
      <c r="J78">
        <f t="shared" si="7"/>
        <v>2.22400678311713</v>
      </c>
      <c r="K78">
        <f t="shared" si="8"/>
        <v>305.63364376417223</v>
      </c>
      <c r="L78">
        <f t="shared" si="9"/>
        <v>1.4913104247999911</v>
      </c>
    </row>
    <row r="79" spans="1:12" x14ac:dyDescent="0.3">
      <c r="A79" s="2">
        <v>39317</v>
      </c>
      <c r="B79">
        <v>86.41</v>
      </c>
      <c r="C79">
        <v>-76.41</v>
      </c>
      <c r="D79">
        <v>-77.17</v>
      </c>
      <c r="F79">
        <v>57710</v>
      </c>
      <c r="G79">
        <v>-83.278129577640001</v>
      </c>
      <c r="H79" s="2">
        <f t="shared" si="5"/>
        <v>54424</v>
      </c>
      <c r="I79">
        <f t="shared" si="6"/>
        <v>-81.680000000000007</v>
      </c>
      <c r="J79">
        <f t="shared" si="7"/>
        <v>2.5540181469277878</v>
      </c>
      <c r="K79">
        <f t="shared" si="8"/>
        <v>305.63364376417223</v>
      </c>
      <c r="L79">
        <f t="shared" si="9"/>
        <v>1.5981295776399946</v>
      </c>
    </row>
    <row r="80" spans="1:12" x14ac:dyDescent="0.3">
      <c r="A80" s="2">
        <v>39367</v>
      </c>
      <c r="B80">
        <v>87.86</v>
      </c>
      <c r="C80">
        <v>-77.86</v>
      </c>
      <c r="D80">
        <v>-78.62</v>
      </c>
      <c r="F80">
        <v>58075</v>
      </c>
      <c r="G80">
        <v>-83.392868041989999</v>
      </c>
      <c r="H80" s="2">
        <f t="shared" si="5"/>
        <v>54789</v>
      </c>
      <c r="I80">
        <f t="shared" si="6"/>
        <v>-81.680000000000007</v>
      </c>
      <c r="J80">
        <f t="shared" si="7"/>
        <v>2.9339169292706297</v>
      </c>
      <c r="K80">
        <f t="shared" si="8"/>
        <v>305.63364376417223</v>
      </c>
      <c r="L80">
        <f t="shared" si="9"/>
        <v>1.7128680419899922</v>
      </c>
    </row>
    <row r="81" spans="1:12" x14ac:dyDescent="0.3">
      <c r="A81" s="2">
        <v>39486</v>
      </c>
      <c r="B81">
        <v>82.84</v>
      </c>
      <c r="C81">
        <v>-72.84</v>
      </c>
      <c r="D81">
        <v>-73.599999999999895</v>
      </c>
      <c r="F81">
        <v>61727</v>
      </c>
      <c r="G81">
        <v>-84.76732635498</v>
      </c>
      <c r="H81" s="2">
        <f t="shared" si="5"/>
        <v>58441</v>
      </c>
      <c r="I81">
        <f t="shared" si="6"/>
        <v>-81.680000000000007</v>
      </c>
      <c r="J81">
        <f t="shared" si="7"/>
        <v>9.5315840221540498</v>
      </c>
      <c r="K81">
        <f t="shared" si="8"/>
        <v>305.63364376417223</v>
      </c>
      <c r="L81">
        <f t="shared" si="9"/>
        <v>3.087326354979993</v>
      </c>
    </row>
    <row r="82" spans="1:12" x14ac:dyDescent="0.3">
      <c r="A82" s="2">
        <v>39547</v>
      </c>
      <c r="B82">
        <v>82.82</v>
      </c>
      <c r="C82">
        <v>-72.819999999999894</v>
      </c>
      <c r="D82">
        <v>-73.58</v>
      </c>
      <c r="F82">
        <v>65380</v>
      </c>
      <c r="G82">
        <v>-86.20555114746</v>
      </c>
      <c r="H82" s="2">
        <f t="shared" si="5"/>
        <v>62094</v>
      </c>
      <c r="I82">
        <f t="shared" si="6"/>
        <v>-81.680000000000007</v>
      </c>
      <c r="J82">
        <f t="shared" si="7"/>
        <v>20.480613188276457</v>
      </c>
      <c r="K82">
        <f t="shared" si="8"/>
        <v>305.63364376417223</v>
      </c>
      <c r="L82">
        <f t="shared" si="9"/>
        <v>4.5255511474599928</v>
      </c>
    </row>
    <row r="83" spans="1:12" x14ac:dyDescent="0.3">
      <c r="A83" s="2">
        <v>39650</v>
      </c>
      <c r="B83">
        <v>88.19</v>
      </c>
      <c r="C83">
        <v>-78.19</v>
      </c>
      <c r="D83">
        <v>-78.95</v>
      </c>
    </row>
    <row r="84" spans="1:12" x14ac:dyDescent="0.3">
      <c r="A84" s="2">
        <v>39728</v>
      </c>
      <c r="B84">
        <v>86.68</v>
      </c>
      <c r="C84">
        <v>-76.680000000000007</v>
      </c>
      <c r="D84">
        <v>-77.44</v>
      </c>
    </row>
    <row r="85" spans="1:12" x14ac:dyDescent="0.3">
      <c r="A85" s="2">
        <v>39835</v>
      </c>
      <c r="B85">
        <v>84.18</v>
      </c>
      <c r="C85">
        <v>-74.180000000000007</v>
      </c>
      <c r="D85">
        <v>-74.94</v>
      </c>
    </row>
    <row r="86" spans="1:12" x14ac:dyDescent="0.3">
      <c r="A86" s="2">
        <v>39906</v>
      </c>
      <c r="B86">
        <v>83.36</v>
      </c>
      <c r="C86">
        <v>-73.36</v>
      </c>
      <c r="D86">
        <v>-74.12</v>
      </c>
    </row>
    <row r="87" spans="1:12" x14ac:dyDescent="0.3">
      <c r="A87" s="2">
        <v>39994</v>
      </c>
      <c r="B87">
        <v>85.21</v>
      </c>
      <c r="C87">
        <v>-75.209999999999894</v>
      </c>
      <c r="D87">
        <v>-75.97</v>
      </c>
    </row>
    <row r="88" spans="1:12" x14ac:dyDescent="0.3">
      <c r="A88" s="2">
        <v>40101</v>
      </c>
      <c r="B88">
        <v>85.65</v>
      </c>
      <c r="C88">
        <v>-75.650000000000006</v>
      </c>
      <c r="D88">
        <v>-76.41</v>
      </c>
    </row>
    <row r="89" spans="1:12" x14ac:dyDescent="0.3">
      <c r="A89" s="2">
        <v>40199</v>
      </c>
      <c r="B89">
        <v>84.88</v>
      </c>
      <c r="C89">
        <v>-74.88</v>
      </c>
      <c r="D89">
        <v>-75.64</v>
      </c>
    </row>
    <row r="90" spans="1:12" x14ac:dyDescent="0.3">
      <c r="A90" s="2">
        <v>40270</v>
      </c>
      <c r="B90">
        <v>84.39</v>
      </c>
      <c r="C90">
        <v>-74.39</v>
      </c>
      <c r="D90">
        <v>-75.150000000000006</v>
      </c>
    </row>
    <row r="91" spans="1:12" x14ac:dyDescent="0.3">
      <c r="A91" s="2">
        <v>40365</v>
      </c>
      <c r="B91">
        <v>90.8</v>
      </c>
      <c r="C91">
        <v>-80.8</v>
      </c>
      <c r="D91">
        <v>-81.56</v>
      </c>
    </row>
    <row r="92" spans="1:12" x14ac:dyDescent="0.3">
      <c r="A92" s="2">
        <v>40464</v>
      </c>
      <c r="B92">
        <v>89.07</v>
      </c>
      <c r="C92">
        <v>-79.069999999999894</v>
      </c>
      <c r="D92">
        <v>-79.83</v>
      </c>
    </row>
    <row r="93" spans="1:12" x14ac:dyDescent="0.3">
      <c r="A93" s="2">
        <v>40547</v>
      </c>
      <c r="B93">
        <v>86.77</v>
      </c>
      <c r="C93">
        <v>-76.77</v>
      </c>
      <c r="D93">
        <v>-77.53</v>
      </c>
    </row>
    <row r="94" spans="1:12" x14ac:dyDescent="0.3">
      <c r="A94" s="2">
        <v>40639</v>
      </c>
      <c r="B94">
        <v>86.2</v>
      </c>
      <c r="C94">
        <v>-76.2</v>
      </c>
      <c r="D94">
        <v>-76.959999999999894</v>
      </c>
    </row>
    <row r="95" spans="1:12" x14ac:dyDescent="0.3">
      <c r="A95" s="2">
        <v>40737</v>
      </c>
      <c r="B95">
        <v>88.86</v>
      </c>
      <c r="C95">
        <v>-78.86</v>
      </c>
      <c r="D95">
        <v>-79.62</v>
      </c>
    </row>
    <row r="96" spans="1:12" x14ac:dyDescent="0.3">
      <c r="A96" s="2">
        <v>40827</v>
      </c>
      <c r="B96">
        <v>88.2</v>
      </c>
      <c r="C96">
        <v>-78.2</v>
      </c>
      <c r="D96">
        <v>-78.959999999999894</v>
      </c>
    </row>
    <row r="97" spans="1:4" x14ac:dyDescent="0.3">
      <c r="A97" s="2">
        <v>40925</v>
      </c>
      <c r="B97">
        <v>87.4</v>
      </c>
      <c r="C97">
        <v>-77.400000000000006</v>
      </c>
      <c r="D97">
        <v>-78.16</v>
      </c>
    </row>
    <row r="98" spans="1:4" x14ac:dyDescent="0.3">
      <c r="A98" s="2">
        <v>41024</v>
      </c>
      <c r="B98">
        <v>88</v>
      </c>
      <c r="C98">
        <v>-78</v>
      </c>
      <c r="D98">
        <v>-78.760000000000005</v>
      </c>
    </row>
    <row r="99" spans="1:4" x14ac:dyDescent="0.3">
      <c r="A99" s="2">
        <v>41099</v>
      </c>
      <c r="B99">
        <v>91.45</v>
      </c>
      <c r="C99">
        <v>-81.45</v>
      </c>
      <c r="D99">
        <v>-82.21</v>
      </c>
    </row>
    <row r="100" spans="1:4" x14ac:dyDescent="0.3">
      <c r="A100" s="2">
        <v>41184</v>
      </c>
      <c r="B100">
        <v>90.14</v>
      </c>
      <c r="C100">
        <v>-80.14</v>
      </c>
      <c r="D100">
        <v>-80.900000000000006</v>
      </c>
    </row>
    <row r="101" spans="1:4" x14ac:dyDescent="0.3">
      <c r="A101" s="2">
        <v>41303</v>
      </c>
      <c r="B101">
        <v>88.04</v>
      </c>
      <c r="C101">
        <v>-78.040000000000006</v>
      </c>
      <c r="D101">
        <v>-78.8</v>
      </c>
    </row>
    <row r="102" spans="1:4" x14ac:dyDescent="0.3">
      <c r="A102" s="2">
        <v>41372</v>
      </c>
      <c r="B102">
        <v>87.5</v>
      </c>
      <c r="C102">
        <v>-77.5</v>
      </c>
      <c r="D102">
        <v>-78.260000000000005</v>
      </c>
    </row>
    <row r="103" spans="1:4" x14ac:dyDescent="0.3">
      <c r="A103" s="2">
        <v>41471</v>
      </c>
      <c r="B103">
        <v>89.45</v>
      </c>
      <c r="C103">
        <v>-79.45</v>
      </c>
      <c r="D103">
        <v>-80.209999999999894</v>
      </c>
    </row>
    <row r="104" spans="1:4" x14ac:dyDescent="0.3">
      <c r="A104" s="2">
        <v>41568</v>
      </c>
      <c r="B104">
        <v>90.11</v>
      </c>
      <c r="C104">
        <v>-80.11</v>
      </c>
      <c r="D104">
        <v>-80.87</v>
      </c>
    </row>
    <row r="105" spans="1:4" x14ac:dyDescent="0.3">
      <c r="A105" s="2">
        <v>41654</v>
      </c>
      <c r="B105">
        <v>88.08</v>
      </c>
      <c r="C105">
        <v>-78.08</v>
      </c>
      <c r="D105">
        <v>-78.84</v>
      </c>
    </row>
    <row r="106" spans="1:4" x14ac:dyDescent="0.3">
      <c r="A106" s="2">
        <v>41738</v>
      </c>
      <c r="B106">
        <v>88.1</v>
      </c>
      <c r="C106">
        <v>-78.099999999999895</v>
      </c>
      <c r="D106">
        <v>-78.86</v>
      </c>
    </row>
    <row r="107" spans="1:4" x14ac:dyDescent="0.3">
      <c r="A107" s="2">
        <v>41842</v>
      </c>
      <c r="B107">
        <v>90.72</v>
      </c>
      <c r="C107">
        <v>-80.72</v>
      </c>
      <c r="D107">
        <v>-81.48</v>
      </c>
    </row>
    <row r="108" spans="1:4" x14ac:dyDescent="0.3">
      <c r="A108" s="2">
        <v>41919</v>
      </c>
      <c r="B108">
        <v>90.05</v>
      </c>
      <c r="C108">
        <v>-80.05</v>
      </c>
      <c r="D108">
        <v>-80.81</v>
      </c>
    </row>
    <row r="109" spans="1:4" x14ac:dyDescent="0.3">
      <c r="A109" s="2">
        <v>42032</v>
      </c>
      <c r="B109">
        <v>88.91</v>
      </c>
      <c r="C109">
        <v>-78.91</v>
      </c>
      <c r="D109">
        <v>-79.67</v>
      </c>
    </row>
    <row r="110" spans="1:4" x14ac:dyDescent="0.3">
      <c r="A110" s="2">
        <v>42109</v>
      </c>
      <c r="B110">
        <v>88.93</v>
      </c>
      <c r="C110">
        <v>-78.930000000000007</v>
      </c>
      <c r="D110">
        <v>-79.69</v>
      </c>
    </row>
    <row r="111" spans="1:4" x14ac:dyDescent="0.3">
      <c r="A111" s="2">
        <v>42191</v>
      </c>
      <c r="B111">
        <v>90.64</v>
      </c>
      <c r="C111">
        <v>-80.64</v>
      </c>
      <c r="D111">
        <v>-81.400000000000006</v>
      </c>
    </row>
    <row r="112" spans="1:4" x14ac:dyDescent="0.3">
      <c r="A112" s="2">
        <v>42291</v>
      </c>
      <c r="B112">
        <v>90.75</v>
      </c>
      <c r="C112">
        <v>-80.75</v>
      </c>
      <c r="D112">
        <v>-81.510000000000005</v>
      </c>
    </row>
    <row r="113" spans="1:4" x14ac:dyDescent="0.3">
      <c r="A113" s="2">
        <v>42451</v>
      </c>
      <c r="B113">
        <v>88.78</v>
      </c>
      <c r="C113">
        <v>-78.78</v>
      </c>
      <c r="D113">
        <v>-79.540000000000006</v>
      </c>
    </row>
    <row r="114" spans="1:4" x14ac:dyDescent="0.3">
      <c r="A114" s="2">
        <v>42486</v>
      </c>
      <c r="B114">
        <v>90.03</v>
      </c>
      <c r="C114">
        <v>-80.03</v>
      </c>
      <c r="D114">
        <v>-80.790000000000006</v>
      </c>
    </row>
    <row r="115" spans="1:4" x14ac:dyDescent="0.3">
      <c r="A115" s="2">
        <v>42579</v>
      </c>
      <c r="B115">
        <v>92.22</v>
      </c>
      <c r="C115">
        <v>-82.22</v>
      </c>
      <c r="D115">
        <v>-82.98</v>
      </c>
    </row>
    <row r="116" spans="1:4" x14ac:dyDescent="0.3">
      <c r="A116" s="2">
        <v>42663</v>
      </c>
      <c r="B116">
        <v>91.66</v>
      </c>
      <c r="C116">
        <v>-81.66</v>
      </c>
      <c r="D116">
        <v>-82.42</v>
      </c>
    </row>
    <row r="117" spans="1:4" x14ac:dyDescent="0.3">
      <c r="A117" s="2">
        <v>42899</v>
      </c>
      <c r="B117">
        <v>91.02</v>
      </c>
      <c r="C117">
        <v>-81.02</v>
      </c>
      <c r="D117">
        <v>-81.78</v>
      </c>
    </row>
    <row r="118" spans="1:4" x14ac:dyDescent="0.3">
      <c r="A118" s="2">
        <v>42947</v>
      </c>
      <c r="B118">
        <v>92.12</v>
      </c>
      <c r="C118">
        <v>-82.12</v>
      </c>
      <c r="D118">
        <v>-82.88</v>
      </c>
    </row>
    <row r="119" spans="1:4" x14ac:dyDescent="0.3">
      <c r="A119" s="2">
        <v>43059</v>
      </c>
      <c r="B119">
        <v>91.49</v>
      </c>
      <c r="C119">
        <v>-81.489999999999895</v>
      </c>
      <c r="D119">
        <v>-82.25</v>
      </c>
    </row>
    <row r="120" spans="1:4" x14ac:dyDescent="0.3">
      <c r="A120" s="2">
        <v>43147</v>
      </c>
      <c r="B120">
        <v>90.84</v>
      </c>
      <c r="C120">
        <v>-80.84</v>
      </c>
      <c r="D120">
        <v>-81.599999999999895</v>
      </c>
    </row>
    <row r="121" spans="1:4" x14ac:dyDescent="0.3">
      <c r="A121" s="2">
        <v>43216</v>
      </c>
      <c r="B121">
        <v>90</v>
      </c>
      <c r="C121">
        <v>-80</v>
      </c>
      <c r="D121">
        <v>-80.760000000000005</v>
      </c>
    </row>
    <row r="122" spans="1:4" x14ac:dyDescent="0.3">
      <c r="A122" s="2">
        <v>43313</v>
      </c>
      <c r="B122">
        <v>93.05</v>
      </c>
      <c r="C122">
        <v>-83.05</v>
      </c>
      <c r="D122">
        <v>-83.81</v>
      </c>
    </row>
    <row r="123" spans="1:4" x14ac:dyDescent="0.3">
      <c r="A123" s="2">
        <v>43433</v>
      </c>
      <c r="B123">
        <v>91.27</v>
      </c>
      <c r="C123">
        <v>-81.27</v>
      </c>
      <c r="D123">
        <v>-82.03</v>
      </c>
    </row>
    <row r="124" spans="1:4" x14ac:dyDescent="0.3">
      <c r="A124" s="2">
        <v>43565</v>
      </c>
      <c r="B124">
        <v>89.05</v>
      </c>
      <c r="C124">
        <v>-79.05</v>
      </c>
      <c r="D124">
        <v>-79.81</v>
      </c>
    </row>
    <row r="125" spans="1:4" x14ac:dyDescent="0.3">
      <c r="A125" s="2">
        <v>43663</v>
      </c>
      <c r="B125">
        <v>92.72</v>
      </c>
      <c r="C125">
        <v>-82.72</v>
      </c>
      <c r="D125">
        <v>-83.48</v>
      </c>
    </row>
    <row r="126" spans="1:4" x14ac:dyDescent="0.3">
      <c r="A126" s="2">
        <v>43773</v>
      </c>
      <c r="B126">
        <v>92.52</v>
      </c>
      <c r="C126">
        <v>-82.52</v>
      </c>
      <c r="D126">
        <v>-83.28</v>
      </c>
    </row>
    <row r="127" spans="1:4" x14ac:dyDescent="0.3">
      <c r="A127" s="2">
        <v>43860</v>
      </c>
      <c r="B127">
        <v>90.9</v>
      </c>
      <c r="C127">
        <v>-80.900000000000006</v>
      </c>
      <c r="D127">
        <v>-81.66</v>
      </c>
    </row>
    <row r="128" spans="1:4" x14ac:dyDescent="0.3">
      <c r="A128" s="2">
        <v>44140</v>
      </c>
      <c r="B128">
        <v>90.89</v>
      </c>
      <c r="C128">
        <v>-80.89</v>
      </c>
      <c r="D128">
        <v>-81.650000000000006</v>
      </c>
    </row>
    <row r="129" spans="1:4" x14ac:dyDescent="0.3">
      <c r="A129" s="2">
        <v>44293</v>
      </c>
      <c r="B129">
        <v>89.57</v>
      </c>
      <c r="C129">
        <v>-79.569999999999894</v>
      </c>
      <c r="D129">
        <v>-80.33</v>
      </c>
    </row>
    <row r="130" spans="1:4" x14ac:dyDescent="0.3">
      <c r="A130" s="2">
        <v>44435</v>
      </c>
      <c r="B130">
        <v>92.63</v>
      </c>
      <c r="C130">
        <v>-82.63</v>
      </c>
      <c r="D130">
        <v>-83.39</v>
      </c>
    </row>
    <row r="131" spans="1:4" x14ac:dyDescent="0.3">
      <c r="A131" s="2">
        <v>44523</v>
      </c>
      <c r="B131">
        <v>91.58</v>
      </c>
      <c r="C131">
        <v>-81.58</v>
      </c>
      <c r="D131">
        <v>-82.34</v>
      </c>
    </row>
    <row r="132" spans="1:4" x14ac:dyDescent="0.3">
      <c r="A132" s="2">
        <v>44593</v>
      </c>
      <c r="B132">
        <v>90.92</v>
      </c>
      <c r="C132">
        <v>-80.92</v>
      </c>
      <c r="D132">
        <v>-81.680000000000007</v>
      </c>
    </row>
  </sheetData>
  <pageMargins left="0.7" right="0.7" top="0.75" bottom="0.75" header="0.3" footer="0.3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E950D1-C04F-4B4B-96D9-1E0AD06F62F3}">
  <dimension ref="A1:O719"/>
  <sheetViews>
    <sheetView workbookViewId="0">
      <selection activeCell="M6" sqref="M6"/>
    </sheetView>
  </sheetViews>
  <sheetFormatPr defaultRowHeight="14.4" x14ac:dyDescent="0.3"/>
  <cols>
    <col min="1" max="1" width="10.5546875" bestFit="1" customWidth="1"/>
  </cols>
  <sheetData>
    <row r="1" spans="1:15" s="1" customFormat="1" x14ac:dyDescent="0.3">
      <c r="A1" s="1" t="s">
        <v>0</v>
      </c>
      <c r="B1" s="1" t="s">
        <v>1</v>
      </c>
      <c r="C1" s="1" t="s">
        <v>2</v>
      </c>
      <c r="D1" s="1" t="s">
        <v>3</v>
      </c>
    </row>
    <row r="2" spans="1:15" x14ac:dyDescent="0.3">
      <c r="A2" s="2">
        <v>24646</v>
      </c>
      <c r="B2">
        <v>94</v>
      </c>
      <c r="C2">
        <v>-4</v>
      </c>
      <c r="D2">
        <v>-4.76</v>
      </c>
      <c r="F2">
        <v>3288</v>
      </c>
      <c r="G2">
        <v>31.20378112793</v>
      </c>
      <c r="H2" s="2">
        <v>1</v>
      </c>
      <c r="I2">
        <f>IFERROR(VLOOKUP(H2,$A$2:$D$542,4,FALSE),IFERROR(VLOOKUP(H2,$A$2:$D$542,4),0))</f>
        <v>0</v>
      </c>
      <c r="K2">
        <f>MAX(D:D)</f>
        <v>-4.76</v>
      </c>
    </row>
    <row r="3" spans="1:15" x14ac:dyDescent="0.3">
      <c r="A3" s="2">
        <v>24750</v>
      </c>
      <c r="B3">
        <v>96.82</v>
      </c>
      <c r="C3">
        <v>-6.82</v>
      </c>
      <c r="D3">
        <v>-7.58</v>
      </c>
      <c r="F3">
        <v>10958</v>
      </c>
      <c r="G3">
        <v>29.901836395263999</v>
      </c>
      <c r="H3" s="2">
        <f>$H$2+F3-$F$2+1</f>
        <v>7672</v>
      </c>
      <c r="I3">
        <f>IFERROR(VLOOKUP(H3,A:D,4,FALSE),IFERROR(VLOOKUP(H3,A:D,4),0))</f>
        <v>0</v>
      </c>
      <c r="K3">
        <f>MIN(D:D)</f>
        <v>-65.91</v>
      </c>
    </row>
    <row r="4" spans="1:15" x14ac:dyDescent="0.3">
      <c r="A4" s="2">
        <v>24755</v>
      </c>
      <c r="B4">
        <v>96.72</v>
      </c>
      <c r="C4">
        <v>-6.72</v>
      </c>
      <c r="D4">
        <v>-7.48</v>
      </c>
      <c r="F4">
        <v>17897</v>
      </c>
      <c r="G4">
        <v>27.535587310791001</v>
      </c>
      <c r="H4" s="2">
        <f t="shared" ref="H4:H67" si="0">$H$2+F4-$F$2+1</f>
        <v>14611</v>
      </c>
      <c r="I4">
        <f t="shared" ref="I4:I67" si="1">IFERROR(VLOOKUP(H4,A:D,4,FALSE),IFERROR(VLOOKUP(H4,A:D,4),0))</f>
        <v>0</v>
      </c>
      <c r="L4" t="s">
        <v>9</v>
      </c>
      <c r="M4" t="s">
        <v>10</v>
      </c>
      <c r="N4" t="s">
        <v>11</v>
      </c>
      <c r="O4" t="s">
        <v>12</v>
      </c>
    </row>
    <row r="5" spans="1:15" x14ac:dyDescent="0.3">
      <c r="A5" s="2">
        <v>24760</v>
      </c>
      <c r="B5">
        <v>96.8</v>
      </c>
      <c r="C5">
        <v>-6.8</v>
      </c>
      <c r="D5">
        <v>-7.56</v>
      </c>
      <c r="F5">
        <v>20089</v>
      </c>
      <c r="G5">
        <v>24.791284561156999</v>
      </c>
      <c r="H5" s="2">
        <f t="shared" si="0"/>
        <v>16803</v>
      </c>
      <c r="I5">
        <f t="shared" si="1"/>
        <v>0</v>
      </c>
      <c r="K5">
        <f>CORREL(G9:G51,I9:I51)^2</f>
        <v>0.96356852622031508</v>
      </c>
      <c r="L5">
        <f>1-(SUM(J9:J51)/SUM(K9:K51))</f>
        <v>0.94947681678141005</v>
      </c>
      <c r="M5">
        <f>SUM(L9:L51)*100/SUM(I9:I51)</f>
        <v>3.83569255258598</v>
      </c>
      <c r="N5">
        <f>SQRT(SUM(J10:J51))/COUNT(J10:J51)</f>
        <v>0.49213599460891383</v>
      </c>
      <c r="O5">
        <f>N5/_xlfn.STDEV.S(I10:I51)</f>
        <v>3.4468104129113837E-2</v>
      </c>
    </row>
    <row r="6" spans="1:15" x14ac:dyDescent="0.3">
      <c r="A6" s="2">
        <v>24765</v>
      </c>
      <c r="B6">
        <v>97.27</v>
      </c>
      <c r="C6">
        <v>-7.27</v>
      </c>
      <c r="D6">
        <v>-8.0299999999999905</v>
      </c>
      <c r="F6">
        <v>22646</v>
      </c>
      <c r="G6">
        <v>19.96678352356</v>
      </c>
      <c r="H6" s="2">
        <f t="shared" si="0"/>
        <v>19360</v>
      </c>
      <c r="I6">
        <f t="shared" si="1"/>
        <v>0</v>
      </c>
      <c r="K6">
        <f>RSQ(G9:G51,I9:I51)</f>
        <v>0.96356852622031508</v>
      </c>
    </row>
    <row r="7" spans="1:15" x14ac:dyDescent="0.3">
      <c r="A7" s="2">
        <v>24770</v>
      </c>
      <c r="B7">
        <v>96.9</v>
      </c>
      <c r="C7">
        <v>-6.9</v>
      </c>
      <c r="D7">
        <v>-7.66</v>
      </c>
      <c r="F7">
        <v>24472</v>
      </c>
      <c r="G7">
        <v>15.472253799438</v>
      </c>
      <c r="H7" s="2">
        <f t="shared" si="0"/>
        <v>21186</v>
      </c>
      <c r="I7">
        <f t="shared" si="1"/>
        <v>0</v>
      </c>
    </row>
    <row r="8" spans="1:15" x14ac:dyDescent="0.3">
      <c r="A8" s="2">
        <v>24776</v>
      </c>
      <c r="B8">
        <v>97.1</v>
      </c>
      <c r="C8">
        <v>-7.1</v>
      </c>
      <c r="D8">
        <v>-7.86</v>
      </c>
      <c r="F8">
        <v>27029</v>
      </c>
      <c r="G8">
        <v>7.1474046707153001</v>
      </c>
      <c r="H8" s="2">
        <f t="shared" si="0"/>
        <v>23743</v>
      </c>
      <c r="I8">
        <f t="shared" si="1"/>
        <v>0</v>
      </c>
    </row>
    <row r="9" spans="1:15" x14ac:dyDescent="0.3">
      <c r="A9" s="2">
        <v>24781</v>
      </c>
      <c r="B9">
        <v>97.02</v>
      </c>
      <c r="C9">
        <v>-7.02</v>
      </c>
      <c r="D9">
        <v>-7.78</v>
      </c>
      <c r="F9">
        <v>28124</v>
      </c>
      <c r="G9">
        <v>0.76439779996870005</v>
      </c>
      <c r="H9" s="2">
        <f t="shared" si="0"/>
        <v>24838</v>
      </c>
      <c r="I9">
        <f t="shared" si="1"/>
        <v>-7.55</v>
      </c>
      <c r="J9">
        <f>(I9-G9)^2</f>
        <v>69.129210776124367</v>
      </c>
      <c r="K9">
        <f>(I9-AVERAGE($I$10:$I$51))^2</f>
        <v>1466.197034240362</v>
      </c>
      <c r="L9">
        <f>(I9-G9)</f>
        <v>-8.3143977999687007</v>
      </c>
    </row>
    <row r="10" spans="1:15" x14ac:dyDescent="0.3">
      <c r="A10" s="2">
        <v>24786</v>
      </c>
      <c r="B10">
        <v>97.28</v>
      </c>
      <c r="C10">
        <v>-7.28</v>
      </c>
      <c r="D10">
        <v>-8.0399999999999903</v>
      </c>
      <c r="F10">
        <v>29951</v>
      </c>
      <c r="G10">
        <v>-10.25640296936</v>
      </c>
      <c r="H10" s="2">
        <f t="shared" si="0"/>
        <v>26665</v>
      </c>
      <c r="I10">
        <f t="shared" si="1"/>
        <v>-16.940000000000001</v>
      </c>
      <c r="J10">
        <f t="shared" ref="J10:J73" si="2">(I10-G10)^2</f>
        <v>44.670469267979847</v>
      </c>
      <c r="K10">
        <f>(I10-AVERAGE($I$10:$I$51))^2</f>
        <v>835.26504852607616</v>
      </c>
      <c r="L10">
        <f t="shared" ref="L10:L73" si="3">(I10-G10)</f>
        <v>-6.6835970306400014</v>
      </c>
    </row>
    <row r="11" spans="1:15" x14ac:dyDescent="0.3">
      <c r="A11" s="2">
        <v>24791</v>
      </c>
      <c r="B11">
        <v>97.17</v>
      </c>
      <c r="C11">
        <v>-7.17</v>
      </c>
      <c r="D11">
        <v>-7.93</v>
      </c>
      <c r="F11">
        <v>31777</v>
      </c>
      <c r="G11">
        <v>-20.527463912959998</v>
      </c>
      <c r="H11" s="2">
        <f t="shared" si="0"/>
        <v>28491</v>
      </c>
      <c r="I11">
        <f t="shared" si="1"/>
        <v>-25.74</v>
      </c>
      <c r="J11">
        <f t="shared" si="2"/>
        <v>27.170532458694275</v>
      </c>
      <c r="K11">
        <f t="shared" ref="K11:K73" si="4">(I11-AVERAGE($I$10:$I$51))^2</f>
        <v>404.04828662131467</v>
      </c>
      <c r="L11">
        <f t="shared" si="3"/>
        <v>-5.2125360870400002</v>
      </c>
    </row>
    <row r="12" spans="1:15" x14ac:dyDescent="0.3">
      <c r="A12" s="2">
        <v>24796</v>
      </c>
      <c r="B12">
        <v>97.05</v>
      </c>
      <c r="C12">
        <v>-7.05</v>
      </c>
      <c r="D12">
        <v>-7.81</v>
      </c>
      <c r="F12">
        <v>33238</v>
      </c>
      <c r="G12">
        <v>-26.973918914790001</v>
      </c>
      <c r="H12" s="2">
        <f t="shared" si="0"/>
        <v>29952</v>
      </c>
      <c r="I12">
        <f t="shared" si="1"/>
        <v>-25.17</v>
      </c>
      <c r="J12">
        <f t="shared" si="2"/>
        <v>3.2541234511371302</v>
      </c>
      <c r="K12">
        <f t="shared" si="4"/>
        <v>427.28827233560025</v>
      </c>
      <c r="L12">
        <f t="shared" si="3"/>
        <v>1.8039189147899997</v>
      </c>
    </row>
    <row r="13" spans="1:15" x14ac:dyDescent="0.3">
      <c r="A13" s="2">
        <v>24801</v>
      </c>
      <c r="B13">
        <v>96.92</v>
      </c>
      <c r="C13">
        <v>-6.92</v>
      </c>
      <c r="D13">
        <v>-7.68</v>
      </c>
      <c r="F13">
        <v>33603</v>
      </c>
      <c r="G13">
        <v>-27.639614105220002</v>
      </c>
      <c r="H13" s="2">
        <f t="shared" si="0"/>
        <v>30317</v>
      </c>
      <c r="I13">
        <f t="shared" si="1"/>
        <v>-26.62</v>
      </c>
      <c r="J13">
        <f t="shared" si="2"/>
        <v>1.0396129235635823</v>
      </c>
      <c r="K13">
        <f t="shared" si="4"/>
        <v>369.44501043083841</v>
      </c>
      <c r="L13">
        <f t="shared" si="3"/>
        <v>1.0196141052200005</v>
      </c>
    </row>
    <row r="14" spans="1:15" x14ac:dyDescent="0.3">
      <c r="A14" s="2">
        <v>24806</v>
      </c>
      <c r="B14">
        <v>96.93</v>
      </c>
      <c r="C14">
        <v>-6.93</v>
      </c>
      <c r="D14">
        <v>-7.69</v>
      </c>
      <c r="F14">
        <v>33968</v>
      </c>
      <c r="G14">
        <v>-28.470552444460001</v>
      </c>
      <c r="H14" s="2">
        <f t="shared" si="0"/>
        <v>30682</v>
      </c>
      <c r="I14">
        <f t="shared" si="1"/>
        <v>-24.43</v>
      </c>
      <c r="J14">
        <f t="shared" si="2"/>
        <v>16.32606405643169</v>
      </c>
      <c r="K14">
        <f t="shared" si="4"/>
        <v>458.42888185940978</v>
      </c>
      <c r="L14">
        <f t="shared" si="3"/>
        <v>4.0405524444600012</v>
      </c>
    </row>
    <row r="15" spans="1:15" x14ac:dyDescent="0.3">
      <c r="A15" s="2">
        <v>24811</v>
      </c>
      <c r="B15">
        <v>96.99</v>
      </c>
      <c r="C15">
        <v>-6.99</v>
      </c>
      <c r="D15">
        <v>-7.75</v>
      </c>
      <c r="F15">
        <v>34334</v>
      </c>
      <c r="G15">
        <v>-29.4151096344</v>
      </c>
      <c r="H15" s="2">
        <f t="shared" si="0"/>
        <v>31048</v>
      </c>
      <c r="I15">
        <f t="shared" si="1"/>
        <v>-28.31</v>
      </c>
      <c r="J15">
        <f t="shared" si="2"/>
        <v>1.221267304043705</v>
      </c>
      <c r="K15">
        <f t="shared" si="4"/>
        <v>307.33429138321947</v>
      </c>
      <c r="L15">
        <f t="shared" si="3"/>
        <v>1.1051096344000015</v>
      </c>
    </row>
    <row r="16" spans="1:15" x14ac:dyDescent="0.3">
      <c r="A16" s="2">
        <v>24816</v>
      </c>
      <c r="B16">
        <v>96.95</v>
      </c>
      <c r="C16">
        <v>-6.95</v>
      </c>
      <c r="D16">
        <v>-7.71</v>
      </c>
      <c r="F16">
        <v>34699</v>
      </c>
      <c r="G16">
        <v>-30.37844467163</v>
      </c>
      <c r="H16" s="2">
        <f t="shared" si="0"/>
        <v>31413</v>
      </c>
      <c r="I16">
        <f t="shared" si="1"/>
        <v>-29.54</v>
      </c>
      <c r="J16">
        <f t="shared" si="2"/>
        <v>0.70298946738473933</v>
      </c>
      <c r="K16">
        <f t="shared" si="4"/>
        <v>265.72104852607663</v>
      </c>
      <c r="L16">
        <f t="shared" si="3"/>
        <v>0.83844467163000047</v>
      </c>
    </row>
    <row r="17" spans="1:12" x14ac:dyDescent="0.3">
      <c r="A17" s="2">
        <v>24821</v>
      </c>
      <c r="B17">
        <v>96.8</v>
      </c>
      <c r="C17">
        <v>-6.8</v>
      </c>
      <c r="D17">
        <v>-7.56</v>
      </c>
      <c r="F17">
        <v>35064</v>
      </c>
      <c r="G17">
        <v>-31.550989151</v>
      </c>
      <c r="H17" s="2">
        <f t="shared" si="0"/>
        <v>31778</v>
      </c>
      <c r="I17">
        <f t="shared" si="1"/>
        <v>-31.43</v>
      </c>
      <c r="J17">
        <f t="shared" si="2"/>
        <v>1.4638374659700765E-2</v>
      </c>
      <c r="K17">
        <f t="shared" si="4"/>
        <v>207.67554852607668</v>
      </c>
      <c r="L17">
        <f t="shared" si="3"/>
        <v>0.12098915099999985</v>
      </c>
    </row>
    <row r="18" spans="1:12" x14ac:dyDescent="0.3">
      <c r="A18" s="2">
        <v>24826</v>
      </c>
      <c r="B18">
        <v>96.99</v>
      </c>
      <c r="C18">
        <v>-6.99</v>
      </c>
      <c r="D18">
        <v>-7.75</v>
      </c>
      <c r="F18">
        <v>35429</v>
      </c>
      <c r="G18">
        <v>-32.592254638669999</v>
      </c>
      <c r="H18" s="2">
        <f t="shared" si="0"/>
        <v>32143</v>
      </c>
      <c r="I18">
        <f t="shared" si="1"/>
        <v>-32.51</v>
      </c>
      <c r="J18">
        <f t="shared" si="2"/>
        <v>6.7658255827324496E-3</v>
      </c>
      <c r="K18">
        <f t="shared" si="4"/>
        <v>177.7142913832196</v>
      </c>
      <c r="L18">
        <f t="shared" si="3"/>
        <v>8.2254638670001157E-2</v>
      </c>
    </row>
    <row r="19" spans="1:12" x14ac:dyDescent="0.3">
      <c r="A19" s="2">
        <v>24831</v>
      </c>
      <c r="B19">
        <v>96.97</v>
      </c>
      <c r="C19">
        <v>-6.97</v>
      </c>
      <c r="D19">
        <v>-7.73</v>
      </c>
      <c r="F19">
        <v>35795</v>
      </c>
      <c r="G19">
        <v>-33.344287872309998</v>
      </c>
      <c r="H19" s="2">
        <f t="shared" si="0"/>
        <v>32509</v>
      </c>
      <c r="I19">
        <f t="shared" si="1"/>
        <v>-32.06</v>
      </c>
      <c r="J19">
        <f t="shared" si="2"/>
        <v>1.649395338962536</v>
      </c>
      <c r="K19">
        <f t="shared" si="4"/>
        <v>189.91464852607663</v>
      </c>
      <c r="L19">
        <f t="shared" si="3"/>
        <v>1.2842878723099957</v>
      </c>
    </row>
    <row r="20" spans="1:12" x14ac:dyDescent="0.3">
      <c r="A20" s="2">
        <v>24837</v>
      </c>
      <c r="B20">
        <v>96.79</v>
      </c>
      <c r="C20">
        <v>-6.79</v>
      </c>
      <c r="D20">
        <v>-7.55</v>
      </c>
      <c r="F20">
        <v>36160</v>
      </c>
      <c r="G20">
        <v>-33.88332748413</v>
      </c>
      <c r="H20" s="2">
        <f t="shared" si="0"/>
        <v>32874</v>
      </c>
      <c r="I20">
        <f t="shared" si="1"/>
        <v>-31.38</v>
      </c>
      <c r="J20">
        <f t="shared" si="2"/>
        <v>6.2666484928006385</v>
      </c>
      <c r="K20">
        <f t="shared" si="4"/>
        <v>209.11914376417195</v>
      </c>
      <c r="L20">
        <f t="shared" si="3"/>
        <v>2.5033274841300006</v>
      </c>
    </row>
    <row r="21" spans="1:12" x14ac:dyDescent="0.3">
      <c r="A21" s="2">
        <v>24842</v>
      </c>
      <c r="B21">
        <v>96.36</v>
      </c>
      <c r="C21">
        <v>-6.36</v>
      </c>
      <c r="D21">
        <v>-7.12</v>
      </c>
      <c r="F21">
        <v>36525</v>
      </c>
      <c r="G21">
        <v>-34.81435394287</v>
      </c>
      <c r="H21" s="2">
        <f t="shared" si="0"/>
        <v>33239</v>
      </c>
      <c r="I21">
        <f t="shared" si="1"/>
        <v>-32.130000000000003</v>
      </c>
      <c r="J21">
        <f t="shared" si="2"/>
        <v>7.2057560906016986</v>
      </c>
      <c r="K21">
        <f t="shared" si="4"/>
        <v>187.99021519274328</v>
      </c>
      <c r="L21">
        <f t="shared" si="3"/>
        <v>2.684353942869997</v>
      </c>
    </row>
    <row r="22" spans="1:12" x14ac:dyDescent="0.3">
      <c r="A22" s="2">
        <v>24847</v>
      </c>
      <c r="B22">
        <v>96.56</v>
      </c>
      <c r="C22">
        <v>-6.56</v>
      </c>
      <c r="D22">
        <v>-7.32</v>
      </c>
      <c r="F22">
        <v>36890</v>
      </c>
      <c r="G22">
        <v>-36.050811767580001</v>
      </c>
      <c r="H22" s="2">
        <f t="shared" si="0"/>
        <v>33604</v>
      </c>
      <c r="I22">
        <f t="shared" si="1"/>
        <v>-36.26</v>
      </c>
      <c r="J22">
        <f t="shared" si="2"/>
        <v>4.3759716583002761E-2</v>
      </c>
      <c r="K22">
        <f t="shared" si="4"/>
        <v>91.794648526076855</v>
      </c>
      <c r="L22">
        <f t="shared" si="3"/>
        <v>-0.20918823241999718</v>
      </c>
    </row>
    <row r="23" spans="1:12" x14ac:dyDescent="0.3">
      <c r="A23" s="2">
        <v>24852</v>
      </c>
      <c r="B23">
        <v>96.31</v>
      </c>
      <c r="C23">
        <v>-6.31</v>
      </c>
      <c r="D23">
        <v>-7.07</v>
      </c>
      <c r="F23">
        <v>37256</v>
      </c>
      <c r="G23">
        <v>-37.108963012700002</v>
      </c>
      <c r="H23" s="2">
        <f t="shared" si="0"/>
        <v>33970</v>
      </c>
      <c r="I23">
        <f t="shared" si="1"/>
        <v>-35.46</v>
      </c>
      <c r="J23">
        <f t="shared" si="2"/>
        <v>2.7190790172526644</v>
      </c>
      <c r="K23">
        <f t="shared" si="4"/>
        <v>107.76417233560058</v>
      </c>
      <c r="L23">
        <f t="shared" si="3"/>
        <v>1.6489630127000012</v>
      </c>
    </row>
    <row r="24" spans="1:12" x14ac:dyDescent="0.3">
      <c r="A24" s="2">
        <v>24857</v>
      </c>
      <c r="B24">
        <v>96.16</v>
      </c>
      <c r="C24">
        <v>-6.16</v>
      </c>
      <c r="D24">
        <v>-6.92</v>
      </c>
      <c r="F24">
        <v>37621</v>
      </c>
      <c r="G24">
        <v>-38.362873077389999</v>
      </c>
      <c r="H24" s="2">
        <f t="shared" si="0"/>
        <v>34335</v>
      </c>
      <c r="I24">
        <f t="shared" si="1"/>
        <v>-37.979999999999897</v>
      </c>
      <c r="J24">
        <f t="shared" si="2"/>
        <v>0.14659179339016662</v>
      </c>
      <c r="K24">
        <f t="shared" si="4"/>
        <v>61.79457233560229</v>
      </c>
      <c r="L24">
        <f t="shared" si="3"/>
        <v>0.38287307739010146</v>
      </c>
    </row>
    <row r="25" spans="1:12" x14ac:dyDescent="0.3">
      <c r="A25" s="2">
        <v>24862</v>
      </c>
      <c r="B25">
        <v>95.9</v>
      </c>
      <c r="C25">
        <v>-5.9</v>
      </c>
      <c r="D25">
        <v>-6.66</v>
      </c>
      <c r="F25">
        <v>37986</v>
      </c>
      <c r="G25">
        <v>-39.540710449220001</v>
      </c>
      <c r="H25" s="2">
        <f t="shared" si="0"/>
        <v>34700</v>
      </c>
      <c r="I25">
        <f t="shared" si="1"/>
        <v>-39.270000000000003</v>
      </c>
      <c r="J25">
        <f t="shared" si="2"/>
        <v>7.3284147316892811E-2</v>
      </c>
      <c r="K25">
        <f t="shared" si="4"/>
        <v>43.177415192743531</v>
      </c>
      <c r="L25">
        <f t="shared" si="3"/>
        <v>0.27071044921999743</v>
      </c>
    </row>
    <row r="26" spans="1:12" x14ac:dyDescent="0.3">
      <c r="A26" s="2">
        <v>24868</v>
      </c>
      <c r="B26">
        <v>96.08</v>
      </c>
      <c r="C26">
        <v>-6.08</v>
      </c>
      <c r="D26">
        <v>-6.84</v>
      </c>
      <c r="F26">
        <v>38351</v>
      </c>
      <c r="G26">
        <v>-40.862579345699999</v>
      </c>
      <c r="H26" s="2">
        <f t="shared" si="0"/>
        <v>35065</v>
      </c>
      <c r="I26">
        <f t="shared" si="1"/>
        <v>-42.34</v>
      </c>
      <c r="J26">
        <f t="shared" si="2"/>
        <v>2.1827717897522545</v>
      </c>
      <c r="K26">
        <f t="shared" si="4"/>
        <v>12.256667573696019</v>
      </c>
      <c r="L26">
        <f t="shared" si="3"/>
        <v>-1.4774206543000048</v>
      </c>
    </row>
    <row r="27" spans="1:12" x14ac:dyDescent="0.3">
      <c r="A27" s="2">
        <v>24873</v>
      </c>
      <c r="B27">
        <v>96.2</v>
      </c>
      <c r="C27">
        <v>-6.2</v>
      </c>
      <c r="D27">
        <v>-6.96</v>
      </c>
      <c r="F27">
        <v>38717</v>
      </c>
      <c r="G27">
        <v>-41.909286499019998</v>
      </c>
      <c r="H27" s="2">
        <f t="shared" si="0"/>
        <v>35431</v>
      </c>
      <c r="I27">
        <f t="shared" si="1"/>
        <v>-40.11</v>
      </c>
      <c r="J27">
        <f t="shared" si="2"/>
        <v>3.2374319055556451</v>
      </c>
      <c r="K27">
        <f t="shared" si="4"/>
        <v>32.843815192743605</v>
      </c>
      <c r="L27">
        <f t="shared" si="3"/>
        <v>1.799286499019999</v>
      </c>
    </row>
    <row r="28" spans="1:12" x14ac:dyDescent="0.3">
      <c r="A28" s="2">
        <v>24878</v>
      </c>
      <c r="B28">
        <v>95.9</v>
      </c>
      <c r="C28">
        <v>-5.9</v>
      </c>
      <c r="D28">
        <v>-6.66</v>
      </c>
      <c r="F28">
        <v>39082</v>
      </c>
      <c r="G28">
        <v>-42.68297958374</v>
      </c>
      <c r="H28" s="2">
        <f t="shared" si="0"/>
        <v>35796</v>
      </c>
      <c r="I28">
        <f t="shared" si="1"/>
        <v>-43.13</v>
      </c>
      <c r="J28">
        <f t="shared" si="2"/>
        <v>0.19982725255326605</v>
      </c>
      <c r="K28">
        <f t="shared" si="4"/>
        <v>7.3492628117912897</v>
      </c>
      <c r="L28">
        <f t="shared" si="3"/>
        <v>-0.44702041626000266</v>
      </c>
    </row>
    <row r="29" spans="1:12" x14ac:dyDescent="0.3">
      <c r="A29" s="2">
        <v>24883</v>
      </c>
      <c r="B29">
        <v>95.91</v>
      </c>
      <c r="C29">
        <v>-5.91</v>
      </c>
      <c r="D29">
        <v>-6.67</v>
      </c>
      <c r="F29">
        <v>39447</v>
      </c>
      <c r="G29">
        <v>-42.988136291499998</v>
      </c>
      <c r="H29" s="2">
        <f t="shared" si="0"/>
        <v>36161</v>
      </c>
      <c r="I29">
        <f t="shared" si="1"/>
        <v>-45.78</v>
      </c>
      <c r="J29">
        <f t="shared" si="2"/>
        <v>7.7945029668393886</v>
      </c>
      <c r="K29">
        <f t="shared" si="4"/>
        <v>3.7151927437622401E-3</v>
      </c>
      <c r="L29">
        <f t="shared" si="3"/>
        <v>-2.7918637085000029</v>
      </c>
    </row>
    <row r="30" spans="1:12" x14ac:dyDescent="0.3">
      <c r="A30" s="2">
        <v>24888</v>
      </c>
      <c r="B30">
        <v>95.89</v>
      </c>
      <c r="C30">
        <v>-5.89</v>
      </c>
      <c r="D30">
        <v>-6.65</v>
      </c>
      <c r="F30">
        <v>39812</v>
      </c>
      <c r="G30">
        <v>-43.79211807251</v>
      </c>
      <c r="H30" s="2">
        <f t="shared" si="0"/>
        <v>36526</v>
      </c>
      <c r="I30">
        <f t="shared" si="1"/>
        <v>-45.69</v>
      </c>
      <c r="J30">
        <f t="shared" si="2"/>
        <v>3.6019558106931484</v>
      </c>
      <c r="K30">
        <f t="shared" si="4"/>
        <v>2.2786621315188989E-2</v>
      </c>
      <c r="L30">
        <f t="shared" si="3"/>
        <v>-1.8978819274899976</v>
      </c>
    </row>
    <row r="31" spans="1:12" x14ac:dyDescent="0.3">
      <c r="A31" s="2">
        <v>24893</v>
      </c>
      <c r="B31">
        <v>96.01</v>
      </c>
      <c r="C31">
        <v>-6.01</v>
      </c>
      <c r="D31">
        <v>-6.77</v>
      </c>
      <c r="F31">
        <v>40178</v>
      </c>
      <c r="G31">
        <v>-44.61003112793</v>
      </c>
      <c r="H31" s="2">
        <f t="shared" si="0"/>
        <v>36892</v>
      </c>
      <c r="I31">
        <f t="shared" si="1"/>
        <v>-46.69</v>
      </c>
      <c r="J31">
        <f t="shared" si="2"/>
        <v>4.3262705087801381</v>
      </c>
      <c r="K31">
        <f t="shared" si="4"/>
        <v>0.72088185941045191</v>
      </c>
      <c r="L31">
        <f t="shared" si="3"/>
        <v>-2.0799688720699976</v>
      </c>
    </row>
    <row r="32" spans="1:12" x14ac:dyDescent="0.3">
      <c r="A32" s="2">
        <v>24907</v>
      </c>
      <c r="B32">
        <v>96.3</v>
      </c>
      <c r="C32">
        <v>-6.3</v>
      </c>
      <c r="D32">
        <v>-7.06</v>
      </c>
      <c r="F32">
        <v>40543</v>
      </c>
      <c r="G32">
        <v>-46.589179992680002</v>
      </c>
      <c r="H32" s="2">
        <f t="shared" si="0"/>
        <v>37257</v>
      </c>
      <c r="I32">
        <f t="shared" si="1"/>
        <v>-47.68</v>
      </c>
      <c r="J32">
        <f t="shared" si="2"/>
        <v>1.1898882883696003</v>
      </c>
      <c r="K32">
        <f t="shared" si="4"/>
        <v>3.3820961451247697</v>
      </c>
      <c r="L32">
        <f t="shared" si="3"/>
        <v>-1.0908200073199978</v>
      </c>
    </row>
    <row r="33" spans="1:12" x14ac:dyDescent="0.3">
      <c r="A33" s="2">
        <v>24912</v>
      </c>
      <c r="B33">
        <v>96.51</v>
      </c>
      <c r="C33">
        <v>-6.51</v>
      </c>
      <c r="D33">
        <v>-7.27</v>
      </c>
      <c r="F33">
        <v>40908</v>
      </c>
      <c r="G33">
        <v>-47.959060668950002</v>
      </c>
      <c r="H33" s="2">
        <f t="shared" si="0"/>
        <v>37622</v>
      </c>
      <c r="I33">
        <f t="shared" si="1"/>
        <v>-50.61</v>
      </c>
      <c r="J33">
        <f t="shared" si="2"/>
        <v>7.027479336907807</v>
      </c>
      <c r="K33">
        <f t="shared" si="4"/>
        <v>22.743815192743899</v>
      </c>
      <c r="L33">
        <f t="shared" si="3"/>
        <v>-2.6509393310499973</v>
      </c>
    </row>
    <row r="34" spans="1:12" x14ac:dyDescent="0.3">
      <c r="A34" s="2">
        <v>24917</v>
      </c>
      <c r="B34">
        <v>96.15</v>
      </c>
      <c r="C34">
        <v>-6.15</v>
      </c>
      <c r="D34">
        <v>-6.91</v>
      </c>
      <c r="F34">
        <v>41273</v>
      </c>
      <c r="G34">
        <v>-47.639457702640001</v>
      </c>
      <c r="H34" s="2">
        <f t="shared" si="0"/>
        <v>37987</v>
      </c>
      <c r="I34">
        <f t="shared" si="1"/>
        <v>-49.78</v>
      </c>
      <c r="J34">
        <f t="shared" si="2"/>
        <v>4.5819213267872252</v>
      </c>
      <c r="K34">
        <f t="shared" si="4"/>
        <v>15.516096145124841</v>
      </c>
      <c r="L34">
        <f t="shared" si="3"/>
        <v>-2.1405422973599997</v>
      </c>
    </row>
    <row r="35" spans="1:12" x14ac:dyDescent="0.3">
      <c r="A35" s="2">
        <v>24922</v>
      </c>
      <c r="B35">
        <v>96.47</v>
      </c>
      <c r="C35">
        <v>-6.47</v>
      </c>
      <c r="D35">
        <v>-7.23</v>
      </c>
      <c r="F35">
        <v>41639</v>
      </c>
      <c r="G35">
        <v>-53.0793800354</v>
      </c>
      <c r="H35" s="2">
        <f t="shared" si="0"/>
        <v>38353</v>
      </c>
      <c r="I35">
        <f t="shared" si="1"/>
        <v>-51.35</v>
      </c>
      <c r="J35">
        <f t="shared" si="2"/>
        <v>2.9907553068400996</v>
      </c>
      <c r="K35">
        <f t="shared" si="4"/>
        <v>30.349605668934419</v>
      </c>
      <c r="L35">
        <f t="shared" si="3"/>
        <v>1.7293800353999984</v>
      </c>
    </row>
    <row r="36" spans="1:12" x14ac:dyDescent="0.3">
      <c r="A36" s="2">
        <v>24928</v>
      </c>
      <c r="B36">
        <v>96.49</v>
      </c>
      <c r="C36">
        <v>-6.49</v>
      </c>
      <c r="D36">
        <v>-7.25</v>
      </c>
      <c r="F36">
        <v>42004</v>
      </c>
      <c r="G36">
        <v>-48.362350463870001</v>
      </c>
      <c r="H36" s="2">
        <f t="shared" si="0"/>
        <v>38718</v>
      </c>
      <c r="I36">
        <f t="shared" si="1"/>
        <v>-54.63</v>
      </c>
      <c r="J36">
        <f t="shared" si="2"/>
        <v>39.283430707750618</v>
      </c>
      <c r="K36">
        <f t="shared" si="4"/>
        <v>77.247358049886927</v>
      </c>
      <c r="L36">
        <f t="shared" si="3"/>
        <v>-6.2676495361300013</v>
      </c>
    </row>
    <row r="37" spans="1:12" x14ac:dyDescent="0.3">
      <c r="A37" s="2">
        <v>24968</v>
      </c>
      <c r="B37">
        <v>96.8</v>
      </c>
      <c r="C37">
        <v>-6.8</v>
      </c>
      <c r="D37">
        <v>-7.56</v>
      </c>
      <c r="F37">
        <v>42369</v>
      </c>
      <c r="G37">
        <v>-53.684135437009999</v>
      </c>
      <c r="H37" s="2">
        <f t="shared" si="0"/>
        <v>39083</v>
      </c>
      <c r="I37">
        <f t="shared" si="1"/>
        <v>-54.05</v>
      </c>
      <c r="J37">
        <f t="shared" si="2"/>
        <v>0.13385687845186214</v>
      </c>
      <c r="K37">
        <f t="shared" si="4"/>
        <v>67.388462811791584</v>
      </c>
      <c r="L37">
        <f t="shared" si="3"/>
        <v>-0.36586456298999792</v>
      </c>
    </row>
    <row r="38" spans="1:12" x14ac:dyDescent="0.3">
      <c r="A38" s="2">
        <v>24973</v>
      </c>
      <c r="B38">
        <v>96.8</v>
      </c>
      <c r="C38">
        <v>-6.8</v>
      </c>
      <c r="D38">
        <v>-7.56</v>
      </c>
      <c r="F38">
        <v>42734</v>
      </c>
      <c r="G38">
        <v>-53.15608215332</v>
      </c>
      <c r="H38" s="2">
        <f t="shared" si="0"/>
        <v>39448</v>
      </c>
      <c r="I38">
        <f t="shared" si="1"/>
        <v>-60.66</v>
      </c>
      <c r="J38">
        <f t="shared" si="2"/>
        <v>56.308783049722557</v>
      </c>
      <c r="K38">
        <f t="shared" si="4"/>
        <v>219.60417233560125</v>
      </c>
      <c r="L38">
        <f t="shared" si="3"/>
        <v>-7.5039178466799967</v>
      </c>
    </row>
    <row r="39" spans="1:12" x14ac:dyDescent="0.3">
      <c r="A39" s="2">
        <v>24978</v>
      </c>
      <c r="B39">
        <v>96.73</v>
      </c>
      <c r="C39">
        <v>-6.73</v>
      </c>
      <c r="D39">
        <v>-7.49</v>
      </c>
      <c r="F39">
        <v>43100</v>
      </c>
      <c r="G39">
        <v>-53.630043029790002</v>
      </c>
      <c r="H39" s="2">
        <f t="shared" si="0"/>
        <v>39814</v>
      </c>
      <c r="I39">
        <f t="shared" si="1"/>
        <v>-58.71</v>
      </c>
      <c r="J39">
        <f t="shared" si="2"/>
        <v>25.805962819185151</v>
      </c>
      <c r="K39">
        <f t="shared" si="4"/>
        <v>165.61238662131558</v>
      </c>
      <c r="L39">
        <f t="shared" si="3"/>
        <v>-5.0799569702099987</v>
      </c>
    </row>
    <row r="40" spans="1:12" x14ac:dyDescent="0.3">
      <c r="A40" s="2">
        <v>24983</v>
      </c>
      <c r="B40">
        <v>97.03</v>
      </c>
      <c r="C40">
        <v>-7.03</v>
      </c>
      <c r="D40">
        <v>-7.79</v>
      </c>
      <c r="F40">
        <v>43465</v>
      </c>
      <c r="G40">
        <v>-55.046772003169998</v>
      </c>
      <c r="H40" s="2">
        <f t="shared" si="0"/>
        <v>40179</v>
      </c>
      <c r="I40">
        <f t="shared" si="1"/>
        <v>-57.27</v>
      </c>
      <c r="J40">
        <f t="shared" si="2"/>
        <v>4.9427427258887562</v>
      </c>
      <c r="K40">
        <f t="shared" si="4"/>
        <v>130.62312947845845</v>
      </c>
      <c r="L40">
        <f t="shared" si="3"/>
        <v>-2.2232279968300048</v>
      </c>
    </row>
    <row r="41" spans="1:12" x14ac:dyDescent="0.3">
      <c r="A41" s="2">
        <v>24989</v>
      </c>
      <c r="B41">
        <v>96.51</v>
      </c>
      <c r="C41">
        <v>-6.51</v>
      </c>
      <c r="D41">
        <v>-7.27</v>
      </c>
      <c r="F41">
        <v>43830</v>
      </c>
      <c r="G41">
        <v>-56.186096191410002</v>
      </c>
      <c r="H41" s="2">
        <f t="shared" si="0"/>
        <v>40544</v>
      </c>
      <c r="I41">
        <f t="shared" si="1"/>
        <v>-59.91</v>
      </c>
      <c r="J41">
        <f t="shared" si="2"/>
        <v>13.86745957563107</v>
      </c>
      <c r="K41">
        <f t="shared" si="4"/>
        <v>197.93810090702979</v>
      </c>
      <c r="L41">
        <f t="shared" si="3"/>
        <v>-3.7239038085899949</v>
      </c>
    </row>
    <row r="42" spans="1:12" x14ac:dyDescent="0.3">
      <c r="A42" s="2">
        <v>24994</v>
      </c>
      <c r="B42">
        <v>96.7</v>
      </c>
      <c r="C42">
        <v>-6.7</v>
      </c>
      <c r="D42">
        <v>-7.46</v>
      </c>
      <c r="F42">
        <v>44195</v>
      </c>
      <c r="G42">
        <v>-57.188793182369999</v>
      </c>
      <c r="H42" s="2">
        <f t="shared" si="0"/>
        <v>40909</v>
      </c>
      <c r="I42">
        <f t="shared" si="1"/>
        <v>-59.51</v>
      </c>
      <c r="J42">
        <f t="shared" si="2"/>
        <v>5.388001090211989</v>
      </c>
      <c r="K42">
        <f t="shared" si="4"/>
        <v>186.84286281179172</v>
      </c>
      <c r="L42">
        <f t="shared" si="3"/>
        <v>-2.3212068176299994</v>
      </c>
    </row>
    <row r="43" spans="1:12" x14ac:dyDescent="0.3">
      <c r="A43" s="2">
        <v>24999</v>
      </c>
      <c r="B43">
        <v>96.89</v>
      </c>
      <c r="C43">
        <v>-6.89</v>
      </c>
      <c r="D43">
        <v>-7.65</v>
      </c>
      <c r="F43">
        <v>44561</v>
      </c>
      <c r="G43">
        <v>-58.275665283199999</v>
      </c>
      <c r="H43" s="2">
        <f t="shared" si="0"/>
        <v>41275</v>
      </c>
      <c r="I43">
        <f t="shared" si="1"/>
        <v>-63.09</v>
      </c>
      <c r="J43">
        <f t="shared" si="2"/>
        <v>23.177818765385783</v>
      </c>
      <c r="K43">
        <f t="shared" si="4"/>
        <v>297.52964376417299</v>
      </c>
      <c r="L43">
        <f t="shared" si="3"/>
        <v>-4.8143347168000048</v>
      </c>
    </row>
    <row r="44" spans="1:12" x14ac:dyDescent="0.3">
      <c r="A44" s="2">
        <v>25004</v>
      </c>
      <c r="B44">
        <v>96.93</v>
      </c>
      <c r="C44">
        <v>-6.93</v>
      </c>
      <c r="D44">
        <v>-7.69</v>
      </c>
      <c r="F44">
        <v>44926</v>
      </c>
      <c r="G44">
        <v>-58.90533065796</v>
      </c>
      <c r="H44" s="2">
        <f t="shared" si="0"/>
        <v>41640</v>
      </c>
      <c r="I44">
        <f t="shared" si="1"/>
        <v>-63.11</v>
      </c>
      <c r="J44">
        <f t="shared" si="2"/>
        <v>17.679244275891079</v>
      </c>
      <c r="K44">
        <f t="shared" si="4"/>
        <v>298.22000566893473</v>
      </c>
      <c r="L44">
        <f t="shared" si="3"/>
        <v>-4.204669342039999</v>
      </c>
    </row>
    <row r="45" spans="1:12" x14ac:dyDescent="0.3">
      <c r="A45" s="2">
        <v>25009</v>
      </c>
      <c r="B45">
        <v>96.77</v>
      </c>
      <c r="C45">
        <v>-6.77</v>
      </c>
      <c r="D45">
        <v>-7.53</v>
      </c>
      <c r="F45">
        <v>45291</v>
      </c>
      <c r="G45">
        <v>-58.717632293699999</v>
      </c>
      <c r="H45" s="2">
        <f t="shared" si="0"/>
        <v>42005</v>
      </c>
      <c r="I45">
        <f t="shared" si="1"/>
        <v>-61.58</v>
      </c>
      <c r="J45">
        <f t="shared" si="2"/>
        <v>8.1931488860691157</v>
      </c>
      <c r="K45">
        <f t="shared" si="4"/>
        <v>247.71761995464894</v>
      </c>
      <c r="L45">
        <f t="shared" si="3"/>
        <v>-2.8623677062999988</v>
      </c>
    </row>
    <row r="46" spans="1:12" x14ac:dyDescent="0.3">
      <c r="A46" s="2">
        <v>25014</v>
      </c>
      <c r="B46">
        <v>96.85</v>
      </c>
      <c r="C46">
        <v>-6.85</v>
      </c>
      <c r="D46">
        <v>-7.61</v>
      </c>
      <c r="F46">
        <v>45656</v>
      </c>
      <c r="G46">
        <v>-60.023147583010001</v>
      </c>
      <c r="H46" s="2">
        <f t="shared" si="0"/>
        <v>42370</v>
      </c>
      <c r="I46">
        <f t="shared" si="1"/>
        <v>-62.81</v>
      </c>
      <c r="J46">
        <f t="shared" si="2"/>
        <v>7.7665463940830124</v>
      </c>
      <c r="K46">
        <f t="shared" si="4"/>
        <v>287.94857709750625</v>
      </c>
      <c r="L46">
        <f t="shared" si="3"/>
        <v>-2.7868524169900013</v>
      </c>
    </row>
    <row r="47" spans="1:12" x14ac:dyDescent="0.3">
      <c r="A47" s="2">
        <v>25019</v>
      </c>
      <c r="B47">
        <v>96.75</v>
      </c>
      <c r="C47">
        <v>-6.75</v>
      </c>
      <c r="D47">
        <v>-7.51</v>
      </c>
      <c r="F47">
        <v>46022</v>
      </c>
      <c r="G47">
        <v>-58.491092681879998</v>
      </c>
      <c r="H47" s="2">
        <f t="shared" si="0"/>
        <v>42736</v>
      </c>
      <c r="I47">
        <f t="shared" si="1"/>
        <v>-62.98</v>
      </c>
      <c r="J47">
        <f t="shared" si="2"/>
        <v>20.150288910671282</v>
      </c>
      <c r="K47">
        <f t="shared" si="4"/>
        <v>293.74695328798225</v>
      </c>
      <c r="L47">
        <f t="shared" si="3"/>
        <v>-4.488907318119999</v>
      </c>
    </row>
    <row r="48" spans="1:12" x14ac:dyDescent="0.3">
      <c r="A48" s="2">
        <v>25024</v>
      </c>
      <c r="B48">
        <v>97.03</v>
      </c>
      <c r="C48">
        <v>-7.03</v>
      </c>
      <c r="D48">
        <v>-7.79</v>
      </c>
      <c r="F48">
        <v>46387</v>
      </c>
      <c r="G48">
        <v>-60.296550750729999</v>
      </c>
      <c r="H48" s="2">
        <f t="shared" si="0"/>
        <v>43101</v>
      </c>
      <c r="I48">
        <f t="shared" si="1"/>
        <v>-65.86</v>
      </c>
      <c r="J48">
        <f t="shared" si="2"/>
        <v>30.951967549202934</v>
      </c>
      <c r="K48">
        <f t="shared" si="4"/>
        <v>400.7622675736967</v>
      </c>
      <c r="L48">
        <f t="shared" si="3"/>
        <v>-5.5634492492700005</v>
      </c>
    </row>
    <row r="49" spans="1:12" x14ac:dyDescent="0.3">
      <c r="A49" s="2">
        <v>25029</v>
      </c>
      <c r="B49">
        <v>97</v>
      </c>
      <c r="C49">
        <v>-7</v>
      </c>
      <c r="D49">
        <v>-7.76</v>
      </c>
      <c r="F49">
        <v>46752</v>
      </c>
      <c r="G49">
        <v>-60.990154266360001</v>
      </c>
      <c r="H49" s="2">
        <f t="shared" si="0"/>
        <v>43466</v>
      </c>
      <c r="I49">
        <f t="shared" si="1"/>
        <v>-63.8</v>
      </c>
      <c r="J49">
        <f t="shared" si="2"/>
        <v>7.8952330468548872</v>
      </c>
      <c r="K49">
        <f t="shared" si="4"/>
        <v>322.52739138322039</v>
      </c>
      <c r="L49">
        <f t="shared" si="3"/>
        <v>-2.809845733639996</v>
      </c>
    </row>
    <row r="50" spans="1:12" x14ac:dyDescent="0.3">
      <c r="A50" s="2">
        <v>25034</v>
      </c>
      <c r="B50">
        <v>97.02</v>
      </c>
      <c r="C50">
        <v>-7.02</v>
      </c>
      <c r="D50">
        <v>-7.78</v>
      </c>
      <c r="F50">
        <v>47117</v>
      </c>
      <c r="G50">
        <v>-61.219661712650002</v>
      </c>
      <c r="H50" s="2">
        <f t="shared" si="0"/>
        <v>43831</v>
      </c>
      <c r="I50">
        <f t="shared" si="1"/>
        <v>-64.73</v>
      </c>
      <c r="J50">
        <f t="shared" si="2"/>
        <v>12.322474891635348</v>
      </c>
      <c r="K50">
        <f t="shared" si="4"/>
        <v>356.79611995464921</v>
      </c>
      <c r="L50">
        <f t="shared" si="3"/>
        <v>-3.5103382873500024</v>
      </c>
    </row>
    <row r="51" spans="1:12" x14ac:dyDescent="0.3">
      <c r="A51" s="2">
        <v>25039</v>
      </c>
      <c r="B51">
        <v>97.26</v>
      </c>
      <c r="C51">
        <v>-7.26</v>
      </c>
      <c r="D51">
        <v>-8.02</v>
      </c>
      <c r="F51">
        <v>47483</v>
      </c>
      <c r="G51">
        <v>-62.29965209961</v>
      </c>
      <c r="H51" s="2">
        <f t="shared" si="0"/>
        <v>44197</v>
      </c>
      <c r="I51">
        <f t="shared" si="1"/>
        <v>-64.23</v>
      </c>
      <c r="J51">
        <f t="shared" si="2"/>
        <v>3.7262430165400957</v>
      </c>
      <c r="K51">
        <f t="shared" si="4"/>
        <v>338.15707233560158</v>
      </c>
      <c r="L51">
        <f t="shared" si="3"/>
        <v>-1.9303479003900037</v>
      </c>
    </row>
    <row r="52" spans="1:12" x14ac:dyDescent="0.3">
      <c r="A52" s="2">
        <v>25044</v>
      </c>
      <c r="B52">
        <v>97.48</v>
      </c>
      <c r="C52">
        <v>-7.48</v>
      </c>
      <c r="D52">
        <v>-8.24</v>
      </c>
      <c r="F52">
        <v>47848</v>
      </c>
      <c r="G52">
        <v>-63.077602386469998</v>
      </c>
      <c r="H52" s="2">
        <f t="shared" si="0"/>
        <v>44562</v>
      </c>
      <c r="I52">
        <f t="shared" si="1"/>
        <v>-62.23</v>
      </c>
      <c r="J52">
        <f t="shared" si="2"/>
        <v>0.71842980554964109</v>
      </c>
      <c r="K52">
        <f t="shared" si="4"/>
        <v>268.60088185941083</v>
      </c>
      <c r="L52">
        <f t="shared" si="3"/>
        <v>0.84760238647000108</v>
      </c>
    </row>
    <row r="53" spans="1:12" x14ac:dyDescent="0.3">
      <c r="A53" s="2">
        <v>25050</v>
      </c>
      <c r="B53">
        <v>97.52</v>
      </c>
      <c r="C53">
        <v>-7.52</v>
      </c>
      <c r="D53">
        <v>-8.2799999999999905</v>
      </c>
      <c r="F53">
        <v>48213</v>
      </c>
      <c r="G53">
        <v>-63.995037078860001</v>
      </c>
      <c r="H53" s="2">
        <f t="shared" si="0"/>
        <v>44927</v>
      </c>
      <c r="I53">
        <f t="shared" si="1"/>
        <v>-62.23</v>
      </c>
      <c r="J53">
        <f t="shared" si="2"/>
        <v>3.1153558897506568</v>
      </c>
      <c r="K53">
        <f t="shared" si="4"/>
        <v>268.60088185941083</v>
      </c>
      <c r="L53">
        <f t="shared" si="3"/>
        <v>1.7650370788600043</v>
      </c>
    </row>
    <row r="54" spans="1:12" x14ac:dyDescent="0.3">
      <c r="A54" s="2">
        <v>25055</v>
      </c>
      <c r="B54">
        <v>97.54</v>
      </c>
      <c r="C54">
        <v>-7.54</v>
      </c>
      <c r="D54">
        <v>-8.3000000000000007</v>
      </c>
      <c r="F54">
        <v>48578</v>
      </c>
      <c r="G54">
        <v>-65.026329040530001</v>
      </c>
      <c r="H54" s="2">
        <f t="shared" si="0"/>
        <v>45292</v>
      </c>
      <c r="I54">
        <f t="shared" si="1"/>
        <v>-62.23</v>
      </c>
      <c r="J54">
        <f t="shared" si="2"/>
        <v>7.8194561029114542</v>
      </c>
      <c r="K54">
        <f t="shared" si="4"/>
        <v>268.60088185941083</v>
      </c>
      <c r="L54">
        <f t="shared" si="3"/>
        <v>2.7963290405300043</v>
      </c>
    </row>
    <row r="55" spans="1:12" x14ac:dyDescent="0.3">
      <c r="A55" s="2">
        <v>25060</v>
      </c>
      <c r="B55">
        <v>97.66</v>
      </c>
      <c r="C55">
        <v>-7.66</v>
      </c>
      <c r="D55">
        <v>-8.42</v>
      </c>
      <c r="F55">
        <v>48944</v>
      </c>
      <c r="G55">
        <v>-66.124534606929998</v>
      </c>
      <c r="H55" s="2">
        <f t="shared" si="0"/>
        <v>45658</v>
      </c>
      <c r="I55">
        <f t="shared" si="1"/>
        <v>-62.23</v>
      </c>
      <c r="J55">
        <f t="shared" si="2"/>
        <v>15.167399804575421</v>
      </c>
      <c r="K55">
        <f t="shared" si="4"/>
        <v>268.60088185941083</v>
      </c>
      <c r="L55">
        <f t="shared" si="3"/>
        <v>3.8945346069300015</v>
      </c>
    </row>
    <row r="56" spans="1:12" x14ac:dyDescent="0.3">
      <c r="A56" s="2">
        <v>25065</v>
      </c>
      <c r="B56">
        <v>97.58</v>
      </c>
      <c r="C56">
        <v>-7.58</v>
      </c>
      <c r="D56">
        <v>-8.34</v>
      </c>
      <c r="F56">
        <v>49309</v>
      </c>
      <c r="G56">
        <v>-67.249794006350001</v>
      </c>
      <c r="H56" s="2">
        <f t="shared" si="0"/>
        <v>46023</v>
      </c>
      <c r="I56">
        <f t="shared" si="1"/>
        <v>-62.23</v>
      </c>
      <c r="J56">
        <f t="shared" si="2"/>
        <v>25.198331866187427</v>
      </c>
      <c r="K56">
        <f t="shared" si="4"/>
        <v>268.60088185941083</v>
      </c>
      <c r="L56">
        <f t="shared" si="3"/>
        <v>5.0197940063500042</v>
      </c>
    </row>
    <row r="57" spans="1:12" x14ac:dyDescent="0.3">
      <c r="A57" s="2">
        <v>25070</v>
      </c>
      <c r="B57">
        <v>97.6</v>
      </c>
      <c r="C57">
        <v>-7.6</v>
      </c>
      <c r="D57">
        <v>-8.36</v>
      </c>
      <c r="F57">
        <v>49674</v>
      </c>
      <c r="G57">
        <v>-68.37368774414</v>
      </c>
      <c r="H57" s="2">
        <f t="shared" si="0"/>
        <v>46388</v>
      </c>
      <c r="I57">
        <f t="shared" si="1"/>
        <v>-62.23</v>
      </c>
      <c r="J57">
        <f t="shared" si="2"/>
        <v>37.744899097496074</v>
      </c>
      <c r="K57">
        <f t="shared" si="4"/>
        <v>268.60088185941083</v>
      </c>
      <c r="L57">
        <f t="shared" si="3"/>
        <v>6.1436877441400028</v>
      </c>
    </row>
    <row r="58" spans="1:12" x14ac:dyDescent="0.3">
      <c r="A58" s="2">
        <v>25075</v>
      </c>
      <c r="B58">
        <v>97.57</v>
      </c>
      <c r="C58">
        <v>-7.57</v>
      </c>
      <c r="D58">
        <v>-8.33</v>
      </c>
      <c r="F58">
        <v>50039</v>
      </c>
      <c r="G58">
        <v>-69.445846557620001</v>
      </c>
      <c r="H58" s="2">
        <f t="shared" si="0"/>
        <v>46753</v>
      </c>
      <c r="I58">
        <f t="shared" si="1"/>
        <v>-62.23</v>
      </c>
      <c r="J58">
        <f t="shared" si="2"/>
        <v>52.068441543116464</v>
      </c>
      <c r="K58">
        <f t="shared" si="4"/>
        <v>268.60088185941083</v>
      </c>
      <c r="L58">
        <f t="shared" si="3"/>
        <v>7.2158465576200044</v>
      </c>
    </row>
    <row r="59" spans="1:12" x14ac:dyDescent="0.3">
      <c r="A59" s="2">
        <v>25081</v>
      </c>
      <c r="B59">
        <v>97.77</v>
      </c>
      <c r="C59">
        <v>-7.77</v>
      </c>
      <c r="D59">
        <v>-8.5299999999999905</v>
      </c>
      <c r="F59">
        <v>50405</v>
      </c>
      <c r="G59">
        <v>-70.472747802729998</v>
      </c>
      <c r="H59" s="2">
        <f t="shared" si="0"/>
        <v>47119</v>
      </c>
      <c r="I59">
        <f t="shared" si="1"/>
        <v>-62.23</v>
      </c>
      <c r="J59">
        <f t="shared" si="2"/>
        <v>67.942891339410266</v>
      </c>
      <c r="K59">
        <f t="shared" si="4"/>
        <v>268.60088185941083</v>
      </c>
      <c r="L59">
        <f t="shared" si="3"/>
        <v>8.2427478027300012</v>
      </c>
    </row>
    <row r="60" spans="1:12" x14ac:dyDescent="0.3">
      <c r="A60" s="2">
        <v>25086</v>
      </c>
      <c r="B60">
        <v>97.74</v>
      </c>
      <c r="C60">
        <v>-7.74</v>
      </c>
      <c r="D60">
        <v>-8.5</v>
      </c>
      <c r="F60">
        <v>50770</v>
      </c>
      <c r="G60">
        <v>-71.456016540530001</v>
      </c>
      <c r="H60" s="2">
        <f t="shared" si="0"/>
        <v>47484</v>
      </c>
      <c r="I60">
        <f t="shared" si="1"/>
        <v>-62.23</v>
      </c>
      <c r="J60">
        <f t="shared" si="2"/>
        <v>85.119381206133227</v>
      </c>
      <c r="K60">
        <f t="shared" si="4"/>
        <v>268.60088185941083</v>
      </c>
      <c r="L60">
        <f t="shared" si="3"/>
        <v>9.2260165405300043</v>
      </c>
    </row>
    <row r="61" spans="1:12" x14ac:dyDescent="0.3">
      <c r="A61" s="2">
        <v>25091</v>
      </c>
      <c r="B61">
        <v>97.42</v>
      </c>
      <c r="C61">
        <v>-7.42</v>
      </c>
      <c r="D61">
        <v>-8.18</v>
      </c>
      <c r="F61">
        <v>51135</v>
      </c>
      <c r="G61">
        <v>-72.400398254389998</v>
      </c>
      <c r="H61" s="2">
        <f t="shared" si="0"/>
        <v>47849</v>
      </c>
      <c r="I61">
        <f t="shared" si="1"/>
        <v>-62.23</v>
      </c>
      <c r="J61">
        <f t="shared" si="2"/>
        <v>103.43700065289919</v>
      </c>
      <c r="K61">
        <f t="shared" si="4"/>
        <v>268.60088185941083</v>
      </c>
      <c r="L61">
        <f t="shared" si="3"/>
        <v>10.170398254390001</v>
      </c>
    </row>
    <row r="62" spans="1:12" x14ac:dyDescent="0.3">
      <c r="A62" s="2">
        <v>25096</v>
      </c>
      <c r="B62">
        <v>97.45</v>
      </c>
      <c r="C62">
        <v>-7.45</v>
      </c>
      <c r="D62">
        <v>-8.2100000000000009</v>
      </c>
      <c r="F62">
        <v>51500</v>
      </c>
      <c r="G62">
        <v>-73.307052612299998</v>
      </c>
      <c r="H62" s="2">
        <f t="shared" si="0"/>
        <v>48214</v>
      </c>
      <c r="I62">
        <f t="shared" si="1"/>
        <v>-62.23</v>
      </c>
      <c r="J62">
        <f t="shared" si="2"/>
        <v>122.70109457566228</v>
      </c>
      <c r="K62">
        <f t="shared" si="4"/>
        <v>268.60088185941083</v>
      </c>
      <c r="L62">
        <f t="shared" si="3"/>
        <v>11.077052612300001</v>
      </c>
    </row>
    <row r="63" spans="1:12" x14ac:dyDescent="0.3">
      <c r="A63" s="2">
        <v>25101</v>
      </c>
      <c r="B63">
        <v>97.73</v>
      </c>
      <c r="C63">
        <v>-7.73</v>
      </c>
      <c r="D63">
        <v>-8.49</v>
      </c>
      <c r="F63">
        <v>51866</v>
      </c>
      <c r="G63">
        <v>-74.066139221189999</v>
      </c>
      <c r="H63" s="2">
        <f t="shared" si="0"/>
        <v>48580</v>
      </c>
      <c r="I63">
        <f t="shared" si="1"/>
        <v>-62.23</v>
      </c>
      <c r="J63">
        <f t="shared" si="2"/>
        <v>140.09419166339228</v>
      </c>
      <c r="K63">
        <f t="shared" si="4"/>
        <v>268.60088185941083</v>
      </c>
      <c r="L63">
        <f t="shared" si="3"/>
        <v>11.836139221190003</v>
      </c>
    </row>
    <row r="64" spans="1:12" x14ac:dyDescent="0.3">
      <c r="A64" s="2">
        <v>25106</v>
      </c>
      <c r="B64">
        <v>97.89</v>
      </c>
      <c r="C64">
        <v>-7.89</v>
      </c>
      <c r="D64">
        <v>-8.65</v>
      </c>
      <c r="F64">
        <v>52231</v>
      </c>
      <c r="G64">
        <v>-74.477005004879999</v>
      </c>
      <c r="H64" s="2">
        <f t="shared" si="0"/>
        <v>48945</v>
      </c>
      <c r="I64">
        <f t="shared" si="1"/>
        <v>-62.23</v>
      </c>
      <c r="J64">
        <f t="shared" si="2"/>
        <v>149.98913158955583</v>
      </c>
      <c r="K64">
        <f t="shared" si="4"/>
        <v>268.60088185941083</v>
      </c>
      <c r="L64">
        <f t="shared" si="3"/>
        <v>12.247005004880002</v>
      </c>
    </row>
    <row r="65" spans="1:12" x14ac:dyDescent="0.3">
      <c r="A65" s="2">
        <v>25111</v>
      </c>
      <c r="B65">
        <v>98.16</v>
      </c>
      <c r="C65">
        <v>-8.16</v>
      </c>
      <c r="D65">
        <v>-8.92</v>
      </c>
      <c r="F65">
        <v>52596</v>
      </c>
      <c r="G65">
        <v>-74.661926269529999</v>
      </c>
      <c r="H65" s="2">
        <f t="shared" si="0"/>
        <v>49310</v>
      </c>
      <c r="I65">
        <f t="shared" si="1"/>
        <v>-62.23</v>
      </c>
      <c r="J65">
        <f t="shared" si="2"/>
        <v>154.55279077103017</v>
      </c>
      <c r="K65">
        <f t="shared" si="4"/>
        <v>268.60088185941083</v>
      </c>
      <c r="L65">
        <f t="shared" si="3"/>
        <v>12.431926269530003</v>
      </c>
    </row>
    <row r="66" spans="1:12" x14ac:dyDescent="0.3">
      <c r="A66" s="2">
        <v>25116</v>
      </c>
      <c r="B66">
        <v>98.34</v>
      </c>
      <c r="C66">
        <v>-8.34</v>
      </c>
      <c r="D66">
        <v>-9.1</v>
      </c>
      <c r="F66">
        <v>52961</v>
      </c>
      <c r="G66">
        <v>-74.750915527339998</v>
      </c>
      <c r="H66" s="2">
        <f t="shared" si="0"/>
        <v>49675</v>
      </c>
      <c r="I66">
        <f t="shared" si="1"/>
        <v>-62.23</v>
      </c>
      <c r="J66">
        <f t="shared" si="2"/>
        <v>156.77332564278396</v>
      </c>
      <c r="K66">
        <f t="shared" si="4"/>
        <v>268.60088185941083</v>
      </c>
      <c r="L66">
        <f t="shared" si="3"/>
        <v>12.520915527340001</v>
      </c>
    </row>
    <row r="67" spans="1:12" x14ac:dyDescent="0.3">
      <c r="A67" s="2">
        <v>25121</v>
      </c>
      <c r="B67">
        <v>98.27</v>
      </c>
      <c r="C67">
        <v>-8.27</v>
      </c>
      <c r="D67">
        <v>-9.0299999999999905</v>
      </c>
      <c r="F67">
        <v>53327</v>
      </c>
      <c r="G67">
        <v>-74.807220458979998</v>
      </c>
      <c r="H67" s="2">
        <f t="shared" si="0"/>
        <v>50041</v>
      </c>
      <c r="I67">
        <f t="shared" si="1"/>
        <v>-62.23</v>
      </c>
      <c r="J67">
        <f t="shared" si="2"/>
        <v>158.18647447378513</v>
      </c>
      <c r="K67">
        <f t="shared" si="4"/>
        <v>268.60088185941083</v>
      </c>
      <c r="L67">
        <f t="shared" si="3"/>
        <v>12.577220458980001</v>
      </c>
    </row>
    <row r="68" spans="1:12" x14ac:dyDescent="0.3">
      <c r="A68" s="2">
        <v>25126</v>
      </c>
      <c r="B68">
        <v>98.33</v>
      </c>
      <c r="C68">
        <v>-8.33</v>
      </c>
      <c r="D68">
        <v>-9.09</v>
      </c>
      <c r="F68">
        <v>53692</v>
      </c>
      <c r="G68">
        <v>-74.85814666748</v>
      </c>
      <c r="H68" s="2">
        <f t="shared" ref="H68:H82" si="5">$H$2+F68-$F$2+1</f>
        <v>50406</v>
      </c>
      <c r="I68">
        <f t="shared" ref="I68:I82" si="6">IFERROR(VLOOKUP(H68,A:D,4,FALSE),IFERROR(VLOOKUP(H68,A:D,4),0))</f>
        <v>-62.23</v>
      </c>
      <c r="J68">
        <f t="shared" si="2"/>
        <v>159.47008825538632</v>
      </c>
      <c r="K68">
        <f t="shared" si="4"/>
        <v>268.60088185941083</v>
      </c>
      <c r="L68">
        <f t="shared" si="3"/>
        <v>12.628146667480003</v>
      </c>
    </row>
    <row r="69" spans="1:12" x14ac:dyDescent="0.3">
      <c r="A69" s="2">
        <v>25131</v>
      </c>
      <c r="B69">
        <v>98.1</v>
      </c>
      <c r="C69">
        <v>-8.1</v>
      </c>
      <c r="D69">
        <v>-8.86</v>
      </c>
      <c r="F69">
        <v>54057</v>
      </c>
      <c r="G69">
        <v>-74.915756225590002</v>
      </c>
      <c r="H69" s="2">
        <f t="shared" si="5"/>
        <v>50771</v>
      </c>
      <c r="I69">
        <f t="shared" si="6"/>
        <v>-62.23</v>
      </c>
      <c r="J69">
        <f t="shared" si="2"/>
        <v>160.92841101509558</v>
      </c>
      <c r="K69">
        <f t="shared" si="4"/>
        <v>268.60088185941083</v>
      </c>
      <c r="L69">
        <f t="shared" si="3"/>
        <v>12.685756225590005</v>
      </c>
    </row>
    <row r="70" spans="1:12" x14ac:dyDescent="0.3">
      <c r="A70" s="2">
        <v>25136</v>
      </c>
      <c r="B70">
        <v>98.39</v>
      </c>
      <c r="C70">
        <v>-8.39</v>
      </c>
      <c r="D70">
        <v>-9.15</v>
      </c>
      <c r="F70">
        <v>54422</v>
      </c>
      <c r="G70">
        <v>-74.985229492190001</v>
      </c>
      <c r="H70" s="2">
        <f t="shared" si="5"/>
        <v>51136</v>
      </c>
      <c r="I70">
        <f t="shared" si="6"/>
        <v>-62.23</v>
      </c>
      <c r="J70">
        <f t="shared" si="2"/>
        <v>162.69587939843368</v>
      </c>
      <c r="K70">
        <f t="shared" si="4"/>
        <v>268.60088185941083</v>
      </c>
      <c r="L70">
        <f t="shared" si="3"/>
        <v>12.755229492190004</v>
      </c>
    </row>
    <row r="71" spans="1:12" x14ac:dyDescent="0.3">
      <c r="A71" s="2">
        <v>25142</v>
      </c>
      <c r="B71">
        <v>98.72</v>
      </c>
      <c r="C71">
        <v>-8.7200000000000006</v>
      </c>
      <c r="D71">
        <v>-9.48</v>
      </c>
      <c r="F71">
        <v>54788</v>
      </c>
      <c r="G71">
        <v>-75.068214416499998</v>
      </c>
      <c r="H71" s="2">
        <f t="shared" si="5"/>
        <v>51502</v>
      </c>
      <c r="I71">
        <f t="shared" si="6"/>
        <v>-62.23</v>
      </c>
      <c r="J71">
        <f t="shared" si="2"/>
        <v>164.81974940402847</v>
      </c>
      <c r="K71">
        <f t="shared" si="4"/>
        <v>268.60088185941083</v>
      </c>
      <c r="L71">
        <f t="shared" si="3"/>
        <v>12.838214416500001</v>
      </c>
    </row>
    <row r="72" spans="1:12" x14ac:dyDescent="0.3">
      <c r="A72" s="2">
        <v>25147</v>
      </c>
      <c r="B72">
        <v>98.74</v>
      </c>
      <c r="C72">
        <v>-8.74</v>
      </c>
      <c r="D72">
        <v>-9.5</v>
      </c>
      <c r="F72">
        <v>55153</v>
      </c>
      <c r="G72">
        <v>-75.164093017580001</v>
      </c>
      <c r="H72" s="2">
        <f t="shared" si="5"/>
        <v>51867</v>
      </c>
      <c r="I72">
        <f t="shared" si="6"/>
        <v>-62.23</v>
      </c>
      <c r="J72">
        <f t="shared" si="2"/>
        <v>167.29076218741181</v>
      </c>
      <c r="K72">
        <f t="shared" si="4"/>
        <v>268.60088185941083</v>
      </c>
      <c r="L72">
        <f t="shared" si="3"/>
        <v>12.934093017580004</v>
      </c>
    </row>
    <row r="73" spans="1:12" x14ac:dyDescent="0.3">
      <c r="A73" s="2">
        <v>25152</v>
      </c>
      <c r="B73">
        <v>98.58</v>
      </c>
      <c r="C73">
        <v>-8.58</v>
      </c>
      <c r="D73">
        <v>-9.34</v>
      </c>
      <c r="F73">
        <v>55518</v>
      </c>
      <c r="G73">
        <v>-75.272346496579999</v>
      </c>
      <c r="H73" s="2">
        <f t="shared" si="5"/>
        <v>52232</v>
      </c>
      <c r="I73">
        <f t="shared" si="6"/>
        <v>-62.23</v>
      </c>
      <c r="J73">
        <f t="shared" si="2"/>
        <v>170.10280213685266</v>
      </c>
      <c r="K73">
        <f t="shared" si="4"/>
        <v>268.60088185941083</v>
      </c>
      <c r="L73">
        <f t="shared" si="3"/>
        <v>13.042346496580002</v>
      </c>
    </row>
    <row r="74" spans="1:12" x14ac:dyDescent="0.3">
      <c r="A74" s="2">
        <v>25157</v>
      </c>
      <c r="B74">
        <v>98.75</v>
      </c>
      <c r="C74">
        <v>-8.75</v>
      </c>
      <c r="D74">
        <v>-9.51</v>
      </c>
      <c r="F74">
        <v>55883</v>
      </c>
      <c r="G74">
        <v>-75.391372680659998</v>
      </c>
      <c r="H74" s="2">
        <f t="shared" si="5"/>
        <v>52597</v>
      </c>
      <c r="I74">
        <f t="shared" si="6"/>
        <v>-62.23</v>
      </c>
      <c r="J74">
        <f t="shared" ref="J74:J82" si="7">(I74-G74)^2</f>
        <v>173.22173083922343</v>
      </c>
      <c r="K74">
        <f t="shared" ref="K74:K82" si="8">(I74-AVERAGE($I$10:$I$51))^2</f>
        <v>268.60088185941083</v>
      </c>
      <c r="L74">
        <f t="shared" ref="L74:L82" si="9">(I74-G74)</f>
        <v>13.161372680660001</v>
      </c>
    </row>
    <row r="75" spans="1:12" x14ac:dyDescent="0.3">
      <c r="A75" s="2">
        <v>25162</v>
      </c>
      <c r="B75">
        <v>98.67</v>
      </c>
      <c r="C75">
        <v>-8.67</v>
      </c>
      <c r="D75">
        <v>-9.43</v>
      </c>
      <c r="F75">
        <v>56249</v>
      </c>
      <c r="G75">
        <v>-75.520568847660002</v>
      </c>
      <c r="H75" s="2">
        <f t="shared" si="5"/>
        <v>52963</v>
      </c>
      <c r="I75">
        <f t="shared" si="6"/>
        <v>-62.23</v>
      </c>
      <c r="J75">
        <f t="shared" si="7"/>
        <v>176.63922029439058</v>
      </c>
      <c r="K75">
        <f t="shared" si="8"/>
        <v>268.60088185941083</v>
      </c>
      <c r="L75">
        <f t="shared" si="9"/>
        <v>13.290568847660005</v>
      </c>
    </row>
    <row r="76" spans="1:12" x14ac:dyDescent="0.3">
      <c r="A76" s="2">
        <v>25167</v>
      </c>
      <c r="B76">
        <v>98.9</v>
      </c>
      <c r="C76">
        <v>-8.9</v>
      </c>
      <c r="D76">
        <v>-9.66</v>
      </c>
      <c r="F76">
        <v>56614</v>
      </c>
      <c r="G76">
        <v>-75.657897949220001</v>
      </c>
      <c r="H76" s="2">
        <f t="shared" si="5"/>
        <v>53328</v>
      </c>
      <c r="I76">
        <f t="shared" si="6"/>
        <v>-62.23</v>
      </c>
      <c r="J76">
        <f t="shared" si="7"/>
        <v>180.30844333466678</v>
      </c>
      <c r="K76">
        <f t="shared" si="8"/>
        <v>268.60088185941083</v>
      </c>
      <c r="L76">
        <f t="shared" si="9"/>
        <v>13.427897949220004</v>
      </c>
    </row>
    <row r="77" spans="1:12" x14ac:dyDescent="0.3">
      <c r="A77" s="2">
        <v>25172</v>
      </c>
      <c r="B77">
        <v>98.66</v>
      </c>
      <c r="C77">
        <v>-8.66</v>
      </c>
      <c r="D77">
        <v>-9.42</v>
      </c>
      <c r="F77">
        <v>56979</v>
      </c>
      <c r="G77">
        <v>-75.802429199220001</v>
      </c>
      <c r="H77" s="2">
        <f t="shared" si="5"/>
        <v>53693</v>
      </c>
      <c r="I77">
        <f t="shared" si="6"/>
        <v>-62.23</v>
      </c>
      <c r="J77">
        <f t="shared" si="7"/>
        <v>184.21083436783974</v>
      </c>
      <c r="K77">
        <f t="shared" si="8"/>
        <v>268.60088185941083</v>
      </c>
      <c r="L77">
        <f t="shared" si="9"/>
        <v>13.572429199220004</v>
      </c>
    </row>
    <row r="78" spans="1:12" x14ac:dyDescent="0.3">
      <c r="A78" s="2">
        <v>25177</v>
      </c>
      <c r="B78">
        <v>98.3</v>
      </c>
      <c r="C78">
        <v>-8.3000000000000007</v>
      </c>
      <c r="D78">
        <v>-9.06</v>
      </c>
      <c r="F78">
        <v>57344</v>
      </c>
      <c r="G78">
        <v>-75.953163146969999</v>
      </c>
      <c r="H78" s="2">
        <f t="shared" si="5"/>
        <v>54058</v>
      </c>
      <c r="I78">
        <f t="shared" si="6"/>
        <v>-62.23</v>
      </c>
      <c r="J78">
        <f t="shared" si="7"/>
        <v>188.32520675835562</v>
      </c>
      <c r="K78">
        <f t="shared" si="8"/>
        <v>268.60088185941083</v>
      </c>
      <c r="L78">
        <f t="shared" si="9"/>
        <v>13.723163146970002</v>
      </c>
    </row>
    <row r="79" spans="1:12" x14ac:dyDescent="0.3">
      <c r="A79" s="2">
        <v>25182</v>
      </c>
      <c r="B79">
        <v>98.6</v>
      </c>
      <c r="C79">
        <v>-8.6</v>
      </c>
      <c r="D79">
        <v>-9.36</v>
      </c>
      <c r="F79">
        <v>57710</v>
      </c>
      <c r="G79">
        <v>-76.10952758789</v>
      </c>
      <c r="H79" s="2">
        <f t="shared" si="5"/>
        <v>54424</v>
      </c>
      <c r="I79">
        <f t="shared" si="6"/>
        <v>-62.23</v>
      </c>
      <c r="J79">
        <f t="shared" si="7"/>
        <v>192.64128606299968</v>
      </c>
      <c r="K79">
        <f t="shared" si="8"/>
        <v>268.60088185941083</v>
      </c>
      <c r="L79">
        <f t="shared" si="9"/>
        <v>13.879527587890003</v>
      </c>
    </row>
    <row r="80" spans="1:12" x14ac:dyDescent="0.3">
      <c r="A80" s="2">
        <v>25187</v>
      </c>
      <c r="B80">
        <v>98.26</v>
      </c>
      <c r="C80">
        <v>-8.26</v>
      </c>
      <c r="D80">
        <v>-9.02</v>
      </c>
      <c r="F80">
        <v>58075</v>
      </c>
      <c r="G80">
        <v>-76.269874572749998</v>
      </c>
      <c r="H80" s="2">
        <f t="shared" si="5"/>
        <v>54789</v>
      </c>
      <c r="I80">
        <f t="shared" si="6"/>
        <v>-62.23</v>
      </c>
      <c r="J80">
        <f t="shared" si="7"/>
        <v>197.11807801855204</v>
      </c>
      <c r="K80">
        <f t="shared" si="8"/>
        <v>268.60088185941083</v>
      </c>
      <c r="L80">
        <f t="shared" si="9"/>
        <v>14.039874572750001</v>
      </c>
    </row>
    <row r="81" spans="1:12" x14ac:dyDescent="0.3">
      <c r="A81" s="2">
        <v>25192</v>
      </c>
      <c r="B81">
        <v>98.6</v>
      </c>
      <c r="C81">
        <v>-8.6</v>
      </c>
      <c r="D81">
        <v>-9.36</v>
      </c>
      <c r="F81">
        <v>61727</v>
      </c>
      <c r="G81">
        <v>-77.976997375490001</v>
      </c>
      <c r="H81" s="2">
        <f t="shared" si="5"/>
        <v>58441</v>
      </c>
      <c r="I81">
        <f t="shared" si="6"/>
        <v>-62.23</v>
      </c>
      <c r="J81">
        <f t="shared" si="7"/>
        <v>247.96792634368907</v>
      </c>
      <c r="K81">
        <f t="shared" si="8"/>
        <v>268.60088185941083</v>
      </c>
      <c r="L81">
        <f t="shared" si="9"/>
        <v>15.746997375490004</v>
      </c>
    </row>
    <row r="82" spans="1:12" x14ac:dyDescent="0.3">
      <c r="A82" s="2">
        <v>25197</v>
      </c>
      <c r="B82">
        <v>98.55</v>
      </c>
      <c r="C82">
        <v>-8.5500000000000007</v>
      </c>
      <c r="D82">
        <v>-9.31</v>
      </c>
      <c r="F82">
        <v>65380</v>
      </c>
      <c r="G82">
        <v>-79.644187927250002</v>
      </c>
      <c r="H82" s="2">
        <f t="shared" si="5"/>
        <v>62094</v>
      </c>
      <c r="I82">
        <f t="shared" si="6"/>
        <v>-62.23</v>
      </c>
      <c r="J82">
        <f t="shared" si="7"/>
        <v>303.25394116557982</v>
      </c>
      <c r="K82">
        <f t="shared" si="8"/>
        <v>268.60088185941083</v>
      </c>
      <c r="L82">
        <f t="shared" si="9"/>
        <v>17.414187927250005</v>
      </c>
    </row>
    <row r="83" spans="1:12" x14ac:dyDescent="0.3">
      <c r="A83" s="2">
        <v>25203</v>
      </c>
      <c r="B83">
        <v>98.54</v>
      </c>
      <c r="C83">
        <v>-8.5399999999999903</v>
      </c>
      <c r="D83">
        <v>-9.3000000000000007</v>
      </c>
    </row>
    <row r="84" spans="1:12" x14ac:dyDescent="0.3">
      <c r="A84" s="2">
        <v>25208</v>
      </c>
      <c r="B84">
        <v>98.6</v>
      </c>
      <c r="C84">
        <v>-8.6</v>
      </c>
      <c r="D84">
        <v>-9.36</v>
      </c>
    </row>
    <row r="85" spans="1:12" x14ac:dyDescent="0.3">
      <c r="A85" s="2">
        <v>25213</v>
      </c>
      <c r="B85">
        <v>98.62</v>
      </c>
      <c r="C85">
        <v>-8.6199999999999903</v>
      </c>
      <c r="D85">
        <v>-9.3800000000000008</v>
      </c>
    </row>
    <row r="86" spans="1:12" x14ac:dyDescent="0.3">
      <c r="A86" s="2">
        <v>25218</v>
      </c>
      <c r="B86">
        <v>98.62</v>
      </c>
      <c r="C86">
        <v>-8.6199999999999903</v>
      </c>
      <c r="D86">
        <v>-9.3800000000000008</v>
      </c>
    </row>
    <row r="87" spans="1:12" x14ac:dyDescent="0.3">
      <c r="A87" s="2">
        <v>25223</v>
      </c>
      <c r="B87">
        <v>98.4</v>
      </c>
      <c r="C87">
        <v>-8.4</v>
      </c>
      <c r="D87">
        <v>-9.16</v>
      </c>
    </row>
    <row r="88" spans="1:12" x14ac:dyDescent="0.3">
      <c r="A88" s="2">
        <v>25228</v>
      </c>
      <c r="B88">
        <v>98.57</v>
      </c>
      <c r="C88">
        <v>-8.57</v>
      </c>
      <c r="D88">
        <v>-9.33</v>
      </c>
    </row>
    <row r="89" spans="1:12" x14ac:dyDescent="0.3">
      <c r="A89" s="2">
        <v>25234</v>
      </c>
      <c r="B89">
        <v>98.49</v>
      </c>
      <c r="C89">
        <v>-8.49</v>
      </c>
      <c r="D89">
        <v>-9.25</v>
      </c>
    </row>
    <row r="90" spans="1:12" x14ac:dyDescent="0.3">
      <c r="A90" s="2">
        <v>25239</v>
      </c>
      <c r="B90">
        <v>98.18</v>
      </c>
      <c r="C90">
        <v>-8.18</v>
      </c>
      <c r="D90">
        <v>-8.94</v>
      </c>
    </row>
    <row r="91" spans="1:12" x14ac:dyDescent="0.3">
      <c r="A91" s="2">
        <v>25244</v>
      </c>
      <c r="B91">
        <v>97.98</v>
      </c>
      <c r="C91">
        <v>-7.98</v>
      </c>
      <c r="D91">
        <v>-8.74</v>
      </c>
    </row>
    <row r="92" spans="1:12" x14ac:dyDescent="0.3">
      <c r="A92" s="2">
        <v>25249</v>
      </c>
      <c r="B92">
        <v>98.31</v>
      </c>
      <c r="C92">
        <v>-8.31</v>
      </c>
      <c r="D92">
        <v>-9.07</v>
      </c>
    </row>
    <row r="93" spans="1:12" x14ac:dyDescent="0.3">
      <c r="A93" s="2">
        <v>25254</v>
      </c>
      <c r="B93">
        <v>98.08</v>
      </c>
      <c r="C93">
        <v>-8.08</v>
      </c>
      <c r="D93">
        <v>-8.84</v>
      </c>
    </row>
    <row r="94" spans="1:12" x14ac:dyDescent="0.3">
      <c r="A94" s="2">
        <v>25259</v>
      </c>
      <c r="B94">
        <v>97.97</v>
      </c>
      <c r="C94">
        <v>-7.97</v>
      </c>
      <c r="D94">
        <v>-8.73</v>
      </c>
    </row>
    <row r="95" spans="1:12" x14ac:dyDescent="0.3">
      <c r="A95" s="2">
        <v>25267</v>
      </c>
      <c r="B95">
        <v>97.88</v>
      </c>
      <c r="C95">
        <v>-7.88</v>
      </c>
      <c r="D95">
        <v>-8.64</v>
      </c>
    </row>
    <row r="96" spans="1:12" x14ac:dyDescent="0.3">
      <c r="A96" s="2">
        <v>25303</v>
      </c>
      <c r="B96">
        <v>98.14</v>
      </c>
      <c r="C96">
        <v>-8.14</v>
      </c>
      <c r="D96">
        <v>-8.9</v>
      </c>
    </row>
    <row r="97" spans="1:4" x14ac:dyDescent="0.3">
      <c r="A97" s="2">
        <v>25308</v>
      </c>
      <c r="B97">
        <v>98.16</v>
      </c>
      <c r="C97">
        <v>-8.16</v>
      </c>
      <c r="D97">
        <v>-8.92</v>
      </c>
    </row>
    <row r="98" spans="1:4" x14ac:dyDescent="0.3">
      <c r="A98" s="2">
        <v>25313</v>
      </c>
      <c r="B98">
        <v>98.04</v>
      </c>
      <c r="C98">
        <v>-8.0399999999999903</v>
      </c>
      <c r="D98">
        <v>-8.8000000000000007</v>
      </c>
    </row>
    <row r="99" spans="1:4" x14ac:dyDescent="0.3">
      <c r="A99" s="2">
        <v>25318</v>
      </c>
      <c r="B99">
        <v>97.76</v>
      </c>
      <c r="C99">
        <v>-7.76</v>
      </c>
      <c r="D99">
        <v>-8.52</v>
      </c>
    </row>
    <row r="100" spans="1:4" x14ac:dyDescent="0.3">
      <c r="A100" s="2">
        <v>25323</v>
      </c>
      <c r="B100">
        <v>97.94</v>
      </c>
      <c r="C100">
        <v>-7.94</v>
      </c>
      <c r="D100">
        <v>-8.6999999999999904</v>
      </c>
    </row>
    <row r="101" spans="1:4" x14ac:dyDescent="0.3">
      <c r="A101" s="2">
        <v>25328</v>
      </c>
      <c r="B101">
        <v>98.28</v>
      </c>
      <c r="C101">
        <v>-8.2799999999999905</v>
      </c>
      <c r="D101">
        <v>-9.0399999999999903</v>
      </c>
    </row>
    <row r="102" spans="1:4" x14ac:dyDescent="0.3">
      <c r="A102" s="2">
        <v>25333</v>
      </c>
      <c r="B102">
        <v>98.29</v>
      </c>
      <c r="C102">
        <v>-8.2899999999999903</v>
      </c>
      <c r="D102">
        <v>-9.0500000000000007</v>
      </c>
    </row>
    <row r="103" spans="1:4" x14ac:dyDescent="0.3">
      <c r="A103" s="2">
        <v>25338</v>
      </c>
      <c r="B103">
        <v>98.49</v>
      </c>
      <c r="C103">
        <v>-8.49</v>
      </c>
      <c r="D103">
        <v>-9.25</v>
      </c>
    </row>
    <row r="104" spans="1:4" x14ac:dyDescent="0.3">
      <c r="A104" s="2">
        <v>25343</v>
      </c>
      <c r="B104">
        <v>98.36</v>
      </c>
      <c r="C104">
        <v>-8.36</v>
      </c>
      <c r="D104">
        <v>-9.1199999999999903</v>
      </c>
    </row>
    <row r="105" spans="1:4" x14ac:dyDescent="0.3">
      <c r="A105" s="2">
        <v>25348</v>
      </c>
      <c r="B105">
        <v>98.37</v>
      </c>
      <c r="C105">
        <v>-8.3699999999999903</v>
      </c>
      <c r="D105">
        <v>-9.1300000000000008</v>
      </c>
    </row>
    <row r="106" spans="1:4" x14ac:dyDescent="0.3">
      <c r="A106" s="2">
        <v>25354</v>
      </c>
      <c r="B106">
        <v>98.89</v>
      </c>
      <c r="C106">
        <v>-8.89</v>
      </c>
      <c r="D106">
        <v>-9.65</v>
      </c>
    </row>
    <row r="107" spans="1:4" x14ac:dyDescent="0.3">
      <c r="A107" s="2">
        <v>25359</v>
      </c>
      <c r="B107">
        <v>99.02</v>
      </c>
      <c r="C107">
        <v>-9.02</v>
      </c>
      <c r="D107">
        <v>-9.7799999999999905</v>
      </c>
    </row>
    <row r="108" spans="1:4" x14ac:dyDescent="0.3">
      <c r="A108" s="2">
        <v>25364</v>
      </c>
      <c r="B108">
        <v>98.79</v>
      </c>
      <c r="C108">
        <v>-8.7899999999999903</v>
      </c>
      <c r="D108">
        <v>-9.5500000000000007</v>
      </c>
    </row>
    <row r="109" spans="1:4" x14ac:dyDescent="0.3">
      <c r="A109" s="2">
        <v>25369</v>
      </c>
      <c r="B109">
        <v>98.7</v>
      </c>
      <c r="C109">
        <v>-8.6999999999999904</v>
      </c>
      <c r="D109">
        <v>-9.4600000000000009</v>
      </c>
    </row>
    <row r="110" spans="1:4" x14ac:dyDescent="0.3">
      <c r="A110" s="2">
        <v>25374</v>
      </c>
      <c r="B110">
        <v>98.71</v>
      </c>
      <c r="C110">
        <v>-8.7100000000000009</v>
      </c>
      <c r="D110">
        <v>-9.4700000000000006</v>
      </c>
    </row>
    <row r="111" spans="1:4" x14ac:dyDescent="0.3">
      <c r="A111" s="2">
        <v>25379</v>
      </c>
      <c r="B111">
        <v>98.9</v>
      </c>
      <c r="C111">
        <v>-8.9</v>
      </c>
      <c r="D111">
        <v>-9.66</v>
      </c>
    </row>
    <row r="112" spans="1:4" x14ac:dyDescent="0.3">
      <c r="A112" s="2">
        <v>25384</v>
      </c>
      <c r="B112">
        <v>99.5</v>
      </c>
      <c r="C112">
        <v>-9.5</v>
      </c>
      <c r="D112">
        <v>-10.26</v>
      </c>
    </row>
    <row r="113" spans="1:4" x14ac:dyDescent="0.3">
      <c r="A113" s="2">
        <v>25389</v>
      </c>
      <c r="B113">
        <v>99.03</v>
      </c>
      <c r="C113">
        <v>-9.0299999999999905</v>
      </c>
      <c r="D113">
        <v>-9.7899999999999903</v>
      </c>
    </row>
    <row r="114" spans="1:4" x14ac:dyDescent="0.3">
      <c r="A114" s="2">
        <v>25394</v>
      </c>
      <c r="B114">
        <v>98.96</v>
      </c>
      <c r="C114">
        <v>-8.9600000000000009</v>
      </c>
      <c r="D114">
        <v>-9.7200000000000006</v>
      </c>
    </row>
    <row r="115" spans="1:4" x14ac:dyDescent="0.3">
      <c r="A115" s="2">
        <v>25399</v>
      </c>
      <c r="B115">
        <v>96.9</v>
      </c>
      <c r="C115">
        <v>-6.9</v>
      </c>
      <c r="D115">
        <v>-7.66</v>
      </c>
    </row>
    <row r="116" spans="1:4" x14ac:dyDescent="0.3">
      <c r="A116" s="2">
        <v>25404</v>
      </c>
      <c r="B116">
        <v>99.02</v>
      </c>
      <c r="C116">
        <v>-9.02</v>
      </c>
      <c r="D116">
        <v>-9.7799999999999905</v>
      </c>
    </row>
    <row r="117" spans="1:4" x14ac:dyDescent="0.3">
      <c r="A117" s="2">
        <v>25409</v>
      </c>
      <c r="B117">
        <v>98.7</v>
      </c>
      <c r="C117">
        <v>-8.6999999999999904</v>
      </c>
      <c r="D117">
        <v>-9.4600000000000009</v>
      </c>
    </row>
    <row r="118" spans="1:4" x14ac:dyDescent="0.3">
      <c r="A118" s="2">
        <v>25415</v>
      </c>
      <c r="B118">
        <v>98.8</v>
      </c>
      <c r="C118">
        <v>-8.8000000000000007</v>
      </c>
      <c r="D118">
        <v>-9.56</v>
      </c>
    </row>
    <row r="119" spans="1:4" x14ac:dyDescent="0.3">
      <c r="A119" s="2">
        <v>25420</v>
      </c>
      <c r="B119">
        <v>98.4</v>
      </c>
      <c r="C119">
        <v>-8.4</v>
      </c>
      <c r="D119">
        <v>-9.16</v>
      </c>
    </row>
    <row r="120" spans="1:4" x14ac:dyDescent="0.3">
      <c r="A120" s="2">
        <v>25425</v>
      </c>
      <c r="B120">
        <v>98.4</v>
      </c>
      <c r="C120">
        <v>-8.4</v>
      </c>
      <c r="D120">
        <v>-9.16</v>
      </c>
    </row>
    <row r="121" spans="1:4" x14ac:dyDescent="0.3">
      <c r="A121" s="2">
        <v>25430</v>
      </c>
      <c r="B121">
        <v>98.75</v>
      </c>
      <c r="C121">
        <v>-8.75</v>
      </c>
      <c r="D121">
        <v>-9.51</v>
      </c>
    </row>
    <row r="122" spans="1:4" x14ac:dyDescent="0.3">
      <c r="A122" s="2">
        <v>25435</v>
      </c>
      <c r="B122">
        <v>98.46</v>
      </c>
      <c r="C122">
        <v>-8.4600000000000009</v>
      </c>
      <c r="D122">
        <v>-9.2200000000000006</v>
      </c>
    </row>
    <row r="123" spans="1:4" x14ac:dyDescent="0.3">
      <c r="A123" s="2">
        <v>25440</v>
      </c>
      <c r="B123">
        <v>98.57</v>
      </c>
      <c r="C123">
        <v>-8.57</v>
      </c>
      <c r="D123">
        <v>-9.33</v>
      </c>
    </row>
    <row r="124" spans="1:4" x14ac:dyDescent="0.3">
      <c r="A124" s="2">
        <v>25446</v>
      </c>
      <c r="B124">
        <v>98.7</v>
      </c>
      <c r="C124">
        <v>-8.6999999999999904</v>
      </c>
      <c r="D124">
        <v>-9.4600000000000009</v>
      </c>
    </row>
    <row r="125" spans="1:4" x14ac:dyDescent="0.3">
      <c r="A125" s="2">
        <v>25451</v>
      </c>
      <c r="B125">
        <v>99.07</v>
      </c>
      <c r="C125">
        <v>-9.07</v>
      </c>
      <c r="D125">
        <v>-9.83</v>
      </c>
    </row>
    <row r="126" spans="1:4" x14ac:dyDescent="0.3">
      <c r="A126" s="2">
        <v>25456</v>
      </c>
      <c r="B126">
        <v>99.03</v>
      </c>
      <c r="C126">
        <v>-9.0299999999999905</v>
      </c>
      <c r="D126">
        <v>-9.7899999999999903</v>
      </c>
    </row>
    <row r="127" spans="1:4" x14ac:dyDescent="0.3">
      <c r="A127" s="2">
        <v>25461</v>
      </c>
      <c r="B127">
        <v>99.16</v>
      </c>
      <c r="C127">
        <v>-9.16</v>
      </c>
      <c r="D127">
        <v>-9.92</v>
      </c>
    </row>
    <row r="128" spans="1:4" x14ac:dyDescent="0.3">
      <c r="A128" s="2">
        <v>25466</v>
      </c>
      <c r="B128">
        <v>99.12</v>
      </c>
      <c r="C128">
        <v>-9.1199999999999903</v>
      </c>
      <c r="D128">
        <v>-9.8800000000000008</v>
      </c>
    </row>
    <row r="129" spans="1:4" x14ac:dyDescent="0.3">
      <c r="A129" s="2">
        <v>25471</v>
      </c>
      <c r="B129">
        <v>98.89</v>
      </c>
      <c r="C129">
        <v>-8.89</v>
      </c>
      <c r="D129">
        <v>-9.65</v>
      </c>
    </row>
    <row r="130" spans="1:4" x14ac:dyDescent="0.3">
      <c r="A130" s="2">
        <v>25476</v>
      </c>
      <c r="B130">
        <v>99.02</v>
      </c>
      <c r="C130">
        <v>-9.02</v>
      </c>
      <c r="D130">
        <v>-9.7799999999999905</v>
      </c>
    </row>
    <row r="131" spans="1:4" x14ac:dyDescent="0.3">
      <c r="A131" s="2">
        <v>25481</v>
      </c>
      <c r="B131">
        <v>99.08</v>
      </c>
      <c r="C131">
        <v>-9.08</v>
      </c>
      <c r="D131">
        <v>-9.84</v>
      </c>
    </row>
    <row r="132" spans="1:4" x14ac:dyDescent="0.3">
      <c r="A132" s="2">
        <v>25486</v>
      </c>
      <c r="B132">
        <v>99.3</v>
      </c>
      <c r="C132">
        <v>-9.3000000000000007</v>
      </c>
      <c r="D132">
        <v>-10.06</v>
      </c>
    </row>
    <row r="133" spans="1:4" x14ac:dyDescent="0.3">
      <c r="A133" s="2">
        <v>25491</v>
      </c>
      <c r="B133">
        <v>99.28</v>
      </c>
      <c r="C133">
        <v>-9.2799999999999905</v>
      </c>
      <c r="D133">
        <v>-10.0399999999999</v>
      </c>
    </row>
    <row r="134" spans="1:4" x14ac:dyDescent="0.3">
      <c r="A134" s="2">
        <v>25496</v>
      </c>
      <c r="B134">
        <v>99.37</v>
      </c>
      <c r="C134">
        <v>-9.3699999999999903</v>
      </c>
      <c r="D134">
        <v>-10.130000000000001</v>
      </c>
    </row>
    <row r="135" spans="1:4" x14ac:dyDescent="0.3">
      <c r="A135" s="2">
        <v>25501</v>
      </c>
      <c r="B135">
        <v>99.76</v>
      </c>
      <c r="C135">
        <v>-9.76</v>
      </c>
      <c r="D135">
        <v>-10.52</v>
      </c>
    </row>
    <row r="136" spans="1:4" x14ac:dyDescent="0.3">
      <c r="A136" s="2">
        <v>25507</v>
      </c>
      <c r="B136">
        <v>99.76</v>
      </c>
      <c r="C136">
        <v>-9.76</v>
      </c>
      <c r="D136">
        <v>-10.52</v>
      </c>
    </row>
    <row r="137" spans="1:4" x14ac:dyDescent="0.3">
      <c r="A137" s="2">
        <v>25512</v>
      </c>
      <c r="B137">
        <v>99.39</v>
      </c>
      <c r="C137">
        <v>-9.39</v>
      </c>
      <c r="D137">
        <v>-10.15</v>
      </c>
    </row>
    <row r="138" spans="1:4" x14ac:dyDescent="0.3">
      <c r="A138" s="2">
        <v>25517</v>
      </c>
      <c r="B138">
        <v>99.6</v>
      </c>
      <c r="C138">
        <v>-9.6</v>
      </c>
      <c r="D138">
        <v>-10.36</v>
      </c>
    </row>
    <row r="139" spans="1:4" x14ac:dyDescent="0.3">
      <c r="A139" s="2">
        <v>25522</v>
      </c>
      <c r="B139">
        <v>99.82</v>
      </c>
      <c r="C139">
        <v>-9.82</v>
      </c>
      <c r="D139">
        <v>-10.58</v>
      </c>
    </row>
    <row r="140" spans="1:4" x14ac:dyDescent="0.3">
      <c r="A140" s="2">
        <v>25527</v>
      </c>
      <c r="B140">
        <v>99.75</v>
      </c>
      <c r="C140">
        <v>-9.75</v>
      </c>
      <c r="D140">
        <v>-10.51</v>
      </c>
    </row>
    <row r="141" spans="1:4" x14ac:dyDescent="0.3">
      <c r="A141" s="2">
        <v>25532</v>
      </c>
      <c r="B141">
        <v>99.9</v>
      </c>
      <c r="C141">
        <v>-9.9</v>
      </c>
      <c r="D141">
        <v>-10.66</v>
      </c>
    </row>
    <row r="142" spans="1:4" x14ac:dyDescent="0.3">
      <c r="A142" s="2">
        <v>25537</v>
      </c>
      <c r="B142">
        <v>100.28</v>
      </c>
      <c r="C142">
        <v>-10.28</v>
      </c>
      <c r="D142">
        <v>-11.04</v>
      </c>
    </row>
    <row r="143" spans="1:4" x14ac:dyDescent="0.3">
      <c r="A143" s="2">
        <v>25542</v>
      </c>
      <c r="B143">
        <v>100.13</v>
      </c>
      <c r="C143">
        <v>-10.130000000000001</v>
      </c>
      <c r="D143">
        <v>-10.89</v>
      </c>
    </row>
    <row r="144" spans="1:4" x14ac:dyDescent="0.3">
      <c r="A144" s="2">
        <v>25547</v>
      </c>
      <c r="B144">
        <v>99.78</v>
      </c>
      <c r="C144">
        <v>-9.7799999999999905</v>
      </c>
      <c r="D144">
        <v>-10.54</v>
      </c>
    </row>
    <row r="145" spans="1:4" x14ac:dyDescent="0.3">
      <c r="A145" s="2">
        <v>25552</v>
      </c>
      <c r="B145">
        <v>99.83</v>
      </c>
      <c r="C145">
        <v>-9.83</v>
      </c>
      <c r="D145">
        <v>-10.59</v>
      </c>
    </row>
    <row r="146" spans="1:4" x14ac:dyDescent="0.3">
      <c r="A146" s="2">
        <v>25557</v>
      </c>
      <c r="B146">
        <v>100.12</v>
      </c>
      <c r="C146">
        <v>-10.1199999999999</v>
      </c>
      <c r="D146">
        <v>-10.88</v>
      </c>
    </row>
    <row r="147" spans="1:4" x14ac:dyDescent="0.3">
      <c r="A147" s="2">
        <v>25562</v>
      </c>
      <c r="B147">
        <v>100.13</v>
      </c>
      <c r="C147">
        <v>-10.130000000000001</v>
      </c>
      <c r="D147">
        <v>-10.89</v>
      </c>
    </row>
    <row r="148" spans="1:4" x14ac:dyDescent="0.3">
      <c r="A148" s="2">
        <v>25568</v>
      </c>
      <c r="B148">
        <v>100.07</v>
      </c>
      <c r="C148">
        <v>-10.07</v>
      </c>
      <c r="D148">
        <v>-10.83</v>
      </c>
    </row>
    <row r="149" spans="1:4" x14ac:dyDescent="0.3">
      <c r="A149" s="2">
        <v>25573</v>
      </c>
      <c r="B149">
        <v>100</v>
      </c>
      <c r="C149">
        <v>-10</v>
      </c>
      <c r="D149">
        <v>-10.76</v>
      </c>
    </row>
    <row r="150" spans="1:4" x14ac:dyDescent="0.3">
      <c r="A150" s="2">
        <v>25578</v>
      </c>
      <c r="B150">
        <v>100.11</v>
      </c>
      <c r="C150">
        <v>-10.11</v>
      </c>
      <c r="D150">
        <v>-10.87</v>
      </c>
    </row>
    <row r="151" spans="1:4" x14ac:dyDescent="0.3">
      <c r="A151" s="2">
        <v>25583</v>
      </c>
      <c r="B151">
        <v>100.07</v>
      </c>
      <c r="C151">
        <v>-10.07</v>
      </c>
      <c r="D151">
        <v>-10.83</v>
      </c>
    </row>
    <row r="152" spans="1:4" x14ac:dyDescent="0.3">
      <c r="A152" s="2">
        <v>25588</v>
      </c>
      <c r="B152">
        <v>99.85</v>
      </c>
      <c r="C152">
        <v>-9.85</v>
      </c>
      <c r="D152">
        <v>-10.61</v>
      </c>
    </row>
    <row r="153" spans="1:4" x14ac:dyDescent="0.3">
      <c r="A153" s="2">
        <v>25593</v>
      </c>
      <c r="B153">
        <v>100</v>
      </c>
      <c r="C153">
        <v>-10</v>
      </c>
      <c r="D153">
        <v>-10.76</v>
      </c>
    </row>
    <row r="154" spans="1:4" x14ac:dyDescent="0.3">
      <c r="A154" s="2">
        <v>25599</v>
      </c>
      <c r="B154">
        <v>100.1</v>
      </c>
      <c r="C154">
        <v>-10.1</v>
      </c>
      <c r="D154">
        <v>-10.86</v>
      </c>
    </row>
    <row r="155" spans="1:4" x14ac:dyDescent="0.3">
      <c r="A155" s="2">
        <v>25604</v>
      </c>
      <c r="B155">
        <v>100.3</v>
      </c>
      <c r="C155">
        <v>-10.3</v>
      </c>
      <c r="D155">
        <v>-11.06</v>
      </c>
    </row>
    <row r="156" spans="1:4" x14ac:dyDescent="0.3">
      <c r="A156" s="2">
        <v>25609</v>
      </c>
      <c r="B156">
        <v>99.8</v>
      </c>
      <c r="C156">
        <v>-9.8000000000000007</v>
      </c>
      <c r="D156">
        <v>-10.56</v>
      </c>
    </row>
    <row r="157" spans="1:4" x14ac:dyDescent="0.3">
      <c r="A157" s="2">
        <v>25614</v>
      </c>
      <c r="B157">
        <v>100</v>
      </c>
      <c r="C157">
        <v>-10</v>
      </c>
      <c r="D157">
        <v>-10.76</v>
      </c>
    </row>
    <row r="158" spans="1:4" x14ac:dyDescent="0.3">
      <c r="A158" s="2">
        <v>25619</v>
      </c>
      <c r="B158">
        <v>100.12</v>
      </c>
      <c r="C158">
        <v>-10.1199999999999</v>
      </c>
      <c r="D158">
        <v>-10.88</v>
      </c>
    </row>
    <row r="159" spans="1:4" x14ac:dyDescent="0.3">
      <c r="A159" s="2">
        <v>25624</v>
      </c>
      <c r="B159">
        <v>99.9</v>
      </c>
      <c r="C159">
        <v>-9.9</v>
      </c>
      <c r="D159">
        <v>-10.66</v>
      </c>
    </row>
    <row r="160" spans="1:4" x14ac:dyDescent="0.3">
      <c r="A160" s="2">
        <v>25632</v>
      </c>
      <c r="B160">
        <v>99.93</v>
      </c>
      <c r="C160">
        <v>-9.93</v>
      </c>
      <c r="D160">
        <v>-10.69</v>
      </c>
    </row>
    <row r="161" spans="1:4" x14ac:dyDescent="0.3">
      <c r="A161" s="2">
        <v>25637</v>
      </c>
      <c r="B161">
        <v>99.89</v>
      </c>
      <c r="C161">
        <v>-9.89</v>
      </c>
      <c r="D161">
        <v>-10.65</v>
      </c>
    </row>
    <row r="162" spans="1:4" x14ac:dyDescent="0.3">
      <c r="A162" s="2">
        <v>25642</v>
      </c>
      <c r="B162">
        <v>99.73</v>
      </c>
      <c r="C162">
        <v>-9.73</v>
      </c>
      <c r="D162">
        <v>-10.49</v>
      </c>
    </row>
    <row r="163" spans="1:4" x14ac:dyDescent="0.3">
      <c r="A163" s="2">
        <v>25647</v>
      </c>
      <c r="B163">
        <v>99.81</v>
      </c>
      <c r="C163">
        <v>-9.81</v>
      </c>
      <c r="D163">
        <v>-10.57</v>
      </c>
    </row>
    <row r="164" spans="1:4" x14ac:dyDescent="0.3">
      <c r="A164" s="2">
        <v>25652</v>
      </c>
      <c r="B164">
        <v>99.13</v>
      </c>
      <c r="C164">
        <v>-9.1300000000000008</v>
      </c>
      <c r="D164">
        <v>-9.89</v>
      </c>
    </row>
    <row r="165" spans="1:4" x14ac:dyDescent="0.3">
      <c r="A165" s="2">
        <v>25658</v>
      </c>
      <c r="B165">
        <v>99.51</v>
      </c>
      <c r="C165">
        <v>-9.51</v>
      </c>
      <c r="D165">
        <v>-10.27</v>
      </c>
    </row>
    <row r="166" spans="1:4" x14ac:dyDescent="0.3">
      <c r="A166" s="2">
        <v>25663</v>
      </c>
      <c r="B166">
        <v>99.42</v>
      </c>
      <c r="C166">
        <v>-9.42</v>
      </c>
      <c r="D166">
        <v>-10.18</v>
      </c>
    </row>
    <row r="167" spans="1:4" x14ac:dyDescent="0.3">
      <c r="A167" s="2">
        <v>25668</v>
      </c>
      <c r="B167">
        <v>99.65</v>
      </c>
      <c r="C167">
        <v>-9.65</v>
      </c>
      <c r="D167">
        <v>-10.41</v>
      </c>
    </row>
    <row r="168" spans="1:4" x14ac:dyDescent="0.3">
      <c r="A168" s="2">
        <v>25673</v>
      </c>
      <c r="B168">
        <v>99.63</v>
      </c>
      <c r="C168">
        <v>-9.6300000000000008</v>
      </c>
      <c r="D168">
        <v>-10.39</v>
      </c>
    </row>
    <row r="169" spans="1:4" x14ac:dyDescent="0.3">
      <c r="A169" s="2">
        <v>25678</v>
      </c>
      <c r="B169">
        <v>99.58</v>
      </c>
      <c r="C169">
        <v>-9.58</v>
      </c>
      <c r="D169">
        <v>-10.34</v>
      </c>
    </row>
    <row r="170" spans="1:4" x14ac:dyDescent="0.3">
      <c r="A170" s="2">
        <v>25683</v>
      </c>
      <c r="B170">
        <v>99.89</v>
      </c>
      <c r="C170">
        <v>-9.89</v>
      </c>
      <c r="D170">
        <v>-10.65</v>
      </c>
    </row>
    <row r="171" spans="1:4" x14ac:dyDescent="0.3">
      <c r="A171" s="2">
        <v>25688</v>
      </c>
      <c r="B171">
        <v>99.67</v>
      </c>
      <c r="C171">
        <v>-9.67</v>
      </c>
      <c r="D171">
        <v>-10.43</v>
      </c>
    </row>
    <row r="172" spans="1:4" x14ac:dyDescent="0.3">
      <c r="A172" s="2">
        <v>25693</v>
      </c>
      <c r="B172">
        <v>99.7</v>
      </c>
      <c r="C172">
        <v>-9.6999999999999904</v>
      </c>
      <c r="D172">
        <v>-10.46</v>
      </c>
    </row>
    <row r="173" spans="1:4" x14ac:dyDescent="0.3">
      <c r="A173" s="2">
        <v>25698</v>
      </c>
      <c r="B173">
        <v>99.68</v>
      </c>
      <c r="C173">
        <v>-9.68</v>
      </c>
      <c r="D173">
        <v>-10.44</v>
      </c>
    </row>
    <row r="174" spans="1:4" x14ac:dyDescent="0.3">
      <c r="A174" s="2">
        <v>25703</v>
      </c>
      <c r="B174">
        <v>100.12</v>
      </c>
      <c r="C174">
        <v>-10.1199999999999</v>
      </c>
      <c r="D174">
        <v>-10.88</v>
      </c>
    </row>
    <row r="175" spans="1:4" x14ac:dyDescent="0.3">
      <c r="A175" s="2">
        <v>25708</v>
      </c>
      <c r="B175">
        <v>100.05</v>
      </c>
      <c r="C175">
        <v>-10.050000000000001</v>
      </c>
      <c r="D175">
        <v>-10.81</v>
      </c>
    </row>
    <row r="176" spans="1:4" x14ac:dyDescent="0.3">
      <c r="A176" s="2">
        <v>25713</v>
      </c>
      <c r="B176">
        <v>100</v>
      </c>
      <c r="C176">
        <v>-10</v>
      </c>
      <c r="D176">
        <v>-10.76</v>
      </c>
    </row>
    <row r="177" spans="1:4" x14ac:dyDescent="0.3">
      <c r="A177" s="2">
        <v>25719</v>
      </c>
      <c r="B177">
        <v>99.9</v>
      </c>
      <c r="C177">
        <v>-9.9</v>
      </c>
      <c r="D177">
        <v>-10.66</v>
      </c>
    </row>
    <row r="178" spans="1:4" x14ac:dyDescent="0.3">
      <c r="A178" s="2">
        <v>25724</v>
      </c>
      <c r="B178">
        <v>100.26</v>
      </c>
      <c r="C178">
        <v>-10.26</v>
      </c>
      <c r="D178">
        <v>-11.02</v>
      </c>
    </row>
    <row r="179" spans="1:4" x14ac:dyDescent="0.3">
      <c r="A179" s="2">
        <v>25729</v>
      </c>
      <c r="B179">
        <v>100.13</v>
      </c>
      <c r="C179">
        <v>-10.130000000000001</v>
      </c>
      <c r="D179">
        <v>-10.89</v>
      </c>
    </row>
    <row r="180" spans="1:4" x14ac:dyDescent="0.3">
      <c r="A180" s="2">
        <v>25734</v>
      </c>
      <c r="B180">
        <v>100.37</v>
      </c>
      <c r="C180">
        <v>-10.37</v>
      </c>
      <c r="D180">
        <v>-11.13</v>
      </c>
    </row>
    <row r="181" spans="1:4" x14ac:dyDescent="0.3">
      <c r="A181" s="2">
        <v>25739</v>
      </c>
      <c r="B181">
        <v>100.7</v>
      </c>
      <c r="C181">
        <v>-10.7</v>
      </c>
      <c r="D181">
        <v>-11.46</v>
      </c>
    </row>
    <row r="182" spans="1:4" x14ac:dyDescent="0.3">
      <c r="A182" s="2">
        <v>25744</v>
      </c>
      <c r="B182">
        <v>100.38</v>
      </c>
      <c r="C182">
        <v>-10.38</v>
      </c>
      <c r="D182">
        <v>-11.14</v>
      </c>
    </row>
    <row r="183" spans="1:4" x14ac:dyDescent="0.3">
      <c r="A183" s="2">
        <v>25749</v>
      </c>
      <c r="B183">
        <v>100.28</v>
      </c>
      <c r="C183">
        <v>-10.28</v>
      </c>
      <c r="D183">
        <v>-11.04</v>
      </c>
    </row>
    <row r="184" spans="1:4" x14ac:dyDescent="0.3">
      <c r="A184" s="2">
        <v>25754</v>
      </c>
      <c r="B184">
        <v>99.79</v>
      </c>
      <c r="C184">
        <v>-9.7899999999999903</v>
      </c>
      <c r="D184">
        <v>-10.55</v>
      </c>
    </row>
    <row r="185" spans="1:4" x14ac:dyDescent="0.3">
      <c r="A185" s="2">
        <v>25759</v>
      </c>
      <c r="B185">
        <v>100.2</v>
      </c>
      <c r="C185">
        <v>-10.1999999999999</v>
      </c>
      <c r="D185">
        <v>-10.96</v>
      </c>
    </row>
    <row r="186" spans="1:4" x14ac:dyDescent="0.3">
      <c r="A186" s="2">
        <v>25764</v>
      </c>
      <c r="B186">
        <v>100.3</v>
      </c>
      <c r="C186">
        <v>-10.3</v>
      </c>
      <c r="D186">
        <v>-11.06</v>
      </c>
    </row>
    <row r="187" spans="1:4" x14ac:dyDescent="0.3">
      <c r="A187" s="2">
        <v>25769</v>
      </c>
      <c r="B187">
        <v>100.47</v>
      </c>
      <c r="C187">
        <v>-10.47</v>
      </c>
      <c r="D187">
        <v>-11.23</v>
      </c>
    </row>
    <row r="188" spans="1:4" x14ac:dyDescent="0.3">
      <c r="A188" s="2">
        <v>25774</v>
      </c>
      <c r="B188">
        <v>100.55</v>
      </c>
      <c r="C188">
        <v>-10.55</v>
      </c>
      <c r="D188">
        <v>-11.31</v>
      </c>
    </row>
    <row r="189" spans="1:4" x14ac:dyDescent="0.3">
      <c r="A189" s="2">
        <v>25780</v>
      </c>
      <c r="B189">
        <v>100.51</v>
      </c>
      <c r="C189">
        <v>-10.51</v>
      </c>
      <c r="D189">
        <v>-11.27</v>
      </c>
    </row>
    <row r="190" spans="1:4" x14ac:dyDescent="0.3">
      <c r="A190" s="2">
        <v>25785</v>
      </c>
      <c r="B190">
        <v>100.54</v>
      </c>
      <c r="C190">
        <v>-10.54</v>
      </c>
      <c r="D190">
        <v>-11.3</v>
      </c>
    </row>
    <row r="191" spans="1:4" x14ac:dyDescent="0.3">
      <c r="A191" s="2">
        <v>25790</v>
      </c>
      <c r="B191">
        <v>100.81</v>
      </c>
      <c r="C191">
        <v>-10.81</v>
      </c>
      <c r="D191">
        <v>-11.57</v>
      </c>
    </row>
    <row r="192" spans="1:4" x14ac:dyDescent="0.3">
      <c r="A192" s="2">
        <v>25795</v>
      </c>
      <c r="B192">
        <v>101.35</v>
      </c>
      <c r="C192">
        <v>-11.35</v>
      </c>
      <c r="D192">
        <v>-12.11</v>
      </c>
    </row>
    <row r="193" spans="1:4" x14ac:dyDescent="0.3">
      <c r="A193" s="2">
        <v>25800</v>
      </c>
      <c r="B193">
        <v>101.18</v>
      </c>
      <c r="C193">
        <v>-11.18</v>
      </c>
      <c r="D193">
        <v>-11.94</v>
      </c>
    </row>
    <row r="194" spans="1:4" x14ac:dyDescent="0.3">
      <c r="A194" s="2">
        <v>25805</v>
      </c>
      <c r="B194">
        <v>101.32</v>
      </c>
      <c r="C194">
        <v>-11.32</v>
      </c>
      <c r="D194">
        <v>-12.08</v>
      </c>
    </row>
    <row r="195" spans="1:4" x14ac:dyDescent="0.3">
      <c r="A195" s="2">
        <v>25811</v>
      </c>
      <c r="B195">
        <v>101.56</v>
      </c>
      <c r="C195">
        <v>-11.56</v>
      </c>
      <c r="D195">
        <v>-12.32</v>
      </c>
    </row>
    <row r="196" spans="1:4" x14ac:dyDescent="0.3">
      <c r="A196" s="2">
        <v>25816</v>
      </c>
      <c r="B196">
        <v>101.93</v>
      </c>
      <c r="C196">
        <v>-11.93</v>
      </c>
      <c r="D196">
        <v>-12.69</v>
      </c>
    </row>
    <row r="197" spans="1:4" x14ac:dyDescent="0.3">
      <c r="A197" s="2">
        <v>25821</v>
      </c>
      <c r="B197">
        <v>102.12</v>
      </c>
      <c r="C197">
        <v>-12.12</v>
      </c>
      <c r="D197">
        <v>-12.88</v>
      </c>
    </row>
    <row r="198" spans="1:4" x14ac:dyDescent="0.3">
      <c r="A198" s="2">
        <v>25826</v>
      </c>
      <c r="B198">
        <v>102.05</v>
      </c>
      <c r="C198">
        <v>-12.05</v>
      </c>
      <c r="D198">
        <v>-12.81</v>
      </c>
    </row>
    <row r="199" spans="1:4" x14ac:dyDescent="0.3">
      <c r="A199" s="2">
        <v>25831</v>
      </c>
      <c r="B199">
        <v>101.84</v>
      </c>
      <c r="C199">
        <v>-11.84</v>
      </c>
      <c r="D199">
        <v>-12.6</v>
      </c>
    </row>
    <row r="200" spans="1:4" x14ac:dyDescent="0.3">
      <c r="A200" s="2">
        <v>25836</v>
      </c>
      <c r="B200">
        <v>102.62</v>
      </c>
      <c r="C200">
        <v>-12.62</v>
      </c>
      <c r="D200">
        <v>-13.38</v>
      </c>
    </row>
    <row r="201" spans="1:4" x14ac:dyDescent="0.3">
      <c r="A201" s="2">
        <v>25841</v>
      </c>
      <c r="B201">
        <v>102.05</v>
      </c>
      <c r="C201">
        <v>-12.05</v>
      </c>
      <c r="D201">
        <v>-12.81</v>
      </c>
    </row>
    <row r="202" spans="1:4" x14ac:dyDescent="0.3">
      <c r="A202" s="2">
        <v>25846</v>
      </c>
      <c r="B202">
        <v>102.23</v>
      </c>
      <c r="C202">
        <v>-12.23</v>
      </c>
      <c r="D202">
        <v>-12.99</v>
      </c>
    </row>
    <row r="203" spans="1:4" x14ac:dyDescent="0.3">
      <c r="A203" s="2">
        <v>25856</v>
      </c>
      <c r="B203">
        <v>102.7</v>
      </c>
      <c r="C203">
        <v>-12.7</v>
      </c>
      <c r="D203">
        <v>-13.46</v>
      </c>
    </row>
    <row r="204" spans="1:4" x14ac:dyDescent="0.3">
      <c r="A204" s="2">
        <v>25861</v>
      </c>
      <c r="B204">
        <v>102.8</v>
      </c>
      <c r="C204">
        <v>-12.8</v>
      </c>
      <c r="D204">
        <v>-13.56</v>
      </c>
    </row>
    <row r="205" spans="1:4" x14ac:dyDescent="0.3">
      <c r="A205" s="2">
        <v>25866</v>
      </c>
      <c r="B205">
        <v>102.6</v>
      </c>
      <c r="C205">
        <v>-12.6</v>
      </c>
      <c r="D205">
        <v>-13.36</v>
      </c>
    </row>
    <row r="206" spans="1:4" x14ac:dyDescent="0.3">
      <c r="A206" s="2">
        <v>25872</v>
      </c>
      <c r="B206">
        <v>102.79</v>
      </c>
      <c r="C206">
        <v>-12.79</v>
      </c>
      <c r="D206">
        <v>-13.55</v>
      </c>
    </row>
    <row r="207" spans="1:4" x14ac:dyDescent="0.3">
      <c r="A207" s="2">
        <v>25877</v>
      </c>
      <c r="B207">
        <v>102.65</v>
      </c>
      <c r="C207">
        <v>-12.65</v>
      </c>
      <c r="D207">
        <v>-13.41</v>
      </c>
    </row>
    <row r="208" spans="1:4" x14ac:dyDescent="0.3">
      <c r="A208" s="2">
        <v>25882</v>
      </c>
      <c r="B208">
        <v>102.58</v>
      </c>
      <c r="C208">
        <v>-12.58</v>
      </c>
      <c r="D208">
        <v>-13.34</v>
      </c>
    </row>
    <row r="209" spans="1:4" x14ac:dyDescent="0.3">
      <c r="A209" s="2">
        <v>25887</v>
      </c>
      <c r="B209">
        <v>102.4</v>
      </c>
      <c r="C209">
        <v>-12.4</v>
      </c>
      <c r="D209">
        <v>-13.16</v>
      </c>
    </row>
    <row r="210" spans="1:4" x14ac:dyDescent="0.3">
      <c r="A210" s="2">
        <v>25892</v>
      </c>
      <c r="B210">
        <v>102.52</v>
      </c>
      <c r="C210">
        <v>-12.52</v>
      </c>
      <c r="D210">
        <v>-13.28</v>
      </c>
    </row>
    <row r="211" spans="1:4" x14ac:dyDescent="0.3">
      <c r="A211" s="2">
        <v>25897</v>
      </c>
      <c r="B211">
        <v>102.88</v>
      </c>
      <c r="C211">
        <v>-12.88</v>
      </c>
      <c r="D211">
        <v>-13.64</v>
      </c>
    </row>
    <row r="212" spans="1:4" x14ac:dyDescent="0.3">
      <c r="A212" s="2">
        <v>25902</v>
      </c>
      <c r="B212">
        <v>102.76</v>
      </c>
      <c r="C212">
        <v>-12.76</v>
      </c>
      <c r="D212">
        <v>-13.52</v>
      </c>
    </row>
    <row r="213" spans="1:4" x14ac:dyDescent="0.3">
      <c r="A213" s="2">
        <v>25907</v>
      </c>
      <c r="B213">
        <v>102.8</v>
      </c>
      <c r="C213">
        <v>-12.8</v>
      </c>
      <c r="D213">
        <v>-13.56</v>
      </c>
    </row>
    <row r="214" spans="1:4" x14ac:dyDescent="0.3">
      <c r="A214" s="2">
        <v>25912</v>
      </c>
      <c r="B214">
        <v>102.84</v>
      </c>
      <c r="C214">
        <v>-12.84</v>
      </c>
      <c r="D214">
        <v>-13.6</v>
      </c>
    </row>
    <row r="215" spans="1:4" x14ac:dyDescent="0.3">
      <c r="A215" s="2">
        <v>25917</v>
      </c>
      <c r="B215">
        <v>102.97</v>
      </c>
      <c r="C215">
        <v>-12.97</v>
      </c>
      <c r="D215">
        <v>-13.73</v>
      </c>
    </row>
    <row r="216" spans="1:4" x14ac:dyDescent="0.3">
      <c r="A216" s="2">
        <v>25922</v>
      </c>
      <c r="B216">
        <v>102.67</v>
      </c>
      <c r="C216">
        <v>-12.67</v>
      </c>
      <c r="D216">
        <v>-13.43</v>
      </c>
    </row>
    <row r="217" spans="1:4" x14ac:dyDescent="0.3">
      <c r="A217" s="2">
        <v>25927</v>
      </c>
      <c r="B217">
        <v>102.7</v>
      </c>
      <c r="C217">
        <v>-12.7</v>
      </c>
      <c r="D217">
        <v>-13.46</v>
      </c>
    </row>
    <row r="218" spans="1:4" x14ac:dyDescent="0.3">
      <c r="A218" s="2">
        <v>25933</v>
      </c>
      <c r="B218">
        <v>102.84</v>
      </c>
      <c r="C218">
        <v>-12.84</v>
      </c>
      <c r="D218">
        <v>-13.6</v>
      </c>
    </row>
    <row r="219" spans="1:4" x14ac:dyDescent="0.3">
      <c r="A219" s="2">
        <v>25938</v>
      </c>
      <c r="B219">
        <v>102.65</v>
      </c>
      <c r="C219">
        <v>-12.65</v>
      </c>
      <c r="D219">
        <v>-13.41</v>
      </c>
    </row>
    <row r="220" spans="1:4" x14ac:dyDescent="0.3">
      <c r="A220" s="2">
        <v>26094</v>
      </c>
      <c r="B220">
        <v>102.27</v>
      </c>
      <c r="C220">
        <v>-12.27</v>
      </c>
      <c r="D220">
        <v>-13.03</v>
      </c>
    </row>
    <row r="221" spans="1:4" x14ac:dyDescent="0.3">
      <c r="A221" s="2">
        <v>26099</v>
      </c>
      <c r="B221">
        <v>102.05</v>
      </c>
      <c r="C221">
        <v>-12.05</v>
      </c>
      <c r="D221">
        <v>-12.81</v>
      </c>
    </row>
    <row r="222" spans="1:4" x14ac:dyDescent="0.3">
      <c r="A222" s="2">
        <v>26104</v>
      </c>
      <c r="B222">
        <v>101.79</v>
      </c>
      <c r="C222">
        <v>-11.79</v>
      </c>
      <c r="D222">
        <v>-12.55</v>
      </c>
    </row>
    <row r="223" spans="1:4" x14ac:dyDescent="0.3">
      <c r="A223" s="2">
        <v>26109</v>
      </c>
      <c r="B223">
        <v>102.14</v>
      </c>
      <c r="C223">
        <v>-12.14</v>
      </c>
      <c r="D223">
        <v>-12.9</v>
      </c>
    </row>
    <row r="224" spans="1:4" x14ac:dyDescent="0.3">
      <c r="A224" s="2">
        <v>26114</v>
      </c>
      <c r="B224">
        <v>102.15</v>
      </c>
      <c r="C224">
        <v>-12.15</v>
      </c>
      <c r="D224">
        <v>-12.91</v>
      </c>
    </row>
    <row r="225" spans="1:4" x14ac:dyDescent="0.3">
      <c r="A225" s="2">
        <v>26119</v>
      </c>
      <c r="B225">
        <v>102.27</v>
      </c>
      <c r="C225">
        <v>-12.27</v>
      </c>
      <c r="D225">
        <v>-13.03</v>
      </c>
    </row>
    <row r="226" spans="1:4" x14ac:dyDescent="0.3">
      <c r="A226" s="2">
        <v>26124</v>
      </c>
      <c r="B226">
        <v>102.75</v>
      </c>
      <c r="C226">
        <v>-12.75</v>
      </c>
      <c r="D226">
        <v>-13.51</v>
      </c>
    </row>
    <row r="227" spans="1:4" x14ac:dyDescent="0.3">
      <c r="A227" s="2">
        <v>26129</v>
      </c>
      <c r="B227">
        <v>102.64</v>
      </c>
      <c r="C227">
        <v>-12.64</v>
      </c>
      <c r="D227">
        <v>-13.4</v>
      </c>
    </row>
    <row r="228" spans="1:4" x14ac:dyDescent="0.3">
      <c r="A228" s="2">
        <v>26134</v>
      </c>
      <c r="B228">
        <v>102.9</v>
      </c>
      <c r="C228">
        <v>-12.9</v>
      </c>
      <c r="D228">
        <v>-13.66</v>
      </c>
    </row>
    <row r="229" spans="1:4" x14ac:dyDescent="0.3">
      <c r="A229" s="2">
        <v>26139</v>
      </c>
      <c r="B229">
        <v>103.13</v>
      </c>
      <c r="C229">
        <v>-13.13</v>
      </c>
      <c r="D229">
        <v>-13.89</v>
      </c>
    </row>
    <row r="230" spans="1:4" x14ac:dyDescent="0.3">
      <c r="A230" s="2">
        <v>26145</v>
      </c>
      <c r="B230">
        <v>103.15</v>
      </c>
      <c r="C230">
        <v>-13.15</v>
      </c>
      <c r="D230">
        <v>-13.91</v>
      </c>
    </row>
    <row r="231" spans="1:4" x14ac:dyDescent="0.3">
      <c r="A231" s="2">
        <v>26150</v>
      </c>
      <c r="B231">
        <v>103.39</v>
      </c>
      <c r="C231">
        <v>-13.39</v>
      </c>
      <c r="D231">
        <v>-14.15</v>
      </c>
    </row>
    <row r="232" spans="1:4" x14ac:dyDescent="0.3">
      <c r="A232" s="2">
        <v>26155</v>
      </c>
      <c r="B232">
        <v>103.44</v>
      </c>
      <c r="C232">
        <v>-13.44</v>
      </c>
      <c r="D232">
        <v>-14.2</v>
      </c>
    </row>
    <row r="233" spans="1:4" x14ac:dyDescent="0.3">
      <c r="A233" s="2">
        <v>26160</v>
      </c>
      <c r="B233">
        <v>103.3</v>
      </c>
      <c r="C233">
        <v>-13.3</v>
      </c>
      <c r="D233">
        <v>-14.06</v>
      </c>
    </row>
    <row r="234" spans="1:4" x14ac:dyDescent="0.3">
      <c r="A234" s="2">
        <v>26165</v>
      </c>
      <c r="B234">
        <v>103.84</v>
      </c>
      <c r="C234">
        <v>-13.84</v>
      </c>
      <c r="D234">
        <v>-14.6</v>
      </c>
    </row>
    <row r="235" spans="1:4" x14ac:dyDescent="0.3">
      <c r="A235" s="2">
        <v>26170</v>
      </c>
      <c r="B235">
        <v>103.7</v>
      </c>
      <c r="C235">
        <v>-13.7</v>
      </c>
      <c r="D235">
        <v>-14.46</v>
      </c>
    </row>
    <row r="236" spans="1:4" x14ac:dyDescent="0.3">
      <c r="A236" s="2">
        <v>26176</v>
      </c>
      <c r="B236">
        <v>103.6</v>
      </c>
      <c r="C236">
        <v>-13.6</v>
      </c>
      <c r="D236">
        <v>-14.36</v>
      </c>
    </row>
    <row r="237" spans="1:4" x14ac:dyDescent="0.3">
      <c r="A237" s="2">
        <v>26181</v>
      </c>
      <c r="B237">
        <v>103.48</v>
      </c>
      <c r="C237">
        <v>-13.48</v>
      </c>
      <c r="D237">
        <v>-14.24</v>
      </c>
    </row>
    <row r="238" spans="1:4" x14ac:dyDescent="0.3">
      <c r="A238" s="2">
        <v>26186</v>
      </c>
      <c r="B238">
        <v>103.82</v>
      </c>
      <c r="C238">
        <v>-13.82</v>
      </c>
      <c r="D238">
        <v>-14.58</v>
      </c>
    </row>
    <row r="239" spans="1:4" x14ac:dyDescent="0.3">
      <c r="A239" s="2">
        <v>26191</v>
      </c>
      <c r="B239">
        <v>103.63</v>
      </c>
      <c r="C239">
        <v>-13.63</v>
      </c>
      <c r="D239">
        <v>-14.39</v>
      </c>
    </row>
    <row r="240" spans="1:4" x14ac:dyDescent="0.3">
      <c r="A240" s="2">
        <v>26196</v>
      </c>
      <c r="B240">
        <v>103.63</v>
      </c>
      <c r="C240">
        <v>-13.63</v>
      </c>
      <c r="D240">
        <v>-14.39</v>
      </c>
    </row>
    <row r="241" spans="1:4" x14ac:dyDescent="0.3">
      <c r="A241" s="2">
        <v>26201</v>
      </c>
      <c r="B241">
        <v>103.9</v>
      </c>
      <c r="C241">
        <v>-13.9</v>
      </c>
      <c r="D241">
        <v>-14.66</v>
      </c>
    </row>
    <row r="242" spans="1:4" x14ac:dyDescent="0.3">
      <c r="A242" s="2">
        <v>26206</v>
      </c>
      <c r="B242">
        <v>103.7</v>
      </c>
      <c r="C242">
        <v>-13.7</v>
      </c>
      <c r="D242">
        <v>-14.46</v>
      </c>
    </row>
    <row r="243" spans="1:4" x14ac:dyDescent="0.3">
      <c r="A243" s="2">
        <v>26211</v>
      </c>
      <c r="B243">
        <v>103.7</v>
      </c>
      <c r="C243">
        <v>-13.7</v>
      </c>
      <c r="D243">
        <v>-14.46</v>
      </c>
    </row>
    <row r="244" spans="1:4" x14ac:dyDescent="0.3">
      <c r="A244" s="2">
        <v>26216</v>
      </c>
      <c r="B244">
        <v>103.43</v>
      </c>
      <c r="C244">
        <v>-13.43</v>
      </c>
      <c r="D244">
        <v>-14.19</v>
      </c>
    </row>
    <row r="245" spans="1:4" x14ac:dyDescent="0.3">
      <c r="A245" s="2">
        <v>26221</v>
      </c>
      <c r="B245">
        <v>104</v>
      </c>
      <c r="C245">
        <v>-14</v>
      </c>
      <c r="D245">
        <v>-14.76</v>
      </c>
    </row>
    <row r="246" spans="1:4" x14ac:dyDescent="0.3">
      <c r="A246" s="2">
        <v>26226</v>
      </c>
      <c r="B246">
        <v>104.07</v>
      </c>
      <c r="C246">
        <v>-14.07</v>
      </c>
      <c r="D246">
        <v>-14.83</v>
      </c>
    </row>
    <row r="247" spans="1:4" x14ac:dyDescent="0.3">
      <c r="A247" s="2">
        <v>26231</v>
      </c>
      <c r="B247">
        <v>103.63</v>
      </c>
      <c r="C247">
        <v>-13.63</v>
      </c>
      <c r="D247">
        <v>-14.39</v>
      </c>
    </row>
    <row r="248" spans="1:4" x14ac:dyDescent="0.3">
      <c r="A248" s="2">
        <v>26237</v>
      </c>
      <c r="B248">
        <v>103.63</v>
      </c>
      <c r="C248">
        <v>-13.63</v>
      </c>
      <c r="D248">
        <v>-14.39</v>
      </c>
    </row>
    <row r="249" spans="1:4" x14ac:dyDescent="0.3">
      <c r="A249" s="2">
        <v>26242</v>
      </c>
      <c r="B249">
        <v>104.2</v>
      </c>
      <c r="C249">
        <v>-14.2</v>
      </c>
      <c r="D249">
        <v>-14.96</v>
      </c>
    </row>
    <row r="250" spans="1:4" x14ac:dyDescent="0.3">
      <c r="A250" s="2">
        <v>26247</v>
      </c>
      <c r="B250">
        <v>103.91</v>
      </c>
      <c r="C250">
        <v>-13.91</v>
      </c>
      <c r="D250">
        <v>-14.67</v>
      </c>
    </row>
    <row r="251" spans="1:4" x14ac:dyDescent="0.3">
      <c r="A251" s="2">
        <v>26252</v>
      </c>
      <c r="B251">
        <v>103.99</v>
      </c>
      <c r="C251">
        <v>-13.99</v>
      </c>
      <c r="D251">
        <v>-14.75</v>
      </c>
    </row>
    <row r="252" spans="1:4" x14ac:dyDescent="0.3">
      <c r="A252" s="2">
        <v>26257</v>
      </c>
      <c r="B252">
        <v>103.98</v>
      </c>
      <c r="C252">
        <v>-13.98</v>
      </c>
      <c r="D252">
        <v>-14.74</v>
      </c>
    </row>
    <row r="253" spans="1:4" x14ac:dyDescent="0.3">
      <c r="A253" s="2">
        <v>26262</v>
      </c>
      <c r="B253">
        <v>103.88</v>
      </c>
      <c r="C253">
        <v>-13.88</v>
      </c>
      <c r="D253">
        <v>-14.64</v>
      </c>
    </row>
    <row r="254" spans="1:4" x14ac:dyDescent="0.3">
      <c r="A254" s="2">
        <v>26267</v>
      </c>
      <c r="B254">
        <v>104.03</v>
      </c>
      <c r="C254">
        <v>-14.03</v>
      </c>
      <c r="D254">
        <v>-14.79</v>
      </c>
    </row>
    <row r="255" spans="1:4" x14ac:dyDescent="0.3">
      <c r="A255" s="2">
        <v>26272</v>
      </c>
      <c r="B255">
        <v>104.16</v>
      </c>
      <c r="C255">
        <v>-14.16</v>
      </c>
      <c r="D255">
        <v>-14.92</v>
      </c>
    </row>
    <row r="256" spans="1:4" x14ac:dyDescent="0.3">
      <c r="A256" s="2">
        <v>26277</v>
      </c>
      <c r="B256">
        <v>104.2</v>
      </c>
      <c r="C256">
        <v>-14.2</v>
      </c>
      <c r="D256">
        <v>-14.96</v>
      </c>
    </row>
    <row r="257" spans="1:4" x14ac:dyDescent="0.3">
      <c r="A257" s="2">
        <v>26282</v>
      </c>
      <c r="B257">
        <v>104.1</v>
      </c>
      <c r="C257">
        <v>-14.1</v>
      </c>
      <c r="D257">
        <v>-14.86</v>
      </c>
    </row>
    <row r="258" spans="1:4" x14ac:dyDescent="0.3">
      <c r="A258" s="2">
        <v>26287</v>
      </c>
      <c r="B258">
        <v>104.29</v>
      </c>
      <c r="C258">
        <v>-14.29</v>
      </c>
      <c r="D258">
        <v>-15.05</v>
      </c>
    </row>
    <row r="259" spans="1:4" x14ac:dyDescent="0.3">
      <c r="A259" s="2">
        <v>26292</v>
      </c>
      <c r="B259">
        <v>104.3</v>
      </c>
      <c r="C259">
        <v>-14.3</v>
      </c>
      <c r="D259">
        <v>-15.06</v>
      </c>
    </row>
    <row r="260" spans="1:4" x14ac:dyDescent="0.3">
      <c r="A260" s="2">
        <v>26298</v>
      </c>
      <c r="B260">
        <v>104.6</v>
      </c>
      <c r="C260">
        <v>-14.6</v>
      </c>
      <c r="D260">
        <v>-15.36</v>
      </c>
    </row>
    <row r="261" spans="1:4" x14ac:dyDescent="0.3">
      <c r="A261" s="2">
        <v>26303</v>
      </c>
      <c r="B261">
        <v>104.29</v>
      </c>
      <c r="C261">
        <v>-14.29</v>
      </c>
      <c r="D261">
        <v>-15.05</v>
      </c>
    </row>
    <row r="262" spans="1:4" x14ac:dyDescent="0.3">
      <c r="A262" s="2">
        <v>26308</v>
      </c>
      <c r="B262">
        <v>104.15</v>
      </c>
      <c r="C262">
        <v>-14.15</v>
      </c>
      <c r="D262">
        <v>-14.91</v>
      </c>
    </row>
    <row r="263" spans="1:4" x14ac:dyDescent="0.3">
      <c r="A263" s="2">
        <v>26313</v>
      </c>
      <c r="B263">
        <v>104.38</v>
      </c>
      <c r="C263">
        <v>-14.38</v>
      </c>
      <c r="D263">
        <v>-15.14</v>
      </c>
    </row>
    <row r="264" spans="1:4" x14ac:dyDescent="0.3">
      <c r="A264" s="2">
        <v>26318</v>
      </c>
      <c r="B264">
        <v>104.32</v>
      </c>
      <c r="C264">
        <v>-14.32</v>
      </c>
      <c r="D264">
        <v>-15.08</v>
      </c>
    </row>
    <row r="265" spans="1:4" x14ac:dyDescent="0.3">
      <c r="A265" s="2">
        <v>26323</v>
      </c>
      <c r="B265">
        <v>104.2</v>
      </c>
      <c r="C265">
        <v>-14.2</v>
      </c>
      <c r="D265">
        <v>-14.96</v>
      </c>
    </row>
    <row r="266" spans="1:4" x14ac:dyDescent="0.3">
      <c r="A266" s="2">
        <v>26329</v>
      </c>
      <c r="B266">
        <v>104.22</v>
      </c>
      <c r="C266">
        <v>-14.22</v>
      </c>
      <c r="D266">
        <v>-14.98</v>
      </c>
    </row>
    <row r="267" spans="1:4" x14ac:dyDescent="0.3">
      <c r="A267" s="2">
        <v>26334</v>
      </c>
      <c r="B267">
        <v>104.26</v>
      </c>
      <c r="C267">
        <v>-14.26</v>
      </c>
      <c r="D267">
        <v>-15.02</v>
      </c>
    </row>
    <row r="268" spans="1:4" x14ac:dyDescent="0.3">
      <c r="A268" s="2">
        <v>26339</v>
      </c>
      <c r="B268">
        <v>104.22</v>
      </c>
      <c r="C268">
        <v>-14.22</v>
      </c>
      <c r="D268">
        <v>-14.98</v>
      </c>
    </row>
    <row r="269" spans="1:4" x14ac:dyDescent="0.3">
      <c r="A269" s="2">
        <v>26344</v>
      </c>
      <c r="B269">
        <v>104.22</v>
      </c>
      <c r="C269">
        <v>-14.22</v>
      </c>
      <c r="D269">
        <v>-14.98</v>
      </c>
    </row>
    <row r="270" spans="1:4" x14ac:dyDescent="0.3">
      <c r="A270" s="2">
        <v>26349</v>
      </c>
      <c r="B270">
        <v>104.1</v>
      </c>
      <c r="C270">
        <v>-14.1</v>
      </c>
      <c r="D270">
        <v>-14.86</v>
      </c>
    </row>
    <row r="271" spans="1:4" x14ac:dyDescent="0.3">
      <c r="A271" s="2">
        <v>26354</v>
      </c>
      <c r="B271">
        <v>104.08</v>
      </c>
      <c r="C271">
        <v>-14.08</v>
      </c>
      <c r="D271">
        <v>-14.84</v>
      </c>
    </row>
    <row r="272" spans="1:4" x14ac:dyDescent="0.3">
      <c r="A272" s="2">
        <v>26358</v>
      </c>
      <c r="B272">
        <v>103.89</v>
      </c>
      <c r="C272">
        <v>-13.89</v>
      </c>
      <c r="D272">
        <v>-14.65</v>
      </c>
    </row>
    <row r="273" spans="1:4" x14ac:dyDescent="0.3">
      <c r="A273" s="2">
        <v>26363</v>
      </c>
      <c r="B273">
        <v>103.74</v>
      </c>
      <c r="C273">
        <v>-13.74</v>
      </c>
      <c r="D273">
        <v>-14.5</v>
      </c>
    </row>
    <row r="274" spans="1:4" x14ac:dyDescent="0.3">
      <c r="A274" s="2">
        <v>26368</v>
      </c>
      <c r="B274">
        <v>104.14</v>
      </c>
      <c r="C274">
        <v>-14.14</v>
      </c>
      <c r="D274">
        <v>-14.9</v>
      </c>
    </row>
    <row r="275" spans="1:4" x14ac:dyDescent="0.3">
      <c r="A275" s="2">
        <v>26373</v>
      </c>
      <c r="B275">
        <v>104.02</v>
      </c>
      <c r="C275">
        <v>-14.02</v>
      </c>
      <c r="D275">
        <v>-14.78</v>
      </c>
    </row>
    <row r="276" spans="1:4" x14ac:dyDescent="0.3">
      <c r="A276" s="2">
        <v>26378</v>
      </c>
      <c r="B276">
        <v>103.92</v>
      </c>
      <c r="C276">
        <v>-13.92</v>
      </c>
      <c r="D276">
        <v>-14.68</v>
      </c>
    </row>
    <row r="277" spans="1:4" x14ac:dyDescent="0.3">
      <c r="A277" s="2">
        <v>26383</v>
      </c>
      <c r="B277">
        <v>103.87</v>
      </c>
      <c r="C277">
        <v>-13.87</v>
      </c>
      <c r="D277">
        <v>-14.63</v>
      </c>
    </row>
    <row r="278" spans="1:4" x14ac:dyDescent="0.3">
      <c r="A278" s="2">
        <v>26389</v>
      </c>
      <c r="B278">
        <v>103.86</v>
      </c>
      <c r="C278">
        <v>-13.86</v>
      </c>
      <c r="D278">
        <v>-14.62</v>
      </c>
    </row>
    <row r="279" spans="1:4" x14ac:dyDescent="0.3">
      <c r="A279" s="2">
        <v>26394</v>
      </c>
      <c r="B279">
        <v>103.8</v>
      </c>
      <c r="C279">
        <v>-13.8</v>
      </c>
      <c r="D279">
        <v>-14.56</v>
      </c>
    </row>
    <row r="280" spans="1:4" x14ac:dyDescent="0.3">
      <c r="A280" s="2">
        <v>26399</v>
      </c>
      <c r="B280">
        <v>103.76</v>
      </c>
      <c r="C280">
        <v>-13.76</v>
      </c>
      <c r="D280">
        <v>-14.52</v>
      </c>
    </row>
    <row r="281" spans="1:4" x14ac:dyDescent="0.3">
      <c r="A281" s="2">
        <v>26404</v>
      </c>
      <c r="B281">
        <v>103.92</v>
      </c>
      <c r="C281">
        <v>-13.92</v>
      </c>
      <c r="D281">
        <v>-14.68</v>
      </c>
    </row>
    <row r="282" spans="1:4" x14ac:dyDescent="0.3">
      <c r="A282" s="2">
        <v>26409</v>
      </c>
      <c r="B282">
        <v>103.88</v>
      </c>
      <c r="C282">
        <v>-13.88</v>
      </c>
      <c r="D282">
        <v>-14.64</v>
      </c>
    </row>
    <row r="283" spans="1:4" x14ac:dyDescent="0.3">
      <c r="A283" s="2">
        <v>26414</v>
      </c>
      <c r="B283">
        <v>103.68</v>
      </c>
      <c r="C283">
        <v>-13.68</v>
      </c>
      <c r="D283">
        <v>-14.44</v>
      </c>
    </row>
    <row r="284" spans="1:4" x14ac:dyDescent="0.3">
      <c r="A284" s="2">
        <v>26419</v>
      </c>
      <c r="B284">
        <v>103.88</v>
      </c>
      <c r="C284">
        <v>-13.88</v>
      </c>
      <c r="D284">
        <v>-14.64</v>
      </c>
    </row>
    <row r="285" spans="1:4" x14ac:dyDescent="0.3">
      <c r="A285" s="2">
        <v>26424</v>
      </c>
      <c r="B285">
        <v>104.01</v>
      </c>
      <c r="C285">
        <v>-14.01</v>
      </c>
      <c r="D285">
        <v>-14.77</v>
      </c>
    </row>
    <row r="286" spans="1:4" x14ac:dyDescent="0.3">
      <c r="A286" s="2">
        <v>26429</v>
      </c>
      <c r="B286">
        <v>103.91</v>
      </c>
      <c r="C286">
        <v>-13.91</v>
      </c>
      <c r="D286">
        <v>-14.67</v>
      </c>
    </row>
    <row r="287" spans="1:4" x14ac:dyDescent="0.3">
      <c r="A287" s="2">
        <v>26434</v>
      </c>
      <c r="B287">
        <v>103.72</v>
      </c>
      <c r="C287">
        <v>-13.72</v>
      </c>
      <c r="D287">
        <v>-14.48</v>
      </c>
    </row>
    <row r="288" spans="1:4" x14ac:dyDescent="0.3">
      <c r="A288" s="2">
        <v>26439</v>
      </c>
      <c r="B288">
        <v>103.93</v>
      </c>
      <c r="C288">
        <v>-13.93</v>
      </c>
      <c r="D288">
        <v>-14.69</v>
      </c>
    </row>
    <row r="289" spans="1:4" x14ac:dyDescent="0.3">
      <c r="A289" s="2">
        <v>26444</v>
      </c>
      <c r="B289">
        <v>103.97</v>
      </c>
      <c r="C289">
        <v>-13.97</v>
      </c>
      <c r="D289">
        <v>-14.73</v>
      </c>
    </row>
    <row r="290" spans="1:4" x14ac:dyDescent="0.3">
      <c r="A290" s="2">
        <v>26450</v>
      </c>
      <c r="B290">
        <v>103.92</v>
      </c>
      <c r="C290">
        <v>-13.92</v>
      </c>
      <c r="D290">
        <v>-14.68</v>
      </c>
    </row>
    <row r="291" spans="1:4" x14ac:dyDescent="0.3">
      <c r="A291" s="2">
        <v>26455</v>
      </c>
      <c r="B291">
        <v>104.1</v>
      </c>
      <c r="C291">
        <v>-14.1</v>
      </c>
      <c r="D291">
        <v>-14.86</v>
      </c>
    </row>
    <row r="292" spans="1:4" x14ac:dyDescent="0.3">
      <c r="A292" s="2">
        <v>26460</v>
      </c>
      <c r="B292">
        <v>103.98</v>
      </c>
      <c r="C292">
        <v>-13.98</v>
      </c>
      <c r="D292">
        <v>-14.74</v>
      </c>
    </row>
    <row r="293" spans="1:4" x14ac:dyDescent="0.3">
      <c r="A293" s="2">
        <v>26465</v>
      </c>
      <c r="B293">
        <v>104.1</v>
      </c>
      <c r="C293">
        <v>-14.1</v>
      </c>
      <c r="D293">
        <v>-14.86</v>
      </c>
    </row>
    <row r="294" spans="1:4" x14ac:dyDescent="0.3">
      <c r="A294" s="2">
        <v>26470</v>
      </c>
      <c r="B294">
        <v>104.02</v>
      </c>
      <c r="C294">
        <v>-14.02</v>
      </c>
      <c r="D294">
        <v>-14.78</v>
      </c>
    </row>
    <row r="295" spans="1:4" x14ac:dyDescent="0.3">
      <c r="A295" s="2">
        <v>26475</v>
      </c>
      <c r="B295">
        <v>103.73</v>
      </c>
      <c r="C295">
        <v>-13.73</v>
      </c>
      <c r="D295">
        <v>-14.49</v>
      </c>
    </row>
    <row r="296" spans="1:4" x14ac:dyDescent="0.3">
      <c r="A296" s="2">
        <v>26480</v>
      </c>
      <c r="B296">
        <v>104.2</v>
      </c>
      <c r="C296">
        <v>-14.2</v>
      </c>
      <c r="D296">
        <v>-14.96</v>
      </c>
    </row>
    <row r="297" spans="1:4" x14ac:dyDescent="0.3">
      <c r="A297" s="2">
        <v>26485</v>
      </c>
      <c r="B297">
        <v>104.2</v>
      </c>
      <c r="C297">
        <v>-14.2</v>
      </c>
      <c r="D297">
        <v>-14.96</v>
      </c>
    </row>
    <row r="298" spans="1:4" x14ac:dyDescent="0.3">
      <c r="A298" s="2">
        <v>26490</v>
      </c>
      <c r="B298">
        <v>104.45</v>
      </c>
      <c r="C298">
        <v>-14.45</v>
      </c>
      <c r="D298">
        <v>-15.21</v>
      </c>
    </row>
    <row r="299" spans="1:4" x14ac:dyDescent="0.3">
      <c r="A299" s="2">
        <v>26495</v>
      </c>
      <c r="B299">
        <v>104.62</v>
      </c>
      <c r="C299">
        <v>-14.62</v>
      </c>
      <c r="D299">
        <v>-15.38</v>
      </c>
    </row>
    <row r="300" spans="1:4" x14ac:dyDescent="0.3">
      <c r="A300" s="2">
        <v>26500</v>
      </c>
      <c r="B300">
        <v>104.53</v>
      </c>
      <c r="C300">
        <v>-14.53</v>
      </c>
      <c r="D300">
        <v>-15.29</v>
      </c>
    </row>
    <row r="301" spans="1:4" x14ac:dyDescent="0.3">
      <c r="A301" s="2">
        <v>26505</v>
      </c>
      <c r="B301">
        <v>104.52</v>
      </c>
      <c r="C301">
        <v>-14.52</v>
      </c>
      <c r="D301">
        <v>-15.28</v>
      </c>
    </row>
    <row r="302" spans="1:4" x14ac:dyDescent="0.3">
      <c r="A302" s="2">
        <v>26511</v>
      </c>
      <c r="B302">
        <v>105.48</v>
      </c>
      <c r="C302">
        <v>-15.48</v>
      </c>
      <c r="D302">
        <v>-16.239999999999899</v>
      </c>
    </row>
    <row r="303" spans="1:4" x14ac:dyDescent="0.3">
      <c r="A303" s="2">
        <v>26516</v>
      </c>
      <c r="B303">
        <v>105.5</v>
      </c>
      <c r="C303">
        <v>-15.5</v>
      </c>
      <c r="D303">
        <v>-16.260000000000002</v>
      </c>
    </row>
    <row r="304" spans="1:4" x14ac:dyDescent="0.3">
      <c r="A304" s="2">
        <v>26521</v>
      </c>
      <c r="B304">
        <v>105.66</v>
      </c>
      <c r="C304">
        <v>-15.66</v>
      </c>
      <c r="D304">
        <v>-16.420000000000002</v>
      </c>
    </row>
    <row r="305" spans="1:4" x14ac:dyDescent="0.3">
      <c r="A305" s="2">
        <v>26526</v>
      </c>
      <c r="B305">
        <v>105.5</v>
      </c>
      <c r="C305">
        <v>-15.5</v>
      </c>
      <c r="D305">
        <v>-16.260000000000002</v>
      </c>
    </row>
    <row r="306" spans="1:4" x14ac:dyDescent="0.3">
      <c r="A306" s="2">
        <v>26531</v>
      </c>
      <c r="B306">
        <v>105.42</v>
      </c>
      <c r="C306">
        <v>-15.42</v>
      </c>
      <c r="D306">
        <v>-16.18</v>
      </c>
    </row>
    <row r="307" spans="1:4" x14ac:dyDescent="0.3">
      <c r="A307" s="2">
        <v>26536</v>
      </c>
      <c r="B307">
        <v>106.65</v>
      </c>
      <c r="C307">
        <v>-16.649999999999899</v>
      </c>
      <c r="D307">
        <v>-17.41</v>
      </c>
    </row>
    <row r="308" spans="1:4" x14ac:dyDescent="0.3">
      <c r="A308" s="2">
        <v>26542</v>
      </c>
      <c r="B308">
        <v>107.6</v>
      </c>
      <c r="C308">
        <v>-17.600000000000001</v>
      </c>
      <c r="D308">
        <v>-18.36</v>
      </c>
    </row>
    <row r="309" spans="1:4" x14ac:dyDescent="0.3">
      <c r="A309" s="2">
        <v>26547</v>
      </c>
      <c r="B309">
        <v>107.4</v>
      </c>
      <c r="C309">
        <v>-17.399999999999899</v>
      </c>
      <c r="D309">
        <v>-18.16</v>
      </c>
    </row>
    <row r="310" spans="1:4" x14ac:dyDescent="0.3">
      <c r="A310" s="2">
        <v>26552</v>
      </c>
      <c r="B310">
        <v>107.59</v>
      </c>
      <c r="C310">
        <v>-17.59</v>
      </c>
      <c r="D310">
        <v>-18.350000000000001</v>
      </c>
    </row>
    <row r="311" spans="1:4" x14ac:dyDescent="0.3">
      <c r="A311" s="2">
        <v>26557</v>
      </c>
      <c r="B311">
        <v>107.92</v>
      </c>
      <c r="C311">
        <v>-17.920000000000002</v>
      </c>
      <c r="D311">
        <v>-18.68</v>
      </c>
    </row>
    <row r="312" spans="1:4" x14ac:dyDescent="0.3">
      <c r="A312" s="2">
        <v>26562</v>
      </c>
      <c r="B312">
        <v>108.07</v>
      </c>
      <c r="C312">
        <v>-18.07</v>
      </c>
      <c r="D312">
        <v>-18.829999999999899</v>
      </c>
    </row>
    <row r="313" spans="1:4" x14ac:dyDescent="0.3">
      <c r="A313" s="2">
        <v>26567</v>
      </c>
      <c r="B313">
        <v>108.17</v>
      </c>
      <c r="C313">
        <v>-18.170000000000002</v>
      </c>
      <c r="D313">
        <v>-18.93</v>
      </c>
    </row>
    <row r="314" spans="1:4" x14ac:dyDescent="0.3">
      <c r="A314" s="2">
        <v>26587</v>
      </c>
      <c r="B314">
        <v>105.93</v>
      </c>
      <c r="C314">
        <v>-15.93</v>
      </c>
      <c r="D314">
        <v>-16.690000000000001</v>
      </c>
    </row>
    <row r="315" spans="1:4" x14ac:dyDescent="0.3">
      <c r="A315" s="2">
        <v>26592</v>
      </c>
      <c r="B315">
        <v>106.48</v>
      </c>
      <c r="C315">
        <v>-16.48</v>
      </c>
      <c r="D315">
        <v>-17.239999999999899</v>
      </c>
    </row>
    <row r="316" spans="1:4" x14ac:dyDescent="0.3">
      <c r="A316" s="2">
        <v>26604</v>
      </c>
      <c r="B316">
        <v>106.49</v>
      </c>
      <c r="C316">
        <v>-16.489999999999899</v>
      </c>
      <c r="D316">
        <v>-17.25</v>
      </c>
    </row>
    <row r="317" spans="1:4" x14ac:dyDescent="0.3">
      <c r="A317" s="2">
        <v>26634</v>
      </c>
      <c r="B317">
        <v>106.18</v>
      </c>
      <c r="C317">
        <v>-16.18</v>
      </c>
      <c r="D317">
        <v>-16.940000000000001</v>
      </c>
    </row>
    <row r="318" spans="1:4" x14ac:dyDescent="0.3">
      <c r="A318" s="2">
        <v>26804</v>
      </c>
      <c r="B318">
        <v>105.45</v>
      </c>
      <c r="C318">
        <v>-15.45</v>
      </c>
      <c r="D318">
        <v>-16.21</v>
      </c>
    </row>
    <row r="319" spans="1:4" x14ac:dyDescent="0.3">
      <c r="A319" s="2">
        <v>26809</v>
      </c>
      <c r="B319">
        <v>105.4</v>
      </c>
      <c r="C319">
        <v>-15.4</v>
      </c>
      <c r="D319">
        <v>-16.16</v>
      </c>
    </row>
    <row r="320" spans="1:4" x14ac:dyDescent="0.3">
      <c r="A320" s="2">
        <v>26815</v>
      </c>
      <c r="B320">
        <v>106.6</v>
      </c>
      <c r="C320">
        <v>-16.600000000000001</v>
      </c>
      <c r="D320">
        <v>-17.36</v>
      </c>
    </row>
    <row r="321" spans="1:4" x14ac:dyDescent="0.3">
      <c r="A321" s="2">
        <v>26820</v>
      </c>
      <c r="B321">
        <v>105.37</v>
      </c>
      <c r="C321">
        <v>-15.37</v>
      </c>
      <c r="D321">
        <v>-16.13</v>
      </c>
    </row>
    <row r="322" spans="1:4" x14ac:dyDescent="0.3">
      <c r="A322" s="2">
        <v>26825</v>
      </c>
      <c r="B322">
        <v>105.53</v>
      </c>
      <c r="C322">
        <v>-15.53</v>
      </c>
      <c r="D322">
        <v>-16.29</v>
      </c>
    </row>
    <row r="323" spans="1:4" x14ac:dyDescent="0.3">
      <c r="A323" s="2">
        <v>26830</v>
      </c>
      <c r="B323">
        <v>105.95</v>
      </c>
      <c r="C323">
        <v>-15.95</v>
      </c>
      <c r="D323">
        <v>-16.71</v>
      </c>
    </row>
    <row r="324" spans="1:4" x14ac:dyDescent="0.3">
      <c r="A324" s="2">
        <v>26835</v>
      </c>
      <c r="B324">
        <v>105.81</v>
      </c>
      <c r="C324">
        <v>-15.81</v>
      </c>
      <c r="D324">
        <v>-16.57</v>
      </c>
    </row>
    <row r="325" spans="1:4" x14ac:dyDescent="0.3">
      <c r="A325" s="2">
        <v>26845</v>
      </c>
      <c r="B325">
        <v>106.04</v>
      </c>
      <c r="C325">
        <v>-16.04</v>
      </c>
      <c r="D325">
        <v>-16.8</v>
      </c>
    </row>
    <row r="326" spans="1:4" x14ac:dyDescent="0.3">
      <c r="A326" s="2">
        <v>26850</v>
      </c>
      <c r="B326">
        <v>106.25</v>
      </c>
      <c r="C326">
        <v>-16.25</v>
      </c>
      <c r="D326">
        <v>-17.010000000000002</v>
      </c>
    </row>
    <row r="327" spans="1:4" x14ac:dyDescent="0.3">
      <c r="A327" s="2">
        <v>26855</v>
      </c>
      <c r="B327">
        <v>106.45</v>
      </c>
      <c r="C327">
        <v>-16.45</v>
      </c>
      <c r="D327">
        <v>-17.21</v>
      </c>
    </row>
    <row r="328" spans="1:4" x14ac:dyDescent="0.3">
      <c r="A328" s="2">
        <v>26860</v>
      </c>
      <c r="B328">
        <v>106.55</v>
      </c>
      <c r="C328">
        <v>-16.55</v>
      </c>
      <c r="D328">
        <v>-17.309999999999899</v>
      </c>
    </row>
    <row r="329" spans="1:4" x14ac:dyDescent="0.3">
      <c r="A329" s="2">
        <v>26865</v>
      </c>
      <c r="B329">
        <v>106.61</v>
      </c>
      <c r="C329">
        <v>-16.61</v>
      </c>
      <c r="D329">
        <v>-17.37</v>
      </c>
    </row>
    <row r="330" spans="1:4" x14ac:dyDescent="0.3">
      <c r="A330" s="2">
        <v>26870</v>
      </c>
      <c r="B330">
        <v>106.65</v>
      </c>
      <c r="C330">
        <v>-16.649999999999899</v>
      </c>
      <c r="D330">
        <v>-17.41</v>
      </c>
    </row>
    <row r="331" spans="1:4" x14ac:dyDescent="0.3">
      <c r="A331" s="2">
        <v>26876</v>
      </c>
      <c r="B331">
        <v>107.1</v>
      </c>
      <c r="C331">
        <v>-17.100000000000001</v>
      </c>
      <c r="D331">
        <v>-17.86</v>
      </c>
    </row>
    <row r="332" spans="1:4" x14ac:dyDescent="0.3">
      <c r="A332" s="2">
        <v>26947</v>
      </c>
      <c r="B332">
        <v>102.55</v>
      </c>
      <c r="C332">
        <v>-12.55</v>
      </c>
      <c r="D332">
        <v>-13.31</v>
      </c>
    </row>
    <row r="333" spans="1:4" x14ac:dyDescent="0.3">
      <c r="A333" s="2">
        <v>27065</v>
      </c>
      <c r="B333">
        <v>107.87</v>
      </c>
      <c r="C333">
        <v>-17.87</v>
      </c>
      <c r="D333">
        <v>-18.63</v>
      </c>
    </row>
    <row r="334" spans="1:4" x14ac:dyDescent="0.3">
      <c r="A334" s="2">
        <v>27070</v>
      </c>
      <c r="B334">
        <v>107.7</v>
      </c>
      <c r="C334">
        <v>-17.7</v>
      </c>
      <c r="D334">
        <v>-18.46</v>
      </c>
    </row>
    <row r="335" spans="1:4" x14ac:dyDescent="0.3">
      <c r="A335" s="2">
        <v>27075</v>
      </c>
      <c r="B335">
        <v>107.76</v>
      </c>
      <c r="C335">
        <v>-17.760000000000002</v>
      </c>
      <c r="D335">
        <v>-18.52</v>
      </c>
    </row>
    <row r="336" spans="1:4" x14ac:dyDescent="0.3">
      <c r="A336" s="2">
        <v>27080</v>
      </c>
      <c r="B336">
        <v>107.52</v>
      </c>
      <c r="C336">
        <v>-17.52</v>
      </c>
      <c r="D336">
        <v>-18.28</v>
      </c>
    </row>
    <row r="337" spans="1:4" x14ac:dyDescent="0.3">
      <c r="A337" s="2">
        <v>27085</v>
      </c>
      <c r="B337">
        <v>107.5</v>
      </c>
      <c r="C337">
        <v>-17.5</v>
      </c>
      <c r="D337">
        <v>-18.260000000000002</v>
      </c>
    </row>
    <row r="338" spans="1:4" x14ac:dyDescent="0.3">
      <c r="A338" s="2">
        <v>27088</v>
      </c>
      <c r="B338">
        <v>107.63</v>
      </c>
      <c r="C338">
        <v>-17.63</v>
      </c>
      <c r="D338">
        <v>-18.39</v>
      </c>
    </row>
    <row r="339" spans="1:4" x14ac:dyDescent="0.3">
      <c r="A339" s="2">
        <v>27093</v>
      </c>
      <c r="B339">
        <v>107.61</v>
      </c>
      <c r="C339">
        <v>-17.61</v>
      </c>
      <c r="D339">
        <v>-18.37</v>
      </c>
    </row>
    <row r="340" spans="1:4" x14ac:dyDescent="0.3">
      <c r="A340" s="2">
        <v>27098</v>
      </c>
      <c r="B340">
        <v>107.62</v>
      </c>
      <c r="C340">
        <v>-17.62</v>
      </c>
      <c r="D340">
        <v>-18.38</v>
      </c>
    </row>
    <row r="341" spans="1:4" x14ac:dyDescent="0.3">
      <c r="A341" s="2">
        <v>27103</v>
      </c>
      <c r="B341">
        <v>107.69</v>
      </c>
      <c r="C341">
        <v>-17.690000000000001</v>
      </c>
      <c r="D341">
        <v>-18.45</v>
      </c>
    </row>
    <row r="342" spans="1:4" x14ac:dyDescent="0.3">
      <c r="A342" s="2">
        <v>27108</v>
      </c>
      <c r="B342">
        <v>107.37</v>
      </c>
      <c r="C342">
        <v>-17.37</v>
      </c>
      <c r="D342">
        <v>-18.13</v>
      </c>
    </row>
    <row r="343" spans="1:4" x14ac:dyDescent="0.3">
      <c r="A343" s="2">
        <v>27113</v>
      </c>
      <c r="B343">
        <v>107.34</v>
      </c>
      <c r="C343">
        <v>-17.34</v>
      </c>
      <c r="D343">
        <v>-18.100000000000001</v>
      </c>
    </row>
    <row r="344" spans="1:4" x14ac:dyDescent="0.3">
      <c r="A344" s="2">
        <v>27119</v>
      </c>
      <c r="B344">
        <v>107.02</v>
      </c>
      <c r="C344">
        <v>-17.02</v>
      </c>
      <c r="D344">
        <v>-17.78</v>
      </c>
    </row>
    <row r="345" spans="1:4" x14ac:dyDescent="0.3">
      <c r="A345" s="2">
        <v>27124</v>
      </c>
      <c r="B345">
        <v>107.23</v>
      </c>
      <c r="C345">
        <v>-17.23</v>
      </c>
      <c r="D345">
        <v>-17.989999999999899</v>
      </c>
    </row>
    <row r="346" spans="1:4" x14ac:dyDescent="0.3">
      <c r="A346" s="2">
        <v>27129</v>
      </c>
      <c r="B346">
        <v>107.3</v>
      </c>
      <c r="C346">
        <v>-17.3</v>
      </c>
      <c r="D346">
        <v>-18.059999999999899</v>
      </c>
    </row>
    <row r="347" spans="1:4" x14ac:dyDescent="0.3">
      <c r="A347" s="2">
        <v>27134</v>
      </c>
      <c r="B347">
        <v>107.18</v>
      </c>
      <c r="C347">
        <v>-17.18</v>
      </c>
      <c r="D347">
        <v>-17.940000000000001</v>
      </c>
    </row>
    <row r="348" spans="1:4" x14ac:dyDescent="0.3">
      <c r="A348" s="2">
        <v>27139</v>
      </c>
      <c r="B348">
        <v>107.6</v>
      </c>
      <c r="C348">
        <v>-17.600000000000001</v>
      </c>
      <c r="D348">
        <v>-18.36</v>
      </c>
    </row>
    <row r="349" spans="1:4" x14ac:dyDescent="0.3">
      <c r="A349" s="2">
        <v>27144</v>
      </c>
      <c r="B349">
        <v>107.48</v>
      </c>
      <c r="C349">
        <v>-17.48</v>
      </c>
      <c r="D349">
        <v>-18.239999999999899</v>
      </c>
    </row>
    <row r="350" spans="1:4" x14ac:dyDescent="0.3">
      <c r="A350" s="2">
        <v>27149</v>
      </c>
      <c r="B350">
        <v>107.8</v>
      </c>
      <c r="C350">
        <v>-17.8</v>
      </c>
      <c r="D350">
        <v>-18.559999999999899</v>
      </c>
    </row>
    <row r="351" spans="1:4" x14ac:dyDescent="0.3">
      <c r="A351" s="2">
        <v>27154</v>
      </c>
      <c r="B351">
        <v>107.5</v>
      </c>
      <c r="C351">
        <v>-17.5</v>
      </c>
      <c r="D351">
        <v>-18.260000000000002</v>
      </c>
    </row>
    <row r="352" spans="1:4" x14ac:dyDescent="0.3">
      <c r="A352" s="2">
        <v>27159</v>
      </c>
      <c r="B352">
        <v>107.51</v>
      </c>
      <c r="C352">
        <v>-17.510000000000002</v>
      </c>
      <c r="D352">
        <v>-18.27</v>
      </c>
    </row>
    <row r="353" spans="1:4" x14ac:dyDescent="0.3">
      <c r="A353" s="2">
        <v>27164</v>
      </c>
      <c r="B353">
        <v>107.65</v>
      </c>
      <c r="C353">
        <v>-17.649999999999899</v>
      </c>
      <c r="D353">
        <v>-18.41</v>
      </c>
    </row>
    <row r="354" spans="1:4" x14ac:dyDescent="0.3">
      <c r="A354" s="2">
        <v>27169</v>
      </c>
      <c r="B354">
        <v>107.73</v>
      </c>
      <c r="C354">
        <v>-17.73</v>
      </c>
      <c r="D354">
        <v>-18.489999999999899</v>
      </c>
    </row>
    <row r="355" spans="1:4" x14ac:dyDescent="0.3">
      <c r="A355" s="2">
        <v>27174</v>
      </c>
      <c r="B355">
        <v>107.88</v>
      </c>
      <c r="C355">
        <v>-17.88</v>
      </c>
      <c r="D355">
        <v>-18.64</v>
      </c>
    </row>
    <row r="356" spans="1:4" x14ac:dyDescent="0.3">
      <c r="A356" s="2">
        <v>27180</v>
      </c>
      <c r="B356">
        <v>107.8</v>
      </c>
      <c r="C356">
        <v>-17.8</v>
      </c>
      <c r="D356">
        <v>-18.559999999999899</v>
      </c>
    </row>
    <row r="357" spans="1:4" x14ac:dyDescent="0.3">
      <c r="A357" s="2">
        <v>27185</v>
      </c>
      <c r="B357">
        <v>107.81</v>
      </c>
      <c r="C357">
        <v>-17.809999999999899</v>
      </c>
      <c r="D357">
        <v>-18.57</v>
      </c>
    </row>
    <row r="358" spans="1:4" x14ac:dyDescent="0.3">
      <c r="A358" s="2">
        <v>27190</v>
      </c>
      <c r="B358">
        <v>107.7</v>
      </c>
      <c r="C358">
        <v>-17.7</v>
      </c>
      <c r="D358">
        <v>-18.46</v>
      </c>
    </row>
    <row r="359" spans="1:4" x14ac:dyDescent="0.3">
      <c r="A359" s="2">
        <v>27195</v>
      </c>
      <c r="B359">
        <v>108.21</v>
      </c>
      <c r="C359">
        <v>-18.21</v>
      </c>
      <c r="D359">
        <v>-18.97</v>
      </c>
    </row>
    <row r="360" spans="1:4" x14ac:dyDescent="0.3">
      <c r="A360" s="2">
        <v>27200</v>
      </c>
      <c r="B360">
        <v>108.07</v>
      </c>
      <c r="C360">
        <v>-18.07</v>
      </c>
      <c r="D360">
        <v>-18.829999999999899</v>
      </c>
    </row>
    <row r="361" spans="1:4" x14ac:dyDescent="0.3">
      <c r="A361" s="2">
        <v>27205</v>
      </c>
      <c r="B361">
        <v>107.83</v>
      </c>
      <c r="C361">
        <v>-17.829999999999899</v>
      </c>
      <c r="D361">
        <v>-18.59</v>
      </c>
    </row>
    <row r="362" spans="1:4" x14ac:dyDescent="0.3">
      <c r="A362" s="2">
        <v>27210</v>
      </c>
      <c r="B362">
        <v>108.27</v>
      </c>
      <c r="C362">
        <v>-18.27</v>
      </c>
      <c r="D362">
        <v>-19.03</v>
      </c>
    </row>
    <row r="363" spans="1:4" x14ac:dyDescent="0.3">
      <c r="A363" s="2">
        <v>27215</v>
      </c>
      <c r="B363">
        <v>108.22</v>
      </c>
      <c r="C363">
        <v>-18.22</v>
      </c>
      <c r="D363">
        <v>-18.98</v>
      </c>
    </row>
    <row r="364" spans="1:4" x14ac:dyDescent="0.3">
      <c r="A364" s="2">
        <v>27220</v>
      </c>
      <c r="B364">
        <v>108.18</v>
      </c>
      <c r="C364">
        <v>-18.18</v>
      </c>
      <c r="D364">
        <v>-18.940000000000001</v>
      </c>
    </row>
    <row r="365" spans="1:4" x14ac:dyDescent="0.3">
      <c r="A365" s="2">
        <v>27225</v>
      </c>
      <c r="B365">
        <v>108.35</v>
      </c>
      <c r="C365">
        <v>-18.350000000000001</v>
      </c>
      <c r="D365">
        <v>-19.11</v>
      </c>
    </row>
    <row r="366" spans="1:4" x14ac:dyDescent="0.3">
      <c r="A366" s="2">
        <v>27230</v>
      </c>
      <c r="B366">
        <v>108.94</v>
      </c>
      <c r="C366">
        <v>-18.940000000000001</v>
      </c>
      <c r="D366">
        <v>-19.7</v>
      </c>
    </row>
    <row r="367" spans="1:4" x14ac:dyDescent="0.3">
      <c r="A367" s="2">
        <v>27235</v>
      </c>
      <c r="B367">
        <v>108.92</v>
      </c>
      <c r="C367">
        <v>-18.920000000000002</v>
      </c>
      <c r="D367">
        <v>-19.68</v>
      </c>
    </row>
    <row r="368" spans="1:4" x14ac:dyDescent="0.3">
      <c r="A368" s="2">
        <v>27241</v>
      </c>
      <c r="B368">
        <v>108.4</v>
      </c>
      <c r="C368">
        <v>-18.399999999999899</v>
      </c>
      <c r="D368">
        <v>-19.16</v>
      </c>
    </row>
    <row r="369" spans="1:4" x14ac:dyDescent="0.3">
      <c r="A369" s="2">
        <v>27246</v>
      </c>
      <c r="B369">
        <v>108.38</v>
      </c>
      <c r="C369">
        <v>-18.38</v>
      </c>
      <c r="D369">
        <v>-19.14</v>
      </c>
    </row>
    <row r="370" spans="1:4" x14ac:dyDescent="0.3">
      <c r="A370" s="2">
        <v>27251</v>
      </c>
      <c r="B370">
        <v>108.38</v>
      </c>
      <c r="C370">
        <v>-18.38</v>
      </c>
      <c r="D370">
        <v>-19.14</v>
      </c>
    </row>
    <row r="371" spans="1:4" x14ac:dyDescent="0.3">
      <c r="A371" s="2">
        <v>27256</v>
      </c>
      <c r="B371">
        <v>108.44</v>
      </c>
      <c r="C371">
        <v>-18.440000000000001</v>
      </c>
      <c r="D371">
        <v>-19.2</v>
      </c>
    </row>
    <row r="372" spans="1:4" x14ac:dyDescent="0.3">
      <c r="A372" s="2">
        <v>27261</v>
      </c>
      <c r="B372">
        <v>108.52</v>
      </c>
      <c r="C372">
        <v>-18.52</v>
      </c>
      <c r="D372">
        <v>-19.28</v>
      </c>
    </row>
    <row r="373" spans="1:4" x14ac:dyDescent="0.3">
      <c r="A373" s="2">
        <v>27266</v>
      </c>
      <c r="B373">
        <v>108.6</v>
      </c>
      <c r="C373">
        <v>-18.600000000000001</v>
      </c>
      <c r="D373">
        <v>-19.36</v>
      </c>
    </row>
    <row r="374" spans="1:4" x14ac:dyDescent="0.3">
      <c r="A374" s="2">
        <v>27272</v>
      </c>
      <c r="B374">
        <v>109.17</v>
      </c>
      <c r="C374">
        <v>-19.170000000000002</v>
      </c>
      <c r="D374">
        <v>-19.93</v>
      </c>
    </row>
    <row r="375" spans="1:4" x14ac:dyDescent="0.3">
      <c r="A375" s="2">
        <v>27297</v>
      </c>
      <c r="B375">
        <v>109.8</v>
      </c>
      <c r="C375">
        <v>-19.8</v>
      </c>
      <c r="D375">
        <v>-20.56</v>
      </c>
    </row>
    <row r="376" spans="1:4" x14ac:dyDescent="0.3">
      <c r="A376" s="2">
        <v>27302</v>
      </c>
      <c r="B376">
        <v>110.44</v>
      </c>
      <c r="C376">
        <v>-20.440000000000001</v>
      </c>
      <c r="D376">
        <v>-21.2</v>
      </c>
    </row>
    <row r="377" spans="1:4" x14ac:dyDescent="0.3">
      <c r="A377" s="2">
        <v>27307</v>
      </c>
      <c r="B377">
        <v>109.69</v>
      </c>
      <c r="C377">
        <v>-19.690000000000001</v>
      </c>
      <c r="D377">
        <v>-20.45</v>
      </c>
    </row>
    <row r="378" spans="1:4" x14ac:dyDescent="0.3">
      <c r="A378" s="2">
        <v>27312</v>
      </c>
      <c r="B378">
        <v>109.53</v>
      </c>
      <c r="C378">
        <v>-19.53</v>
      </c>
      <c r="D378">
        <v>-20.29</v>
      </c>
    </row>
    <row r="379" spans="1:4" x14ac:dyDescent="0.3">
      <c r="A379" s="2">
        <v>27317</v>
      </c>
      <c r="B379">
        <v>109.7</v>
      </c>
      <c r="C379">
        <v>-19.7</v>
      </c>
      <c r="D379">
        <v>-20.46</v>
      </c>
    </row>
    <row r="380" spans="1:4" x14ac:dyDescent="0.3">
      <c r="A380" s="2">
        <v>27322</v>
      </c>
      <c r="B380">
        <v>109.47</v>
      </c>
      <c r="C380">
        <v>-19.47</v>
      </c>
      <c r="D380">
        <v>-20.23</v>
      </c>
    </row>
    <row r="381" spans="1:4" x14ac:dyDescent="0.3">
      <c r="A381" s="2">
        <v>27327</v>
      </c>
      <c r="B381">
        <v>109.6</v>
      </c>
      <c r="C381">
        <v>-19.600000000000001</v>
      </c>
      <c r="D381">
        <v>-20.36</v>
      </c>
    </row>
    <row r="382" spans="1:4" x14ac:dyDescent="0.3">
      <c r="A382" s="2">
        <v>27333</v>
      </c>
      <c r="B382">
        <v>109.7</v>
      </c>
      <c r="C382">
        <v>-19.7</v>
      </c>
      <c r="D382">
        <v>-20.46</v>
      </c>
    </row>
    <row r="383" spans="1:4" x14ac:dyDescent="0.3">
      <c r="A383" s="2">
        <v>27338</v>
      </c>
      <c r="B383">
        <v>109.6</v>
      </c>
      <c r="C383">
        <v>-19.600000000000001</v>
      </c>
      <c r="D383">
        <v>-20.36</v>
      </c>
    </row>
    <row r="384" spans="1:4" x14ac:dyDescent="0.3">
      <c r="A384" s="2">
        <v>27343</v>
      </c>
      <c r="B384">
        <v>109.71</v>
      </c>
      <c r="C384">
        <v>-19.71</v>
      </c>
      <c r="D384">
        <v>-20.47</v>
      </c>
    </row>
    <row r="385" spans="1:4" x14ac:dyDescent="0.3">
      <c r="A385" s="2">
        <v>27348</v>
      </c>
      <c r="B385">
        <v>109.58</v>
      </c>
      <c r="C385">
        <v>-19.579999999999899</v>
      </c>
      <c r="D385">
        <v>-20.34</v>
      </c>
    </row>
    <row r="386" spans="1:4" x14ac:dyDescent="0.3">
      <c r="A386" s="2">
        <v>27353</v>
      </c>
      <c r="B386">
        <v>109.33</v>
      </c>
      <c r="C386">
        <v>-19.329999999999899</v>
      </c>
      <c r="D386">
        <v>-20.09</v>
      </c>
    </row>
    <row r="387" spans="1:4" x14ac:dyDescent="0.3">
      <c r="A387" s="2">
        <v>27358</v>
      </c>
      <c r="B387">
        <v>109.45</v>
      </c>
      <c r="C387">
        <v>-19.45</v>
      </c>
      <c r="D387">
        <v>-20.21</v>
      </c>
    </row>
    <row r="388" spans="1:4" x14ac:dyDescent="0.3">
      <c r="A388" s="2">
        <v>27363</v>
      </c>
      <c r="B388">
        <v>109.7</v>
      </c>
      <c r="C388">
        <v>-19.7</v>
      </c>
      <c r="D388">
        <v>-20.46</v>
      </c>
    </row>
    <row r="389" spans="1:4" x14ac:dyDescent="0.3">
      <c r="A389" s="2">
        <v>27368</v>
      </c>
      <c r="B389">
        <v>109.49</v>
      </c>
      <c r="C389">
        <v>-19.489999999999899</v>
      </c>
      <c r="D389">
        <v>-20.25</v>
      </c>
    </row>
    <row r="390" spans="1:4" x14ac:dyDescent="0.3">
      <c r="A390" s="2">
        <v>27373</v>
      </c>
      <c r="B390">
        <v>109.18</v>
      </c>
      <c r="C390">
        <v>-19.18</v>
      </c>
      <c r="D390">
        <v>-19.940000000000001</v>
      </c>
    </row>
    <row r="391" spans="1:4" x14ac:dyDescent="0.3">
      <c r="A391" s="2">
        <v>27374</v>
      </c>
      <c r="B391">
        <v>109.08</v>
      </c>
      <c r="C391">
        <v>-19.079999999999899</v>
      </c>
      <c r="D391">
        <v>-19.84</v>
      </c>
    </row>
    <row r="392" spans="1:4" x14ac:dyDescent="0.3">
      <c r="A392" s="2">
        <v>27378</v>
      </c>
      <c r="B392">
        <v>109.27</v>
      </c>
      <c r="C392">
        <v>-19.27</v>
      </c>
      <c r="D392">
        <v>-20.03</v>
      </c>
    </row>
    <row r="393" spans="1:4" x14ac:dyDescent="0.3">
      <c r="A393" s="2">
        <v>27383</v>
      </c>
      <c r="B393">
        <v>109.38</v>
      </c>
      <c r="C393">
        <v>-19.38</v>
      </c>
      <c r="D393">
        <v>-20.14</v>
      </c>
    </row>
    <row r="394" spans="1:4" x14ac:dyDescent="0.3">
      <c r="A394" s="2">
        <v>27388</v>
      </c>
      <c r="B394">
        <v>109.1</v>
      </c>
      <c r="C394">
        <v>-19.100000000000001</v>
      </c>
      <c r="D394">
        <v>-19.86</v>
      </c>
    </row>
    <row r="395" spans="1:4" x14ac:dyDescent="0.3">
      <c r="A395" s="2">
        <v>27394</v>
      </c>
      <c r="B395">
        <v>109.26</v>
      </c>
      <c r="C395">
        <v>-19.260000000000002</v>
      </c>
      <c r="D395">
        <v>-20.02</v>
      </c>
    </row>
    <row r="396" spans="1:4" x14ac:dyDescent="0.3">
      <c r="A396" s="2">
        <v>27399</v>
      </c>
      <c r="B396">
        <v>109.15</v>
      </c>
      <c r="C396">
        <v>-19.149999999999899</v>
      </c>
      <c r="D396">
        <v>-19.91</v>
      </c>
    </row>
    <row r="397" spans="1:4" x14ac:dyDescent="0.3">
      <c r="A397" s="2">
        <v>27404</v>
      </c>
      <c r="B397">
        <v>109.9</v>
      </c>
      <c r="C397">
        <v>-19.899999999999899</v>
      </c>
      <c r="D397">
        <v>-20.66</v>
      </c>
    </row>
    <row r="398" spans="1:4" x14ac:dyDescent="0.3">
      <c r="A398" s="2">
        <v>27409</v>
      </c>
      <c r="B398">
        <v>109.12</v>
      </c>
      <c r="C398">
        <v>-19.12</v>
      </c>
      <c r="D398">
        <v>-19.88</v>
      </c>
    </row>
    <row r="399" spans="1:4" x14ac:dyDescent="0.3">
      <c r="A399" s="2">
        <v>27414</v>
      </c>
      <c r="B399">
        <v>108.73</v>
      </c>
      <c r="C399">
        <v>-18.73</v>
      </c>
      <c r="D399">
        <v>-19.489999999999899</v>
      </c>
    </row>
    <row r="400" spans="1:4" x14ac:dyDescent="0.3">
      <c r="A400" s="2">
        <v>27419</v>
      </c>
      <c r="B400">
        <v>109.05</v>
      </c>
      <c r="C400">
        <v>-19.05</v>
      </c>
      <c r="D400">
        <v>-19.809999999999899</v>
      </c>
    </row>
    <row r="401" spans="1:4" x14ac:dyDescent="0.3">
      <c r="A401" s="2">
        <v>27425</v>
      </c>
      <c r="B401">
        <v>109.73</v>
      </c>
      <c r="C401">
        <v>-19.73</v>
      </c>
      <c r="D401">
        <v>-20.49</v>
      </c>
    </row>
    <row r="402" spans="1:4" x14ac:dyDescent="0.3">
      <c r="A402" s="2">
        <v>27430</v>
      </c>
      <c r="B402">
        <v>108.9</v>
      </c>
      <c r="C402">
        <v>-18.899999999999899</v>
      </c>
      <c r="D402">
        <v>-19.66</v>
      </c>
    </row>
    <row r="403" spans="1:4" x14ac:dyDescent="0.3">
      <c r="A403" s="2">
        <v>27435</v>
      </c>
      <c r="B403">
        <v>109.2</v>
      </c>
      <c r="C403">
        <v>-19.2</v>
      </c>
      <c r="D403">
        <v>-19.96</v>
      </c>
    </row>
    <row r="404" spans="1:4" x14ac:dyDescent="0.3">
      <c r="A404" s="2">
        <v>27440</v>
      </c>
      <c r="B404">
        <v>109.15</v>
      </c>
      <c r="C404">
        <v>-19.149999999999899</v>
      </c>
      <c r="D404">
        <v>-19.91</v>
      </c>
    </row>
    <row r="405" spans="1:4" x14ac:dyDescent="0.3">
      <c r="A405" s="2">
        <v>27445</v>
      </c>
      <c r="B405">
        <v>108.86</v>
      </c>
      <c r="C405">
        <v>-18.86</v>
      </c>
      <c r="D405">
        <v>-19.62</v>
      </c>
    </row>
    <row r="406" spans="1:4" x14ac:dyDescent="0.3">
      <c r="A406" s="2">
        <v>27450</v>
      </c>
      <c r="B406">
        <v>108.64</v>
      </c>
      <c r="C406">
        <v>-18.64</v>
      </c>
      <c r="D406">
        <v>-19.399999999999899</v>
      </c>
    </row>
    <row r="407" spans="1:4" x14ac:dyDescent="0.3">
      <c r="A407" s="2">
        <v>27453</v>
      </c>
      <c r="B407">
        <v>108.78</v>
      </c>
      <c r="C407">
        <v>-18.78</v>
      </c>
      <c r="D407">
        <v>-19.54</v>
      </c>
    </row>
    <row r="408" spans="1:4" x14ac:dyDescent="0.3">
      <c r="A408" s="2">
        <v>27458</v>
      </c>
      <c r="B408">
        <v>108.74</v>
      </c>
      <c r="C408">
        <v>-18.739999999999899</v>
      </c>
      <c r="D408">
        <v>-19.5</v>
      </c>
    </row>
    <row r="409" spans="1:4" x14ac:dyDescent="0.3">
      <c r="A409" s="2">
        <v>27463</v>
      </c>
      <c r="B409">
        <v>108.51</v>
      </c>
      <c r="C409">
        <v>-18.510000000000002</v>
      </c>
      <c r="D409">
        <v>-19.27</v>
      </c>
    </row>
    <row r="410" spans="1:4" x14ac:dyDescent="0.3">
      <c r="A410" s="2">
        <v>27468</v>
      </c>
      <c r="B410">
        <v>108.8</v>
      </c>
      <c r="C410">
        <v>-18.8</v>
      </c>
      <c r="D410">
        <v>-19.559999999999899</v>
      </c>
    </row>
    <row r="411" spans="1:4" x14ac:dyDescent="0.3">
      <c r="A411" s="2">
        <v>27473</v>
      </c>
      <c r="B411">
        <v>108.33</v>
      </c>
      <c r="C411">
        <v>-18.329999999999899</v>
      </c>
      <c r="D411">
        <v>-19.09</v>
      </c>
    </row>
    <row r="412" spans="1:4" x14ac:dyDescent="0.3">
      <c r="A412" s="2">
        <v>27478</v>
      </c>
      <c r="B412">
        <v>108.3</v>
      </c>
      <c r="C412">
        <v>-18.3</v>
      </c>
      <c r="D412">
        <v>-19.059999999999899</v>
      </c>
    </row>
    <row r="413" spans="1:4" x14ac:dyDescent="0.3">
      <c r="A413" s="2">
        <v>27484</v>
      </c>
      <c r="B413">
        <v>108.36</v>
      </c>
      <c r="C413">
        <v>-18.36</v>
      </c>
      <c r="D413">
        <v>-19.12</v>
      </c>
    </row>
    <row r="414" spans="1:4" x14ac:dyDescent="0.3">
      <c r="A414" s="2">
        <v>27489</v>
      </c>
      <c r="B414">
        <v>108.6</v>
      </c>
      <c r="C414">
        <v>-18.600000000000001</v>
      </c>
      <c r="D414">
        <v>-19.36</v>
      </c>
    </row>
    <row r="415" spans="1:4" x14ac:dyDescent="0.3">
      <c r="A415" s="2">
        <v>27494</v>
      </c>
      <c r="B415">
        <v>108.6</v>
      </c>
      <c r="C415">
        <v>-18.600000000000001</v>
      </c>
      <c r="D415">
        <v>-19.36</v>
      </c>
    </row>
    <row r="416" spans="1:4" x14ac:dyDescent="0.3">
      <c r="A416" s="2">
        <v>27499</v>
      </c>
      <c r="B416">
        <v>108.25</v>
      </c>
      <c r="C416">
        <v>-18.25</v>
      </c>
      <c r="D416">
        <v>-19.010000000000002</v>
      </c>
    </row>
    <row r="417" spans="1:4" x14ac:dyDescent="0.3">
      <c r="A417" s="2">
        <v>27504</v>
      </c>
      <c r="B417">
        <v>108.17</v>
      </c>
      <c r="C417">
        <v>-18.170000000000002</v>
      </c>
      <c r="D417">
        <v>-18.93</v>
      </c>
    </row>
    <row r="418" spans="1:4" x14ac:dyDescent="0.3">
      <c r="A418" s="2">
        <v>27509</v>
      </c>
      <c r="B418">
        <v>108.55</v>
      </c>
      <c r="C418">
        <v>-18.55</v>
      </c>
      <c r="D418">
        <v>-19.309999999999899</v>
      </c>
    </row>
    <row r="419" spans="1:4" x14ac:dyDescent="0.3">
      <c r="A419" s="2">
        <v>27514</v>
      </c>
      <c r="B419">
        <v>108.5</v>
      </c>
      <c r="C419">
        <v>-18.5</v>
      </c>
      <c r="D419">
        <v>-19.260000000000002</v>
      </c>
    </row>
    <row r="420" spans="1:4" x14ac:dyDescent="0.3">
      <c r="A420" s="2">
        <v>27519</v>
      </c>
      <c r="B420">
        <v>108.35</v>
      </c>
      <c r="C420">
        <v>-18.350000000000001</v>
      </c>
      <c r="D420">
        <v>-19.11</v>
      </c>
    </row>
    <row r="421" spans="1:4" x14ac:dyDescent="0.3">
      <c r="A421" s="2">
        <v>27524</v>
      </c>
      <c r="B421">
        <v>108.58</v>
      </c>
      <c r="C421">
        <v>-18.579999999999899</v>
      </c>
      <c r="D421">
        <v>-19.34</v>
      </c>
    </row>
    <row r="422" spans="1:4" x14ac:dyDescent="0.3">
      <c r="A422" s="2">
        <v>27529</v>
      </c>
      <c r="B422">
        <v>108.16</v>
      </c>
      <c r="C422">
        <v>-18.16</v>
      </c>
      <c r="D422">
        <v>-18.920000000000002</v>
      </c>
    </row>
    <row r="423" spans="1:4" x14ac:dyDescent="0.3">
      <c r="A423" s="2">
        <v>27534</v>
      </c>
      <c r="B423">
        <v>108.25</v>
      </c>
      <c r="C423">
        <v>-18.25</v>
      </c>
      <c r="D423">
        <v>-19.010000000000002</v>
      </c>
    </row>
    <row r="424" spans="1:4" x14ac:dyDescent="0.3">
      <c r="A424" s="2">
        <v>27539</v>
      </c>
      <c r="B424">
        <v>108.4</v>
      </c>
      <c r="C424">
        <v>-18.399999999999899</v>
      </c>
      <c r="D424">
        <v>-19.16</v>
      </c>
    </row>
    <row r="425" spans="1:4" x14ac:dyDescent="0.3">
      <c r="A425" s="2">
        <v>27545</v>
      </c>
      <c r="B425">
        <v>109.1</v>
      </c>
      <c r="C425">
        <v>-19.100000000000001</v>
      </c>
      <c r="D425">
        <v>-19.86</v>
      </c>
    </row>
    <row r="426" spans="1:4" x14ac:dyDescent="0.3">
      <c r="A426" s="2">
        <v>27550</v>
      </c>
      <c r="B426">
        <v>109.17</v>
      </c>
      <c r="C426">
        <v>-19.170000000000002</v>
      </c>
      <c r="D426">
        <v>-19.93</v>
      </c>
    </row>
    <row r="427" spans="1:4" x14ac:dyDescent="0.3">
      <c r="A427" s="2">
        <v>27555</v>
      </c>
      <c r="B427">
        <v>109.55</v>
      </c>
      <c r="C427">
        <v>-19.55</v>
      </c>
      <c r="D427">
        <v>-20.309999999999899</v>
      </c>
    </row>
    <row r="428" spans="1:4" x14ac:dyDescent="0.3">
      <c r="A428" s="2">
        <v>27560</v>
      </c>
      <c r="B428">
        <v>109.2</v>
      </c>
      <c r="C428">
        <v>-19.2</v>
      </c>
      <c r="D428">
        <v>-19.96</v>
      </c>
    </row>
    <row r="429" spans="1:4" x14ac:dyDescent="0.3">
      <c r="A429" s="2">
        <v>27565</v>
      </c>
      <c r="B429">
        <v>110.01</v>
      </c>
      <c r="C429">
        <v>-20.010000000000002</v>
      </c>
      <c r="D429">
        <v>-20.77</v>
      </c>
    </row>
    <row r="430" spans="1:4" x14ac:dyDescent="0.3">
      <c r="A430" s="2">
        <v>27570</v>
      </c>
      <c r="B430">
        <v>110.78</v>
      </c>
      <c r="C430">
        <v>-20.78</v>
      </c>
      <c r="D430">
        <v>-21.54</v>
      </c>
    </row>
    <row r="431" spans="1:4" x14ac:dyDescent="0.3">
      <c r="A431" s="2">
        <v>27575</v>
      </c>
      <c r="B431">
        <v>110.12</v>
      </c>
      <c r="C431">
        <v>-20.12</v>
      </c>
      <c r="D431">
        <v>-20.88</v>
      </c>
    </row>
    <row r="432" spans="1:4" x14ac:dyDescent="0.3">
      <c r="A432" s="2">
        <v>27580</v>
      </c>
      <c r="B432">
        <v>110.31</v>
      </c>
      <c r="C432">
        <v>-20.309999999999899</v>
      </c>
      <c r="D432">
        <v>-21.07</v>
      </c>
    </row>
    <row r="433" spans="1:4" x14ac:dyDescent="0.3">
      <c r="A433" s="2">
        <v>27585</v>
      </c>
      <c r="B433">
        <v>110.6</v>
      </c>
      <c r="C433">
        <v>-20.6</v>
      </c>
      <c r="D433">
        <v>-21.36</v>
      </c>
    </row>
    <row r="434" spans="1:4" x14ac:dyDescent="0.3">
      <c r="A434" s="2">
        <v>27590</v>
      </c>
      <c r="B434">
        <v>109.78</v>
      </c>
      <c r="C434">
        <v>-19.78</v>
      </c>
      <c r="D434">
        <v>-20.54</v>
      </c>
    </row>
    <row r="435" spans="1:4" x14ac:dyDescent="0.3">
      <c r="A435" s="2">
        <v>27595</v>
      </c>
      <c r="B435">
        <v>109.65</v>
      </c>
      <c r="C435">
        <v>-19.649999999999899</v>
      </c>
      <c r="D435">
        <v>-20.41</v>
      </c>
    </row>
    <row r="436" spans="1:4" x14ac:dyDescent="0.3">
      <c r="A436" s="2">
        <v>27600</v>
      </c>
      <c r="B436">
        <v>110.23</v>
      </c>
      <c r="C436">
        <v>-20.23</v>
      </c>
      <c r="D436">
        <v>-20.99</v>
      </c>
    </row>
    <row r="437" spans="1:4" x14ac:dyDescent="0.3">
      <c r="A437" s="2">
        <v>27606</v>
      </c>
      <c r="B437">
        <v>110.34</v>
      </c>
      <c r="C437">
        <v>-20.34</v>
      </c>
      <c r="D437">
        <v>-21.1</v>
      </c>
    </row>
    <row r="438" spans="1:4" x14ac:dyDescent="0.3">
      <c r="A438" s="2">
        <v>27611</v>
      </c>
      <c r="B438">
        <v>110.41</v>
      </c>
      <c r="C438">
        <v>-20.41</v>
      </c>
      <c r="D438">
        <v>-21.17</v>
      </c>
    </row>
    <row r="439" spans="1:4" x14ac:dyDescent="0.3">
      <c r="A439" s="2">
        <v>27616</v>
      </c>
      <c r="B439">
        <v>110.93</v>
      </c>
      <c r="C439">
        <v>-20.93</v>
      </c>
      <c r="D439">
        <v>-21.69</v>
      </c>
    </row>
    <row r="440" spans="1:4" x14ac:dyDescent="0.3">
      <c r="A440" s="2">
        <v>27621</v>
      </c>
      <c r="B440">
        <v>112.26</v>
      </c>
      <c r="C440">
        <v>-22.26</v>
      </c>
      <c r="D440">
        <v>-23.02</v>
      </c>
    </row>
    <row r="441" spans="1:4" x14ac:dyDescent="0.3">
      <c r="A441" s="2">
        <v>27626</v>
      </c>
      <c r="B441">
        <v>112.2</v>
      </c>
      <c r="C441">
        <v>-22.2</v>
      </c>
      <c r="D441">
        <v>-22.96</v>
      </c>
    </row>
    <row r="442" spans="1:4" x14ac:dyDescent="0.3">
      <c r="A442" s="2">
        <v>27631</v>
      </c>
      <c r="B442">
        <v>112.18</v>
      </c>
      <c r="C442">
        <v>-22.18</v>
      </c>
      <c r="D442">
        <v>-22.94</v>
      </c>
    </row>
    <row r="443" spans="1:4" x14ac:dyDescent="0.3">
      <c r="A443" s="2">
        <v>27637</v>
      </c>
      <c r="B443">
        <v>111.8</v>
      </c>
      <c r="C443">
        <v>-21.8</v>
      </c>
      <c r="D443">
        <v>-22.56</v>
      </c>
    </row>
    <row r="444" spans="1:4" x14ac:dyDescent="0.3">
      <c r="A444" s="2">
        <v>27642</v>
      </c>
      <c r="B444">
        <v>110.87</v>
      </c>
      <c r="C444">
        <v>-20.87</v>
      </c>
      <c r="D444">
        <v>-21.63</v>
      </c>
    </row>
    <row r="445" spans="1:4" x14ac:dyDescent="0.3">
      <c r="A445" s="2">
        <v>27647</v>
      </c>
      <c r="B445">
        <v>110.68</v>
      </c>
      <c r="C445">
        <v>-20.68</v>
      </c>
      <c r="D445">
        <v>-21.44</v>
      </c>
    </row>
    <row r="446" spans="1:4" x14ac:dyDescent="0.3">
      <c r="A446" s="2">
        <v>27652</v>
      </c>
      <c r="B446">
        <v>110.71</v>
      </c>
      <c r="C446">
        <v>-20.71</v>
      </c>
      <c r="D446">
        <v>-21.47</v>
      </c>
    </row>
    <row r="447" spans="1:4" x14ac:dyDescent="0.3">
      <c r="A447" s="2">
        <v>27657</v>
      </c>
      <c r="B447">
        <v>110.58</v>
      </c>
      <c r="C447">
        <v>-20.58</v>
      </c>
      <c r="D447">
        <v>-21.34</v>
      </c>
    </row>
    <row r="448" spans="1:4" x14ac:dyDescent="0.3">
      <c r="A448" s="2">
        <v>27662</v>
      </c>
      <c r="B448">
        <v>110.44</v>
      </c>
      <c r="C448">
        <v>-20.440000000000001</v>
      </c>
      <c r="D448">
        <v>-21.2</v>
      </c>
    </row>
    <row r="449" spans="1:4" x14ac:dyDescent="0.3">
      <c r="A449" s="2">
        <v>27667</v>
      </c>
      <c r="B449">
        <v>110.45</v>
      </c>
      <c r="C449">
        <v>-20.45</v>
      </c>
      <c r="D449">
        <v>-21.21</v>
      </c>
    </row>
    <row r="450" spans="1:4" x14ac:dyDescent="0.3">
      <c r="A450" s="2">
        <v>27672</v>
      </c>
      <c r="B450">
        <v>110.53</v>
      </c>
      <c r="C450">
        <v>-20.53</v>
      </c>
      <c r="D450">
        <v>-21.29</v>
      </c>
    </row>
    <row r="451" spans="1:4" x14ac:dyDescent="0.3">
      <c r="A451" s="2">
        <v>27677</v>
      </c>
      <c r="B451">
        <v>110.83</v>
      </c>
      <c r="C451">
        <v>-20.83</v>
      </c>
      <c r="D451">
        <v>-21.59</v>
      </c>
    </row>
    <row r="452" spans="1:4" x14ac:dyDescent="0.3">
      <c r="A452" s="2">
        <v>27682</v>
      </c>
      <c r="B452">
        <v>110.81</v>
      </c>
      <c r="C452">
        <v>-20.81</v>
      </c>
      <c r="D452">
        <v>-21.57</v>
      </c>
    </row>
    <row r="453" spans="1:4" x14ac:dyDescent="0.3">
      <c r="A453" s="2">
        <v>27687</v>
      </c>
      <c r="B453">
        <v>110.71</v>
      </c>
      <c r="C453">
        <v>-20.71</v>
      </c>
      <c r="D453">
        <v>-21.47</v>
      </c>
    </row>
    <row r="454" spans="1:4" x14ac:dyDescent="0.3">
      <c r="A454" s="2">
        <v>27692</v>
      </c>
      <c r="B454">
        <v>111.01</v>
      </c>
      <c r="C454">
        <v>-21.01</v>
      </c>
      <c r="D454">
        <v>-21.77</v>
      </c>
    </row>
    <row r="455" spans="1:4" x14ac:dyDescent="0.3">
      <c r="A455" s="2">
        <v>27698</v>
      </c>
      <c r="B455">
        <v>111.1</v>
      </c>
      <c r="C455">
        <v>-21.1</v>
      </c>
      <c r="D455">
        <v>-21.86</v>
      </c>
    </row>
    <row r="456" spans="1:4" x14ac:dyDescent="0.3">
      <c r="A456" s="2">
        <v>27703</v>
      </c>
      <c r="B456">
        <v>111.11</v>
      </c>
      <c r="C456">
        <v>-21.11</v>
      </c>
      <c r="D456">
        <v>-21.87</v>
      </c>
    </row>
    <row r="457" spans="1:4" x14ac:dyDescent="0.3">
      <c r="A457" s="2">
        <v>27708</v>
      </c>
      <c r="B457">
        <v>110.84</v>
      </c>
      <c r="C457">
        <v>-20.84</v>
      </c>
      <c r="D457">
        <v>-21.6</v>
      </c>
    </row>
    <row r="458" spans="1:4" x14ac:dyDescent="0.3">
      <c r="A458" s="2">
        <v>27713</v>
      </c>
      <c r="B458">
        <v>111.1</v>
      </c>
      <c r="C458">
        <v>-21.1</v>
      </c>
      <c r="D458">
        <v>-21.86</v>
      </c>
    </row>
    <row r="459" spans="1:4" x14ac:dyDescent="0.3">
      <c r="A459" s="2">
        <v>27718</v>
      </c>
      <c r="B459">
        <v>111.13</v>
      </c>
      <c r="C459">
        <v>-21.13</v>
      </c>
      <c r="D459">
        <v>-21.89</v>
      </c>
    </row>
    <row r="460" spans="1:4" x14ac:dyDescent="0.3">
      <c r="A460" s="2">
        <v>27723</v>
      </c>
      <c r="B460">
        <v>111.11</v>
      </c>
      <c r="C460">
        <v>-21.11</v>
      </c>
      <c r="D460">
        <v>-21.87</v>
      </c>
    </row>
    <row r="461" spans="1:4" x14ac:dyDescent="0.3">
      <c r="A461" s="2">
        <v>27728</v>
      </c>
      <c r="B461">
        <v>110.96</v>
      </c>
      <c r="C461">
        <v>-20.96</v>
      </c>
      <c r="D461">
        <v>-21.72</v>
      </c>
    </row>
    <row r="462" spans="1:4" x14ac:dyDescent="0.3">
      <c r="A462" s="2">
        <v>27733</v>
      </c>
      <c r="B462">
        <v>111.29</v>
      </c>
      <c r="C462">
        <v>-21.29</v>
      </c>
      <c r="D462">
        <v>-22.05</v>
      </c>
    </row>
    <row r="463" spans="1:4" x14ac:dyDescent="0.3">
      <c r="A463" s="2">
        <v>27738</v>
      </c>
      <c r="B463">
        <v>111.31</v>
      </c>
      <c r="C463">
        <v>-21.31</v>
      </c>
      <c r="D463">
        <v>-22.07</v>
      </c>
    </row>
    <row r="464" spans="1:4" x14ac:dyDescent="0.3">
      <c r="A464" s="2">
        <v>27743</v>
      </c>
      <c r="B464">
        <v>111.4</v>
      </c>
      <c r="C464">
        <v>-21.4</v>
      </c>
      <c r="D464">
        <v>-22.16</v>
      </c>
    </row>
    <row r="465" spans="1:4" x14ac:dyDescent="0.3">
      <c r="A465" s="2">
        <v>27748</v>
      </c>
      <c r="B465">
        <v>111.56</v>
      </c>
      <c r="C465">
        <v>-21.56</v>
      </c>
      <c r="D465">
        <v>-22.32</v>
      </c>
    </row>
    <row r="466" spans="1:4" x14ac:dyDescent="0.3">
      <c r="A466" s="2">
        <v>27753</v>
      </c>
      <c r="B466">
        <v>111.5</v>
      </c>
      <c r="C466">
        <v>-21.5</v>
      </c>
      <c r="D466">
        <v>-22.26</v>
      </c>
    </row>
    <row r="467" spans="1:4" x14ac:dyDescent="0.3">
      <c r="A467" s="2">
        <v>27756</v>
      </c>
      <c r="B467">
        <v>111.25</v>
      </c>
      <c r="C467">
        <v>-21.25</v>
      </c>
      <c r="D467">
        <v>-22.01</v>
      </c>
    </row>
    <row r="468" spans="1:4" x14ac:dyDescent="0.3">
      <c r="A468" s="2">
        <v>27759</v>
      </c>
      <c r="B468">
        <v>111.32</v>
      </c>
      <c r="C468">
        <v>-21.32</v>
      </c>
      <c r="D468">
        <v>-22.08</v>
      </c>
    </row>
    <row r="469" spans="1:4" x14ac:dyDescent="0.3">
      <c r="A469" s="2">
        <v>27764</v>
      </c>
      <c r="B469">
        <v>111.6</v>
      </c>
      <c r="C469">
        <v>-21.6</v>
      </c>
      <c r="D469">
        <v>-22.36</v>
      </c>
    </row>
    <row r="470" spans="1:4" x14ac:dyDescent="0.3">
      <c r="A470" s="2">
        <v>27769</v>
      </c>
      <c r="B470">
        <v>111.85</v>
      </c>
      <c r="C470">
        <v>-21.85</v>
      </c>
      <c r="D470">
        <v>-22.61</v>
      </c>
    </row>
    <row r="471" spans="1:4" x14ac:dyDescent="0.3">
      <c r="A471" s="2">
        <v>27774</v>
      </c>
      <c r="B471">
        <v>111.5</v>
      </c>
      <c r="C471">
        <v>-21.5</v>
      </c>
      <c r="D471">
        <v>-22.26</v>
      </c>
    </row>
    <row r="472" spans="1:4" x14ac:dyDescent="0.3">
      <c r="A472" s="2">
        <v>27809</v>
      </c>
      <c r="B472">
        <v>110.88</v>
      </c>
      <c r="C472">
        <v>-20.88</v>
      </c>
      <c r="D472">
        <v>-21.64</v>
      </c>
    </row>
    <row r="473" spans="1:4" x14ac:dyDescent="0.3">
      <c r="A473" s="2">
        <v>27863</v>
      </c>
      <c r="B473">
        <v>110.39</v>
      </c>
      <c r="C473">
        <v>-20.39</v>
      </c>
      <c r="D473">
        <v>-21.15</v>
      </c>
    </row>
    <row r="474" spans="1:4" x14ac:dyDescent="0.3">
      <c r="A474" s="2">
        <v>27926</v>
      </c>
      <c r="B474">
        <v>112.8</v>
      </c>
      <c r="C474">
        <v>-22.8</v>
      </c>
      <c r="D474">
        <v>-23.56</v>
      </c>
    </row>
    <row r="475" spans="1:4" x14ac:dyDescent="0.3">
      <c r="A475" s="2">
        <v>27931</v>
      </c>
      <c r="B475">
        <v>112.3</v>
      </c>
      <c r="C475">
        <v>-22.3</v>
      </c>
      <c r="D475">
        <v>-23.06</v>
      </c>
    </row>
    <row r="476" spans="1:4" x14ac:dyDescent="0.3">
      <c r="A476" s="2">
        <v>27936</v>
      </c>
      <c r="B476">
        <v>112.8</v>
      </c>
      <c r="C476">
        <v>-22.8</v>
      </c>
      <c r="D476">
        <v>-23.56</v>
      </c>
    </row>
    <row r="477" spans="1:4" x14ac:dyDescent="0.3">
      <c r="A477" s="2">
        <v>27953</v>
      </c>
      <c r="B477">
        <v>112.69</v>
      </c>
      <c r="C477">
        <v>-22.69</v>
      </c>
      <c r="D477">
        <v>-23.45</v>
      </c>
    </row>
    <row r="478" spans="1:4" x14ac:dyDescent="0.3">
      <c r="A478" s="2">
        <v>27972</v>
      </c>
      <c r="B478">
        <v>113.71</v>
      </c>
      <c r="C478">
        <v>-23.71</v>
      </c>
      <c r="D478">
        <v>-24.47</v>
      </c>
    </row>
    <row r="479" spans="1:4" x14ac:dyDescent="0.3">
      <c r="A479" s="2">
        <v>27975</v>
      </c>
      <c r="B479">
        <v>115.76</v>
      </c>
      <c r="C479">
        <v>-25.76</v>
      </c>
      <c r="D479">
        <v>-26.52</v>
      </c>
    </row>
    <row r="480" spans="1:4" x14ac:dyDescent="0.3">
      <c r="A480" s="2">
        <v>27977</v>
      </c>
      <c r="B480">
        <v>116.25</v>
      </c>
      <c r="C480">
        <v>-26.25</v>
      </c>
      <c r="D480">
        <v>-27.01</v>
      </c>
    </row>
    <row r="481" spans="1:4" x14ac:dyDescent="0.3">
      <c r="A481" s="2">
        <v>27982</v>
      </c>
      <c r="B481">
        <v>114.35</v>
      </c>
      <c r="C481">
        <v>-24.35</v>
      </c>
      <c r="D481">
        <v>-25.11</v>
      </c>
    </row>
    <row r="482" spans="1:4" x14ac:dyDescent="0.3">
      <c r="A482" s="2">
        <v>27987</v>
      </c>
      <c r="B482">
        <v>113.87</v>
      </c>
      <c r="C482">
        <v>-23.87</v>
      </c>
      <c r="D482">
        <v>-24.63</v>
      </c>
    </row>
    <row r="483" spans="1:4" x14ac:dyDescent="0.3">
      <c r="A483" s="2">
        <v>28013</v>
      </c>
      <c r="B483">
        <v>114.1</v>
      </c>
      <c r="C483">
        <v>-24.1</v>
      </c>
      <c r="D483">
        <v>-24.86</v>
      </c>
    </row>
    <row r="484" spans="1:4" x14ac:dyDescent="0.3">
      <c r="A484" s="2">
        <v>28018</v>
      </c>
      <c r="B484">
        <v>113.85</v>
      </c>
      <c r="C484">
        <v>-23.85</v>
      </c>
      <c r="D484">
        <v>-24.61</v>
      </c>
    </row>
    <row r="485" spans="1:4" x14ac:dyDescent="0.3">
      <c r="A485" s="2">
        <v>28023</v>
      </c>
      <c r="B485">
        <v>113.6</v>
      </c>
      <c r="C485">
        <v>-23.6</v>
      </c>
      <c r="D485">
        <v>-24.36</v>
      </c>
    </row>
    <row r="486" spans="1:4" x14ac:dyDescent="0.3">
      <c r="A486" s="2">
        <v>28028</v>
      </c>
      <c r="B486">
        <v>113.49</v>
      </c>
      <c r="C486">
        <v>-23.49</v>
      </c>
      <c r="D486">
        <v>-24.25</v>
      </c>
    </row>
    <row r="487" spans="1:4" x14ac:dyDescent="0.3">
      <c r="A487" s="2">
        <v>28033</v>
      </c>
      <c r="B487">
        <v>113.1</v>
      </c>
      <c r="C487">
        <v>-23.1</v>
      </c>
      <c r="D487">
        <v>-23.86</v>
      </c>
    </row>
    <row r="488" spans="1:4" x14ac:dyDescent="0.3">
      <c r="A488" s="2">
        <v>28034</v>
      </c>
      <c r="B488">
        <v>114.5</v>
      </c>
      <c r="C488">
        <v>-24.5</v>
      </c>
      <c r="D488">
        <v>-25.26</v>
      </c>
    </row>
    <row r="489" spans="1:4" x14ac:dyDescent="0.3">
      <c r="A489" s="2">
        <v>28065</v>
      </c>
      <c r="B489">
        <v>111.98</v>
      </c>
      <c r="C489">
        <v>-21.98</v>
      </c>
      <c r="D489">
        <v>-22.74</v>
      </c>
    </row>
    <row r="490" spans="1:4" x14ac:dyDescent="0.3">
      <c r="A490" s="2">
        <v>28079</v>
      </c>
      <c r="B490">
        <v>115.1</v>
      </c>
      <c r="C490">
        <v>-25.1</v>
      </c>
      <c r="D490">
        <v>-25.86</v>
      </c>
    </row>
    <row r="491" spans="1:4" x14ac:dyDescent="0.3">
      <c r="A491" s="2">
        <v>28199</v>
      </c>
      <c r="B491">
        <v>113.5</v>
      </c>
      <c r="C491">
        <v>-23.5</v>
      </c>
      <c r="D491">
        <v>-24.26</v>
      </c>
    </row>
    <row r="492" spans="1:4" x14ac:dyDescent="0.3">
      <c r="A492" s="2">
        <v>28376</v>
      </c>
      <c r="B492">
        <v>116.81</v>
      </c>
      <c r="C492">
        <v>-26.81</v>
      </c>
      <c r="D492">
        <v>-27.57</v>
      </c>
    </row>
    <row r="493" spans="1:4" x14ac:dyDescent="0.3">
      <c r="A493" s="2">
        <v>28399</v>
      </c>
      <c r="B493">
        <v>116.88</v>
      </c>
      <c r="C493">
        <v>-26.88</v>
      </c>
      <c r="D493">
        <v>-27.64</v>
      </c>
    </row>
    <row r="494" spans="1:4" x14ac:dyDescent="0.3">
      <c r="A494" s="2">
        <v>28403</v>
      </c>
      <c r="B494">
        <v>116.91</v>
      </c>
      <c r="C494">
        <v>-26.91</v>
      </c>
      <c r="D494">
        <v>-27.67</v>
      </c>
    </row>
    <row r="495" spans="1:4" x14ac:dyDescent="0.3">
      <c r="A495" s="2">
        <v>28408</v>
      </c>
      <c r="B495">
        <v>116.91</v>
      </c>
      <c r="C495">
        <v>-26.91</v>
      </c>
      <c r="D495">
        <v>-27.67</v>
      </c>
    </row>
    <row r="496" spans="1:4" x14ac:dyDescent="0.3">
      <c r="A496" s="2">
        <v>28430</v>
      </c>
      <c r="B496">
        <v>115.96</v>
      </c>
      <c r="C496">
        <v>-25.96</v>
      </c>
      <c r="D496">
        <v>-26.72</v>
      </c>
    </row>
    <row r="497" spans="1:4" x14ac:dyDescent="0.3">
      <c r="A497" s="2">
        <v>28449</v>
      </c>
      <c r="B497">
        <v>116.08</v>
      </c>
      <c r="C497">
        <v>-26.08</v>
      </c>
      <c r="D497">
        <v>-26.84</v>
      </c>
    </row>
    <row r="498" spans="1:4" x14ac:dyDescent="0.3">
      <c r="A498" s="2">
        <v>28459</v>
      </c>
      <c r="B498">
        <v>115.75</v>
      </c>
      <c r="C498">
        <v>-25.75</v>
      </c>
      <c r="D498">
        <v>-26.51</v>
      </c>
    </row>
    <row r="499" spans="1:4" x14ac:dyDescent="0.3">
      <c r="A499" s="2">
        <v>28460</v>
      </c>
      <c r="B499">
        <v>115.62</v>
      </c>
      <c r="C499">
        <v>-25.62</v>
      </c>
      <c r="D499">
        <v>-26.38</v>
      </c>
    </row>
    <row r="500" spans="1:4" x14ac:dyDescent="0.3">
      <c r="A500" s="2">
        <v>28469</v>
      </c>
      <c r="B500">
        <v>115.72</v>
      </c>
      <c r="C500">
        <v>-25.72</v>
      </c>
      <c r="D500">
        <v>-26.48</v>
      </c>
    </row>
    <row r="501" spans="1:4" x14ac:dyDescent="0.3">
      <c r="A501" s="2">
        <v>28479</v>
      </c>
      <c r="B501">
        <v>115.51</v>
      </c>
      <c r="C501">
        <v>-25.51</v>
      </c>
      <c r="D501">
        <v>-26.27</v>
      </c>
    </row>
    <row r="502" spans="1:4" x14ac:dyDescent="0.3">
      <c r="A502" s="2">
        <v>28491</v>
      </c>
      <c r="B502">
        <v>114.98</v>
      </c>
      <c r="C502">
        <v>-24.98</v>
      </c>
      <c r="D502">
        <v>-25.74</v>
      </c>
    </row>
    <row r="503" spans="1:4" x14ac:dyDescent="0.3">
      <c r="A503" s="2">
        <v>28497</v>
      </c>
      <c r="B503">
        <v>115.58</v>
      </c>
      <c r="C503">
        <v>-25.58</v>
      </c>
      <c r="D503">
        <v>-26.34</v>
      </c>
    </row>
    <row r="504" spans="1:4" x14ac:dyDescent="0.3">
      <c r="A504" s="2">
        <v>28512</v>
      </c>
      <c r="B504">
        <v>114.95</v>
      </c>
      <c r="C504">
        <v>-24.95</v>
      </c>
      <c r="D504">
        <v>-25.71</v>
      </c>
    </row>
    <row r="505" spans="1:4" x14ac:dyDescent="0.3">
      <c r="A505" s="2">
        <v>28515</v>
      </c>
      <c r="B505">
        <v>114.6</v>
      </c>
      <c r="C505">
        <v>-24.6</v>
      </c>
      <c r="D505">
        <v>-25.36</v>
      </c>
    </row>
    <row r="506" spans="1:4" x14ac:dyDescent="0.3">
      <c r="A506" s="2">
        <v>28523</v>
      </c>
      <c r="B506">
        <v>113.33</v>
      </c>
      <c r="C506">
        <v>-23.33</v>
      </c>
      <c r="D506">
        <v>-24.09</v>
      </c>
    </row>
    <row r="507" spans="1:4" x14ac:dyDescent="0.3">
      <c r="A507" s="2">
        <v>28689</v>
      </c>
      <c r="B507">
        <v>114.05</v>
      </c>
      <c r="C507">
        <v>-24.05</v>
      </c>
      <c r="D507">
        <v>-24.81</v>
      </c>
    </row>
    <row r="508" spans="1:4" x14ac:dyDescent="0.3">
      <c r="A508" s="2">
        <v>28719</v>
      </c>
      <c r="B508">
        <v>113.86</v>
      </c>
      <c r="C508">
        <v>-23.86</v>
      </c>
      <c r="D508">
        <v>-24.62</v>
      </c>
    </row>
    <row r="509" spans="1:4" x14ac:dyDescent="0.3">
      <c r="A509" s="2">
        <v>28768</v>
      </c>
      <c r="B509">
        <v>115.18</v>
      </c>
      <c r="C509">
        <v>-25.18</v>
      </c>
      <c r="D509">
        <v>-25.94</v>
      </c>
    </row>
    <row r="510" spans="1:4" x14ac:dyDescent="0.3">
      <c r="A510" s="2">
        <v>28801</v>
      </c>
      <c r="B510">
        <v>115.15</v>
      </c>
      <c r="C510">
        <v>-25.15</v>
      </c>
      <c r="D510">
        <v>-25.91</v>
      </c>
    </row>
    <row r="511" spans="1:4" x14ac:dyDescent="0.3">
      <c r="A511" s="2">
        <v>28829</v>
      </c>
      <c r="B511">
        <v>116.5</v>
      </c>
      <c r="C511">
        <v>-26.5</v>
      </c>
      <c r="D511">
        <v>-27.26</v>
      </c>
    </row>
    <row r="512" spans="1:4" x14ac:dyDescent="0.3">
      <c r="A512" s="2">
        <v>28880</v>
      </c>
      <c r="B512">
        <v>113.2</v>
      </c>
      <c r="C512">
        <v>-23.2</v>
      </c>
      <c r="D512">
        <v>-23.96</v>
      </c>
    </row>
    <row r="513" spans="1:4" x14ac:dyDescent="0.3">
      <c r="A513" s="2">
        <v>28916</v>
      </c>
      <c r="B513">
        <v>114</v>
      </c>
      <c r="C513">
        <v>-24</v>
      </c>
      <c r="D513">
        <v>-24.76</v>
      </c>
    </row>
    <row r="514" spans="1:4" x14ac:dyDescent="0.3">
      <c r="A514" s="2">
        <v>28947</v>
      </c>
      <c r="B514">
        <v>113.8</v>
      </c>
      <c r="C514">
        <v>-23.8</v>
      </c>
      <c r="D514">
        <v>-24.56</v>
      </c>
    </row>
    <row r="515" spans="1:4" x14ac:dyDescent="0.3">
      <c r="A515" s="2">
        <v>28977</v>
      </c>
      <c r="B515">
        <v>113.63</v>
      </c>
      <c r="C515">
        <v>-23.63</v>
      </c>
      <c r="D515">
        <v>-24.39</v>
      </c>
    </row>
    <row r="516" spans="1:4" x14ac:dyDescent="0.3">
      <c r="A516" s="2">
        <v>29004</v>
      </c>
      <c r="B516">
        <v>113.39</v>
      </c>
      <c r="C516">
        <v>-23.39</v>
      </c>
      <c r="D516">
        <v>-24.15</v>
      </c>
    </row>
    <row r="517" spans="1:4" x14ac:dyDescent="0.3">
      <c r="A517" s="2">
        <v>29076</v>
      </c>
      <c r="B517">
        <v>114.8</v>
      </c>
      <c r="C517">
        <v>-24.8</v>
      </c>
      <c r="D517">
        <v>-25.56</v>
      </c>
    </row>
    <row r="518" spans="1:4" x14ac:dyDescent="0.3">
      <c r="A518" s="2">
        <v>29097</v>
      </c>
      <c r="B518">
        <v>114.74</v>
      </c>
      <c r="C518">
        <v>-24.74</v>
      </c>
      <c r="D518">
        <v>-25.5</v>
      </c>
    </row>
    <row r="519" spans="1:4" x14ac:dyDescent="0.3">
      <c r="A519" s="2">
        <v>29248</v>
      </c>
      <c r="B519">
        <v>114.04</v>
      </c>
      <c r="C519">
        <v>-24.04</v>
      </c>
      <c r="D519">
        <v>-24.8</v>
      </c>
    </row>
    <row r="520" spans="1:4" x14ac:dyDescent="0.3">
      <c r="A520" s="2">
        <v>29292</v>
      </c>
      <c r="B520">
        <v>112.79</v>
      </c>
      <c r="C520">
        <v>-22.79</v>
      </c>
      <c r="D520">
        <v>-23.55</v>
      </c>
    </row>
    <row r="521" spans="1:4" x14ac:dyDescent="0.3">
      <c r="A521" s="2">
        <v>29332</v>
      </c>
      <c r="B521">
        <v>116.9</v>
      </c>
      <c r="C521">
        <v>-26.9</v>
      </c>
      <c r="D521">
        <v>-27.66</v>
      </c>
    </row>
    <row r="522" spans="1:4" x14ac:dyDescent="0.3">
      <c r="A522" s="2">
        <v>29374</v>
      </c>
      <c r="B522">
        <v>114.35</v>
      </c>
      <c r="C522">
        <v>-24.35</v>
      </c>
      <c r="D522">
        <v>-25.11</v>
      </c>
    </row>
    <row r="523" spans="1:4" x14ac:dyDescent="0.3">
      <c r="A523" s="2">
        <v>29419</v>
      </c>
      <c r="B523">
        <v>114.95</v>
      </c>
      <c r="C523">
        <v>-24.95</v>
      </c>
      <c r="D523">
        <v>-25.71</v>
      </c>
    </row>
    <row r="524" spans="1:4" x14ac:dyDescent="0.3">
      <c r="A524" s="2">
        <v>29458</v>
      </c>
      <c r="B524">
        <v>115.4</v>
      </c>
      <c r="C524">
        <v>-25.4</v>
      </c>
      <c r="D524">
        <v>-26.16</v>
      </c>
    </row>
    <row r="525" spans="1:4" x14ac:dyDescent="0.3">
      <c r="A525" s="2">
        <v>29480</v>
      </c>
      <c r="B525">
        <v>115.4</v>
      </c>
      <c r="C525">
        <v>-25.4</v>
      </c>
      <c r="D525">
        <v>-26.16</v>
      </c>
    </row>
    <row r="526" spans="1:4" x14ac:dyDescent="0.3">
      <c r="A526" s="2">
        <v>29514</v>
      </c>
      <c r="B526">
        <v>115</v>
      </c>
      <c r="C526">
        <v>-25</v>
      </c>
      <c r="D526">
        <v>-25.76</v>
      </c>
    </row>
    <row r="527" spans="1:4" x14ac:dyDescent="0.3">
      <c r="A527" s="2">
        <v>29543</v>
      </c>
      <c r="B527">
        <v>115.1</v>
      </c>
      <c r="C527">
        <v>-25.1</v>
      </c>
      <c r="D527">
        <v>-25.86</v>
      </c>
    </row>
    <row r="528" spans="1:4" x14ac:dyDescent="0.3">
      <c r="A528" s="2">
        <v>29557</v>
      </c>
      <c r="B528">
        <v>114.7</v>
      </c>
      <c r="C528">
        <v>-24.7</v>
      </c>
      <c r="D528">
        <v>-25.46</v>
      </c>
    </row>
    <row r="529" spans="1:4" x14ac:dyDescent="0.3">
      <c r="A529" s="2">
        <v>29627</v>
      </c>
      <c r="B529">
        <v>113.65</v>
      </c>
      <c r="C529">
        <v>-23.65</v>
      </c>
      <c r="D529">
        <v>-24.41</v>
      </c>
    </row>
    <row r="530" spans="1:4" x14ac:dyDescent="0.3">
      <c r="A530" s="2">
        <v>29712</v>
      </c>
      <c r="B530">
        <v>113.05</v>
      </c>
      <c r="C530">
        <v>-23.05</v>
      </c>
      <c r="D530">
        <v>-23.81</v>
      </c>
    </row>
    <row r="531" spans="1:4" x14ac:dyDescent="0.3">
      <c r="A531" s="2">
        <v>29725</v>
      </c>
      <c r="B531">
        <v>113.65</v>
      </c>
      <c r="C531">
        <v>-23.65</v>
      </c>
      <c r="D531">
        <v>-24.41</v>
      </c>
    </row>
    <row r="532" spans="1:4" x14ac:dyDescent="0.3">
      <c r="A532" s="2">
        <v>29746</v>
      </c>
      <c r="B532">
        <v>113.87</v>
      </c>
      <c r="C532">
        <v>-23.87</v>
      </c>
      <c r="D532">
        <v>-24.63</v>
      </c>
    </row>
    <row r="533" spans="1:4" x14ac:dyDescent="0.3">
      <c r="A533" s="2">
        <v>29768</v>
      </c>
      <c r="B533">
        <v>114.69</v>
      </c>
      <c r="C533">
        <v>-24.69</v>
      </c>
      <c r="D533">
        <v>-25.45</v>
      </c>
    </row>
    <row r="534" spans="1:4" x14ac:dyDescent="0.3">
      <c r="A534" s="2">
        <v>29823</v>
      </c>
      <c r="B534">
        <v>114.17</v>
      </c>
      <c r="C534">
        <v>-24.17</v>
      </c>
      <c r="D534">
        <v>-24.93</v>
      </c>
    </row>
    <row r="535" spans="1:4" x14ac:dyDescent="0.3">
      <c r="A535" s="2">
        <v>29844</v>
      </c>
      <c r="B535">
        <v>114.68</v>
      </c>
      <c r="C535">
        <v>-24.68</v>
      </c>
      <c r="D535">
        <v>-25.44</v>
      </c>
    </row>
    <row r="536" spans="1:4" x14ac:dyDescent="0.3">
      <c r="A536" s="2">
        <v>29883</v>
      </c>
      <c r="B536">
        <v>113.42</v>
      </c>
      <c r="C536">
        <v>-23.42</v>
      </c>
      <c r="D536">
        <v>-24.18</v>
      </c>
    </row>
    <row r="537" spans="1:4" x14ac:dyDescent="0.3">
      <c r="A537" s="2">
        <v>29909</v>
      </c>
      <c r="B537">
        <v>114.41</v>
      </c>
      <c r="C537">
        <v>-24.41</v>
      </c>
      <c r="D537">
        <v>-25.17</v>
      </c>
    </row>
    <row r="538" spans="1:4" x14ac:dyDescent="0.3">
      <c r="A538" s="2">
        <v>29993</v>
      </c>
      <c r="B538">
        <v>114.44</v>
      </c>
      <c r="C538">
        <v>-24.44</v>
      </c>
      <c r="D538">
        <v>-25.2</v>
      </c>
    </row>
    <row r="539" spans="1:4" x14ac:dyDescent="0.3">
      <c r="A539" s="2">
        <v>30068</v>
      </c>
      <c r="B539">
        <v>113.25</v>
      </c>
      <c r="C539">
        <v>-23.25</v>
      </c>
      <c r="D539">
        <v>-24.01</v>
      </c>
    </row>
    <row r="540" spans="1:4" x14ac:dyDescent="0.3">
      <c r="A540" s="2">
        <v>30091</v>
      </c>
      <c r="B540">
        <v>113.94</v>
      </c>
      <c r="C540">
        <v>-23.94</v>
      </c>
      <c r="D540">
        <v>-24.7</v>
      </c>
    </row>
    <row r="541" spans="1:4" x14ac:dyDescent="0.3">
      <c r="A541" s="2">
        <v>30105</v>
      </c>
      <c r="B541">
        <v>114.03</v>
      </c>
      <c r="C541">
        <v>-24.03</v>
      </c>
      <c r="D541">
        <v>-24.79</v>
      </c>
    </row>
    <row r="542" spans="1:4" x14ac:dyDescent="0.3">
      <c r="A542" s="2">
        <v>30161</v>
      </c>
      <c r="B542">
        <v>114.9</v>
      </c>
      <c r="C542">
        <v>-24.9</v>
      </c>
      <c r="D542">
        <v>-25.66</v>
      </c>
    </row>
    <row r="543" spans="1:4" x14ac:dyDescent="0.3">
      <c r="A543" s="2">
        <v>30251</v>
      </c>
      <c r="B543">
        <v>115.86</v>
      </c>
      <c r="C543">
        <v>-25.86</v>
      </c>
      <c r="D543">
        <v>-26.62</v>
      </c>
    </row>
    <row r="544" spans="1:4" x14ac:dyDescent="0.3">
      <c r="A544" s="2">
        <v>30364</v>
      </c>
      <c r="B544">
        <v>113.67</v>
      </c>
      <c r="C544">
        <v>-23.67</v>
      </c>
      <c r="D544">
        <v>-24.43</v>
      </c>
    </row>
    <row r="545" spans="1:4" x14ac:dyDescent="0.3">
      <c r="A545" s="2">
        <v>30713</v>
      </c>
      <c r="B545">
        <v>115.77</v>
      </c>
      <c r="C545">
        <v>-25.77</v>
      </c>
      <c r="D545">
        <v>-26.53</v>
      </c>
    </row>
    <row r="546" spans="1:4" x14ac:dyDescent="0.3">
      <c r="A546" s="2">
        <v>30796</v>
      </c>
      <c r="B546">
        <v>114.7</v>
      </c>
      <c r="C546">
        <v>-24.7</v>
      </c>
      <c r="D546">
        <v>-25.46</v>
      </c>
    </row>
    <row r="547" spans="1:4" x14ac:dyDescent="0.3">
      <c r="A547" s="2">
        <v>30839</v>
      </c>
      <c r="B547">
        <v>115.2</v>
      </c>
      <c r="C547">
        <v>-25.2</v>
      </c>
      <c r="D547">
        <v>-25.96</v>
      </c>
    </row>
    <row r="548" spans="1:4" x14ac:dyDescent="0.3">
      <c r="A548" s="2">
        <v>30895</v>
      </c>
      <c r="B548">
        <v>117.55</v>
      </c>
      <c r="C548">
        <v>-27.55</v>
      </c>
      <c r="D548">
        <v>-28.31</v>
      </c>
    </row>
    <row r="549" spans="1:4" x14ac:dyDescent="0.3">
      <c r="A549" s="2">
        <v>31124</v>
      </c>
      <c r="B549">
        <v>117.05</v>
      </c>
      <c r="C549">
        <v>-27.05</v>
      </c>
      <c r="D549">
        <v>-27.81</v>
      </c>
    </row>
    <row r="550" spans="1:4" x14ac:dyDescent="0.3">
      <c r="A550" s="2">
        <v>31133</v>
      </c>
      <c r="B550">
        <v>117.3</v>
      </c>
      <c r="C550">
        <v>-27.3</v>
      </c>
      <c r="D550">
        <v>-28.06</v>
      </c>
    </row>
    <row r="551" spans="1:4" x14ac:dyDescent="0.3">
      <c r="A551" s="2">
        <v>31209</v>
      </c>
      <c r="B551">
        <v>117.8</v>
      </c>
      <c r="C551">
        <v>-27.8</v>
      </c>
      <c r="D551">
        <v>-28.56</v>
      </c>
    </row>
    <row r="552" spans="1:4" x14ac:dyDescent="0.3">
      <c r="A552" s="2">
        <v>31238</v>
      </c>
      <c r="B552">
        <v>118.62</v>
      </c>
      <c r="C552">
        <v>-28.62</v>
      </c>
      <c r="D552">
        <v>-29.38</v>
      </c>
    </row>
    <row r="553" spans="1:4" x14ac:dyDescent="0.3">
      <c r="A553" s="2">
        <v>31280</v>
      </c>
      <c r="B553">
        <v>119.09</v>
      </c>
      <c r="C553">
        <v>-29.09</v>
      </c>
      <c r="D553">
        <v>-29.85</v>
      </c>
    </row>
    <row r="554" spans="1:4" x14ac:dyDescent="0.3">
      <c r="A554" s="2">
        <v>31321</v>
      </c>
      <c r="B554">
        <v>119.72</v>
      </c>
      <c r="C554">
        <v>-29.72</v>
      </c>
      <c r="D554">
        <v>-30.48</v>
      </c>
    </row>
    <row r="555" spans="1:4" x14ac:dyDescent="0.3">
      <c r="A555" s="2">
        <v>31371</v>
      </c>
      <c r="B555">
        <v>118.78</v>
      </c>
      <c r="C555">
        <v>-28.78</v>
      </c>
      <c r="D555">
        <v>-29.54</v>
      </c>
    </row>
    <row r="556" spans="1:4" x14ac:dyDescent="0.3">
      <c r="A556" s="2">
        <v>31420</v>
      </c>
      <c r="B556">
        <v>118.9</v>
      </c>
      <c r="C556">
        <v>-28.9</v>
      </c>
      <c r="D556">
        <v>-29.66</v>
      </c>
    </row>
    <row r="557" spans="1:4" x14ac:dyDescent="0.3">
      <c r="A557" s="2">
        <v>31463</v>
      </c>
      <c r="B557">
        <v>118.16</v>
      </c>
      <c r="C557">
        <v>-28.16</v>
      </c>
      <c r="D557">
        <v>-28.92</v>
      </c>
    </row>
    <row r="558" spans="1:4" x14ac:dyDescent="0.3">
      <c r="A558" s="2">
        <v>31489</v>
      </c>
      <c r="B558">
        <v>118.38</v>
      </c>
      <c r="C558">
        <v>-28.38</v>
      </c>
      <c r="D558">
        <v>-29.14</v>
      </c>
    </row>
    <row r="559" spans="1:4" x14ac:dyDescent="0.3">
      <c r="A559" s="2">
        <v>31524</v>
      </c>
      <c r="B559">
        <v>118.05</v>
      </c>
      <c r="C559">
        <v>-28.05</v>
      </c>
      <c r="D559">
        <v>-28.81</v>
      </c>
    </row>
    <row r="560" spans="1:4" x14ac:dyDescent="0.3">
      <c r="A560" s="2">
        <v>31609</v>
      </c>
      <c r="B560">
        <v>122.02</v>
      </c>
      <c r="C560">
        <v>-32.020000000000003</v>
      </c>
      <c r="D560">
        <v>-32.78</v>
      </c>
    </row>
    <row r="561" spans="1:4" x14ac:dyDescent="0.3">
      <c r="A561" s="2">
        <v>31630</v>
      </c>
      <c r="B561">
        <v>121.51</v>
      </c>
      <c r="C561">
        <v>-31.51</v>
      </c>
      <c r="D561">
        <v>-32.270000000000003</v>
      </c>
    </row>
    <row r="562" spans="1:4" x14ac:dyDescent="0.3">
      <c r="A562" s="2">
        <v>31686</v>
      </c>
      <c r="B562">
        <v>121.74</v>
      </c>
      <c r="C562">
        <v>-31.74</v>
      </c>
      <c r="D562">
        <v>-32.5</v>
      </c>
    </row>
    <row r="563" spans="1:4" x14ac:dyDescent="0.3">
      <c r="A563" s="2">
        <v>31734</v>
      </c>
      <c r="B563">
        <v>120.67</v>
      </c>
      <c r="C563">
        <v>-30.67</v>
      </c>
      <c r="D563">
        <v>-31.43</v>
      </c>
    </row>
    <row r="564" spans="1:4" x14ac:dyDescent="0.3">
      <c r="A564" s="2">
        <v>31790</v>
      </c>
      <c r="B564">
        <v>119.85</v>
      </c>
      <c r="C564">
        <v>-29.85</v>
      </c>
      <c r="D564">
        <v>-30.61</v>
      </c>
    </row>
    <row r="565" spans="1:4" x14ac:dyDescent="0.3">
      <c r="A565" s="2">
        <v>31854</v>
      </c>
      <c r="B565">
        <v>119.1</v>
      </c>
      <c r="C565">
        <v>-29.1</v>
      </c>
      <c r="D565">
        <v>-29.86</v>
      </c>
    </row>
    <row r="566" spans="1:4" x14ac:dyDescent="0.3">
      <c r="A566" s="2">
        <v>31901</v>
      </c>
      <c r="B566">
        <v>118.59</v>
      </c>
      <c r="C566">
        <v>-28.59</v>
      </c>
      <c r="D566">
        <v>-29.35</v>
      </c>
    </row>
    <row r="567" spans="1:4" x14ac:dyDescent="0.3">
      <c r="A567" s="2">
        <v>31951</v>
      </c>
      <c r="B567">
        <v>120.15</v>
      </c>
      <c r="C567">
        <v>-30.15</v>
      </c>
      <c r="D567">
        <v>-30.91</v>
      </c>
    </row>
    <row r="568" spans="1:4" x14ac:dyDescent="0.3">
      <c r="A568" s="2">
        <v>31994</v>
      </c>
      <c r="B568">
        <v>121.8</v>
      </c>
      <c r="C568">
        <v>-31.8</v>
      </c>
      <c r="D568">
        <v>-32.56</v>
      </c>
    </row>
    <row r="569" spans="1:4" x14ac:dyDescent="0.3">
      <c r="A569" s="2">
        <v>32043</v>
      </c>
      <c r="B569">
        <v>122</v>
      </c>
      <c r="C569">
        <v>-32</v>
      </c>
      <c r="D569">
        <v>-32.76</v>
      </c>
    </row>
    <row r="570" spans="1:4" x14ac:dyDescent="0.3">
      <c r="A570" s="2">
        <v>32101</v>
      </c>
      <c r="B570">
        <v>121.75</v>
      </c>
      <c r="C570">
        <v>-31.75</v>
      </c>
      <c r="D570">
        <v>-32.51</v>
      </c>
    </row>
    <row r="571" spans="1:4" x14ac:dyDescent="0.3">
      <c r="A571" s="2">
        <v>32162</v>
      </c>
      <c r="B571">
        <v>120.77</v>
      </c>
      <c r="C571">
        <v>-30.77</v>
      </c>
      <c r="D571">
        <v>-31.53</v>
      </c>
    </row>
    <row r="572" spans="1:4" x14ac:dyDescent="0.3">
      <c r="A572" s="2">
        <v>32209</v>
      </c>
      <c r="B572">
        <v>120.56</v>
      </c>
      <c r="C572">
        <v>-30.56</v>
      </c>
      <c r="D572">
        <v>-31.32</v>
      </c>
    </row>
    <row r="573" spans="1:4" x14ac:dyDescent="0.3">
      <c r="A573" s="2">
        <v>32233</v>
      </c>
      <c r="B573">
        <v>120.1</v>
      </c>
      <c r="C573">
        <v>-30.1</v>
      </c>
      <c r="D573">
        <v>-30.86</v>
      </c>
    </row>
    <row r="574" spans="1:4" x14ac:dyDescent="0.3">
      <c r="A574" s="2">
        <v>32269</v>
      </c>
      <c r="B574">
        <v>120.05</v>
      </c>
      <c r="C574">
        <v>-30.05</v>
      </c>
      <c r="D574">
        <v>-30.81</v>
      </c>
    </row>
    <row r="575" spans="1:4" x14ac:dyDescent="0.3">
      <c r="A575" s="2">
        <v>32316</v>
      </c>
      <c r="B575">
        <v>120.4</v>
      </c>
      <c r="C575">
        <v>-30.4</v>
      </c>
      <c r="D575">
        <v>-31.16</v>
      </c>
    </row>
    <row r="576" spans="1:4" x14ac:dyDescent="0.3">
      <c r="A576" s="2">
        <v>32379</v>
      </c>
      <c r="B576">
        <v>122.57</v>
      </c>
      <c r="C576">
        <v>-32.57</v>
      </c>
      <c r="D576">
        <v>-33.33</v>
      </c>
    </row>
    <row r="577" spans="1:4" x14ac:dyDescent="0.3">
      <c r="A577" s="2">
        <v>32429</v>
      </c>
      <c r="B577">
        <v>121.58</v>
      </c>
      <c r="C577">
        <v>-31.58</v>
      </c>
      <c r="D577">
        <v>-32.340000000000003</v>
      </c>
    </row>
    <row r="578" spans="1:4" x14ac:dyDescent="0.3">
      <c r="A578" s="2">
        <v>32477</v>
      </c>
      <c r="B578">
        <v>121.3</v>
      </c>
      <c r="C578">
        <v>-31.3</v>
      </c>
      <c r="D578">
        <v>-32.06</v>
      </c>
    </row>
    <row r="579" spans="1:4" x14ac:dyDescent="0.3">
      <c r="A579" s="2">
        <v>32527</v>
      </c>
      <c r="B579">
        <v>121.1</v>
      </c>
      <c r="C579">
        <v>-31.1</v>
      </c>
      <c r="D579">
        <v>-31.86</v>
      </c>
    </row>
    <row r="580" spans="1:4" x14ac:dyDescent="0.3">
      <c r="A580" s="2">
        <v>32569</v>
      </c>
      <c r="B580">
        <v>120.2</v>
      </c>
      <c r="C580">
        <v>-30.2</v>
      </c>
      <c r="D580">
        <v>-30.96</v>
      </c>
    </row>
    <row r="581" spans="1:4" x14ac:dyDescent="0.3">
      <c r="A581" s="2">
        <v>32625</v>
      </c>
      <c r="B581">
        <v>120.5</v>
      </c>
      <c r="C581">
        <v>-30.5</v>
      </c>
      <c r="D581">
        <v>-31.26</v>
      </c>
    </row>
    <row r="582" spans="1:4" x14ac:dyDescent="0.3">
      <c r="A582" s="2">
        <v>32687</v>
      </c>
      <c r="B582">
        <v>120.7</v>
      </c>
      <c r="C582">
        <v>-30.7</v>
      </c>
      <c r="D582">
        <v>-31.46</v>
      </c>
    </row>
    <row r="583" spans="1:4" x14ac:dyDescent="0.3">
      <c r="A583" s="2">
        <v>32722</v>
      </c>
      <c r="B583">
        <v>121.8</v>
      </c>
      <c r="C583">
        <v>-31.8</v>
      </c>
      <c r="D583">
        <v>-32.56</v>
      </c>
    </row>
    <row r="584" spans="1:4" x14ac:dyDescent="0.3">
      <c r="A584" s="2">
        <v>32791</v>
      </c>
      <c r="B584">
        <v>121.7</v>
      </c>
      <c r="C584">
        <v>-31.7</v>
      </c>
      <c r="D584">
        <v>-32.46</v>
      </c>
    </row>
    <row r="585" spans="1:4" x14ac:dyDescent="0.3">
      <c r="A585" s="2">
        <v>32826</v>
      </c>
      <c r="B585">
        <v>120.62</v>
      </c>
      <c r="C585">
        <v>-30.62</v>
      </c>
      <c r="D585">
        <v>-31.38</v>
      </c>
    </row>
    <row r="586" spans="1:4" x14ac:dyDescent="0.3">
      <c r="A586" s="2">
        <v>32882</v>
      </c>
      <c r="B586">
        <v>120.5</v>
      </c>
      <c r="C586">
        <v>-30.5</v>
      </c>
      <c r="D586">
        <v>-31.26</v>
      </c>
    </row>
    <row r="587" spans="1:4" x14ac:dyDescent="0.3">
      <c r="A587" s="2">
        <v>32937</v>
      </c>
      <c r="B587">
        <v>121.77</v>
      </c>
      <c r="C587">
        <v>-31.77</v>
      </c>
      <c r="D587">
        <v>-32.53</v>
      </c>
    </row>
    <row r="588" spans="1:4" x14ac:dyDescent="0.3">
      <c r="A588" s="2">
        <v>32994</v>
      </c>
      <c r="B588">
        <v>120.83</v>
      </c>
      <c r="C588">
        <v>-30.83</v>
      </c>
      <c r="D588">
        <v>-31.59</v>
      </c>
    </row>
    <row r="589" spans="1:4" x14ac:dyDescent="0.3">
      <c r="A589" s="2">
        <v>33049</v>
      </c>
      <c r="B589">
        <v>121.3</v>
      </c>
      <c r="C589">
        <v>-31.3</v>
      </c>
      <c r="D589">
        <v>-32.06</v>
      </c>
    </row>
    <row r="590" spans="1:4" x14ac:dyDescent="0.3">
      <c r="A590" s="2">
        <v>33099</v>
      </c>
      <c r="B590">
        <v>121.85</v>
      </c>
      <c r="C590">
        <v>-31.85</v>
      </c>
      <c r="D590">
        <v>-32.61</v>
      </c>
    </row>
    <row r="591" spans="1:4" x14ac:dyDescent="0.3">
      <c r="A591" s="2">
        <v>33149</v>
      </c>
      <c r="B591">
        <v>121.4</v>
      </c>
      <c r="C591">
        <v>-31.4</v>
      </c>
      <c r="D591">
        <v>-32.159999999999897</v>
      </c>
    </row>
    <row r="592" spans="1:4" x14ac:dyDescent="0.3">
      <c r="A592" s="2">
        <v>33204</v>
      </c>
      <c r="B592">
        <v>121.37</v>
      </c>
      <c r="C592">
        <v>-31.37</v>
      </c>
      <c r="D592">
        <v>-32.130000000000003</v>
      </c>
    </row>
    <row r="593" spans="1:4" x14ac:dyDescent="0.3">
      <c r="A593" s="2">
        <v>33267</v>
      </c>
      <c r="B593">
        <v>122.31</v>
      </c>
      <c r="C593">
        <v>-32.31</v>
      </c>
      <c r="D593">
        <v>-33.07</v>
      </c>
    </row>
    <row r="594" spans="1:4" x14ac:dyDescent="0.3">
      <c r="A594" s="2">
        <v>33331</v>
      </c>
      <c r="B594">
        <v>122.15</v>
      </c>
      <c r="C594">
        <v>-32.15</v>
      </c>
      <c r="D594">
        <v>-32.909999999999897</v>
      </c>
    </row>
    <row r="595" spans="1:4" x14ac:dyDescent="0.3">
      <c r="A595" s="2">
        <v>33372</v>
      </c>
      <c r="B595">
        <v>121.85</v>
      </c>
      <c r="C595">
        <v>-31.85</v>
      </c>
      <c r="D595">
        <v>-32.61</v>
      </c>
    </row>
    <row r="596" spans="1:4" x14ac:dyDescent="0.3">
      <c r="A596" s="2">
        <v>33435</v>
      </c>
      <c r="B596">
        <v>124.15</v>
      </c>
      <c r="C596">
        <v>-34.15</v>
      </c>
      <c r="D596">
        <v>-34.909999999999897</v>
      </c>
    </row>
    <row r="597" spans="1:4" x14ac:dyDescent="0.3">
      <c r="A597" s="2">
        <v>33479</v>
      </c>
      <c r="B597">
        <v>124.83</v>
      </c>
      <c r="C597">
        <v>-34.83</v>
      </c>
      <c r="D597">
        <v>-35.590000000000003</v>
      </c>
    </row>
    <row r="598" spans="1:4" x14ac:dyDescent="0.3">
      <c r="A598" s="2">
        <v>33555</v>
      </c>
      <c r="B598">
        <v>125.5</v>
      </c>
      <c r="C598">
        <v>-35.5</v>
      </c>
      <c r="D598">
        <v>-36.26</v>
      </c>
    </row>
    <row r="599" spans="1:4" x14ac:dyDescent="0.3">
      <c r="A599" s="2">
        <v>33617</v>
      </c>
      <c r="B599">
        <v>123.39</v>
      </c>
      <c r="C599">
        <v>-33.39</v>
      </c>
      <c r="D599">
        <v>-34.15</v>
      </c>
    </row>
    <row r="600" spans="1:4" x14ac:dyDescent="0.3">
      <c r="A600" s="2">
        <v>33668</v>
      </c>
      <c r="B600">
        <v>123.1</v>
      </c>
      <c r="C600">
        <v>-33.1</v>
      </c>
      <c r="D600">
        <v>-33.86</v>
      </c>
    </row>
    <row r="601" spans="1:4" x14ac:dyDescent="0.3">
      <c r="A601" s="2">
        <v>33717</v>
      </c>
      <c r="B601">
        <v>122.75</v>
      </c>
      <c r="C601">
        <v>-32.75</v>
      </c>
      <c r="D601">
        <v>-33.51</v>
      </c>
    </row>
    <row r="602" spans="1:4" x14ac:dyDescent="0.3">
      <c r="A602" s="2">
        <v>33785</v>
      </c>
      <c r="B602">
        <v>124.53</v>
      </c>
      <c r="C602">
        <v>-34.53</v>
      </c>
      <c r="D602">
        <v>-35.29</v>
      </c>
    </row>
    <row r="603" spans="1:4" x14ac:dyDescent="0.3">
      <c r="A603" s="2">
        <v>33847</v>
      </c>
      <c r="B603">
        <v>124.75</v>
      </c>
      <c r="C603">
        <v>-34.75</v>
      </c>
      <c r="D603">
        <v>-35.51</v>
      </c>
    </row>
    <row r="604" spans="1:4" x14ac:dyDescent="0.3">
      <c r="A604" s="2">
        <v>33899</v>
      </c>
      <c r="B604">
        <v>124.7</v>
      </c>
      <c r="C604">
        <v>-34.700000000000003</v>
      </c>
      <c r="D604">
        <v>-35.46</v>
      </c>
    </row>
    <row r="605" spans="1:4" x14ac:dyDescent="0.3">
      <c r="A605" s="2">
        <v>33980</v>
      </c>
      <c r="B605">
        <v>124.08</v>
      </c>
      <c r="C605">
        <v>-34.08</v>
      </c>
      <c r="D605">
        <v>-34.840000000000003</v>
      </c>
    </row>
    <row r="606" spans="1:4" x14ac:dyDescent="0.3">
      <c r="A606" s="2">
        <v>34018</v>
      </c>
      <c r="B606">
        <v>123.52</v>
      </c>
      <c r="C606">
        <v>-33.520000000000003</v>
      </c>
      <c r="D606">
        <v>-34.28</v>
      </c>
    </row>
    <row r="607" spans="1:4" x14ac:dyDescent="0.3">
      <c r="A607" s="2">
        <v>34081</v>
      </c>
      <c r="B607">
        <v>123.34</v>
      </c>
      <c r="C607">
        <v>-33.340000000000003</v>
      </c>
      <c r="D607">
        <v>-34.1</v>
      </c>
    </row>
    <row r="608" spans="1:4" x14ac:dyDescent="0.3">
      <c r="A608" s="2">
        <v>34149</v>
      </c>
      <c r="B608">
        <v>125.75</v>
      </c>
      <c r="C608">
        <v>-35.75</v>
      </c>
      <c r="D608">
        <v>-36.51</v>
      </c>
    </row>
    <row r="609" spans="1:4" x14ac:dyDescent="0.3">
      <c r="A609" s="2">
        <v>34204</v>
      </c>
      <c r="B609">
        <v>128.229999999999</v>
      </c>
      <c r="C609">
        <v>-38.229999999999897</v>
      </c>
      <c r="D609">
        <v>-38.99</v>
      </c>
    </row>
    <row r="610" spans="1:4" x14ac:dyDescent="0.3">
      <c r="A610" s="2">
        <v>34260</v>
      </c>
      <c r="B610">
        <v>127.22</v>
      </c>
      <c r="C610">
        <v>-37.22</v>
      </c>
      <c r="D610">
        <v>-37.979999999999897</v>
      </c>
    </row>
    <row r="611" spans="1:4" x14ac:dyDescent="0.3">
      <c r="A611" s="2">
        <v>34337</v>
      </c>
      <c r="B611">
        <v>126.73</v>
      </c>
      <c r="C611">
        <v>-36.729999999999897</v>
      </c>
      <c r="D611">
        <v>-37.49</v>
      </c>
    </row>
    <row r="612" spans="1:4" x14ac:dyDescent="0.3">
      <c r="A612" s="2">
        <v>34387</v>
      </c>
      <c r="B612">
        <v>126.04</v>
      </c>
      <c r="C612">
        <v>-36.04</v>
      </c>
      <c r="D612">
        <v>-36.799999999999898</v>
      </c>
    </row>
    <row r="613" spans="1:4" x14ac:dyDescent="0.3">
      <c r="A613" s="2">
        <v>34436</v>
      </c>
      <c r="B613">
        <v>126.08</v>
      </c>
      <c r="C613">
        <v>-36.08</v>
      </c>
      <c r="D613">
        <v>-36.840000000000003</v>
      </c>
    </row>
    <row r="614" spans="1:4" x14ac:dyDescent="0.3">
      <c r="A614" s="2">
        <v>34509</v>
      </c>
      <c r="B614">
        <v>130.28</v>
      </c>
      <c r="C614">
        <v>-40.28</v>
      </c>
      <c r="D614">
        <v>-41.04</v>
      </c>
    </row>
    <row r="615" spans="1:4" x14ac:dyDescent="0.3">
      <c r="A615" s="2">
        <v>34557</v>
      </c>
      <c r="B615">
        <v>129.54</v>
      </c>
      <c r="C615">
        <v>-39.54</v>
      </c>
      <c r="D615">
        <v>-40.299999999999898</v>
      </c>
    </row>
    <row r="616" spans="1:4" x14ac:dyDescent="0.3">
      <c r="A616" s="2">
        <v>34647</v>
      </c>
      <c r="B616">
        <v>128.51</v>
      </c>
      <c r="C616">
        <v>-38.51</v>
      </c>
      <c r="D616">
        <v>-39.270000000000003</v>
      </c>
    </row>
    <row r="617" spans="1:4" x14ac:dyDescent="0.3">
      <c r="A617" s="2">
        <v>34709</v>
      </c>
      <c r="B617">
        <v>127.71</v>
      </c>
      <c r="C617">
        <v>-37.71</v>
      </c>
      <c r="D617">
        <v>-38.47</v>
      </c>
    </row>
    <row r="618" spans="1:4" x14ac:dyDescent="0.3">
      <c r="A618" s="2">
        <v>34773</v>
      </c>
      <c r="B618">
        <v>127.3</v>
      </c>
      <c r="C618">
        <v>-37.299999999999898</v>
      </c>
      <c r="D618">
        <v>-38.06</v>
      </c>
    </row>
    <row r="619" spans="1:4" x14ac:dyDescent="0.3">
      <c r="A619" s="2">
        <v>34828</v>
      </c>
      <c r="B619">
        <v>128.29</v>
      </c>
      <c r="C619">
        <v>-38.29</v>
      </c>
      <c r="D619">
        <v>-39.049999999999898</v>
      </c>
    </row>
    <row r="620" spans="1:4" x14ac:dyDescent="0.3">
      <c r="A620" s="2">
        <v>34891</v>
      </c>
      <c r="B620">
        <v>128.88999999999899</v>
      </c>
      <c r="C620">
        <v>-38.89</v>
      </c>
      <c r="D620">
        <v>-39.65</v>
      </c>
    </row>
    <row r="621" spans="1:4" x14ac:dyDescent="0.3">
      <c r="A621" s="2">
        <v>34991</v>
      </c>
      <c r="B621">
        <v>131.58000000000001</v>
      </c>
      <c r="C621">
        <v>-41.58</v>
      </c>
      <c r="D621">
        <v>-42.34</v>
      </c>
    </row>
    <row r="622" spans="1:4" x14ac:dyDescent="0.3">
      <c r="A622" s="2">
        <v>35075</v>
      </c>
      <c r="B622">
        <v>130</v>
      </c>
      <c r="C622">
        <v>-40</v>
      </c>
      <c r="D622">
        <v>-40.76</v>
      </c>
    </row>
    <row r="623" spans="1:4" x14ac:dyDescent="0.3">
      <c r="A623" s="2">
        <v>35163</v>
      </c>
      <c r="B623">
        <v>129.85</v>
      </c>
      <c r="C623">
        <v>-39.85</v>
      </c>
      <c r="D623">
        <v>-40.61</v>
      </c>
    </row>
    <row r="624" spans="1:4" x14ac:dyDescent="0.3">
      <c r="A624" s="2">
        <v>35256</v>
      </c>
      <c r="B624">
        <v>131.37</v>
      </c>
      <c r="C624">
        <v>-41.37</v>
      </c>
      <c r="D624">
        <v>-42.13</v>
      </c>
    </row>
    <row r="625" spans="1:4" x14ac:dyDescent="0.3">
      <c r="A625" s="2">
        <v>35348</v>
      </c>
      <c r="B625">
        <v>129.35</v>
      </c>
      <c r="C625">
        <v>-39.35</v>
      </c>
      <c r="D625">
        <v>-40.11</v>
      </c>
    </row>
    <row r="626" spans="1:4" x14ac:dyDescent="0.3">
      <c r="A626" s="2">
        <v>35453</v>
      </c>
      <c r="B626">
        <v>129.9</v>
      </c>
      <c r="C626">
        <v>-39.9</v>
      </c>
      <c r="D626">
        <v>-40.659999999999897</v>
      </c>
    </row>
    <row r="627" spans="1:4" x14ac:dyDescent="0.3">
      <c r="A627" s="2">
        <v>35548</v>
      </c>
      <c r="B627">
        <v>130.55000000000001</v>
      </c>
      <c r="C627">
        <v>-40.549999999999898</v>
      </c>
      <c r="D627">
        <v>-41.31</v>
      </c>
    </row>
    <row r="628" spans="1:4" x14ac:dyDescent="0.3">
      <c r="A628" s="2">
        <v>35626</v>
      </c>
      <c r="B628">
        <v>132.80000000000001</v>
      </c>
      <c r="C628">
        <v>-42.8</v>
      </c>
      <c r="D628">
        <v>-43.56</v>
      </c>
    </row>
    <row r="629" spans="1:4" x14ac:dyDescent="0.3">
      <c r="A629" s="2">
        <v>35737</v>
      </c>
      <c r="B629">
        <v>132.37</v>
      </c>
      <c r="C629">
        <v>-42.37</v>
      </c>
      <c r="D629">
        <v>-43.13</v>
      </c>
    </row>
    <row r="630" spans="1:4" x14ac:dyDescent="0.3">
      <c r="A630" s="2">
        <v>35815</v>
      </c>
      <c r="B630">
        <v>130.99</v>
      </c>
      <c r="C630">
        <v>-40.99</v>
      </c>
      <c r="D630">
        <v>-41.75</v>
      </c>
    </row>
    <row r="631" spans="1:4" x14ac:dyDescent="0.3">
      <c r="A631" s="2">
        <v>35915</v>
      </c>
      <c r="B631">
        <v>131</v>
      </c>
      <c r="C631">
        <v>-41</v>
      </c>
      <c r="D631">
        <v>-41.76</v>
      </c>
    </row>
    <row r="632" spans="1:4" x14ac:dyDescent="0.3">
      <c r="A632" s="2">
        <v>35991</v>
      </c>
      <c r="B632">
        <v>132.28</v>
      </c>
      <c r="C632">
        <v>-42.28</v>
      </c>
      <c r="D632">
        <v>-43.04</v>
      </c>
    </row>
    <row r="633" spans="1:4" x14ac:dyDescent="0.3">
      <c r="A633" s="2">
        <v>36096</v>
      </c>
      <c r="B633">
        <v>135.02000000000001</v>
      </c>
      <c r="C633">
        <v>-45.02</v>
      </c>
      <c r="D633">
        <v>-45.78</v>
      </c>
    </row>
    <row r="634" spans="1:4" x14ac:dyDescent="0.3">
      <c r="A634" s="2">
        <v>36167</v>
      </c>
      <c r="B634">
        <v>133.1</v>
      </c>
      <c r="C634">
        <v>-43.1</v>
      </c>
      <c r="D634">
        <v>-43.86</v>
      </c>
    </row>
    <row r="635" spans="1:4" x14ac:dyDescent="0.3">
      <c r="A635" s="2">
        <v>36278</v>
      </c>
      <c r="B635">
        <v>132.88</v>
      </c>
      <c r="C635">
        <v>-42.88</v>
      </c>
      <c r="D635">
        <v>-43.64</v>
      </c>
    </row>
    <row r="636" spans="1:4" x14ac:dyDescent="0.3">
      <c r="A636" s="2">
        <v>36353</v>
      </c>
      <c r="B636">
        <v>136.07</v>
      </c>
      <c r="C636">
        <v>-46.07</v>
      </c>
      <c r="D636">
        <v>-46.83</v>
      </c>
    </row>
    <row r="637" spans="1:4" x14ac:dyDescent="0.3">
      <c r="A637" s="2">
        <v>36473</v>
      </c>
      <c r="B637">
        <v>134.93</v>
      </c>
      <c r="C637">
        <v>-44.93</v>
      </c>
      <c r="D637">
        <v>-45.69</v>
      </c>
    </row>
    <row r="638" spans="1:4" x14ac:dyDescent="0.3">
      <c r="A638" s="2">
        <v>36535</v>
      </c>
      <c r="B638">
        <v>134.24</v>
      </c>
      <c r="C638">
        <v>-44.24</v>
      </c>
      <c r="D638">
        <v>-45</v>
      </c>
    </row>
    <row r="639" spans="1:4" x14ac:dyDescent="0.3">
      <c r="A639" s="2">
        <v>36620</v>
      </c>
      <c r="B639">
        <v>133.54</v>
      </c>
      <c r="C639">
        <v>-43.54</v>
      </c>
      <c r="D639">
        <v>-44.3</v>
      </c>
    </row>
    <row r="640" spans="1:4" x14ac:dyDescent="0.3">
      <c r="A640" s="2">
        <v>36718</v>
      </c>
      <c r="B640">
        <v>135.97</v>
      </c>
      <c r="C640">
        <v>-45.97</v>
      </c>
      <c r="D640">
        <v>-46.73</v>
      </c>
    </row>
    <row r="641" spans="1:4" x14ac:dyDescent="0.3">
      <c r="A641" s="2">
        <v>36817</v>
      </c>
      <c r="B641">
        <v>135.93</v>
      </c>
      <c r="C641">
        <v>-45.93</v>
      </c>
      <c r="D641">
        <v>-46.69</v>
      </c>
    </row>
    <row r="642" spans="1:4" x14ac:dyDescent="0.3">
      <c r="A642" s="2">
        <v>36935</v>
      </c>
      <c r="B642">
        <v>133.86000000000001</v>
      </c>
      <c r="C642">
        <v>-43.86</v>
      </c>
      <c r="D642">
        <v>-44.62</v>
      </c>
    </row>
    <row r="643" spans="1:4" x14ac:dyDescent="0.3">
      <c r="A643" s="2">
        <v>36998</v>
      </c>
      <c r="B643">
        <v>133.19</v>
      </c>
      <c r="C643">
        <v>-43.19</v>
      </c>
      <c r="D643">
        <v>-43.95</v>
      </c>
    </row>
    <row r="644" spans="1:4" x14ac:dyDescent="0.3">
      <c r="A644" s="2">
        <v>37081</v>
      </c>
      <c r="B644">
        <v>136.79</v>
      </c>
      <c r="C644">
        <v>-46.79</v>
      </c>
      <c r="D644">
        <v>-47.55</v>
      </c>
    </row>
    <row r="645" spans="1:4" x14ac:dyDescent="0.3">
      <c r="A645" s="2">
        <v>37194</v>
      </c>
      <c r="B645">
        <v>136.91999999999899</v>
      </c>
      <c r="C645">
        <v>-46.92</v>
      </c>
      <c r="D645">
        <v>-47.68</v>
      </c>
    </row>
    <row r="646" spans="1:4" x14ac:dyDescent="0.3">
      <c r="A646" s="2">
        <v>37285</v>
      </c>
      <c r="B646">
        <v>136.02000000000001</v>
      </c>
      <c r="C646">
        <v>-46.02</v>
      </c>
      <c r="D646">
        <v>-46.78</v>
      </c>
    </row>
    <row r="647" spans="1:4" x14ac:dyDescent="0.3">
      <c r="A647" s="2">
        <v>37368</v>
      </c>
      <c r="B647">
        <v>136.38999999999899</v>
      </c>
      <c r="C647">
        <v>-46.39</v>
      </c>
      <c r="D647">
        <v>-47.15</v>
      </c>
    </row>
    <row r="648" spans="1:4" x14ac:dyDescent="0.3">
      <c r="A648" s="2">
        <v>37453</v>
      </c>
      <c r="B648">
        <v>140.28</v>
      </c>
      <c r="C648">
        <v>-50.28</v>
      </c>
      <c r="D648">
        <v>-51.04</v>
      </c>
    </row>
    <row r="649" spans="1:4" x14ac:dyDescent="0.3">
      <c r="A649" s="2">
        <v>37536</v>
      </c>
      <c r="B649">
        <v>139.85</v>
      </c>
      <c r="C649">
        <v>-49.85</v>
      </c>
      <c r="D649">
        <v>-50.61</v>
      </c>
    </row>
    <row r="650" spans="1:4" x14ac:dyDescent="0.3">
      <c r="A650" s="2">
        <v>37655</v>
      </c>
      <c r="B650">
        <v>137.69</v>
      </c>
      <c r="C650">
        <v>-47.69</v>
      </c>
      <c r="D650">
        <v>-48.45</v>
      </c>
    </row>
    <row r="651" spans="1:4" x14ac:dyDescent="0.3">
      <c r="A651" s="2">
        <v>37734</v>
      </c>
      <c r="B651">
        <v>136.94</v>
      </c>
      <c r="C651">
        <v>-46.94</v>
      </c>
      <c r="D651">
        <v>-47.7</v>
      </c>
    </row>
    <row r="652" spans="1:4" x14ac:dyDescent="0.3">
      <c r="A652" s="2">
        <v>37810</v>
      </c>
      <c r="B652">
        <v>138.6</v>
      </c>
      <c r="C652">
        <v>-48.6</v>
      </c>
      <c r="D652">
        <v>-49.36</v>
      </c>
    </row>
    <row r="653" spans="1:4" x14ac:dyDescent="0.3">
      <c r="A653" s="2">
        <v>37923</v>
      </c>
      <c r="B653">
        <v>139.02000000000001</v>
      </c>
      <c r="C653">
        <v>-49.02</v>
      </c>
      <c r="D653">
        <v>-49.78</v>
      </c>
    </row>
    <row r="654" spans="1:4" x14ac:dyDescent="0.3">
      <c r="A654" s="2">
        <v>38015</v>
      </c>
      <c r="B654">
        <v>138</v>
      </c>
      <c r="C654">
        <v>-48</v>
      </c>
      <c r="D654">
        <v>-48.76</v>
      </c>
    </row>
    <row r="655" spans="1:4" x14ac:dyDescent="0.3">
      <c r="A655" s="2">
        <v>38103</v>
      </c>
      <c r="B655">
        <v>138.19999999999899</v>
      </c>
      <c r="C655">
        <v>-48.2</v>
      </c>
      <c r="D655">
        <v>-48.96</v>
      </c>
    </row>
    <row r="656" spans="1:4" x14ac:dyDescent="0.3">
      <c r="A656" s="2">
        <v>38187</v>
      </c>
      <c r="B656">
        <v>141.27000000000001</v>
      </c>
      <c r="C656">
        <v>-51.27</v>
      </c>
      <c r="D656">
        <v>-52.03</v>
      </c>
    </row>
    <row r="657" spans="1:4" x14ac:dyDescent="0.3">
      <c r="A657" s="2">
        <v>38278</v>
      </c>
      <c r="B657">
        <v>140.59</v>
      </c>
      <c r="C657">
        <v>-50.59</v>
      </c>
      <c r="D657">
        <v>-51.35</v>
      </c>
    </row>
    <row r="658" spans="1:4" x14ac:dyDescent="0.3">
      <c r="A658" s="2">
        <v>38370</v>
      </c>
      <c r="B658">
        <v>139.61000000000001</v>
      </c>
      <c r="C658">
        <v>-49.61</v>
      </c>
      <c r="D658">
        <v>-50.37</v>
      </c>
    </row>
    <row r="659" spans="1:4" x14ac:dyDescent="0.3">
      <c r="A659" s="2">
        <v>38468</v>
      </c>
      <c r="B659">
        <v>139.26</v>
      </c>
      <c r="C659">
        <v>-49.26</v>
      </c>
      <c r="D659">
        <v>-50.02</v>
      </c>
    </row>
    <row r="660" spans="1:4" x14ac:dyDescent="0.3">
      <c r="A660" s="2">
        <v>38551</v>
      </c>
      <c r="B660">
        <v>143.05000000000001</v>
      </c>
      <c r="C660">
        <v>-53.05</v>
      </c>
      <c r="D660">
        <v>-53.81</v>
      </c>
    </row>
    <row r="661" spans="1:4" x14ac:dyDescent="0.3">
      <c r="A661" s="2">
        <v>38642</v>
      </c>
      <c r="B661">
        <v>143.87</v>
      </c>
      <c r="C661">
        <v>-53.87</v>
      </c>
      <c r="D661">
        <v>-54.63</v>
      </c>
    </row>
    <row r="662" spans="1:4" x14ac:dyDescent="0.3">
      <c r="A662" s="2">
        <v>38741</v>
      </c>
      <c r="B662">
        <v>141.54</v>
      </c>
      <c r="C662">
        <v>-51.54</v>
      </c>
      <c r="D662">
        <v>-52.3</v>
      </c>
    </row>
    <row r="663" spans="1:4" x14ac:dyDescent="0.3">
      <c r="A663" s="2">
        <v>38818</v>
      </c>
      <c r="B663">
        <v>142.63999999999899</v>
      </c>
      <c r="C663">
        <v>-52.64</v>
      </c>
      <c r="D663">
        <v>-53.4</v>
      </c>
    </row>
    <row r="664" spans="1:4" x14ac:dyDescent="0.3">
      <c r="A664" s="2">
        <v>38911</v>
      </c>
      <c r="B664">
        <v>145.83000000000001</v>
      </c>
      <c r="C664">
        <v>-55.83</v>
      </c>
      <c r="D664">
        <v>-56.59</v>
      </c>
    </row>
    <row r="665" spans="1:4" x14ac:dyDescent="0.3">
      <c r="A665" s="2">
        <v>39029</v>
      </c>
      <c r="B665">
        <v>143.29</v>
      </c>
      <c r="C665">
        <v>-53.29</v>
      </c>
      <c r="D665">
        <v>-54.05</v>
      </c>
    </row>
    <row r="666" spans="1:4" x14ac:dyDescent="0.3">
      <c r="A666" s="2">
        <v>39107</v>
      </c>
      <c r="B666">
        <v>142.43</v>
      </c>
      <c r="C666">
        <v>-52.43</v>
      </c>
      <c r="D666">
        <v>-53.19</v>
      </c>
    </row>
    <row r="667" spans="1:4" x14ac:dyDescent="0.3">
      <c r="A667" s="2">
        <v>39233</v>
      </c>
      <c r="B667">
        <v>148.68</v>
      </c>
      <c r="C667">
        <v>-58.68</v>
      </c>
      <c r="D667">
        <v>-59.44</v>
      </c>
    </row>
    <row r="668" spans="1:4" x14ac:dyDescent="0.3">
      <c r="A668" s="2">
        <v>39275</v>
      </c>
      <c r="B668">
        <v>150.5</v>
      </c>
      <c r="C668">
        <v>-60.5</v>
      </c>
      <c r="D668">
        <v>-61.26</v>
      </c>
    </row>
    <row r="669" spans="1:4" x14ac:dyDescent="0.3">
      <c r="A669" s="2">
        <v>39386</v>
      </c>
      <c r="B669">
        <v>149.9</v>
      </c>
      <c r="C669">
        <v>-59.9</v>
      </c>
      <c r="D669">
        <v>-60.66</v>
      </c>
    </row>
    <row r="670" spans="1:4" x14ac:dyDescent="0.3">
      <c r="A670" s="2">
        <v>39462</v>
      </c>
      <c r="B670">
        <v>144.72</v>
      </c>
      <c r="C670">
        <v>-54.72</v>
      </c>
      <c r="D670">
        <v>-55.48</v>
      </c>
    </row>
    <row r="671" spans="1:4" x14ac:dyDescent="0.3">
      <c r="A671" s="2">
        <v>39560</v>
      </c>
      <c r="B671">
        <v>143.91</v>
      </c>
      <c r="C671">
        <v>-53.91</v>
      </c>
      <c r="D671">
        <v>-54.67</v>
      </c>
    </row>
    <row r="672" spans="1:4" x14ac:dyDescent="0.3">
      <c r="A672" s="2">
        <v>39645</v>
      </c>
      <c r="B672">
        <v>151.22</v>
      </c>
      <c r="C672">
        <v>-61.22</v>
      </c>
      <c r="D672">
        <v>-61.98</v>
      </c>
    </row>
    <row r="673" spans="1:4" x14ac:dyDescent="0.3">
      <c r="A673" s="2">
        <v>39765</v>
      </c>
      <c r="B673">
        <v>147.94999999999899</v>
      </c>
      <c r="C673">
        <v>-57.95</v>
      </c>
      <c r="D673">
        <v>-58.71</v>
      </c>
    </row>
    <row r="674" spans="1:4" x14ac:dyDescent="0.3">
      <c r="A674" s="2">
        <v>39856</v>
      </c>
      <c r="B674">
        <v>145.33000000000001</v>
      </c>
      <c r="C674">
        <v>-55.33</v>
      </c>
      <c r="D674">
        <v>-56.09</v>
      </c>
    </row>
    <row r="675" spans="1:4" x14ac:dyDescent="0.3">
      <c r="A675" s="2">
        <v>39916</v>
      </c>
      <c r="B675">
        <v>144.19999999999899</v>
      </c>
      <c r="C675">
        <v>-54.2</v>
      </c>
      <c r="D675">
        <v>-54.96</v>
      </c>
    </row>
    <row r="676" spans="1:4" x14ac:dyDescent="0.3">
      <c r="A676" s="2">
        <v>40022</v>
      </c>
      <c r="B676">
        <v>148.13</v>
      </c>
      <c r="C676">
        <v>-58.13</v>
      </c>
      <c r="D676">
        <v>-58.89</v>
      </c>
    </row>
    <row r="677" spans="1:4" x14ac:dyDescent="0.3">
      <c r="A677" s="2">
        <v>40141</v>
      </c>
      <c r="B677">
        <v>146.51</v>
      </c>
      <c r="C677">
        <v>-56.51</v>
      </c>
      <c r="D677">
        <v>-57.27</v>
      </c>
    </row>
    <row r="678" spans="1:4" x14ac:dyDescent="0.3">
      <c r="A678" s="2">
        <v>40204</v>
      </c>
      <c r="B678">
        <v>148.30000000000001</v>
      </c>
      <c r="C678">
        <v>-58.3</v>
      </c>
      <c r="D678">
        <v>-59.06</v>
      </c>
    </row>
    <row r="679" spans="1:4" x14ac:dyDescent="0.3">
      <c r="A679" s="2">
        <v>40282</v>
      </c>
      <c r="B679">
        <v>144.91999999999899</v>
      </c>
      <c r="C679">
        <v>-54.92</v>
      </c>
      <c r="D679">
        <v>-55.68</v>
      </c>
    </row>
    <row r="680" spans="1:4" x14ac:dyDescent="0.3">
      <c r="A680" s="2">
        <v>40378</v>
      </c>
      <c r="B680">
        <v>153.22</v>
      </c>
      <c r="C680">
        <v>-63.22</v>
      </c>
      <c r="D680">
        <v>-63.98</v>
      </c>
    </row>
    <row r="681" spans="1:4" x14ac:dyDescent="0.3">
      <c r="A681" s="2">
        <v>40477</v>
      </c>
      <c r="B681">
        <v>149.15</v>
      </c>
      <c r="C681">
        <v>-59.15</v>
      </c>
      <c r="D681">
        <v>-59.91</v>
      </c>
    </row>
    <row r="682" spans="1:4" x14ac:dyDescent="0.3">
      <c r="A682" s="2">
        <v>40575</v>
      </c>
      <c r="B682">
        <v>148.04</v>
      </c>
      <c r="C682">
        <v>-58.04</v>
      </c>
      <c r="D682">
        <v>-58.8</v>
      </c>
    </row>
    <row r="683" spans="1:4" x14ac:dyDescent="0.3">
      <c r="A683" s="2">
        <v>40680</v>
      </c>
      <c r="B683">
        <v>147.59</v>
      </c>
      <c r="C683">
        <v>-57.59</v>
      </c>
      <c r="D683">
        <v>-58.35</v>
      </c>
    </row>
    <row r="684" spans="1:4" x14ac:dyDescent="0.3">
      <c r="A684" s="2">
        <v>40752</v>
      </c>
      <c r="B684">
        <v>152.21</v>
      </c>
      <c r="C684">
        <v>-62.21</v>
      </c>
      <c r="D684">
        <v>-62.97</v>
      </c>
    </row>
    <row r="685" spans="1:4" x14ac:dyDescent="0.3">
      <c r="A685" s="2">
        <v>40850</v>
      </c>
      <c r="B685">
        <v>148.75</v>
      </c>
      <c r="C685">
        <v>-58.75</v>
      </c>
      <c r="D685">
        <v>-59.51</v>
      </c>
    </row>
    <row r="686" spans="1:4" x14ac:dyDescent="0.3">
      <c r="A686" s="2">
        <v>40948</v>
      </c>
      <c r="B686">
        <v>147.35</v>
      </c>
      <c r="C686">
        <v>-57.35</v>
      </c>
      <c r="D686">
        <v>-58.11</v>
      </c>
    </row>
    <row r="687" spans="1:4" x14ac:dyDescent="0.3">
      <c r="A687" s="2">
        <v>41044</v>
      </c>
      <c r="B687">
        <v>152.44999999999899</v>
      </c>
      <c r="C687">
        <v>-62.45</v>
      </c>
      <c r="D687">
        <v>-63.21</v>
      </c>
    </row>
    <row r="688" spans="1:4" x14ac:dyDescent="0.3">
      <c r="A688" s="2">
        <v>41129</v>
      </c>
      <c r="B688">
        <v>152</v>
      </c>
      <c r="C688">
        <v>-62</v>
      </c>
      <c r="D688">
        <v>-62.76</v>
      </c>
    </row>
    <row r="689" spans="1:4" x14ac:dyDescent="0.3">
      <c r="A689" s="2">
        <v>41200</v>
      </c>
      <c r="B689">
        <v>152.33000000000001</v>
      </c>
      <c r="C689">
        <v>-62.33</v>
      </c>
      <c r="D689">
        <v>-63.09</v>
      </c>
    </row>
    <row r="690" spans="1:4" x14ac:dyDescent="0.3">
      <c r="A690" s="2">
        <v>41317</v>
      </c>
      <c r="B690">
        <v>148.15</v>
      </c>
      <c r="C690">
        <v>-58.15</v>
      </c>
      <c r="D690">
        <v>-58.91</v>
      </c>
    </row>
    <row r="691" spans="1:4" x14ac:dyDescent="0.3">
      <c r="A691" s="2">
        <v>41381</v>
      </c>
      <c r="B691">
        <v>148.91999999999899</v>
      </c>
      <c r="C691">
        <v>-58.92</v>
      </c>
      <c r="D691">
        <v>-59.68</v>
      </c>
    </row>
    <row r="692" spans="1:4" x14ac:dyDescent="0.3">
      <c r="A692" s="2">
        <v>41527</v>
      </c>
      <c r="B692">
        <v>151.52000000000001</v>
      </c>
      <c r="C692">
        <v>-61.52</v>
      </c>
      <c r="D692">
        <v>-62.28</v>
      </c>
    </row>
    <row r="693" spans="1:4" x14ac:dyDescent="0.3">
      <c r="A693" s="2">
        <v>41572</v>
      </c>
      <c r="B693">
        <v>152.35</v>
      </c>
      <c r="C693">
        <v>-62.35</v>
      </c>
      <c r="D693">
        <v>-63.11</v>
      </c>
    </row>
    <row r="694" spans="1:4" x14ac:dyDescent="0.3">
      <c r="A694" s="2">
        <v>41676</v>
      </c>
      <c r="B694">
        <v>154.26</v>
      </c>
      <c r="C694">
        <v>-64.260000000000005</v>
      </c>
      <c r="D694">
        <v>-65.02</v>
      </c>
    </row>
    <row r="695" spans="1:4" x14ac:dyDescent="0.3">
      <c r="A695" s="2">
        <v>41757</v>
      </c>
      <c r="B695">
        <v>149.35</v>
      </c>
      <c r="C695">
        <v>-59.35</v>
      </c>
      <c r="D695">
        <v>-60.11</v>
      </c>
    </row>
    <row r="696" spans="1:4" x14ac:dyDescent="0.3">
      <c r="A696" s="2">
        <v>41851</v>
      </c>
      <c r="B696">
        <v>152</v>
      </c>
      <c r="C696">
        <v>-62</v>
      </c>
      <c r="D696">
        <v>-62.76</v>
      </c>
    </row>
    <row r="697" spans="1:4" x14ac:dyDescent="0.3">
      <c r="A697" s="2">
        <v>41928</v>
      </c>
      <c r="B697">
        <v>150.82</v>
      </c>
      <c r="C697">
        <v>-60.82</v>
      </c>
      <c r="D697">
        <v>-61.58</v>
      </c>
    </row>
    <row r="698" spans="1:4" x14ac:dyDescent="0.3">
      <c r="A698" s="2">
        <v>42032</v>
      </c>
      <c r="B698">
        <v>149.52000000000001</v>
      </c>
      <c r="C698">
        <v>-59.52</v>
      </c>
      <c r="D698">
        <v>-60.28</v>
      </c>
    </row>
    <row r="699" spans="1:4" x14ac:dyDescent="0.3">
      <c r="A699" s="2">
        <v>42142</v>
      </c>
      <c r="B699">
        <v>151.03</v>
      </c>
      <c r="C699">
        <v>-61.03</v>
      </c>
      <c r="D699">
        <v>-61.79</v>
      </c>
    </row>
    <row r="700" spans="1:4" x14ac:dyDescent="0.3">
      <c r="A700" s="2">
        <v>42213</v>
      </c>
      <c r="B700">
        <v>152.05000000000001</v>
      </c>
      <c r="C700">
        <v>-62.05</v>
      </c>
      <c r="D700">
        <v>-62.81</v>
      </c>
    </row>
    <row r="701" spans="1:4" x14ac:dyDescent="0.3">
      <c r="A701" s="2">
        <v>42397</v>
      </c>
      <c r="B701">
        <v>150.69999999999899</v>
      </c>
      <c r="C701">
        <v>-60.7</v>
      </c>
      <c r="D701">
        <v>-61.46</v>
      </c>
    </row>
    <row r="702" spans="1:4" x14ac:dyDescent="0.3">
      <c r="A702" s="2">
        <v>42473</v>
      </c>
      <c r="B702">
        <v>150.69999999999899</v>
      </c>
      <c r="C702">
        <v>-60.7</v>
      </c>
      <c r="D702">
        <v>-61.46</v>
      </c>
    </row>
    <row r="703" spans="1:4" x14ac:dyDescent="0.3">
      <c r="A703" s="2">
        <v>42558</v>
      </c>
      <c r="B703">
        <v>151.4</v>
      </c>
      <c r="C703">
        <v>-61.4</v>
      </c>
      <c r="D703">
        <v>-62.16</v>
      </c>
    </row>
    <row r="704" spans="1:4" x14ac:dyDescent="0.3">
      <c r="A704" s="2">
        <v>42670</v>
      </c>
      <c r="B704">
        <v>152.22</v>
      </c>
      <c r="C704">
        <v>-62.22</v>
      </c>
      <c r="D704">
        <v>-62.98</v>
      </c>
    </row>
    <row r="705" spans="1:4" x14ac:dyDescent="0.3">
      <c r="A705" s="2">
        <v>42760</v>
      </c>
      <c r="B705">
        <v>150.729999999999</v>
      </c>
      <c r="C705">
        <v>-60.73</v>
      </c>
      <c r="D705">
        <v>-61.49</v>
      </c>
    </row>
    <row r="706" spans="1:4" x14ac:dyDescent="0.3">
      <c r="A706" s="2">
        <v>42838</v>
      </c>
      <c r="B706">
        <v>150.66</v>
      </c>
      <c r="C706">
        <v>-60.66</v>
      </c>
      <c r="D706">
        <v>-61.42</v>
      </c>
    </row>
    <row r="707" spans="1:4" x14ac:dyDescent="0.3">
      <c r="A707" s="2">
        <v>42944</v>
      </c>
      <c r="B707">
        <v>154.86000000000001</v>
      </c>
      <c r="C707">
        <v>-64.86</v>
      </c>
      <c r="D707">
        <v>-65.62</v>
      </c>
    </row>
    <row r="708" spans="1:4" x14ac:dyDescent="0.3">
      <c r="A708" s="2">
        <v>43018</v>
      </c>
      <c r="B708">
        <v>155.1</v>
      </c>
      <c r="C708">
        <v>-65.099999999999895</v>
      </c>
      <c r="D708">
        <v>-65.86</v>
      </c>
    </row>
    <row r="709" spans="1:4" x14ac:dyDescent="0.3">
      <c r="A709" s="2">
        <v>43122</v>
      </c>
      <c r="B709">
        <v>152.62</v>
      </c>
      <c r="C709">
        <v>-62.62</v>
      </c>
      <c r="D709">
        <v>-63.38</v>
      </c>
    </row>
    <row r="710" spans="1:4" x14ac:dyDescent="0.3">
      <c r="A710" s="2">
        <v>43217</v>
      </c>
      <c r="B710">
        <v>151.5</v>
      </c>
      <c r="C710">
        <v>-61.5</v>
      </c>
      <c r="D710">
        <v>-62.26</v>
      </c>
    </row>
    <row r="711" spans="1:4" x14ac:dyDescent="0.3">
      <c r="A711" s="2">
        <v>43313</v>
      </c>
      <c r="B711">
        <v>154.81</v>
      </c>
      <c r="C711">
        <v>-64.81</v>
      </c>
      <c r="D711">
        <v>-65.569999999999894</v>
      </c>
    </row>
    <row r="712" spans="1:4" x14ac:dyDescent="0.3">
      <c r="A712" s="2">
        <v>43411</v>
      </c>
      <c r="B712">
        <v>153.04</v>
      </c>
      <c r="C712">
        <v>-63.04</v>
      </c>
      <c r="D712">
        <v>-63.8</v>
      </c>
    </row>
    <row r="713" spans="1:4" x14ac:dyDescent="0.3">
      <c r="A713" s="2">
        <v>43493</v>
      </c>
      <c r="B713">
        <v>151.53</v>
      </c>
      <c r="C713">
        <v>-61.53</v>
      </c>
      <c r="D713">
        <v>-62.29</v>
      </c>
    </row>
    <row r="714" spans="1:4" x14ac:dyDescent="0.3">
      <c r="A714" s="2">
        <v>43580</v>
      </c>
      <c r="B714">
        <v>151.27000000000001</v>
      </c>
      <c r="C714">
        <v>-61.27</v>
      </c>
      <c r="D714">
        <v>-62.03</v>
      </c>
    </row>
    <row r="715" spans="1:4" x14ac:dyDescent="0.3">
      <c r="A715" s="2">
        <v>43662</v>
      </c>
      <c r="B715">
        <v>155.15</v>
      </c>
      <c r="C715">
        <v>-65.150000000000006</v>
      </c>
      <c r="D715">
        <v>-65.91</v>
      </c>
    </row>
    <row r="716" spans="1:4" x14ac:dyDescent="0.3">
      <c r="A716" s="2">
        <v>43784</v>
      </c>
      <c r="B716">
        <v>153.97</v>
      </c>
      <c r="C716">
        <v>-63.97</v>
      </c>
      <c r="D716">
        <v>-64.73</v>
      </c>
    </row>
    <row r="717" spans="1:4" x14ac:dyDescent="0.3">
      <c r="A717" s="2">
        <v>43893</v>
      </c>
      <c r="B717">
        <v>154.66999999999899</v>
      </c>
      <c r="C717">
        <v>-64.67</v>
      </c>
      <c r="D717">
        <v>-65.430000000000007</v>
      </c>
    </row>
    <row r="718" spans="1:4" x14ac:dyDescent="0.3">
      <c r="A718" s="2">
        <v>44020</v>
      </c>
      <c r="B718">
        <v>153.47</v>
      </c>
      <c r="C718">
        <v>-63.47</v>
      </c>
      <c r="D718">
        <v>-64.23</v>
      </c>
    </row>
    <row r="719" spans="1:4" x14ac:dyDescent="0.3">
      <c r="A719" s="2">
        <v>44236</v>
      </c>
      <c r="B719">
        <v>151.47</v>
      </c>
      <c r="C719">
        <v>-61.47</v>
      </c>
      <c r="D719">
        <v>-62.23</v>
      </c>
    </row>
  </sheetData>
  <pageMargins left="0.7" right="0.7" top="0.75" bottom="0.75" header="0.3" footer="0.3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181F7A-1143-4AC8-9E0A-4ECEBF84B11C}">
  <dimension ref="A1:O542"/>
  <sheetViews>
    <sheetView topLeftCell="F1" workbookViewId="0">
      <selection activeCell="M5" sqref="M5"/>
    </sheetView>
  </sheetViews>
  <sheetFormatPr defaultRowHeight="14.4" x14ac:dyDescent="0.3"/>
  <cols>
    <col min="1" max="1" width="10.5546875" bestFit="1" customWidth="1"/>
  </cols>
  <sheetData>
    <row r="1" spans="1:15" s="1" customFormat="1" x14ac:dyDescent="0.3">
      <c r="A1" s="1" t="s">
        <v>0</v>
      </c>
      <c r="B1" s="1" t="s">
        <v>1</v>
      </c>
      <c r="C1" s="1" t="s">
        <v>2</v>
      </c>
      <c r="D1" s="1" t="s">
        <v>3</v>
      </c>
    </row>
    <row r="2" spans="1:15" x14ac:dyDescent="0.3">
      <c r="A2" s="2">
        <v>26512</v>
      </c>
      <c r="B2">
        <v>12.82</v>
      </c>
      <c r="C2">
        <v>-7.82</v>
      </c>
      <c r="D2">
        <v>-8.94</v>
      </c>
      <c r="F2">
        <v>3288</v>
      </c>
      <c r="G2">
        <v>38.297473907471002</v>
      </c>
      <c r="H2" s="2">
        <v>1</v>
      </c>
      <c r="I2">
        <f>IFERROR(VLOOKUP(H2,$A$2:$D$542,4,FALSE),IFERROR(VLOOKUP(H2,$A$2:$D$542,4),0))</f>
        <v>0</v>
      </c>
      <c r="K2">
        <f>MAX(D:D)</f>
        <v>-8.94</v>
      </c>
    </row>
    <row r="3" spans="1:15" x14ac:dyDescent="0.3">
      <c r="A3" s="2">
        <v>26539</v>
      </c>
      <c r="B3">
        <v>12.85</v>
      </c>
      <c r="C3">
        <v>-7.85</v>
      </c>
      <c r="D3">
        <v>-8.9700000000000006</v>
      </c>
      <c r="F3">
        <v>10958</v>
      </c>
      <c r="G3">
        <v>37.105121612548999</v>
      </c>
      <c r="H3" s="2">
        <f>$H$2+F3-$F$2+1</f>
        <v>7672</v>
      </c>
      <c r="I3">
        <f>IFERROR(VLOOKUP(H3,A:D,4,FALSE),IFERROR(VLOOKUP(H3,A:D,4),0))</f>
        <v>0</v>
      </c>
      <c r="K3">
        <f>MIN(D:D)</f>
        <v>-64.209999999999894</v>
      </c>
    </row>
    <row r="4" spans="1:15" x14ac:dyDescent="0.3">
      <c r="A4" s="2">
        <v>26543</v>
      </c>
      <c r="B4">
        <v>13.09</v>
      </c>
      <c r="C4">
        <v>-8.09</v>
      </c>
      <c r="D4">
        <v>-9.2100000000000009</v>
      </c>
      <c r="F4">
        <v>17897</v>
      </c>
      <c r="G4">
        <v>34.003887176513999</v>
      </c>
      <c r="H4" s="2">
        <f t="shared" ref="H4:H67" si="0">$H$2+F4-$F$2+1</f>
        <v>14611</v>
      </c>
      <c r="I4">
        <f t="shared" ref="I4:I67" si="1">IFERROR(VLOOKUP(H4,A:D,4,FALSE),IFERROR(VLOOKUP(H4,A:D,4),0))</f>
        <v>0</v>
      </c>
      <c r="K4" t="s">
        <v>8</v>
      </c>
      <c r="L4" t="s">
        <v>9</v>
      </c>
      <c r="M4" t="s">
        <v>10</v>
      </c>
      <c r="N4" t="s">
        <v>11</v>
      </c>
      <c r="O4" t="s">
        <v>12</v>
      </c>
    </row>
    <row r="5" spans="1:15" x14ac:dyDescent="0.3">
      <c r="A5" s="2">
        <v>26573</v>
      </c>
      <c r="B5">
        <v>13.43</v>
      </c>
      <c r="C5">
        <v>-8.43</v>
      </c>
      <c r="D5">
        <v>-9.5500000000000007</v>
      </c>
      <c r="F5">
        <v>20089</v>
      </c>
      <c r="G5">
        <v>30.797582626343001</v>
      </c>
      <c r="H5" s="2">
        <f t="shared" si="0"/>
        <v>16803</v>
      </c>
      <c r="I5">
        <f t="shared" si="1"/>
        <v>0</v>
      </c>
      <c r="K5">
        <f>CORREL(G10:G51,I10:I51)^2</f>
        <v>0.97193228050895919</v>
      </c>
      <c r="L5">
        <f>1-(SUM(J10:J51)/SUM(K10:K51))</f>
        <v>0.86206595417334464</v>
      </c>
      <c r="M5">
        <f>SUM(L10:L51)*100/SUM(I10:I51)</f>
        <v>10.230877674280011</v>
      </c>
      <c r="N5">
        <f>SQRT(SUM(J10:J51))/COUNT(J10:J51)</f>
        <v>0.9126498007694801</v>
      </c>
      <c r="O5">
        <f>N5/_xlfn.STDEV.S(I10:I51)</f>
        <v>5.6621109532786894E-2</v>
      </c>
    </row>
    <row r="6" spans="1:15" x14ac:dyDescent="0.3">
      <c r="A6" s="2">
        <v>26604</v>
      </c>
      <c r="B6">
        <v>13.27</v>
      </c>
      <c r="C6">
        <v>-8.27</v>
      </c>
      <c r="D6">
        <v>-9.39</v>
      </c>
      <c r="F6">
        <v>22646</v>
      </c>
      <c r="G6">
        <v>25.311494827271002</v>
      </c>
      <c r="H6" s="2">
        <f t="shared" si="0"/>
        <v>19360</v>
      </c>
      <c r="I6">
        <f t="shared" si="1"/>
        <v>0</v>
      </c>
    </row>
    <row r="7" spans="1:15" x14ac:dyDescent="0.3">
      <c r="A7" s="2">
        <v>26634</v>
      </c>
      <c r="B7">
        <v>13.36</v>
      </c>
      <c r="C7">
        <v>-8.36</v>
      </c>
      <c r="D7">
        <v>-9.48</v>
      </c>
      <c r="F7">
        <v>24472</v>
      </c>
      <c r="G7">
        <v>20.654766082763999</v>
      </c>
      <c r="H7" s="2">
        <f t="shared" si="0"/>
        <v>21186</v>
      </c>
      <c r="I7">
        <f t="shared" si="1"/>
        <v>0</v>
      </c>
    </row>
    <row r="8" spans="1:15" x14ac:dyDescent="0.3">
      <c r="A8" s="2">
        <v>26665</v>
      </c>
      <c r="B8">
        <v>13.41</v>
      </c>
      <c r="C8">
        <v>-8.41</v>
      </c>
      <c r="D8">
        <v>-9.5299999999999905</v>
      </c>
      <c r="F8">
        <v>27029</v>
      </c>
      <c r="G8">
        <v>12.211862564086999</v>
      </c>
      <c r="H8" s="2">
        <f t="shared" si="0"/>
        <v>23743</v>
      </c>
      <c r="I8">
        <f t="shared" si="1"/>
        <v>0</v>
      </c>
    </row>
    <row r="9" spans="1:15" x14ac:dyDescent="0.3">
      <c r="A9" s="2">
        <v>26696</v>
      </c>
      <c r="B9">
        <v>13.31</v>
      </c>
      <c r="C9">
        <v>-8.31</v>
      </c>
      <c r="D9">
        <v>-9.43</v>
      </c>
      <c r="F9">
        <v>28124</v>
      </c>
      <c r="G9">
        <v>7.9535894393920996</v>
      </c>
      <c r="H9" s="2">
        <f t="shared" si="0"/>
        <v>24838</v>
      </c>
      <c r="I9">
        <f t="shared" si="1"/>
        <v>0</v>
      </c>
    </row>
    <row r="10" spans="1:15" x14ac:dyDescent="0.3">
      <c r="A10" s="2">
        <v>26724</v>
      </c>
      <c r="B10">
        <v>13.56</v>
      </c>
      <c r="C10">
        <v>-8.56</v>
      </c>
      <c r="D10">
        <v>-9.68</v>
      </c>
      <c r="F10">
        <v>29951</v>
      </c>
      <c r="G10">
        <v>-6.0220832824709998</v>
      </c>
      <c r="H10" s="2">
        <f t="shared" si="0"/>
        <v>26665</v>
      </c>
      <c r="I10">
        <f t="shared" si="1"/>
        <v>-9.5299999999999905</v>
      </c>
      <c r="J10">
        <f>(I10-G10)^2</f>
        <v>12.305479697119369</v>
      </c>
      <c r="K10">
        <f>(I10-AVERAGE($I$10:$I$51))^2</f>
        <v>1169.0863512471658</v>
      </c>
      <c r="L10">
        <f>(I10-G10)</f>
        <v>-3.5079167175289907</v>
      </c>
    </row>
    <row r="11" spans="1:15" x14ac:dyDescent="0.3">
      <c r="A11" s="2">
        <v>26755</v>
      </c>
      <c r="B11">
        <v>13.77</v>
      </c>
      <c r="C11">
        <v>-8.77</v>
      </c>
      <c r="D11">
        <v>-9.89</v>
      </c>
      <c r="F11">
        <v>31777</v>
      </c>
      <c r="G11">
        <v>-15.39603805542</v>
      </c>
      <c r="H11" s="2">
        <f t="shared" si="0"/>
        <v>28491</v>
      </c>
      <c r="I11">
        <f t="shared" si="1"/>
        <v>-16.82</v>
      </c>
      <c r="J11">
        <f t="shared" ref="J11:J51" si="2">(I11-G11)^2</f>
        <v>2.0276676196120555</v>
      </c>
      <c r="K11">
        <f t="shared" ref="K11:K51" si="3">(I11-AVERAGE($I$10:$I$51))^2</f>
        <v>723.71247981859358</v>
      </c>
      <c r="L11">
        <f t="shared" ref="L11:L74" si="4">(I11-G11)</f>
        <v>-1.4239619445800002</v>
      </c>
    </row>
    <row r="12" spans="1:15" x14ac:dyDescent="0.3">
      <c r="A12" s="2">
        <v>26785</v>
      </c>
      <c r="B12">
        <v>13.93</v>
      </c>
      <c r="C12">
        <v>-8.93</v>
      </c>
      <c r="D12">
        <v>-10.050000000000001</v>
      </c>
      <c r="F12">
        <v>33238</v>
      </c>
      <c r="G12">
        <v>-20.390983581539999</v>
      </c>
      <c r="H12" s="2">
        <f t="shared" si="0"/>
        <v>29952</v>
      </c>
      <c r="I12">
        <f t="shared" si="1"/>
        <v>-21.2</v>
      </c>
      <c r="J12">
        <f t="shared" si="2"/>
        <v>0.65450756533784682</v>
      </c>
      <c r="K12">
        <f t="shared" si="3"/>
        <v>507.23619410430803</v>
      </c>
      <c r="L12">
        <f t="shared" si="4"/>
        <v>-0.80901641846000061</v>
      </c>
    </row>
    <row r="13" spans="1:15" x14ac:dyDescent="0.3">
      <c r="A13" s="2">
        <v>26816</v>
      </c>
      <c r="B13">
        <v>14.32</v>
      </c>
      <c r="C13">
        <v>-9.32</v>
      </c>
      <c r="D13">
        <v>-10.44</v>
      </c>
      <c r="F13">
        <v>33603</v>
      </c>
      <c r="G13">
        <v>-20.9150390625</v>
      </c>
      <c r="H13" s="2">
        <f t="shared" si="0"/>
        <v>30317</v>
      </c>
      <c r="I13">
        <f t="shared" si="1"/>
        <v>-21.62</v>
      </c>
      <c r="J13">
        <f t="shared" si="2"/>
        <v>0.49696992340088031</v>
      </c>
      <c r="K13">
        <f t="shared" si="3"/>
        <v>488.49419410430795</v>
      </c>
      <c r="L13">
        <f t="shared" si="4"/>
        <v>-0.70496093750000099</v>
      </c>
    </row>
    <row r="14" spans="1:15" x14ac:dyDescent="0.3">
      <c r="A14" s="2">
        <v>26846</v>
      </c>
      <c r="B14">
        <v>14.62</v>
      </c>
      <c r="C14">
        <v>-9.6199999999999903</v>
      </c>
      <c r="D14">
        <v>-10.74</v>
      </c>
      <c r="F14">
        <v>33968</v>
      </c>
      <c r="G14">
        <v>-21.579853057859999</v>
      </c>
      <c r="H14" s="2">
        <f t="shared" si="0"/>
        <v>30682</v>
      </c>
      <c r="I14">
        <f t="shared" si="1"/>
        <v>-23.43</v>
      </c>
      <c r="J14">
        <f t="shared" si="2"/>
        <v>3.4230437075099935</v>
      </c>
      <c r="K14">
        <f t="shared" si="3"/>
        <v>411.7613988662128</v>
      </c>
      <c r="L14">
        <f t="shared" si="4"/>
        <v>-1.8501469421400003</v>
      </c>
    </row>
    <row r="15" spans="1:15" x14ac:dyDescent="0.3">
      <c r="A15" s="2">
        <v>26877</v>
      </c>
      <c r="B15">
        <v>15.7</v>
      </c>
      <c r="C15">
        <v>-10.7</v>
      </c>
      <c r="D15">
        <v>-11.82</v>
      </c>
      <c r="F15">
        <v>34334</v>
      </c>
      <c r="G15">
        <v>-22.462633132930002</v>
      </c>
      <c r="H15" s="2">
        <f t="shared" si="0"/>
        <v>31048</v>
      </c>
      <c r="I15">
        <f t="shared" si="1"/>
        <v>-23.65</v>
      </c>
      <c r="J15">
        <f t="shared" si="2"/>
        <v>1.4098400770156201</v>
      </c>
      <c r="K15">
        <f t="shared" si="3"/>
        <v>402.88136077097477</v>
      </c>
      <c r="L15">
        <f t="shared" si="4"/>
        <v>-1.1873668670699971</v>
      </c>
    </row>
    <row r="16" spans="1:15" x14ac:dyDescent="0.3">
      <c r="A16" s="2">
        <v>26908</v>
      </c>
      <c r="B16">
        <v>15.42</v>
      </c>
      <c r="C16">
        <v>-10.42</v>
      </c>
      <c r="D16">
        <v>-11.54</v>
      </c>
      <c r="F16">
        <v>34699</v>
      </c>
      <c r="G16">
        <v>-23.14713859558</v>
      </c>
      <c r="H16" s="2">
        <f t="shared" si="0"/>
        <v>31413</v>
      </c>
      <c r="I16">
        <f t="shared" si="1"/>
        <v>-23.73</v>
      </c>
      <c r="J16">
        <f t="shared" si="2"/>
        <v>0.33972741676245582</v>
      </c>
      <c r="K16">
        <f t="shared" si="3"/>
        <v>399.6762560090699</v>
      </c>
      <c r="L16">
        <f t="shared" si="4"/>
        <v>-0.58286140442000089</v>
      </c>
    </row>
    <row r="17" spans="1:12" x14ac:dyDescent="0.3">
      <c r="A17" s="2">
        <v>26938</v>
      </c>
      <c r="B17">
        <v>14.94</v>
      </c>
      <c r="C17">
        <v>-9.94</v>
      </c>
      <c r="D17">
        <v>-11.06</v>
      </c>
      <c r="F17">
        <v>35064</v>
      </c>
      <c r="G17">
        <v>-23.86584854126</v>
      </c>
      <c r="H17" s="2">
        <f t="shared" si="0"/>
        <v>31778</v>
      </c>
      <c r="I17">
        <f t="shared" si="1"/>
        <v>-24.54</v>
      </c>
      <c r="J17">
        <f t="shared" si="2"/>
        <v>0.45448018932126866</v>
      </c>
      <c r="K17">
        <f t="shared" si="3"/>
        <v>367.94547029478429</v>
      </c>
      <c r="L17">
        <f t="shared" si="4"/>
        <v>-0.67415145873999904</v>
      </c>
    </row>
    <row r="18" spans="1:12" x14ac:dyDescent="0.3">
      <c r="A18" s="2">
        <v>26969</v>
      </c>
      <c r="B18">
        <v>15</v>
      </c>
      <c r="C18">
        <v>-10</v>
      </c>
      <c r="D18">
        <v>-11.12</v>
      </c>
      <c r="F18">
        <v>35429</v>
      </c>
      <c r="G18">
        <v>-24.107837676999999</v>
      </c>
      <c r="H18" s="2">
        <f t="shared" si="0"/>
        <v>32143</v>
      </c>
      <c r="I18">
        <f t="shared" si="1"/>
        <v>-26.01</v>
      </c>
      <c r="J18">
        <f t="shared" si="2"/>
        <v>3.6182215030407656</v>
      </c>
      <c r="K18">
        <f t="shared" si="3"/>
        <v>313.71157029478422</v>
      </c>
      <c r="L18">
        <f t="shared" si="4"/>
        <v>-1.9021623230000024</v>
      </c>
    </row>
    <row r="19" spans="1:12" x14ac:dyDescent="0.3">
      <c r="A19" s="2">
        <v>26999</v>
      </c>
      <c r="B19">
        <v>14.99</v>
      </c>
      <c r="C19">
        <v>-9.99</v>
      </c>
      <c r="D19">
        <v>-11.11</v>
      </c>
      <c r="F19">
        <v>35795</v>
      </c>
      <c r="G19">
        <v>-24.909324646000002</v>
      </c>
      <c r="H19" s="2">
        <f t="shared" si="0"/>
        <v>32509</v>
      </c>
      <c r="I19">
        <f t="shared" si="1"/>
        <v>-27.8</v>
      </c>
      <c r="J19">
        <f t="shared" si="2"/>
        <v>8.3560040022230186</v>
      </c>
      <c r="K19">
        <f t="shared" si="3"/>
        <v>253.50705124716524</v>
      </c>
      <c r="L19">
        <f t="shared" si="4"/>
        <v>-2.890675353999999</v>
      </c>
    </row>
    <row r="20" spans="1:12" x14ac:dyDescent="0.3">
      <c r="A20" s="2">
        <v>27030</v>
      </c>
      <c r="B20">
        <v>14.79</v>
      </c>
      <c r="C20">
        <v>-9.7899999999999903</v>
      </c>
      <c r="D20">
        <v>-10.91</v>
      </c>
      <c r="F20">
        <v>36160</v>
      </c>
      <c r="G20">
        <v>-26.42894935608</v>
      </c>
      <c r="H20" s="2">
        <f t="shared" si="0"/>
        <v>32874</v>
      </c>
      <c r="I20">
        <f t="shared" si="1"/>
        <v>-27.36</v>
      </c>
      <c r="J20">
        <f t="shared" si="2"/>
        <v>0.86685530154384483</v>
      </c>
      <c r="K20">
        <f t="shared" si="3"/>
        <v>267.71192743764146</v>
      </c>
      <c r="L20">
        <f t="shared" si="4"/>
        <v>-0.93105064391999903</v>
      </c>
    </row>
    <row r="21" spans="1:12" x14ac:dyDescent="0.3">
      <c r="A21" s="2">
        <v>27034</v>
      </c>
      <c r="B21">
        <v>14.94</v>
      </c>
      <c r="C21">
        <v>-9.94</v>
      </c>
      <c r="D21">
        <v>-11.06</v>
      </c>
      <c r="F21">
        <v>36525</v>
      </c>
      <c r="G21">
        <v>-28.140361785890001</v>
      </c>
      <c r="H21" s="2">
        <f t="shared" si="0"/>
        <v>33239</v>
      </c>
      <c r="I21">
        <f t="shared" si="1"/>
        <v>-30.05</v>
      </c>
      <c r="J21">
        <f t="shared" si="2"/>
        <v>3.6467181087892309</v>
      </c>
      <c r="K21">
        <f t="shared" si="3"/>
        <v>186.92097981859385</v>
      </c>
      <c r="L21">
        <f t="shared" si="4"/>
        <v>-1.9096382141100001</v>
      </c>
    </row>
    <row r="22" spans="1:12" x14ac:dyDescent="0.3">
      <c r="A22" s="2">
        <v>27039</v>
      </c>
      <c r="B22">
        <v>14.84</v>
      </c>
      <c r="C22">
        <v>-9.84</v>
      </c>
      <c r="D22">
        <v>-10.96</v>
      </c>
      <c r="F22">
        <v>36890</v>
      </c>
      <c r="G22">
        <v>-29.792776107790001</v>
      </c>
      <c r="H22" s="2">
        <f t="shared" si="0"/>
        <v>33604</v>
      </c>
      <c r="I22">
        <f t="shared" si="1"/>
        <v>-30.84</v>
      </c>
      <c r="J22">
        <f t="shared" si="2"/>
        <v>1.0966778804154595</v>
      </c>
      <c r="K22">
        <f t="shared" si="3"/>
        <v>165.94347029478436</v>
      </c>
      <c r="L22">
        <f t="shared" si="4"/>
        <v>-1.047223892209999</v>
      </c>
    </row>
    <row r="23" spans="1:12" x14ac:dyDescent="0.3">
      <c r="A23" s="2">
        <v>27044</v>
      </c>
      <c r="B23">
        <v>14.8</v>
      </c>
      <c r="C23">
        <v>-9.8000000000000007</v>
      </c>
      <c r="D23">
        <v>-10.92</v>
      </c>
      <c r="F23">
        <v>37256</v>
      </c>
      <c r="G23">
        <v>-31.534173965450002</v>
      </c>
      <c r="H23" s="2">
        <f t="shared" si="0"/>
        <v>33970</v>
      </c>
      <c r="I23">
        <f t="shared" si="1"/>
        <v>-32.21</v>
      </c>
      <c r="J23">
        <f t="shared" si="2"/>
        <v>0.45674082897557661</v>
      </c>
      <c r="K23">
        <f t="shared" si="3"/>
        <v>132.52395124716531</v>
      </c>
      <c r="L23">
        <f t="shared" si="4"/>
        <v>-0.67582603454999912</v>
      </c>
    </row>
    <row r="24" spans="1:12" x14ac:dyDescent="0.3">
      <c r="A24" s="2">
        <v>27049</v>
      </c>
      <c r="B24">
        <v>14.86</v>
      </c>
      <c r="C24">
        <v>-9.86</v>
      </c>
      <c r="D24">
        <v>-10.98</v>
      </c>
      <c r="F24">
        <v>37621</v>
      </c>
      <c r="G24">
        <v>-34.472759246830002</v>
      </c>
      <c r="H24" s="2">
        <f t="shared" si="0"/>
        <v>34335</v>
      </c>
      <c r="I24">
        <f t="shared" si="1"/>
        <v>-33.909999999999897</v>
      </c>
      <c r="J24">
        <f t="shared" si="2"/>
        <v>0.31669796989278659</v>
      </c>
      <c r="K24">
        <f t="shared" si="3"/>
        <v>96.273475056691183</v>
      </c>
      <c r="L24">
        <f t="shared" si="4"/>
        <v>0.56275924683010459</v>
      </c>
    </row>
    <row r="25" spans="1:12" x14ac:dyDescent="0.3">
      <c r="A25" s="2">
        <v>27054</v>
      </c>
      <c r="B25">
        <v>14.69</v>
      </c>
      <c r="C25">
        <v>-9.69</v>
      </c>
      <c r="D25">
        <v>-10.81</v>
      </c>
      <c r="F25">
        <v>37986</v>
      </c>
      <c r="G25">
        <v>-37.557182312009999</v>
      </c>
      <c r="H25" s="2">
        <f t="shared" si="0"/>
        <v>34700</v>
      </c>
      <c r="I25">
        <f t="shared" si="1"/>
        <v>-37.090000000000003</v>
      </c>
      <c r="J25">
        <f t="shared" si="2"/>
        <v>0.21825931265500509</v>
      </c>
      <c r="K25">
        <f t="shared" si="3"/>
        <v>43.982160770974893</v>
      </c>
      <c r="L25">
        <f t="shared" si="4"/>
        <v>0.46718231200999583</v>
      </c>
    </row>
    <row r="26" spans="1:12" x14ac:dyDescent="0.3">
      <c r="A26" s="2">
        <v>27060</v>
      </c>
      <c r="B26">
        <v>14.5</v>
      </c>
      <c r="C26">
        <v>-9.5</v>
      </c>
      <c r="D26">
        <v>-10.62</v>
      </c>
      <c r="F26">
        <v>38351</v>
      </c>
      <c r="G26">
        <v>-39.854663848880001</v>
      </c>
      <c r="H26" s="2">
        <f t="shared" si="0"/>
        <v>35065</v>
      </c>
      <c r="I26">
        <f t="shared" si="1"/>
        <v>-39.549999999999898</v>
      </c>
      <c r="J26">
        <f t="shared" si="2"/>
        <v>9.2820060814438651E-2</v>
      </c>
      <c r="K26">
        <f t="shared" si="3"/>
        <v>17.404789342404406</v>
      </c>
      <c r="L26">
        <f t="shared" si="4"/>
        <v>0.30466384888010367</v>
      </c>
    </row>
    <row r="27" spans="1:12" x14ac:dyDescent="0.3">
      <c r="A27" s="2">
        <v>27061</v>
      </c>
      <c r="B27">
        <v>14.77</v>
      </c>
      <c r="C27">
        <v>-9.77</v>
      </c>
      <c r="D27">
        <v>-10.89</v>
      </c>
      <c r="F27">
        <v>38717</v>
      </c>
      <c r="G27">
        <v>-41.832122802729998</v>
      </c>
      <c r="H27" s="2">
        <f t="shared" si="0"/>
        <v>35431</v>
      </c>
      <c r="I27">
        <f t="shared" si="1"/>
        <v>-40.08</v>
      </c>
      <c r="J27">
        <f t="shared" si="2"/>
        <v>3.0699343158464298</v>
      </c>
      <c r="K27">
        <f t="shared" si="3"/>
        <v>13.263470294784527</v>
      </c>
      <c r="L27">
        <f t="shared" si="4"/>
        <v>1.7521228027299998</v>
      </c>
    </row>
    <row r="28" spans="1:12" x14ac:dyDescent="0.3">
      <c r="A28" s="2">
        <v>27065</v>
      </c>
      <c r="B28">
        <v>14.85</v>
      </c>
      <c r="C28">
        <v>-9.85</v>
      </c>
      <c r="D28">
        <v>-10.97</v>
      </c>
      <c r="F28">
        <v>39082</v>
      </c>
      <c r="G28">
        <v>-43.20694732666</v>
      </c>
      <c r="H28" s="2">
        <f t="shared" si="0"/>
        <v>35796</v>
      </c>
      <c r="I28">
        <f t="shared" si="1"/>
        <v>-45.02</v>
      </c>
      <c r="J28">
        <f t="shared" si="2"/>
        <v>3.2871599963053324</v>
      </c>
      <c r="K28">
        <f t="shared" si="3"/>
        <v>1.6850512471655643</v>
      </c>
      <c r="L28">
        <f t="shared" si="4"/>
        <v>-1.8130526733400032</v>
      </c>
    </row>
    <row r="29" spans="1:12" x14ac:dyDescent="0.3">
      <c r="A29" s="2">
        <v>27070</v>
      </c>
      <c r="B29">
        <v>14.87</v>
      </c>
      <c r="C29">
        <v>-9.8699999999999903</v>
      </c>
      <c r="D29">
        <v>-10.99</v>
      </c>
      <c r="F29">
        <v>39447</v>
      </c>
      <c r="G29">
        <v>-43.977905273440001</v>
      </c>
      <c r="H29" s="2">
        <f t="shared" si="0"/>
        <v>36161</v>
      </c>
      <c r="I29">
        <f t="shared" si="1"/>
        <v>-46.56</v>
      </c>
      <c r="J29">
        <f t="shared" si="2"/>
        <v>6.6672131769289669</v>
      </c>
      <c r="K29">
        <f t="shared" si="3"/>
        <v>8.0547845804989304</v>
      </c>
      <c r="L29">
        <f t="shared" si="4"/>
        <v>-2.5820947265600012</v>
      </c>
    </row>
    <row r="30" spans="1:12" x14ac:dyDescent="0.3">
      <c r="A30" s="2">
        <v>27075</v>
      </c>
      <c r="B30">
        <v>14.69</v>
      </c>
      <c r="C30">
        <v>-9.69</v>
      </c>
      <c r="D30">
        <v>-10.81</v>
      </c>
      <c r="F30">
        <v>39812</v>
      </c>
      <c r="G30">
        <v>-44.300678253169998</v>
      </c>
      <c r="H30" s="2">
        <f t="shared" si="0"/>
        <v>36526</v>
      </c>
      <c r="I30">
        <f t="shared" si="1"/>
        <v>-46.18</v>
      </c>
      <c r="J30">
        <f t="shared" si="2"/>
        <v>3.5318502281081678</v>
      </c>
      <c r="K30">
        <f t="shared" si="3"/>
        <v>6.042232199546528</v>
      </c>
      <c r="L30">
        <f t="shared" si="4"/>
        <v>-1.8793217468300014</v>
      </c>
    </row>
    <row r="31" spans="1:12" x14ac:dyDescent="0.3">
      <c r="A31" s="2">
        <v>27080</v>
      </c>
      <c r="B31">
        <v>14.75</v>
      </c>
      <c r="C31">
        <v>-9.75</v>
      </c>
      <c r="D31">
        <v>-10.87</v>
      </c>
      <c r="F31">
        <v>40178</v>
      </c>
      <c r="G31">
        <v>-44.335292816159999</v>
      </c>
      <c r="H31" s="2">
        <f t="shared" si="0"/>
        <v>36892</v>
      </c>
      <c r="I31">
        <f t="shared" si="1"/>
        <v>-47.09</v>
      </c>
      <c r="J31">
        <f t="shared" si="2"/>
        <v>7.5884116686997274</v>
      </c>
      <c r="K31">
        <f t="shared" si="3"/>
        <v>11.344065532879902</v>
      </c>
      <c r="L31">
        <f t="shared" si="4"/>
        <v>-2.7547071838400043</v>
      </c>
    </row>
    <row r="32" spans="1:12" x14ac:dyDescent="0.3">
      <c r="A32" s="2">
        <v>27085</v>
      </c>
      <c r="B32">
        <v>14.85</v>
      </c>
      <c r="C32">
        <v>-9.85</v>
      </c>
      <c r="D32">
        <v>-10.97</v>
      </c>
      <c r="F32">
        <v>40543</v>
      </c>
      <c r="G32">
        <v>-44.604499816889998</v>
      </c>
      <c r="H32" s="2">
        <f t="shared" si="0"/>
        <v>37257</v>
      </c>
      <c r="I32">
        <f t="shared" si="1"/>
        <v>-47.94</v>
      </c>
      <c r="J32">
        <f t="shared" si="2"/>
        <v>11.125561471526842</v>
      </c>
      <c r="K32">
        <f t="shared" si="3"/>
        <v>17.792327437641781</v>
      </c>
      <c r="L32">
        <f t="shared" si="4"/>
        <v>-3.3355001831099997</v>
      </c>
    </row>
    <row r="33" spans="1:12" x14ac:dyDescent="0.3">
      <c r="A33" s="2">
        <v>27088</v>
      </c>
      <c r="B33">
        <v>14.82</v>
      </c>
      <c r="C33">
        <v>-9.82</v>
      </c>
      <c r="D33">
        <v>-10.94</v>
      </c>
      <c r="F33">
        <v>40908</v>
      </c>
      <c r="G33">
        <v>-44.720764160160002</v>
      </c>
      <c r="H33" s="2">
        <f t="shared" si="0"/>
        <v>37622</v>
      </c>
      <c r="I33">
        <f t="shared" si="1"/>
        <v>-51.49</v>
      </c>
      <c r="J33">
        <f t="shared" si="2"/>
        <v>45.822553855374352</v>
      </c>
      <c r="K33">
        <f t="shared" si="3"/>
        <v>60.343303628118086</v>
      </c>
      <c r="L33">
        <f t="shared" si="4"/>
        <v>-6.7692358398400003</v>
      </c>
    </row>
    <row r="34" spans="1:12" x14ac:dyDescent="0.3">
      <c r="A34" s="2">
        <v>27089</v>
      </c>
      <c r="B34">
        <v>14.99</v>
      </c>
      <c r="C34">
        <v>-9.99</v>
      </c>
      <c r="D34">
        <v>-11.11</v>
      </c>
      <c r="F34">
        <v>41273</v>
      </c>
      <c r="G34">
        <v>-45.170314788820001</v>
      </c>
      <c r="H34" s="2">
        <f t="shared" si="0"/>
        <v>37987</v>
      </c>
      <c r="I34">
        <f t="shared" si="1"/>
        <v>-50.01</v>
      </c>
      <c r="J34">
        <f t="shared" si="2"/>
        <v>23.422552943314376</v>
      </c>
      <c r="K34">
        <f t="shared" si="3"/>
        <v>39.540141723356093</v>
      </c>
      <c r="L34">
        <f t="shared" si="4"/>
        <v>-4.8396852111799973</v>
      </c>
    </row>
    <row r="35" spans="1:12" x14ac:dyDescent="0.3">
      <c r="A35" s="2">
        <v>27093</v>
      </c>
      <c r="B35">
        <v>15.01</v>
      </c>
      <c r="C35">
        <v>-10.01</v>
      </c>
      <c r="D35">
        <v>-11.13</v>
      </c>
      <c r="F35">
        <v>41639</v>
      </c>
      <c r="G35">
        <v>-45.989433288569998</v>
      </c>
      <c r="H35" s="2">
        <f t="shared" si="0"/>
        <v>38353</v>
      </c>
      <c r="I35">
        <f t="shared" si="1"/>
        <v>-50.87</v>
      </c>
      <c r="J35">
        <f t="shared" si="2"/>
        <v>23.819931424718639</v>
      </c>
      <c r="K35">
        <f t="shared" si="3"/>
        <v>51.095265532879907</v>
      </c>
      <c r="L35">
        <f t="shared" si="4"/>
        <v>-4.8805667114299993</v>
      </c>
    </row>
    <row r="36" spans="1:12" x14ac:dyDescent="0.3">
      <c r="A36" s="2">
        <v>27098</v>
      </c>
      <c r="B36">
        <v>15.08</v>
      </c>
      <c r="C36">
        <v>-10.08</v>
      </c>
      <c r="D36">
        <v>-11.2</v>
      </c>
      <c r="F36">
        <v>42004</v>
      </c>
      <c r="G36">
        <v>-46.632934570309999</v>
      </c>
      <c r="H36" s="2">
        <f t="shared" si="0"/>
        <v>38718</v>
      </c>
      <c r="I36">
        <f t="shared" si="1"/>
        <v>-54.76</v>
      </c>
      <c r="J36">
        <f t="shared" si="2"/>
        <v>66.04919249846229</v>
      </c>
      <c r="K36">
        <f t="shared" si="3"/>
        <v>121.83954648526093</v>
      </c>
      <c r="L36">
        <f t="shared" si="4"/>
        <v>-8.1270654296899991</v>
      </c>
    </row>
    <row r="37" spans="1:12" x14ac:dyDescent="0.3">
      <c r="A37" s="2">
        <v>27103</v>
      </c>
      <c r="B37">
        <v>15.23</v>
      </c>
      <c r="C37">
        <v>-10.23</v>
      </c>
      <c r="D37">
        <v>-11.35</v>
      </c>
      <c r="F37">
        <v>42369</v>
      </c>
      <c r="G37">
        <v>-47.072204589839998</v>
      </c>
      <c r="H37" s="2">
        <f t="shared" si="0"/>
        <v>39083</v>
      </c>
      <c r="I37">
        <f t="shared" si="1"/>
        <v>-53.8</v>
      </c>
      <c r="J37">
        <f t="shared" si="2"/>
        <v>45.263231080969945</v>
      </c>
      <c r="K37">
        <f t="shared" si="3"/>
        <v>101.56800362811803</v>
      </c>
      <c r="L37">
        <f t="shared" si="4"/>
        <v>-6.7277954101599988</v>
      </c>
    </row>
    <row r="38" spans="1:12" x14ac:dyDescent="0.3">
      <c r="A38" s="2">
        <v>27108</v>
      </c>
      <c r="B38">
        <v>14.76</v>
      </c>
      <c r="C38">
        <v>-9.76</v>
      </c>
      <c r="D38">
        <v>-10.88</v>
      </c>
      <c r="F38">
        <v>42734</v>
      </c>
      <c r="G38">
        <v>-47.684268951420002</v>
      </c>
      <c r="H38" s="2">
        <f t="shared" si="0"/>
        <v>39448</v>
      </c>
      <c r="I38">
        <f t="shared" si="1"/>
        <v>-59.42</v>
      </c>
      <c r="J38">
        <f t="shared" si="2"/>
        <v>137.72738324460462</v>
      </c>
      <c r="K38">
        <f t="shared" si="3"/>
        <v>246.43019410430873</v>
      </c>
      <c r="L38">
        <f t="shared" si="4"/>
        <v>-11.73573104858</v>
      </c>
    </row>
    <row r="39" spans="1:12" x14ac:dyDescent="0.3">
      <c r="A39" s="2">
        <v>27113</v>
      </c>
      <c r="B39">
        <v>15.03</v>
      </c>
      <c r="C39">
        <v>-10.0299999999999</v>
      </c>
      <c r="D39">
        <v>-11.15</v>
      </c>
      <c r="F39">
        <v>43100</v>
      </c>
      <c r="G39">
        <v>-48.489234924320002</v>
      </c>
      <c r="H39" s="2">
        <f t="shared" si="0"/>
        <v>39814</v>
      </c>
      <c r="I39">
        <f t="shared" si="1"/>
        <v>-54.59</v>
      </c>
      <c r="J39">
        <f t="shared" si="2"/>
        <v>37.21933450863682</v>
      </c>
      <c r="K39">
        <f t="shared" si="3"/>
        <v>118.11549410430865</v>
      </c>
      <c r="L39">
        <f t="shared" si="4"/>
        <v>-6.1007650756800018</v>
      </c>
    </row>
    <row r="40" spans="1:12" x14ac:dyDescent="0.3">
      <c r="A40" s="2">
        <v>27119</v>
      </c>
      <c r="B40">
        <v>15.12</v>
      </c>
      <c r="C40">
        <v>-10.1199999999999</v>
      </c>
      <c r="D40">
        <v>-11.24</v>
      </c>
      <c r="F40">
        <v>43465</v>
      </c>
      <c r="G40">
        <v>-49.367568969730002</v>
      </c>
      <c r="H40" s="2">
        <f t="shared" si="0"/>
        <v>40179</v>
      </c>
      <c r="I40">
        <f t="shared" si="1"/>
        <v>-56.27</v>
      </c>
      <c r="J40">
        <f t="shared" si="2"/>
        <v>47.643554127634197</v>
      </c>
      <c r="K40">
        <f t="shared" si="3"/>
        <v>157.45469410430869</v>
      </c>
      <c r="L40">
        <f t="shared" si="4"/>
        <v>-6.9024310302700016</v>
      </c>
    </row>
    <row r="41" spans="1:12" x14ac:dyDescent="0.3">
      <c r="A41" s="2">
        <v>27120</v>
      </c>
      <c r="B41">
        <v>15.25</v>
      </c>
      <c r="C41">
        <v>-10.25</v>
      </c>
      <c r="D41">
        <v>-11.37</v>
      </c>
      <c r="F41">
        <v>43830</v>
      </c>
      <c r="G41">
        <v>-50.445362091059998</v>
      </c>
      <c r="H41" s="2">
        <f t="shared" si="0"/>
        <v>40544</v>
      </c>
      <c r="I41">
        <f t="shared" si="1"/>
        <v>-58.05</v>
      </c>
      <c r="J41">
        <f t="shared" si="2"/>
        <v>57.830517726087322</v>
      </c>
      <c r="K41">
        <f t="shared" si="3"/>
        <v>205.29431315192761</v>
      </c>
      <c r="L41">
        <f t="shared" si="4"/>
        <v>-7.6046379089399991</v>
      </c>
    </row>
    <row r="42" spans="1:12" x14ac:dyDescent="0.3">
      <c r="A42" s="2">
        <v>27124</v>
      </c>
      <c r="B42">
        <v>15.11</v>
      </c>
      <c r="C42">
        <v>-10.11</v>
      </c>
      <c r="D42">
        <v>-11.23</v>
      </c>
      <c r="F42">
        <v>44195</v>
      </c>
      <c r="G42">
        <v>-51.228076934809998</v>
      </c>
      <c r="H42" s="2">
        <f t="shared" si="0"/>
        <v>40909</v>
      </c>
      <c r="I42">
        <f t="shared" si="1"/>
        <v>-59.14</v>
      </c>
      <c r="J42">
        <f t="shared" si="2"/>
        <v>62.598526589485566</v>
      </c>
      <c r="K42">
        <f t="shared" si="3"/>
        <v>237.71766077097536</v>
      </c>
      <c r="L42">
        <f t="shared" si="4"/>
        <v>-7.9119230651900025</v>
      </c>
    </row>
    <row r="43" spans="1:12" x14ac:dyDescent="0.3">
      <c r="A43" s="2">
        <v>27129</v>
      </c>
      <c r="B43">
        <v>15.21</v>
      </c>
      <c r="C43">
        <v>-10.210000000000001</v>
      </c>
      <c r="D43">
        <v>-11.33</v>
      </c>
      <c r="F43">
        <v>44561</v>
      </c>
      <c r="G43">
        <v>-52.104682922359999</v>
      </c>
      <c r="H43" s="2">
        <f t="shared" si="0"/>
        <v>41275</v>
      </c>
      <c r="I43">
        <f t="shared" si="1"/>
        <v>-61.06</v>
      </c>
      <c r="J43">
        <f t="shared" si="2"/>
        <v>80.197703961070701</v>
      </c>
      <c r="K43">
        <f t="shared" si="3"/>
        <v>300.60954648526115</v>
      </c>
      <c r="L43">
        <f t="shared" si="4"/>
        <v>-8.9553170776400037</v>
      </c>
    </row>
    <row r="44" spans="1:12" x14ac:dyDescent="0.3">
      <c r="A44" s="2">
        <v>27134</v>
      </c>
      <c r="B44">
        <v>15.02</v>
      </c>
      <c r="C44">
        <v>-10.02</v>
      </c>
      <c r="D44">
        <v>-11.14</v>
      </c>
      <c r="F44">
        <v>44926</v>
      </c>
      <c r="G44">
        <v>-52.623638153080002</v>
      </c>
      <c r="H44" s="2">
        <f t="shared" si="0"/>
        <v>41640</v>
      </c>
      <c r="I44">
        <f t="shared" si="1"/>
        <v>-61.27</v>
      </c>
      <c r="J44">
        <f t="shared" si="2"/>
        <v>74.759573187873855</v>
      </c>
      <c r="K44">
        <f t="shared" si="3"/>
        <v>307.9356464852612</v>
      </c>
      <c r="L44">
        <f t="shared" si="4"/>
        <v>-8.6463618469200014</v>
      </c>
    </row>
    <row r="45" spans="1:12" x14ac:dyDescent="0.3">
      <c r="A45" s="2">
        <v>27139</v>
      </c>
      <c r="B45">
        <v>15.6</v>
      </c>
      <c r="C45">
        <v>-10.6</v>
      </c>
      <c r="D45">
        <v>-11.72</v>
      </c>
      <c r="F45">
        <v>45291</v>
      </c>
      <c r="G45">
        <v>-53.270210266109999</v>
      </c>
      <c r="H45" s="2">
        <f t="shared" si="0"/>
        <v>42005</v>
      </c>
      <c r="I45">
        <f t="shared" si="1"/>
        <v>-64.03</v>
      </c>
      <c r="J45">
        <f t="shared" si="2"/>
        <v>115.7730751175247</v>
      </c>
      <c r="K45">
        <f t="shared" si="3"/>
        <v>412.41873219954692</v>
      </c>
      <c r="L45">
        <f t="shared" si="4"/>
        <v>-10.759789733890003</v>
      </c>
    </row>
    <row r="46" spans="1:12" x14ac:dyDescent="0.3">
      <c r="A46" s="2">
        <v>27144</v>
      </c>
      <c r="B46">
        <v>15.28</v>
      </c>
      <c r="C46">
        <v>-10.28</v>
      </c>
      <c r="D46">
        <v>-11.4</v>
      </c>
      <c r="F46">
        <v>45656</v>
      </c>
      <c r="G46">
        <v>-53.898086547849999</v>
      </c>
      <c r="H46" s="2">
        <f t="shared" si="0"/>
        <v>42370</v>
      </c>
      <c r="I46">
        <f t="shared" si="1"/>
        <v>-62.65</v>
      </c>
      <c r="J46">
        <f t="shared" si="2"/>
        <v>76.595989073924116</v>
      </c>
      <c r="K46">
        <f t="shared" si="3"/>
        <v>358.27278934240394</v>
      </c>
      <c r="L46">
        <f t="shared" si="4"/>
        <v>-8.7519134521499993</v>
      </c>
    </row>
    <row r="47" spans="1:12" x14ac:dyDescent="0.3">
      <c r="A47" s="2">
        <v>27149</v>
      </c>
      <c r="B47">
        <v>15.9</v>
      </c>
      <c r="C47">
        <v>-10.9</v>
      </c>
      <c r="D47">
        <v>-12.02</v>
      </c>
      <c r="F47">
        <v>46022</v>
      </c>
      <c r="G47">
        <v>-53.642272949220001</v>
      </c>
      <c r="H47" s="2">
        <f t="shared" si="0"/>
        <v>42736</v>
      </c>
      <c r="I47">
        <f t="shared" si="1"/>
        <v>-62.38</v>
      </c>
      <c r="J47">
        <f t="shared" si="2"/>
        <v>76.347874013932596</v>
      </c>
      <c r="K47">
        <f t="shared" si="3"/>
        <v>348.12451791383262</v>
      </c>
      <c r="L47">
        <f t="shared" si="4"/>
        <v>-8.737727050780002</v>
      </c>
    </row>
    <row r="48" spans="1:12" x14ac:dyDescent="0.3">
      <c r="A48" s="2">
        <v>27150</v>
      </c>
      <c r="B48">
        <v>15.15</v>
      </c>
      <c r="C48">
        <v>-10.15</v>
      </c>
      <c r="D48">
        <v>-11.27</v>
      </c>
      <c r="F48">
        <v>46387</v>
      </c>
      <c r="G48">
        <v>-53.352390289310001</v>
      </c>
      <c r="H48" s="2">
        <f t="shared" si="0"/>
        <v>43101</v>
      </c>
      <c r="I48">
        <f t="shared" si="1"/>
        <v>-63.22</v>
      </c>
      <c r="J48">
        <f t="shared" si="2"/>
        <v>97.369721402503529</v>
      </c>
      <c r="K48">
        <f t="shared" si="3"/>
        <v>380.1757179138325</v>
      </c>
      <c r="L48">
        <f t="shared" si="4"/>
        <v>-9.8676097106899974</v>
      </c>
    </row>
    <row r="49" spans="1:12" x14ac:dyDescent="0.3">
      <c r="A49" s="2">
        <v>27154</v>
      </c>
      <c r="B49">
        <v>14.82</v>
      </c>
      <c r="C49">
        <v>-9.82</v>
      </c>
      <c r="D49">
        <v>-10.94</v>
      </c>
      <c r="F49">
        <v>46752</v>
      </c>
      <c r="G49">
        <v>-52.903228759770002</v>
      </c>
      <c r="H49" s="2">
        <f t="shared" si="0"/>
        <v>43466</v>
      </c>
      <c r="I49">
        <f t="shared" si="1"/>
        <v>-62.97</v>
      </c>
      <c r="J49">
        <f t="shared" si="2"/>
        <v>101.33988320312179</v>
      </c>
      <c r="K49">
        <f t="shared" si="3"/>
        <v>370.48917029478486</v>
      </c>
      <c r="L49">
        <f t="shared" si="4"/>
        <v>-10.066771240229997</v>
      </c>
    </row>
    <row r="50" spans="1:12" x14ac:dyDescent="0.3">
      <c r="A50" s="2">
        <v>27159</v>
      </c>
      <c r="B50">
        <v>15.1</v>
      </c>
      <c r="C50">
        <v>-10.1</v>
      </c>
      <c r="D50">
        <v>-11.22</v>
      </c>
      <c r="F50">
        <v>47117</v>
      </c>
      <c r="G50">
        <v>-52.756938934330002</v>
      </c>
      <c r="H50" s="2">
        <f t="shared" si="0"/>
        <v>43831</v>
      </c>
      <c r="I50">
        <f t="shared" si="1"/>
        <v>-64.209999999999894</v>
      </c>
      <c r="J50">
        <f t="shared" si="2"/>
        <v>131.17260777396356</v>
      </c>
      <c r="K50">
        <f t="shared" si="3"/>
        <v>419.7620464852568</v>
      </c>
      <c r="L50">
        <f t="shared" si="4"/>
        <v>-11.453061065669893</v>
      </c>
    </row>
    <row r="51" spans="1:12" x14ac:dyDescent="0.3">
      <c r="A51" s="2">
        <v>27164</v>
      </c>
      <c r="B51">
        <v>14.97</v>
      </c>
      <c r="C51">
        <v>-9.9700000000000006</v>
      </c>
      <c r="D51">
        <v>-11.09</v>
      </c>
      <c r="F51">
        <v>47483</v>
      </c>
      <c r="G51">
        <v>-54.261642456049998</v>
      </c>
      <c r="H51" s="2">
        <f t="shared" si="0"/>
        <v>44197</v>
      </c>
      <c r="I51">
        <f t="shared" si="1"/>
        <v>-63.92</v>
      </c>
      <c r="J51">
        <f t="shared" si="2"/>
        <v>93.28387044677595</v>
      </c>
      <c r="K51">
        <f t="shared" si="3"/>
        <v>407.96305124716594</v>
      </c>
      <c r="L51">
        <f t="shared" si="4"/>
        <v>-9.6583575439500038</v>
      </c>
    </row>
    <row r="52" spans="1:12" x14ac:dyDescent="0.3">
      <c r="A52" s="2">
        <v>27169</v>
      </c>
      <c r="B52">
        <v>15.46</v>
      </c>
      <c r="C52">
        <v>-10.46</v>
      </c>
      <c r="D52">
        <v>-11.58</v>
      </c>
      <c r="F52">
        <v>47848</v>
      </c>
      <c r="G52">
        <v>-55.585605621340001</v>
      </c>
      <c r="H52" s="2">
        <f t="shared" si="0"/>
        <v>44562</v>
      </c>
      <c r="I52">
        <f t="shared" si="1"/>
        <v>-63.94</v>
      </c>
      <c r="L52">
        <f t="shared" si="4"/>
        <v>-8.3543943786599968</v>
      </c>
    </row>
    <row r="53" spans="1:12" x14ac:dyDescent="0.3">
      <c r="A53" s="2">
        <v>27174</v>
      </c>
      <c r="B53">
        <v>15.65</v>
      </c>
      <c r="C53">
        <v>-10.65</v>
      </c>
      <c r="D53">
        <v>-11.77</v>
      </c>
      <c r="F53">
        <v>48213</v>
      </c>
      <c r="G53">
        <v>-56.831466674799998</v>
      </c>
      <c r="H53" s="2">
        <f t="shared" si="0"/>
        <v>44927</v>
      </c>
      <c r="I53">
        <f t="shared" si="1"/>
        <v>-63.94</v>
      </c>
      <c r="L53">
        <f t="shared" si="4"/>
        <v>-7.1085333251999998</v>
      </c>
    </row>
    <row r="54" spans="1:12" x14ac:dyDescent="0.3">
      <c r="A54" s="2">
        <v>27180</v>
      </c>
      <c r="B54">
        <v>15.4</v>
      </c>
      <c r="C54">
        <v>-10.4</v>
      </c>
      <c r="D54">
        <v>-11.52</v>
      </c>
      <c r="F54">
        <v>48578</v>
      </c>
      <c r="G54">
        <v>-58.025829315190002</v>
      </c>
      <c r="H54" s="2">
        <f t="shared" si="0"/>
        <v>45292</v>
      </c>
      <c r="I54">
        <f t="shared" si="1"/>
        <v>-63.94</v>
      </c>
      <c r="L54">
        <f t="shared" si="4"/>
        <v>-5.9141706848099957</v>
      </c>
    </row>
    <row r="55" spans="1:12" x14ac:dyDescent="0.3">
      <c r="A55" s="2">
        <v>27181</v>
      </c>
      <c r="B55">
        <v>16.350000000000001</v>
      </c>
      <c r="C55">
        <v>-11.35</v>
      </c>
      <c r="D55">
        <v>-12.47</v>
      </c>
      <c r="F55">
        <v>48944</v>
      </c>
      <c r="G55">
        <v>-59.180812835689999</v>
      </c>
      <c r="H55" s="2">
        <f t="shared" si="0"/>
        <v>45658</v>
      </c>
      <c r="I55">
        <f t="shared" si="1"/>
        <v>-63.94</v>
      </c>
      <c r="L55">
        <f t="shared" si="4"/>
        <v>-4.7591871643099992</v>
      </c>
    </row>
    <row r="56" spans="1:12" x14ac:dyDescent="0.3">
      <c r="A56" s="2">
        <v>27185</v>
      </c>
      <c r="B56">
        <v>15.7</v>
      </c>
      <c r="C56">
        <v>-10.7</v>
      </c>
      <c r="D56">
        <v>-11.82</v>
      </c>
      <c r="F56">
        <v>49309</v>
      </c>
      <c r="G56">
        <v>-60.285663604740002</v>
      </c>
      <c r="H56" s="2">
        <f t="shared" si="0"/>
        <v>46023</v>
      </c>
      <c r="I56">
        <f t="shared" si="1"/>
        <v>-63.94</v>
      </c>
      <c r="L56">
        <f t="shared" si="4"/>
        <v>-3.6543363952599961</v>
      </c>
    </row>
    <row r="57" spans="1:12" x14ac:dyDescent="0.3">
      <c r="A57" s="2">
        <v>27190</v>
      </c>
      <c r="B57">
        <v>16.39</v>
      </c>
      <c r="C57">
        <v>-11.39</v>
      </c>
      <c r="D57">
        <v>-12.51</v>
      </c>
      <c r="F57">
        <v>49674</v>
      </c>
      <c r="G57">
        <v>-61.138011932369999</v>
      </c>
      <c r="H57" s="2">
        <f t="shared" si="0"/>
        <v>46388</v>
      </c>
      <c r="I57">
        <f t="shared" si="1"/>
        <v>-63.94</v>
      </c>
      <c r="L57">
        <f t="shared" si="4"/>
        <v>-2.8019880676299991</v>
      </c>
    </row>
    <row r="58" spans="1:12" x14ac:dyDescent="0.3">
      <c r="A58" s="2">
        <v>27195</v>
      </c>
      <c r="B58">
        <v>16.940000000000001</v>
      </c>
      <c r="C58">
        <v>-11.94</v>
      </c>
      <c r="D58">
        <v>-13.06</v>
      </c>
      <c r="F58">
        <v>50039</v>
      </c>
      <c r="G58">
        <v>-61.914348602289998</v>
      </c>
      <c r="H58" s="2">
        <f t="shared" si="0"/>
        <v>46753</v>
      </c>
      <c r="I58">
        <f t="shared" si="1"/>
        <v>-63.94</v>
      </c>
      <c r="L58">
        <f t="shared" si="4"/>
        <v>-2.0256513977099999</v>
      </c>
    </row>
    <row r="59" spans="1:12" x14ac:dyDescent="0.3">
      <c r="A59" s="2">
        <v>27200</v>
      </c>
      <c r="B59">
        <v>16.93</v>
      </c>
      <c r="C59">
        <v>-11.93</v>
      </c>
      <c r="D59">
        <v>-13.05</v>
      </c>
      <c r="F59">
        <v>50405</v>
      </c>
      <c r="G59">
        <v>-62.693645477289998</v>
      </c>
      <c r="H59" s="2">
        <f t="shared" si="0"/>
        <v>47119</v>
      </c>
      <c r="I59">
        <f t="shared" si="1"/>
        <v>-63.94</v>
      </c>
      <c r="L59">
        <f t="shared" si="4"/>
        <v>-1.2463545227099999</v>
      </c>
    </row>
    <row r="60" spans="1:12" x14ac:dyDescent="0.3">
      <c r="A60" s="2">
        <v>27205</v>
      </c>
      <c r="B60">
        <v>16.47</v>
      </c>
      <c r="C60">
        <v>-11.47</v>
      </c>
      <c r="D60">
        <v>-12.59</v>
      </c>
      <c r="F60">
        <v>50770</v>
      </c>
      <c r="G60">
        <v>-63.445526123050001</v>
      </c>
      <c r="H60" s="2">
        <f t="shared" si="0"/>
        <v>47484</v>
      </c>
      <c r="I60">
        <f t="shared" si="1"/>
        <v>-63.94</v>
      </c>
      <c r="L60">
        <f t="shared" si="4"/>
        <v>-0.49447387694999634</v>
      </c>
    </row>
    <row r="61" spans="1:12" x14ac:dyDescent="0.3">
      <c r="A61" s="2">
        <v>27210</v>
      </c>
      <c r="B61">
        <v>16.149999999999899</v>
      </c>
      <c r="C61">
        <v>-11.15</v>
      </c>
      <c r="D61">
        <v>-12.27</v>
      </c>
      <c r="F61">
        <v>51135</v>
      </c>
      <c r="G61">
        <v>-64.167274475100001</v>
      </c>
      <c r="H61" s="2">
        <f t="shared" si="0"/>
        <v>47849</v>
      </c>
      <c r="I61">
        <f t="shared" si="1"/>
        <v>-63.94</v>
      </c>
      <c r="L61">
        <f t="shared" si="4"/>
        <v>0.22727447510000331</v>
      </c>
    </row>
    <row r="62" spans="1:12" x14ac:dyDescent="0.3">
      <c r="A62" s="2">
        <v>27211</v>
      </c>
      <c r="B62">
        <v>16.760000000000002</v>
      </c>
      <c r="C62">
        <v>-11.76</v>
      </c>
      <c r="D62">
        <v>-12.88</v>
      </c>
      <c r="F62">
        <v>51500</v>
      </c>
      <c r="G62">
        <v>-64.857368469240001</v>
      </c>
      <c r="H62" s="2">
        <f t="shared" si="0"/>
        <v>48214</v>
      </c>
      <c r="I62">
        <f t="shared" si="1"/>
        <v>-63.94</v>
      </c>
      <c r="L62">
        <f t="shared" si="4"/>
        <v>0.91736846924000304</v>
      </c>
    </row>
    <row r="63" spans="1:12" x14ac:dyDescent="0.3">
      <c r="A63" s="2">
        <v>27215</v>
      </c>
      <c r="B63">
        <v>17.37</v>
      </c>
      <c r="C63">
        <v>-12.37</v>
      </c>
      <c r="D63">
        <v>-13.49</v>
      </c>
      <c r="F63">
        <v>51866</v>
      </c>
      <c r="G63">
        <v>-64.514465332029999</v>
      </c>
      <c r="H63" s="2">
        <f t="shared" si="0"/>
        <v>48580</v>
      </c>
      <c r="I63">
        <f t="shared" si="1"/>
        <v>-63.94</v>
      </c>
      <c r="L63">
        <f t="shared" si="4"/>
        <v>0.57446533203000172</v>
      </c>
    </row>
    <row r="64" spans="1:12" x14ac:dyDescent="0.3">
      <c r="A64" s="2">
        <v>27220</v>
      </c>
      <c r="B64">
        <v>16.62</v>
      </c>
      <c r="C64">
        <v>-11.62</v>
      </c>
      <c r="D64">
        <v>-12.74</v>
      </c>
      <c r="F64">
        <v>52231</v>
      </c>
      <c r="G64">
        <v>-63.90799331665</v>
      </c>
      <c r="H64" s="2">
        <f t="shared" si="0"/>
        <v>48945</v>
      </c>
      <c r="I64">
        <f t="shared" si="1"/>
        <v>-63.94</v>
      </c>
      <c r="L64">
        <f t="shared" si="4"/>
        <v>-3.20066833499979E-2</v>
      </c>
    </row>
    <row r="65" spans="1:12" x14ac:dyDescent="0.3">
      <c r="A65" s="2">
        <v>27225</v>
      </c>
      <c r="B65">
        <v>17.41</v>
      </c>
      <c r="C65">
        <v>-12.41</v>
      </c>
      <c r="D65">
        <v>-13.53</v>
      </c>
      <c r="F65">
        <v>52596</v>
      </c>
      <c r="G65">
        <v>-63.47080230713</v>
      </c>
      <c r="H65" s="2">
        <f t="shared" si="0"/>
        <v>49310</v>
      </c>
      <c r="I65">
        <f t="shared" si="1"/>
        <v>-63.94</v>
      </c>
      <c r="L65">
        <f t="shared" si="4"/>
        <v>-0.46919769286999724</v>
      </c>
    </row>
    <row r="66" spans="1:12" x14ac:dyDescent="0.3">
      <c r="A66" s="2">
        <v>27230</v>
      </c>
      <c r="B66">
        <v>17.329999999999899</v>
      </c>
      <c r="C66">
        <v>-12.33</v>
      </c>
      <c r="D66">
        <v>-13.45</v>
      </c>
      <c r="F66">
        <v>52961</v>
      </c>
      <c r="G66">
        <v>-63.135860443120002</v>
      </c>
      <c r="H66" s="2">
        <f t="shared" si="0"/>
        <v>49675</v>
      </c>
      <c r="I66">
        <f t="shared" si="1"/>
        <v>-63.94</v>
      </c>
      <c r="L66">
        <f t="shared" si="4"/>
        <v>-0.80413955687999561</v>
      </c>
    </row>
    <row r="67" spans="1:12" x14ac:dyDescent="0.3">
      <c r="A67" s="2">
        <v>27235</v>
      </c>
      <c r="B67">
        <v>16.63</v>
      </c>
      <c r="C67">
        <v>-11.63</v>
      </c>
      <c r="D67">
        <v>-12.75</v>
      </c>
      <c r="F67">
        <v>53327</v>
      </c>
      <c r="G67">
        <v>-62.86442565918</v>
      </c>
      <c r="H67" s="2">
        <f t="shared" si="0"/>
        <v>50041</v>
      </c>
      <c r="I67">
        <f t="shared" si="1"/>
        <v>-63.94</v>
      </c>
      <c r="L67">
        <f t="shared" si="4"/>
        <v>-1.0755743408199976</v>
      </c>
    </row>
    <row r="68" spans="1:12" x14ac:dyDescent="0.3">
      <c r="A68" s="2">
        <v>27241</v>
      </c>
      <c r="B68">
        <v>16.260000000000002</v>
      </c>
      <c r="C68">
        <v>-11.26</v>
      </c>
      <c r="D68">
        <v>-12.38</v>
      </c>
      <c r="F68">
        <v>53692</v>
      </c>
      <c r="G68">
        <v>-62.642684936519998</v>
      </c>
      <c r="H68" s="2">
        <f t="shared" ref="H68:H82" si="5">$H$2+F68-$F$2+1</f>
        <v>50406</v>
      </c>
      <c r="I68">
        <f t="shared" ref="I68:I82" si="6">IFERROR(VLOOKUP(H68,A:D,4,FALSE),IFERROR(VLOOKUP(H68,A:D,4),0))</f>
        <v>-63.94</v>
      </c>
      <c r="L68">
        <f t="shared" si="4"/>
        <v>-1.2973150634799993</v>
      </c>
    </row>
    <row r="69" spans="1:12" x14ac:dyDescent="0.3">
      <c r="A69" s="2">
        <v>27242</v>
      </c>
      <c r="B69">
        <v>16.54</v>
      </c>
      <c r="C69">
        <v>-11.54</v>
      </c>
      <c r="D69">
        <v>-12.66</v>
      </c>
      <c r="F69">
        <v>54057</v>
      </c>
      <c r="G69">
        <v>-62.46283340454</v>
      </c>
      <c r="H69" s="2">
        <f t="shared" si="5"/>
        <v>50771</v>
      </c>
      <c r="I69">
        <f t="shared" si="6"/>
        <v>-63.94</v>
      </c>
      <c r="L69">
        <f t="shared" si="4"/>
        <v>-1.4771665954599982</v>
      </c>
    </row>
    <row r="70" spans="1:12" x14ac:dyDescent="0.3">
      <c r="A70" s="2">
        <v>27246</v>
      </c>
      <c r="B70">
        <v>16.39</v>
      </c>
      <c r="C70">
        <v>-11.39</v>
      </c>
      <c r="D70">
        <v>-12.51</v>
      </c>
      <c r="F70">
        <v>54422</v>
      </c>
      <c r="G70">
        <v>-62.319606781010002</v>
      </c>
      <c r="H70" s="2">
        <f t="shared" si="5"/>
        <v>51136</v>
      </c>
      <c r="I70">
        <f t="shared" si="6"/>
        <v>-63.94</v>
      </c>
      <c r="L70">
        <f t="shared" si="4"/>
        <v>-1.6203932189899959</v>
      </c>
    </row>
    <row r="71" spans="1:12" x14ac:dyDescent="0.3">
      <c r="A71" s="2">
        <v>27251</v>
      </c>
      <c r="B71">
        <v>16.2</v>
      </c>
      <c r="C71">
        <v>-11.2</v>
      </c>
      <c r="D71">
        <v>-12.32</v>
      </c>
      <c r="F71">
        <v>54788</v>
      </c>
      <c r="G71">
        <v>-62.208374023440001</v>
      </c>
      <c r="H71" s="2">
        <f t="shared" si="5"/>
        <v>51502</v>
      </c>
      <c r="I71">
        <f t="shared" si="6"/>
        <v>-63.94</v>
      </c>
      <c r="L71">
        <f t="shared" si="4"/>
        <v>-1.7316259765599966</v>
      </c>
    </row>
    <row r="72" spans="1:12" x14ac:dyDescent="0.3">
      <c r="A72" s="2">
        <v>27256</v>
      </c>
      <c r="B72">
        <v>16.37</v>
      </c>
      <c r="C72">
        <v>-11.37</v>
      </c>
      <c r="D72">
        <v>-12.49</v>
      </c>
      <c r="F72">
        <v>55153</v>
      </c>
      <c r="G72">
        <v>-62.12587738037</v>
      </c>
      <c r="H72" s="2">
        <f t="shared" si="5"/>
        <v>51867</v>
      </c>
      <c r="I72">
        <f t="shared" si="6"/>
        <v>-63.94</v>
      </c>
      <c r="L72">
        <f t="shared" si="4"/>
        <v>-1.8141226196299982</v>
      </c>
    </row>
    <row r="73" spans="1:12" x14ac:dyDescent="0.3">
      <c r="A73" s="2">
        <v>27261</v>
      </c>
      <c r="B73">
        <v>17.04</v>
      </c>
      <c r="C73">
        <v>-12.04</v>
      </c>
      <c r="D73">
        <v>-13.16</v>
      </c>
      <c r="F73">
        <v>55518</v>
      </c>
      <c r="G73">
        <v>-62.068000793460001</v>
      </c>
      <c r="H73" s="2">
        <f t="shared" si="5"/>
        <v>52232</v>
      </c>
      <c r="I73">
        <f t="shared" si="6"/>
        <v>-63.94</v>
      </c>
      <c r="L73">
        <f t="shared" si="4"/>
        <v>-1.8719992065399964</v>
      </c>
    </row>
    <row r="74" spans="1:12" x14ac:dyDescent="0.3">
      <c r="A74" s="2">
        <v>27266</v>
      </c>
      <c r="B74">
        <v>16.48</v>
      </c>
      <c r="C74">
        <v>-11.48</v>
      </c>
      <c r="D74">
        <v>-12.6</v>
      </c>
      <c r="F74">
        <v>55883</v>
      </c>
      <c r="G74">
        <v>-62.03158569336</v>
      </c>
      <c r="H74" s="2">
        <f t="shared" si="5"/>
        <v>52597</v>
      </c>
      <c r="I74">
        <f t="shared" si="6"/>
        <v>-63.94</v>
      </c>
      <c r="L74">
        <f t="shared" si="4"/>
        <v>-1.9084143066399974</v>
      </c>
    </row>
    <row r="75" spans="1:12" x14ac:dyDescent="0.3">
      <c r="A75" s="2">
        <v>27272</v>
      </c>
      <c r="B75">
        <v>16.989999999999899</v>
      </c>
      <c r="C75">
        <v>-11.99</v>
      </c>
      <c r="D75">
        <v>-13.11</v>
      </c>
      <c r="F75">
        <v>56249</v>
      </c>
      <c r="G75">
        <v>-62.01392364502</v>
      </c>
      <c r="H75" s="2">
        <f t="shared" si="5"/>
        <v>52963</v>
      </c>
      <c r="I75">
        <f t="shared" si="6"/>
        <v>-63.94</v>
      </c>
      <c r="L75">
        <f t="shared" ref="L75:L82" si="7">(I75-G75)</f>
        <v>-1.9260763549799975</v>
      </c>
    </row>
    <row r="76" spans="1:12" x14ac:dyDescent="0.3">
      <c r="A76" s="2">
        <v>27273</v>
      </c>
      <c r="B76">
        <v>16.440000000000001</v>
      </c>
      <c r="C76">
        <v>-11.44</v>
      </c>
      <c r="D76">
        <v>-12.56</v>
      </c>
      <c r="F76">
        <v>56614</v>
      </c>
      <c r="G76">
        <v>-62.012344360349999</v>
      </c>
      <c r="H76" s="2">
        <f t="shared" si="5"/>
        <v>53328</v>
      </c>
      <c r="I76">
        <f t="shared" si="6"/>
        <v>-63.94</v>
      </c>
      <c r="L76">
        <f t="shared" si="7"/>
        <v>-1.9276556396499984</v>
      </c>
    </row>
    <row r="77" spans="1:12" x14ac:dyDescent="0.3">
      <c r="A77" s="2">
        <v>27277</v>
      </c>
      <c r="B77">
        <v>16.5</v>
      </c>
      <c r="C77">
        <v>-11.5</v>
      </c>
      <c r="D77">
        <v>-12.62</v>
      </c>
      <c r="F77">
        <v>56979</v>
      </c>
      <c r="G77">
        <v>-62.024726867680002</v>
      </c>
      <c r="H77" s="2">
        <f t="shared" si="5"/>
        <v>53693</v>
      </c>
      <c r="I77">
        <f t="shared" si="6"/>
        <v>-63.94</v>
      </c>
      <c r="L77">
        <f t="shared" si="7"/>
        <v>-1.9152731323199959</v>
      </c>
    </row>
    <row r="78" spans="1:12" x14ac:dyDescent="0.3">
      <c r="A78" s="2">
        <v>27282</v>
      </c>
      <c r="B78">
        <v>16.73</v>
      </c>
      <c r="C78">
        <v>-11.73</v>
      </c>
      <c r="D78">
        <v>-12.85</v>
      </c>
      <c r="F78">
        <v>57344</v>
      </c>
      <c r="G78">
        <v>-62.049072265630002</v>
      </c>
      <c r="H78" s="2">
        <f t="shared" si="5"/>
        <v>54058</v>
      </c>
      <c r="I78">
        <f t="shared" si="6"/>
        <v>-63.94</v>
      </c>
      <c r="L78">
        <f t="shared" si="7"/>
        <v>-1.8909277343699955</v>
      </c>
    </row>
    <row r="79" spans="1:12" x14ac:dyDescent="0.3">
      <c r="A79" s="2">
        <v>27287</v>
      </c>
      <c r="B79">
        <v>16.170000000000002</v>
      </c>
      <c r="C79">
        <v>-11.17</v>
      </c>
      <c r="D79">
        <v>-12.29</v>
      </c>
      <c r="F79">
        <v>57710</v>
      </c>
      <c r="G79">
        <v>-62.083839416499998</v>
      </c>
      <c r="H79" s="2">
        <f t="shared" si="5"/>
        <v>54424</v>
      </c>
      <c r="I79">
        <f t="shared" si="6"/>
        <v>-63.94</v>
      </c>
      <c r="L79">
        <f t="shared" si="7"/>
        <v>-1.8561605834999995</v>
      </c>
    </row>
    <row r="80" spans="1:12" x14ac:dyDescent="0.3">
      <c r="A80" s="2">
        <v>27292</v>
      </c>
      <c r="B80">
        <v>16.399999999999899</v>
      </c>
      <c r="C80">
        <v>-11.4</v>
      </c>
      <c r="D80">
        <v>-12.52</v>
      </c>
      <c r="F80">
        <v>58075</v>
      </c>
      <c r="G80">
        <v>-62.127185821529999</v>
      </c>
      <c r="H80" s="2">
        <f t="shared" si="5"/>
        <v>54789</v>
      </c>
      <c r="I80">
        <f t="shared" si="6"/>
        <v>-63.94</v>
      </c>
      <c r="L80">
        <f t="shared" si="7"/>
        <v>-1.8128141784699991</v>
      </c>
    </row>
    <row r="81" spans="1:12" x14ac:dyDescent="0.3">
      <c r="A81" s="2">
        <v>27297</v>
      </c>
      <c r="B81">
        <v>16.100000000000001</v>
      </c>
      <c r="C81">
        <v>-11.1</v>
      </c>
      <c r="D81">
        <v>-12.22</v>
      </c>
      <c r="F81">
        <v>61727</v>
      </c>
      <c r="G81">
        <v>-62.825519561770001</v>
      </c>
      <c r="H81" s="2">
        <f t="shared" si="5"/>
        <v>58441</v>
      </c>
      <c r="I81">
        <f t="shared" si="6"/>
        <v>-63.94</v>
      </c>
      <c r="L81">
        <f t="shared" si="7"/>
        <v>-1.1144804382299967</v>
      </c>
    </row>
    <row r="82" spans="1:12" x14ac:dyDescent="0.3">
      <c r="A82" s="2">
        <v>27302</v>
      </c>
      <c r="B82">
        <v>16.48</v>
      </c>
      <c r="C82">
        <v>-11.48</v>
      </c>
      <c r="D82">
        <v>-12.6</v>
      </c>
      <c r="F82">
        <v>65380</v>
      </c>
      <c r="G82">
        <v>-63.65754699707</v>
      </c>
      <c r="H82" s="2">
        <f t="shared" si="5"/>
        <v>62094</v>
      </c>
      <c r="I82">
        <f t="shared" si="6"/>
        <v>-63.94</v>
      </c>
      <c r="L82">
        <f t="shared" si="7"/>
        <v>-0.28245300292999787</v>
      </c>
    </row>
    <row r="83" spans="1:12" x14ac:dyDescent="0.3">
      <c r="A83" s="2">
        <v>27303</v>
      </c>
      <c r="B83">
        <v>16.73</v>
      </c>
      <c r="C83">
        <v>-11.73</v>
      </c>
      <c r="D83">
        <v>-12.85</v>
      </c>
    </row>
    <row r="84" spans="1:12" x14ac:dyDescent="0.3">
      <c r="A84" s="2">
        <v>27307</v>
      </c>
      <c r="B84">
        <v>16.7</v>
      </c>
      <c r="C84">
        <v>-11.7</v>
      </c>
      <c r="D84">
        <v>-12.82</v>
      </c>
    </row>
    <row r="85" spans="1:12" x14ac:dyDescent="0.3">
      <c r="A85" s="2">
        <v>27312</v>
      </c>
      <c r="B85">
        <v>16.649999999999899</v>
      </c>
      <c r="C85">
        <v>-11.65</v>
      </c>
      <c r="D85">
        <v>-12.77</v>
      </c>
    </row>
    <row r="86" spans="1:12" x14ac:dyDescent="0.3">
      <c r="A86" s="2">
        <v>27317</v>
      </c>
      <c r="B86">
        <v>17.25</v>
      </c>
      <c r="C86">
        <v>-12.25</v>
      </c>
      <c r="D86">
        <v>-13.37</v>
      </c>
    </row>
    <row r="87" spans="1:12" x14ac:dyDescent="0.3">
      <c r="A87" s="2">
        <v>27322</v>
      </c>
      <c r="B87">
        <v>16.59</v>
      </c>
      <c r="C87">
        <v>-11.59</v>
      </c>
      <c r="D87">
        <v>-12.71</v>
      </c>
    </row>
    <row r="88" spans="1:12" x14ac:dyDescent="0.3">
      <c r="A88" s="2">
        <v>27327</v>
      </c>
      <c r="B88">
        <v>16.71</v>
      </c>
      <c r="C88">
        <v>-11.71</v>
      </c>
      <c r="D88">
        <v>-12.83</v>
      </c>
    </row>
    <row r="89" spans="1:12" x14ac:dyDescent="0.3">
      <c r="A89" s="2">
        <v>27333</v>
      </c>
      <c r="B89">
        <v>16.82</v>
      </c>
      <c r="C89">
        <v>-11.82</v>
      </c>
      <c r="D89">
        <v>-12.94</v>
      </c>
    </row>
    <row r="90" spans="1:12" x14ac:dyDescent="0.3">
      <c r="A90" s="2">
        <v>27334</v>
      </c>
      <c r="B90">
        <v>16.73</v>
      </c>
      <c r="C90">
        <v>-11.73</v>
      </c>
      <c r="D90">
        <v>-12.85</v>
      </c>
    </row>
    <row r="91" spans="1:12" x14ac:dyDescent="0.3">
      <c r="A91" s="2">
        <v>27338</v>
      </c>
      <c r="B91">
        <v>16.809999999999899</v>
      </c>
      <c r="C91">
        <v>-11.81</v>
      </c>
      <c r="D91">
        <v>-12.93</v>
      </c>
    </row>
    <row r="92" spans="1:12" x14ac:dyDescent="0.3">
      <c r="A92" s="2">
        <v>27343</v>
      </c>
      <c r="B92">
        <v>16.71</v>
      </c>
      <c r="C92">
        <v>-11.71</v>
      </c>
      <c r="D92">
        <v>-12.83</v>
      </c>
    </row>
    <row r="93" spans="1:12" x14ac:dyDescent="0.3">
      <c r="A93" s="2">
        <v>27348</v>
      </c>
      <c r="B93">
        <v>16.670000000000002</v>
      </c>
      <c r="C93">
        <v>-11.67</v>
      </c>
      <c r="D93">
        <v>-12.79</v>
      </c>
    </row>
    <row r="94" spans="1:12" x14ac:dyDescent="0.3">
      <c r="A94" s="2">
        <v>27353</v>
      </c>
      <c r="B94">
        <v>16.399999999999899</v>
      </c>
      <c r="C94">
        <v>-11.4</v>
      </c>
      <c r="D94">
        <v>-12.52</v>
      </c>
    </row>
    <row r="95" spans="1:12" x14ac:dyDescent="0.3">
      <c r="A95" s="2">
        <v>27358</v>
      </c>
      <c r="B95">
        <v>16.73</v>
      </c>
      <c r="C95">
        <v>-11.73</v>
      </c>
      <c r="D95">
        <v>-12.85</v>
      </c>
    </row>
    <row r="96" spans="1:12" x14ac:dyDescent="0.3">
      <c r="A96" s="2">
        <v>27363</v>
      </c>
      <c r="B96">
        <v>16.79</v>
      </c>
      <c r="C96">
        <v>-11.79</v>
      </c>
      <c r="D96">
        <v>-12.91</v>
      </c>
    </row>
    <row r="97" spans="1:4" x14ac:dyDescent="0.3">
      <c r="A97" s="2">
        <v>27364</v>
      </c>
      <c r="B97">
        <v>16.510000000000002</v>
      </c>
      <c r="C97">
        <v>-11.51</v>
      </c>
      <c r="D97">
        <v>-12.63</v>
      </c>
    </row>
    <row r="98" spans="1:4" x14ac:dyDescent="0.3">
      <c r="A98" s="2">
        <v>27365</v>
      </c>
      <c r="B98">
        <v>16.3</v>
      </c>
      <c r="C98">
        <v>-11.3</v>
      </c>
      <c r="D98">
        <v>-12.42</v>
      </c>
    </row>
    <row r="99" spans="1:4" x14ac:dyDescent="0.3">
      <c r="A99" s="2">
        <v>27368</v>
      </c>
      <c r="B99">
        <v>16.600000000000001</v>
      </c>
      <c r="C99">
        <v>-11.6</v>
      </c>
      <c r="D99">
        <v>-12.72</v>
      </c>
    </row>
    <row r="100" spans="1:4" x14ac:dyDescent="0.3">
      <c r="A100" s="2">
        <v>27373</v>
      </c>
      <c r="B100">
        <v>16.62</v>
      </c>
      <c r="C100">
        <v>-11.62</v>
      </c>
      <c r="D100">
        <v>-12.74</v>
      </c>
    </row>
    <row r="101" spans="1:4" x14ac:dyDescent="0.3">
      <c r="A101" s="2">
        <v>27378</v>
      </c>
      <c r="B101">
        <v>16.5</v>
      </c>
      <c r="C101">
        <v>-11.5</v>
      </c>
      <c r="D101">
        <v>-12.62</v>
      </c>
    </row>
    <row r="102" spans="1:4" x14ac:dyDescent="0.3">
      <c r="A102" s="2">
        <v>27383</v>
      </c>
      <c r="B102">
        <v>16.38</v>
      </c>
      <c r="C102">
        <v>-11.38</v>
      </c>
      <c r="D102">
        <v>-12.5</v>
      </c>
    </row>
    <row r="103" spans="1:4" x14ac:dyDescent="0.3">
      <c r="A103" s="2">
        <v>27388</v>
      </c>
      <c r="B103">
        <v>16.3</v>
      </c>
      <c r="C103">
        <v>-11.3</v>
      </c>
      <c r="D103">
        <v>-12.42</v>
      </c>
    </row>
    <row r="104" spans="1:4" x14ac:dyDescent="0.3">
      <c r="A104" s="2">
        <v>27394</v>
      </c>
      <c r="B104">
        <v>16.52</v>
      </c>
      <c r="C104">
        <v>-11.52</v>
      </c>
      <c r="D104">
        <v>-12.64</v>
      </c>
    </row>
    <row r="105" spans="1:4" x14ac:dyDescent="0.3">
      <c r="A105" s="2">
        <v>27395</v>
      </c>
      <c r="B105">
        <v>16.16</v>
      </c>
      <c r="C105">
        <v>-11.16</v>
      </c>
      <c r="D105">
        <v>-12.28</v>
      </c>
    </row>
    <row r="106" spans="1:4" x14ac:dyDescent="0.3">
      <c r="A106" s="2">
        <v>27399</v>
      </c>
      <c r="B106">
        <v>16.48</v>
      </c>
      <c r="C106">
        <v>-11.48</v>
      </c>
      <c r="D106">
        <v>-12.6</v>
      </c>
    </row>
    <row r="107" spans="1:4" x14ac:dyDescent="0.3">
      <c r="A107" s="2">
        <v>27404</v>
      </c>
      <c r="B107">
        <v>16.05</v>
      </c>
      <c r="C107">
        <v>-11.05</v>
      </c>
      <c r="D107">
        <v>-12.17</v>
      </c>
    </row>
    <row r="108" spans="1:4" x14ac:dyDescent="0.3">
      <c r="A108" s="2">
        <v>27409</v>
      </c>
      <c r="B108">
        <v>16.12</v>
      </c>
      <c r="C108">
        <v>-11.12</v>
      </c>
      <c r="D108">
        <v>-12.24</v>
      </c>
    </row>
    <row r="109" spans="1:4" x14ac:dyDescent="0.3">
      <c r="A109" s="2">
        <v>27414</v>
      </c>
      <c r="B109">
        <v>15.7</v>
      </c>
      <c r="C109">
        <v>-10.7</v>
      </c>
      <c r="D109">
        <v>-11.82</v>
      </c>
    </row>
    <row r="110" spans="1:4" x14ac:dyDescent="0.3">
      <c r="A110" s="2">
        <v>27419</v>
      </c>
      <c r="B110">
        <v>16.100000000000001</v>
      </c>
      <c r="C110">
        <v>-11.1</v>
      </c>
      <c r="D110">
        <v>-12.22</v>
      </c>
    </row>
    <row r="111" spans="1:4" x14ac:dyDescent="0.3">
      <c r="A111" s="2">
        <v>27425</v>
      </c>
      <c r="B111">
        <v>16.14</v>
      </c>
      <c r="C111">
        <v>-11.14</v>
      </c>
      <c r="D111">
        <v>-12.26</v>
      </c>
    </row>
    <row r="112" spans="1:4" x14ac:dyDescent="0.3">
      <c r="A112" s="2">
        <v>27426</v>
      </c>
      <c r="B112">
        <v>16.329999999999899</v>
      </c>
      <c r="C112">
        <v>-11.33</v>
      </c>
      <c r="D112">
        <v>-12.45</v>
      </c>
    </row>
    <row r="113" spans="1:4" x14ac:dyDescent="0.3">
      <c r="A113" s="2">
        <v>27430</v>
      </c>
      <c r="B113">
        <v>15.79</v>
      </c>
      <c r="C113">
        <v>-10.79</v>
      </c>
      <c r="D113">
        <v>-11.91</v>
      </c>
    </row>
    <row r="114" spans="1:4" x14ac:dyDescent="0.3">
      <c r="A114" s="2">
        <v>27435</v>
      </c>
      <c r="B114">
        <v>16.22</v>
      </c>
      <c r="C114">
        <v>-11.22</v>
      </c>
      <c r="D114">
        <v>-12.34</v>
      </c>
    </row>
    <row r="115" spans="1:4" x14ac:dyDescent="0.3">
      <c r="A115" s="2">
        <v>27440</v>
      </c>
      <c r="B115">
        <v>16.690000000000001</v>
      </c>
      <c r="C115">
        <v>-11.69</v>
      </c>
      <c r="D115">
        <v>-12.81</v>
      </c>
    </row>
    <row r="116" spans="1:4" x14ac:dyDescent="0.3">
      <c r="A116" s="2">
        <v>27445</v>
      </c>
      <c r="B116">
        <v>16.41</v>
      </c>
      <c r="C116">
        <v>-11.41</v>
      </c>
      <c r="D116">
        <v>-12.53</v>
      </c>
    </row>
    <row r="117" spans="1:4" x14ac:dyDescent="0.3">
      <c r="A117" s="2">
        <v>27450</v>
      </c>
      <c r="B117">
        <v>16.55</v>
      </c>
      <c r="C117">
        <v>-11.55</v>
      </c>
      <c r="D117">
        <v>-12.67</v>
      </c>
    </row>
    <row r="118" spans="1:4" x14ac:dyDescent="0.3">
      <c r="A118" s="2">
        <v>27453</v>
      </c>
      <c r="B118">
        <v>16.41</v>
      </c>
      <c r="C118">
        <v>-11.41</v>
      </c>
      <c r="D118">
        <v>-12.53</v>
      </c>
    </row>
    <row r="119" spans="1:4" x14ac:dyDescent="0.3">
      <c r="A119" s="2">
        <v>27454</v>
      </c>
      <c r="B119">
        <v>16.420000000000002</v>
      </c>
      <c r="C119">
        <v>-11.42</v>
      </c>
      <c r="D119">
        <v>-12.54</v>
      </c>
    </row>
    <row r="120" spans="1:4" x14ac:dyDescent="0.3">
      <c r="A120" s="2">
        <v>27458</v>
      </c>
      <c r="B120">
        <v>16.36</v>
      </c>
      <c r="C120">
        <v>-11.36</v>
      </c>
      <c r="D120">
        <v>-12.48</v>
      </c>
    </row>
    <row r="121" spans="1:4" x14ac:dyDescent="0.3">
      <c r="A121" s="2">
        <v>27463</v>
      </c>
      <c r="B121">
        <v>16.440000000000001</v>
      </c>
      <c r="C121">
        <v>-11.44</v>
      </c>
      <c r="D121">
        <v>-12.56</v>
      </c>
    </row>
    <row r="122" spans="1:4" x14ac:dyDescent="0.3">
      <c r="A122" s="2">
        <v>27468</v>
      </c>
      <c r="B122">
        <v>16.600000000000001</v>
      </c>
      <c r="C122">
        <v>-11.6</v>
      </c>
      <c r="D122">
        <v>-12.72</v>
      </c>
    </row>
    <row r="123" spans="1:4" x14ac:dyDescent="0.3">
      <c r="A123" s="2">
        <v>27473</v>
      </c>
      <c r="B123">
        <v>16.29</v>
      </c>
      <c r="C123">
        <v>-11.29</v>
      </c>
      <c r="D123">
        <v>-12.41</v>
      </c>
    </row>
    <row r="124" spans="1:4" x14ac:dyDescent="0.3">
      <c r="A124" s="2">
        <v>27478</v>
      </c>
      <c r="B124">
        <v>16.399999999999899</v>
      </c>
      <c r="C124">
        <v>-11.4</v>
      </c>
      <c r="D124">
        <v>-12.52</v>
      </c>
    </row>
    <row r="125" spans="1:4" x14ac:dyDescent="0.3">
      <c r="A125" s="2">
        <v>27484</v>
      </c>
      <c r="B125">
        <v>16.579999999999899</v>
      </c>
      <c r="C125">
        <v>-11.58</v>
      </c>
      <c r="D125">
        <v>-12.7</v>
      </c>
    </row>
    <row r="126" spans="1:4" x14ac:dyDescent="0.3">
      <c r="A126" s="2">
        <v>27485</v>
      </c>
      <c r="B126">
        <v>16.46</v>
      </c>
      <c r="C126">
        <v>-11.46</v>
      </c>
      <c r="D126">
        <v>-12.58</v>
      </c>
    </row>
    <row r="127" spans="1:4" x14ac:dyDescent="0.3">
      <c r="A127" s="2">
        <v>27489</v>
      </c>
      <c r="B127">
        <v>16.28</v>
      </c>
      <c r="C127">
        <v>-11.28</v>
      </c>
      <c r="D127">
        <v>-12.4</v>
      </c>
    </row>
    <row r="128" spans="1:4" x14ac:dyDescent="0.3">
      <c r="A128" s="2">
        <v>27494</v>
      </c>
      <c r="B128">
        <v>16.34</v>
      </c>
      <c r="C128">
        <v>-11.34</v>
      </c>
      <c r="D128">
        <v>-12.46</v>
      </c>
    </row>
    <row r="129" spans="1:4" x14ac:dyDescent="0.3">
      <c r="A129" s="2">
        <v>27499</v>
      </c>
      <c r="B129">
        <v>16.100000000000001</v>
      </c>
      <c r="C129">
        <v>-11.1</v>
      </c>
      <c r="D129">
        <v>-12.22</v>
      </c>
    </row>
    <row r="130" spans="1:4" x14ac:dyDescent="0.3">
      <c r="A130" s="2">
        <v>27504</v>
      </c>
      <c r="B130">
        <v>16.41</v>
      </c>
      <c r="C130">
        <v>-11.41</v>
      </c>
      <c r="D130">
        <v>-12.53</v>
      </c>
    </row>
    <row r="131" spans="1:4" x14ac:dyDescent="0.3">
      <c r="A131" s="2">
        <v>27509</v>
      </c>
      <c r="B131">
        <v>16.48</v>
      </c>
      <c r="C131">
        <v>-11.48</v>
      </c>
      <c r="D131">
        <v>-12.6</v>
      </c>
    </row>
    <row r="132" spans="1:4" x14ac:dyDescent="0.3">
      <c r="A132" s="2">
        <v>27514</v>
      </c>
      <c r="B132">
        <v>16.239999999999899</v>
      </c>
      <c r="C132">
        <v>-11.24</v>
      </c>
      <c r="D132">
        <v>-12.36</v>
      </c>
    </row>
    <row r="133" spans="1:4" x14ac:dyDescent="0.3">
      <c r="A133" s="2">
        <v>27515</v>
      </c>
      <c r="B133">
        <v>16.97</v>
      </c>
      <c r="C133">
        <v>-11.97</v>
      </c>
      <c r="D133">
        <v>-13.09</v>
      </c>
    </row>
    <row r="134" spans="1:4" x14ac:dyDescent="0.3">
      <c r="A134" s="2">
        <v>27519</v>
      </c>
      <c r="B134">
        <v>16.8</v>
      </c>
      <c r="C134">
        <v>-11.8</v>
      </c>
      <c r="D134">
        <v>-12.92</v>
      </c>
    </row>
    <row r="135" spans="1:4" x14ac:dyDescent="0.3">
      <c r="A135" s="2">
        <v>27524</v>
      </c>
      <c r="B135">
        <v>17.440000000000001</v>
      </c>
      <c r="C135">
        <v>-12.44</v>
      </c>
      <c r="D135">
        <v>-13.56</v>
      </c>
    </row>
    <row r="136" spans="1:4" x14ac:dyDescent="0.3">
      <c r="A136" s="2">
        <v>27529</v>
      </c>
      <c r="B136">
        <v>17.45</v>
      </c>
      <c r="C136">
        <v>-12.45</v>
      </c>
      <c r="D136">
        <v>-13.57</v>
      </c>
    </row>
    <row r="137" spans="1:4" x14ac:dyDescent="0.3">
      <c r="A137" s="2">
        <v>27534</v>
      </c>
      <c r="B137">
        <v>16.86</v>
      </c>
      <c r="C137">
        <v>-11.86</v>
      </c>
      <c r="D137">
        <v>-12.98</v>
      </c>
    </row>
    <row r="138" spans="1:4" x14ac:dyDescent="0.3">
      <c r="A138" s="2">
        <v>27539</v>
      </c>
      <c r="B138">
        <v>16.88</v>
      </c>
      <c r="C138">
        <v>-11.88</v>
      </c>
      <c r="D138">
        <v>-13</v>
      </c>
    </row>
    <row r="139" spans="1:4" x14ac:dyDescent="0.3">
      <c r="A139" s="2">
        <v>27545</v>
      </c>
      <c r="B139">
        <v>17.02</v>
      </c>
      <c r="C139">
        <v>-12.02</v>
      </c>
      <c r="D139">
        <v>-13.14</v>
      </c>
    </row>
    <row r="140" spans="1:4" x14ac:dyDescent="0.3">
      <c r="A140" s="2">
        <v>27546</v>
      </c>
      <c r="B140">
        <v>17.66</v>
      </c>
      <c r="C140">
        <v>-12.66</v>
      </c>
      <c r="D140">
        <v>-13.78</v>
      </c>
    </row>
    <row r="141" spans="1:4" x14ac:dyDescent="0.3">
      <c r="A141" s="2">
        <v>27550</v>
      </c>
      <c r="B141">
        <v>17.3</v>
      </c>
      <c r="C141">
        <v>-12.3</v>
      </c>
      <c r="D141">
        <v>-13.42</v>
      </c>
    </row>
    <row r="142" spans="1:4" x14ac:dyDescent="0.3">
      <c r="A142" s="2">
        <v>27555</v>
      </c>
      <c r="B142">
        <v>18.63</v>
      </c>
      <c r="C142">
        <v>-13.63</v>
      </c>
      <c r="D142">
        <v>-14.75</v>
      </c>
    </row>
    <row r="143" spans="1:4" x14ac:dyDescent="0.3">
      <c r="A143" s="2">
        <v>27560</v>
      </c>
      <c r="B143">
        <v>17.18</v>
      </c>
      <c r="C143">
        <v>-12.18</v>
      </c>
      <c r="D143">
        <v>-13.3</v>
      </c>
    </row>
    <row r="144" spans="1:4" x14ac:dyDescent="0.3">
      <c r="A144" s="2">
        <v>27565</v>
      </c>
      <c r="B144">
        <v>18.46</v>
      </c>
      <c r="C144">
        <v>-13.46</v>
      </c>
      <c r="D144">
        <v>-14.58</v>
      </c>
    </row>
    <row r="145" spans="1:4" x14ac:dyDescent="0.3">
      <c r="A145" s="2">
        <v>27576</v>
      </c>
      <c r="B145">
        <v>17.399999999999899</v>
      </c>
      <c r="C145">
        <v>-12.4</v>
      </c>
      <c r="D145">
        <v>-13.52</v>
      </c>
    </row>
    <row r="146" spans="1:4" x14ac:dyDescent="0.3">
      <c r="A146" s="2">
        <v>27585</v>
      </c>
      <c r="B146">
        <v>17.600000000000001</v>
      </c>
      <c r="C146">
        <v>-12.6</v>
      </c>
      <c r="D146">
        <v>-13.72</v>
      </c>
    </row>
    <row r="147" spans="1:4" x14ac:dyDescent="0.3">
      <c r="A147" s="2">
        <v>27590</v>
      </c>
      <c r="B147">
        <v>17.12</v>
      </c>
      <c r="C147">
        <v>-12.12</v>
      </c>
      <c r="D147">
        <v>-13.24</v>
      </c>
    </row>
    <row r="148" spans="1:4" x14ac:dyDescent="0.3">
      <c r="A148" s="2">
        <v>27595</v>
      </c>
      <c r="B148">
        <v>16.899999999999899</v>
      </c>
      <c r="C148">
        <v>-11.9</v>
      </c>
      <c r="D148">
        <v>-13.02</v>
      </c>
    </row>
    <row r="149" spans="1:4" x14ac:dyDescent="0.3">
      <c r="A149" s="2">
        <v>27600</v>
      </c>
      <c r="B149">
        <v>17.28</v>
      </c>
      <c r="C149">
        <v>-12.28</v>
      </c>
      <c r="D149">
        <v>-13.4</v>
      </c>
    </row>
    <row r="150" spans="1:4" x14ac:dyDescent="0.3">
      <c r="A150" s="2">
        <v>27606</v>
      </c>
      <c r="B150">
        <v>18.28</v>
      </c>
      <c r="C150">
        <v>-13.28</v>
      </c>
      <c r="D150">
        <v>-14.4</v>
      </c>
    </row>
    <row r="151" spans="1:4" x14ac:dyDescent="0.3">
      <c r="A151" s="2">
        <v>27607</v>
      </c>
      <c r="B151">
        <v>17.97</v>
      </c>
      <c r="C151">
        <v>-12.97</v>
      </c>
      <c r="D151">
        <v>-14.09</v>
      </c>
    </row>
    <row r="152" spans="1:4" x14ac:dyDescent="0.3">
      <c r="A152" s="2">
        <v>27611</v>
      </c>
      <c r="B152">
        <v>17.82</v>
      </c>
      <c r="C152">
        <v>-12.82</v>
      </c>
      <c r="D152">
        <v>-13.94</v>
      </c>
    </row>
    <row r="153" spans="1:4" x14ac:dyDescent="0.3">
      <c r="A153" s="2">
        <v>27616</v>
      </c>
      <c r="B153">
        <v>17.59</v>
      </c>
      <c r="C153">
        <v>-12.59</v>
      </c>
      <c r="D153">
        <v>-13.71</v>
      </c>
    </row>
    <row r="154" spans="1:4" x14ac:dyDescent="0.3">
      <c r="A154" s="2">
        <v>27621</v>
      </c>
      <c r="B154">
        <v>17.41</v>
      </c>
      <c r="C154">
        <v>-12.41</v>
      </c>
      <c r="D154">
        <v>-13.53</v>
      </c>
    </row>
    <row r="155" spans="1:4" x14ac:dyDescent="0.3">
      <c r="A155" s="2">
        <v>27626</v>
      </c>
      <c r="B155">
        <v>18.22</v>
      </c>
      <c r="C155">
        <v>-13.22</v>
      </c>
      <c r="D155">
        <v>-14.34</v>
      </c>
    </row>
    <row r="156" spans="1:4" x14ac:dyDescent="0.3">
      <c r="A156" s="2">
        <v>27631</v>
      </c>
      <c r="B156">
        <v>18.53</v>
      </c>
      <c r="C156">
        <v>-13.53</v>
      </c>
      <c r="D156">
        <v>-14.65</v>
      </c>
    </row>
    <row r="157" spans="1:4" x14ac:dyDescent="0.3">
      <c r="A157" s="2">
        <v>27637</v>
      </c>
      <c r="B157">
        <v>18</v>
      </c>
      <c r="C157">
        <v>-13</v>
      </c>
      <c r="D157">
        <v>-14.12</v>
      </c>
    </row>
    <row r="158" spans="1:4" x14ac:dyDescent="0.3">
      <c r="A158" s="2">
        <v>27638</v>
      </c>
      <c r="B158">
        <v>17.07</v>
      </c>
      <c r="C158">
        <v>-12.07</v>
      </c>
      <c r="D158">
        <v>-13.19</v>
      </c>
    </row>
    <row r="159" spans="1:4" x14ac:dyDescent="0.3">
      <c r="A159" s="2">
        <v>27642</v>
      </c>
      <c r="B159">
        <v>17.600000000000001</v>
      </c>
      <c r="C159">
        <v>-12.6</v>
      </c>
      <c r="D159">
        <v>-13.72</v>
      </c>
    </row>
    <row r="160" spans="1:4" x14ac:dyDescent="0.3">
      <c r="A160" s="2">
        <v>27647</v>
      </c>
      <c r="B160">
        <v>17.12</v>
      </c>
      <c r="C160">
        <v>-12.12</v>
      </c>
      <c r="D160">
        <v>-13.24</v>
      </c>
    </row>
    <row r="161" spans="1:4" x14ac:dyDescent="0.3">
      <c r="A161" s="2">
        <v>27652</v>
      </c>
      <c r="B161">
        <v>16.91</v>
      </c>
      <c r="C161">
        <v>-11.91</v>
      </c>
      <c r="D161">
        <v>-13.03</v>
      </c>
    </row>
    <row r="162" spans="1:4" x14ac:dyDescent="0.3">
      <c r="A162" s="2">
        <v>27657</v>
      </c>
      <c r="B162">
        <v>17.09</v>
      </c>
      <c r="C162">
        <v>-12.09</v>
      </c>
      <c r="D162">
        <v>-13.21</v>
      </c>
    </row>
    <row r="163" spans="1:4" x14ac:dyDescent="0.3">
      <c r="A163" s="2">
        <v>27662</v>
      </c>
      <c r="B163">
        <v>16.66</v>
      </c>
      <c r="C163">
        <v>-11.66</v>
      </c>
      <c r="D163">
        <v>-12.78</v>
      </c>
    </row>
    <row r="164" spans="1:4" x14ac:dyDescent="0.3">
      <c r="A164" s="2">
        <v>27667</v>
      </c>
      <c r="B164">
        <v>16.52</v>
      </c>
      <c r="C164">
        <v>-11.52</v>
      </c>
      <c r="D164">
        <v>-12.64</v>
      </c>
    </row>
    <row r="165" spans="1:4" x14ac:dyDescent="0.3">
      <c r="A165" s="2">
        <v>27668</v>
      </c>
      <c r="B165">
        <v>16.84</v>
      </c>
      <c r="C165">
        <v>-11.84</v>
      </c>
      <c r="D165">
        <v>-12.96</v>
      </c>
    </row>
    <row r="166" spans="1:4" x14ac:dyDescent="0.3">
      <c r="A166" s="2">
        <v>27672</v>
      </c>
      <c r="B166">
        <v>16.82</v>
      </c>
      <c r="C166">
        <v>-11.82</v>
      </c>
      <c r="D166">
        <v>-12.94</v>
      </c>
    </row>
    <row r="167" spans="1:4" x14ac:dyDescent="0.3">
      <c r="A167" s="2">
        <v>27677</v>
      </c>
      <c r="B167">
        <v>16.72</v>
      </c>
      <c r="C167">
        <v>-11.72</v>
      </c>
      <c r="D167">
        <v>-12.84</v>
      </c>
    </row>
    <row r="168" spans="1:4" x14ac:dyDescent="0.3">
      <c r="A168" s="2">
        <v>27682</v>
      </c>
      <c r="B168">
        <v>16.760000000000002</v>
      </c>
      <c r="C168">
        <v>-11.76</v>
      </c>
      <c r="D168">
        <v>-12.88</v>
      </c>
    </row>
    <row r="169" spans="1:4" x14ac:dyDescent="0.3">
      <c r="A169" s="2">
        <v>27687</v>
      </c>
      <c r="B169">
        <v>16.78</v>
      </c>
      <c r="C169">
        <v>-11.78</v>
      </c>
      <c r="D169">
        <v>-12.9</v>
      </c>
    </row>
    <row r="170" spans="1:4" x14ac:dyDescent="0.3">
      <c r="A170" s="2">
        <v>27692</v>
      </c>
      <c r="B170">
        <v>16.82</v>
      </c>
      <c r="C170">
        <v>-11.82</v>
      </c>
      <c r="D170">
        <v>-12.94</v>
      </c>
    </row>
    <row r="171" spans="1:4" x14ac:dyDescent="0.3">
      <c r="A171" s="2">
        <v>27698</v>
      </c>
      <c r="B171">
        <v>16.989999999999899</v>
      </c>
      <c r="C171">
        <v>-11.99</v>
      </c>
      <c r="D171">
        <v>-13.11</v>
      </c>
    </row>
    <row r="172" spans="1:4" x14ac:dyDescent="0.3">
      <c r="A172" s="2">
        <v>27699</v>
      </c>
      <c r="B172">
        <v>16.89</v>
      </c>
      <c r="C172">
        <v>-11.89</v>
      </c>
      <c r="D172">
        <v>-13.01</v>
      </c>
    </row>
    <row r="173" spans="1:4" x14ac:dyDescent="0.3">
      <c r="A173" s="2">
        <v>27703</v>
      </c>
      <c r="B173">
        <v>17</v>
      </c>
      <c r="C173">
        <v>-12</v>
      </c>
      <c r="D173">
        <v>-13.12</v>
      </c>
    </row>
    <row r="174" spans="1:4" x14ac:dyDescent="0.3">
      <c r="A174" s="2">
        <v>27708</v>
      </c>
      <c r="B174">
        <v>16.829999999999899</v>
      </c>
      <c r="C174">
        <v>-11.83</v>
      </c>
      <c r="D174">
        <v>-12.95</v>
      </c>
    </row>
    <row r="175" spans="1:4" x14ac:dyDescent="0.3">
      <c r="A175" s="2">
        <v>27713</v>
      </c>
      <c r="B175">
        <v>17</v>
      </c>
      <c r="C175">
        <v>-12</v>
      </c>
      <c r="D175">
        <v>-13.12</v>
      </c>
    </row>
    <row r="176" spans="1:4" x14ac:dyDescent="0.3">
      <c r="A176" s="2">
        <v>27718</v>
      </c>
      <c r="B176">
        <v>16.850000000000001</v>
      </c>
      <c r="C176">
        <v>-11.85</v>
      </c>
      <c r="D176">
        <v>-12.97</v>
      </c>
    </row>
    <row r="177" spans="1:4" x14ac:dyDescent="0.3">
      <c r="A177" s="2">
        <v>27723</v>
      </c>
      <c r="B177">
        <v>16.7</v>
      </c>
      <c r="C177">
        <v>-11.7</v>
      </c>
      <c r="D177">
        <v>-12.82</v>
      </c>
    </row>
    <row r="178" spans="1:4" x14ac:dyDescent="0.3">
      <c r="A178" s="2">
        <v>27728</v>
      </c>
      <c r="B178">
        <v>16.95</v>
      </c>
      <c r="C178">
        <v>-11.95</v>
      </c>
      <c r="D178">
        <v>-13.07</v>
      </c>
    </row>
    <row r="179" spans="1:4" x14ac:dyDescent="0.3">
      <c r="A179" s="2">
        <v>27729</v>
      </c>
      <c r="B179">
        <v>17.59</v>
      </c>
      <c r="C179">
        <v>-12.59</v>
      </c>
      <c r="D179">
        <v>-13.71</v>
      </c>
    </row>
    <row r="180" spans="1:4" x14ac:dyDescent="0.3">
      <c r="A180" s="2">
        <v>27730</v>
      </c>
      <c r="B180">
        <v>17.100000000000001</v>
      </c>
      <c r="C180">
        <v>-12.1</v>
      </c>
      <c r="D180">
        <v>-13.22</v>
      </c>
    </row>
    <row r="181" spans="1:4" x14ac:dyDescent="0.3">
      <c r="A181" s="2">
        <v>27733</v>
      </c>
      <c r="B181">
        <v>17.010000000000002</v>
      </c>
      <c r="C181">
        <v>-12.01</v>
      </c>
      <c r="D181">
        <v>-13.13</v>
      </c>
    </row>
    <row r="182" spans="1:4" x14ac:dyDescent="0.3">
      <c r="A182" s="2">
        <v>27738</v>
      </c>
      <c r="B182">
        <v>17.059999999999899</v>
      </c>
      <c r="C182">
        <v>-12.06</v>
      </c>
      <c r="D182">
        <v>-13.18</v>
      </c>
    </row>
    <row r="183" spans="1:4" x14ac:dyDescent="0.3">
      <c r="A183" s="2">
        <v>27743</v>
      </c>
      <c r="B183">
        <v>17.850000000000001</v>
      </c>
      <c r="C183">
        <v>-12.85</v>
      </c>
      <c r="D183">
        <v>-13.97</v>
      </c>
    </row>
    <row r="184" spans="1:4" x14ac:dyDescent="0.3">
      <c r="A184" s="2">
        <v>27748</v>
      </c>
      <c r="B184">
        <v>17.899999999999899</v>
      </c>
      <c r="C184">
        <v>-12.9</v>
      </c>
      <c r="D184">
        <v>-14.02</v>
      </c>
    </row>
    <row r="185" spans="1:4" x14ac:dyDescent="0.3">
      <c r="A185" s="2">
        <v>27753</v>
      </c>
      <c r="B185">
        <v>17.8</v>
      </c>
      <c r="C185">
        <v>-12.8</v>
      </c>
      <c r="D185">
        <v>-13.92</v>
      </c>
    </row>
    <row r="186" spans="1:4" x14ac:dyDescent="0.3">
      <c r="A186" s="2">
        <v>27759</v>
      </c>
      <c r="B186">
        <v>17.5</v>
      </c>
      <c r="C186">
        <v>-12.5</v>
      </c>
      <c r="D186">
        <v>-13.62</v>
      </c>
    </row>
    <row r="187" spans="1:4" x14ac:dyDescent="0.3">
      <c r="A187" s="2">
        <v>27760</v>
      </c>
      <c r="B187">
        <v>17.82</v>
      </c>
      <c r="C187">
        <v>-12.82</v>
      </c>
      <c r="D187">
        <v>-13.94</v>
      </c>
    </row>
    <row r="188" spans="1:4" x14ac:dyDescent="0.3">
      <c r="A188" s="2">
        <v>27764</v>
      </c>
      <c r="B188">
        <v>17.91</v>
      </c>
      <c r="C188">
        <v>-12.91</v>
      </c>
      <c r="D188">
        <v>-14.03</v>
      </c>
    </row>
    <row r="189" spans="1:4" x14ac:dyDescent="0.3">
      <c r="A189" s="2">
        <v>27769</v>
      </c>
      <c r="B189">
        <v>18.05</v>
      </c>
      <c r="C189">
        <v>-13.05</v>
      </c>
      <c r="D189">
        <v>-14.17</v>
      </c>
    </row>
    <row r="190" spans="1:4" x14ac:dyDescent="0.3">
      <c r="A190" s="2">
        <v>27774</v>
      </c>
      <c r="B190">
        <v>17.899999999999899</v>
      </c>
      <c r="C190">
        <v>-12.9</v>
      </c>
      <c r="D190">
        <v>-14.02</v>
      </c>
    </row>
    <row r="191" spans="1:4" x14ac:dyDescent="0.3">
      <c r="A191" s="2">
        <v>27779</v>
      </c>
      <c r="B191">
        <v>17.95</v>
      </c>
      <c r="C191">
        <v>-12.95</v>
      </c>
      <c r="D191">
        <v>-14.07</v>
      </c>
    </row>
    <row r="192" spans="1:4" x14ac:dyDescent="0.3">
      <c r="A192" s="2">
        <v>27784</v>
      </c>
      <c r="B192">
        <v>17.82</v>
      </c>
      <c r="C192">
        <v>-12.82</v>
      </c>
      <c r="D192">
        <v>-13.94</v>
      </c>
    </row>
    <row r="193" spans="1:4" x14ac:dyDescent="0.3">
      <c r="A193" s="2">
        <v>27790</v>
      </c>
      <c r="B193">
        <v>17.75</v>
      </c>
      <c r="C193">
        <v>-12.75</v>
      </c>
      <c r="D193">
        <v>-13.87</v>
      </c>
    </row>
    <row r="194" spans="1:4" x14ac:dyDescent="0.3">
      <c r="A194" s="2">
        <v>27791</v>
      </c>
      <c r="B194">
        <v>18.7</v>
      </c>
      <c r="C194">
        <v>-13.7</v>
      </c>
      <c r="D194">
        <v>-14.82</v>
      </c>
    </row>
    <row r="195" spans="1:4" x14ac:dyDescent="0.3">
      <c r="A195" s="2">
        <v>27795</v>
      </c>
      <c r="B195">
        <v>17.899999999999899</v>
      </c>
      <c r="C195">
        <v>-12.9</v>
      </c>
      <c r="D195">
        <v>-14.02</v>
      </c>
    </row>
    <row r="196" spans="1:4" x14ac:dyDescent="0.3">
      <c r="A196" s="2">
        <v>27800</v>
      </c>
      <c r="B196">
        <v>17.61</v>
      </c>
      <c r="C196">
        <v>-12.61</v>
      </c>
      <c r="D196">
        <v>-13.73</v>
      </c>
    </row>
    <row r="197" spans="1:4" x14ac:dyDescent="0.3">
      <c r="A197" s="2">
        <v>27805</v>
      </c>
      <c r="B197">
        <v>17.91</v>
      </c>
      <c r="C197">
        <v>-12.91</v>
      </c>
      <c r="D197">
        <v>-14.03</v>
      </c>
    </row>
    <row r="198" spans="1:4" x14ac:dyDescent="0.3">
      <c r="A198" s="2">
        <v>27810</v>
      </c>
      <c r="B198">
        <v>19.95</v>
      </c>
      <c r="C198">
        <v>-14.95</v>
      </c>
      <c r="D198">
        <v>-16.07</v>
      </c>
    </row>
    <row r="199" spans="1:4" x14ac:dyDescent="0.3">
      <c r="A199" s="2">
        <v>27815</v>
      </c>
      <c r="B199">
        <v>19.82</v>
      </c>
      <c r="C199">
        <v>-14.82</v>
      </c>
      <c r="D199">
        <v>-15.94</v>
      </c>
    </row>
    <row r="200" spans="1:4" x14ac:dyDescent="0.3">
      <c r="A200" s="2">
        <v>27819</v>
      </c>
      <c r="B200">
        <v>19.91</v>
      </c>
      <c r="C200">
        <v>-14.91</v>
      </c>
      <c r="D200">
        <v>-16.03</v>
      </c>
    </row>
    <row r="201" spans="1:4" x14ac:dyDescent="0.3">
      <c r="A201" s="2">
        <v>27820</v>
      </c>
      <c r="B201">
        <v>20.100000000000001</v>
      </c>
      <c r="C201">
        <v>-15.1</v>
      </c>
      <c r="D201">
        <v>-16.22</v>
      </c>
    </row>
    <row r="202" spans="1:4" x14ac:dyDescent="0.3">
      <c r="A202" s="2">
        <v>27824</v>
      </c>
      <c r="B202">
        <v>20.02</v>
      </c>
      <c r="C202">
        <v>-15.02</v>
      </c>
      <c r="D202">
        <v>-16.14</v>
      </c>
    </row>
    <row r="203" spans="1:4" x14ac:dyDescent="0.3">
      <c r="A203" s="2">
        <v>27829</v>
      </c>
      <c r="B203">
        <v>19.7</v>
      </c>
      <c r="C203">
        <v>-14.7</v>
      </c>
      <c r="D203">
        <v>-15.82</v>
      </c>
    </row>
    <row r="204" spans="1:4" x14ac:dyDescent="0.3">
      <c r="A204" s="2">
        <v>27834</v>
      </c>
      <c r="B204">
        <v>20.3</v>
      </c>
      <c r="C204">
        <v>-15.3</v>
      </c>
      <c r="D204">
        <v>-16.420000000000002</v>
      </c>
    </row>
    <row r="205" spans="1:4" x14ac:dyDescent="0.3">
      <c r="A205" s="2">
        <v>27839</v>
      </c>
      <c r="B205">
        <v>20.25</v>
      </c>
      <c r="C205">
        <v>-15.25</v>
      </c>
      <c r="D205">
        <v>-16.37</v>
      </c>
    </row>
    <row r="206" spans="1:4" x14ac:dyDescent="0.3">
      <c r="A206" s="2">
        <v>27844</v>
      </c>
      <c r="B206">
        <v>20.149999999999899</v>
      </c>
      <c r="C206">
        <v>-15.15</v>
      </c>
      <c r="D206">
        <v>-16.27</v>
      </c>
    </row>
    <row r="207" spans="1:4" x14ac:dyDescent="0.3">
      <c r="A207" s="2">
        <v>27850</v>
      </c>
      <c r="B207">
        <v>19.91</v>
      </c>
      <c r="C207">
        <v>-14.91</v>
      </c>
      <c r="D207">
        <v>-16.03</v>
      </c>
    </row>
    <row r="208" spans="1:4" x14ac:dyDescent="0.3">
      <c r="A208" s="2">
        <v>27851</v>
      </c>
      <c r="B208">
        <v>20.04</v>
      </c>
      <c r="C208">
        <v>-15.04</v>
      </c>
      <c r="D208">
        <v>-16.16</v>
      </c>
    </row>
    <row r="209" spans="1:4" x14ac:dyDescent="0.3">
      <c r="A209" s="2">
        <v>27912</v>
      </c>
      <c r="B209">
        <v>20.079999999999899</v>
      </c>
      <c r="C209">
        <v>-15.08</v>
      </c>
      <c r="D209">
        <v>-16.2</v>
      </c>
    </row>
    <row r="210" spans="1:4" x14ac:dyDescent="0.3">
      <c r="A210" s="2">
        <v>27926</v>
      </c>
      <c r="B210">
        <v>20.41</v>
      </c>
      <c r="C210">
        <v>-15.41</v>
      </c>
      <c r="D210">
        <v>-16.53</v>
      </c>
    </row>
    <row r="211" spans="1:4" x14ac:dyDescent="0.3">
      <c r="A211" s="2">
        <v>27931</v>
      </c>
      <c r="B211">
        <v>19.13</v>
      </c>
      <c r="C211">
        <v>-14.13</v>
      </c>
      <c r="D211">
        <v>-15.25</v>
      </c>
    </row>
    <row r="212" spans="1:4" x14ac:dyDescent="0.3">
      <c r="A212" s="2">
        <v>27936</v>
      </c>
      <c r="B212">
        <v>19.8</v>
      </c>
      <c r="C212">
        <v>-14.8</v>
      </c>
      <c r="D212">
        <v>-15.92</v>
      </c>
    </row>
    <row r="213" spans="1:4" x14ac:dyDescent="0.3">
      <c r="A213" s="2">
        <v>27942</v>
      </c>
      <c r="B213">
        <v>19.91</v>
      </c>
      <c r="C213">
        <v>-14.91</v>
      </c>
      <c r="D213">
        <v>-16.03</v>
      </c>
    </row>
    <row r="214" spans="1:4" x14ac:dyDescent="0.3">
      <c r="A214" s="2">
        <v>27956</v>
      </c>
      <c r="B214">
        <v>19.260000000000002</v>
      </c>
      <c r="C214">
        <v>-14.26</v>
      </c>
      <c r="D214">
        <v>-15.38</v>
      </c>
    </row>
    <row r="215" spans="1:4" x14ac:dyDescent="0.3">
      <c r="A215" s="2">
        <v>27961</v>
      </c>
      <c r="B215">
        <v>19.52</v>
      </c>
      <c r="C215">
        <v>-14.52</v>
      </c>
      <c r="D215">
        <v>-15.64</v>
      </c>
    </row>
    <row r="216" spans="1:4" x14ac:dyDescent="0.3">
      <c r="A216" s="2">
        <v>27966</v>
      </c>
      <c r="B216">
        <v>20.3</v>
      </c>
      <c r="C216">
        <v>-15.3</v>
      </c>
      <c r="D216">
        <v>-16.420000000000002</v>
      </c>
    </row>
    <row r="217" spans="1:4" x14ac:dyDescent="0.3">
      <c r="A217" s="2">
        <v>27972</v>
      </c>
      <c r="B217">
        <v>19.489999999999899</v>
      </c>
      <c r="C217">
        <v>-14.49</v>
      </c>
      <c r="D217">
        <v>-15.61</v>
      </c>
    </row>
    <row r="218" spans="1:4" x14ac:dyDescent="0.3">
      <c r="A218" s="2">
        <v>27973</v>
      </c>
      <c r="B218">
        <v>19.899999999999899</v>
      </c>
      <c r="C218">
        <v>-14.9</v>
      </c>
      <c r="D218">
        <v>-16.02</v>
      </c>
    </row>
    <row r="219" spans="1:4" x14ac:dyDescent="0.3">
      <c r="A219" s="2">
        <v>27977</v>
      </c>
      <c r="B219">
        <v>19.78</v>
      </c>
      <c r="C219">
        <v>-14.78</v>
      </c>
      <c r="D219">
        <v>-15.9</v>
      </c>
    </row>
    <row r="220" spans="1:4" x14ac:dyDescent="0.3">
      <c r="A220" s="2">
        <v>27982</v>
      </c>
      <c r="B220">
        <v>19.7</v>
      </c>
      <c r="C220">
        <v>-14.7</v>
      </c>
      <c r="D220">
        <v>-15.82</v>
      </c>
    </row>
    <row r="221" spans="1:4" x14ac:dyDescent="0.3">
      <c r="A221" s="2">
        <v>27987</v>
      </c>
      <c r="B221">
        <v>19.71</v>
      </c>
      <c r="C221">
        <v>-14.71</v>
      </c>
      <c r="D221">
        <v>-15.83</v>
      </c>
    </row>
    <row r="222" spans="1:4" x14ac:dyDescent="0.3">
      <c r="A222" s="2">
        <v>27992</v>
      </c>
      <c r="B222">
        <v>19.5</v>
      </c>
      <c r="C222">
        <v>-14.5</v>
      </c>
      <c r="D222">
        <v>-15.62</v>
      </c>
    </row>
    <row r="223" spans="1:4" x14ac:dyDescent="0.3">
      <c r="A223" s="2">
        <v>27997</v>
      </c>
      <c r="B223">
        <v>20.2</v>
      </c>
      <c r="C223">
        <v>-15.2</v>
      </c>
      <c r="D223">
        <v>-16.32</v>
      </c>
    </row>
    <row r="224" spans="1:4" x14ac:dyDescent="0.3">
      <c r="A224" s="2">
        <v>28003</v>
      </c>
      <c r="B224">
        <v>19.82</v>
      </c>
      <c r="C224">
        <v>-14.82</v>
      </c>
      <c r="D224">
        <v>-15.94</v>
      </c>
    </row>
    <row r="225" spans="1:4" x14ac:dyDescent="0.3">
      <c r="A225" s="2">
        <v>28004</v>
      </c>
      <c r="B225">
        <v>19.88</v>
      </c>
      <c r="C225">
        <v>-14.88</v>
      </c>
      <c r="D225">
        <v>-16</v>
      </c>
    </row>
    <row r="226" spans="1:4" x14ac:dyDescent="0.3">
      <c r="A226" s="2">
        <v>28008</v>
      </c>
      <c r="B226">
        <v>19.88</v>
      </c>
      <c r="C226">
        <v>-14.88</v>
      </c>
      <c r="D226">
        <v>-16</v>
      </c>
    </row>
    <row r="227" spans="1:4" x14ac:dyDescent="0.3">
      <c r="A227" s="2">
        <v>28013</v>
      </c>
      <c r="B227">
        <v>19.71</v>
      </c>
      <c r="C227">
        <v>-14.71</v>
      </c>
      <c r="D227">
        <v>-15.83</v>
      </c>
    </row>
    <row r="228" spans="1:4" x14ac:dyDescent="0.3">
      <c r="A228" s="2">
        <v>28018</v>
      </c>
      <c r="B228">
        <v>20.7</v>
      </c>
      <c r="C228">
        <v>-15.7</v>
      </c>
      <c r="D228">
        <v>-16.82</v>
      </c>
    </row>
    <row r="229" spans="1:4" x14ac:dyDescent="0.3">
      <c r="A229" s="2">
        <v>28023</v>
      </c>
      <c r="B229">
        <v>19.43</v>
      </c>
      <c r="C229">
        <v>-14.43</v>
      </c>
      <c r="D229">
        <v>-15.55</v>
      </c>
    </row>
    <row r="230" spans="1:4" x14ac:dyDescent="0.3">
      <c r="A230" s="2">
        <v>28028</v>
      </c>
      <c r="B230">
        <v>19.8</v>
      </c>
      <c r="C230">
        <v>-14.8</v>
      </c>
      <c r="D230">
        <v>-15.92</v>
      </c>
    </row>
    <row r="231" spans="1:4" x14ac:dyDescent="0.3">
      <c r="A231" s="2">
        <v>28033</v>
      </c>
      <c r="B231">
        <v>19.350000000000001</v>
      </c>
      <c r="C231">
        <v>-14.35</v>
      </c>
      <c r="D231">
        <v>-15.47</v>
      </c>
    </row>
    <row r="232" spans="1:4" x14ac:dyDescent="0.3">
      <c r="A232" s="2">
        <v>28034</v>
      </c>
      <c r="B232">
        <v>19.45</v>
      </c>
      <c r="C232">
        <v>-14.45</v>
      </c>
      <c r="D232">
        <v>-15.57</v>
      </c>
    </row>
    <row r="233" spans="1:4" x14ac:dyDescent="0.3">
      <c r="A233" s="2">
        <v>28038</v>
      </c>
      <c r="B233">
        <v>19.55</v>
      </c>
      <c r="C233">
        <v>-14.55</v>
      </c>
      <c r="D233">
        <v>-15.67</v>
      </c>
    </row>
    <row r="234" spans="1:4" x14ac:dyDescent="0.3">
      <c r="A234" s="2">
        <v>28043</v>
      </c>
      <c r="B234">
        <v>19.350000000000001</v>
      </c>
      <c r="C234">
        <v>-14.35</v>
      </c>
      <c r="D234">
        <v>-15.47</v>
      </c>
    </row>
    <row r="235" spans="1:4" x14ac:dyDescent="0.3">
      <c r="A235" s="2">
        <v>28048</v>
      </c>
      <c r="B235">
        <v>19.559999999999899</v>
      </c>
      <c r="C235">
        <v>-14.56</v>
      </c>
      <c r="D235">
        <v>-15.68</v>
      </c>
    </row>
    <row r="236" spans="1:4" x14ac:dyDescent="0.3">
      <c r="A236" s="2">
        <v>28053</v>
      </c>
      <c r="B236">
        <v>19.21</v>
      </c>
      <c r="C236">
        <v>-14.21</v>
      </c>
      <c r="D236">
        <v>-15.33</v>
      </c>
    </row>
    <row r="237" spans="1:4" x14ac:dyDescent="0.3">
      <c r="A237" s="2">
        <v>28058</v>
      </c>
      <c r="B237">
        <v>19.329999999999899</v>
      </c>
      <c r="C237">
        <v>-14.33</v>
      </c>
      <c r="D237">
        <v>-15.45</v>
      </c>
    </row>
    <row r="238" spans="1:4" x14ac:dyDescent="0.3">
      <c r="A238" s="2">
        <v>28064</v>
      </c>
      <c r="B238">
        <v>19.3</v>
      </c>
      <c r="C238">
        <v>-14.3</v>
      </c>
      <c r="D238">
        <v>-15.42</v>
      </c>
    </row>
    <row r="239" spans="1:4" x14ac:dyDescent="0.3">
      <c r="A239" s="2">
        <v>28065</v>
      </c>
      <c r="B239">
        <v>19.420000000000002</v>
      </c>
      <c r="C239">
        <v>-14.42</v>
      </c>
      <c r="D239">
        <v>-15.54</v>
      </c>
    </row>
    <row r="240" spans="1:4" x14ac:dyDescent="0.3">
      <c r="A240" s="2">
        <v>28069</v>
      </c>
      <c r="B240">
        <v>19.63</v>
      </c>
      <c r="C240">
        <v>-14.63</v>
      </c>
      <c r="D240">
        <v>-15.75</v>
      </c>
    </row>
    <row r="241" spans="1:4" x14ac:dyDescent="0.3">
      <c r="A241" s="2">
        <v>28074</v>
      </c>
      <c r="B241">
        <v>19.23</v>
      </c>
      <c r="C241">
        <v>-14.23</v>
      </c>
      <c r="D241">
        <v>-15.35</v>
      </c>
    </row>
    <row r="242" spans="1:4" x14ac:dyDescent="0.3">
      <c r="A242" s="2">
        <v>28079</v>
      </c>
      <c r="B242">
        <v>19.170000000000002</v>
      </c>
      <c r="C242">
        <v>-14.17</v>
      </c>
      <c r="D242">
        <v>-15.29</v>
      </c>
    </row>
    <row r="243" spans="1:4" x14ac:dyDescent="0.3">
      <c r="A243" s="2">
        <v>28084</v>
      </c>
      <c r="B243">
        <v>19.5</v>
      </c>
      <c r="C243">
        <v>-14.5</v>
      </c>
      <c r="D243">
        <v>-15.62</v>
      </c>
    </row>
    <row r="244" spans="1:4" x14ac:dyDescent="0.3">
      <c r="A244" s="2">
        <v>28089</v>
      </c>
      <c r="B244">
        <v>20.11</v>
      </c>
      <c r="C244">
        <v>-15.11</v>
      </c>
      <c r="D244">
        <v>-16.23</v>
      </c>
    </row>
    <row r="245" spans="1:4" x14ac:dyDescent="0.3">
      <c r="A245" s="2">
        <v>28094</v>
      </c>
      <c r="B245">
        <v>19.3</v>
      </c>
      <c r="C245">
        <v>-14.3</v>
      </c>
      <c r="D245">
        <v>-15.42</v>
      </c>
    </row>
    <row r="246" spans="1:4" x14ac:dyDescent="0.3">
      <c r="A246" s="2">
        <v>28095</v>
      </c>
      <c r="B246">
        <v>19.420000000000002</v>
      </c>
      <c r="C246">
        <v>-14.42</v>
      </c>
      <c r="D246">
        <v>-15.54</v>
      </c>
    </row>
    <row r="247" spans="1:4" x14ac:dyDescent="0.3">
      <c r="A247" s="2">
        <v>28099</v>
      </c>
      <c r="B247">
        <v>19.5</v>
      </c>
      <c r="C247">
        <v>-14.5</v>
      </c>
      <c r="D247">
        <v>-15.62</v>
      </c>
    </row>
    <row r="248" spans="1:4" x14ac:dyDescent="0.3">
      <c r="A248" s="2">
        <v>28104</v>
      </c>
      <c r="B248">
        <v>19.61</v>
      </c>
      <c r="C248">
        <v>-14.61</v>
      </c>
      <c r="D248">
        <v>-15.73</v>
      </c>
    </row>
    <row r="249" spans="1:4" x14ac:dyDescent="0.3">
      <c r="A249" s="2">
        <v>28109</v>
      </c>
      <c r="B249">
        <v>19.399999999999899</v>
      </c>
      <c r="C249">
        <v>-14.4</v>
      </c>
      <c r="D249">
        <v>-15.52</v>
      </c>
    </row>
    <row r="250" spans="1:4" x14ac:dyDescent="0.3">
      <c r="A250" s="2">
        <v>28114</v>
      </c>
      <c r="B250">
        <v>19.5</v>
      </c>
      <c r="C250">
        <v>-14.5</v>
      </c>
      <c r="D250">
        <v>-15.62</v>
      </c>
    </row>
    <row r="251" spans="1:4" x14ac:dyDescent="0.3">
      <c r="A251" s="2">
        <v>28119</v>
      </c>
      <c r="B251">
        <v>19.34</v>
      </c>
      <c r="C251">
        <v>-14.34</v>
      </c>
      <c r="D251">
        <v>-15.46</v>
      </c>
    </row>
    <row r="252" spans="1:4" x14ac:dyDescent="0.3">
      <c r="A252" s="2">
        <v>28125</v>
      </c>
      <c r="B252">
        <v>19.510000000000002</v>
      </c>
      <c r="C252">
        <v>-14.51</v>
      </c>
      <c r="D252">
        <v>-15.63</v>
      </c>
    </row>
    <row r="253" spans="1:4" x14ac:dyDescent="0.3">
      <c r="A253" s="2">
        <v>28126</v>
      </c>
      <c r="B253">
        <v>19.73</v>
      </c>
      <c r="C253">
        <v>-14.73</v>
      </c>
      <c r="D253">
        <v>-15.85</v>
      </c>
    </row>
    <row r="254" spans="1:4" x14ac:dyDescent="0.3">
      <c r="A254" s="2">
        <v>28130</v>
      </c>
      <c r="B254">
        <v>19.34</v>
      </c>
      <c r="C254">
        <v>-14.34</v>
      </c>
      <c r="D254">
        <v>-15.46</v>
      </c>
    </row>
    <row r="255" spans="1:4" x14ac:dyDescent="0.3">
      <c r="A255" s="2">
        <v>28135</v>
      </c>
      <c r="B255">
        <v>19.420000000000002</v>
      </c>
      <c r="C255">
        <v>-14.42</v>
      </c>
      <c r="D255">
        <v>-15.54</v>
      </c>
    </row>
    <row r="256" spans="1:4" x14ac:dyDescent="0.3">
      <c r="A256" s="2">
        <v>28140</v>
      </c>
      <c r="B256">
        <v>19.57</v>
      </c>
      <c r="C256">
        <v>-14.57</v>
      </c>
      <c r="D256">
        <v>-15.69</v>
      </c>
    </row>
    <row r="257" spans="1:4" x14ac:dyDescent="0.3">
      <c r="A257" s="2">
        <v>28145</v>
      </c>
      <c r="B257">
        <v>19.96</v>
      </c>
      <c r="C257">
        <v>-14.96</v>
      </c>
      <c r="D257">
        <v>-16.079999999999899</v>
      </c>
    </row>
    <row r="258" spans="1:4" x14ac:dyDescent="0.3">
      <c r="A258" s="2">
        <v>28150</v>
      </c>
      <c r="B258">
        <v>19.809999999999899</v>
      </c>
      <c r="C258">
        <v>-14.81</v>
      </c>
      <c r="D258">
        <v>-15.93</v>
      </c>
    </row>
    <row r="259" spans="1:4" x14ac:dyDescent="0.3">
      <c r="A259" s="2">
        <v>28156</v>
      </c>
      <c r="B259">
        <v>20.71</v>
      </c>
      <c r="C259">
        <v>-15.71</v>
      </c>
      <c r="D259">
        <v>-16.829999999999899</v>
      </c>
    </row>
    <row r="260" spans="1:4" x14ac:dyDescent="0.3">
      <c r="A260" s="2">
        <v>28157</v>
      </c>
      <c r="B260">
        <v>20.7</v>
      </c>
      <c r="C260">
        <v>-15.7</v>
      </c>
      <c r="D260">
        <v>-16.82</v>
      </c>
    </row>
    <row r="261" spans="1:4" x14ac:dyDescent="0.3">
      <c r="A261" s="2">
        <v>28161</v>
      </c>
      <c r="B261">
        <v>20.53</v>
      </c>
      <c r="C261">
        <v>-15.53</v>
      </c>
      <c r="D261">
        <v>-16.649999999999899</v>
      </c>
    </row>
    <row r="262" spans="1:4" x14ac:dyDescent="0.3">
      <c r="A262" s="2">
        <v>28166</v>
      </c>
      <c r="B262">
        <v>21.48</v>
      </c>
      <c r="C262">
        <v>-16.48</v>
      </c>
      <c r="D262">
        <v>-17.600000000000001</v>
      </c>
    </row>
    <row r="263" spans="1:4" x14ac:dyDescent="0.3">
      <c r="A263" s="2">
        <v>28171</v>
      </c>
      <c r="B263">
        <v>20.7</v>
      </c>
      <c r="C263">
        <v>-15.7</v>
      </c>
      <c r="D263">
        <v>-16.82</v>
      </c>
    </row>
    <row r="264" spans="1:4" x14ac:dyDescent="0.3">
      <c r="A264" s="2">
        <v>28176</v>
      </c>
      <c r="B264">
        <v>20.58</v>
      </c>
      <c r="C264">
        <v>-15.58</v>
      </c>
      <c r="D264">
        <v>-16.7</v>
      </c>
    </row>
    <row r="265" spans="1:4" x14ac:dyDescent="0.3">
      <c r="A265" s="2">
        <v>28181</v>
      </c>
      <c r="B265">
        <v>20.64</v>
      </c>
      <c r="C265">
        <v>-15.64</v>
      </c>
      <c r="D265">
        <v>-16.760000000000002</v>
      </c>
    </row>
    <row r="266" spans="1:4" x14ac:dyDescent="0.3">
      <c r="A266" s="2">
        <v>28184</v>
      </c>
      <c r="B266">
        <v>19.760000000000002</v>
      </c>
      <c r="C266">
        <v>-14.76</v>
      </c>
      <c r="D266">
        <v>-15.88</v>
      </c>
    </row>
    <row r="267" spans="1:4" x14ac:dyDescent="0.3">
      <c r="A267" s="2">
        <v>28185</v>
      </c>
      <c r="B267">
        <v>19.850000000000001</v>
      </c>
      <c r="C267">
        <v>-14.85</v>
      </c>
      <c r="D267">
        <v>-15.97</v>
      </c>
    </row>
    <row r="268" spans="1:4" x14ac:dyDescent="0.3">
      <c r="A268" s="2">
        <v>28189</v>
      </c>
      <c r="B268">
        <v>19.88</v>
      </c>
      <c r="C268">
        <v>-14.88</v>
      </c>
      <c r="D268">
        <v>-16</v>
      </c>
    </row>
    <row r="269" spans="1:4" x14ac:dyDescent="0.3">
      <c r="A269" s="2">
        <v>28194</v>
      </c>
      <c r="B269">
        <v>19.87</v>
      </c>
      <c r="C269">
        <v>-14.87</v>
      </c>
      <c r="D269">
        <v>-15.99</v>
      </c>
    </row>
    <row r="270" spans="1:4" x14ac:dyDescent="0.3">
      <c r="A270" s="2">
        <v>28209</v>
      </c>
      <c r="B270">
        <v>19.72</v>
      </c>
      <c r="C270">
        <v>-14.72</v>
      </c>
      <c r="D270">
        <v>-15.84</v>
      </c>
    </row>
    <row r="271" spans="1:4" x14ac:dyDescent="0.3">
      <c r="A271" s="2">
        <v>28215</v>
      </c>
      <c r="B271">
        <v>20.25</v>
      </c>
      <c r="C271">
        <v>-15.25</v>
      </c>
      <c r="D271">
        <v>-16.37</v>
      </c>
    </row>
    <row r="272" spans="1:4" x14ac:dyDescent="0.3">
      <c r="A272" s="2">
        <v>28216</v>
      </c>
      <c r="B272">
        <v>20.29</v>
      </c>
      <c r="C272">
        <v>-15.29</v>
      </c>
      <c r="D272">
        <v>-16.41</v>
      </c>
    </row>
    <row r="273" spans="1:4" x14ac:dyDescent="0.3">
      <c r="A273" s="2">
        <v>28220</v>
      </c>
      <c r="B273">
        <v>19.82</v>
      </c>
      <c r="C273">
        <v>-14.82</v>
      </c>
      <c r="D273">
        <v>-15.94</v>
      </c>
    </row>
    <row r="274" spans="1:4" x14ac:dyDescent="0.3">
      <c r="A274" s="2">
        <v>28225</v>
      </c>
      <c r="B274">
        <v>19.850000000000001</v>
      </c>
      <c r="C274">
        <v>-14.85</v>
      </c>
      <c r="D274">
        <v>-15.97</v>
      </c>
    </row>
    <row r="275" spans="1:4" x14ac:dyDescent="0.3">
      <c r="A275" s="2">
        <v>28230</v>
      </c>
      <c r="B275">
        <v>20.91</v>
      </c>
      <c r="C275">
        <v>-15.91</v>
      </c>
      <c r="D275">
        <v>-17.03</v>
      </c>
    </row>
    <row r="276" spans="1:4" x14ac:dyDescent="0.3">
      <c r="A276" s="2">
        <v>28235</v>
      </c>
      <c r="B276">
        <v>20.7</v>
      </c>
      <c r="C276">
        <v>-15.7</v>
      </c>
      <c r="D276">
        <v>-16.82</v>
      </c>
    </row>
    <row r="277" spans="1:4" x14ac:dyDescent="0.3">
      <c r="A277" s="2">
        <v>28524</v>
      </c>
      <c r="B277">
        <v>20.309999999999899</v>
      </c>
      <c r="C277">
        <v>-15.31</v>
      </c>
      <c r="D277">
        <v>-16.43</v>
      </c>
    </row>
    <row r="278" spans="1:4" x14ac:dyDescent="0.3">
      <c r="A278" s="2">
        <v>28703</v>
      </c>
      <c r="B278">
        <v>20.8</v>
      </c>
      <c r="C278">
        <v>-15.8</v>
      </c>
      <c r="D278">
        <v>-16.920000000000002</v>
      </c>
    </row>
    <row r="279" spans="1:4" x14ac:dyDescent="0.3">
      <c r="A279" s="2">
        <v>28727</v>
      </c>
      <c r="B279">
        <v>22.32</v>
      </c>
      <c r="C279">
        <v>-17.32</v>
      </c>
      <c r="D279">
        <v>-18.440000000000001</v>
      </c>
    </row>
    <row r="280" spans="1:4" x14ac:dyDescent="0.3">
      <c r="A280" s="2">
        <v>28733</v>
      </c>
      <c r="B280">
        <v>22.15</v>
      </c>
      <c r="C280">
        <v>-17.149999999999899</v>
      </c>
      <c r="D280">
        <v>-18.27</v>
      </c>
    </row>
    <row r="281" spans="1:4" x14ac:dyDescent="0.3">
      <c r="A281" s="2">
        <v>28734</v>
      </c>
      <c r="B281">
        <v>22.2</v>
      </c>
      <c r="C281">
        <v>-17.2</v>
      </c>
      <c r="D281">
        <v>-18.32</v>
      </c>
    </row>
    <row r="282" spans="1:4" x14ac:dyDescent="0.3">
      <c r="A282" s="2">
        <v>28738</v>
      </c>
      <c r="B282">
        <v>22.23</v>
      </c>
      <c r="C282">
        <v>-17.23</v>
      </c>
      <c r="D282">
        <v>-18.350000000000001</v>
      </c>
    </row>
    <row r="283" spans="1:4" x14ac:dyDescent="0.3">
      <c r="A283" s="2">
        <v>28743</v>
      </c>
      <c r="B283">
        <v>22.27</v>
      </c>
      <c r="C283">
        <v>-17.27</v>
      </c>
      <c r="D283">
        <v>-18.39</v>
      </c>
    </row>
    <row r="284" spans="1:4" x14ac:dyDescent="0.3">
      <c r="A284" s="2">
        <v>28748</v>
      </c>
      <c r="B284">
        <v>22.09</v>
      </c>
      <c r="C284">
        <v>-17.09</v>
      </c>
      <c r="D284">
        <v>-18.21</v>
      </c>
    </row>
    <row r="285" spans="1:4" x14ac:dyDescent="0.3">
      <c r="A285" s="2">
        <v>28753</v>
      </c>
      <c r="B285">
        <v>22.2</v>
      </c>
      <c r="C285">
        <v>-17.2</v>
      </c>
      <c r="D285">
        <v>-18.32</v>
      </c>
    </row>
    <row r="286" spans="1:4" x14ac:dyDescent="0.3">
      <c r="A286" s="2">
        <v>28758</v>
      </c>
      <c r="B286">
        <v>22.1</v>
      </c>
      <c r="C286">
        <v>-17.100000000000001</v>
      </c>
      <c r="D286">
        <v>-18.22</v>
      </c>
    </row>
    <row r="287" spans="1:4" x14ac:dyDescent="0.3">
      <c r="A287" s="2">
        <v>28763</v>
      </c>
      <c r="B287">
        <v>22.34</v>
      </c>
      <c r="C287">
        <v>-17.34</v>
      </c>
      <c r="D287">
        <v>-18.46</v>
      </c>
    </row>
    <row r="288" spans="1:4" x14ac:dyDescent="0.3">
      <c r="A288" s="2">
        <v>28764</v>
      </c>
      <c r="B288">
        <v>21.81</v>
      </c>
      <c r="C288">
        <v>-16.809999999999899</v>
      </c>
      <c r="D288">
        <v>-17.93</v>
      </c>
    </row>
    <row r="289" spans="1:4" x14ac:dyDescent="0.3">
      <c r="A289" s="2">
        <v>28768</v>
      </c>
      <c r="B289">
        <v>21.99</v>
      </c>
      <c r="C289">
        <v>-16.989999999999899</v>
      </c>
      <c r="D289">
        <v>-18.11</v>
      </c>
    </row>
    <row r="290" spans="1:4" x14ac:dyDescent="0.3">
      <c r="A290" s="2">
        <v>28773</v>
      </c>
      <c r="B290">
        <v>22.11</v>
      </c>
      <c r="C290">
        <v>-17.11</v>
      </c>
      <c r="D290">
        <v>-18.23</v>
      </c>
    </row>
    <row r="291" spans="1:4" x14ac:dyDescent="0.3">
      <c r="A291" s="2">
        <v>28778</v>
      </c>
      <c r="B291">
        <v>22.21</v>
      </c>
      <c r="C291">
        <v>-17.21</v>
      </c>
      <c r="D291">
        <v>-18.329999999999899</v>
      </c>
    </row>
    <row r="292" spans="1:4" x14ac:dyDescent="0.3">
      <c r="A292" s="2">
        <v>28783</v>
      </c>
      <c r="B292">
        <v>22.07</v>
      </c>
      <c r="C292">
        <v>-17.07</v>
      </c>
      <c r="D292">
        <v>-18.190000000000001</v>
      </c>
    </row>
    <row r="293" spans="1:4" x14ac:dyDescent="0.3">
      <c r="A293" s="2">
        <v>28788</v>
      </c>
      <c r="B293">
        <v>21.93</v>
      </c>
      <c r="C293">
        <v>-16.93</v>
      </c>
      <c r="D293">
        <v>-18.05</v>
      </c>
    </row>
    <row r="294" spans="1:4" x14ac:dyDescent="0.3">
      <c r="A294" s="2">
        <v>28794</v>
      </c>
      <c r="B294">
        <v>22.2</v>
      </c>
      <c r="C294">
        <v>-17.2</v>
      </c>
      <c r="D294">
        <v>-18.32</v>
      </c>
    </row>
    <row r="295" spans="1:4" x14ac:dyDescent="0.3">
      <c r="A295" s="2">
        <v>28795</v>
      </c>
      <c r="B295">
        <v>21.13</v>
      </c>
      <c r="C295">
        <v>-16.13</v>
      </c>
      <c r="D295">
        <v>-17.25</v>
      </c>
    </row>
    <row r="296" spans="1:4" x14ac:dyDescent="0.3">
      <c r="A296" s="2">
        <v>28799</v>
      </c>
      <c r="B296">
        <v>22.17</v>
      </c>
      <c r="C296">
        <v>-17.170000000000002</v>
      </c>
      <c r="D296">
        <v>-18.29</v>
      </c>
    </row>
    <row r="297" spans="1:4" x14ac:dyDescent="0.3">
      <c r="A297" s="2">
        <v>28804</v>
      </c>
      <c r="B297">
        <v>22.1</v>
      </c>
      <c r="C297">
        <v>-17.100000000000001</v>
      </c>
      <c r="D297">
        <v>-18.22</v>
      </c>
    </row>
    <row r="298" spans="1:4" x14ac:dyDescent="0.3">
      <c r="A298" s="2">
        <v>28809</v>
      </c>
      <c r="B298">
        <v>22.15</v>
      </c>
      <c r="C298">
        <v>-17.149999999999899</v>
      </c>
      <c r="D298">
        <v>-18.27</v>
      </c>
    </row>
    <row r="299" spans="1:4" x14ac:dyDescent="0.3">
      <c r="A299" s="2">
        <v>28814</v>
      </c>
      <c r="B299">
        <v>22.1</v>
      </c>
      <c r="C299">
        <v>-17.100000000000001</v>
      </c>
      <c r="D299">
        <v>-18.22</v>
      </c>
    </row>
    <row r="300" spans="1:4" x14ac:dyDescent="0.3">
      <c r="A300" s="2">
        <v>28819</v>
      </c>
      <c r="B300">
        <v>22.05</v>
      </c>
      <c r="C300">
        <v>-17.05</v>
      </c>
      <c r="D300">
        <v>-18.170000000000002</v>
      </c>
    </row>
    <row r="301" spans="1:4" x14ac:dyDescent="0.3">
      <c r="A301" s="2">
        <v>28824</v>
      </c>
      <c r="B301">
        <v>21.9</v>
      </c>
      <c r="C301">
        <v>-16.899999999999899</v>
      </c>
      <c r="D301">
        <v>-18.02</v>
      </c>
    </row>
    <row r="302" spans="1:4" x14ac:dyDescent="0.3">
      <c r="A302" s="2">
        <v>28825</v>
      </c>
      <c r="B302">
        <v>21.63</v>
      </c>
      <c r="C302">
        <v>-16.63</v>
      </c>
      <c r="D302">
        <v>-17.75</v>
      </c>
    </row>
    <row r="303" spans="1:4" x14ac:dyDescent="0.3">
      <c r="A303" s="2">
        <v>28829</v>
      </c>
      <c r="B303">
        <v>21.9</v>
      </c>
      <c r="C303">
        <v>-16.899999999999899</v>
      </c>
      <c r="D303">
        <v>-18.02</v>
      </c>
    </row>
    <row r="304" spans="1:4" x14ac:dyDescent="0.3">
      <c r="A304" s="2">
        <v>28834</v>
      </c>
      <c r="B304">
        <v>21.99</v>
      </c>
      <c r="C304">
        <v>-16.989999999999899</v>
      </c>
      <c r="D304">
        <v>-18.11</v>
      </c>
    </row>
    <row r="305" spans="1:4" x14ac:dyDescent="0.3">
      <c r="A305" s="2">
        <v>28839</v>
      </c>
      <c r="B305">
        <v>21.88</v>
      </c>
      <c r="C305">
        <v>-16.88</v>
      </c>
      <c r="D305">
        <v>-18</v>
      </c>
    </row>
    <row r="306" spans="1:4" x14ac:dyDescent="0.3">
      <c r="A306" s="2">
        <v>28844</v>
      </c>
      <c r="B306">
        <v>21.72</v>
      </c>
      <c r="C306">
        <v>-16.72</v>
      </c>
      <c r="D306">
        <v>-17.84</v>
      </c>
    </row>
    <row r="307" spans="1:4" x14ac:dyDescent="0.3">
      <c r="A307" s="2">
        <v>28849</v>
      </c>
      <c r="B307">
        <v>21.9</v>
      </c>
      <c r="C307">
        <v>-16.899999999999899</v>
      </c>
      <c r="D307">
        <v>-18.02</v>
      </c>
    </row>
    <row r="308" spans="1:4" x14ac:dyDescent="0.3">
      <c r="A308" s="2">
        <v>28855</v>
      </c>
      <c r="B308">
        <v>21.95</v>
      </c>
      <c r="C308">
        <v>-16.95</v>
      </c>
      <c r="D308">
        <v>-18.07</v>
      </c>
    </row>
    <row r="309" spans="1:4" x14ac:dyDescent="0.3">
      <c r="A309" s="2">
        <v>28856</v>
      </c>
      <c r="B309">
        <v>21.87</v>
      </c>
      <c r="C309">
        <v>-16.87</v>
      </c>
      <c r="D309">
        <v>-17.989999999999899</v>
      </c>
    </row>
    <row r="310" spans="1:4" x14ac:dyDescent="0.3">
      <c r="A310" s="2">
        <v>28860</v>
      </c>
      <c r="B310">
        <v>21.97</v>
      </c>
      <c r="C310">
        <v>-16.97</v>
      </c>
      <c r="D310">
        <v>-18.09</v>
      </c>
    </row>
    <row r="311" spans="1:4" x14ac:dyDescent="0.3">
      <c r="A311" s="2">
        <v>28865</v>
      </c>
      <c r="B311">
        <v>21.92</v>
      </c>
      <c r="C311">
        <v>-16.920000000000002</v>
      </c>
      <c r="D311">
        <v>-18.04</v>
      </c>
    </row>
    <row r="312" spans="1:4" x14ac:dyDescent="0.3">
      <c r="A312" s="2">
        <v>28870</v>
      </c>
      <c r="B312">
        <v>22.03</v>
      </c>
      <c r="C312">
        <v>-17.03</v>
      </c>
      <c r="D312">
        <v>-18.149999999999899</v>
      </c>
    </row>
    <row r="313" spans="1:4" x14ac:dyDescent="0.3">
      <c r="A313" s="2">
        <v>28875</v>
      </c>
      <c r="B313">
        <v>21.65</v>
      </c>
      <c r="C313">
        <v>-16.649999999999899</v>
      </c>
      <c r="D313">
        <v>-17.77</v>
      </c>
    </row>
    <row r="314" spans="1:4" x14ac:dyDescent="0.3">
      <c r="A314" s="2">
        <v>28880</v>
      </c>
      <c r="B314">
        <v>21.62</v>
      </c>
      <c r="C314">
        <v>-16.62</v>
      </c>
      <c r="D314">
        <v>-17.739999999999899</v>
      </c>
    </row>
    <row r="315" spans="1:4" x14ac:dyDescent="0.3">
      <c r="A315" s="2">
        <v>28886</v>
      </c>
      <c r="B315">
        <v>21.71</v>
      </c>
      <c r="C315">
        <v>-16.71</v>
      </c>
      <c r="D315">
        <v>-17.829999999999899</v>
      </c>
    </row>
    <row r="316" spans="1:4" x14ac:dyDescent="0.3">
      <c r="A316" s="2">
        <v>28887</v>
      </c>
      <c r="B316">
        <v>21.92</v>
      </c>
      <c r="C316">
        <v>-16.920000000000002</v>
      </c>
      <c r="D316">
        <v>-18.04</v>
      </c>
    </row>
    <row r="317" spans="1:4" x14ac:dyDescent="0.3">
      <c r="A317" s="2">
        <v>28891</v>
      </c>
      <c r="B317">
        <v>21.78</v>
      </c>
      <c r="C317">
        <v>-16.78</v>
      </c>
      <c r="D317">
        <v>-17.899999999999899</v>
      </c>
    </row>
    <row r="318" spans="1:4" x14ac:dyDescent="0.3">
      <c r="A318" s="2">
        <v>28896</v>
      </c>
      <c r="B318">
        <v>22.02</v>
      </c>
      <c r="C318">
        <v>-17.02</v>
      </c>
      <c r="D318">
        <v>-18.14</v>
      </c>
    </row>
    <row r="319" spans="1:4" x14ac:dyDescent="0.3">
      <c r="A319" s="2">
        <v>28901</v>
      </c>
      <c r="B319">
        <v>22.13</v>
      </c>
      <c r="C319">
        <v>-17.13</v>
      </c>
      <c r="D319">
        <v>-18.25</v>
      </c>
    </row>
    <row r="320" spans="1:4" x14ac:dyDescent="0.3">
      <c r="A320" s="2">
        <v>28906</v>
      </c>
      <c r="B320">
        <v>22.01</v>
      </c>
      <c r="C320">
        <v>-17.010000000000002</v>
      </c>
      <c r="D320">
        <v>-18.13</v>
      </c>
    </row>
    <row r="321" spans="1:4" x14ac:dyDescent="0.3">
      <c r="A321" s="2">
        <v>28911</v>
      </c>
      <c r="B321">
        <v>21.62</v>
      </c>
      <c r="C321">
        <v>-16.62</v>
      </c>
      <c r="D321">
        <v>-17.739999999999899</v>
      </c>
    </row>
    <row r="322" spans="1:4" x14ac:dyDescent="0.3">
      <c r="A322" s="2">
        <v>28914</v>
      </c>
      <c r="B322">
        <v>21.87</v>
      </c>
      <c r="C322">
        <v>-16.87</v>
      </c>
      <c r="D322">
        <v>-17.989999999999899</v>
      </c>
    </row>
    <row r="323" spans="1:4" x14ac:dyDescent="0.3">
      <c r="A323" s="2">
        <v>28915</v>
      </c>
      <c r="B323">
        <v>21.92</v>
      </c>
      <c r="C323">
        <v>-16.920000000000002</v>
      </c>
      <c r="D323">
        <v>-18.04</v>
      </c>
    </row>
    <row r="324" spans="1:4" x14ac:dyDescent="0.3">
      <c r="A324" s="2">
        <v>28919</v>
      </c>
      <c r="B324">
        <v>21.75</v>
      </c>
      <c r="C324">
        <v>-16.75</v>
      </c>
      <c r="D324">
        <v>-17.87</v>
      </c>
    </row>
    <row r="325" spans="1:4" x14ac:dyDescent="0.3">
      <c r="A325" s="2">
        <v>28924</v>
      </c>
      <c r="B325">
        <v>21.88</v>
      </c>
      <c r="C325">
        <v>-16.88</v>
      </c>
      <c r="D325">
        <v>-18</v>
      </c>
    </row>
    <row r="326" spans="1:4" x14ac:dyDescent="0.3">
      <c r="A326" s="2">
        <v>28929</v>
      </c>
      <c r="B326">
        <v>21.95</v>
      </c>
      <c r="C326">
        <v>-16.95</v>
      </c>
      <c r="D326">
        <v>-18.07</v>
      </c>
    </row>
    <row r="327" spans="1:4" x14ac:dyDescent="0.3">
      <c r="A327" s="2">
        <v>28934</v>
      </c>
      <c r="B327">
        <v>21.93</v>
      </c>
      <c r="C327">
        <v>-16.93</v>
      </c>
      <c r="D327">
        <v>-18.05</v>
      </c>
    </row>
    <row r="328" spans="1:4" x14ac:dyDescent="0.3">
      <c r="A328" s="2">
        <v>28939</v>
      </c>
      <c r="B328">
        <v>21.76</v>
      </c>
      <c r="C328">
        <v>-16.760000000000002</v>
      </c>
      <c r="D328">
        <v>-17.88</v>
      </c>
    </row>
    <row r="329" spans="1:4" x14ac:dyDescent="0.3">
      <c r="A329" s="2">
        <v>28945</v>
      </c>
      <c r="B329">
        <v>22.02</v>
      </c>
      <c r="C329">
        <v>-17.02</v>
      </c>
      <c r="D329">
        <v>-18.14</v>
      </c>
    </row>
    <row r="330" spans="1:4" x14ac:dyDescent="0.3">
      <c r="A330" s="2">
        <v>28946</v>
      </c>
      <c r="B330">
        <v>21.91</v>
      </c>
      <c r="C330">
        <v>-16.91</v>
      </c>
      <c r="D330">
        <v>-18.03</v>
      </c>
    </row>
    <row r="331" spans="1:4" x14ac:dyDescent="0.3">
      <c r="A331" s="2">
        <v>28947</v>
      </c>
      <c r="B331">
        <v>20.6</v>
      </c>
      <c r="C331">
        <v>-15.6</v>
      </c>
      <c r="D331">
        <v>-16.72</v>
      </c>
    </row>
    <row r="332" spans="1:4" x14ac:dyDescent="0.3">
      <c r="A332" s="2">
        <v>28950</v>
      </c>
      <c r="B332">
        <v>21.74</v>
      </c>
      <c r="C332">
        <v>-16.739999999999899</v>
      </c>
      <c r="D332">
        <v>-17.86</v>
      </c>
    </row>
    <row r="333" spans="1:4" x14ac:dyDescent="0.3">
      <c r="A333" s="2">
        <v>28955</v>
      </c>
      <c r="B333">
        <v>21.82</v>
      </c>
      <c r="C333">
        <v>-16.82</v>
      </c>
      <c r="D333">
        <v>-17.940000000000001</v>
      </c>
    </row>
    <row r="334" spans="1:4" x14ac:dyDescent="0.3">
      <c r="A334" s="2">
        <v>28960</v>
      </c>
      <c r="B334">
        <v>21.97</v>
      </c>
      <c r="C334">
        <v>-16.97</v>
      </c>
      <c r="D334">
        <v>-18.09</v>
      </c>
    </row>
    <row r="335" spans="1:4" x14ac:dyDescent="0.3">
      <c r="A335" s="2">
        <v>28965</v>
      </c>
      <c r="B335">
        <v>22.01</v>
      </c>
      <c r="C335">
        <v>-17.010000000000002</v>
      </c>
      <c r="D335">
        <v>-18.13</v>
      </c>
    </row>
    <row r="336" spans="1:4" x14ac:dyDescent="0.3">
      <c r="A336" s="2">
        <v>28970</v>
      </c>
      <c r="B336">
        <v>22.11</v>
      </c>
      <c r="C336">
        <v>-17.11</v>
      </c>
      <c r="D336">
        <v>-18.23</v>
      </c>
    </row>
    <row r="337" spans="1:4" x14ac:dyDescent="0.3">
      <c r="A337" s="2">
        <v>28975</v>
      </c>
      <c r="B337">
        <v>22.13</v>
      </c>
      <c r="C337">
        <v>-17.13</v>
      </c>
      <c r="D337">
        <v>-18.25</v>
      </c>
    </row>
    <row r="338" spans="1:4" x14ac:dyDescent="0.3">
      <c r="A338" s="2">
        <v>28976</v>
      </c>
      <c r="B338">
        <v>22.11</v>
      </c>
      <c r="C338">
        <v>-17.11</v>
      </c>
      <c r="D338">
        <v>-18.23</v>
      </c>
    </row>
    <row r="339" spans="1:4" x14ac:dyDescent="0.3">
      <c r="A339" s="2">
        <v>28977</v>
      </c>
      <c r="B339">
        <v>21.77</v>
      </c>
      <c r="C339">
        <v>-16.77</v>
      </c>
      <c r="D339">
        <v>-17.89</v>
      </c>
    </row>
    <row r="340" spans="1:4" x14ac:dyDescent="0.3">
      <c r="A340" s="2">
        <v>29004</v>
      </c>
      <c r="B340">
        <v>21.62</v>
      </c>
      <c r="C340">
        <v>-16.62</v>
      </c>
      <c r="D340">
        <v>-17.739999999999899</v>
      </c>
    </row>
    <row r="341" spans="1:4" x14ac:dyDescent="0.3">
      <c r="A341" s="2">
        <v>29292</v>
      </c>
      <c r="B341">
        <v>21.43</v>
      </c>
      <c r="C341">
        <v>-16.43</v>
      </c>
      <c r="D341">
        <v>-17.55</v>
      </c>
    </row>
    <row r="342" spans="1:4" x14ac:dyDescent="0.3">
      <c r="A342" s="2">
        <v>29332</v>
      </c>
      <c r="B342">
        <v>22.13</v>
      </c>
      <c r="C342">
        <v>-17.13</v>
      </c>
      <c r="D342">
        <v>-18.25</v>
      </c>
    </row>
    <row r="343" spans="1:4" x14ac:dyDescent="0.3">
      <c r="A343" s="2">
        <v>29374</v>
      </c>
      <c r="B343">
        <v>23.13</v>
      </c>
      <c r="C343">
        <v>-18.13</v>
      </c>
      <c r="D343">
        <v>-19.25</v>
      </c>
    </row>
    <row r="344" spans="1:4" x14ac:dyDescent="0.3">
      <c r="A344" s="2">
        <v>29384</v>
      </c>
      <c r="B344">
        <v>22.33</v>
      </c>
      <c r="C344">
        <v>-17.329999999999899</v>
      </c>
      <c r="D344">
        <v>-18.45</v>
      </c>
    </row>
    <row r="345" spans="1:4" x14ac:dyDescent="0.3">
      <c r="A345" s="2">
        <v>29419</v>
      </c>
      <c r="B345">
        <v>21.03</v>
      </c>
      <c r="C345">
        <v>-16.03</v>
      </c>
      <c r="D345">
        <v>-17.149999999999899</v>
      </c>
    </row>
    <row r="346" spans="1:4" x14ac:dyDescent="0.3">
      <c r="A346" s="2">
        <v>29458</v>
      </c>
      <c r="B346">
        <v>24.38</v>
      </c>
      <c r="C346">
        <v>-19.38</v>
      </c>
      <c r="D346">
        <v>-20.5</v>
      </c>
    </row>
    <row r="347" spans="1:4" x14ac:dyDescent="0.3">
      <c r="A347" s="2">
        <v>29514</v>
      </c>
      <c r="B347">
        <v>23.73</v>
      </c>
      <c r="C347">
        <v>-18.73</v>
      </c>
      <c r="D347">
        <v>-19.850000000000001</v>
      </c>
    </row>
    <row r="348" spans="1:4" x14ac:dyDescent="0.3">
      <c r="A348" s="2">
        <v>29543</v>
      </c>
      <c r="B348">
        <v>23.18</v>
      </c>
      <c r="C348">
        <v>-18.18</v>
      </c>
      <c r="D348">
        <v>-19.3</v>
      </c>
    </row>
    <row r="349" spans="1:4" x14ac:dyDescent="0.3">
      <c r="A349" s="2">
        <v>29557</v>
      </c>
      <c r="B349">
        <v>23.23</v>
      </c>
      <c r="C349">
        <v>-18.23</v>
      </c>
      <c r="D349">
        <v>-19.350000000000001</v>
      </c>
    </row>
    <row r="350" spans="1:4" x14ac:dyDescent="0.3">
      <c r="A350" s="2">
        <v>29712</v>
      </c>
      <c r="B350">
        <v>23.63</v>
      </c>
      <c r="C350">
        <v>-18.63</v>
      </c>
      <c r="D350">
        <v>-19.75</v>
      </c>
    </row>
    <row r="351" spans="1:4" x14ac:dyDescent="0.3">
      <c r="A351" s="2">
        <v>29725</v>
      </c>
      <c r="B351">
        <v>23.78</v>
      </c>
      <c r="C351">
        <v>-18.78</v>
      </c>
      <c r="D351">
        <v>-19.899999999999899</v>
      </c>
    </row>
    <row r="352" spans="1:4" x14ac:dyDescent="0.3">
      <c r="A352" s="2">
        <v>29747</v>
      </c>
      <c r="B352">
        <v>23.73</v>
      </c>
      <c r="C352">
        <v>-18.73</v>
      </c>
      <c r="D352">
        <v>-19.850000000000001</v>
      </c>
    </row>
    <row r="353" spans="1:4" x14ac:dyDescent="0.3">
      <c r="A353" s="2">
        <v>29781</v>
      </c>
      <c r="B353">
        <v>25.84</v>
      </c>
      <c r="C353">
        <v>-20.84</v>
      </c>
      <c r="D353">
        <v>-21.96</v>
      </c>
    </row>
    <row r="354" spans="1:4" x14ac:dyDescent="0.3">
      <c r="A354" s="2">
        <v>29817</v>
      </c>
      <c r="B354">
        <v>24.23</v>
      </c>
      <c r="C354">
        <v>-19.23</v>
      </c>
      <c r="D354">
        <v>-20.350000000000001</v>
      </c>
    </row>
    <row r="355" spans="1:4" x14ac:dyDescent="0.3">
      <c r="A355" s="2">
        <v>29844</v>
      </c>
      <c r="B355">
        <v>24.63</v>
      </c>
      <c r="C355">
        <v>-19.63</v>
      </c>
      <c r="D355">
        <v>-20.75</v>
      </c>
    </row>
    <row r="356" spans="1:4" x14ac:dyDescent="0.3">
      <c r="A356" s="2">
        <v>29864</v>
      </c>
      <c r="B356">
        <v>25.08</v>
      </c>
      <c r="C356">
        <v>-20.079999999999899</v>
      </c>
      <c r="D356">
        <v>-21.2</v>
      </c>
    </row>
    <row r="357" spans="1:4" x14ac:dyDescent="0.3">
      <c r="A357" s="2">
        <v>30005</v>
      </c>
      <c r="B357">
        <v>23.98</v>
      </c>
      <c r="C357">
        <v>-18.98</v>
      </c>
      <c r="D357">
        <v>-20.100000000000001</v>
      </c>
    </row>
    <row r="358" spans="1:4" x14ac:dyDescent="0.3">
      <c r="A358" s="2">
        <v>30032</v>
      </c>
      <c r="B358">
        <v>24.05</v>
      </c>
      <c r="C358">
        <v>-19.05</v>
      </c>
      <c r="D358">
        <v>-20.170000000000002</v>
      </c>
    </row>
    <row r="359" spans="1:4" x14ac:dyDescent="0.3">
      <c r="A359" s="2">
        <v>30069</v>
      </c>
      <c r="B359">
        <v>24.87</v>
      </c>
      <c r="C359">
        <v>-19.87</v>
      </c>
      <c r="D359">
        <v>-20.99</v>
      </c>
    </row>
    <row r="360" spans="1:4" x14ac:dyDescent="0.3">
      <c r="A360" s="2">
        <v>30091</v>
      </c>
      <c r="B360">
        <v>24.97</v>
      </c>
      <c r="C360">
        <v>-19.97</v>
      </c>
      <c r="D360">
        <v>-21.09</v>
      </c>
    </row>
    <row r="361" spans="1:4" x14ac:dyDescent="0.3">
      <c r="A361" s="2">
        <v>30105</v>
      </c>
      <c r="B361">
        <v>25.43</v>
      </c>
      <c r="C361">
        <v>-20.43</v>
      </c>
      <c r="D361">
        <v>-21.55</v>
      </c>
    </row>
    <row r="362" spans="1:4" x14ac:dyDescent="0.3">
      <c r="A362" s="2">
        <v>30153</v>
      </c>
      <c r="B362">
        <v>24.89</v>
      </c>
      <c r="C362">
        <v>-19.89</v>
      </c>
      <c r="D362">
        <v>-21.01</v>
      </c>
    </row>
    <row r="363" spans="1:4" x14ac:dyDescent="0.3">
      <c r="A363" s="2">
        <v>30264</v>
      </c>
      <c r="B363">
        <v>25.5</v>
      </c>
      <c r="C363">
        <v>-20.5</v>
      </c>
      <c r="D363">
        <v>-21.62</v>
      </c>
    </row>
    <row r="364" spans="1:4" x14ac:dyDescent="0.3">
      <c r="A364" s="2">
        <v>30335</v>
      </c>
      <c r="B364">
        <v>25.46</v>
      </c>
      <c r="C364">
        <v>-20.46</v>
      </c>
      <c r="D364">
        <v>-21.58</v>
      </c>
    </row>
    <row r="365" spans="1:4" x14ac:dyDescent="0.3">
      <c r="A365" s="2">
        <v>30412</v>
      </c>
      <c r="B365">
        <v>25.28</v>
      </c>
      <c r="C365">
        <v>-20.28</v>
      </c>
      <c r="D365">
        <v>-21.4</v>
      </c>
    </row>
    <row r="366" spans="1:4" x14ac:dyDescent="0.3">
      <c r="A366" s="2">
        <v>30518</v>
      </c>
      <c r="B366">
        <v>26.11</v>
      </c>
      <c r="C366">
        <v>-21.11</v>
      </c>
      <c r="D366">
        <v>-22.23</v>
      </c>
    </row>
    <row r="367" spans="1:4" x14ac:dyDescent="0.3">
      <c r="A367" s="2">
        <v>30552</v>
      </c>
      <c r="B367">
        <v>27.31</v>
      </c>
      <c r="C367">
        <v>-22.31</v>
      </c>
      <c r="D367">
        <v>-23.43</v>
      </c>
    </row>
    <row r="368" spans="1:4" x14ac:dyDescent="0.3">
      <c r="A368" s="2">
        <v>30715</v>
      </c>
      <c r="B368">
        <v>25.98</v>
      </c>
      <c r="C368">
        <v>-20.98</v>
      </c>
      <c r="D368">
        <v>-22.1</v>
      </c>
    </row>
    <row r="369" spans="1:4" x14ac:dyDescent="0.3">
      <c r="A369" s="2">
        <v>30755</v>
      </c>
      <c r="B369">
        <v>25.23</v>
      </c>
      <c r="C369">
        <v>-20.23</v>
      </c>
      <c r="D369">
        <v>-21.35</v>
      </c>
    </row>
    <row r="370" spans="1:4" x14ac:dyDescent="0.3">
      <c r="A370" s="2">
        <v>30839</v>
      </c>
      <c r="B370">
        <v>26.58</v>
      </c>
      <c r="C370">
        <v>-21.58</v>
      </c>
      <c r="D370">
        <v>-22.7</v>
      </c>
    </row>
    <row r="371" spans="1:4" x14ac:dyDescent="0.3">
      <c r="A371" s="2">
        <v>30870</v>
      </c>
      <c r="B371">
        <v>26.13</v>
      </c>
      <c r="C371">
        <v>-21.13</v>
      </c>
      <c r="D371">
        <v>-22.25</v>
      </c>
    </row>
    <row r="372" spans="1:4" x14ac:dyDescent="0.3">
      <c r="A372" s="2">
        <v>30895</v>
      </c>
      <c r="B372">
        <v>27.53</v>
      </c>
      <c r="C372">
        <v>-22.53</v>
      </c>
      <c r="D372">
        <v>-23.65</v>
      </c>
    </row>
    <row r="373" spans="1:4" x14ac:dyDescent="0.3">
      <c r="A373" s="2">
        <v>31133</v>
      </c>
      <c r="B373">
        <v>26.98</v>
      </c>
      <c r="C373">
        <v>-21.98</v>
      </c>
      <c r="D373">
        <v>-23.1</v>
      </c>
    </row>
    <row r="374" spans="1:4" x14ac:dyDescent="0.3">
      <c r="A374" s="2">
        <v>31209</v>
      </c>
      <c r="B374">
        <v>27.11</v>
      </c>
      <c r="C374">
        <v>-22.11</v>
      </c>
      <c r="D374">
        <v>-23.23</v>
      </c>
    </row>
    <row r="375" spans="1:4" x14ac:dyDescent="0.3">
      <c r="A375" s="2">
        <v>31236</v>
      </c>
      <c r="B375">
        <v>27.97</v>
      </c>
      <c r="C375">
        <v>-22.97</v>
      </c>
      <c r="D375">
        <v>-24.09</v>
      </c>
    </row>
    <row r="376" spans="1:4" x14ac:dyDescent="0.3">
      <c r="A376" s="2">
        <v>31278</v>
      </c>
      <c r="B376">
        <v>27.58</v>
      </c>
      <c r="C376">
        <v>-22.58</v>
      </c>
      <c r="D376">
        <v>-23.7</v>
      </c>
    </row>
    <row r="377" spans="1:4" x14ac:dyDescent="0.3">
      <c r="A377" s="2">
        <v>31322</v>
      </c>
      <c r="B377">
        <v>27.1</v>
      </c>
      <c r="C377">
        <v>-22.1</v>
      </c>
      <c r="D377">
        <v>-23.22</v>
      </c>
    </row>
    <row r="378" spans="1:4" x14ac:dyDescent="0.3">
      <c r="A378" s="2">
        <v>31369</v>
      </c>
      <c r="B378">
        <v>27.61</v>
      </c>
      <c r="C378">
        <v>-22.61</v>
      </c>
      <c r="D378">
        <v>-23.73</v>
      </c>
    </row>
    <row r="379" spans="1:4" x14ac:dyDescent="0.3">
      <c r="A379" s="2">
        <v>31421</v>
      </c>
      <c r="B379">
        <v>27</v>
      </c>
      <c r="C379">
        <v>-22</v>
      </c>
      <c r="D379">
        <v>-23.12</v>
      </c>
    </row>
    <row r="380" spans="1:4" x14ac:dyDescent="0.3">
      <c r="A380" s="2">
        <v>31464</v>
      </c>
      <c r="B380">
        <v>26.44</v>
      </c>
      <c r="C380">
        <v>-21.44</v>
      </c>
      <c r="D380">
        <v>-22.56</v>
      </c>
    </row>
    <row r="381" spans="1:4" x14ac:dyDescent="0.3">
      <c r="A381" s="2">
        <v>31524</v>
      </c>
      <c r="B381">
        <v>26.83</v>
      </c>
      <c r="C381">
        <v>-21.83</v>
      </c>
      <c r="D381">
        <v>-22.95</v>
      </c>
    </row>
    <row r="382" spans="1:4" x14ac:dyDescent="0.3">
      <c r="A382" s="2">
        <v>31610</v>
      </c>
      <c r="B382">
        <v>28.77</v>
      </c>
      <c r="C382">
        <v>-23.77</v>
      </c>
      <c r="D382">
        <v>-24.89</v>
      </c>
    </row>
    <row r="383" spans="1:4" x14ac:dyDescent="0.3">
      <c r="A383" s="2">
        <v>31636</v>
      </c>
      <c r="B383">
        <v>28.44</v>
      </c>
      <c r="C383">
        <v>-23.44</v>
      </c>
      <c r="D383">
        <v>-24.56</v>
      </c>
    </row>
    <row r="384" spans="1:4" x14ac:dyDescent="0.3">
      <c r="A384" s="2">
        <v>31687</v>
      </c>
      <c r="B384">
        <v>27.93</v>
      </c>
      <c r="C384">
        <v>-22.93</v>
      </c>
      <c r="D384">
        <v>-24.05</v>
      </c>
    </row>
    <row r="385" spans="1:4" x14ac:dyDescent="0.3">
      <c r="A385" s="2">
        <v>31736</v>
      </c>
      <c r="B385">
        <v>28.42</v>
      </c>
      <c r="C385">
        <v>-23.42</v>
      </c>
      <c r="D385">
        <v>-24.54</v>
      </c>
    </row>
    <row r="386" spans="1:4" x14ac:dyDescent="0.3">
      <c r="A386" s="2">
        <v>31791</v>
      </c>
      <c r="B386">
        <v>27.67</v>
      </c>
      <c r="C386">
        <v>-22.67</v>
      </c>
      <c r="D386">
        <v>-23.79</v>
      </c>
    </row>
    <row r="387" spans="1:4" x14ac:dyDescent="0.3">
      <c r="A387" s="2">
        <v>31846</v>
      </c>
      <c r="B387">
        <v>27.65</v>
      </c>
      <c r="C387">
        <v>-22.65</v>
      </c>
      <c r="D387">
        <v>-23.77</v>
      </c>
    </row>
    <row r="388" spans="1:4" x14ac:dyDescent="0.3">
      <c r="A388" s="2">
        <v>31901</v>
      </c>
      <c r="B388">
        <v>28.4</v>
      </c>
      <c r="C388">
        <v>-23.4</v>
      </c>
      <c r="D388">
        <v>-24.52</v>
      </c>
    </row>
    <row r="389" spans="1:4" x14ac:dyDescent="0.3">
      <c r="A389" s="2">
        <v>31950</v>
      </c>
      <c r="B389">
        <v>28.12</v>
      </c>
      <c r="C389">
        <v>-23.12</v>
      </c>
      <c r="D389">
        <v>-24.24</v>
      </c>
    </row>
    <row r="390" spans="1:4" x14ac:dyDescent="0.3">
      <c r="A390" s="2">
        <v>31999</v>
      </c>
      <c r="B390">
        <v>29</v>
      </c>
      <c r="C390">
        <v>-24</v>
      </c>
      <c r="D390">
        <v>-25.12</v>
      </c>
    </row>
    <row r="391" spans="1:4" x14ac:dyDescent="0.3">
      <c r="A391" s="2">
        <v>32094</v>
      </c>
      <c r="B391">
        <v>29.89</v>
      </c>
      <c r="C391">
        <v>-24.89</v>
      </c>
      <c r="D391">
        <v>-26.01</v>
      </c>
    </row>
    <row r="392" spans="1:4" x14ac:dyDescent="0.3">
      <c r="A392" s="2">
        <v>32154</v>
      </c>
      <c r="B392">
        <v>30.25</v>
      </c>
      <c r="C392">
        <v>-25.25</v>
      </c>
      <c r="D392">
        <v>-26.37</v>
      </c>
    </row>
    <row r="393" spans="1:4" x14ac:dyDescent="0.3">
      <c r="A393" s="2">
        <v>32206</v>
      </c>
      <c r="B393">
        <v>29.41</v>
      </c>
      <c r="C393">
        <v>-24.41</v>
      </c>
      <c r="D393">
        <v>-25.53</v>
      </c>
    </row>
    <row r="394" spans="1:4" x14ac:dyDescent="0.3">
      <c r="A394" s="2">
        <v>32273</v>
      </c>
      <c r="B394">
        <v>29.67</v>
      </c>
      <c r="C394">
        <v>-24.67</v>
      </c>
      <c r="D394">
        <v>-25.79</v>
      </c>
    </row>
    <row r="395" spans="1:4" x14ac:dyDescent="0.3">
      <c r="A395" s="2">
        <v>32308</v>
      </c>
      <c r="B395">
        <v>30.44</v>
      </c>
      <c r="C395">
        <v>-25.44</v>
      </c>
      <c r="D395">
        <v>-26.56</v>
      </c>
    </row>
    <row r="396" spans="1:4" x14ac:dyDescent="0.3">
      <c r="A396" s="2">
        <v>32353</v>
      </c>
      <c r="B396">
        <v>31.29</v>
      </c>
      <c r="C396">
        <v>-26.29</v>
      </c>
      <c r="D396">
        <v>-27.41</v>
      </c>
    </row>
    <row r="397" spans="1:4" x14ac:dyDescent="0.3">
      <c r="A397" s="2">
        <v>32407</v>
      </c>
      <c r="B397">
        <v>31.4</v>
      </c>
      <c r="C397">
        <v>-26.4</v>
      </c>
      <c r="D397">
        <v>-27.52</v>
      </c>
    </row>
    <row r="398" spans="1:4" x14ac:dyDescent="0.3">
      <c r="A398" s="2">
        <v>32462</v>
      </c>
      <c r="B398">
        <v>31.68</v>
      </c>
      <c r="C398">
        <v>-26.68</v>
      </c>
      <c r="D398">
        <v>-27.8</v>
      </c>
    </row>
    <row r="399" spans="1:4" x14ac:dyDescent="0.3">
      <c r="A399" s="2">
        <v>32518</v>
      </c>
      <c r="B399">
        <v>31.2</v>
      </c>
      <c r="C399">
        <v>-26.2</v>
      </c>
      <c r="D399">
        <v>-27.32</v>
      </c>
    </row>
    <row r="400" spans="1:4" x14ac:dyDescent="0.3">
      <c r="A400" s="2">
        <v>32566</v>
      </c>
      <c r="B400">
        <v>31.28</v>
      </c>
      <c r="C400">
        <v>-26.28</v>
      </c>
      <c r="D400">
        <v>-27.4</v>
      </c>
    </row>
    <row r="401" spans="1:4" x14ac:dyDescent="0.3">
      <c r="A401" s="2">
        <v>32615</v>
      </c>
      <c r="B401">
        <v>31.05</v>
      </c>
      <c r="C401">
        <v>-26.05</v>
      </c>
      <c r="D401">
        <v>-27.17</v>
      </c>
    </row>
    <row r="402" spans="1:4" x14ac:dyDescent="0.3">
      <c r="A402" s="2">
        <v>32671</v>
      </c>
      <c r="B402">
        <v>31.9</v>
      </c>
      <c r="C402">
        <v>-26.9</v>
      </c>
      <c r="D402">
        <v>-28.02</v>
      </c>
    </row>
    <row r="403" spans="1:4" x14ac:dyDescent="0.3">
      <c r="A403" s="2">
        <v>32721</v>
      </c>
      <c r="B403">
        <v>31.29</v>
      </c>
      <c r="C403">
        <v>-26.29</v>
      </c>
      <c r="D403">
        <v>-27.41</v>
      </c>
    </row>
    <row r="404" spans="1:4" x14ac:dyDescent="0.3">
      <c r="A404" s="2">
        <v>32776</v>
      </c>
      <c r="B404">
        <v>31.45</v>
      </c>
      <c r="C404">
        <v>-26.45</v>
      </c>
      <c r="D404">
        <v>-27.57</v>
      </c>
    </row>
    <row r="405" spans="1:4" x14ac:dyDescent="0.3">
      <c r="A405" s="2">
        <v>32825</v>
      </c>
      <c r="B405">
        <v>31.24</v>
      </c>
      <c r="C405">
        <v>-26.24</v>
      </c>
      <c r="D405">
        <v>-27.36</v>
      </c>
    </row>
    <row r="406" spans="1:4" x14ac:dyDescent="0.3">
      <c r="A406" s="2">
        <v>32881</v>
      </c>
      <c r="B406">
        <v>31.21</v>
      </c>
      <c r="C406">
        <v>-26.21</v>
      </c>
      <c r="D406">
        <v>-27.33</v>
      </c>
    </row>
    <row r="407" spans="1:4" x14ac:dyDescent="0.3">
      <c r="A407" s="2">
        <v>32937</v>
      </c>
      <c r="B407">
        <v>32.270000000000003</v>
      </c>
      <c r="C407">
        <v>-27.27</v>
      </c>
      <c r="D407">
        <v>-28.39</v>
      </c>
    </row>
    <row r="408" spans="1:4" x14ac:dyDescent="0.3">
      <c r="A408" s="2">
        <v>32993</v>
      </c>
      <c r="B408">
        <v>32.549999999999898</v>
      </c>
      <c r="C408">
        <v>-27.55</v>
      </c>
      <c r="D408">
        <v>-28.67</v>
      </c>
    </row>
    <row r="409" spans="1:4" x14ac:dyDescent="0.3">
      <c r="A409" s="2">
        <v>33042</v>
      </c>
      <c r="B409">
        <v>32.4</v>
      </c>
      <c r="C409">
        <v>-27.4</v>
      </c>
      <c r="D409">
        <v>-28.52</v>
      </c>
    </row>
    <row r="410" spans="1:4" x14ac:dyDescent="0.3">
      <c r="A410" s="2">
        <v>33098</v>
      </c>
      <c r="B410">
        <v>33.4</v>
      </c>
      <c r="C410">
        <v>-28.4</v>
      </c>
      <c r="D410">
        <v>-29.52</v>
      </c>
    </row>
    <row r="411" spans="1:4" x14ac:dyDescent="0.3">
      <c r="A411" s="2">
        <v>33148</v>
      </c>
      <c r="B411">
        <v>32.75</v>
      </c>
      <c r="C411">
        <v>-27.75</v>
      </c>
      <c r="D411">
        <v>-28.87</v>
      </c>
    </row>
    <row r="412" spans="1:4" x14ac:dyDescent="0.3">
      <c r="A412" s="2">
        <v>33203</v>
      </c>
      <c r="B412">
        <v>33.93</v>
      </c>
      <c r="C412">
        <v>-28.93</v>
      </c>
      <c r="D412">
        <v>-30.05</v>
      </c>
    </row>
    <row r="413" spans="1:4" x14ac:dyDescent="0.3">
      <c r="A413" s="2">
        <v>33266</v>
      </c>
      <c r="B413">
        <v>32.1</v>
      </c>
      <c r="C413">
        <v>-27.1</v>
      </c>
      <c r="D413">
        <v>-28.22</v>
      </c>
    </row>
    <row r="414" spans="1:4" x14ac:dyDescent="0.3">
      <c r="A414" s="2">
        <v>33330</v>
      </c>
      <c r="B414">
        <v>33.9</v>
      </c>
      <c r="C414">
        <v>-28.9</v>
      </c>
      <c r="D414">
        <v>-30.02</v>
      </c>
    </row>
    <row r="415" spans="1:4" x14ac:dyDescent="0.3">
      <c r="A415" s="2">
        <v>33371</v>
      </c>
      <c r="B415">
        <v>33.5</v>
      </c>
      <c r="C415">
        <v>-28.5</v>
      </c>
      <c r="D415">
        <v>-29.62</v>
      </c>
    </row>
    <row r="416" spans="1:4" x14ac:dyDescent="0.3">
      <c r="A416" s="2">
        <v>33434</v>
      </c>
      <c r="B416">
        <v>34.9</v>
      </c>
      <c r="C416">
        <v>-29.9</v>
      </c>
      <c r="D416">
        <v>-31.02</v>
      </c>
    </row>
    <row r="417" spans="1:4" x14ac:dyDescent="0.3">
      <c r="A417" s="2">
        <v>33479</v>
      </c>
      <c r="B417">
        <v>35.46</v>
      </c>
      <c r="C417">
        <v>-30.46</v>
      </c>
      <c r="D417">
        <v>-31.58</v>
      </c>
    </row>
    <row r="418" spans="1:4" x14ac:dyDescent="0.3">
      <c r="A418" s="2">
        <v>33555</v>
      </c>
      <c r="B418">
        <v>34.72</v>
      </c>
      <c r="C418">
        <v>-29.72</v>
      </c>
      <c r="D418">
        <v>-30.84</v>
      </c>
    </row>
    <row r="419" spans="1:4" x14ac:dyDescent="0.3">
      <c r="A419" s="2">
        <v>33616</v>
      </c>
      <c r="B419">
        <v>34.64</v>
      </c>
      <c r="C419">
        <v>-29.64</v>
      </c>
      <c r="D419">
        <v>-30.76</v>
      </c>
    </row>
    <row r="420" spans="1:4" x14ac:dyDescent="0.3">
      <c r="A420" s="2">
        <v>33668</v>
      </c>
      <c r="B420">
        <v>34.53</v>
      </c>
      <c r="C420">
        <v>-29.53</v>
      </c>
      <c r="D420">
        <v>-30.65</v>
      </c>
    </row>
    <row r="421" spans="1:4" x14ac:dyDescent="0.3">
      <c r="A421" s="2">
        <v>33723</v>
      </c>
      <c r="B421">
        <v>34.6</v>
      </c>
      <c r="C421">
        <v>-29.6</v>
      </c>
      <c r="D421">
        <v>-30.72</v>
      </c>
    </row>
    <row r="422" spans="1:4" x14ac:dyDescent="0.3">
      <c r="A422" s="2">
        <v>33785</v>
      </c>
      <c r="B422">
        <v>34.76</v>
      </c>
      <c r="C422">
        <v>-29.76</v>
      </c>
      <c r="D422">
        <v>-30.88</v>
      </c>
    </row>
    <row r="423" spans="1:4" x14ac:dyDescent="0.3">
      <c r="A423" s="2">
        <v>33847</v>
      </c>
      <c r="B423">
        <v>35.22</v>
      </c>
      <c r="C423">
        <v>-30.22</v>
      </c>
      <c r="D423">
        <v>-31.34</v>
      </c>
    </row>
    <row r="424" spans="1:4" x14ac:dyDescent="0.3">
      <c r="A424" s="2">
        <v>33899</v>
      </c>
      <c r="B424">
        <v>35.58</v>
      </c>
      <c r="C424">
        <v>-30.58</v>
      </c>
      <c r="D424">
        <v>-31.7</v>
      </c>
    </row>
    <row r="425" spans="1:4" x14ac:dyDescent="0.3">
      <c r="A425" s="2">
        <v>33955</v>
      </c>
      <c r="B425">
        <v>36.090000000000003</v>
      </c>
      <c r="C425">
        <v>-31.09</v>
      </c>
      <c r="D425">
        <v>-32.21</v>
      </c>
    </row>
    <row r="426" spans="1:4" x14ac:dyDescent="0.3">
      <c r="A426" s="2">
        <v>34018</v>
      </c>
      <c r="B426">
        <v>35.15</v>
      </c>
      <c r="C426">
        <v>-30.15</v>
      </c>
      <c r="D426">
        <v>-31.27</v>
      </c>
    </row>
    <row r="427" spans="1:4" x14ac:dyDescent="0.3">
      <c r="A427" s="2">
        <v>34081</v>
      </c>
      <c r="B427">
        <v>35.700000000000003</v>
      </c>
      <c r="C427">
        <v>-30.7</v>
      </c>
      <c r="D427">
        <v>-31.82</v>
      </c>
    </row>
    <row r="428" spans="1:4" x14ac:dyDescent="0.3">
      <c r="A428" s="2">
        <v>34149</v>
      </c>
      <c r="B428">
        <v>36.82</v>
      </c>
      <c r="C428">
        <v>-31.82</v>
      </c>
      <c r="D428">
        <v>-32.94</v>
      </c>
    </row>
    <row r="429" spans="1:4" x14ac:dyDescent="0.3">
      <c r="A429" s="2">
        <v>34204</v>
      </c>
      <c r="B429">
        <v>38.479999999999897</v>
      </c>
      <c r="C429">
        <v>-33.479999999999897</v>
      </c>
      <c r="D429">
        <v>-34.6</v>
      </c>
    </row>
    <row r="430" spans="1:4" x14ac:dyDescent="0.3">
      <c r="A430" s="2">
        <v>34260</v>
      </c>
      <c r="B430">
        <v>37.79</v>
      </c>
      <c r="C430">
        <v>-32.79</v>
      </c>
      <c r="D430">
        <v>-33.909999999999897</v>
      </c>
    </row>
    <row r="431" spans="1:4" x14ac:dyDescent="0.3">
      <c r="A431" s="2">
        <v>34337</v>
      </c>
      <c r="B431">
        <v>38.869999999999898</v>
      </c>
      <c r="C431">
        <v>-33.869999999999898</v>
      </c>
      <c r="D431">
        <v>-34.99</v>
      </c>
    </row>
    <row r="432" spans="1:4" x14ac:dyDescent="0.3">
      <c r="A432" s="2">
        <v>34387</v>
      </c>
      <c r="B432">
        <v>37.619999999999898</v>
      </c>
      <c r="C432">
        <v>-32.619999999999898</v>
      </c>
      <c r="D432">
        <v>-33.74</v>
      </c>
    </row>
    <row r="433" spans="1:4" x14ac:dyDescent="0.3">
      <c r="A433" s="2">
        <v>34436</v>
      </c>
      <c r="B433">
        <v>38.159999999999897</v>
      </c>
      <c r="C433">
        <v>-33.159999999999897</v>
      </c>
      <c r="D433">
        <v>-34.28</v>
      </c>
    </row>
    <row r="434" spans="1:4" x14ac:dyDescent="0.3">
      <c r="A434" s="2">
        <v>34509</v>
      </c>
      <c r="B434">
        <v>39.299999999999898</v>
      </c>
      <c r="C434">
        <v>-34.299999999999898</v>
      </c>
      <c r="D434">
        <v>-35.42</v>
      </c>
    </row>
    <row r="435" spans="1:4" x14ac:dyDescent="0.3">
      <c r="A435" s="2">
        <v>34557</v>
      </c>
      <c r="B435">
        <v>40.89</v>
      </c>
      <c r="C435">
        <v>-35.89</v>
      </c>
      <c r="D435">
        <v>-37.01</v>
      </c>
    </row>
    <row r="436" spans="1:4" x14ac:dyDescent="0.3">
      <c r="A436" s="2">
        <v>34647</v>
      </c>
      <c r="B436">
        <v>40.97</v>
      </c>
      <c r="C436">
        <v>-35.97</v>
      </c>
      <c r="D436">
        <v>-37.090000000000003</v>
      </c>
    </row>
    <row r="437" spans="1:4" x14ac:dyDescent="0.3">
      <c r="A437" s="2">
        <v>34709</v>
      </c>
      <c r="B437">
        <v>40.92</v>
      </c>
      <c r="C437">
        <v>-35.92</v>
      </c>
      <c r="D437">
        <v>-37.04</v>
      </c>
    </row>
    <row r="438" spans="1:4" x14ac:dyDescent="0.3">
      <c r="A438" s="2">
        <v>34773</v>
      </c>
      <c r="B438">
        <v>40.700000000000003</v>
      </c>
      <c r="C438">
        <v>-35.700000000000003</v>
      </c>
      <c r="D438">
        <v>-36.82</v>
      </c>
    </row>
    <row r="439" spans="1:4" x14ac:dyDescent="0.3">
      <c r="A439" s="2">
        <v>34828</v>
      </c>
      <c r="B439">
        <v>41.54</v>
      </c>
      <c r="C439">
        <v>-36.54</v>
      </c>
      <c r="D439">
        <v>-37.659999999999897</v>
      </c>
    </row>
    <row r="440" spans="1:4" x14ac:dyDescent="0.3">
      <c r="A440" s="2">
        <v>34891</v>
      </c>
      <c r="B440">
        <v>40.9</v>
      </c>
      <c r="C440">
        <v>-35.9</v>
      </c>
      <c r="D440">
        <v>-37.020000000000003</v>
      </c>
    </row>
    <row r="441" spans="1:4" x14ac:dyDescent="0.3">
      <c r="A441" s="2">
        <v>34991</v>
      </c>
      <c r="B441">
        <v>43.43</v>
      </c>
      <c r="C441">
        <v>-38.43</v>
      </c>
      <c r="D441">
        <v>-39.549999999999898</v>
      </c>
    </row>
    <row r="442" spans="1:4" x14ac:dyDescent="0.3">
      <c r="A442" s="2">
        <v>35075</v>
      </c>
      <c r="B442">
        <v>43.56</v>
      </c>
      <c r="C442">
        <v>-38.56</v>
      </c>
      <c r="D442">
        <v>-39.68</v>
      </c>
    </row>
    <row r="443" spans="1:4" x14ac:dyDescent="0.3">
      <c r="A443" s="2">
        <v>35163</v>
      </c>
      <c r="B443">
        <v>43.48</v>
      </c>
      <c r="C443">
        <v>-38.479999999999897</v>
      </c>
      <c r="D443">
        <v>-39.6</v>
      </c>
    </row>
    <row r="444" spans="1:4" x14ac:dyDescent="0.3">
      <c r="A444" s="2">
        <v>35256</v>
      </c>
      <c r="B444">
        <v>44.3</v>
      </c>
      <c r="C444">
        <v>-39.299999999999898</v>
      </c>
      <c r="D444">
        <v>-40.42</v>
      </c>
    </row>
    <row r="445" spans="1:4" x14ac:dyDescent="0.3">
      <c r="A445" s="2">
        <v>35348</v>
      </c>
      <c r="B445">
        <v>43.96</v>
      </c>
      <c r="C445">
        <v>-38.96</v>
      </c>
      <c r="D445">
        <v>-40.08</v>
      </c>
    </row>
    <row r="446" spans="1:4" x14ac:dyDescent="0.3">
      <c r="A446" s="2">
        <v>35453</v>
      </c>
      <c r="B446">
        <v>44.19</v>
      </c>
      <c r="C446">
        <v>-39.19</v>
      </c>
      <c r="D446">
        <v>-40.31</v>
      </c>
    </row>
    <row r="447" spans="1:4" x14ac:dyDescent="0.3">
      <c r="A447" s="2">
        <v>35548</v>
      </c>
      <c r="B447">
        <v>45.59</v>
      </c>
      <c r="C447">
        <v>-40.590000000000003</v>
      </c>
      <c r="D447">
        <v>-41.71</v>
      </c>
    </row>
    <row r="448" spans="1:4" x14ac:dyDescent="0.3">
      <c r="A448" s="2">
        <v>35626</v>
      </c>
      <c r="B448">
        <v>46.75</v>
      </c>
      <c r="C448">
        <v>-41.75</v>
      </c>
      <c r="D448">
        <v>-42.87</v>
      </c>
    </row>
    <row r="449" spans="1:4" x14ac:dyDescent="0.3">
      <c r="A449" s="2">
        <v>35725</v>
      </c>
      <c r="B449">
        <v>48.9</v>
      </c>
      <c r="C449">
        <v>-43.9</v>
      </c>
      <c r="D449">
        <v>-45.02</v>
      </c>
    </row>
    <row r="450" spans="1:4" x14ac:dyDescent="0.3">
      <c r="A450" s="2">
        <v>35815</v>
      </c>
      <c r="B450">
        <v>47.2</v>
      </c>
      <c r="C450">
        <v>-42.2</v>
      </c>
      <c r="D450">
        <v>-43.32</v>
      </c>
    </row>
    <row r="451" spans="1:4" x14ac:dyDescent="0.3">
      <c r="A451" s="2">
        <v>35915</v>
      </c>
      <c r="B451">
        <v>47.58</v>
      </c>
      <c r="C451">
        <v>-42.58</v>
      </c>
      <c r="D451">
        <v>-43.7</v>
      </c>
    </row>
    <row r="452" spans="1:4" x14ac:dyDescent="0.3">
      <c r="A452" s="2">
        <v>35991</v>
      </c>
      <c r="B452">
        <v>48.72</v>
      </c>
      <c r="C452">
        <v>-43.72</v>
      </c>
      <c r="D452">
        <v>-44.84</v>
      </c>
    </row>
    <row r="453" spans="1:4" x14ac:dyDescent="0.3">
      <c r="A453" s="2">
        <v>36095</v>
      </c>
      <c r="B453">
        <v>50.44</v>
      </c>
      <c r="C453">
        <v>-45.44</v>
      </c>
      <c r="D453">
        <v>-46.56</v>
      </c>
    </row>
    <row r="454" spans="1:4" x14ac:dyDescent="0.3">
      <c r="A454" s="2">
        <v>36167</v>
      </c>
      <c r="B454">
        <v>49.62</v>
      </c>
      <c r="C454">
        <v>-44.62</v>
      </c>
      <c r="D454">
        <v>-45.74</v>
      </c>
    </row>
    <row r="455" spans="1:4" x14ac:dyDescent="0.3">
      <c r="A455" s="2">
        <v>36278</v>
      </c>
      <c r="B455">
        <v>48.7</v>
      </c>
      <c r="C455">
        <v>-43.7</v>
      </c>
      <c r="D455">
        <v>-44.82</v>
      </c>
    </row>
    <row r="456" spans="1:4" x14ac:dyDescent="0.3">
      <c r="A456" s="2">
        <v>36353</v>
      </c>
      <c r="B456">
        <v>51.14</v>
      </c>
      <c r="C456">
        <v>-46.14</v>
      </c>
      <c r="D456">
        <v>-47.26</v>
      </c>
    </row>
    <row r="457" spans="1:4" x14ac:dyDescent="0.3">
      <c r="A457" s="2">
        <v>36473</v>
      </c>
      <c r="B457">
        <v>50.06</v>
      </c>
      <c r="C457">
        <v>-45.06</v>
      </c>
      <c r="D457">
        <v>-46.18</v>
      </c>
    </row>
    <row r="458" spans="1:4" x14ac:dyDescent="0.3">
      <c r="A458" s="2">
        <v>36535</v>
      </c>
      <c r="B458">
        <v>50.72</v>
      </c>
      <c r="C458">
        <v>-45.72</v>
      </c>
      <c r="D458">
        <v>-46.84</v>
      </c>
    </row>
    <row r="459" spans="1:4" x14ac:dyDescent="0.3">
      <c r="A459" s="2">
        <v>36620</v>
      </c>
      <c r="B459">
        <v>50.17</v>
      </c>
      <c r="C459">
        <v>-45.17</v>
      </c>
      <c r="D459">
        <v>-46.29</v>
      </c>
    </row>
    <row r="460" spans="1:4" x14ac:dyDescent="0.3">
      <c r="A460" s="2">
        <v>36727</v>
      </c>
      <c r="B460">
        <v>51.59</v>
      </c>
      <c r="C460">
        <v>-46.59</v>
      </c>
      <c r="D460">
        <v>-47.71</v>
      </c>
    </row>
    <row r="461" spans="1:4" x14ac:dyDescent="0.3">
      <c r="A461" s="2">
        <v>36817</v>
      </c>
      <c r="B461">
        <v>50.97</v>
      </c>
      <c r="C461">
        <v>-45.97</v>
      </c>
      <c r="D461">
        <v>-47.09</v>
      </c>
    </row>
    <row r="462" spans="1:4" x14ac:dyDescent="0.3">
      <c r="A462" s="2">
        <v>36935</v>
      </c>
      <c r="B462">
        <v>51.05</v>
      </c>
      <c r="C462">
        <v>-46.05</v>
      </c>
      <c r="D462">
        <v>-47.17</v>
      </c>
    </row>
    <row r="463" spans="1:4" x14ac:dyDescent="0.3">
      <c r="A463" s="2">
        <v>36998</v>
      </c>
      <c r="B463">
        <v>49.96</v>
      </c>
      <c r="C463">
        <v>-44.96</v>
      </c>
      <c r="D463">
        <v>-46.08</v>
      </c>
    </row>
    <row r="464" spans="1:4" x14ac:dyDescent="0.3">
      <c r="A464" s="2">
        <v>37083</v>
      </c>
      <c r="B464">
        <v>51.88</v>
      </c>
      <c r="C464">
        <v>-46.88</v>
      </c>
      <c r="D464">
        <v>-48</v>
      </c>
    </row>
    <row r="465" spans="1:4" x14ac:dyDescent="0.3">
      <c r="A465" s="2">
        <v>37189</v>
      </c>
      <c r="B465">
        <v>51.82</v>
      </c>
      <c r="C465">
        <v>-46.82</v>
      </c>
      <c r="D465">
        <v>-47.94</v>
      </c>
    </row>
    <row r="466" spans="1:4" x14ac:dyDescent="0.3">
      <c r="A466" s="2">
        <v>37285</v>
      </c>
      <c r="B466">
        <v>51</v>
      </c>
      <c r="C466">
        <v>-46</v>
      </c>
      <c r="D466">
        <v>-47.12</v>
      </c>
    </row>
    <row r="467" spans="1:4" x14ac:dyDescent="0.3">
      <c r="A467" s="2">
        <v>37362</v>
      </c>
      <c r="B467">
        <v>51.85</v>
      </c>
      <c r="C467">
        <v>-46.85</v>
      </c>
      <c r="D467">
        <v>-47.97</v>
      </c>
    </row>
    <row r="468" spans="1:4" x14ac:dyDescent="0.3">
      <c r="A468" s="2">
        <v>37453</v>
      </c>
      <c r="B468">
        <v>56.57</v>
      </c>
      <c r="C468">
        <v>-51.57</v>
      </c>
      <c r="D468">
        <v>-52.69</v>
      </c>
    </row>
    <row r="469" spans="1:4" x14ac:dyDescent="0.3">
      <c r="A469" s="2">
        <v>37559</v>
      </c>
      <c r="B469">
        <v>55.37</v>
      </c>
      <c r="C469">
        <v>-50.37</v>
      </c>
      <c r="D469">
        <v>-51.49</v>
      </c>
    </row>
    <row r="470" spans="1:4" x14ac:dyDescent="0.3">
      <c r="A470" s="2">
        <v>37635</v>
      </c>
      <c r="B470">
        <v>53.77</v>
      </c>
      <c r="C470">
        <v>-48.77</v>
      </c>
      <c r="D470">
        <v>-49.89</v>
      </c>
    </row>
    <row r="471" spans="1:4" x14ac:dyDescent="0.3">
      <c r="A471" s="2">
        <v>37734</v>
      </c>
      <c r="B471">
        <v>53.19</v>
      </c>
      <c r="C471">
        <v>-48.19</v>
      </c>
      <c r="D471">
        <v>-49.31</v>
      </c>
    </row>
    <row r="472" spans="1:4" x14ac:dyDescent="0.3">
      <c r="A472" s="2">
        <v>37803</v>
      </c>
      <c r="B472">
        <v>53.13</v>
      </c>
      <c r="C472">
        <v>-48.13</v>
      </c>
      <c r="D472">
        <v>-49.25</v>
      </c>
    </row>
    <row r="473" spans="1:4" x14ac:dyDescent="0.3">
      <c r="A473" s="2">
        <v>37923</v>
      </c>
      <c r="B473">
        <v>53.89</v>
      </c>
      <c r="C473">
        <v>-48.89</v>
      </c>
      <c r="D473">
        <v>-50.01</v>
      </c>
    </row>
    <row r="474" spans="1:4" x14ac:dyDescent="0.3">
      <c r="A474" s="2">
        <v>38015</v>
      </c>
      <c r="B474">
        <v>54.04</v>
      </c>
      <c r="C474">
        <v>-49.04</v>
      </c>
      <c r="D474">
        <v>-50.16</v>
      </c>
    </row>
    <row r="475" spans="1:4" x14ac:dyDescent="0.3">
      <c r="A475" s="2">
        <v>38103</v>
      </c>
      <c r="B475">
        <v>53.88</v>
      </c>
      <c r="C475">
        <v>-48.88</v>
      </c>
      <c r="D475">
        <v>-50</v>
      </c>
    </row>
    <row r="476" spans="1:4" x14ac:dyDescent="0.3">
      <c r="A476" s="2">
        <v>38187</v>
      </c>
      <c r="B476">
        <v>55.02</v>
      </c>
      <c r="C476">
        <v>-50.02</v>
      </c>
      <c r="D476">
        <v>-51.14</v>
      </c>
    </row>
    <row r="477" spans="1:4" x14ac:dyDescent="0.3">
      <c r="A477" s="2">
        <v>38323</v>
      </c>
      <c r="B477">
        <v>54.75</v>
      </c>
      <c r="C477">
        <v>-49.75</v>
      </c>
      <c r="D477">
        <v>-50.87</v>
      </c>
    </row>
    <row r="478" spans="1:4" x14ac:dyDescent="0.3">
      <c r="A478" s="2">
        <v>38419</v>
      </c>
      <c r="B478">
        <v>53.59</v>
      </c>
      <c r="C478">
        <v>-48.59</v>
      </c>
      <c r="D478">
        <v>-49.71</v>
      </c>
    </row>
    <row r="479" spans="1:4" x14ac:dyDescent="0.3">
      <c r="A479" s="2">
        <v>38468</v>
      </c>
      <c r="B479">
        <v>53.53</v>
      </c>
      <c r="C479">
        <v>-48.53</v>
      </c>
      <c r="D479">
        <v>-49.65</v>
      </c>
    </row>
    <row r="480" spans="1:4" x14ac:dyDescent="0.3">
      <c r="A480" s="2">
        <v>38551</v>
      </c>
      <c r="B480">
        <v>55.78</v>
      </c>
      <c r="C480">
        <v>-50.78</v>
      </c>
      <c r="D480">
        <v>-51.9</v>
      </c>
    </row>
    <row r="481" spans="1:4" x14ac:dyDescent="0.3">
      <c r="A481" s="2">
        <v>38642</v>
      </c>
      <c r="B481">
        <v>58.64</v>
      </c>
      <c r="C481">
        <v>-53.64</v>
      </c>
      <c r="D481">
        <v>-54.76</v>
      </c>
    </row>
    <row r="482" spans="1:4" x14ac:dyDescent="0.3">
      <c r="A482" s="2">
        <v>38741</v>
      </c>
      <c r="B482">
        <v>56.34</v>
      </c>
      <c r="C482">
        <v>-51.34</v>
      </c>
      <c r="D482">
        <v>-52.46</v>
      </c>
    </row>
    <row r="483" spans="1:4" x14ac:dyDescent="0.3">
      <c r="A483" s="2">
        <v>38827</v>
      </c>
      <c r="B483">
        <v>61.21</v>
      </c>
      <c r="C483">
        <v>-56.21</v>
      </c>
      <c r="D483">
        <v>-57.33</v>
      </c>
    </row>
    <row r="484" spans="1:4" x14ac:dyDescent="0.3">
      <c r="A484" s="2">
        <v>38911</v>
      </c>
      <c r="B484">
        <v>58.25</v>
      </c>
      <c r="C484">
        <v>-53.25</v>
      </c>
      <c r="D484">
        <v>-54.37</v>
      </c>
    </row>
    <row r="485" spans="1:4" x14ac:dyDescent="0.3">
      <c r="A485" s="2">
        <v>39029</v>
      </c>
      <c r="B485">
        <v>57.68</v>
      </c>
      <c r="C485">
        <v>-52.68</v>
      </c>
      <c r="D485">
        <v>-53.8</v>
      </c>
    </row>
    <row r="486" spans="1:4" x14ac:dyDescent="0.3">
      <c r="A486" s="2">
        <v>39107</v>
      </c>
      <c r="B486">
        <v>56.5</v>
      </c>
      <c r="C486">
        <v>-51.5</v>
      </c>
      <c r="D486">
        <v>-52.62</v>
      </c>
    </row>
    <row r="487" spans="1:4" x14ac:dyDescent="0.3">
      <c r="A487" s="2">
        <v>39233</v>
      </c>
      <c r="B487">
        <v>58.58</v>
      </c>
      <c r="C487">
        <v>-53.58</v>
      </c>
      <c r="D487">
        <v>-54.7</v>
      </c>
    </row>
    <row r="488" spans="1:4" x14ac:dyDescent="0.3">
      <c r="A488" s="2">
        <v>39275</v>
      </c>
      <c r="B488">
        <v>59.61</v>
      </c>
      <c r="C488">
        <v>-54.61</v>
      </c>
      <c r="D488">
        <v>-55.73</v>
      </c>
    </row>
    <row r="489" spans="1:4" x14ac:dyDescent="0.3">
      <c r="A489" s="2">
        <v>39385</v>
      </c>
      <c r="B489">
        <v>63.3</v>
      </c>
      <c r="C489">
        <v>-58.3</v>
      </c>
      <c r="D489">
        <v>-59.42</v>
      </c>
    </row>
    <row r="490" spans="1:4" x14ac:dyDescent="0.3">
      <c r="A490" s="2">
        <v>39462</v>
      </c>
      <c r="B490">
        <v>59.03</v>
      </c>
      <c r="C490">
        <v>-54.03</v>
      </c>
      <c r="D490">
        <v>-55.15</v>
      </c>
    </row>
    <row r="491" spans="1:4" x14ac:dyDescent="0.3">
      <c r="A491" s="2">
        <v>39561</v>
      </c>
      <c r="B491">
        <v>58.42</v>
      </c>
      <c r="C491">
        <v>-53.42</v>
      </c>
      <c r="D491">
        <v>-54.54</v>
      </c>
    </row>
    <row r="492" spans="1:4" x14ac:dyDescent="0.3">
      <c r="A492" s="2">
        <v>39644</v>
      </c>
      <c r="B492">
        <v>58.14</v>
      </c>
      <c r="C492">
        <v>-53.14</v>
      </c>
      <c r="D492">
        <v>-54.26</v>
      </c>
    </row>
    <row r="493" spans="1:4" x14ac:dyDescent="0.3">
      <c r="A493" s="2">
        <v>39748</v>
      </c>
      <c r="B493">
        <v>58.47</v>
      </c>
      <c r="C493">
        <v>-53.47</v>
      </c>
      <c r="D493">
        <v>-54.59</v>
      </c>
    </row>
    <row r="494" spans="1:4" x14ac:dyDescent="0.3">
      <c r="A494" s="2">
        <v>39856</v>
      </c>
      <c r="B494">
        <v>59.37</v>
      </c>
      <c r="C494">
        <v>-54.37</v>
      </c>
      <c r="D494">
        <v>-55.49</v>
      </c>
    </row>
    <row r="495" spans="1:4" x14ac:dyDescent="0.3">
      <c r="A495" s="2">
        <v>39856</v>
      </c>
      <c r="B495">
        <v>59.37</v>
      </c>
      <c r="C495">
        <v>-54.37</v>
      </c>
      <c r="D495">
        <v>-55.49</v>
      </c>
    </row>
    <row r="496" spans="1:4" x14ac:dyDescent="0.3">
      <c r="A496" s="2">
        <v>39916</v>
      </c>
      <c r="B496">
        <v>59.14</v>
      </c>
      <c r="C496">
        <v>-54.14</v>
      </c>
      <c r="D496">
        <v>-55.26</v>
      </c>
    </row>
    <row r="497" spans="1:4" x14ac:dyDescent="0.3">
      <c r="A497" s="2">
        <v>40045</v>
      </c>
      <c r="B497">
        <v>60.03</v>
      </c>
      <c r="C497">
        <v>-55.03</v>
      </c>
      <c r="D497">
        <v>-56.15</v>
      </c>
    </row>
    <row r="498" spans="1:4" x14ac:dyDescent="0.3">
      <c r="A498" s="2">
        <v>40107</v>
      </c>
      <c r="B498">
        <v>60.15</v>
      </c>
      <c r="C498">
        <v>-55.15</v>
      </c>
      <c r="D498">
        <v>-56.27</v>
      </c>
    </row>
    <row r="499" spans="1:4" x14ac:dyDescent="0.3">
      <c r="A499" s="2">
        <v>40204</v>
      </c>
      <c r="B499">
        <v>59.37</v>
      </c>
      <c r="C499">
        <v>-54.37</v>
      </c>
      <c r="D499">
        <v>-55.49</v>
      </c>
    </row>
    <row r="500" spans="1:4" x14ac:dyDescent="0.3">
      <c r="A500" s="2">
        <v>40282</v>
      </c>
      <c r="B500">
        <v>60.07</v>
      </c>
      <c r="C500">
        <v>-55.07</v>
      </c>
      <c r="D500">
        <v>-56.19</v>
      </c>
    </row>
    <row r="501" spans="1:4" x14ac:dyDescent="0.3">
      <c r="A501" s="2">
        <v>40366</v>
      </c>
      <c r="B501">
        <v>62.28</v>
      </c>
      <c r="C501">
        <v>-57.28</v>
      </c>
      <c r="D501">
        <v>-58.4</v>
      </c>
    </row>
    <row r="502" spans="1:4" x14ac:dyDescent="0.3">
      <c r="A502" s="2">
        <v>40470</v>
      </c>
      <c r="B502">
        <v>61.93</v>
      </c>
      <c r="C502">
        <v>-56.93</v>
      </c>
      <c r="D502">
        <v>-58.05</v>
      </c>
    </row>
    <row r="503" spans="1:4" x14ac:dyDescent="0.3">
      <c r="A503" s="2">
        <v>40574</v>
      </c>
      <c r="B503">
        <v>63.16</v>
      </c>
      <c r="C503">
        <v>-58.16</v>
      </c>
      <c r="D503">
        <v>-59.28</v>
      </c>
    </row>
    <row r="504" spans="1:4" x14ac:dyDescent="0.3">
      <c r="A504" s="2">
        <v>40668</v>
      </c>
      <c r="B504">
        <v>63.9</v>
      </c>
      <c r="C504">
        <v>-58.9</v>
      </c>
      <c r="D504">
        <v>-60.02</v>
      </c>
    </row>
    <row r="505" spans="1:4" x14ac:dyDescent="0.3">
      <c r="A505" s="2">
        <v>40770</v>
      </c>
      <c r="B505">
        <v>64.44</v>
      </c>
      <c r="C505">
        <v>-59.44</v>
      </c>
      <c r="D505">
        <v>-60.56</v>
      </c>
    </row>
    <row r="506" spans="1:4" x14ac:dyDescent="0.3">
      <c r="A506" s="2">
        <v>40848</v>
      </c>
      <c r="B506">
        <v>63.02</v>
      </c>
      <c r="C506">
        <v>-58.02</v>
      </c>
      <c r="D506">
        <v>-59.14</v>
      </c>
    </row>
    <row r="507" spans="1:4" x14ac:dyDescent="0.3">
      <c r="A507" s="2">
        <v>40948</v>
      </c>
      <c r="B507">
        <v>62.41</v>
      </c>
      <c r="C507">
        <v>-57.41</v>
      </c>
      <c r="D507">
        <v>-58.53</v>
      </c>
    </row>
    <row r="508" spans="1:4" x14ac:dyDescent="0.3">
      <c r="A508" s="2">
        <v>41044</v>
      </c>
      <c r="B508">
        <v>63.07</v>
      </c>
      <c r="C508">
        <v>-58.07</v>
      </c>
      <c r="D508">
        <v>-59.19</v>
      </c>
    </row>
    <row r="509" spans="1:4" x14ac:dyDescent="0.3">
      <c r="A509" s="2">
        <v>41129</v>
      </c>
      <c r="B509">
        <v>65.87</v>
      </c>
      <c r="C509">
        <v>-60.87</v>
      </c>
      <c r="D509">
        <v>-61.99</v>
      </c>
    </row>
    <row r="510" spans="1:4" x14ac:dyDescent="0.3">
      <c r="A510" s="2">
        <v>41204</v>
      </c>
      <c r="B510">
        <v>64.94</v>
      </c>
      <c r="C510">
        <v>-59.94</v>
      </c>
      <c r="D510">
        <v>-61.06</v>
      </c>
    </row>
    <row r="511" spans="1:4" x14ac:dyDescent="0.3">
      <c r="A511" s="2">
        <v>41317</v>
      </c>
      <c r="B511">
        <v>65.5</v>
      </c>
      <c r="C511">
        <v>-60.5</v>
      </c>
      <c r="D511">
        <v>-61.62</v>
      </c>
    </row>
    <row r="512" spans="1:4" x14ac:dyDescent="0.3">
      <c r="A512" s="2">
        <v>41381</v>
      </c>
      <c r="B512">
        <v>63.7</v>
      </c>
      <c r="C512">
        <v>-58.7</v>
      </c>
      <c r="D512">
        <v>-59.82</v>
      </c>
    </row>
    <row r="513" spans="1:4" x14ac:dyDescent="0.3">
      <c r="A513" s="2">
        <v>41485</v>
      </c>
      <c r="B513">
        <v>65.72</v>
      </c>
      <c r="C513">
        <v>-60.72</v>
      </c>
      <c r="D513">
        <v>-61.84</v>
      </c>
    </row>
    <row r="514" spans="1:4" x14ac:dyDescent="0.3">
      <c r="A514" s="2">
        <v>41572</v>
      </c>
      <c r="B514">
        <v>65.150000000000006</v>
      </c>
      <c r="C514">
        <v>-60.15</v>
      </c>
      <c r="D514">
        <v>-61.27</v>
      </c>
    </row>
    <row r="515" spans="1:4" x14ac:dyDescent="0.3">
      <c r="A515" s="2">
        <v>41676</v>
      </c>
      <c r="B515">
        <v>66.12</v>
      </c>
      <c r="C515">
        <v>-61.12</v>
      </c>
      <c r="D515">
        <v>-62.24</v>
      </c>
    </row>
    <row r="516" spans="1:4" x14ac:dyDescent="0.3">
      <c r="A516" s="2">
        <v>41767</v>
      </c>
      <c r="B516">
        <v>64.709999999999894</v>
      </c>
      <c r="C516">
        <v>-59.71</v>
      </c>
      <c r="D516">
        <v>-60.83</v>
      </c>
    </row>
    <row r="517" spans="1:4" x14ac:dyDescent="0.3">
      <c r="A517" s="2">
        <v>41851</v>
      </c>
      <c r="B517">
        <v>66.87</v>
      </c>
      <c r="C517">
        <v>-61.87</v>
      </c>
      <c r="D517">
        <v>-62.99</v>
      </c>
    </row>
    <row r="518" spans="1:4" x14ac:dyDescent="0.3">
      <c r="A518" s="2">
        <v>41928</v>
      </c>
      <c r="B518">
        <v>67.91</v>
      </c>
      <c r="C518">
        <v>-62.91</v>
      </c>
      <c r="D518">
        <v>-64.03</v>
      </c>
    </row>
    <row r="519" spans="1:4" x14ac:dyDescent="0.3">
      <c r="A519" s="2">
        <v>42027</v>
      </c>
      <c r="B519">
        <v>67.900000000000006</v>
      </c>
      <c r="C519">
        <v>-62.9</v>
      </c>
      <c r="D519">
        <v>-64.02</v>
      </c>
    </row>
    <row r="520" spans="1:4" x14ac:dyDescent="0.3">
      <c r="A520" s="2">
        <v>42116</v>
      </c>
      <c r="B520">
        <v>66.88</v>
      </c>
      <c r="C520">
        <v>-61.88</v>
      </c>
      <c r="D520">
        <v>-63</v>
      </c>
    </row>
    <row r="521" spans="1:4" x14ac:dyDescent="0.3">
      <c r="A521" s="2">
        <v>42215</v>
      </c>
      <c r="B521">
        <v>66.150000000000006</v>
      </c>
      <c r="C521">
        <v>-61.15</v>
      </c>
      <c r="D521">
        <v>-62.27</v>
      </c>
    </row>
    <row r="522" spans="1:4" x14ac:dyDescent="0.3">
      <c r="A522" s="2">
        <v>42345</v>
      </c>
      <c r="B522">
        <v>66.53</v>
      </c>
      <c r="C522">
        <v>-61.53</v>
      </c>
      <c r="D522">
        <v>-62.65</v>
      </c>
    </row>
    <row r="523" spans="1:4" x14ac:dyDescent="0.3">
      <c r="A523" s="2">
        <v>42397</v>
      </c>
      <c r="B523">
        <v>66.510000000000005</v>
      </c>
      <c r="C523">
        <v>-61.51</v>
      </c>
      <c r="D523">
        <v>-62.63</v>
      </c>
    </row>
    <row r="524" spans="1:4" x14ac:dyDescent="0.3">
      <c r="A524" s="2">
        <v>42475</v>
      </c>
      <c r="B524">
        <v>66.81</v>
      </c>
      <c r="C524">
        <v>-61.81</v>
      </c>
      <c r="D524">
        <v>-62.93</v>
      </c>
    </row>
    <row r="525" spans="1:4" x14ac:dyDescent="0.3">
      <c r="A525" s="2">
        <v>42569</v>
      </c>
      <c r="B525">
        <v>67.28</v>
      </c>
      <c r="C525">
        <v>-62.28</v>
      </c>
      <c r="D525">
        <v>-63.4</v>
      </c>
    </row>
    <row r="526" spans="1:4" x14ac:dyDescent="0.3">
      <c r="A526" s="2">
        <v>42661</v>
      </c>
      <c r="B526">
        <v>66.260000000000005</v>
      </c>
      <c r="C526">
        <v>-61.26</v>
      </c>
      <c r="D526">
        <v>-62.38</v>
      </c>
    </row>
    <row r="527" spans="1:4" x14ac:dyDescent="0.3">
      <c r="A527" s="2">
        <v>42761</v>
      </c>
      <c r="B527">
        <v>66.760000000000005</v>
      </c>
      <c r="C527">
        <v>-61.76</v>
      </c>
      <c r="D527">
        <v>-62.88</v>
      </c>
    </row>
    <row r="528" spans="1:4" x14ac:dyDescent="0.3">
      <c r="A528" s="2">
        <v>42838</v>
      </c>
      <c r="B528">
        <v>67.400000000000006</v>
      </c>
      <c r="C528">
        <v>-62.4</v>
      </c>
      <c r="D528">
        <v>-63.52</v>
      </c>
    </row>
    <row r="529" spans="1:4" x14ac:dyDescent="0.3">
      <c r="A529" s="2">
        <v>42971</v>
      </c>
      <c r="B529">
        <v>66.400000000000006</v>
      </c>
      <c r="C529">
        <v>-61.4</v>
      </c>
      <c r="D529">
        <v>-62.52</v>
      </c>
    </row>
    <row r="530" spans="1:4" x14ac:dyDescent="0.3">
      <c r="A530" s="2">
        <v>43019</v>
      </c>
      <c r="B530">
        <v>67.099999999999895</v>
      </c>
      <c r="C530">
        <v>-62.1</v>
      </c>
      <c r="D530">
        <v>-63.22</v>
      </c>
    </row>
    <row r="531" spans="1:4" x14ac:dyDescent="0.3">
      <c r="A531" s="2">
        <v>43119</v>
      </c>
      <c r="B531">
        <v>67.010000000000005</v>
      </c>
      <c r="C531">
        <v>-62.01</v>
      </c>
      <c r="D531">
        <v>-63.13</v>
      </c>
    </row>
    <row r="532" spans="1:4" x14ac:dyDescent="0.3">
      <c r="A532" s="2">
        <v>43217</v>
      </c>
      <c r="B532">
        <v>66.540000000000006</v>
      </c>
      <c r="C532">
        <v>-61.54</v>
      </c>
      <c r="D532">
        <v>-62.66</v>
      </c>
    </row>
    <row r="533" spans="1:4" x14ac:dyDescent="0.3">
      <c r="A533" s="2">
        <v>43313</v>
      </c>
      <c r="B533">
        <v>67.53</v>
      </c>
      <c r="C533">
        <v>-62.53</v>
      </c>
      <c r="D533">
        <v>-63.65</v>
      </c>
    </row>
    <row r="534" spans="1:4" x14ac:dyDescent="0.3">
      <c r="A534" s="2">
        <v>43382</v>
      </c>
      <c r="B534">
        <v>66.849999999999895</v>
      </c>
      <c r="C534">
        <v>-61.85</v>
      </c>
      <c r="D534">
        <v>-62.97</v>
      </c>
    </row>
    <row r="535" spans="1:4" x14ac:dyDescent="0.3">
      <c r="A535" s="2">
        <v>43489</v>
      </c>
      <c r="B535">
        <v>65.930000000000007</v>
      </c>
      <c r="C535">
        <v>-60.93</v>
      </c>
      <c r="D535">
        <v>-62.05</v>
      </c>
    </row>
    <row r="536" spans="1:4" x14ac:dyDescent="0.3">
      <c r="A536" s="2">
        <v>43571</v>
      </c>
      <c r="B536">
        <v>66.34</v>
      </c>
      <c r="C536">
        <v>-61.34</v>
      </c>
      <c r="D536">
        <v>-62.46</v>
      </c>
    </row>
    <row r="537" spans="1:4" x14ac:dyDescent="0.3">
      <c r="A537" s="2">
        <v>43662</v>
      </c>
      <c r="B537">
        <v>67.040000000000006</v>
      </c>
      <c r="C537">
        <v>-62.04</v>
      </c>
      <c r="D537">
        <v>-63.16</v>
      </c>
    </row>
    <row r="538" spans="1:4" x14ac:dyDescent="0.3">
      <c r="A538" s="2">
        <v>43756</v>
      </c>
      <c r="B538">
        <v>68.09</v>
      </c>
      <c r="C538">
        <v>-63.09</v>
      </c>
      <c r="D538">
        <v>-64.209999999999894</v>
      </c>
    </row>
    <row r="539" spans="1:4" x14ac:dyDescent="0.3">
      <c r="A539" s="2">
        <v>43861</v>
      </c>
      <c r="B539">
        <v>67.680000000000007</v>
      </c>
      <c r="C539">
        <v>-62.68</v>
      </c>
      <c r="D539">
        <v>-63.8</v>
      </c>
    </row>
    <row r="540" spans="1:4" x14ac:dyDescent="0.3">
      <c r="A540" s="2">
        <v>44019</v>
      </c>
      <c r="B540">
        <v>67.8</v>
      </c>
      <c r="C540">
        <v>-62.8</v>
      </c>
      <c r="D540">
        <v>-63.92</v>
      </c>
    </row>
    <row r="541" spans="1:4" x14ac:dyDescent="0.3">
      <c r="A541" s="2">
        <v>44231</v>
      </c>
      <c r="B541">
        <v>66.95</v>
      </c>
      <c r="C541">
        <v>-61.95</v>
      </c>
      <c r="D541">
        <v>-63.07</v>
      </c>
    </row>
    <row r="542" spans="1:4" x14ac:dyDescent="0.3">
      <c r="A542" s="2">
        <v>44523</v>
      </c>
      <c r="B542">
        <v>67.819999999999894</v>
      </c>
      <c r="C542">
        <v>-62.82</v>
      </c>
      <c r="D542">
        <v>-63.94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A268E0-90F2-46A5-B425-805A090C1E0C}">
  <dimension ref="A1:O204"/>
  <sheetViews>
    <sheetView topLeftCell="J1" workbookViewId="0">
      <selection activeCell="M6" sqref="M6"/>
    </sheetView>
  </sheetViews>
  <sheetFormatPr defaultRowHeight="14.4" x14ac:dyDescent="0.3"/>
  <cols>
    <col min="1" max="1" width="10.5546875" bestFit="1" customWidth="1"/>
  </cols>
  <sheetData>
    <row r="1" spans="1:15" s="1" customFormat="1" x14ac:dyDescent="0.3">
      <c r="A1" s="1" t="s">
        <v>0</v>
      </c>
      <c r="B1" s="1" t="s">
        <v>1</v>
      </c>
      <c r="C1" s="1" t="s">
        <v>2</v>
      </c>
      <c r="D1" s="1" t="s">
        <v>3</v>
      </c>
    </row>
    <row r="2" spans="1:15" x14ac:dyDescent="0.3">
      <c r="A2" s="2">
        <v>31761</v>
      </c>
      <c r="B2">
        <v>104.35</v>
      </c>
      <c r="C2">
        <v>-70.33</v>
      </c>
      <c r="D2">
        <v>-71.67</v>
      </c>
      <c r="F2">
        <v>3288</v>
      </c>
      <c r="G2">
        <v>37.347896575927997</v>
      </c>
      <c r="H2" s="2">
        <v>1</v>
      </c>
      <c r="I2">
        <f>IFERROR(VLOOKUP(H2,$A$2:$D$542,4,FALSE),IFERROR(VLOOKUP(H2,$A$2:$D$542,4),0))</f>
        <v>0</v>
      </c>
      <c r="K2">
        <f>MAX(D:D)</f>
        <v>-69.489999999999895</v>
      </c>
    </row>
    <row r="3" spans="1:15" x14ac:dyDescent="0.3">
      <c r="A3" s="2">
        <v>31818</v>
      </c>
      <c r="B3">
        <v>103.19</v>
      </c>
      <c r="C3">
        <v>-69.17</v>
      </c>
      <c r="D3">
        <v>-70.510000000000005</v>
      </c>
      <c r="F3">
        <v>10958</v>
      </c>
      <c r="G3">
        <v>35.148971557617003</v>
      </c>
      <c r="H3" s="2">
        <f>$H$2+F3-$F$2+1</f>
        <v>7672</v>
      </c>
      <c r="I3">
        <f>IFERROR(VLOOKUP(H3,A:D,4,FALSE),IFERROR(VLOOKUP(H3,A:D,4),0))</f>
        <v>0</v>
      </c>
      <c r="K3">
        <f>MIN(D:D)</f>
        <v>-94.54</v>
      </c>
    </row>
    <row r="4" spans="1:15" x14ac:dyDescent="0.3">
      <c r="A4" s="2">
        <v>31823</v>
      </c>
      <c r="B4">
        <v>103.19</v>
      </c>
      <c r="C4">
        <v>-69.17</v>
      </c>
      <c r="D4">
        <v>-70.510000000000005</v>
      </c>
      <c r="F4">
        <v>17897</v>
      </c>
      <c r="G4">
        <v>31.743747711181999</v>
      </c>
      <c r="H4" s="2">
        <f t="shared" ref="H4:H51" si="0">$H$2+F4-$F$2+1</f>
        <v>14611</v>
      </c>
      <c r="I4">
        <f t="shared" ref="I4:I51" si="1">IFERROR(VLOOKUP(H4,A:D,4,FALSE),IFERROR(VLOOKUP(H4,A:D,4),0))</f>
        <v>0</v>
      </c>
      <c r="L4" t="s">
        <v>9</v>
      </c>
      <c r="M4" t="s">
        <v>10</v>
      </c>
      <c r="N4" t="s">
        <v>11</v>
      </c>
      <c r="O4" t="s">
        <v>12</v>
      </c>
    </row>
    <row r="5" spans="1:15" x14ac:dyDescent="0.3">
      <c r="A5" s="2">
        <v>31828</v>
      </c>
      <c r="B5">
        <v>103.1</v>
      </c>
      <c r="C5">
        <v>-69.08</v>
      </c>
      <c r="D5">
        <v>-70.42</v>
      </c>
      <c r="F5">
        <v>20089</v>
      </c>
      <c r="G5">
        <v>25.010139465331999</v>
      </c>
      <c r="H5" s="2">
        <f t="shared" si="0"/>
        <v>16803</v>
      </c>
      <c r="I5">
        <f t="shared" si="1"/>
        <v>0</v>
      </c>
      <c r="K5">
        <f>CORREL(G17:G51,I17:I51)^2</f>
        <v>0.96340078408233787</v>
      </c>
      <c r="L5">
        <f>1-(SUM(J10:J51)/SUM(K10:K51))</f>
        <v>0.84668250329674233</v>
      </c>
      <c r="M5">
        <f>SUM(L10:L51)*100/SUM(I10:I51)</f>
        <v>2.8419028761956726</v>
      </c>
      <c r="N5">
        <f>SQRT(SUM(J10:J51))/COUNT(J10:J51)</f>
        <v>0.44642020065049187</v>
      </c>
      <c r="O5">
        <f>N5/_xlfn.STDEV.S(I17:I51)</f>
        <v>6.5232988323711161E-2</v>
      </c>
    </row>
    <row r="6" spans="1:15" x14ac:dyDescent="0.3">
      <c r="A6" s="2">
        <v>31833</v>
      </c>
      <c r="B6">
        <v>103.03</v>
      </c>
      <c r="C6">
        <v>-69.010000000000005</v>
      </c>
      <c r="D6">
        <v>-70.349999999999895</v>
      </c>
      <c r="F6">
        <v>22646</v>
      </c>
      <c r="G6">
        <v>19.269227981566999</v>
      </c>
      <c r="H6" s="2">
        <f t="shared" si="0"/>
        <v>19360</v>
      </c>
      <c r="I6">
        <f t="shared" si="1"/>
        <v>0</v>
      </c>
    </row>
    <row r="7" spans="1:15" x14ac:dyDescent="0.3">
      <c r="A7" s="2">
        <v>31836</v>
      </c>
      <c r="B7">
        <v>103.03</v>
      </c>
      <c r="C7">
        <v>-69.010000000000005</v>
      </c>
      <c r="D7">
        <v>-70.349999999999895</v>
      </c>
      <c r="F7">
        <v>24472</v>
      </c>
      <c r="G7">
        <v>8.1563882827759002</v>
      </c>
      <c r="H7" s="2">
        <f t="shared" si="0"/>
        <v>21186</v>
      </c>
      <c r="I7">
        <f t="shared" si="1"/>
        <v>0</v>
      </c>
    </row>
    <row r="8" spans="1:15" x14ac:dyDescent="0.3">
      <c r="A8" s="2">
        <v>31841</v>
      </c>
      <c r="B8">
        <v>102.98</v>
      </c>
      <c r="C8">
        <v>-68.959999999999894</v>
      </c>
      <c r="D8">
        <v>-70.3</v>
      </c>
      <c r="F8">
        <v>27029</v>
      </c>
      <c r="G8">
        <v>-7.7875876426700001</v>
      </c>
      <c r="H8" s="2">
        <f t="shared" si="0"/>
        <v>23743</v>
      </c>
      <c r="I8">
        <f t="shared" si="1"/>
        <v>0</v>
      </c>
    </row>
    <row r="9" spans="1:15" x14ac:dyDescent="0.3">
      <c r="A9" s="2">
        <v>31846</v>
      </c>
      <c r="B9">
        <v>102.87</v>
      </c>
      <c r="C9">
        <v>-68.849999999999895</v>
      </c>
      <c r="D9">
        <v>-70.19</v>
      </c>
      <c r="F9">
        <v>28124</v>
      </c>
      <c r="G9">
        <v>-17.362710952760001</v>
      </c>
      <c r="H9" s="2">
        <f t="shared" si="0"/>
        <v>24838</v>
      </c>
      <c r="I9">
        <f t="shared" si="1"/>
        <v>0</v>
      </c>
    </row>
    <row r="10" spans="1:15" x14ac:dyDescent="0.3">
      <c r="A10" s="2">
        <v>31851</v>
      </c>
      <c r="B10">
        <v>102.82</v>
      </c>
      <c r="C10">
        <v>-68.8</v>
      </c>
      <c r="D10">
        <v>-70.14</v>
      </c>
      <c r="F10">
        <v>29951</v>
      </c>
      <c r="G10">
        <v>-35.928539276119999</v>
      </c>
      <c r="H10" s="2">
        <f t="shared" si="0"/>
        <v>26665</v>
      </c>
      <c r="I10">
        <f t="shared" si="1"/>
        <v>0</v>
      </c>
    </row>
    <row r="11" spans="1:15" x14ac:dyDescent="0.3">
      <c r="A11" s="2">
        <v>31856</v>
      </c>
      <c r="B11">
        <v>102.73</v>
      </c>
      <c r="C11">
        <v>-68.709999999999894</v>
      </c>
      <c r="D11">
        <v>-70.05</v>
      </c>
      <c r="F11">
        <v>31777</v>
      </c>
      <c r="G11">
        <v>-51.334651947019999</v>
      </c>
      <c r="H11" s="2">
        <f t="shared" si="0"/>
        <v>28491</v>
      </c>
      <c r="I11">
        <f t="shared" si="1"/>
        <v>0</v>
      </c>
    </row>
    <row r="12" spans="1:15" x14ac:dyDescent="0.3">
      <c r="A12" s="2">
        <v>31861</v>
      </c>
      <c r="B12">
        <v>102.68</v>
      </c>
      <c r="C12">
        <v>-68.66</v>
      </c>
      <c r="D12">
        <v>-70</v>
      </c>
      <c r="F12">
        <v>33238</v>
      </c>
      <c r="G12">
        <v>-60.003871917719998</v>
      </c>
      <c r="H12" s="2">
        <f t="shared" si="0"/>
        <v>29952</v>
      </c>
      <c r="I12">
        <f t="shared" si="1"/>
        <v>0</v>
      </c>
    </row>
    <row r="13" spans="1:15" x14ac:dyDescent="0.3">
      <c r="A13" s="2">
        <v>31867</v>
      </c>
      <c r="B13">
        <v>102.56</v>
      </c>
      <c r="C13">
        <v>-68.540000000000006</v>
      </c>
      <c r="D13">
        <v>-69.88</v>
      </c>
      <c r="F13">
        <v>33603</v>
      </c>
      <c r="G13">
        <v>-60.865139007570001</v>
      </c>
      <c r="H13" s="2">
        <f t="shared" si="0"/>
        <v>30317</v>
      </c>
      <c r="I13">
        <f t="shared" si="1"/>
        <v>0</v>
      </c>
    </row>
    <row r="14" spans="1:15" x14ac:dyDescent="0.3">
      <c r="A14" s="2">
        <v>31872</v>
      </c>
      <c r="B14">
        <v>102.5</v>
      </c>
      <c r="C14">
        <v>-68.48</v>
      </c>
      <c r="D14">
        <v>-69.819999999999894</v>
      </c>
      <c r="F14">
        <v>33968</v>
      </c>
      <c r="G14">
        <v>-62.499835968020001</v>
      </c>
      <c r="H14" s="2">
        <f t="shared" si="0"/>
        <v>30682</v>
      </c>
      <c r="I14">
        <f t="shared" si="1"/>
        <v>0</v>
      </c>
    </row>
    <row r="15" spans="1:15" x14ac:dyDescent="0.3">
      <c r="A15" s="2">
        <v>31877</v>
      </c>
      <c r="B15">
        <v>102.5</v>
      </c>
      <c r="C15">
        <v>-68.48</v>
      </c>
      <c r="D15">
        <v>-69.819999999999894</v>
      </c>
      <c r="F15">
        <v>34334</v>
      </c>
      <c r="G15">
        <v>-62.895347595209998</v>
      </c>
      <c r="H15" s="2">
        <f t="shared" si="0"/>
        <v>31048</v>
      </c>
      <c r="I15">
        <f t="shared" si="1"/>
        <v>0</v>
      </c>
    </row>
    <row r="16" spans="1:15" x14ac:dyDescent="0.3">
      <c r="A16" s="2">
        <v>31882</v>
      </c>
      <c r="B16">
        <v>102.53</v>
      </c>
      <c r="C16">
        <v>-68.510000000000005</v>
      </c>
      <c r="D16">
        <v>-69.849999999999895</v>
      </c>
      <c r="F16">
        <v>34699</v>
      </c>
      <c r="G16">
        <v>-65.011322021479998</v>
      </c>
      <c r="H16" s="2">
        <f t="shared" si="0"/>
        <v>31413</v>
      </c>
      <c r="I16">
        <f t="shared" si="1"/>
        <v>0</v>
      </c>
    </row>
    <row r="17" spans="1:12" x14ac:dyDescent="0.3">
      <c r="A17" s="2">
        <v>31887</v>
      </c>
      <c r="B17">
        <v>102.38</v>
      </c>
      <c r="C17">
        <v>-68.36</v>
      </c>
      <c r="D17">
        <v>-69.7</v>
      </c>
      <c r="F17">
        <v>35064</v>
      </c>
      <c r="G17">
        <v>-68.814109802250002</v>
      </c>
      <c r="H17" s="2">
        <f t="shared" si="0"/>
        <v>31778</v>
      </c>
      <c r="I17">
        <f t="shared" si="1"/>
        <v>-71.67</v>
      </c>
      <c r="J17">
        <f>(I17-G17)^2</f>
        <v>8.1561088216045334</v>
      </c>
      <c r="K17">
        <f>(I17-AVERAGE($I$17:I$51))^2</f>
        <v>88.618016653060806</v>
      </c>
      <c r="L17">
        <f>(I17-G17)</f>
        <v>-2.85589019775</v>
      </c>
    </row>
    <row r="18" spans="1:12" x14ac:dyDescent="0.3">
      <c r="A18" s="2">
        <v>31892</v>
      </c>
      <c r="B18">
        <v>102.32</v>
      </c>
      <c r="C18">
        <v>-68.3</v>
      </c>
      <c r="D18">
        <v>-69.64</v>
      </c>
      <c r="F18">
        <v>35429</v>
      </c>
      <c r="G18">
        <v>-69.591285705570002</v>
      </c>
      <c r="H18" s="2">
        <f t="shared" si="0"/>
        <v>32143</v>
      </c>
      <c r="I18">
        <f t="shared" si="1"/>
        <v>-70.56</v>
      </c>
      <c r="J18">
        <f t="shared" ref="J18:J51" si="2">(I18-G18)^2</f>
        <v>0.93840738423301406</v>
      </c>
      <c r="K18">
        <f>(I18-AVERAGE($I$17:I$51))^2</f>
        <v>110.74856236734647</v>
      </c>
      <c r="L18">
        <f t="shared" ref="L18:L51" si="3">(I18-G18)</f>
        <v>-0.96871429443000068</v>
      </c>
    </row>
    <row r="19" spans="1:12" x14ac:dyDescent="0.3">
      <c r="A19" s="2">
        <v>31897</v>
      </c>
      <c r="B19">
        <v>102.29</v>
      </c>
      <c r="C19">
        <v>-68.27</v>
      </c>
      <c r="D19">
        <v>-69.61</v>
      </c>
      <c r="F19">
        <v>35795</v>
      </c>
      <c r="G19">
        <v>-70.105499267580001</v>
      </c>
      <c r="H19" s="2">
        <f t="shared" si="0"/>
        <v>32509</v>
      </c>
      <c r="I19">
        <f t="shared" si="1"/>
        <v>-71.209999999999894</v>
      </c>
      <c r="J19">
        <f t="shared" si="2"/>
        <v>1.219921867916081</v>
      </c>
      <c r="K19">
        <f>(I19-AVERAGE($I$17:I$51))^2</f>
        <v>97.490233795920048</v>
      </c>
      <c r="L19">
        <f t="shared" si="3"/>
        <v>-1.1045007324198934</v>
      </c>
    </row>
    <row r="20" spans="1:12" x14ac:dyDescent="0.3">
      <c r="A20" s="2">
        <v>31902</v>
      </c>
      <c r="B20">
        <v>102.27</v>
      </c>
      <c r="C20">
        <v>-68.25</v>
      </c>
      <c r="D20">
        <v>-69.59</v>
      </c>
      <c r="F20">
        <v>36160</v>
      </c>
      <c r="G20">
        <v>-70.123825073239999</v>
      </c>
      <c r="H20" s="2">
        <f t="shared" si="0"/>
        <v>32874</v>
      </c>
      <c r="I20">
        <f t="shared" si="1"/>
        <v>-70.87</v>
      </c>
      <c r="J20">
        <f t="shared" si="2"/>
        <v>0.5567770213252996</v>
      </c>
      <c r="K20">
        <f>(I20-AVERAGE($I$17:I$51))^2</f>
        <v>104.31995951020357</v>
      </c>
      <c r="L20">
        <f t="shared" si="3"/>
        <v>-0.74617492676000552</v>
      </c>
    </row>
    <row r="21" spans="1:12" x14ac:dyDescent="0.3">
      <c r="A21" s="2">
        <v>31907</v>
      </c>
      <c r="B21">
        <v>102.27</v>
      </c>
      <c r="C21">
        <v>-68.25</v>
      </c>
      <c r="D21">
        <v>-69.59</v>
      </c>
      <c r="F21">
        <v>36525</v>
      </c>
      <c r="G21">
        <v>-71.074211120610002</v>
      </c>
      <c r="H21" s="2">
        <f t="shared" si="0"/>
        <v>33239</v>
      </c>
      <c r="I21">
        <f t="shared" si="1"/>
        <v>-72.89</v>
      </c>
      <c r="J21">
        <f t="shared" si="2"/>
        <v>3.2970892545163868</v>
      </c>
      <c r="K21">
        <f>(I21-AVERAGE($I$17:I$51))^2</f>
        <v>67.136953795918018</v>
      </c>
      <c r="L21">
        <f t="shared" si="3"/>
        <v>-1.8157888793899986</v>
      </c>
    </row>
    <row r="22" spans="1:12" x14ac:dyDescent="0.3">
      <c r="A22" s="2">
        <v>31912</v>
      </c>
      <c r="B22">
        <v>102.29</v>
      </c>
      <c r="C22">
        <v>-68.27</v>
      </c>
      <c r="D22">
        <v>-69.61</v>
      </c>
      <c r="F22">
        <v>36890</v>
      </c>
      <c r="G22">
        <v>-73.16160583496</v>
      </c>
      <c r="H22" s="2">
        <f t="shared" si="0"/>
        <v>33604</v>
      </c>
      <c r="I22">
        <f t="shared" si="1"/>
        <v>-75.010000000000005</v>
      </c>
      <c r="J22">
        <f t="shared" si="2"/>
        <v>3.4165609893539393</v>
      </c>
      <c r="K22">
        <f>(I22-AVERAGE($I$17:I$51))^2</f>
        <v>36.890005224489485</v>
      </c>
      <c r="L22">
        <f t="shared" si="3"/>
        <v>-1.8483941650400055</v>
      </c>
    </row>
    <row r="23" spans="1:12" x14ac:dyDescent="0.3">
      <c r="A23" s="2">
        <v>31917</v>
      </c>
      <c r="B23">
        <v>102.29</v>
      </c>
      <c r="C23">
        <v>-68.27</v>
      </c>
      <c r="D23">
        <v>-69.61</v>
      </c>
      <c r="F23">
        <v>37256</v>
      </c>
      <c r="G23">
        <v>-74.6254196167</v>
      </c>
      <c r="H23" s="2">
        <f t="shared" si="0"/>
        <v>33970</v>
      </c>
      <c r="I23">
        <f t="shared" si="1"/>
        <v>-76.930000000000007</v>
      </c>
      <c r="J23">
        <f t="shared" si="2"/>
        <v>5.3110907430912047</v>
      </c>
      <c r="K23">
        <f>(I23-AVERAGE($I$17:I$51))^2</f>
        <v>17.253342367346711</v>
      </c>
      <c r="L23">
        <f t="shared" si="3"/>
        <v>-2.3045803833000065</v>
      </c>
    </row>
    <row r="24" spans="1:12" x14ac:dyDescent="0.3">
      <c r="A24" s="2">
        <v>31922</v>
      </c>
      <c r="B24">
        <v>102.29</v>
      </c>
      <c r="C24">
        <v>-68.27</v>
      </c>
      <c r="D24">
        <v>-69.61</v>
      </c>
      <c r="F24">
        <v>37621</v>
      </c>
      <c r="G24">
        <v>-73.66884613037</v>
      </c>
      <c r="H24" s="2">
        <f t="shared" si="0"/>
        <v>34335</v>
      </c>
      <c r="I24">
        <f t="shared" si="1"/>
        <v>-79.33</v>
      </c>
      <c r="J24">
        <f t="shared" si="2"/>
        <v>32.048663135626711</v>
      </c>
      <c r="K24">
        <f>(I24-AVERAGE($I$17:I$51))^2</f>
        <v>3.0755137959183014</v>
      </c>
      <c r="L24">
        <f t="shared" si="3"/>
        <v>-5.6611538696299988</v>
      </c>
    </row>
    <row r="25" spans="1:12" x14ac:dyDescent="0.3">
      <c r="A25" s="2">
        <v>31928</v>
      </c>
      <c r="B25">
        <v>102.27</v>
      </c>
      <c r="C25">
        <v>-68.25</v>
      </c>
      <c r="D25">
        <v>-69.59</v>
      </c>
      <c r="F25">
        <v>37986</v>
      </c>
      <c r="G25">
        <v>-76.69758605957</v>
      </c>
      <c r="H25" s="2">
        <f t="shared" si="0"/>
        <v>34700</v>
      </c>
      <c r="I25">
        <f t="shared" si="1"/>
        <v>-80.010000000000005</v>
      </c>
      <c r="J25">
        <f t="shared" si="2"/>
        <v>10.972086112755035</v>
      </c>
      <c r="K25">
        <f>(I25-AVERAGE($I$17:I$51))^2</f>
        <v>1.1528623673468836</v>
      </c>
      <c r="L25">
        <f t="shared" si="3"/>
        <v>-3.3124139404300053</v>
      </c>
    </row>
    <row r="26" spans="1:12" x14ac:dyDescent="0.3">
      <c r="A26" s="2">
        <v>31933</v>
      </c>
      <c r="B26">
        <v>102.17</v>
      </c>
      <c r="C26">
        <v>-68.150000000000006</v>
      </c>
      <c r="D26">
        <v>-69.489999999999895</v>
      </c>
      <c r="F26">
        <v>38351</v>
      </c>
      <c r="G26">
        <v>-77.994384765630002</v>
      </c>
      <c r="H26" s="2">
        <f t="shared" si="0"/>
        <v>35065</v>
      </c>
      <c r="I26">
        <f t="shared" si="1"/>
        <v>-80.34</v>
      </c>
      <c r="J26">
        <f t="shared" si="2"/>
        <v>5.5019108277086355</v>
      </c>
      <c r="K26">
        <f>(I26-AVERAGE($I$17:I$51))^2</f>
        <v>0.55311093877547457</v>
      </c>
      <c r="L26">
        <f t="shared" si="3"/>
        <v>-2.3456152343700012</v>
      </c>
    </row>
    <row r="27" spans="1:12" x14ac:dyDescent="0.3">
      <c r="A27" s="2">
        <v>31938</v>
      </c>
      <c r="B27">
        <v>102.24</v>
      </c>
      <c r="C27">
        <v>-68.22</v>
      </c>
      <c r="D27">
        <v>-69.56</v>
      </c>
      <c r="F27">
        <v>38717</v>
      </c>
      <c r="G27">
        <v>-78.227226257319998</v>
      </c>
      <c r="H27" s="2">
        <f t="shared" si="0"/>
        <v>35431</v>
      </c>
      <c r="I27">
        <f t="shared" si="1"/>
        <v>-79.12</v>
      </c>
      <c r="J27">
        <f t="shared" si="2"/>
        <v>0.79704495561886635</v>
      </c>
      <c r="K27">
        <f>(I27-AVERAGE($I$17:I$51))^2</f>
        <v>3.8561737959182691</v>
      </c>
      <c r="L27">
        <f t="shared" si="3"/>
        <v>-0.89277374268000642</v>
      </c>
    </row>
    <row r="28" spans="1:12" x14ac:dyDescent="0.3">
      <c r="A28" s="2">
        <v>31943</v>
      </c>
      <c r="B28">
        <v>102.18</v>
      </c>
      <c r="C28">
        <v>-68.16</v>
      </c>
      <c r="D28">
        <v>-69.5</v>
      </c>
      <c r="F28">
        <v>39082</v>
      </c>
      <c r="G28">
        <v>-79.02333831787</v>
      </c>
      <c r="H28" s="2">
        <f t="shared" si="0"/>
        <v>35796</v>
      </c>
      <c r="I28">
        <f t="shared" si="1"/>
        <v>-80.3</v>
      </c>
      <c r="J28">
        <f t="shared" si="2"/>
        <v>1.6298650506189951</v>
      </c>
      <c r="K28">
        <f>(I28-AVERAGE($I$17:I$51))^2</f>
        <v>0.61420808163262541</v>
      </c>
      <c r="L28">
        <f t="shared" si="3"/>
        <v>-1.2766616821299976</v>
      </c>
    </row>
    <row r="29" spans="1:12" x14ac:dyDescent="0.3">
      <c r="A29" s="2">
        <v>31948</v>
      </c>
      <c r="B29">
        <v>102.28</v>
      </c>
      <c r="C29">
        <v>-68.260000000000005</v>
      </c>
      <c r="D29">
        <v>-69.599999999999895</v>
      </c>
      <c r="F29">
        <v>39447</v>
      </c>
      <c r="G29">
        <v>-79.144836425779999</v>
      </c>
      <c r="H29" s="2">
        <f t="shared" si="0"/>
        <v>36161</v>
      </c>
      <c r="I29">
        <f t="shared" si="1"/>
        <v>-81.8</v>
      </c>
      <c r="J29">
        <f t="shared" si="2"/>
        <v>7.049893605864713</v>
      </c>
      <c r="K29">
        <f>(I29-AVERAGE($I$17:I$51))^2</f>
        <v>0.51306522448982128</v>
      </c>
      <c r="L29">
        <f t="shared" si="3"/>
        <v>-2.6551635742199977</v>
      </c>
    </row>
    <row r="30" spans="1:12" x14ac:dyDescent="0.3">
      <c r="A30" s="2">
        <v>31953</v>
      </c>
      <c r="B30">
        <v>102.19</v>
      </c>
      <c r="C30">
        <v>-68.17</v>
      </c>
      <c r="D30">
        <v>-69.510000000000005</v>
      </c>
      <c r="F30">
        <v>39812</v>
      </c>
      <c r="G30">
        <v>-79.152572631840002</v>
      </c>
      <c r="H30" s="2">
        <f t="shared" si="0"/>
        <v>36526</v>
      </c>
      <c r="I30">
        <f t="shared" si="1"/>
        <v>-81.72</v>
      </c>
      <c r="J30">
        <f t="shared" si="2"/>
        <v>6.5916832907769694</v>
      </c>
      <c r="K30">
        <f>(I30-AVERAGE($I$17:I$51))^2</f>
        <v>0.40485951020410627</v>
      </c>
      <c r="L30">
        <f t="shared" si="3"/>
        <v>-2.5674273681599971</v>
      </c>
    </row>
    <row r="31" spans="1:12" x14ac:dyDescent="0.3">
      <c r="A31" s="2">
        <v>31958</v>
      </c>
      <c r="B31">
        <v>102.28</v>
      </c>
      <c r="C31">
        <v>-68.260000000000005</v>
      </c>
      <c r="D31">
        <v>-69.599999999999895</v>
      </c>
      <c r="F31">
        <v>40178</v>
      </c>
      <c r="G31">
        <v>-79.709213256840002</v>
      </c>
      <c r="H31" s="2">
        <f t="shared" si="0"/>
        <v>36892</v>
      </c>
      <c r="I31">
        <f t="shared" si="1"/>
        <v>-81.75</v>
      </c>
      <c r="J31">
        <f t="shared" si="2"/>
        <v>4.1648105310575927</v>
      </c>
      <c r="K31">
        <f>(I31-AVERAGE($I$17:I$51))^2</f>
        <v>0.44393665306125185</v>
      </c>
      <c r="L31">
        <f t="shared" si="3"/>
        <v>-2.0407867431599982</v>
      </c>
    </row>
    <row r="32" spans="1:12" x14ac:dyDescent="0.3">
      <c r="A32" s="2">
        <v>31963</v>
      </c>
      <c r="B32">
        <v>102.26</v>
      </c>
      <c r="C32">
        <v>-68.239999999999895</v>
      </c>
      <c r="D32">
        <v>-69.58</v>
      </c>
      <c r="F32">
        <v>40543</v>
      </c>
      <c r="G32">
        <v>-82.624755859380002</v>
      </c>
      <c r="H32" s="2">
        <f t="shared" si="0"/>
        <v>37257</v>
      </c>
      <c r="I32">
        <f t="shared" si="1"/>
        <v>-84.62</v>
      </c>
      <c r="J32">
        <f t="shared" si="2"/>
        <v>3.9809991806784515</v>
      </c>
      <c r="K32">
        <f>(I32-AVERAGE($I$17:I$51))^2</f>
        <v>12.505316653061401</v>
      </c>
      <c r="L32">
        <f t="shared" si="3"/>
        <v>-1.9952441406200023</v>
      </c>
    </row>
    <row r="33" spans="1:12" x14ac:dyDescent="0.3">
      <c r="A33" s="2">
        <v>31968</v>
      </c>
      <c r="B33">
        <v>102.3</v>
      </c>
      <c r="C33">
        <v>-68.28</v>
      </c>
      <c r="D33">
        <v>-69.62</v>
      </c>
      <c r="F33">
        <v>40908</v>
      </c>
      <c r="G33">
        <v>-85.770393371579999</v>
      </c>
      <c r="H33" s="2">
        <f t="shared" si="0"/>
        <v>37622</v>
      </c>
      <c r="I33">
        <f t="shared" si="1"/>
        <v>-90.79</v>
      </c>
      <c r="J33">
        <f t="shared" si="2"/>
        <v>25.196450704078071</v>
      </c>
      <c r="K33">
        <f>(I33-AVERAGE($I$17:I$51))^2</f>
        <v>94.21198236734746</v>
      </c>
      <c r="L33">
        <f t="shared" si="3"/>
        <v>-5.0196066284200072</v>
      </c>
    </row>
    <row r="34" spans="1:12" x14ac:dyDescent="0.3">
      <c r="A34" s="2">
        <v>31973</v>
      </c>
      <c r="B34">
        <v>102.3</v>
      </c>
      <c r="C34">
        <v>-68.28</v>
      </c>
      <c r="D34">
        <v>-69.62</v>
      </c>
      <c r="F34">
        <v>41273</v>
      </c>
      <c r="G34">
        <v>-84.576606750490001</v>
      </c>
      <c r="H34" s="2">
        <f t="shared" si="0"/>
        <v>37987</v>
      </c>
      <c r="I34">
        <f t="shared" si="1"/>
        <v>-86.42</v>
      </c>
      <c r="J34">
        <f t="shared" si="2"/>
        <v>3.3980986723390405</v>
      </c>
      <c r="K34">
        <f>(I34-AVERAGE($I$17:I$51))^2</f>
        <v>28.475945224490033</v>
      </c>
      <c r="L34">
        <f t="shared" si="3"/>
        <v>-1.8433932495100009</v>
      </c>
    </row>
    <row r="35" spans="1:12" x14ac:dyDescent="0.3">
      <c r="A35" s="2">
        <v>31978</v>
      </c>
      <c r="B35">
        <v>102.4</v>
      </c>
      <c r="C35">
        <v>-68.38</v>
      </c>
      <c r="D35">
        <v>-69.72</v>
      </c>
      <c r="F35">
        <v>41639</v>
      </c>
      <c r="G35">
        <v>-85.833869934079999</v>
      </c>
      <c r="H35" s="2">
        <f t="shared" si="0"/>
        <v>38353</v>
      </c>
      <c r="I35">
        <f t="shared" si="1"/>
        <v>-87.72</v>
      </c>
      <c r="J35">
        <f t="shared" si="2"/>
        <v>3.5574866255673827</v>
      </c>
      <c r="K35">
        <f>(I35-AVERAGE($I$17:I$51))^2</f>
        <v>44.040288081632909</v>
      </c>
      <c r="L35">
        <f t="shared" si="3"/>
        <v>-1.8861300659199998</v>
      </c>
    </row>
    <row r="36" spans="1:12" x14ac:dyDescent="0.3">
      <c r="A36" s="2">
        <v>31983</v>
      </c>
      <c r="B36">
        <v>102.48</v>
      </c>
      <c r="C36">
        <v>-68.459999999999894</v>
      </c>
      <c r="D36">
        <v>-69.8</v>
      </c>
      <c r="F36">
        <v>42004</v>
      </c>
      <c r="G36">
        <v>-87.034210205080001</v>
      </c>
      <c r="H36" s="2">
        <f t="shared" si="0"/>
        <v>38718</v>
      </c>
      <c r="I36">
        <f t="shared" si="1"/>
        <v>-89.08</v>
      </c>
      <c r="J36">
        <f t="shared" si="2"/>
        <v>4.1852558849988055</v>
      </c>
      <c r="K36">
        <f>(I36-AVERAGE($I$17:I$51))^2</f>
        <v>63.9405852244901</v>
      </c>
      <c r="L36">
        <f t="shared" si="3"/>
        <v>-2.0457897949199975</v>
      </c>
    </row>
    <row r="37" spans="1:12" x14ac:dyDescent="0.3">
      <c r="A37" s="2">
        <v>31989</v>
      </c>
      <c r="B37">
        <v>102.52</v>
      </c>
      <c r="C37">
        <v>-68.5</v>
      </c>
      <c r="D37">
        <v>-69.84</v>
      </c>
      <c r="F37">
        <v>42369</v>
      </c>
      <c r="G37">
        <v>-88.137649536129999</v>
      </c>
      <c r="H37" s="2">
        <f t="shared" si="0"/>
        <v>39083</v>
      </c>
      <c r="I37">
        <f t="shared" si="1"/>
        <v>-89.66</v>
      </c>
      <c r="J37">
        <f t="shared" si="2"/>
        <v>2.3175509348451975</v>
      </c>
      <c r="K37">
        <f>(I37-AVERAGE($I$17:I$51))^2</f>
        <v>73.552676653061525</v>
      </c>
      <c r="L37">
        <f t="shared" si="3"/>
        <v>-1.5223504638699978</v>
      </c>
    </row>
    <row r="38" spans="1:12" x14ac:dyDescent="0.3">
      <c r="A38" s="2">
        <v>31994</v>
      </c>
      <c r="B38">
        <v>102.51</v>
      </c>
      <c r="C38">
        <v>-68.489999999999895</v>
      </c>
      <c r="D38">
        <v>-69.83</v>
      </c>
      <c r="F38">
        <v>42734</v>
      </c>
      <c r="G38">
        <v>-91.261825561519998</v>
      </c>
      <c r="H38" s="2">
        <f t="shared" si="0"/>
        <v>39448</v>
      </c>
      <c r="I38">
        <f t="shared" si="1"/>
        <v>-94.12</v>
      </c>
      <c r="J38">
        <f t="shared" si="2"/>
        <v>8.1691611207804975</v>
      </c>
      <c r="K38">
        <f>(I38-AVERAGE($I$17:I$51))^2</f>
        <v>169.94474522449045</v>
      </c>
      <c r="L38">
        <f t="shared" si="3"/>
        <v>-2.8581744384800061</v>
      </c>
    </row>
    <row r="39" spans="1:12" x14ac:dyDescent="0.3">
      <c r="A39" s="2">
        <v>31999</v>
      </c>
      <c r="B39">
        <v>102.49</v>
      </c>
      <c r="C39">
        <v>-68.47</v>
      </c>
      <c r="D39">
        <v>-69.81</v>
      </c>
      <c r="F39">
        <v>43100</v>
      </c>
      <c r="G39">
        <v>-91.970108032230002</v>
      </c>
      <c r="H39" s="2">
        <f t="shared" si="0"/>
        <v>39814</v>
      </c>
      <c r="I39">
        <f t="shared" si="1"/>
        <v>-94.54</v>
      </c>
      <c r="J39">
        <f t="shared" si="2"/>
        <v>6.6043447260087866</v>
      </c>
      <c r="K39">
        <f>(I39-AVERAGE($I$17:I$51))^2</f>
        <v>181.0716252244905</v>
      </c>
      <c r="L39">
        <f t="shared" si="3"/>
        <v>-2.5698919677700047</v>
      </c>
    </row>
    <row r="40" spans="1:12" x14ac:dyDescent="0.3">
      <c r="A40" s="2">
        <v>32004</v>
      </c>
      <c r="B40">
        <v>102.62</v>
      </c>
      <c r="C40">
        <v>-68.599999999999895</v>
      </c>
      <c r="D40">
        <v>-69.94</v>
      </c>
      <c r="F40">
        <v>43465</v>
      </c>
      <c r="G40">
        <v>-91.459564208979998</v>
      </c>
      <c r="H40" s="2">
        <f t="shared" si="0"/>
        <v>40179</v>
      </c>
      <c r="I40">
        <f t="shared" si="1"/>
        <v>-93.02</v>
      </c>
      <c r="J40">
        <f t="shared" si="2"/>
        <v>2.4349598578962066</v>
      </c>
      <c r="K40">
        <f>(I40-AVERAGE($I$17:I$51))^2</f>
        <v>142.47491665306163</v>
      </c>
      <c r="L40">
        <f t="shared" si="3"/>
        <v>-1.560435791019998</v>
      </c>
    </row>
    <row r="41" spans="1:12" x14ac:dyDescent="0.3">
      <c r="A41" s="2">
        <v>32009</v>
      </c>
      <c r="B41">
        <v>102.64</v>
      </c>
      <c r="C41">
        <v>-68.62</v>
      </c>
      <c r="D41">
        <v>-69.959999999999894</v>
      </c>
      <c r="F41">
        <v>43830</v>
      </c>
      <c r="G41">
        <v>-87.635368347170001</v>
      </c>
      <c r="H41" s="2">
        <f t="shared" si="0"/>
        <v>40544</v>
      </c>
      <c r="I41">
        <f t="shared" si="1"/>
        <v>-90.36</v>
      </c>
      <c r="J41">
        <f t="shared" si="2"/>
        <v>7.42361764360313</v>
      </c>
      <c r="K41">
        <f>(I41-AVERAGE($I$17:I$51))^2</f>
        <v>86.049476653061589</v>
      </c>
      <c r="L41">
        <f t="shared" si="3"/>
        <v>-2.7246316528299985</v>
      </c>
    </row>
    <row r="42" spans="1:12" x14ac:dyDescent="0.3">
      <c r="A42" s="2">
        <v>32014</v>
      </c>
      <c r="B42">
        <v>102.67</v>
      </c>
      <c r="C42">
        <v>-68.650000000000006</v>
      </c>
      <c r="D42">
        <v>-69.989999999999895</v>
      </c>
      <c r="F42">
        <v>44195</v>
      </c>
      <c r="G42">
        <v>-82.366775512700002</v>
      </c>
      <c r="H42" s="2">
        <f t="shared" si="0"/>
        <v>40909</v>
      </c>
      <c r="I42">
        <f t="shared" si="1"/>
        <v>-85.9</v>
      </c>
      <c r="J42">
        <f t="shared" si="2"/>
        <v>12.483675277656374</v>
      </c>
      <c r="K42">
        <f>(I42-AVERAGE($I$17:I$51))^2</f>
        <v>23.196608081632906</v>
      </c>
      <c r="L42">
        <f t="shared" si="3"/>
        <v>-3.5332244873000036</v>
      </c>
    </row>
    <row r="43" spans="1:12" x14ac:dyDescent="0.3">
      <c r="A43" s="2">
        <v>32020</v>
      </c>
      <c r="B43">
        <v>102.66</v>
      </c>
      <c r="C43">
        <v>-68.64</v>
      </c>
      <c r="D43">
        <v>-69.98</v>
      </c>
      <c r="F43">
        <v>44561</v>
      </c>
      <c r="G43">
        <v>-78.952644348139998</v>
      </c>
      <c r="H43" s="2">
        <f t="shared" si="0"/>
        <v>41275</v>
      </c>
      <c r="I43">
        <f t="shared" si="1"/>
        <v>-80.39</v>
      </c>
      <c r="J43">
        <f t="shared" si="2"/>
        <v>2.0659912699338929</v>
      </c>
      <c r="K43">
        <f>(I43-AVERAGE($I$17:I$51))^2</f>
        <v>0.48123951020405237</v>
      </c>
      <c r="L43">
        <f t="shared" si="3"/>
        <v>-1.4373556518600026</v>
      </c>
    </row>
    <row r="44" spans="1:12" x14ac:dyDescent="0.3">
      <c r="A44" s="2">
        <v>32025</v>
      </c>
      <c r="B44">
        <v>102.7</v>
      </c>
      <c r="C44">
        <v>-68.680000000000007</v>
      </c>
      <c r="D44">
        <v>-70.02</v>
      </c>
      <c r="F44">
        <v>44926</v>
      </c>
      <c r="G44">
        <v>-77.752624511720001</v>
      </c>
      <c r="H44" s="2">
        <f t="shared" si="0"/>
        <v>41640</v>
      </c>
      <c r="I44">
        <f t="shared" si="1"/>
        <v>-79.7</v>
      </c>
      <c r="J44">
        <f t="shared" si="2"/>
        <v>3.7922712923537771</v>
      </c>
      <c r="K44">
        <f>(I44-AVERAGE($I$17:I$51))^2</f>
        <v>1.9146652244897313</v>
      </c>
      <c r="L44">
        <f t="shared" si="3"/>
        <v>-1.9473754882800023</v>
      </c>
    </row>
    <row r="45" spans="1:12" x14ac:dyDescent="0.3">
      <c r="A45" s="2">
        <v>32030</v>
      </c>
      <c r="B45">
        <v>102.52</v>
      </c>
      <c r="C45">
        <v>-68.5</v>
      </c>
      <c r="D45">
        <v>-69.84</v>
      </c>
      <c r="F45">
        <v>45291</v>
      </c>
      <c r="G45">
        <v>-77.16096496582</v>
      </c>
      <c r="H45" s="2">
        <f t="shared" si="0"/>
        <v>42005</v>
      </c>
      <c r="I45">
        <f t="shared" si="1"/>
        <v>-78.94</v>
      </c>
      <c r="J45">
        <f t="shared" si="2"/>
        <v>3.1649656528398262</v>
      </c>
      <c r="K45">
        <f>(I45-AVERAGE($I$17:I$51))^2</f>
        <v>4.5955109387754316</v>
      </c>
      <c r="L45">
        <f t="shared" si="3"/>
        <v>-1.7790350341799979</v>
      </c>
    </row>
    <row r="46" spans="1:12" x14ac:dyDescent="0.3">
      <c r="A46" s="2">
        <v>32035</v>
      </c>
      <c r="B46">
        <v>102.34</v>
      </c>
      <c r="C46">
        <v>-68.319999999999894</v>
      </c>
      <c r="D46">
        <v>-69.66</v>
      </c>
      <c r="F46">
        <v>45656</v>
      </c>
      <c r="G46">
        <v>-76.225257873540002</v>
      </c>
      <c r="H46" s="2">
        <f t="shared" si="0"/>
        <v>42370</v>
      </c>
      <c r="I46">
        <f t="shared" si="1"/>
        <v>-78.8</v>
      </c>
      <c r="J46">
        <f t="shared" si="2"/>
        <v>6.6292970177677368</v>
      </c>
      <c r="K46">
        <f>(I46-AVERAGE($I$17:I$51))^2</f>
        <v>5.2153509387754298</v>
      </c>
      <c r="L46">
        <f t="shared" si="3"/>
        <v>-2.574742126459995</v>
      </c>
    </row>
    <row r="47" spans="1:12" x14ac:dyDescent="0.3">
      <c r="A47" s="2">
        <v>32040</v>
      </c>
      <c r="B47">
        <v>102.33</v>
      </c>
      <c r="C47">
        <v>-68.31</v>
      </c>
      <c r="D47">
        <v>-69.650000000000006</v>
      </c>
      <c r="F47">
        <v>46022</v>
      </c>
      <c r="G47">
        <v>-74.587982177729998</v>
      </c>
      <c r="H47" s="2">
        <f t="shared" si="0"/>
        <v>42736</v>
      </c>
      <c r="I47">
        <f t="shared" si="1"/>
        <v>-76.91</v>
      </c>
      <c r="J47">
        <f t="shared" si="2"/>
        <v>5.3917667669395062</v>
      </c>
      <c r="K47">
        <f>(I47-AVERAGE($I$17:I$51))^2</f>
        <v>17.419890938775367</v>
      </c>
      <c r="L47">
        <f t="shared" si="3"/>
        <v>-2.3220178222699985</v>
      </c>
    </row>
    <row r="48" spans="1:12" x14ac:dyDescent="0.3">
      <c r="A48" s="2">
        <v>32045</v>
      </c>
      <c r="B48">
        <v>102.37</v>
      </c>
      <c r="C48">
        <v>-68.349999999999895</v>
      </c>
      <c r="D48">
        <v>-69.69</v>
      </c>
      <c r="F48">
        <v>46387</v>
      </c>
      <c r="G48">
        <v>-72.982154846189999</v>
      </c>
      <c r="H48" s="2">
        <f t="shared" si="0"/>
        <v>43101</v>
      </c>
      <c r="I48">
        <f t="shared" si="1"/>
        <v>-76.5</v>
      </c>
      <c r="J48">
        <f t="shared" si="2"/>
        <v>12.375234526184506</v>
      </c>
      <c r="K48">
        <f>(I48-AVERAGE($I$17:I$51))^2</f>
        <v>21.010436653061035</v>
      </c>
      <c r="L48">
        <f t="shared" si="3"/>
        <v>-3.5178451538100006</v>
      </c>
    </row>
    <row r="49" spans="1:12" x14ac:dyDescent="0.3">
      <c r="A49" s="2">
        <v>32050</v>
      </c>
      <c r="B49">
        <v>102.34</v>
      </c>
      <c r="C49">
        <v>-68.319999999999894</v>
      </c>
      <c r="D49">
        <v>-69.66</v>
      </c>
      <c r="F49">
        <v>46752</v>
      </c>
      <c r="G49">
        <v>-72.21688079834</v>
      </c>
      <c r="H49" s="2">
        <f t="shared" si="0"/>
        <v>43466</v>
      </c>
      <c r="I49">
        <f t="shared" si="1"/>
        <v>-75.930000000000007</v>
      </c>
      <c r="J49">
        <f t="shared" si="2"/>
        <v>13.787254205736247</v>
      </c>
      <c r="K49">
        <f>(I49-AVERAGE($I$17:I$51))^2</f>
        <v>26.560770938775228</v>
      </c>
      <c r="L49">
        <f t="shared" si="3"/>
        <v>-3.7131192016600068</v>
      </c>
    </row>
    <row r="50" spans="1:12" x14ac:dyDescent="0.3">
      <c r="A50" s="2">
        <v>32055</v>
      </c>
      <c r="B50">
        <v>102.4</v>
      </c>
      <c r="C50">
        <v>-68.38</v>
      </c>
      <c r="D50">
        <v>-69.72</v>
      </c>
      <c r="F50">
        <v>47117</v>
      </c>
      <c r="G50">
        <v>-71.147148132319998</v>
      </c>
      <c r="H50" s="2">
        <f t="shared" si="0"/>
        <v>43831</v>
      </c>
      <c r="I50">
        <f t="shared" si="1"/>
        <v>-75.989999999999895</v>
      </c>
      <c r="J50">
        <f t="shared" si="2"/>
        <v>23.453214212290668</v>
      </c>
      <c r="K50">
        <f>(I50-AVERAGE($I$17:I$51))^2</f>
        <v>25.945925224490651</v>
      </c>
      <c r="L50">
        <f t="shared" si="3"/>
        <v>-4.8428518676798973</v>
      </c>
    </row>
    <row r="51" spans="1:12" x14ac:dyDescent="0.3">
      <c r="A51" s="2">
        <v>32060</v>
      </c>
      <c r="B51">
        <v>102.49</v>
      </c>
      <c r="C51">
        <v>-68.47</v>
      </c>
      <c r="D51">
        <v>-69.81</v>
      </c>
      <c r="F51">
        <v>47483</v>
      </c>
      <c r="G51">
        <v>-76.468040466310001</v>
      </c>
      <c r="H51" s="2">
        <f t="shared" si="0"/>
        <v>44197</v>
      </c>
      <c r="I51">
        <f t="shared" si="1"/>
        <v>-75.03</v>
      </c>
      <c r="J51">
        <f t="shared" si="2"/>
        <v>2.0679603827450808</v>
      </c>
      <c r="K51">
        <f>(I51-AVERAGE($I$17:I$51))^2</f>
        <v>36.647456653060964</v>
      </c>
      <c r="L51">
        <f t="shared" si="3"/>
        <v>1.4380404663099995</v>
      </c>
    </row>
    <row r="52" spans="1:12" x14ac:dyDescent="0.3">
      <c r="A52" s="2">
        <v>32065</v>
      </c>
      <c r="B52">
        <v>102.47</v>
      </c>
      <c r="C52">
        <v>-68.45</v>
      </c>
      <c r="D52">
        <v>-69.790000000000006</v>
      </c>
      <c r="H52" s="2"/>
    </row>
    <row r="53" spans="1:12" x14ac:dyDescent="0.3">
      <c r="A53" s="2">
        <v>32070</v>
      </c>
      <c r="B53">
        <v>102.46</v>
      </c>
      <c r="C53">
        <v>-68.44</v>
      </c>
      <c r="D53">
        <v>-69.78</v>
      </c>
      <c r="H53" s="2"/>
    </row>
    <row r="54" spans="1:12" x14ac:dyDescent="0.3">
      <c r="A54" s="2">
        <v>32075</v>
      </c>
      <c r="B54">
        <v>102.54</v>
      </c>
      <c r="C54">
        <v>-68.52</v>
      </c>
      <c r="D54">
        <v>-69.86</v>
      </c>
      <c r="H54" s="2"/>
    </row>
    <row r="55" spans="1:12" x14ac:dyDescent="0.3">
      <c r="A55" s="2">
        <v>32081</v>
      </c>
      <c r="B55">
        <v>102.61</v>
      </c>
      <c r="C55">
        <v>-68.59</v>
      </c>
      <c r="D55">
        <v>-69.930000000000007</v>
      </c>
      <c r="H55" s="2"/>
    </row>
    <row r="56" spans="1:12" x14ac:dyDescent="0.3">
      <c r="A56" s="2">
        <v>32086</v>
      </c>
      <c r="B56">
        <v>102.54</v>
      </c>
      <c r="C56">
        <v>-68.52</v>
      </c>
      <c r="D56">
        <v>-69.86</v>
      </c>
      <c r="H56" s="2"/>
    </row>
    <row r="57" spans="1:12" x14ac:dyDescent="0.3">
      <c r="A57" s="2">
        <v>32091</v>
      </c>
      <c r="B57">
        <v>102.63</v>
      </c>
      <c r="C57">
        <v>-68.61</v>
      </c>
      <c r="D57">
        <v>-69.95</v>
      </c>
      <c r="H57" s="2"/>
    </row>
    <row r="58" spans="1:12" x14ac:dyDescent="0.3">
      <c r="A58" s="2">
        <v>32096</v>
      </c>
      <c r="B58">
        <v>102.74</v>
      </c>
      <c r="C58">
        <v>-68.72</v>
      </c>
      <c r="D58">
        <v>-70.06</v>
      </c>
      <c r="H58" s="2"/>
    </row>
    <row r="59" spans="1:12" x14ac:dyDescent="0.3">
      <c r="A59" s="2">
        <v>32101</v>
      </c>
      <c r="B59">
        <v>102.71</v>
      </c>
      <c r="C59">
        <v>-68.69</v>
      </c>
      <c r="D59">
        <v>-70.03</v>
      </c>
      <c r="H59" s="2"/>
    </row>
    <row r="60" spans="1:12" x14ac:dyDescent="0.3">
      <c r="A60" s="2">
        <v>32106</v>
      </c>
      <c r="B60">
        <v>102.87</v>
      </c>
      <c r="C60">
        <v>-68.849999999999895</v>
      </c>
      <c r="D60">
        <v>-70.19</v>
      </c>
      <c r="H60" s="2"/>
    </row>
    <row r="61" spans="1:12" x14ac:dyDescent="0.3">
      <c r="A61" s="2">
        <v>32111</v>
      </c>
      <c r="B61">
        <v>102.62</v>
      </c>
      <c r="C61">
        <v>-68.599999999999895</v>
      </c>
      <c r="D61">
        <v>-69.94</v>
      </c>
      <c r="H61" s="2"/>
    </row>
    <row r="62" spans="1:12" x14ac:dyDescent="0.3">
      <c r="A62" s="2">
        <v>32116</v>
      </c>
      <c r="B62">
        <v>102.78</v>
      </c>
      <c r="C62">
        <v>-68.760000000000005</v>
      </c>
      <c r="D62">
        <v>-70.099999999999895</v>
      </c>
      <c r="H62" s="2"/>
    </row>
    <row r="63" spans="1:12" x14ac:dyDescent="0.3">
      <c r="A63" s="2">
        <v>32121</v>
      </c>
      <c r="B63">
        <v>102.98</v>
      </c>
      <c r="C63">
        <v>-68.959999999999894</v>
      </c>
      <c r="D63">
        <v>-70.3</v>
      </c>
      <c r="H63" s="2"/>
    </row>
    <row r="64" spans="1:12" x14ac:dyDescent="0.3">
      <c r="A64" s="2">
        <v>32126</v>
      </c>
      <c r="B64">
        <v>103.01</v>
      </c>
      <c r="C64">
        <v>-68.989999999999895</v>
      </c>
      <c r="D64">
        <v>-70.33</v>
      </c>
      <c r="H64" s="2"/>
    </row>
    <row r="65" spans="1:8" x14ac:dyDescent="0.3">
      <c r="A65" s="2">
        <v>32131</v>
      </c>
      <c r="B65">
        <v>103.08</v>
      </c>
      <c r="C65">
        <v>-69.06</v>
      </c>
      <c r="D65">
        <v>-70.400000000000006</v>
      </c>
      <c r="H65" s="2"/>
    </row>
    <row r="66" spans="1:8" x14ac:dyDescent="0.3">
      <c r="A66" s="2">
        <v>32136</v>
      </c>
      <c r="B66">
        <v>103.17</v>
      </c>
      <c r="C66">
        <v>-69.150000000000006</v>
      </c>
      <c r="D66">
        <v>-70.489999999999895</v>
      </c>
      <c r="H66" s="2"/>
    </row>
    <row r="67" spans="1:8" x14ac:dyDescent="0.3">
      <c r="A67" s="2">
        <v>32142</v>
      </c>
      <c r="B67">
        <v>103.24</v>
      </c>
      <c r="C67">
        <v>-69.22</v>
      </c>
      <c r="D67">
        <v>-70.56</v>
      </c>
      <c r="H67" s="2"/>
    </row>
    <row r="68" spans="1:8" x14ac:dyDescent="0.3">
      <c r="A68" s="2">
        <v>32147</v>
      </c>
      <c r="B68">
        <v>103.16</v>
      </c>
      <c r="C68">
        <v>-69.14</v>
      </c>
      <c r="D68">
        <v>-70.48</v>
      </c>
      <c r="H68" s="2"/>
    </row>
    <row r="69" spans="1:8" x14ac:dyDescent="0.3">
      <c r="A69" s="2">
        <v>32152</v>
      </c>
      <c r="B69">
        <v>103.25</v>
      </c>
      <c r="C69">
        <v>-69.23</v>
      </c>
      <c r="D69">
        <v>-70.569999999999894</v>
      </c>
      <c r="H69" s="2"/>
    </row>
    <row r="70" spans="1:8" x14ac:dyDescent="0.3">
      <c r="A70" s="2">
        <v>32157</v>
      </c>
      <c r="B70">
        <v>103.48</v>
      </c>
      <c r="C70">
        <v>-69.459999999999894</v>
      </c>
      <c r="D70">
        <v>-70.8</v>
      </c>
      <c r="H70" s="2"/>
    </row>
    <row r="71" spans="1:8" x14ac:dyDescent="0.3">
      <c r="A71" s="2">
        <v>32162</v>
      </c>
      <c r="B71">
        <v>103.47</v>
      </c>
      <c r="C71">
        <v>-69.45</v>
      </c>
      <c r="D71">
        <v>-70.790000000000006</v>
      </c>
      <c r="H71" s="2"/>
    </row>
    <row r="72" spans="1:8" x14ac:dyDescent="0.3">
      <c r="A72" s="2">
        <v>32167</v>
      </c>
      <c r="B72">
        <v>103.56</v>
      </c>
      <c r="C72">
        <v>-69.540000000000006</v>
      </c>
      <c r="D72">
        <v>-70.88</v>
      </c>
      <c r="H72" s="2"/>
    </row>
    <row r="73" spans="1:8" x14ac:dyDescent="0.3">
      <c r="A73" s="2">
        <v>32173</v>
      </c>
      <c r="B73">
        <v>103.77</v>
      </c>
      <c r="C73">
        <v>-69.75</v>
      </c>
      <c r="D73">
        <v>-71.09</v>
      </c>
      <c r="H73" s="2"/>
    </row>
    <row r="74" spans="1:8" x14ac:dyDescent="0.3">
      <c r="A74" s="2">
        <v>32178</v>
      </c>
      <c r="B74">
        <v>103.73</v>
      </c>
      <c r="C74">
        <v>-69.709999999999894</v>
      </c>
      <c r="D74">
        <v>-71.05</v>
      </c>
      <c r="H74" s="2"/>
    </row>
    <row r="75" spans="1:8" x14ac:dyDescent="0.3">
      <c r="A75" s="2">
        <v>32183</v>
      </c>
      <c r="B75">
        <v>103.76</v>
      </c>
      <c r="C75">
        <v>-69.739999999999895</v>
      </c>
      <c r="D75">
        <v>-71.08</v>
      </c>
      <c r="H75" s="2"/>
    </row>
    <row r="76" spans="1:8" x14ac:dyDescent="0.3">
      <c r="A76" s="2">
        <v>32188</v>
      </c>
      <c r="B76">
        <v>103.76</v>
      </c>
      <c r="C76">
        <v>-69.739999999999895</v>
      </c>
      <c r="D76">
        <v>-71.08</v>
      </c>
      <c r="H76" s="2"/>
    </row>
    <row r="77" spans="1:8" x14ac:dyDescent="0.3">
      <c r="A77" s="2">
        <v>32189</v>
      </c>
      <c r="B77">
        <v>103.65</v>
      </c>
      <c r="C77">
        <v>-69.63</v>
      </c>
      <c r="D77">
        <v>-70.97</v>
      </c>
      <c r="H77" s="2"/>
    </row>
    <row r="78" spans="1:8" x14ac:dyDescent="0.3">
      <c r="A78" s="2">
        <v>32443</v>
      </c>
      <c r="B78">
        <v>103.89</v>
      </c>
      <c r="C78">
        <v>-69.87</v>
      </c>
      <c r="D78">
        <v>-71.209999999999894</v>
      </c>
      <c r="H78" s="2"/>
    </row>
    <row r="79" spans="1:8" x14ac:dyDescent="0.3">
      <c r="A79" s="2">
        <v>32512</v>
      </c>
      <c r="B79">
        <v>103.61</v>
      </c>
      <c r="C79">
        <v>-69.59</v>
      </c>
      <c r="D79">
        <v>-70.930000000000007</v>
      </c>
      <c r="H79" s="2"/>
    </row>
    <row r="80" spans="1:8" x14ac:dyDescent="0.3">
      <c r="A80" s="2">
        <v>32587</v>
      </c>
      <c r="B80">
        <v>103.45</v>
      </c>
      <c r="C80">
        <v>-69.430000000000007</v>
      </c>
      <c r="D80">
        <v>-70.77</v>
      </c>
      <c r="H80" s="2"/>
    </row>
    <row r="81" spans="1:8" x14ac:dyDescent="0.3">
      <c r="A81" s="2">
        <v>32678</v>
      </c>
      <c r="B81">
        <v>102.89</v>
      </c>
      <c r="C81">
        <v>-68.87</v>
      </c>
      <c r="D81">
        <v>-70.209999999999894</v>
      </c>
      <c r="H81" s="2"/>
    </row>
    <row r="82" spans="1:8" x14ac:dyDescent="0.3">
      <c r="A82" s="2">
        <v>32769</v>
      </c>
      <c r="B82">
        <v>103.17</v>
      </c>
      <c r="C82">
        <v>-69.150000000000006</v>
      </c>
      <c r="D82">
        <v>-70.489999999999895</v>
      </c>
      <c r="H82" s="2"/>
    </row>
    <row r="83" spans="1:8" x14ac:dyDescent="0.3">
      <c r="A83" s="2">
        <v>32847</v>
      </c>
      <c r="B83">
        <v>103.55</v>
      </c>
      <c r="C83">
        <v>-69.53</v>
      </c>
      <c r="D83">
        <v>-70.87</v>
      </c>
    </row>
    <row r="84" spans="1:8" x14ac:dyDescent="0.3">
      <c r="A84" s="2">
        <v>32945</v>
      </c>
      <c r="B84">
        <v>104.13</v>
      </c>
      <c r="C84">
        <v>-70.11</v>
      </c>
      <c r="D84">
        <v>-71.45</v>
      </c>
    </row>
    <row r="85" spans="1:8" x14ac:dyDescent="0.3">
      <c r="A85" s="2">
        <v>33043</v>
      </c>
      <c r="B85">
        <v>104.5</v>
      </c>
      <c r="C85">
        <v>-70.48</v>
      </c>
      <c r="D85">
        <v>-71.819999999999894</v>
      </c>
    </row>
    <row r="86" spans="1:8" x14ac:dyDescent="0.3">
      <c r="A86" s="2">
        <v>33128</v>
      </c>
      <c r="B86">
        <v>105.51</v>
      </c>
      <c r="C86">
        <v>-71.489999999999895</v>
      </c>
      <c r="D86">
        <v>-72.83</v>
      </c>
    </row>
    <row r="87" spans="1:8" x14ac:dyDescent="0.3">
      <c r="A87" s="2">
        <v>33175</v>
      </c>
      <c r="B87">
        <v>105.57</v>
      </c>
      <c r="C87">
        <v>-71.55</v>
      </c>
      <c r="D87">
        <v>-72.89</v>
      </c>
    </row>
    <row r="88" spans="1:8" x14ac:dyDescent="0.3">
      <c r="A88" s="2">
        <v>33520</v>
      </c>
      <c r="B88">
        <v>107.69</v>
      </c>
      <c r="C88">
        <v>-73.67</v>
      </c>
      <c r="D88">
        <v>-75.010000000000005</v>
      </c>
    </row>
    <row r="89" spans="1:8" x14ac:dyDescent="0.3">
      <c r="A89" s="2">
        <v>33627</v>
      </c>
      <c r="B89">
        <v>108.2</v>
      </c>
      <c r="C89">
        <v>-74.180000000000007</v>
      </c>
      <c r="D89">
        <v>-75.52</v>
      </c>
    </row>
    <row r="90" spans="1:8" x14ac:dyDescent="0.3">
      <c r="A90" s="2">
        <v>33709</v>
      </c>
      <c r="B90">
        <v>108.87</v>
      </c>
      <c r="C90">
        <v>-74.849999999999895</v>
      </c>
      <c r="D90">
        <v>-76.19</v>
      </c>
    </row>
    <row r="91" spans="1:8" x14ac:dyDescent="0.3">
      <c r="A91" s="2">
        <v>33869</v>
      </c>
      <c r="B91">
        <v>108.53</v>
      </c>
      <c r="C91">
        <v>-74.510000000000005</v>
      </c>
      <c r="D91">
        <v>-75.849999999999895</v>
      </c>
    </row>
    <row r="92" spans="1:8" x14ac:dyDescent="0.3">
      <c r="A92" s="2">
        <v>33891</v>
      </c>
      <c r="B92">
        <v>109.61</v>
      </c>
      <c r="C92">
        <v>-75.59</v>
      </c>
      <c r="D92">
        <v>-76.930000000000007</v>
      </c>
    </row>
    <row r="93" spans="1:8" x14ac:dyDescent="0.3">
      <c r="A93" s="2">
        <v>34024</v>
      </c>
      <c r="B93">
        <v>109.35</v>
      </c>
      <c r="C93">
        <v>-75.33</v>
      </c>
      <c r="D93">
        <v>-76.67</v>
      </c>
    </row>
    <row r="94" spans="1:8" x14ac:dyDescent="0.3">
      <c r="A94" s="2">
        <v>34192</v>
      </c>
      <c r="B94">
        <v>109.79</v>
      </c>
      <c r="C94">
        <v>-75.77</v>
      </c>
      <c r="D94">
        <v>-77.11</v>
      </c>
    </row>
    <row r="95" spans="1:8" x14ac:dyDescent="0.3">
      <c r="A95" s="2">
        <v>34192</v>
      </c>
      <c r="B95">
        <v>109.79</v>
      </c>
      <c r="C95">
        <v>-75.77</v>
      </c>
      <c r="D95">
        <v>-77.11</v>
      </c>
    </row>
    <row r="96" spans="1:8" x14ac:dyDescent="0.3">
      <c r="A96" s="2">
        <v>34192</v>
      </c>
      <c r="B96">
        <v>110.13</v>
      </c>
      <c r="C96">
        <v>-76.11</v>
      </c>
      <c r="D96">
        <v>-77.45</v>
      </c>
    </row>
    <row r="97" spans="1:4" x14ac:dyDescent="0.3">
      <c r="A97" s="2">
        <v>34264</v>
      </c>
      <c r="B97">
        <v>112.01</v>
      </c>
      <c r="C97">
        <v>-77.989999999999895</v>
      </c>
      <c r="D97">
        <v>-79.33</v>
      </c>
    </row>
    <row r="98" spans="1:4" x14ac:dyDescent="0.3">
      <c r="A98" s="2">
        <v>34411</v>
      </c>
      <c r="B98">
        <v>113.27</v>
      </c>
      <c r="C98">
        <v>-79.25</v>
      </c>
      <c r="D98">
        <v>-80.59</v>
      </c>
    </row>
    <row r="99" spans="1:4" x14ac:dyDescent="0.3">
      <c r="A99" s="2">
        <v>34584</v>
      </c>
      <c r="B99">
        <v>112.69</v>
      </c>
      <c r="C99">
        <v>-78.67</v>
      </c>
      <c r="D99">
        <v>-80.010000000000005</v>
      </c>
    </row>
    <row r="100" spans="1:4" x14ac:dyDescent="0.3">
      <c r="A100" s="2">
        <v>34712</v>
      </c>
      <c r="B100">
        <v>111.39</v>
      </c>
      <c r="C100">
        <v>-77.37</v>
      </c>
      <c r="D100">
        <v>-78.709999999999894</v>
      </c>
    </row>
    <row r="101" spans="1:4" x14ac:dyDescent="0.3">
      <c r="A101" s="2">
        <v>34782</v>
      </c>
      <c r="B101">
        <v>110.56</v>
      </c>
      <c r="C101">
        <v>-76.540000000000006</v>
      </c>
      <c r="D101">
        <v>-77.88</v>
      </c>
    </row>
    <row r="102" spans="1:4" x14ac:dyDescent="0.3">
      <c r="A102" s="2">
        <v>34871</v>
      </c>
      <c r="B102">
        <v>111.07</v>
      </c>
      <c r="C102">
        <v>-77.05</v>
      </c>
      <c r="D102">
        <v>-78.39</v>
      </c>
    </row>
    <row r="103" spans="1:4" x14ac:dyDescent="0.3">
      <c r="A103" s="2">
        <v>34955</v>
      </c>
      <c r="B103">
        <v>113.02</v>
      </c>
      <c r="C103">
        <v>-79</v>
      </c>
      <c r="D103">
        <v>-80.34</v>
      </c>
    </row>
    <row r="104" spans="1:4" x14ac:dyDescent="0.3">
      <c r="A104" s="2">
        <v>35110</v>
      </c>
      <c r="B104">
        <v>113.29</v>
      </c>
      <c r="C104">
        <v>-79.27</v>
      </c>
      <c r="D104">
        <v>-80.61</v>
      </c>
    </row>
    <row r="105" spans="1:4" x14ac:dyDescent="0.3">
      <c r="A105" s="2">
        <v>35152</v>
      </c>
      <c r="B105">
        <v>114.22</v>
      </c>
      <c r="C105">
        <v>-80.2</v>
      </c>
      <c r="D105">
        <v>-81.540000000000006</v>
      </c>
    </row>
    <row r="106" spans="1:4" x14ac:dyDescent="0.3">
      <c r="A106" s="2">
        <v>35219</v>
      </c>
      <c r="B106">
        <v>112.18</v>
      </c>
      <c r="C106">
        <v>-78.16</v>
      </c>
      <c r="D106">
        <v>-79.5</v>
      </c>
    </row>
    <row r="107" spans="1:4" x14ac:dyDescent="0.3">
      <c r="A107" s="2">
        <v>35334</v>
      </c>
      <c r="B107">
        <v>112.37</v>
      </c>
      <c r="C107">
        <v>-78.349999999999895</v>
      </c>
      <c r="D107">
        <v>-79.69</v>
      </c>
    </row>
    <row r="108" spans="1:4" x14ac:dyDescent="0.3">
      <c r="A108" s="2">
        <v>35410</v>
      </c>
      <c r="B108">
        <v>111.8</v>
      </c>
      <c r="C108">
        <v>-77.78</v>
      </c>
      <c r="D108">
        <v>-79.12</v>
      </c>
    </row>
    <row r="109" spans="1:4" x14ac:dyDescent="0.3">
      <c r="A109" s="2">
        <v>35501</v>
      </c>
      <c r="B109">
        <v>111.4</v>
      </c>
      <c r="C109">
        <v>-77.38</v>
      </c>
      <c r="D109">
        <v>-78.72</v>
      </c>
    </row>
    <row r="110" spans="1:4" x14ac:dyDescent="0.3">
      <c r="A110" s="2">
        <v>35571</v>
      </c>
      <c r="B110">
        <v>111.6</v>
      </c>
      <c r="C110">
        <v>-77.58</v>
      </c>
      <c r="D110">
        <v>-78.92</v>
      </c>
    </row>
    <row r="111" spans="1:4" x14ac:dyDescent="0.3">
      <c r="A111" s="2">
        <v>35597</v>
      </c>
      <c r="B111">
        <v>111.79</v>
      </c>
      <c r="C111">
        <v>-77.77</v>
      </c>
      <c r="D111">
        <v>-79.11</v>
      </c>
    </row>
    <row r="112" spans="1:4" x14ac:dyDescent="0.3">
      <c r="A112" s="2">
        <v>35681</v>
      </c>
      <c r="B112">
        <v>113.12</v>
      </c>
      <c r="C112">
        <v>-79.099999999999895</v>
      </c>
      <c r="D112">
        <v>-80.44</v>
      </c>
    </row>
    <row r="113" spans="1:4" x14ac:dyDescent="0.3">
      <c r="A113" s="2">
        <v>35775</v>
      </c>
      <c r="B113">
        <v>112.98</v>
      </c>
      <c r="C113">
        <v>-78.959999999999894</v>
      </c>
      <c r="D113">
        <v>-80.3</v>
      </c>
    </row>
    <row r="114" spans="1:4" x14ac:dyDescent="0.3">
      <c r="A114" s="2">
        <v>35887</v>
      </c>
      <c r="B114">
        <v>112.8</v>
      </c>
      <c r="C114">
        <v>-78.78</v>
      </c>
      <c r="D114">
        <v>-80.12</v>
      </c>
    </row>
    <row r="115" spans="1:4" x14ac:dyDescent="0.3">
      <c r="A115" s="2">
        <v>35968</v>
      </c>
      <c r="B115">
        <v>113.52</v>
      </c>
      <c r="C115">
        <v>-79.5</v>
      </c>
      <c r="D115">
        <v>-80.84</v>
      </c>
    </row>
    <row r="116" spans="1:4" x14ac:dyDescent="0.3">
      <c r="A116" s="2">
        <v>36053</v>
      </c>
      <c r="B116">
        <v>114.56</v>
      </c>
      <c r="C116">
        <v>-80.540000000000006</v>
      </c>
      <c r="D116">
        <v>-81.88</v>
      </c>
    </row>
    <row r="117" spans="1:4" x14ac:dyDescent="0.3">
      <c r="A117" s="2">
        <v>36145</v>
      </c>
      <c r="B117">
        <v>114.48</v>
      </c>
      <c r="C117">
        <v>-80.459999999999894</v>
      </c>
      <c r="D117">
        <v>-81.8</v>
      </c>
    </row>
    <row r="118" spans="1:4" x14ac:dyDescent="0.3">
      <c r="A118" s="2">
        <v>36237</v>
      </c>
      <c r="B118">
        <v>113.73</v>
      </c>
      <c r="C118">
        <v>-79.709999999999894</v>
      </c>
      <c r="D118">
        <v>-81.05</v>
      </c>
    </row>
    <row r="119" spans="1:4" x14ac:dyDescent="0.3">
      <c r="A119" s="2">
        <v>36340</v>
      </c>
      <c r="B119">
        <v>114.84</v>
      </c>
      <c r="C119">
        <v>-80.819999999999894</v>
      </c>
      <c r="D119">
        <v>-82.16</v>
      </c>
    </row>
    <row r="120" spans="1:4" x14ac:dyDescent="0.3">
      <c r="A120" s="2">
        <v>36438</v>
      </c>
      <c r="B120">
        <v>114.78</v>
      </c>
      <c r="C120">
        <v>-80.760000000000005</v>
      </c>
      <c r="D120">
        <v>-82.1</v>
      </c>
    </row>
    <row r="121" spans="1:4" x14ac:dyDescent="0.3">
      <c r="A121" s="2">
        <v>36503</v>
      </c>
      <c r="B121">
        <v>114.4</v>
      </c>
      <c r="C121">
        <v>-80.38</v>
      </c>
      <c r="D121">
        <v>-81.72</v>
      </c>
    </row>
    <row r="122" spans="1:4" x14ac:dyDescent="0.3">
      <c r="A122" s="2">
        <v>36593</v>
      </c>
      <c r="B122">
        <v>114.15</v>
      </c>
      <c r="C122">
        <v>-80.13</v>
      </c>
      <c r="D122">
        <v>-81.47</v>
      </c>
    </row>
    <row r="123" spans="1:4" x14ac:dyDescent="0.3">
      <c r="A123" s="2">
        <v>36690</v>
      </c>
      <c r="B123">
        <v>113.77</v>
      </c>
      <c r="C123">
        <v>-79.75</v>
      </c>
      <c r="D123">
        <v>-81.09</v>
      </c>
    </row>
    <row r="124" spans="1:4" x14ac:dyDescent="0.3">
      <c r="A124" s="2">
        <v>36740</v>
      </c>
      <c r="B124">
        <v>114.25</v>
      </c>
      <c r="C124">
        <v>-80.23</v>
      </c>
      <c r="D124">
        <v>-81.569999999999894</v>
      </c>
    </row>
    <row r="125" spans="1:4" x14ac:dyDescent="0.3">
      <c r="A125" s="2">
        <v>36816</v>
      </c>
      <c r="B125">
        <v>114.43</v>
      </c>
      <c r="C125">
        <v>-80.41</v>
      </c>
      <c r="D125">
        <v>-81.75</v>
      </c>
    </row>
    <row r="126" spans="1:4" x14ac:dyDescent="0.3">
      <c r="A126" s="2">
        <v>36908</v>
      </c>
      <c r="B126">
        <v>114.83</v>
      </c>
      <c r="C126">
        <v>-80.81</v>
      </c>
      <c r="D126">
        <v>-82.15</v>
      </c>
    </row>
    <row r="127" spans="1:4" x14ac:dyDescent="0.3">
      <c r="A127" s="2">
        <v>37005</v>
      </c>
      <c r="B127">
        <v>115.17</v>
      </c>
      <c r="C127">
        <v>-81.150000000000006</v>
      </c>
      <c r="D127">
        <v>-82.49</v>
      </c>
    </row>
    <row r="128" spans="1:4" x14ac:dyDescent="0.3">
      <c r="A128" s="2">
        <v>37099</v>
      </c>
      <c r="B128">
        <v>115.79</v>
      </c>
      <c r="C128">
        <v>-81.77</v>
      </c>
      <c r="D128">
        <v>-83.11</v>
      </c>
    </row>
    <row r="129" spans="1:4" x14ac:dyDescent="0.3">
      <c r="A129" s="2">
        <v>37188</v>
      </c>
      <c r="B129">
        <v>117.3</v>
      </c>
      <c r="C129">
        <v>-83.28</v>
      </c>
      <c r="D129">
        <v>-84.62</v>
      </c>
    </row>
    <row r="130" spans="1:4" x14ac:dyDescent="0.3">
      <c r="A130" s="2">
        <v>37274</v>
      </c>
      <c r="B130">
        <v>120.43</v>
      </c>
      <c r="C130">
        <v>-86.41</v>
      </c>
      <c r="D130">
        <v>-87.75</v>
      </c>
    </row>
    <row r="131" spans="1:4" x14ac:dyDescent="0.3">
      <c r="A131" s="2">
        <v>37372</v>
      </c>
      <c r="B131">
        <v>118.94</v>
      </c>
      <c r="C131">
        <v>-84.92</v>
      </c>
      <c r="D131">
        <v>-86.26</v>
      </c>
    </row>
    <row r="132" spans="1:4" x14ac:dyDescent="0.3">
      <c r="A132" s="2">
        <v>37459</v>
      </c>
      <c r="B132">
        <v>120.36</v>
      </c>
      <c r="C132">
        <v>-86.34</v>
      </c>
      <c r="D132">
        <v>-87.68</v>
      </c>
    </row>
    <row r="133" spans="1:4" x14ac:dyDescent="0.3">
      <c r="A133" s="2">
        <v>37546</v>
      </c>
      <c r="B133">
        <v>123.47</v>
      </c>
      <c r="C133">
        <v>-89.45</v>
      </c>
      <c r="D133">
        <v>-90.79</v>
      </c>
    </row>
    <row r="134" spans="1:4" x14ac:dyDescent="0.3">
      <c r="A134" s="2">
        <v>37649</v>
      </c>
      <c r="B134">
        <v>120.84</v>
      </c>
      <c r="C134">
        <v>-86.82</v>
      </c>
      <c r="D134">
        <v>-88.16</v>
      </c>
    </row>
    <row r="135" spans="1:4" x14ac:dyDescent="0.3">
      <c r="A135" s="2">
        <v>37741</v>
      </c>
      <c r="B135">
        <v>119.43</v>
      </c>
      <c r="C135">
        <v>-85.41</v>
      </c>
      <c r="D135">
        <v>-86.75</v>
      </c>
    </row>
    <row r="136" spans="1:4" x14ac:dyDescent="0.3">
      <c r="A136" s="2">
        <v>37827</v>
      </c>
      <c r="B136">
        <v>119.34</v>
      </c>
      <c r="C136">
        <v>-85.32</v>
      </c>
      <c r="D136">
        <v>-86.66</v>
      </c>
    </row>
    <row r="137" spans="1:4" x14ac:dyDescent="0.3">
      <c r="A137" s="2">
        <v>37917</v>
      </c>
      <c r="B137">
        <v>119.1</v>
      </c>
      <c r="C137">
        <v>-85.08</v>
      </c>
      <c r="D137">
        <v>-86.42</v>
      </c>
    </row>
    <row r="138" spans="1:4" x14ac:dyDescent="0.3">
      <c r="A138" s="2">
        <v>38030</v>
      </c>
      <c r="B138">
        <v>118.78</v>
      </c>
      <c r="C138">
        <v>-84.76</v>
      </c>
      <c r="D138">
        <v>-86.1</v>
      </c>
    </row>
    <row r="139" spans="1:4" x14ac:dyDescent="0.3">
      <c r="A139" s="2">
        <v>38107</v>
      </c>
      <c r="B139">
        <v>119.1</v>
      </c>
      <c r="C139">
        <v>-85.08</v>
      </c>
      <c r="D139">
        <v>-86.42</v>
      </c>
    </row>
    <row r="140" spans="1:4" x14ac:dyDescent="0.3">
      <c r="A140" s="2">
        <v>38204</v>
      </c>
      <c r="B140">
        <v>120.03</v>
      </c>
      <c r="C140">
        <v>-86.01</v>
      </c>
      <c r="D140">
        <v>-87.35</v>
      </c>
    </row>
    <row r="141" spans="1:4" x14ac:dyDescent="0.3">
      <c r="A141" s="2">
        <v>38296</v>
      </c>
      <c r="B141">
        <v>120.4</v>
      </c>
      <c r="C141">
        <v>-86.38</v>
      </c>
      <c r="D141">
        <v>-87.72</v>
      </c>
    </row>
    <row r="142" spans="1:4" x14ac:dyDescent="0.3">
      <c r="A142" s="2">
        <v>38380</v>
      </c>
      <c r="B142">
        <v>120.5</v>
      </c>
      <c r="C142">
        <v>-86.48</v>
      </c>
      <c r="D142">
        <v>-87.82</v>
      </c>
    </row>
    <row r="143" spans="1:4" x14ac:dyDescent="0.3">
      <c r="A143" s="2">
        <v>38482</v>
      </c>
      <c r="B143">
        <v>120.23</v>
      </c>
      <c r="C143">
        <v>-86.21</v>
      </c>
      <c r="D143">
        <v>-87.55</v>
      </c>
    </row>
    <row r="144" spans="1:4" x14ac:dyDescent="0.3">
      <c r="A144" s="2">
        <v>38553</v>
      </c>
      <c r="B144">
        <v>120.88</v>
      </c>
      <c r="C144">
        <v>-86.86</v>
      </c>
      <c r="D144">
        <v>-88.2</v>
      </c>
    </row>
    <row r="145" spans="1:4" x14ac:dyDescent="0.3">
      <c r="A145" s="2">
        <v>38660</v>
      </c>
      <c r="B145">
        <v>121.76</v>
      </c>
      <c r="C145">
        <v>-87.74</v>
      </c>
      <c r="D145">
        <v>-89.08</v>
      </c>
    </row>
    <row r="146" spans="1:4" x14ac:dyDescent="0.3">
      <c r="A146" s="2">
        <v>38755</v>
      </c>
      <c r="B146">
        <v>121.56</v>
      </c>
      <c r="C146">
        <v>-87.54</v>
      </c>
      <c r="D146">
        <v>-88.88</v>
      </c>
    </row>
    <row r="147" spans="1:4" x14ac:dyDescent="0.3">
      <c r="A147" s="2">
        <v>38847</v>
      </c>
      <c r="B147">
        <v>121.67</v>
      </c>
      <c r="C147">
        <v>-87.65</v>
      </c>
      <c r="D147">
        <v>-88.99</v>
      </c>
    </row>
    <row r="148" spans="1:4" x14ac:dyDescent="0.3">
      <c r="A148" s="2">
        <v>38972</v>
      </c>
      <c r="B148">
        <v>122.28</v>
      </c>
      <c r="C148">
        <v>-88.26</v>
      </c>
      <c r="D148">
        <v>-89.6</v>
      </c>
    </row>
    <row r="149" spans="1:4" x14ac:dyDescent="0.3">
      <c r="A149" s="2">
        <v>39055</v>
      </c>
      <c r="B149">
        <v>122.34</v>
      </c>
      <c r="C149">
        <v>-88.32</v>
      </c>
      <c r="D149">
        <v>-89.66</v>
      </c>
    </row>
    <row r="150" spans="1:4" x14ac:dyDescent="0.3">
      <c r="A150" s="2">
        <v>39190</v>
      </c>
      <c r="B150">
        <v>122.56</v>
      </c>
      <c r="C150">
        <v>-88.54</v>
      </c>
      <c r="D150">
        <v>-89.88</v>
      </c>
    </row>
    <row r="151" spans="1:4" x14ac:dyDescent="0.3">
      <c r="A151" s="2">
        <v>39247</v>
      </c>
      <c r="B151">
        <v>123.15</v>
      </c>
      <c r="C151">
        <v>-89.13</v>
      </c>
      <c r="D151">
        <v>-90.47</v>
      </c>
    </row>
    <row r="152" spans="1:4" x14ac:dyDescent="0.3">
      <c r="A152" s="2">
        <v>39323</v>
      </c>
      <c r="B152">
        <v>125.49</v>
      </c>
      <c r="C152">
        <v>-91.47</v>
      </c>
      <c r="D152">
        <v>-92.81</v>
      </c>
    </row>
    <row r="153" spans="1:4" x14ac:dyDescent="0.3">
      <c r="A153" s="2">
        <v>39357</v>
      </c>
      <c r="B153">
        <v>126.8</v>
      </c>
      <c r="C153">
        <v>-92.78</v>
      </c>
      <c r="D153">
        <v>-94.12</v>
      </c>
    </row>
    <row r="154" spans="1:4" x14ac:dyDescent="0.3">
      <c r="A154" s="2">
        <v>39471</v>
      </c>
      <c r="B154">
        <v>126.82</v>
      </c>
      <c r="C154">
        <v>-92.8</v>
      </c>
      <c r="D154">
        <v>-94.14</v>
      </c>
    </row>
    <row r="155" spans="1:4" x14ac:dyDescent="0.3">
      <c r="A155" s="2">
        <v>39554</v>
      </c>
      <c r="B155">
        <v>126.1</v>
      </c>
      <c r="C155">
        <v>-92.08</v>
      </c>
      <c r="D155">
        <v>-93.42</v>
      </c>
    </row>
    <row r="156" spans="1:4" x14ac:dyDescent="0.3">
      <c r="A156" s="2">
        <v>39644</v>
      </c>
      <c r="B156">
        <v>126.24</v>
      </c>
      <c r="C156">
        <v>-92.22</v>
      </c>
      <c r="D156">
        <v>-93.56</v>
      </c>
    </row>
    <row r="157" spans="1:4" x14ac:dyDescent="0.3">
      <c r="A157" s="2">
        <v>39743</v>
      </c>
      <c r="B157">
        <v>127.22</v>
      </c>
      <c r="C157">
        <v>-93.2</v>
      </c>
      <c r="D157">
        <v>-94.54</v>
      </c>
    </row>
    <row r="158" spans="1:4" x14ac:dyDescent="0.3">
      <c r="A158" s="2">
        <v>39849</v>
      </c>
      <c r="B158">
        <v>126.3</v>
      </c>
      <c r="C158">
        <v>-92.28</v>
      </c>
      <c r="D158">
        <v>-93.62</v>
      </c>
    </row>
    <row r="159" spans="1:4" x14ac:dyDescent="0.3">
      <c r="A159" s="2">
        <v>39917</v>
      </c>
      <c r="B159">
        <v>125.58</v>
      </c>
      <c r="C159">
        <v>-91.56</v>
      </c>
      <c r="D159">
        <v>-92.9</v>
      </c>
    </row>
    <row r="160" spans="1:4" x14ac:dyDescent="0.3">
      <c r="A160" s="2">
        <v>40016</v>
      </c>
      <c r="B160">
        <v>125.72</v>
      </c>
      <c r="C160">
        <v>-91.7</v>
      </c>
      <c r="D160">
        <v>-93.04</v>
      </c>
    </row>
    <row r="161" spans="1:4" x14ac:dyDescent="0.3">
      <c r="A161" s="2">
        <v>40106</v>
      </c>
      <c r="B161">
        <v>125.7</v>
      </c>
      <c r="C161">
        <v>-91.68</v>
      </c>
      <c r="D161">
        <v>-93.02</v>
      </c>
    </row>
    <row r="162" spans="1:4" x14ac:dyDescent="0.3">
      <c r="A162" s="2">
        <v>40191</v>
      </c>
      <c r="B162">
        <v>124.87</v>
      </c>
      <c r="C162">
        <v>-90.85</v>
      </c>
      <c r="D162">
        <v>-92.19</v>
      </c>
    </row>
    <row r="163" spans="1:4" x14ac:dyDescent="0.3">
      <c r="A163" s="2">
        <v>40281</v>
      </c>
      <c r="B163">
        <v>123.7</v>
      </c>
      <c r="C163">
        <v>-89.68</v>
      </c>
      <c r="D163">
        <v>-91.02</v>
      </c>
    </row>
    <row r="164" spans="1:4" x14ac:dyDescent="0.3">
      <c r="A164" s="2">
        <v>40380</v>
      </c>
      <c r="B164">
        <v>124.42</v>
      </c>
      <c r="C164">
        <v>-90.4</v>
      </c>
      <c r="D164">
        <v>-91.74</v>
      </c>
    </row>
    <row r="165" spans="1:4" x14ac:dyDescent="0.3">
      <c r="A165" s="2">
        <v>40477</v>
      </c>
      <c r="B165">
        <v>123.04</v>
      </c>
      <c r="C165">
        <v>-89.02</v>
      </c>
      <c r="D165">
        <v>-90.36</v>
      </c>
    </row>
    <row r="166" spans="1:4" x14ac:dyDescent="0.3">
      <c r="A166" s="2">
        <v>40570</v>
      </c>
      <c r="B166">
        <v>121.35</v>
      </c>
      <c r="C166">
        <v>-87.33</v>
      </c>
      <c r="D166">
        <v>-88.67</v>
      </c>
    </row>
    <row r="167" spans="1:4" x14ac:dyDescent="0.3">
      <c r="A167" s="2">
        <v>40652</v>
      </c>
      <c r="B167">
        <v>119.64</v>
      </c>
      <c r="C167">
        <v>-85.62</v>
      </c>
      <c r="D167">
        <v>-86.96</v>
      </c>
    </row>
    <row r="168" spans="1:4" x14ac:dyDescent="0.3">
      <c r="A168" s="2">
        <v>40744</v>
      </c>
      <c r="B168">
        <v>119.02</v>
      </c>
      <c r="C168">
        <v>-85</v>
      </c>
      <c r="D168">
        <v>-86.34</v>
      </c>
    </row>
    <row r="169" spans="1:4" x14ac:dyDescent="0.3">
      <c r="A169" s="2">
        <v>40820</v>
      </c>
      <c r="B169">
        <v>118.58</v>
      </c>
      <c r="C169">
        <v>-84.56</v>
      </c>
      <c r="D169">
        <v>-85.9</v>
      </c>
    </row>
    <row r="170" spans="1:4" x14ac:dyDescent="0.3">
      <c r="A170" s="2">
        <v>40934</v>
      </c>
      <c r="B170">
        <v>116.04</v>
      </c>
      <c r="C170">
        <v>-82.02</v>
      </c>
      <c r="D170">
        <v>-83.36</v>
      </c>
    </row>
    <row r="171" spans="1:4" x14ac:dyDescent="0.3">
      <c r="A171" s="2">
        <v>41002</v>
      </c>
      <c r="B171">
        <v>114.54</v>
      </c>
      <c r="C171">
        <v>-80.52</v>
      </c>
      <c r="D171">
        <v>-81.86</v>
      </c>
    </row>
    <row r="172" spans="1:4" x14ac:dyDescent="0.3">
      <c r="A172" s="2">
        <v>41101</v>
      </c>
      <c r="B172">
        <v>113.53</v>
      </c>
      <c r="C172">
        <v>-79.510000000000005</v>
      </c>
      <c r="D172">
        <v>-80.849999999999895</v>
      </c>
    </row>
    <row r="173" spans="1:4" x14ac:dyDescent="0.3">
      <c r="A173" s="2">
        <v>41198</v>
      </c>
      <c r="B173">
        <v>113.07</v>
      </c>
      <c r="C173">
        <v>-79.05</v>
      </c>
      <c r="D173">
        <v>-80.39</v>
      </c>
    </row>
    <row r="174" spans="1:4" x14ac:dyDescent="0.3">
      <c r="A174" s="2">
        <v>41283</v>
      </c>
      <c r="B174">
        <v>113.21</v>
      </c>
      <c r="C174">
        <v>-79.19</v>
      </c>
      <c r="D174">
        <v>-80.53</v>
      </c>
    </row>
    <row r="175" spans="1:4" x14ac:dyDescent="0.3">
      <c r="A175" s="2">
        <v>41380</v>
      </c>
      <c r="B175">
        <v>112.72</v>
      </c>
      <c r="C175">
        <v>-78.7</v>
      </c>
      <c r="D175">
        <v>-80.040000000000006</v>
      </c>
    </row>
    <row r="176" spans="1:4" x14ac:dyDescent="0.3">
      <c r="A176" s="2">
        <v>41478</v>
      </c>
      <c r="B176">
        <v>112.58</v>
      </c>
      <c r="C176">
        <v>-78.56</v>
      </c>
      <c r="D176">
        <v>-79.900000000000006</v>
      </c>
    </row>
    <row r="177" spans="1:4" x14ac:dyDescent="0.3">
      <c r="A177" s="2">
        <v>41597</v>
      </c>
      <c r="B177">
        <v>112.38</v>
      </c>
      <c r="C177">
        <v>-78.36</v>
      </c>
      <c r="D177">
        <v>-79.7</v>
      </c>
    </row>
    <row r="178" spans="1:4" x14ac:dyDescent="0.3">
      <c r="A178" s="2">
        <v>41681</v>
      </c>
      <c r="B178">
        <v>111.8</v>
      </c>
      <c r="C178">
        <v>-77.78</v>
      </c>
      <c r="D178">
        <v>-79.12</v>
      </c>
    </row>
    <row r="179" spans="1:4" x14ac:dyDescent="0.3">
      <c r="A179" s="2">
        <v>41751</v>
      </c>
      <c r="B179">
        <v>111.59</v>
      </c>
      <c r="C179">
        <v>-77.569999999999894</v>
      </c>
      <c r="D179">
        <v>-78.91</v>
      </c>
    </row>
    <row r="180" spans="1:4" x14ac:dyDescent="0.3">
      <c r="A180" s="2">
        <v>41835</v>
      </c>
      <c r="B180">
        <v>111.67</v>
      </c>
      <c r="C180">
        <v>-77.650000000000006</v>
      </c>
      <c r="D180">
        <v>-78.989999999999895</v>
      </c>
    </row>
    <row r="181" spans="1:4" x14ac:dyDescent="0.3">
      <c r="A181" s="2">
        <v>41933</v>
      </c>
      <c r="B181">
        <v>111.62</v>
      </c>
      <c r="C181">
        <v>-77.599999999999895</v>
      </c>
      <c r="D181">
        <v>-78.94</v>
      </c>
    </row>
    <row r="182" spans="1:4" x14ac:dyDescent="0.3">
      <c r="A182" s="2">
        <v>42045</v>
      </c>
      <c r="B182">
        <v>111.36</v>
      </c>
      <c r="C182">
        <v>-77.34</v>
      </c>
      <c r="D182">
        <v>-78.680000000000007</v>
      </c>
    </row>
    <row r="183" spans="1:4" x14ac:dyDescent="0.3">
      <c r="A183" s="2">
        <v>42122</v>
      </c>
      <c r="B183">
        <v>111.27</v>
      </c>
      <c r="C183">
        <v>-77.25</v>
      </c>
      <c r="D183">
        <v>-78.59</v>
      </c>
    </row>
    <row r="184" spans="1:4" x14ac:dyDescent="0.3">
      <c r="A184" s="2">
        <v>42206</v>
      </c>
      <c r="B184">
        <v>111.3</v>
      </c>
      <c r="C184">
        <v>-77.28</v>
      </c>
      <c r="D184">
        <v>-78.62</v>
      </c>
    </row>
    <row r="185" spans="1:4" x14ac:dyDescent="0.3">
      <c r="A185" s="2">
        <v>42304</v>
      </c>
      <c r="B185">
        <v>111.48</v>
      </c>
      <c r="C185">
        <v>-77.459999999999894</v>
      </c>
      <c r="D185">
        <v>-78.8</v>
      </c>
    </row>
    <row r="186" spans="1:4" x14ac:dyDescent="0.3">
      <c r="A186" s="2">
        <v>42431</v>
      </c>
      <c r="B186">
        <v>110.1</v>
      </c>
      <c r="C186">
        <v>-76.08</v>
      </c>
      <c r="D186">
        <v>-77.42</v>
      </c>
    </row>
    <row r="187" spans="1:4" x14ac:dyDescent="0.3">
      <c r="A187" s="2">
        <v>42509</v>
      </c>
      <c r="B187">
        <v>109.72</v>
      </c>
      <c r="C187">
        <v>-75.7</v>
      </c>
      <c r="D187">
        <v>-77.040000000000006</v>
      </c>
    </row>
    <row r="188" spans="1:4" x14ac:dyDescent="0.3">
      <c r="A188" s="2">
        <v>42599</v>
      </c>
      <c r="B188">
        <v>109.61</v>
      </c>
      <c r="C188">
        <v>-75.59</v>
      </c>
      <c r="D188">
        <v>-76.930000000000007</v>
      </c>
    </row>
    <row r="189" spans="1:4" x14ac:dyDescent="0.3">
      <c r="A189" s="2">
        <v>42668</v>
      </c>
      <c r="B189">
        <v>109.59</v>
      </c>
      <c r="C189">
        <v>-75.569999999999894</v>
      </c>
      <c r="D189">
        <v>-76.91</v>
      </c>
    </row>
    <row r="190" spans="1:4" x14ac:dyDescent="0.3">
      <c r="A190" s="2">
        <v>42900</v>
      </c>
      <c r="B190">
        <v>108.94</v>
      </c>
      <c r="C190">
        <v>-74.92</v>
      </c>
      <c r="D190">
        <v>-76.260000000000005</v>
      </c>
    </row>
    <row r="191" spans="1:4" x14ac:dyDescent="0.3">
      <c r="A191" s="2">
        <v>42951</v>
      </c>
      <c r="B191">
        <v>109.33</v>
      </c>
      <c r="C191">
        <v>-75.31</v>
      </c>
      <c r="D191">
        <v>-76.650000000000006</v>
      </c>
    </row>
    <row r="192" spans="1:4" x14ac:dyDescent="0.3">
      <c r="A192" s="2">
        <v>43042</v>
      </c>
      <c r="B192">
        <v>109.18</v>
      </c>
      <c r="C192">
        <v>-75.16</v>
      </c>
      <c r="D192">
        <v>-76.5</v>
      </c>
    </row>
    <row r="193" spans="1:4" x14ac:dyDescent="0.3">
      <c r="A193" s="2">
        <v>43145</v>
      </c>
      <c r="B193">
        <v>109.04</v>
      </c>
      <c r="C193">
        <v>-75.02</v>
      </c>
      <c r="D193">
        <v>-76.36</v>
      </c>
    </row>
    <row r="194" spans="1:4" x14ac:dyDescent="0.3">
      <c r="A194" s="2">
        <v>43207</v>
      </c>
      <c r="B194">
        <v>108.62</v>
      </c>
      <c r="C194">
        <v>-74.599999999999895</v>
      </c>
      <c r="D194">
        <v>-75.94</v>
      </c>
    </row>
    <row r="195" spans="1:4" x14ac:dyDescent="0.3">
      <c r="A195" s="2">
        <v>43340</v>
      </c>
      <c r="B195">
        <v>108.75</v>
      </c>
      <c r="C195">
        <v>-74.73</v>
      </c>
      <c r="D195">
        <v>-76.069999999999894</v>
      </c>
    </row>
    <row r="196" spans="1:4" x14ac:dyDescent="0.3">
      <c r="A196" s="2">
        <v>43420</v>
      </c>
      <c r="B196">
        <v>108.61</v>
      </c>
      <c r="C196">
        <v>-74.59</v>
      </c>
      <c r="D196">
        <v>-75.930000000000007</v>
      </c>
    </row>
    <row r="197" spans="1:4" x14ac:dyDescent="0.3">
      <c r="A197" s="2">
        <v>43566</v>
      </c>
      <c r="B197">
        <v>108.31</v>
      </c>
      <c r="C197">
        <v>-74.290000000000006</v>
      </c>
      <c r="D197">
        <v>-75.63</v>
      </c>
    </row>
    <row r="198" spans="1:4" x14ac:dyDescent="0.3">
      <c r="A198" s="2">
        <v>43662</v>
      </c>
      <c r="B198">
        <v>108.44</v>
      </c>
      <c r="C198">
        <v>-74.42</v>
      </c>
      <c r="D198">
        <v>-75.760000000000005</v>
      </c>
    </row>
    <row r="199" spans="1:4" x14ac:dyDescent="0.3">
      <c r="A199" s="2">
        <v>43776</v>
      </c>
      <c r="B199">
        <v>108.67</v>
      </c>
      <c r="C199">
        <v>-74.650000000000006</v>
      </c>
      <c r="D199">
        <v>-75.989999999999895</v>
      </c>
    </row>
    <row r="200" spans="1:4" x14ac:dyDescent="0.3">
      <c r="A200" s="2">
        <v>43864</v>
      </c>
      <c r="B200">
        <v>108.23</v>
      </c>
      <c r="C200">
        <v>-74.209999999999894</v>
      </c>
      <c r="D200">
        <v>-75.55</v>
      </c>
    </row>
    <row r="201" spans="1:4" x14ac:dyDescent="0.3">
      <c r="A201" s="2">
        <v>44175</v>
      </c>
      <c r="B201">
        <v>107.71</v>
      </c>
      <c r="C201">
        <v>-73.69</v>
      </c>
      <c r="D201">
        <v>-75.03</v>
      </c>
    </row>
    <row r="202" spans="1:4" x14ac:dyDescent="0.3">
      <c r="A202" s="2">
        <v>44281</v>
      </c>
      <c r="B202">
        <v>107.46</v>
      </c>
      <c r="C202">
        <v>-73.44</v>
      </c>
      <c r="D202">
        <v>-74.78</v>
      </c>
    </row>
    <row r="203" spans="1:4" x14ac:dyDescent="0.3">
      <c r="A203" s="2">
        <v>44424</v>
      </c>
      <c r="B203">
        <v>107.82</v>
      </c>
      <c r="C203">
        <v>-73.8</v>
      </c>
      <c r="D203">
        <v>-75.14</v>
      </c>
    </row>
    <row r="204" spans="1:4" x14ac:dyDescent="0.3">
      <c r="A204" s="2">
        <v>44510</v>
      </c>
      <c r="B204">
        <v>108.46</v>
      </c>
      <c r="C204">
        <v>-74.44</v>
      </c>
      <c r="D204">
        <v>-75.78</v>
      </c>
    </row>
  </sheetData>
  <pageMargins left="0.7" right="0.7" top="0.75" bottom="0.75" header="0.3" footer="0.3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E30AD1-19DE-4D1A-8B48-A9CD6B6F4C19}">
  <dimension ref="C2:Y73"/>
  <sheetViews>
    <sheetView tabSelected="1" topLeftCell="E1" workbookViewId="0">
      <selection activeCell="Q17" sqref="Q17:S22"/>
    </sheetView>
  </sheetViews>
  <sheetFormatPr defaultRowHeight="14.4" x14ac:dyDescent="0.3"/>
  <cols>
    <col min="3" max="3" width="17.88671875" bestFit="1" customWidth="1"/>
    <col min="8" max="10" width="17.77734375" customWidth="1"/>
    <col min="17" max="17" width="14.33203125" bestFit="1" customWidth="1"/>
    <col min="21" max="21" width="16.109375" bestFit="1" customWidth="1"/>
    <col min="23" max="23" width="19.44140625" bestFit="1" customWidth="1"/>
    <col min="24" max="24" width="19.77734375" bestFit="1" customWidth="1"/>
    <col min="25" max="25" width="21.5546875" bestFit="1" customWidth="1"/>
  </cols>
  <sheetData>
    <row r="2" spans="3:25" ht="15" thickBot="1" x14ac:dyDescent="0.35">
      <c r="D2" t="s">
        <v>8</v>
      </c>
      <c r="E2" t="s">
        <v>9</v>
      </c>
      <c r="F2" t="s">
        <v>10</v>
      </c>
      <c r="J2">
        <f>SUM(I3:I72)</f>
        <v>43</v>
      </c>
    </row>
    <row r="3" spans="3:25" ht="16.2" thickBot="1" x14ac:dyDescent="0.35">
      <c r="C3" s="4">
        <v>363303076330201</v>
      </c>
      <c r="D3">
        <f>'363303076330201'!K5</f>
        <v>0.98051960358648627</v>
      </c>
      <c r="E3">
        <f>'363303076330201'!L5</f>
        <v>-0.29760095135141484</v>
      </c>
      <c r="F3">
        <f>'363303076330201'!M5</f>
        <v>-236.73346291911756</v>
      </c>
      <c r="G3">
        <f>IF(AND(D3&gt;0.75,E3&gt;0,F3&gt;0),1,IF(AND(D3&gt;0.75,E3&gt;0,F3&lt;0),2,IF(AND(D3&lt;0.75,E3&gt;0,F3&gt;0),3,IF(AND(D3&lt;0.75,E3&gt;0,F3&lt;0),4,IF(AND(D3&gt;0.75,E3&lt;0,F3&gt;0),5,IF(AND(D3&gt;0.75,E3&lt;0,F3&lt;0),6,IF(AND(D3&lt;0.75,E3&lt;0,F3&gt;0),7,IF(AND(D3&lt;0.75,E3&lt;0,F3&lt;0),8,""))))))))</f>
        <v>6</v>
      </c>
      <c r="H3" t="s">
        <v>29</v>
      </c>
      <c r="I3">
        <f>IF(ABS(F3&lt;5),1,0)</f>
        <v>1</v>
      </c>
      <c r="J3">
        <f>IF(H3 = "Good Fit",1,IF(H3 = "Trend Fit",2,IF(H3 = "Cyclic Data",3,IF(H3 = "Fluctuating Data",4,IF(H3 = "Poor Fit",5,"")))))</f>
        <v>2</v>
      </c>
      <c r="K3">
        <f>IF(D3&gt;0.5,D3,"")</f>
        <v>0.98051960358648627</v>
      </c>
      <c r="L3" t="str">
        <f>IF(E3&lt;0,"",E3)</f>
        <v/>
      </c>
      <c r="M3" t="str">
        <f>IF(F3&lt;0,"",F3)</f>
        <v/>
      </c>
      <c r="N3">
        <f>COUNT(K3:K70)</f>
        <v>53</v>
      </c>
      <c r="O3">
        <f>COUNT(L3:L70)</f>
        <v>54</v>
      </c>
      <c r="P3">
        <f>COUNT(M3:M70)</f>
        <v>45</v>
      </c>
      <c r="Q3">
        <f>COUNT(C3:C70)</f>
        <v>68</v>
      </c>
      <c r="U3" s="6" t="s">
        <v>16</v>
      </c>
      <c r="V3" s="6" t="s">
        <v>17</v>
      </c>
      <c r="W3" t="s">
        <v>8</v>
      </c>
      <c r="X3" t="s">
        <v>9</v>
      </c>
      <c r="Y3" t="s">
        <v>10</v>
      </c>
    </row>
    <row r="4" spans="3:25" ht="15.6" x14ac:dyDescent="0.3">
      <c r="C4" s="4">
        <v>363345076470201</v>
      </c>
      <c r="D4">
        <f>'363345076470201'!K5</f>
        <v>0.89207570775015865</v>
      </c>
      <c r="E4">
        <f>'363345076470201'!L5</f>
        <v>0.8125029840312189</v>
      </c>
      <c r="F4">
        <f>'363345076470201'!M5</f>
        <v>1.4149416901894372</v>
      </c>
      <c r="G4">
        <f t="shared" ref="G4:G67" si="0">IF(AND(D4&gt;0.75,E4&gt;0,F4&gt;0),1,IF(AND(D4&gt;0.75,E4&gt;0,F4&lt;0),2,IF(AND(D4&lt;0.75,E4&gt;0,F4&gt;0),3,IF(AND(D4&lt;0.75,E4&gt;0,F4&lt;0),4,IF(AND(D4&gt;0.75,E4&lt;0,F4&gt;0),5,IF(AND(D4&gt;0.75,E4&lt;0,F4&lt;0),6,IF(AND(D4&lt;0.75,E4&lt;0,F4&gt;0),7,IF(AND(D4&lt;0.75,E4&lt;0,F4&lt;0),8,""))))))))</f>
        <v>1</v>
      </c>
      <c r="H4" t="s">
        <v>30</v>
      </c>
      <c r="I4">
        <f t="shared" ref="I4:I67" si="1">IF(ABS(F4&lt;5),1,0)</f>
        <v>1</v>
      </c>
      <c r="J4">
        <f t="shared" ref="J4:J67" si="2">IF(H4 = "Good Fit",1,IF(H4 = "Trend Fit",2,IF(H4 = "Cyclic Data",3,IF(H4 = "Fluctuating Data",4,IF(H4 = "Poor Fit",5,"")))))</f>
        <v>1</v>
      </c>
      <c r="K4">
        <f t="shared" ref="K4:K67" si="3">IF(D4&gt;0.75,D4,"")</f>
        <v>0.89207570775015865</v>
      </c>
      <c r="L4">
        <f t="shared" ref="L4:L67" si="4">IF(E4&lt;0,"",E4)</f>
        <v>0.8125029840312189</v>
      </c>
      <c r="M4">
        <f t="shared" ref="M4:M67" si="5">IF(F4&lt;0,"",F4)</f>
        <v>1.4149416901894372</v>
      </c>
      <c r="N4">
        <f>N3/$Q$3*100</f>
        <v>77.941176470588232</v>
      </c>
      <c r="O4">
        <f>O3/$Q$3*100</f>
        <v>79.411764705882348</v>
      </c>
      <c r="P4">
        <f>P3/$Q$3*100</f>
        <v>66.17647058823529</v>
      </c>
      <c r="U4" s="7">
        <v>365756076251201</v>
      </c>
      <c r="V4" s="8" t="s">
        <v>18</v>
      </c>
      <c r="W4">
        <v>0.87419759979917611</v>
      </c>
      <c r="X4">
        <v>-0.39144326574744093</v>
      </c>
      <c r="Y4">
        <v>7.5324699863161575</v>
      </c>
    </row>
    <row r="5" spans="3:25" ht="15.6" x14ac:dyDescent="0.3">
      <c r="C5" s="4">
        <v>363345076470202</v>
      </c>
      <c r="D5">
        <f>'363345076470202'!K5</f>
        <v>0.9472004333502515</v>
      </c>
      <c r="E5">
        <f>'363345076470202'!L5</f>
        <v>0.94514585611306201</v>
      </c>
      <c r="F5">
        <f>'363345076470202'!M5</f>
        <v>-0.36645203912606367</v>
      </c>
      <c r="G5">
        <f t="shared" si="0"/>
        <v>2</v>
      </c>
      <c r="H5" t="s">
        <v>30</v>
      </c>
      <c r="I5">
        <f t="shared" si="1"/>
        <v>1</v>
      </c>
      <c r="J5">
        <f t="shared" si="2"/>
        <v>1</v>
      </c>
      <c r="K5">
        <f t="shared" si="3"/>
        <v>0.9472004333502515</v>
      </c>
      <c r="L5">
        <f t="shared" si="4"/>
        <v>0.94514585611306201</v>
      </c>
      <c r="M5" t="str">
        <f t="shared" si="5"/>
        <v/>
      </c>
      <c r="U5" s="9">
        <v>370236076425901</v>
      </c>
      <c r="V5" s="10" t="s">
        <v>19</v>
      </c>
      <c r="W5">
        <v>0.99295226413457582</v>
      </c>
      <c r="X5">
        <v>0.36741599233145017</v>
      </c>
      <c r="Y5">
        <v>1.6543692685775702</v>
      </c>
    </row>
    <row r="6" spans="3:25" ht="15.6" x14ac:dyDescent="0.3">
      <c r="C6" s="4">
        <v>363625076522602</v>
      </c>
      <c r="D6">
        <f>'363625076522602'!K5</f>
        <v>0.91970669393123561</v>
      </c>
      <c r="E6">
        <f>'363625076522602'!L5</f>
        <v>-0.81775151153474934</v>
      </c>
      <c r="F6">
        <f>'363625076522602'!M5</f>
        <v>18.652720856168145</v>
      </c>
      <c r="G6">
        <f t="shared" si="0"/>
        <v>5</v>
      </c>
      <c r="H6" t="s">
        <v>29</v>
      </c>
      <c r="I6">
        <f t="shared" si="1"/>
        <v>0</v>
      </c>
      <c r="J6">
        <f t="shared" si="2"/>
        <v>2</v>
      </c>
      <c r="K6">
        <f t="shared" si="3"/>
        <v>0.91970669393123561</v>
      </c>
      <c r="L6" t="str">
        <f t="shared" si="4"/>
        <v/>
      </c>
      <c r="M6">
        <f t="shared" si="5"/>
        <v>18.652720856168145</v>
      </c>
      <c r="U6" s="9">
        <v>370712076413201</v>
      </c>
      <c r="V6" s="10" t="s">
        <v>20</v>
      </c>
      <c r="W6">
        <v>0.94486681787457383</v>
      </c>
      <c r="X6">
        <v>0.49081930662335627</v>
      </c>
      <c r="Y6">
        <v>-7.5458707574212633</v>
      </c>
    </row>
    <row r="7" spans="3:25" ht="15.6" x14ac:dyDescent="0.3">
      <c r="C7" s="4">
        <v>363632076580101</v>
      </c>
      <c r="D7">
        <f>'363632076580101'!K5</f>
        <v>0.90422446439003257</v>
      </c>
      <c r="E7">
        <f>'363632076580101'!L5</f>
        <v>0.71826324876264191</v>
      </c>
      <c r="F7">
        <f>'363632076580101'!M5</f>
        <v>5.3227969613616049</v>
      </c>
      <c r="G7">
        <f t="shared" si="0"/>
        <v>1</v>
      </c>
      <c r="H7" t="s">
        <v>29</v>
      </c>
      <c r="I7">
        <f t="shared" si="1"/>
        <v>0</v>
      </c>
      <c r="J7">
        <f t="shared" si="2"/>
        <v>2</v>
      </c>
      <c r="K7">
        <f t="shared" si="3"/>
        <v>0.90422446439003257</v>
      </c>
      <c r="L7">
        <f t="shared" si="4"/>
        <v>0.71826324876264191</v>
      </c>
      <c r="M7">
        <f t="shared" si="5"/>
        <v>5.3227969613616049</v>
      </c>
      <c r="U7" s="9">
        <v>370712076413202</v>
      </c>
      <c r="V7" s="10" t="s">
        <v>21</v>
      </c>
      <c r="W7">
        <v>0.93408281205764621</v>
      </c>
      <c r="X7">
        <v>0.45403421549335365</v>
      </c>
      <c r="Y7">
        <v>19.668019666724422</v>
      </c>
    </row>
    <row r="8" spans="3:25" ht="15.6" x14ac:dyDescent="0.3">
      <c r="C8" s="4">
        <v>363653076455401</v>
      </c>
      <c r="D8">
        <f>'363653076455401'!K5</f>
        <v>0.93842796086016678</v>
      </c>
      <c r="E8">
        <f>'363653076455401'!L5</f>
        <v>0.580759726824989</v>
      </c>
      <c r="F8">
        <f>'363653076455401'!M5</f>
        <v>6.7934783530267264</v>
      </c>
      <c r="G8">
        <f t="shared" si="0"/>
        <v>1</v>
      </c>
      <c r="H8" t="s">
        <v>29</v>
      </c>
      <c r="I8">
        <f t="shared" si="1"/>
        <v>0</v>
      </c>
      <c r="J8">
        <f t="shared" si="2"/>
        <v>2</v>
      </c>
      <c r="K8">
        <f t="shared" si="3"/>
        <v>0.93842796086016678</v>
      </c>
      <c r="L8">
        <f t="shared" si="4"/>
        <v>0.580759726824989</v>
      </c>
      <c r="M8">
        <f t="shared" si="5"/>
        <v>6.7934783530267264</v>
      </c>
      <c r="U8" s="9">
        <v>371027076335601</v>
      </c>
      <c r="V8" s="10" t="s">
        <v>22</v>
      </c>
      <c r="W8">
        <v>0.60651521088668536</v>
      </c>
      <c r="X8">
        <v>-0.16289727272653454</v>
      </c>
      <c r="Y8">
        <v>19.243529059862766</v>
      </c>
    </row>
    <row r="9" spans="3:25" ht="15.6" x14ac:dyDescent="0.3">
      <c r="C9" s="4">
        <v>363655076332003</v>
      </c>
      <c r="D9">
        <f>'363655076332003'!K5</f>
        <v>0.96340078408233787</v>
      </c>
      <c r="E9">
        <f>'363655076332003'!L5</f>
        <v>0.84668250329674233</v>
      </c>
      <c r="F9">
        <f>'363655076332003'!M5</f>
        <v>2.8419028761956726</v>
      </c>
      <c r="G9">
        <f t="shared" si="0"/>
        <v>1</v>
      </c>
      <c r="H9" t="s">
        <v>30</v>
      </c>
      <c r="I9">
        <f t="shared" si="1"/>
        <v>1</v>
      </c>
      <c r="J9">
        <f t="shared" si="2"/>
        <v>1</v>
      </c>
      <c r="K9">
        <f t="shared" si="3"/>
        <v>0.96340078408233787</v>
      </c>
      <c r="L9">
        <f t="shared" si="4"/>
        <v>0.84668250329674233</v>
      </c>
      <c r="M9">
        <f t="shared" si="5"/>
        <v>2.8419028761956726</v>
      </c>
      <c r="P9">
        <f>COUNT(J3:J72)</f>
        <v>68</v>
      </c>
      <c r="Q9">
        <v>21</v>
      </c>
      <c r="R9" t="s">
        <v>27</v>
      </c>
      <c r="U9" s="9">
        <v>371132076405502</v>
      </c>
      <c r="V9" s="10" t="s">
        <v>23</v>
      </c>
      <c r="W9">
        <v>0.94632915986956245</v>
      </c>
      <c r="X9">
        <v>0.94033175939307723</v>
      </c>
      <c r="Y9">
        <v>5.5084108650733744E-2</v>
      </c>
    </row>
    <row r="10" spans="3:25" ht="15.6" x14ac:dyDescent="0.3">
      <c r="C10" s="4">
        <v>363655076332004</v>
      </c>
      <c r="D10">
        <f>'363655076332004'!K5</f>
        <v>0.94794485081462099</v>
      </c>
      <c r="E10">
        <f>'363655076332004'!L5</f>
        <v>0.9062060313705923</v>
      </c>
      <c r="F10">
        <f>'363655076332004'!M5</f>
        <v>1.6682052976762527</v>
      </c>
      <c r="G10">
        <f t="shared" si="0"/>
        <v>1</v>
      </c>
      <c r="H10" t="s">
        <v>30</v>
      </c>
      <c r="I10">
        <f t="shared" si="1"/>
        <v>1</v>
      </c>
      <c r="J10">
        <f t="shared" si="2"/>
        <v>1</v>
      </c>
      <c r="K10">
        <f t="shared" si="3"/>
        <v>0.94794485081462099</v>
      </c>
      <c r="L10">
        <f t="shared" si="4"/>
        <v>0.9062060313705923</v>
      </c>
      <c r="M10">
        <f t="shared" si="5"/>
        <v>1.6682052976762527</v>
      </c>
      <c r="Q10">
        <v>20</v>
      </c>
      <c r="R10" t="s">
        <v>28</v>
      </c>
      <c r="U10" s="9">
        <v>371208076341102</v>
      </c>
      <c r="V10" s="10" t="s">
        <v>24</v>
      </c>
      <c r="W10">
        <v>0.78991038648155376</v>
      </c>
      <c r="X10">
        <v>-8.2877421240768161</v>
      </c>
      <c r="Y10">
        <v>29.277340285482286</v>
      </c>
    </row>
    <row r="11" spans="3:25" ht="15.6" x14ac:dyDescent="0.3">
      <c r="C11" s="4">
        <v>363655076332005</v>
      </c>
      <c r="D11">
        <f>'363655076332005'!K5</f>
        <v>0.97994184243221016</v>
      </c>
      <c r="E11">
        <f>'363655076332005'!L5</f>
        <v>0.49629519612969153</v>
      </c>
      <c r="F11">
        <f>'363655076332005'!M5</f>
        <v>-1259.1473365911615</v>
      </c>
      <c r="G11">
        <f t="shared" si="0"/>
        <v>2</v>
      </c>
      <c r="H11" t="s">
        <v>29</v>
      </c>
      <c r="I11">
        <f t="shared" si="1"/>
        <v>1</v>
      </c>
      <c r="J11">
        <f t="shared" si="2"/>
        <v>2</v>
      </c>
      <c r="K11">
        <f t="shared" si="3"/>
        <v>0.97994184243221016</v>
      </c>
      <c r="L11">
        <f t="shared" si="4"/>
        <v>0.49629519612969153</v>
      </c>
      <c r="M11" t="str">
        <f t="shared" si="5"/>
        <v/>
      </c>
      <c r="Q11">
        <v>4</v>
      </c>
      <c r="R11" t="s">
        <v>34</v>
      </c>
      <c r="U11" s="9">
        <v>371208076341103</v>
      </c>
      <c r="V11" s="10" t="s">
        <v>25</v>
      </c>
      <c r="W11">
        <v>0.68726868517963391</v>
      </c>
      <c r="X11">
        <v>-3.6032171961617747</v>
      </c>
      <c r="Y11">
        <v>19.165373658268678</v>
      </c>
    </row>
    <row r="12" spans="3:25" ht="16.2" thickBot="1" x14ac:dyDescent="0.35">
      <c r="C12" s="4">
        <v>363836076201701</v>
      </c>
      <c r="D12">
        <f>'363836076201701'!K5</f>
        <v>0.98978584231966571</v>
      </c>
      <c r="E12">
        <f>'363836076201701'!L5</f>
        <v>0.91330859413186349</v>
      </c>
      <c r="F12">
        <f>'363836076201701'!M5</f>
        <v>4.4433163583795139</v>
      </c>
      <c r="G12">
        <f t="shared" si="0"/>
        <v>1</v>
      </c>
      <c r="H12" t="s">
        <v>30</v>
      </c>
      <c r="I12">
        <f t="shared" si="1"/>
        <v>1</v>
      </c>
      <c r="J12">
        <f t="shared" si="2"/>
        <v>1</v>
      </c>
      <c r="K12">
        <f t="shared" si="3"/>
        <v>0.98978584231966571</v>
      </c>
      <c r="L12">
        <f t="shared" si="4"/>
        <v>0.91330859413186349</v>
      </c>
      <c r="M12">
        <f t="shared" si="5"/>
        <v>4.4433163583795139</v>
      </c>
      <c r="Q12">
        <v>13</v>
      </c>
      <c r="R12" t="s">
        <v>35</v>
      </c>
      <c r="U12" s="11">
        <v>371535076373501</v>
      </c>
      <c r="V12" s="12" t="s">
        <v>26</v>
      </c>
      <c r="W12">
        <v>0.86542993967232906</v>
      </c>
      <c r="X12">
        <v>-52.8579577025614</v>
      </c>
      <c r="Y12">
        <v>228.92898712572477</v>
      </c>
    </row>
    <row r="13" spans="3:25" ht="15.6" x14ac:dyDescent="0.3">
      <c r="C13" s="4">
        <v>363836076201702</v>
      </c>
      <c r="D13">
        <f>'363836076201702'!K5</f>
        <v>0.97883693813688843</v>
      </c>
      <c r="E13">
        <f>'363836076201702'!L5</f>
        <v>0.87368343897905887</v>
      </c>
      <c r="F13">
        <f>'363836076201702'!M5</f>
        <v>-83.362495554619088</v>
      </c>
      <c r="G13">
        <f t="shared" si="0"/>
        <v>2</v>
      </c>
      <c r="H13" t="s">
        <v>30</v>
      </c>
      <c r="I13">
        <f t="shared" si="1"/>
        <v>1</v>
      </c>
      <c r="J13">
        <f t="shared" si="2"/>
        <v>1</v>
      </c>
      <c r="K13">
        <f t="shared" si="3"/>
        <v>0.97883693813688843</v>
      </c>
      <c r="L13">
        <f t="shared" si="4"/>
        <v>0.87368343897905887</v>
      </c>
      <c r="M13" t="str">
        <f t="shared" si="5"/>
        <v/>
      </c>
      <c r="Q13">
        <v>3</v>
      </c>
      <c r="R13" t="s">
        <v>36</v>
      </c>
    </row>
    <row r="14" spans="3:25" ht="15.6" x14ac:dyDescent="0.3">
      <c r="C14" s="4">
        <v>364033076562602</v>
      </c>
      <c r="D14">
        <f>'364033076562602'!K5</f>
        <v>0.7184629543202623</v>
      </c>
      <c r="E14">
        <f>'364033076562602'!L5</f>
        <v>-2.5887852457338489E-2</v>
      </c>
      <c r="F14">
        <f>'364033076562602'!M5</f>
        <v>-12.260252113940087</v>
      </c>
      <c r="G14">
        <f t="shared" si="0"/>
        <v>8</v>
      </c>
      <c r="H14" t="s">
        <v>31</v>
      </c>
      <c r="I14">
        <f t="shared" si="1"/>
        <v>1</v>
      </c>
      <c r="J14">
        <f t="shared" si="2"/>
        <v>5</v>
      </c>
      <c r="K14" t="str">
        <f t="shared" si="3"/>
        <v/>
      </c>
      <c r="L14" t="str">
        <f t="shared" si="4"/>
        <v/>
      </c>
      <c r="M14" t="str">
        <f t="shared" si="5"/>
        <v/>
      </c>
      <c r="P14">
        <f>43/68</f>
        <v>0.63235294117647056</v>
      </c>
    </row>
    <row r="15" spans="3:25" ht="15.6" x14ac:dyDescent="0.3">
      <c r="C15" s="4">
        <v>364227076074702</v>
      </c>
      <c r="D15">
        <f>'364227076074702'!K5</f>
        <v>0.9688761301428459</v>
      </c>
      <c r="E15">
        <f>'364227076074702'!L5</f>
        <v>0.96428400982495832</v>
      </c>
      <c r="F15">
        <f>'364227076074702'!M5</f>
        <v>0.18115374460276143</v>
      </c>
      <c r="G15">
        <f t="shared" si="0"/>
        <v>1</v>
      </c>
      <c r="H15" t="s">
        <v>30</v>
      </c>
      <c r="I15">
        <f t="shared" si="1"/>
        <v>1</v>
      </c>
      <c r="J15">
        <f t="shared" si="2"/>
        <v>1</v>
      </c>
      <c r="K15">
        <f t="shared" si="3"/>
        <v>0.9688761301428459</v>
      </c>
      <c r="L15">
        <f t="shared" si="4"/>
        <v>0.96428400982495832</v>
      </c>
      <c r="M15">
        <f t="shared" si="5"/>
        <v>0.18115374460276143</v>
      </c>
      <c r="W15" s="13">
        <f>LOOKUP($U$4,$C$3:$C$70,$D$3:$D$70)-W4</f>
        <v>-5.8901480419470964E-3</v>
      </c>
      <c r="X15" s="13">
        <f>LOOKUP($U$4,$C$3:$C$70,$E$3:$E$70)-X4</f>
        <v>1.1247378407253779</v>
      </c>
      <c r="Y15" s="13">
        <f>LOOKUP($U$4,$C$3:$C$70,$F$3:$F$70)-Y4</f>
        <v>-5.210582413609183</v>
      </c>
    </row>
    <row r="16" spans="3:25" ht="16.2" thickBot="1" x14ac:dyDescent="0.35">
      <c r="C16" s="4">
        <v>364227076074703</v>
      </c>
      <c r="D16">
        <f>'364227076074703'!K5</f>
        <v>0.99125095040045064</v>
      </c>
      <c r="E16">
        <f>'364227076074703'!L5</f>
        <v>0.80169218238599993</v>
      </c>
      <c r="F16">
        <f>'364227076074703'!M5</f>
        <v>16.317551742660925</v>
      </c>
      <c r="G16">
        <f t="shared" si="0"/>
        <v>1</v>
      </c>
      <c r="H16" t="s">
        <v>30</v>
      </c>
      <c r="I16">
        <f t="shared" si="1"/>
        <v>0</v>
      </c>
      <c r="J16">
        <f t="shared" si="2"/>
        <v>1</v>
      </c>
      <c r="K16">
        <f t="shared" si="3"/>
        <v>0.99125095040045064</v>
      </c>
      <c r="L16">
        <f t="shared" si="4"/>
        <v>0.80169218238599993</v>
      </c>
      <c r="M16">
        <f t="shared" si="5"/>
        <v>16.317551742660925</v>
      </c>
      <c r="P16" s="14"/>
      <c r="Q16" s="14"/>
      <c r="R16" s="14"/>
      <c r="S16" s="14"/>
      <c r="T16" s="14"/>
      <c r="W16" s="13">
        <f t="shared" ref="W16:W23" si="6">LOOKUP($U$4,$C$3:$C$70,$D$3:$D$70)-W5</f>
        <v>-0.12464481237734681</v>
      </c>
      <c r="X16" s="13">
        <f t="shared" ref="X16:X23" si="7">LOOKUP($U$4,$C$3:$C$70,$E$3:$E$70)-X5</f>
        <v>0.36587858264648687</v>
      </c>
      <c r="Y16" s="13">
        <f t="shared" ref="Y16:Y23" si="8">LOOKUP($U$4,$C$3:$C$70,$F$3:$F$70)-Y5</f>
        <v>0.66751830412940483</v>
      </c>
    </row>
    <row r="17" spans="3:25" ht="16.2" thickBot="1" x14ac:dyDescent="0.35">
      <c r="C17" s="4">
        <v>364227076074708</v>
      </c>
      <c r="D17">
        <f>'364227076074708'!K5</f>
        <v>0.98721469309292387</v>
      </c>
      <c r="E17">
        <f>'364227076074708'!L5</f>
        <v>0.95928102168236118</v>
      </c>
      <c r="F17">
        <f>'364227076074708'!M5</f>
        <v>-2.3558292405154169</v>
      </c>
      <c r="G17">
        <f t="shared" si="0"/>
        <v>2</v>
      </c>
      <c r="H17" t="s">
        <v>30</v>
      </c>
      <c r="I17">
        <f t="shared" si="1"/>
        <v>1</v>
      </c>
      <c r="J17">
        <f t="shared" si="2"/>
        <v>1</v>
      </c>
      <c r="K17">
        <f t="shared" si="3"/>
        <v>0.98721469309292387</v>
      </c>
      <c r="L17">
        <f t="shared" si="4"/>
        <v>0.95928102168236118</v>
      </c>
      <c r="M17" t="str">
        <f t="shared" si="5"/>
        <v/>
      </c>
      <c r="P17" s="14"/>
      <c r="Q17" s="19" t="s">
        <v>37</v>
      </c>
      <c r="R17" s="19" t="s">
        <v>38</v>
      </c>
      <c r="S17" s="19" t="s">
        <v>39</v>
      </c>
      <c r="T17" s="14"/>
      <c r="W17" s="13">
        <f t="shared" si="6"/>
        <v>-7.6559366117344818E-2</v>
      </c>
      <c r="X17" s="13">
        <f t="shared" si="7"/>
        <v>0.24247526835458078</v>
      </c>
      <c r="Y17" s="13">
        <f t="shared" si="8"/>
        <v>9.8677583301282379</v>
      </c>
    </row>
    <row r="18" spans="3:25" ht="15.6" x14ac:dyDescent="0.3">
      <c r="C18" s="4">
        <v>364227076074709</v>
      </c>
      <c r="D18">
        <f>'364227076074709'!K5</f>
        <v>0.98843249440918202</v>
      </c>
      <c r="E18">
        <f>'364227076074709'!L5</f>
        <v>0.6416330735958391</v>
      </c>
      <c r="F18">
        <f>'364227076074709'!M5</f>
        <v>18.824804727775483</v>
      </c>
      <c r="G18">
        <f t="shared" si="0"/>
        <v>1</v>
      </c>
      <c r="H18" t="s">
        <v>30</v>
      </c>
      <c r="I18">
        <f t="shared" si="1"/>
        <v>0</v>
      </c>
      <c r="J18">
        <f t="shared" si="2"/>
        <v>1</v>
      </c>
      <c r="K18">
        <f t="shared" si="3"/>
        <v>0.98843249440918202</v>
      </c>
      <c r="L18">
        <f t="shared" si="4"/>
        <v>0.6416330735958391</v>
      </c>
      <c r="M18">
        <f t="shared" si="5"/>
        <v>18.824804727775483</v>
      </c>
      <c r="P18" s="14"/>
      <c r="Q18" s="15" t="s">
        <v>40</v>
      </c>
      <c r="R18" s="15">
        <v>27</v>
      </c>
      <c r="S18" s="16">
        <f>R18/SUM($R$18:$R$22)</f>
        <v>0.39705882352941174</v>
      </c>
      <c r="T18" s="14"/>
      <c r="U18">
        <f>COUNT(G3:G70)</f>
        <v>68</v>
      </c>
      <c r="W18" s="13">
        <f t="shared" si="6"/>
        <v>-6.5775360300417196E-2</v>
      </c>
      <c r="X18" s="13">
        <f t="shared" si="7"/>
        <v>0.27926035948458339</v>
      </c>
      <c r="Y18" s="13">
        <f t="shared" si="8"/>
        <v>-17.346132094017449</v>
      </c>
    </row>
    <row r="19" spans="3:25" ht="15.6" x14ac:dyDescent="0.3">
      <c r="C19" s="4">
        <v>364227076074710</v>
      </c>
      <c r="D19">
        <f>'364227076074710'!K5</f>
        <v>0.98952478079472495</v>
      </c>
      <c r="E19">
        <f>'364227076074710'!L5</f>
        <v>0.65394425763443964</v>
      </c>
      <c r="F19">
        <f>'364227076074710'!M5</f>
        <v>18.922381478512978</v>
      </c>
      <c r="G19">
        <f t="shared" si="0"/>
        <v>1</v>
      </c>
      <c r="H19" t="s">
        <v>30</v>
      </c>
      <c r="I19">
        <f t="shared" si="1"/>
        <v>0</v>
      </c>
      <c r="J19">
        <f t="shared" si="2"/>
        <v>1</v>
      </c>
      <c r="K19">
        <f t="shared" si="3"/>
        <v>0.98952478079472495</v>
      </c>
      <c r="L19">
        <f t="shared" si="4"/>
        <v>0.65394425763443964</v>
      </c>
      <c r="M19">
        <f t="shared" si="5"/>
        <v>18.922381478512978</v>
      </c>
      <c r="P19" s="14"/>
      <c r="Q19" s="15" t="s">
        <v>29</v>
      </c>
      <c r="R19" s="15">
        <v>21</v>
      </c>
      <c r="S19" s="16">
        <f t="shared" ref="S19:S22" si="9">R19/SUM($R$18:$R$22)</f>
        <v>0.30882352941176472</v>
      </c>
      <c r="T19" s="14"/>
      <c r="W19" s="13">
        <f t="shared" si="6"/>
        <v>0.26179224087054365</v>
      </c>
      <c r="X19" s="13">
        <f t="shared" si="7"/>
        <v>0.89619184770447158</v>
      </c>
      <c r="Y19" s="13">
        <f t="shared" si="8"/>
        <v>-16.921641487155792</v>
      </c>
    </row>
    <row r="20" spans="3:25" ht="15.6" x14ac:dyDescent="0.3">
      <c r="C20" s="4">
        <v>364317076363501</v>
      </c>
      <c r="D20">
        <f>'364317076363501'!K5</f>
        <v>0.48742166570864276</v>
      </c>
      <c r="E20">
        <f>'364317076363501'!L5</f>
        <v>0.32506082590833485</v>
      </c>
      <c r="F20">
        <f>'364317076363501'!M5</f>
        <v>5.1761652466587558</v>
      </c>
      <c r="G20">
        <f t="shared" si="0"/>
        <v>3</v>
      </c>
      <c r="H20" t="s">
        <v>32</v>
      </c>
      <c r="I20">
        <f t="shared" si="1"/>
        <v>0</v>
      </c>
      <c r="J20">
        <f t="shared" si="2"/>
        <v>4</v>
      </c>
      <c r="K20" t="str">
        <f t="shared" si="3"/>
        <v/>
      </c>
      <c r="L20">
        <f t="shared" si="4"/>
        <v>0.32506082590833485</v>
      </c>
      <c r="M20">
        <f t="shared" si="5"/>
        <v>5.1761652466587558</v>
      </c>
      <c r="P20" s="14"/>
      <c r="Q20" s="15" t="s">
        <v>33</v>
      </c>
      <c r="R20" s="15">
        <v>3</v>
      </c>
      <c r="S20" s="16">
        <f t="shared" si="9"/>
        <v>4.4117647058823532E-2</v>
      </c>
      <c r="T20" s="14"/>
      <c r="W20" s="13">
        <f t="shared" si="6"/>
        <v>-7.8021708112333443E-2</v>
      </c>
      <c r="X20" s="13">
        <f t="shared" si="7"/>
        <v>-0.20703718441514019</v>
      </c>
      <c r="Y20" s="13">
        <f t="shared" si="8"/>
        <v>2.2668034640562413</v>
      </c>
    </row>
    <row r="21" spans="3:25" ht="15.6" x14ac:dyDescent="0.3">
      <c r="C21" s="4">
        <v>364318076365502</v>
      </c>
      <c r="D21">
        <f>'364318076365502'!K5</f>
        <v>0.91996858241277346</v>
      </c>
      <c r="E21">
        <f>'364318076365502'!L5</f>
        <v>-2.4414682906798268</v>
      </c>
      <c r="F21">
        <f>'364318076365502'!M5</f>
        <v>69.799954910349115</v>
      </c>
      <c r="G21">
        <f t="shared" si="0"/>
        <v>5</v>
      </c>
      <c r="H21" t="s">
        <v>29</v>
      </c>
      <c r="I21">
        <f t="shared" si="1"/>
        <v>0</v>
      </c>
      <c r="J21">
        <f t="shared" si="2"/>
        <v>2</v>
      </c>
      <c r="K21">
        <f t="shared" si="3"/>
        <v>0.91996858241277346</v>
      </c>
      <c r="L21" t="str">
        <f t="shared" si="4"/>
        <v/>
      </c>
      <c r="M21">
        <f t="shared" si="5"/>
        <v>69.799954910349115</v>
      </c>
      <c r="P21" s="14"/>
      <c r="Q21" s="15" t="s">
        <v>32</v>
      </c>
      <c r="R21" s="15">
        <v>13</v>
      </c>
      <c r="S21" s="16">
        <f t="shared" si="9"/>
        <v>0.19117647058823528</v>
      </c>
      <c r="T21" s="14"/>
      <c r="W21" s="13">
        <f t="shared" si="6"/>
        <v>7.8397065275675248E-2</v>
      </c>
      <c r="X21" s="13">
        <f t="shared" si="7"/>
        <v>9.0210366990547524</v>
      </c>
      <c r="Y21" s="13">
        <f t="shared" si="8"/>
        <v>-26.955452712775312</v>
      </c>
    </row>
    <row r="22" spans="3:25" ht="16.2" thickBot="1" x14ac:dyDescent="0.35">
      <c r="C22" s="4">
        <v>364318076365503</v>
      </c>
      <c r="D22">
        <f>'364318076365503'!K5</f>
        <v>0.54821296241396889</v>
      </c>
      <c r="E22">
        <f>'364318076365503'!L5</f>
        <v>0.54642037462669002</v>
      </c>
      <c r="F22">
        <f>'364318076365503'!M5</f>
        <v>0.51333793882109857</v>
      </c>
      <c r="G22">
        <f t="shared" si="0"/>
        <v>3</v>
      </c>
      <c r="H22" t="s">
        <v>32</v>
      </c>
      <c r="I22">
        <f t="shared" si="1"/>
        <v>1</v>
      </c>
      <c r="J22">
        <f t="shared" si="2"/>
        <v>4</v>
      </c>
      <c r="K22" t="str">
        <f t="shared" si="3"/>
        <v/>
      </c>
      <c r="L22">
        <f t="shared" si="4"/>
        <v>0.54642037462669002</v>
      </c>
      <c r="M22">
        <f t="shared" si="5"/>
        <v>0.51333793882109857</v>
      </c>
      <c r="P22" s="14"/>
      <c r="Q22" s="17" t="s">
        <v>31</v>
      </c>
      <c r="R22" s="17">
        <v>4</v>
      </c>
      <c r="S22" s="18">
        <f t="shared" si="9"/>
        <v>5.8823529411764705E-2</v>
      </c>
      <c r="T22" s="14"/>
      <c r="W22" s="13">
        <f t="shared" si="6"/>
        <v>0.1810387665775951</v>
      </c>
      <c r="X22" s="13">
        <f t="shared" si="7"/>
        <v>4.3365117711397119</v>
      </c>
      <c r="Y22" s="13">
        <f t="shared" si="8"/>
        <v>-16.843486085561704</v>
      </c>
    </row>
    <row r="23" spans="3:25" ht="15.6" x14ac:dyDescent="0.3">
      <c r="C23" s="4">
        <v>364348076363201</v>
      </c>
      <c r="D23">
        <f>'364348076363201'!K5</f>
        <v>0.22914003001849786</v>
      </c>
      <c r="E23">
        <f>'364348076363201'!L5</f>
        <v>-0.34656808207656264</v>
      </c>
      <c r="F23">
        <f>'364348076363201'!M5</f>
        <v>9.1655943276018359</v>
      </c>
      <c r="G23">
        <f t="shared" si="0"/>
        <v>7</v>
      </c>
      <c r="H23" t="s">
        <v>32</v>
      </c>
      <c r="I23">
        <f t="shared" si="1"/>
        <v>0</v>
      </c>
      <c r="J23">
        <f t="shared" si="2"/>
        <v>4</v>
      </c>
      <c r="K23" t="str">
        <f t="shared" si="3"/>
        <v/>
      </c>
      <c r="L23" t="str">
        <f t="shared" si="4"/>
        <v/>
      </c>
      <c r="M23">
        <f t="shared" si="5"/>
        <v>9.1655943276018359</v>
      </c>
      <c r="P23" s="14"/>
      <c r="Q23" s="14"/>
      <c r="R23" s="14"/>
      <c r="S23" s="14"/>
      <c r="T23" s="14"/>
      <c r="W23" s="13">
        <f t="shared" si="6"/>
        <v>2.8775120848999469E-3</v>
      </c>
      <c r="X23" s="13">
        <f t="shared" si="7"/>
        <v>53.59125227753934</v>
      </c>
      <c r="Y23" s="13">
        <f t="shared" si="8"/>
        <v>-226.6070995530178</v>
      </c>
    </row>
    <row r="24" spans="3:25" ht="15.6" x14ac:dyDescent="0.3">
      <c r="C24" s="4">
        <v>364615076182101</v>
      </c>
      <c r="D24">
        <f>'364615076182101'!K5</f>
        <v>0.98748234631758236</v>
      </c>
      <c r="E24">
        <f>'364615076182101'!L5</f>
        <v>0.96951439799288697</v>
      </c>
      <c r="F24">
        <f>'364615076182101'!M5</f>
        <v>1.6911184560605717</v>
      </c>
      <c r="G24">
        <f t="shared" si="0"/>
        <v>1</v>
      </c>
      <c r="H24" t="s">
        <v>30</v>
      </c>
      <c r="I24">
        <f t="shared" si="1"/>
        <v>1</v>
      </c>
      <c r="J24">
        <f t="shared" si="2"/>
        <v>1</v>
      </c>
      <c r="K24">
        <f t="shared" si="3"/>
        <v>0.98748234631758236</v>
      </c>
      <c r="L24">
        <f t="shared" si="4"/>
        <v>0.96951439799288697</v>
      </c>
      <c r="M24">
        <f t="shared" si="5"/>
        <v>1.6911184560605717</v>
      </c>
    </row>
    <row r="25" spans="3:25" ht="15.6" x14ac:dyDescent="0.3">
      <c r="C25" s="4">
        <v>364642077041602</v>
      </c>
      <c r="D25">
        <f>'364642077041602'!K5</f>
        <v>0.97716652378974367</v>
      </c>
      <c r="E25">
        <f>'364642077041602'!L5</f>
        <v>0.38037499131014496</v>
      </c>
      <c r="F25">
        <f>'364642077041602'!M5</f>
        <v>-17.22395383076427</v>
      </c>
      <c r="G25">
        <f t="shared" si="0"/>
        <v>2</v>
      </c>
      <c r="H25" t="s">
        <v>29</v>
      </c>
      <c r="I25">
        <f t="shared" si="1"/>
        <v>1</v>
      </c>
      <c r="J25">
        <f t="shared" si="2"/>
        <v>2</v>
      </c>
      <c r="K25">
        <f t="shared" si="3"/>
        <v>0.97716652378974367</v>
      </c>
      <c r="L25">
        <f t="shared" si="4"/>
        <v>0.38037499131014496</v>
      </c>
      <c r="M25" t="str">
        <f t="shared" si="5"/>
        <v/>
      </c>
      <c r="U25">
        <f>COUNT(W25:W32)</f>
        <v>5</v>
      </c>
      <c r="W25" s="13">
        <f>IF(W15&lt;0,1,"")</f>
        <v>1</v>
      </c>
      <c r="X25" s="13" t="str">
        <f>IF(X15&lt;0,1,"")</f>
        <v/>
      </c>
    </row>
    <row r="26" spans="3:25" ht="15.6" x14ac:dyDescent="0.3">
      <c r="C26" s="4">
        <v>364703076383702</v>
      </c>
      <c r="D26">
        <f>'364703076383702'!K5</f>
        <v>0.67995783529614329</v>
      </c>
      <c r="E26">
        <f>'364703076383702'!L5</f>
        <v>0.39627074411267305</v>
      </c>
      <c r="F26">
        <f>'364703076383702'!M5</f>
        <v>5.8833607673765353</v>
      </c>
      <c r="G26">
        <f t="shared" si="0"/>
        <v>3</v>
      </c>
      <c r="H26" t="s">
        <v>32</v>
      </c>
      <c r="I26">
        <f t="shared" si="1"/>
        <v>0</v>
      </c>
      <c r="J26">
        <f t="shared" si="2"/>
        <v>4</v>
      </c>
      <c r="K26" t="str">
        <f t="shared" si="3"/>
        <v/>
      </c>
      <c r="L26">
        <f t="shared" si="4"/>
        <v>0.39627074411267305</v>
      </c>
      <c r="M26">
        <f t="shared" si="5"/>
        <v>5.8833607673765353</v>
      </c>
      <c r="U26">
        <f>COUNT(X25:X32)</f>
        <v>1</v>
      </c>
      <c r="W26" s="13">
        <f t="shared" ref="W26:X26" si="10">IF(W16&lt;0,1,"")</f>
        <v>1</v>
      </c>
      <c r="X26" s="13" t="str">
        <f t="shared" si="10"/>
        <v/>
      </c>
    </row>
    <row r="27" spans="3:25" ht="15.6" x14ac:dyDescent="0.3">
      <c r="C27" s="4">
        <v>364703076383703</v>
      </c>
      <c r="D27">
        <f>'364703076383703'!K5</f>
        <v>0.73740615781014984</v>
      </c>
      <c r="E27">
        <f>'364703076383703'!L5</f>
        <v>0.3130617595103774</v>
      </c>
      <c r="F27">
        <f>'364703076383703'!M5</f>
        <v>6.4581519269089753</v>
      </c>
      <c r="G27">
        <f t="shared" si="0"/>
        <v>3</v>
      </c>
      <c r="H27" t="s">
        <v>32</v>
      </c>
      <c r="I27">
        <f t="shared" si="1"/>
        <v>0</v>
      </c>
      <c r="J27">
        <f t="shared" si="2"/>
        <v>4</v>
      </c>
      <c r="K27" t="str">
        <f t="shared" si="3"/>
        <v/>
      </c>
      <c r="L27">
        <f t="shared" si="4"/>
        <v>0.3130617595103774</v>
      </c>
      <c r="M27">
        <f t="shared" si="5"/>
        <v>6.4581519269089753</v>
      </c>
      <c r="W27" s="13">
        <f t="shared" ref="W27:X27" si="11">IF(W17&lt;0,1,"")</f>
        <v>1</v>
      </c>
      <c r="X27" s="13" t="str">
        <f t="shared" si="11"/>
        <v/>
      </c>
    </row>
    <row r="28" spans="3:25" ht="15.6" x14ac:dyDescent="0.3">
      <c r="C28" s="4">
        <v>364731076355502</v>
      </c>
      <c r="D28">
        <f>'364731076355502'!K5</f>
        <v>0.72650741207491287</v>
      </c>
      <c r="E28">
        <f>'364731076355502'!L5</f>
        <v>-4.8643513271614855</v>
      </c>
      <c r="F28">
        <f>'364731076355502'!M5</f>
        <v>-472.97752137004915</v>
      </c>
      <c r="G28">
        <f t="shared" si="0"/>
        <v>8</v>
      </c>
      <c r="H28" t="s">
        <v>29</v>
      </c>
      <c r="I28">
        <f t="shared" si="1"/>
        <v>1</v>
      </c>
      <c r="J28">
        <f t="shared" si="2"/>
        <v>2</v>
      </c>
      <c r="K28" t="str">
        <f t="shared" si="3"/>
        <v/>
      </c>
      <c r="L28" t="str">
        <f t="shared" si="4"/>
        <v/>
      </c>
      <c r="M28" t="str">
        <f t="shared" si="5"/>
        <v/>
      </c>
      <c r="W28" s="13">
        <f t="shared" ref="W28:X28" si="12">IF(W18&lt;0,1,"")</f>
        <v>1</v>
      </c>
      <c r="X28" s="13" t="str">
        <f t="shared" si="12"/>
        <v/>
      </c>
    </row>
    <row r="29" spans="3:25" ht="15.6" x14ac:dyDescent="0.3">
      <c r="C29" s="4">
        <v>364814076440702</v>
      </c>
      <c r="D29">
        <f>'364814076440702'!K5</f>
        <v>0.90864811205770779</v>
      </c>
      <c r="E29">
        <f>'364814076440702'!L5</f>
        <v>0.7152049308507813</v>
      </c>
      <c r="F29">
        <f>'364814076440702'!M5</f>
        <v>-3.751457089495605</v>
      </c>
      <c r="G29">
        <f t="shared" si="0"/>
        <v>2</v>
      </c>
      <c r="H29" t="s">
        <v>30</v>
      </c>
      <c r="I29">
        <f t="shared" si="1"/>
        <v>1</v>
      </c>
      <c r="J29">
        <f t="shared" si="2"/>
        <v>1</v>
      </c>
      <c r="K29">
        <f t="shared" si="3"/>
        <v>0.90864811205770779</v>
      </c>
      <c r="L29">
        <f t="shared" si="4"/>
        <v>0.7152049308507813</v>
      </c>
      <c r="M29" t="str">
        <f t="shared" si="5"/>
        <v/>
      </c>
      <c r="W29" s="13" t="str">
        <f t="shared" ref="W29:X29" si="13">IF(W19&lt;0,1,"")</f>
        <v/>
      </c>
      <c r="X29" s="13" t="str">
        <f t="shared" si="13"/>
        <v/>
      </c>
    </row>
    <row r="30" spans="3:25" ht="15.6" x14ac:dyDescent="0.3">
      <c r="C30" s="4">
        <v>364823076181501</v>
      </c>
      <c r="D30">
        <f>'364823076181501'!K5</f>
        <v>0.97119265542323197</v>
      </c>
      <c r="E30">
        <f>'364823076181501'!L5</f>
        <v>0.770195568579079</v>
      </c>
      <c r="F30">
        <f>'364823076181501'!M5</f>
        <v>-5.8233454275550995</v>
      </c>
      <c r="G30">
        <f t="shared" si="0"/>
        <v>2</v>
      </c>
      <c r="H30" t="s">
        <v>30</v>
      </c>
      <c r="I30">
        <f t="shared" si="1"/>
        <v>1</v>
      </c>
      <c r="J30">
        <f t="shared" si="2"/>
        <v>1</v>
      </c>
      <c r="K30">
        <f t="shared" si="3"/>
        <v>0.97119265542323197</v>
      </c>
      <c r="L30">
        <f t="shared" si="4"/>
        <v>0.770195568579079</v>
      </c>
      <c r="M30" t="str">
        <f t="shared" si="5"/>
        <v/>
      </c>
      <c r="W30" s="13">
        <f t="shared" ref="W30:X30" si="14">IF(W20&lt;0,1,"")</f>
        <v>1</v>
      </c>
      <c r="X30" s="13">
        <f t="shared" si="14"/>
        <v>1</v>
      </c>
    </row>
    <row r="31" spans="3:25" ht="15.6" x14ac:dyDescent="0.3">
      <c r="C31" s="4">
        <v>364852076252202</v>
      </c>
      <c r="D31">
        <f>'364852076252202'!K5</f>
        <v>0.90467256305109067</v>
      </c>
      <c r="E31">
        <f>'364852076252202'!L5</f>
        <v>-0.41645515464100313</v>
      </c>
      <c r="F31">
        <f>'364852076252202'!M5</f>
        <v>-15.660606315838278</v>
      </c>
      <c r="G31">
        <f t="shared" si="0"/>
        <v>6</v>
      </c>
      <c r="H31" t="s">
        <v>29</v>
      </c>
      <c r="I31">
        <f t="shared" si="1"/>
        <v>1</v>
      </c>
      <c r="J31">
        <f t="shared" si="2"/>
        <v>2</v>
      </c>
      <c r="K31">
        <f t="shared" si="3"/>
        <v>0.90467256305109067</v>
      </c>
      <c r="L31" t="str">
        <f t="shared" si="4"/>
        <v/>
      </c>
      <c r="M31" t="str">
        <f t="shared" si="5"/>
        <v/>
      </c>
      <c r="W31" s="13" t="str">
        <f t="shared" ref="W31:X31" si="15">IF(W21&lt;0,1,"")</f>
        <v/>
      </c>
      <c r="X31" s="13" t="str">
        <f t="shared" si="15"/>
        <v/>
      </c>
    </row>
    <row r="32" spans="3:25" ht="15.6" x14ac:dyDescent="0.3">
      <c r="C32" s="4">
        <v>364852076252203</v>
      </c>
      <c r="D32">
        <f>'364852076252203'!K5</f>
        <v>0.96859378054688028</v>
      </c>
      <c r="E32">
        <f>'364852076252203'!L5</f>
        <v>0.92519605443203823</v>
      </c>
      <c r="F32">
        <f>'364852076252203'!M5</f>
        <v>-2.4986096308183123</v>
      </c>
      <c r="G32">
        <f t="shared" si="0"/>
        <v>2</v>
      </c>
      <c r="H32" t="s">
        <v>30</v>
      </c>
      <c r="I32">
        <f t="shared" si="1"/>
        <v>1</v>
      </c>
      <c r="J32">
        <f t="shared" si="2"/>
        <v>1</v>
      </c>
      <c r="K32">
        <f t="shared" si="3"/>
        <v>0.96859378054688028</v>
      </c>
      <c r="L32">
        <f t="shared" si="4"/>
        <v>0.92519605443203823</v>
      </c>
      <c r="M32" t="str">
        <f t="shared" si="5"/>
        <v/>
      </c>
      <c r="W32" s="13" t="str">
        <f t="shared" ref="W32:X32" si="16">IF(W22&lt;0,1,"")</f>
        <v/>
      </c>
      <c r="X32" s="13" t="str">
        <f t="shared" si="16"/>
        <v/>
      </c>
    </row>
    <row r="33" spans="3:24" ht="15.6" x14ac:dyDescent="0.3">
      <c r="C33" s="4">
        <v>365133076351202</v>
      </c>
      <c r="D33">
        <f>'365133076351202'!K5</f>
        <v>0.82760786403940467</v>
      </c>
      <c r="E33">
        <f>'365133076351202'!L5</f>
        <v>0.81703459522867139</v>
      </c>
      <c r="F33">
        <f>'365133076351202'!M5</f>
        <v>-0.92385128105564551</v>
      </c>
      <c r="G33">
        <f t="shared" si="0"/>
        <v>2</v>
      </c>
      <c r="H33" t="s">
        <v>32</v>
      </c>
      <c r="I33">
        <f t="shared" si="1"/>
        <v>1</v>
      </c>
      <c r="J33">
        <f t="shared" si="2"/>
        <v>4</v>
      </c>
      <c r="K33">
        <f t="shared" si="3"/>
        <v>0.82760786403940467</v>
      </c>
      <c r="L33">
        <f t="shared" si="4"/>
        <v>0.81703459522867139</v>
      </c>
      <c r="M33" t="str">
        <f t="shared" si="5"/>
        <v/>
      </c>
      <c r="W33" s="13" t="str">
        <f t="shared" ref="W33:X33" si="17">IF(W23&lt;0,1,"")</f>
        <v/>
      </c>
      <c r="X33" s="13" t="str">
        <f t="shared" si="17"/>
        <v/>
      </c>
    </row>
    <row r="34" spans="3:24" ht="15.6" x14ac:dyDescent="0.3">
      <c r="C34" s="4">
        <v>365133076351203</v>
      </c>
      <c r="D34">
        <f>'365133076351203'!K5</f>
        <v>0.69629836170401349</v>
      </c>
      <c r="E34">
        <f>'365133076351203'!L5</f>
        <v>0.65192397987927908</v>
      </c>
      <c r="F34">
        <f>'365133076351203'!M5</f>
        <v>2.1674447032987483</v>
      </c>
      <c r="G34">
        <f t="shared" si="0"/>
        <v>3</v>
      </c>
      <c r="H34" t="s">
        <v>32</v>
      </c>
      <c r="I34">
        <f t="shared" si="1"/>
        <v>1</v>
      </c>
      <c r="J34">
        <f t="shared" si="2"/>
        <v>4</v>
      </c>
      <c r="K34" t="str">
        <f t="shared" si="3"/>
        <v/>
      </c>
      <c r="L34">
        <f t="shared" si="4"/>
        <v>0.65192397987927908</v>
      </c>
      <c r="M34">
        <f t="shared" si="5"/>
        <v>2.1674447032987483</v>
      </c>
    </row>
    <row r="35" spans="3:24" ht="15.6" x14ac:dyDescent="0.3">
      <c r="C35" s="4">
        <v>365223076122101</v>
      </c>
      <c r="D35">
        <f>'365223076122101'!K5</f>
        <v>0.98870718322244489</v>
      </c>
      <c r="E35">
        <f>'365223076122101'!L5</f>
        <v>0.80143187259533843</v>
      </c>
      <c r="F35">
        <f>'365223076122101'!M5</f>
        <v>11.41515936463748</v>
      </c>
      <c r="G35">
        <f t="shared" si="0"/>
        <v>1</v>
      </c>
      <c r="H35" t="s">
        <v>30</v>
      </c>
      <c r="I35">
        <f t="shared" si="1"/>
        <v>0</v>
      </c>
      <c r="J35">
        <f t="shared" si="2"/>
        <v>1</v>
      </c>
      <c r="K35">
        <f t="shared" si="3"/>
        <v>0.98870718322244489</v>
      </c>
      <c r="L35">
        <f t="shared" si="4"/>
        <v>0.80143187259533843</v>
      </c>
      <c r="M35">
        <f t="shared" si="5"/>
        <v>11.41515936463748</v>
      </c>
    </row>
    <row r="36" spans="3:24" ht="16.2" thickBot="1" x14ac:dyDescent="0.35">
      <c r="C36" s="5">
        <v>365751076433501</v>
      </c>
      <c r="D36">
        <f>'365751076433501'!K5</f>
        <v>0.93084874131030271</v>
      </c>
      <c r="E36">
        <f>'365751076433501'!L5</f>
        <v>0.48168771360893992</v>
      </c>
      <c r="F36">
        <f>'365751076433501'!M5</f>
        <v>-6.861482407743571</v>
      </c>
      <c r="G36">
        <f t="shared" si="0"/>
        <v>2</v>
      </c>
      <c r="H36" t="s">
        <v>29</v>
      </c>
      <c r="I36">
        <f t="shared" si="1"/>
        <v>1</v>
      </c>
      <c r="J36">
        <f t="shared" si="2"/>
        <v>2</v>
      </c>
      <c r="K36">
        <f t="shared" si="3"/>
        <v>0.93084874131030271</v>
      </c>
      <c r="L36">
        <f t="shared" si="4"/>
        <v>0.48168771360893992</v>
      </c>
      <c r="M36" t="str">
        <f t="shared" si="5"/>
        <v/>
      </c>
    </row>
    <row r="37" spans="3:24" ht="15.6" x14ac:dyDescent="0.3">
      <c r="C37" s="4">
        <v>365751076433502</v>
      </c>
      <c r="D37">
        <f>'365751076433502'!$K$5</f>
        <v>0.90332106861150807</v>
      </c>
      <c r="E37">
        <f>'365751076433502'!$K$5</f>
        <v>0.90332106861150807</v>
      </c>
      <c r="F37">
        <f>'365751076433502'!$K$5</f>
        <v>0.90332106861150807</v>
      </c>
      <c r="G37">
        <f t="shared" si="0"/>
        <v>1</v>
      </c>
      <c r="H37" t="s">
        <v>30</v>
      </c>
      <c r="I37">
        <f t="shared" si="1"/>
        <v>1</v>
      </c>
      <c r="J37">
        <f t="shared" si="2"/>
        <v>1</v>
      </c>
      <c r="K37">
        <f t="shared" si="3"/>
        <v>0.90332106861150807</v>
      </c>
      <c r="L37">
        <f t="shared" si="4"/>
        <v>0.90332106861150807</v>
      </c>
      <c r="M37">
        <f t="shared" si="5"/>
        <v>0.90332106861150807</v>
      </c>
    </row>
    <row r="38" spans="3:24" ht="15.6" x14ac:dyDescent="0.3">
      <c r="C38" s="4">
        <v>365756076251201</v>
      </c>
      <c r="D38">
        <f>'365756076251201'!K5</f>
        <v>0.86830745175722901</v>
      </c>
      <c r="E38">
        <f>'365756076251201'!L5</f>
        <v>0.73329457497793704</v>
      </c>
      <c r="F38">
        <f>'365756076251201'!M5</f>
        <v>2.321887572706975</v>
      </c>
      <c r="G38">
        <f t="shared" si="0"/>
        <v>1</v>
      </c>
      <c r="H38" t="s">
        <v>32</v>
      </c>
      <c r="I38">
        <f t="shared" si="1"/>
        <v>1</v>
      </c>
      <c r="J38">
        <f t="shared" si="2"/>
        <v>4</v>
      </c>
      <c r="K38">
        <f t="shared" si="3"/>
        <v>0.86830745175722901</v>
      </c>
      <c r="L38">
        <f t="shared" si="4"/>
        <v>0.73329457497793704</v>
      </c>
      <c r="M38">
        <f t="shared" si="5"/>
        <v>2.321887572706975</v>
      </c>
    </row>
    <row r="39" spans="3:24" ht="15.6" x14ac:dyDescent="0.3">
      <c r="C39" s="4">
        <v>370236076425901</v>
      </c>
      <c r="D39">
        <f>'370236076425901'!K5</f>
        <v>0.54588017808053624</v>
      </c>
      <c r="E39">
        <f>'370236076425901'!L5</f>
        <v>0.20325174623513809</v>
      </c>
      <c r="F39">
        <f>'370236076425901'!M5</f>
        <v>4.0665386766686913</v>
      </c>
      <c r="G39">
        <f t="shared" si="0"/>
        <v>3</v>
      </c>
      <c r="H39" t="s">
        <v>30</v>
      </c>
      <c r="I39">
        <f t="shared" si="1"/>
        <v>1</v>
      </c>
      <c r="J39">
        <f t="shared" si="2"/>
        <v>1</v>
      </c>
      <c r="K39" t="str">
        <f t="shared" si="3"/>
        <v/>
      </c>
      <c r="L39">
        <f t="shared" si="4"/>
        <v>0.20325174623513809</v>
      </c>
      <c r="M39">
        <f t="shared" si="5"/>
        <v>4.0665386766686913</v>
      </c>
    </row>
    <row r="40" spans="3:24" ht="15.6" x14ac:dyDescent="0.3">
      <c r="C40" s="4">
        <v>370253076431201</v>
      </c>
      <c r="D40">
        <f>'370253076431201'!K5</f>
        <v>0.91629158184094261</v>
      </c>
      <c r="E40">
        <f>'370253076431201'!L5</f>
        <v>0.90842257983798247</v>
      </c>
      <c r="F40">
        <f>'370253076431201'!M5</f>
        <v>0.82078314609245051</v>
      </c>
      <c r="G40">
        <f t="shared" si="0"/>
        <v>1</v>
      </c>
      <c r="H40" t="s">
        <v>30</v>
      </c>
      <c r="I40">
        <f t="shared" si="1"/>
        <v>1</v>
      </c>
      <c r="J40">
        <f t="shared" si="2"/>
        <v>1</v>
      </c>
      <c r="K40">
        <f t="shared" si="3"/>
        <v>0.91629158184094261</v>
      </c>
      <c r="L40">
        <f t="shared" si="4"/>
        <v>0.90842257983798247</v>
      </c>
      <c r="M40">
        <f t="shared" si="5"/>
        <v>0.82078314609245051</v>
      </c>
    </row>
    <row r="41" spans="3:24" ht="15.6" x14ac:dyDescent="0.3">
      <c r="C41" s="4">
        <v>370712076413201</v>
      </c>
      <c r="D41">
        <f>'370712076413201'!K5</f>
        <v>0.9255249509974357</v>
      </c>
      <c r="E41">
        <f>'370712076413201'!L5</f>
        <v>0.18964488174855465</v>
      </c>
      <c r="F41">
        <f>'370712076413201'!M5</f>
        <v>-9.6257458432855181</v>
      </c>
      <c r="G41">
        <f t="shared" si="0"/>
        <v>2</v>
      </c>
      <c r="H41" t="s">
        <v>29</v>
      </c>
      <c r="I41">
        <f t="shared" si="1"/>
        <v>1</v>
      </c>
      <c r="J41">
        <f t="shared" si="2"/>
        <v>2</v>
      </c>
      <c r="K41">
        <f t="shared" si="3"/>
        <v>0.9255249509974357</v>
      </c>
      <c r="L41">
        <f t="shared" si="4"/>
        <v>0.18964488174855465</v>
      </c>
      <c r="M41" t="str">
        <f t="shared" si="5"/>
        <v/>
      </c>
    </row>
    <row r="42" spans="3:24" ht="15.6" x14ac:dyDescent="0.3">
      <c r="C42" s="4">
        <v>370712076413202</v>
      </c>
      <c r="D42">
        <f>'370712076413202'!K5</f>
        <v>0.91852801691847219</v>
      </c>
      <c r="E42">
        <f>'370712076413202'!L5</f>
        <v>0.21985762600234493</v>
      </c>
      <c r="F42">
        <f>'370712076413202'!M5</f>
        <v>-9.0615862036537056</v>
      </c>
      <c r="G42">
        <f t="shared" si="0"/>
        <v>2</v>
      </c>
      <c r="H42" t="s">
        <v>29</v>
      </c>
      <c r="I42">
        <f t="shared" si="1"/>
        <v>1</v>
      </c>
      <c r="J42">
        <f t="shared" si="2"/>
        <v>2</v>
      </c>
      <c r="K42">
        <f t="shared" si="3"/>
        <v>0.91852801691847219</v>
      </c>
      <c r="L42">
        <f t="shared" si="4"/>
        <v>0.21985762600234493</v>
      </c>
      <c r="M42" t="str">
        <f t="shared" si="5"/>
        <v/>
      </c>
    </row>
    <row r="43" spans="3:24" ht="15.6" x14ac:dyDescent="0.3">
      <c r="C43" s="4">
        <v>370800076500701</v>
      </c>
      <c r="D43">
        <f>'370800076500701'!K5</f>
        <v>0.96937757786529266</v>
      </c>
      <c r="E43">
        <f>'370800076500701'!L5</f>
        <v>0.854984489828572</v>
      </c>
      <c r="F43">
        <f>'370800076500701'!M5</f>
        <v>-5.2728446262204969</v>
      </c>
      <c r="G43">
        <f t="shared" si="0"/>
        <v>2</v>
      </c>
      <c r="H43" t="s">
        <v>30</v>
      </c>
      <c r="I43">
        <f t="shared" si="1"/>
        <v>1</v>
      </c>
      <c r="J43">
        <f t="shared" si="2"/>
        <v>1</v>
      </c>
      <c r="K43">
        <f t="shared" si="3"/>
        <v>0.96937757786529266</v>
      </c>
      <c r="L43">
        <f t="shared" si="4"/>
        <v>0.854984489828572</v>
      </c>
      <c r="M43" t="str">
        <f t="shared" si="5"/>
        <v/>
      </c>
    </row>
    <row r="44" spans="3:24" ht="15.6" x14ac:dyDescent="0.3">
      <c r="C44" s="4">
        <v>371027076335601</v>
      </c>
      <c r="D44">
        <f>'371027076335601'!K5</f>
        <v>0.6205348147540044</v>
      </c>
      <c r="E44">
        <f>'371027076335601'!L5</f>
        <v>0.43453427760014129</v>
      </c>
      <c r="F44">
        <f>'371027076335601'!M5</f>
        <v>6.4702143898084215</v>
      </c>
      <c r="G44">
        <f t="shared" si="0"/>
        <v>3</v>
      </c>
      <c r="H44" t="s">
        <v>32</v>
      </c>
      <c r="I44">
        <f t="shared" si="1"/>
        <v>0</v>
      </c>
      <c r="J44">
        <f t="shared" si="2"/>
        <v>4</v>
      </c>
      <c r="K44" t="str">
        <f t="shared" si="3"/>
        <v/>
      </c>
      <c r="L44">
        <f t="shared" si="4"/>
        <v>0.43453427760014129</v>
      </c>
      <c r="M44">
        <f t="shared" si="5"/>
        <v>6.4702143898084215</v>
      </c>
    </row>
    <row r="45" spans="3:24" ht="15.6" x14ac:dyDescent="0.3">
      <c r="C45" s="4">
        <v>371132076405502</v>
      </c>
      <c r="D45">
        <f>'371132076405502'!K5</f>
        <v>0.93706724123902019</v>
      </c>
      <c r="E45">
        <f>'371132076405502'!L5</f>
        <v>0.91602232841586384</v>
      </c>
      <c r="F45">
        <f>'371132076405502'!M5</f>
        <v>-0.84564424741053923</v>
      </c>
      <c r="G45">
        <f t="shared" si="0"/>
        <v>2</v>
      </c>
      <c r="H45" t="s">
        <v>32</v>
      </c>
      <c r="I45">
        <f t="shared" si="1"/>
        <v>1</v>
      </c>
      <c r="J45">
        <f t="shared" si="2"/>
        <v>4</v>
      </c>
      <c r="K45">
        <f t="shared" si="3"/>
        <v>0.93706724123902019</v>
      </c>
      <c r="L45">
        <f t="shared" si="4"/>
        <v>0.91602232841586384</v>
      </c>
      <c r="M45" t="str">
        <f t="shared" si="5"/>
        <v/>
      </c>
    </row>
    <row r="46" spans="3:24" ht="15.6" x14ac:dyDescent="0.3">
      <c r="C46" s="4">
        <v>371208076341102</v>
      </c>
      <c r="D46">
        <f>'371208076341102'!K5</f>
        <v>0.75773796884719036</v>
      </c>
      <c r="E46">
        <f>'371208076341102'!L5</f>
        <v>-0.1458774727794343</v>
      </c>
      <c r="F46">
        <f>'371208076341102'!M5</f>
        <v>9.2390963981207292</v>
      </c>
      <c r="G46">
        <f t="shared" si="0"/>
        <v>5</v>
      </c>
      <c r="H46" t="s">
        <v>29</v>
      </c>
      <c r="I46">
        <f t="shared" si="1"/>
        <v>0</v>
      </c>
      <c r="J46">
        <f t="shared" si="2"/>
        <v>2</v>
      </c>
      <c r="K46">
        <f t="shared" si="3"/>
        <v>0.75773796884719036</v>
      </c>
      <c r="L46" t="str">
        <f t="shared" si="4"/>
        <v/>
      </c>
      <c r="M46">
        <f t="shared" si="5"/>
        <v>9.2390963981207292</v>
      </c>
    </row>
    <row r="47" spans="3:24" ht="15.6" x14ac:dyDescent="0.3">
      <c r="C47" s="4">
        <v>371208076341103</v>
      </c>
      <c r="D47">
        <f>'371208076341103'!K5</f>
        <v>0.60418726840784465</v>
      </c>
      <c r="E47">
        <f>'371208076341103'!L5</f>
        <v>6.3567387351170734E-2</v>
      </c>
      <c r="F47">
        <f>'371208076341103'!M5</f>
        <v>6.8264979824511665</v>
      </c>
      <c r="G47">
        <f t="shared" si="0"/>
        <v>3</v>
      </c>
      <c r="H47" t="s">
        <v>32</v>
      </c>
      <c r="I47">
        <f t="shared" si="1"/>
        <v>0</v>
      </c>
      <c r="J47">
        <f t="shared" si="2"/>
        <v>4</v>
      </c>
      <c r="K47" t="str">
        <f t="shared" si="3"/>
        <v/>
      </c>
      <c r="L47">
        <f t="shared" si="4"/>
        <v>6.3567387351170734E-2</v>
      </c>
      <c r="M47">
        <f t="shared" si="5"/>
        <v>6.8264979824511665</v>
      </c>
    </row>
    <row r="48" spans="3:24" ht="15.6" x14ac:dyDescent="0.3">
      <c r="C48" s="4">
        <v>371535076373501</v>
      </c>
      <c r="D48">
        <f>'371535076373501'!K5</f>
        <v>0.87997959972467432</v>
      </c>
      <c r="E48">
        <f>'371535076373501'!L5</f>
        <v>-23.989889155796824</v>
      </c>
      <c r="F48">
        <f>'371535076373501'!M5</f>
        <v>149.11183589566295</v>
      </c>
      <c r="G48">
        <f t="shared" si="0"/>
        <v>5</v>
      </c>
      <c r="H48" t="s">
        <v>31</v>
      </c>
      <c r="I48">
        <f t="shared" si="1"/>
        <v>0</v>
      </c>
      <c r="J48">
        <f t="shared" si="2"/>
        <v>5</v>
      </c>
      <c r="K48">
        <f t="shared" si="3"/>
        <v>0.87997959972467432</v>
      </c>
      <c r="L48" t="str">
        <f t="shared" si="4"/>
        <v/>
      </c>
      <c r="M48">
        <f t="shared" si="5"/>
        <v>149.11183589566295</v>
      </c>
    </row>
    <row r="49" spans="3:13" ht="15.6" x14ac:dyDescent="0.3">
      <c r="C49" s="4">
        <v>371956077055203</v>
      </c>
      <c r="D49">
        <f>'371956077055203'!K5</f>
        <v>0.95870752428302874</v>
      </c>
      <c r="E49">
        <f>'371956077055203'!L5</f>
        <v>0.7943381397098086</v>
      </c>
      <c r="F49">
        <f>'371956077055203'!M5</f>
        <v>9.5417383587400035</v>
      </c>
      <c r="G49">
        <f t="shared" si="0"/>
        <v>1</v>
      </c>
      <c r="H49" t="s">
        <v>30</v>
      </c>
      <c r="I49">
        <f t="shared" si="1"/>
        <v>0</v>
      </c>
      <c r="J49">
        <f t="shared" si="2"/>
        <v>1</v>
      </c>
      <c r="K49">
        <f t="shared" si="3"/>
        <v>0.95870752428302874</v>
      </c>
      <c r="L49">
        <f t="shared" si="4"/>
        <v>0.7943381397098086</v>
      </c>
      <c r="M49">
        <f t="shared" si="5"/>
        <v>9.5417383587400035</v>
      </c>
    </row>
    <row r="50" spans="3:13" ht="15.6" x14ac:dyDescent="0.3">
      <c r="C50" s="4">
        <v>372145076493201</v>
      </c>
      <c r="D50">
        <f>'372145076493201'!K5</f>
        <v>0.93801679166510943</v>
      </c>
      <c r="E50">
        <f>'372145076493201'!L5</f>
        <v>-0.49106769594610045</v>
      </c>
      <c r="F50">
        <f>'372145076493201'!M5</f>
        <v>13.681191211855062</v>
      </c>
      <c r="G50">
        <f t="shared" si="0"/>
        <v>5</v>
      </c>
      <c r="H50" t="s">
        <v>29</v>
      </c>
      <c r="I50">
        <f t="shared" si="1"/>
        <v>0</v>
      </c>
      <c r="J50">
        <f t="shared" si="2"/>
        <v>2</v>
      </c>
      <c r="K50">
        <f t="shared" si="3"/>
        <v>0.93801679166510943</v>
      </c>
      <c r="L50" t="str">
        <f t="shared" si="4"/>
        <v/>
      </c>
      <c r="M50">
        <f t="shared" si="5"/>
        <v>13.681191211855062</v>
      </c>
    </row>
    <row r="51" spans="3:13" ht="15.6" x14ac:dyDescent="0.3">
      <c r="C51" s="4">
        <v>372314076480401</v>
      </c>
      <c r="D51">
        <f>'372314076480401'!K5</f>
        <v>0.93690699014591927</v>
      </c>
      <c r="E51">
        <f>'372314076480401'!L5</f>
        <v>0.81715967082194774</v>
      </c>
      <c r="F51">
        <f>'372314076480401'!M5</f>
        <v>4.8221638946993348</v>
      </c>
      <c r="G51">
        <f t="shared" si="0"/>
        <v>1</v>
      </c>
      <c r="H51" t="s">
        <v>32</v>
      </c>
      <c r="I51">
        <f t="shared" si="1"/>
        <v>1</v>
      </c>
      <c r="J51">
        <f t="shared" si="2"/>
        <v>4</v>
      </c>
      <c r="K51">
        <f t="shared" si="3"/>
        <v>0.93690699014591927</v>
      </c>
      <c r="L51">
        <f t="shared" si="4"/>
        <v>0.81715967082194774</v>
      </c>
      <c r="M51">
        <f t="shared" si="5"/>
        <v>4.8221638946993348</v>
      </c>
    </row>
    <row r="52" spans="3:13" ht="15.6" x14ac:dyDescent="0.3">
      <c r="C52" s="4">
        <v>372331076312603</v>
      </c>
      <c r="D52">
        <f>'372331076312603'!K5</f>
        <v>0.83194399889122372</v>
      </c>
      <c r="E52">
        <f>'372331076312603'!L5</f>
        <v>0.47051394050517747</v>
      </c>
      <c r="F52">
        <f>'372331076312603'!M5</f>
        <v>-7.7672635145896916</v>
      </c>
      <c r="G52">
        <f t="shared" si="0"/>
        <v>2</v>
      </c>
      <c r="H52" t="s">
        <v>31</v>
      </c>
      <c r="I52">
        <f t="shared" si="1"/>
        <v>1</v>
      </c>
      <c r="J52">
        <f t="shared" si="2"/>
        <v>5</v>
      </c>
      <c r="K52">
        <f t="shared" si="3"/>
        <v>0.83194399889122372</v>
      </c>
      <c r="L52">
        <f t="shared" si="4"/>
        <v>0.47051394050517747</v>
      </c>
      <c r="M52" t="str">
        <f t="shared" si="5"/>
        <v/>
      </c>
    </row>
    <row r="53" spans="3:13" ht="15.6" x14ac:dyDescent="0.3">
      <c r="C53" s="4">
        <v>372428076561501</v>
      </c>
      <c r="D53">
        <f>'372428076561501'!K5</f>
        <v>0.98267141725049423</v>
      </c>
      <c r="E53">
        <f>'372428076561501'!L5</f>
        <v>0.93536643232646277</v>
      </c>
      <c r="F53">
        <f>'372428076561501'!M5</f>
        <v>-7.9783431857917799</v>
      </c>
      <c r="G53">
        <f t="shared" si="0"/>
        <v>2</v>
      </c>
      <c r="H53" t="s">
        <v>30</v>
      </c>
      <c r="I53">
        <f t="shared" si="1"/>
        <v>1</v>
      </c>
      <c r="J53">
        <f t="shared" si="2"/>
        <v>1</v>
      </c>
      <c r="K53">
        <f t="shared" si="3"/>
        <v>0.98267141725049423</v>
      </c>
      <c r="L53">
        <f t="shared" si="4"/>
        <v>0.93536643232646277</v>
      </c>
      <c r="M53" t="str">
        <f t="shared" si="5"/>
        <v/>
      </c>
    </row>
    <row r="54" spans="3:13" ht="15.6" x14ac:dyDescent="0.3">
      <c r="C54" s="4">
        <v>372506076511701</v>
      </c>
      <c r="D54">
        <f>'372506076511701'!K5</f>
        <v>0.94783687567075625</v>
      </c>
      <c r="E54">
        <f>'372506076511701'!L5</f>
        <v>0.87200685527689303</v>
      </c>
      <c r="F54">
        <f>'372506076511701'!M5</f>
        <v>2.6824439786620577</v>
      </c>
      <c r="G54">
        <f t="shared" si="0"/>
        <v>1</v>
      </c>
      <c r="H54" t="s">
        <v>30</v>
      </c>
      <c r="I54">
        <f t="shared" si="1"/>
        <v>1</v>
      </c>
      <c r="J54">
        <f t="shared" si="2"/>
        <v>1</v>
      </c>
      <c r="K54">
        <f t="shared" si="3"/>
        <v>0.94783687567075625</v>
      </c>
      <c r="L54">
        <f t="shared" si="4"/>
        <v>0.87200685527689303</v>
      </c>
      <c r="M54">
        <f t="shared" si="5"/>
        <v>2.6824439786620577</v>
      </c>
    </row>
    <row r="55" spans="3:13" ht="15.6" x14ac:dyDescent="0.3">
      <c r="C55" s="4">
        <v>372506076511702</v>
      </c>
      <c r="D55">
        <f>'372506076511702'!K5</f>
        <v>0.94313077678418777</v>
      </c>
      <c r="E55">
        <f>'372506076511702'!L5</f>
        <v>0.90096657839913419</v>
      </c>
      <c r="F55">
        <f>'372506076511702'!M5</f>
        <v>1.3707789267948227</v>
      </c>
      <c r="G55">
        <f t="shared" si="0"/>
        <v>1</v>
      </c>
      <c r="H55" t="s">
        <v>30</v>
      </c>
      <c r="I55">
        <f t="shared" si="1"/>
        <v>1</v>
      </c>
      <c r="J55">
        <f t="shared" si="2"/>
        <v>1</v>
      </c>
      <c r="K55">
        <f t="shared" si="3"/>
        <v>0.94313077678418777</v>
      </c>
      <c r="L55">
        <f t="shared" si="4"/>
        <v>0.90096657839913419</v>
      </c>
      <c r="M55">
        <f t="shared" si="5"/>
        <v>1.3707789267948227</v>
      </c>
    </row>
    <row r="56" spans="3:13" ht="15.6" x14ac:dyDescent="0.3">
      <c r="C56" s="4">
        <v>372506076511703</v>
      </c>
      <c r="D56">
        <f>'372506076511703'!K5</f>
        <v>0.94854495240072934</v>
      </c>
      <c r="E56">
        <f>'372506076511703'!L5</f>
        <v>0.80961739342512207</v>
      </c>
      <c r="F56">
        <f>'372506076511703'!M5</f>
        <v>-5.5028945863591225</v>
      </c>
      <c r="G56">
        <f t="shared" si="0"/>
        <v>2</v>
      </c>
      <c r="H56" t="s">
        <v>29</v>
      </c>
      <c r="I56">
        <f t="shared" si="1"/>
        <v>1</v>
      </c>
      <c r="J56">
        <f t="shared" si="2"/>
        <v>2</v>
      </c>
      <c r="K56">
        <f t="shared" si="3"/>
        <v>0.94854495240072934</v>
      </c>
      <c r="L56">
        <f t="shared" si="4"/>
        <v>0.80961739342512207</v>
      </c>
      <c r="M56" t="str">
        <f t="shared" si="5"/>
        <v/>
      </c>
    </row>
    <row r="57" spans="3:13" ht="15.6" x14ac:dyDescent="0.3">
      <c r="C57" s="4">
        <v>372535076581301</v>
      </c>
      <c r="D57">
        <f>'372535076581301'!K5</f>
        <v>0.17507136406574814</v>
      </c>
      <c r="E57">
        <f>'372535076581301'!L5</f>
        <v>-36.637155463667625</v>
      </c>
      <c r="F57">
        <f>'372535076581301'!M5</f>
        <v>6.685766314962291</v>
      </c>
      <c r="G57">
        <f t="shared" si="0"/>
        <v>7</v>
      </c>
      <c r="H57" t="s">
        <v>33</v>
      </c>
      <c r="I57">
        <f t="shared" si="1"/>
        <v>0</v>
      </c>
      <c r="J57">
        <f t="shared" si="2"/>
        <v>3</v>
      </c>
      <c r="K57" t="str">
        <f t="shared" si="3"/>
        <v/>
      </c>
      <c r="L57" t="str">
        <f t="shared" si="4"/>
        <v/>
      </c>
      <c r="M57">
        <f t="shared" si="5"/>
        <v>6.685766314962291</v>
      </c>
    </row>
    <row r="58" spans="3:13" ht="15.6" x14ac:dyDescent="0.3">
      <c r="C58" s="4">
        <v>372535076581302</v>
      </c>
      <c r="D58">
        <f>'372535076581302'!K5</f>
        <v>0.19754281941474652</v>
      </c>
      <c r="E58">
        <f>'372535076581302'!L5</f>
        <v>-40.726338801715926</v>
      </c>
      <c r="F58">
        <f>'372535076581302'!M5</f>
        <v>6.9267484259911409</v>
      </c>
      <c r="G58">
        <f t="shared" si="0"/>
        <v>7</v>
      </c>
      <c r="H58" t="s">
        <v>33</v>
      </c>
      <c r="I58">
        <f t="shared" si="1"/>
        <v>0</v>
      </c>
      <c r="J58">
        <f t="shared" si="2"/>
        <v>3</v>
      </c>
      <c r="K58" t="str">
        <f t="shared" si="3"/>
        <v/>
      </c>
      <c r="L58" t="str">
        <f t="shared" si="4"/>
        <v/>
      </c>
      <c r="M58">
        <f t="shared" si="5"/>
        <v>6.9267484259911409</v>
      </c>
    </row>
    <row r="59" spans="3:13" ht="15.6" x14ac:dyDescent="0.3">
      <c r="C59" s="4">
        <v>372545076240101</v>
      </c>
      <c r="D59">
        <f>'372545076240101'!K5</f>
        <v>0.89120083909648828</v>
      </c>
      <c r="E59">
        <f>'372545076240101'!L5</f>
        <v>-8.8093633820527089</v>
      </c>
      <c r="F59">
        <f>'372545076240101'!M5</f>
        <v>20.093705197237899</v>
      </c>
      <c r="G59">
        <f t="shared" si="0"/>
        <v>5</v>
      </c>
      <c r="H59" t="s">
        <v>31</v>
      </c>
      <c r="I59">
        <f t="shared" si="1"/>
        <v>0</v>
      </c>
      <c r="J59">
        <f t="shared" si="2"/>
        <v>5</v>
      </c>
      <c r="K59">
        <f t="shared" si="3"/>
        <v>0.89120083909648828</v>
      </c>
      <c r="L59" t="str">
        <f t="shared" si="4"/>
        <v/>
      </c>
      <c r="M59">
        <f t="shared" si="5"/>
        <v>20.093705197237899</v>
      </c>
    </row>
    <row r="60" spans="3:13" ht="15.6" x14ac:dyDescent="0.3">
      <c r="C60" s="4">
        <v>372546076532901</v>
      </c>
      <c r="D60">
        <f>'372546076532901'!K5</f>
        <v>0.95593590997508793</v>
      </c>
      <c r="E60">
        <f>'372546076532901'!L5</f>
        <v>0.79048155583838331</v>
      </c>
      <c r="F60">
        <f>'372546076532901'!M5</f>
        <v>4.4239261227510944</v>
      </c>
      <c r="G60">
        <f t="shared" si="0"/>
        <v>1</v>
      </c>
      <c r="H60" t="s">
        <v>30</v>
      </c>
      <c r="I60">
        <f t="shared" si="1"/>
        <v>1</v>
      </c>
      <c r="J60">
        <f t="shared" si="2"/>
        <v>1</v>
      </c>
      <c r="K60">
        <f t="shared" si="3"/>
        <v>0.95593590997508793</v>
      </c>
      <c r="L60">
        <f t="shared" si="4"/>
        <v>0.79048155583838331</v>
      </c>
      <c r="M60">
        <f t="shared" si="5"/>
        <v>4.4239261227510944</v>
      </c>
    </row>
    <row r="61" spans="3:13" ht="15.6" x14ac:dyDescent="0.3">
      <c r="C61" s="4">
        <v>372621076404201</v>
      </c>
      <c r="D61">
        <f>'372621076404201'!K5</f>
        <v>0.91982433984818379</v>
      </c>
      <c r="E61">
        <f>'372621076404201'!L5</f>
        <v>0.57012059048276953</v>
      </c>
      <c r="F61">
        <f>'372621076404201'!M5</f>
        <v>4.4954187382691302</v>
      </c>
      <c r="G61">
        <f t="shared" si="0"/>
        <v>1</v>
      </c>
      <c r="H61" t="s">
        <v>29</v>
      </c>
      <c r="I61">
        <f t="shared" si="1"/>
        <v>1</v>
      </c>
      <c r="J61">
        <f t="shared" si="2"/>
        <v>2</v>
      </c>
      <c r="K61">
        <f t="shared" si="3"/>
        <v>0.91982433984818379</v>
      </c>
      <c r="L61">
        <f t="shared" si="4"/>
        <v>0.57012059048276953</v>
      </c>
      <c r="M61">
        <f t="shared" si="5"/>
        <v>4.4954187382691302</v>
      </c>
    </row>
    <row r="62" spans="3:13" ht="15.6" x14ac:dyDescent="0.3">
      <c r="C62" s="4">
        <v>372621076404202</v>
      </c>
      <c r="D62">
        <f>'372621076404202'!K5</f>
        <v>0.93856269920351398</v>
      </c>
      <c r="E62">
        <f>'372621076404202'!L5</f>
        <v>0.83108684963841606</v>
      </c>
      <c r="F62">
        <f>'372621076404202'!M5</f>
        <v>-1.5120244698719447</v>
      </c>
      <c r="G62">
        <f t="shared" si="0"/>
        <v>2</v>
      </c>
      <c r="H62" t="s">
        <v>29</v>
      </c>
      <c r="I62">
        <f t="shared" si="1"/>
        <v>1</v>
      </c>
      <c r="J62">
        <f t="shared" si="2"/>
        <v>2</v>
      </c>
      <c r="K62">
        <f t="shared" si="3"/>
        <v>0.93856269920351398</v>
      </c>
      <c r="L62">
        <f t="shared" si="4"/>
        <v>0.83108684963841606</v>
      </c>
      <c r="M62" t="str">
        <f t="shared" si="5"/>
        <v/>
      </c>
    </row>
    <row r="63" spans="3:13" ht="15.6" x14ac:dyDescent="0.3">
      <c r="C63" s="4">
        <v>372621076404203</v>
      </c>
      <c r="D63">
        <f>'372621076404203'!K5</f>
        <v>0.96192373923873731</v>
      </c>
      <c r="E63">
        <f>'372621076404203'!L5</f>
        <v>0.76479820071937832</v>
      </c>
      <c r="F63">
        <f>'372621076404203'!M5</f>
        <v>3.2450470604131492</v>
      </c>
      <c r="G63">
        <f t="shared" si="0"/>
        <v>1</v>
      </c>
      <c r="H63" t="s">
        <v>30</v>
      </c>
      <c r="I63">
        <f t="shared" si="1"/>
        <v>1</v>
      </c>
      <c r="J63">
        <f t="shared" si="2"/>
        <v>1</v>
      </c>
      <c r="K63">
        <f t="shared" si="3"/>
        <v>0.96192373923873731</v>
      </c>
      <c r="L63">
        <f t="shared" si="4"/>
        <v>0.76479820071937832</v>
      </c>
      <c r="M63">
        <f t="shared" si="5"/>
        <v>3.2450470604131492</v>
      </c>
    </row>
    <row r="64" spans="3:13" ht="15.6" x14ac:dyDescent="0.3">
      <c r="C64" s="4">
        <v>373008076425601</v>
      </c>
      <c r="D64">
        <f>'373008076425601'!K5</f>
        <v>0.911200270089635</v>
      </c>
      <c r="E64">
        <f>'373008076425601'!L5</f>
        <v>0.7263193646511954</v>
      </c>
      <c r="F64">
        <f>'373008076425601'!M5</f>
        <v>6.963326570595326</v>
      </c>
      <c r="G64">
        <f t="shared" si="0"/>
        <v>1</v>
      </c>
      <c r="H64" t="s">
        <v>29</v>
      </c>
      <c r="I64">
        <f t="shared" si="1"/>
        <v>0</v>
      </c>
      <c r="J64">
        <f t="shared" si="2"/>
        <v>2</v>
      </c>
      <c r="K64">
        <f t="shared" si="3"/>
        <v>0.911200270089635</v>
      </c>
      <c r="L64">
        <f t="shared" si="4"/>
        <v>0.7263193646511954</v>
      </c>
      <c r="M64">
        <f t="shared" si="5"/>
        <v>6.963326570595326</v>
      </c>
    </row>
    <row r="65" spans="3:13" ht="15.6" x14ac:dyDescent="0.3">
      <c r="C65" s="4">
        <v>373226076481201</v>
      </c>
      <c r="D65">
        <f>'373226076481201'!K5</f>
        <v>0.71562573646284189</v>
      </c>
      <c r="E65">
        <f>'373226076481201'!L5</f>
        <v>0.36657403259819288</v>
      </c>
      <c r="F65">
        <f>'373226076481201'!M5</f>
        <v>-4.4138463732614035</v>
      </c>
      <c r="G65">
        <f t="shared" si="0"/>
        <v>4</v>
      </c>
      <c r="H65" t="s">
        <v>32</v>
      </c>
      <c r="I65">
        <f t="shared" si="1"/>
        <v>1</v>
      </c>
      <c r="J65">
        <f t="shared" si="2"/>
        <v>4</v>
      </c>
      <c r="K65" t="str">
        <f t="shared" si="3"/>
        <v/>
      </c>
      <c r="L65">
        <f t="shared" si="4"/>
        <v>0.36657403259819288</v>
      </c>
      <c r="M65" t="str">
        <f t="shared" si="5"/>
        <v/>
      </c>
    </row>
    <row r="66" spans="3:13" ht="15.6" x14ac:dyDescent="0.3">
      <c r="C66" s="4">
        <v>373316077125202</v>
      </c>
      <c r="D66">
        <f>'373316077125202'!K5</f>
        <v>9.2416461797378262E-3</v>
      </c>
      <c r="E66">
        <f>'373316077125202'!L5</f>
        <v>-24.20187331981937</v>
      </c>
      <c r="F66">
        <f>'373316077125202'!M5</f>
        <v>6.3753078651356994</v>
      </c>
      <c r="G66">
        <f t="shared" si="0"/>
        <v>7</v>
      </c>
      <c r="H66" t="s">
        <v>33</v>
      </c>
      <c r="I66">
        <f t="shared" si="1"/>
        <v>0</v>
      </c>
      <c r="J66">
        <f t="shared" si="2"/>
        <v>3</v>
      </c>
      <c r="K66" t="str">
        <f t="shared" si="3"/>
        <v/>
      </c>
      <c r="L66" t="str">
        <f t="shared" si="4"/>
        <v/>
      </c>
      <c r="M66">
        <f t="shared" si="5"/>
        <v>6.3753078651356994</v>
      </c>
    </row>
    <row r="67" spans="3:13" ht="15.6" x14ac:dyDescent="0.3">
      <c r="C67" s="4">
        <v>373459076510201</v>
      </c>
      <c r="D67">
        <f>'373459076510201'!K5</f>
        <v>0.93586891115887016</v>
      </c>
      <c r="E67">
        <f>'373459076510201'!L5</f>
        <v>0.48575675744746638</v>
      </c>
      <c r="F67">
        <f>'373459076510201'!M5</f>
        <v>12.418978165502507</v>
      </c>
      <c r="G67">
        <f t="shared" si="0"/>
        <v>1</v>
      </c>
      <c r="H67" t="s">
        <v>29</v>
      </c>
      <c r="I67">
        <f t="shared" si="1"/>
        <v>0</v>
      </c>
      <c r="J67">
        <f t="shared" si="2"/>
        <v>2</v>
      </c>
      <c r="K67">
        <f t="shared" si="3"/>
        <v>0.93586891115887016</v>
      </c>
      <c r="L67">
        <f t="shared" si="4"/>
        <v>0.48575675744746638</v>
      </c>
      <c r="M67">
        <f t="shared" si="5"/>
        <v>12.418978165502507</v>
      </c>
    </row>
    <row r="68" spans="3:13" ht="15.6" x14ac:dyDescent="0.3">
      <c r="C68" s="4">
        <v>374142076272701</v>
      </c>
      <c r="D68">
        <f>'374142076272701'!K5</f>
        <v>0.97491172850118424</v>
      </c>
      <c r="E68">
        <f>'374142076272701'!L5</f>
        <v>0.46415760604802803</v>
      </c>
      <c r="F68">
        <f>'374142076272701'!M5</f>
        <v>15.722947399557164</v>
      </c>
      <c r="G68">
        <f t="shared" ref="G68:G70" si="18">IF(AND(D68&gt;0.75,E68&gt;0,F68&gt;0),1,IF(AND(D68&gt;0.75,E68&gt;0,F68&lt;0),2,IF(AND(D68&lt;0.75,E68&gt;0,F68&gt;0),3,IF(AND(D68&lt;0.75,E68&gt;0,F68&lt;0),4,IF(AND(D68&gt;0.75,E68&lt;0,F68&gt;0),5,IF(AND(D68&gt;0.75,E68&lt;0,F68&lt;0),6,IF(AND(D68&lt;0.75,E68&lt;0,F68&gt;0),7,IF(AND(D68&lt;0.75,E68&lt;0,F68&lt;0),8,""))))))))</f>
        <v>1</v>
      </c>
      <c r="H68" t="s">
        <v>29</v>
      </c>
      <c r="I68">
        <f t="shared" ref="I68:I72" si="19">IF(ABS(F68&lt;5),1,0)</f>
        <v>0</v>
      </c>
      <c r="J68">
        <f t="shared" ref="J68:J72" si="20">IF(H68 = "Good Fit",1,IF(H68 = "Trend Fit",2,IF(H68 = "Cyclic Data",3,IF(H68 = "Fluctuating Data",4,IF(H68 = "Poor Fit",5,"")))))</f>
        <v>2</v>
      </c>
      <c r="K68">
        <f t="shared" ref="K68:K72" si="21">IF(D68&gt;0.75,D68,"")</f>
        <v>0.97491172850118424</v>
      </c>
      <c r="L68">
        <f t="shared" ref="L68:L72" si="22">IF(E68&lt;0,"",E68)</f>
        <v>0.46415760604802803</v>
      </c>
      <c r="M68">
        <f t="shared" ref="M68:M72" si="23">IF(F68&lt;0,"",F68)</f>
        <v>15.722947399557164</v>
      </c>
    </row>
    <row r="69" spans="3:13" ht="15.6" x14ac:dyDescent="0.3">
      <c r="C69" s="4">
        <v>374249076230101</v>
      </c>
      <c r="D69">
        <f>'374249076230101'!K5</f>
        <v>0.96356852622031508</v>
      </c>
      <c r="E69">
        <f>'374249076230101'!L5</f>
        <v>0.94947681678141005</v>
      </c>
      <c r="F69">
        <f>'374249076230101'!M5</f>
        <v>3.83569255258598</v>
      </c>
      <c r="G69">
        <f t="shared" si="18"/>
        <v>1</v>
      </c>
      <c r="H69" t="s">
        <v>30</v>
      </c>
      <c r="I69">
        <f t="shared" si="19"/>
        <v>1</v>
      </c>
      <c r="J69">
        <f t="shared" si="20"/>
        <v>1</v>
      </c>
      <c r="K69">
        <f t="shared" si="21"/>
        <v>0.96356852622031508</v>
      </c>
      <c r="L69">
        <f t="shared" si="22"/>
        <v>0.94947681678141005</v>
      </c>
      <c r="M69">
        <f t="shared" si="23"/>
        <v>3.83569255258598</v>
      </c>
    </row>
    <row r="70" spans="3:13" ht="16.2" thickBot="1" x14ac:dyDescent="0.35">
      <c r="C70" s="5">
        <v>374328077012801</v>
      </c>
      <c r="D70">
        <f>'374328077012801'!K5</f>
        <v>0.97193228050895919</v>
      </c>
      <c r="E70">
        <f>'374328077012801'!L5</f>
        <v>0.86206595417334464</v>
      </c>
      <c r="F70">
        <f>'374328077012801'!M5</f>
        <v>10.230877674280011</v>
      </c>
      <c r="G70">
        <f t="shared" si="18"/>
        <v>1</v>
      </c>
      <c r="H70" t="s">
        <v>29</v>
      </c>
      <c r="I70">
        <f t="shared" si="19"/>
        <v>0</v>
      </c>
      <c r="J70">
        <f t="shared" si="20"/>
        <v>2</v>
      </c>
      <c r="K70">
        <f t="shared" si="21"/>
        <v>0.97193228050895919</v>
      </c>
      <c r="L70">
        <f t="shared" si="22"/>
        <v>0.86206595417334464</v>
      </c>
      <c r="M70">
        <f t="shared" si="23"/>
        <v>10.230877674280011</v>
      </c>
    </row>
    <row r="71" spans="3:13" x14ac:dyDescent="0.3">
      <c r="C71" t="s">
        <v>13</v>
      </c>
      <c r="D71">
        <f>AVERAGE(D3:D70)</f>
        <v>0.84459658467811161</v>
      </c>
      <c r="E71">
        <f t="shared" ref="E71:F71" si="24">AVERAGE(E3:E70)</f>
        <v>-1.5759835416004313</v>
      </c>
      <c r="F71">
        <f t="shared" si="24"/>
        <v>-24.279368728615083</v>
      </c>
      <c r="I71">
        <f t="shared" si="19"/>
        <v>1</v>
      </c>
      <c r="J71" t="str">
        <f t="shared" si="20"/>
        <v/>
      </c>
      <c r="K71">
        <f t="shared" si="21"/>
        <v>0.84459658467811161</v>
      </c>
      <c r="L71" t="str">
        <f t="shared" si="22"/>
        <v/>
      </c>
      <c r="M71" t="str">
        <f t="shared" si="23"/>
        <v/>
      </c>
    </row>
    <row r="72" spans="3:13" x14ac:dyDescent="0.3">
      <c r="C72" t="s">
        <v>14</v>
      </c>
      <c r="D72">
        <f>MAX(D3:D70)</f>
        <v>0.99125095040045064</v>
      </c>
      <c r="E72">
        <f t="shared" ref="E72:F72" si="25">MAX(E3:E70)</f>
        <v>0.96951439799288697</v>
      </c>
      <c r="F72">
        <f t="shared" si="25"/>
        <v>149.11183589566295</v>
      </c>
      <c r="I72">
        <f t="shared" si="19"/>
        <v>0</v>
      </c>
      <c r="J72" t="str">
        <f t="shared" si="20"/>
        <v/>
      </c>
      <c r="K72">
        <f t="shared" si="21"/>
        <v>0.99125095040045064</v>
      </c>
      <c r="L72">
        <f t="shared" si="22"/>
        <v>0.96951439799288697</v>
      </c>
      <c r="M72">
        <f t="shared" si="23"/>
        <v>149.11183589566295</v>
      </c>
    </row>
    <row r="73" spans="3:13" x14ac:dyDescent="0.3">
      <c r="C73" t="s">
        <v>15</v>
      </c>
      <c r="D73">
        <f>MIN(D3:D70)</f>
        <v>9.2416461797378262E-3</v>
      </c>
      <c r="E73">
        <f t="shared" ref="E73:F73" si="26">MIN(E3:E70)</f>
        <v>-40.726338801715926</v>
      </c>
      <c r="F73">
        <f t="shared" si="26"/>
        <v>-1259.1473365911615</v>
      </c>
    </row>
  </sheetData>
  <conditionalFormatting sqref="G3:G70">
    <cfRule type="colorScale" priority="1">
      <colorScale>
        <cfvo type="min"/>
        <cfvo type="max"/>
        <color rgb="FF00B050"/>
        <color rgb="FFC00000"/>
      </colorScale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8C0373-D0F9-4F35-93B2-31CB8F37A027}">
  <dimension ref="A1:O200"/>
  <sheetViews>
    <sheetView topLeftCell="I2" workbookViewId="0">
      <selection activeCell="V30" sqref="V30"/>
    </sheetView>
  </sheetViews>
  <sheetFormatPr defaultRowHeight="14.4" x14ac:dyDescent="0.3"/>
  <cols>
    <col min="1" max="1" width="10.5546875" bestFit="1" customWidth="1"/>
    <col min="12" max="12" width="9.88671875" customWidth="1"/>
  </cols>
  <sheetData>
    <row r="1" spans="1:15" s="1" customFormat="1" x14ac:dyDescent="0.3">
      <c r="A1" s="1" t="s">
        <v>0</v>
      </c>
      <c r="B1" s="1" t="s">
        <v>1</v>
      </c>
      <c r="C1" s="1" t="s">
        <v>2</v>
      </c>
      <c r="D1" s="1" t="s">
        <v>3</v>
      </c>
    </row>
    <row r="2" spans="1:15" x14ac:dyDescent="0.3">
      <c r="A2" s="2">
        <v>31818</v>
      </c>
      <c r="B2">
        <v>104.16</v>
      </c>
      <c r="C2">
        <v>-70.19</v>
      </c>
      <c r="D2">
        <v>-71.53</v>
      </c>
      <c r="F2">
        <v>3288</v>
      </c>
      <c r="G2">
        <v>37.390476226807003</v>
      </c>
      <c r="H2" s="2">
        <v>1</v>
      </c>
      <c r="I2">
        <f>IFERROR(VLOOKUP(H2,$A$2:$D$542,4,FALSE),IFERROR(VLOOKUP(H2,$A$2:$D$542,4),0))</f>
        <v>0</v>
      </c>
      <c r="K2">
        <f>MAX(D:D)</f>
        <v>-70.400000000000006</v>
      </c>
    </row>
    <row r="3" spans="1:15" x14ac:dyDescent="0.3">
      <c r="A3" s="2">
        <v>31823</v>
      </c>
      <c r="B3">
        <v>104.14</v>
      </c>
      <c r="C3">
        <v>-70.17</v>
      </c>
      <c r="D3">
        <v>-71.510000000000005</v>
      </c>
      <c r="F3">
        <v>10958</v>
      </c>
      <c r="G3">
        <v>35.198295593262003</v>
      </c>
      <c r="H3" s="2">
        <f>$H$2+F3-$F$2+1</f>
        <v>7672</v>
      </c>
      <c r="I3">
        <f>IFERROR(VLOOKUP(H3,A:D,4,FALSE),IFERROR(VLOOKUP(H3,A:D,4),0))</f>
        <v>0</v>
      </c>
      <c r="K3">
        <f>MIN(D:D)</f>
        <v>-95.4</v>
      </c>
    </row>
    <row r="4" spans="1:15" x14ac:dyDescent="0.3">
      <c r="A4" s="2">
        <v>31828</v>
      </c>
      <c r="B4">
        <v>104.05</v>
      </c>
      <c r="C4">
        <v>-70.08</v>
      </c>
      <c r="D4">
        <v>-71.42</v>
      </c>
      <c r="F4">
        <v>17897</v>
      </c>
      <c r="G4">
        <v>31.752563476563001</v>
      </c>
      <c r="H4" s="2">
        <f t="shared" ref="H4:H51" si="0">$H$2+F4-$F$2+1</f>
        <v>14611</v>
      </c>
      <c r="I4">
        <f t="shared" ref="I4:I51" si="1">IFERROR(VLOOKUP(H4,A:D,4,FALSE),IFERROR(VLOOKUP(H4,A:D,4),0))</f>
        <v>0</v>
      </c>
      <c r="L4" t="s">
        <v>9</v>
      </c>
      <c r="M4" t="s">
        <v>10</v>
      </c>
      <c r="N4" t="s">
        <v>11</v>
      </c>
      <c r="O4" t="s">
        <v>12</v>
      </c>
    </row>
    <row r="5" spans="1:15" x14ac:dyDescent="0.3">
      <c r="A5" s="2">
        <v>31833</v>
      </c>
      <c r="B5">
        <v>103.97</v>
      </c>
      <c r="C5">
        <v>-70</v>
      </c>
      <c r="D5">
        <v>-71.34</v>
      </c>
      <c r="F5">
        <v>20089</v>
      </c>
      <c r="G5">
        <v>24.837133407593001</v>
      </c>
      <c r="H5" s="2">
        <f t="shared" si="0"/>
        <v>16803</v>
      </c>
      <c r="I5">
        <f t="shared" si="1"/>
        <v>0</v>
      </c>
      <c r="K5">
        <f>CORREL(G18:G51,I18:I51)^2</f>
        <v>0.94794485081462099</v>
      </c>
      <c r="L5">
        <f>1-(SUM(J10:J51)/SUM(K10:K51))</f>
        <v>0.9062060313705923</v>
      </c>
      <c r="M5">
        <f>SUM(L18:L51)*100/SUM(I18:I51)</f>
        <v>1.6682052976762527</v>
      </c>
      <c r="N5">
        <f>SQRT(SUM(J18:J51))/COUNT(J18:J51)</f>
        <v>0.35259724645210211</v>
      </c>
      <c r="O5">
        <f>N5/_xlfn.STDEV.S(I18:I51)</f>
        <v>5.1744656584961003E-2</v>
      </c>
    </row>
    <row r="6" spans="1:15" x14ac:dyDescent="0.3">
      <c r="A6" s="2">
        <v>31836</v>
      </c>
      <c r="B6">
        <v>103.98</v>
      </c>
      <c r="C6">
        <v>-70.010000000000005</v>
      </c>
      <c r="D6">
        <v>-71.349999999999895</v>
      </c>
      <c r="F6">
        <v>22646</v>
      </c>
      <c r="G6">
        <v>19.005592346191001</v>
      </c>
      <c r="H6" s="2">
        <f t="shared" si="0"/>
        <v>19360</v>
      </c>
      <c r="I6">
        <f t="shared" si="1"/>
        <v>0</v>
      </c>
    </row>
    <row r="7" spans="1:15" x14ac:dyDescent="0.3">
      <c r="A7" s="2">
        <v>31841</v>
      </c>
      <c r="B7">
        <v>103.92</v>
      </c>
      <c r="C7">
        <v>-69.95</v>
      </c>
      <c r="D7">
        <v>-71.290000000000006</v>
      </c>
      <c r="F7">
        <v>24472</v>
      </c>
      <c r="G7">
        <v>7.2272090911865003</v>
      </c>
      <c r="H7" s="2">
        <f t="shared" si="0"/>
        <v>21186</v>
      </c>
      <c r="I7">
        <f t="shared" si="1"/>
        <v>0</v>
      </c>
    </row>
    <row r="8" spans="1:15" x14ac:dyDescent="0.3">
      <c r="A8" s="2">
        <v>31846</v>
      </c>
      <c r="B8">
        <v>103.8</v>
      </c>
      <c r="C8">
        <v>-69.83</v>
      </c>
      <c r="D8">
        <v>-71.17</v>
      </c>
      <c r="F8">
        <v>27029</v>
      </c>
      <c r="G8">
        <v>-9.0253381729129991</v>
      </c>
      <c r="H8" s="2">
        <f t="shared" si="0"/>
        <v>23743</v>
      </c>
      <c r="I8">
        <f t="shared" si="1"/>
        <v>0</v>
      </c>
    </row>
    <row r="9" spans="1:15" x14ac:dyDescent="0.3">
      <c r="A9" s="2">
        <v>31851</v>
      </c>
      <c r="B9">
        <v>103.74</v>
      </c>
      <c r="C9">
        <v>-69.77</v>
      </c>
      <c r="D9">
        <v>-71.11</v>
      </c>
      <c r="F9">
        <v>28124</v>
      </c>
      <c r="G9">
        <v>-18.870637893680001</v>
      </c>
      <c r="H9" s="2">
        <f t="shared" si="0"/>
        <v>24838</v>
      </c>
      <c r="I9">
        <f t="shared" si="1"/>
        <v>0</v>
      </c>
    </row>
    <row r="10" spans="1:15" x14ac:dyDescent="0.3">
      <c r="A10" s="2">
        <v>31856</v>
      </c>
      <c r="B10">
        <v>103.64</v>
      </c>
      <c r="C10">
        <v>-69.67</v>
      </c>
      <c r="D10">
        <v>-71.010000000000005</v>
      </c>
      <c r="F10">
        <v>29951</v>
      </c>
      <c r="G10">
        <v>-37.736930847170001</v>
      </c>
      <c r="H10" s="2">
        <f t="shared" si="0"/>
        <v>26665</v>
      </c>
      <c r="I10">
        <f t="shared" si="1"/>
        <v>0</v>
      </c>
    </row>
    <row r="11" spans="1:15" x14ac:dyDescent="0.3">
      <c r="A11" s="2">
        <v>31861</v>
      </c>
      <c r="B11">
        <v>103.6</v>
      </c>
      <c r="C11">
        <v>-69.63</v>
      </c>
      <c r="D11">
        <v>-70.97</v>
      </c>
      <c r="F11">
        <v>31777</v>
      </c>
      <c r="G11">
        <v>-53.452304840090001</v>
      </c>
      <c r="H11" s="2">
        <f t="shared" si="0"/>
        <v>28491</v>
      </c>
      <c r="I11">
        <f t="shared" si="1"/>
        <v>0</v>
      </c>
    </row>
    <row r="12" spans="1:15" x14ac:dyDescent="0.3">
      <c r="A12" s="2">
        <v>31867</v>
      </c>
      <c r="B12">
        <v>103.48</v>
      </c>
      <c r="C12">
        <v>-69.510000000000005</v>
      </c>
      <c r="D12">
        <v>-70.849999999999895</v>
      </c>
      <c r="F12">
        <v>33238</v>
      </c>
      <c r="G12">
        <v>-62.240283966059998</v>
      </c>
      <c r="H12" s="2">
        <f t="shared" si="0"/>
        <v>29952</v>
      </c>
      <c r="I12">
        <f t="shared" si="1"/>
        <v>0</v>
      </c>
    </row>
    <row r="13" spans="1:15" x14ac:dyDescent="0.3">
      <c r="A13" s="2">
        <v>31872</v>
      </c>
      <c r="B13">
        <v>103.41</v>
      </c>
      <c r="C13">
        <v>-69.44</v>
      </c>
      <c r="D13">
        <v>-70.78</v>
      </c>
      <c r="F13">
        <v>33603</v>
      </c>
      <c r="G13">
        <v>-63.017951965329999</v>
      </c>
      <c r="H13" s="2">
        <f t="shared" si="0"/>
        <v>30317</v>
      </c>
      <c r="I13">
        <f t="shared" si="1"/>
        <v>0</v>
      </c>
    </row>
    <row r="14" spans="1:15" x14ac:dyDescent="0.3">
      <c r="A14" s="2">
        <v>31877</v>
      </c>
      <c r="B14">
        <v>103.41</v>
      </c>
      <c r="C14">
        <v>-69.44</v>
      </c>
      <c r="D14">
        <v>-70.78</v>
      </c>
      <c r="F14">
        <v>33968</v>
      </c>
      <c r="G14">
        <v>-64.720657348629999</v>
      </c>
      <c r="H14" s="2">
        <f t="shared" si="0"/>
        <v>30682</v>
      </c>
      <c r="I14">
        <f t="shared" si="1"/>
        <v>0</v>
      </c>
    </row>
    <row r="15" spans="1:15" x14ac:dyDescent="0.3">
      <c r="A15" s="2">
        <v>31882</v>
      </c>
      <c r="B15">
        <v>103.44</v>
      </c>
      <c r="C15">
        <v>-69.47</v>
      </c>
      <c r="D15">
        <v>-70.81</v>
      </c>
      <c r="F15">
        <v>34334</v>
      </c>
      <c r="G15">
        <v>-64.92389678955</v>
      </c>
      <c r="H15" s="2">
        <f t="shared" si="0"/>
        <v>31048</v>
      </c>
      <c r="I15">
        <f t="shared" si="1"/>
        <v>0</v>
      </c>
    </row>
    <row r="16" spans="1:15" x14ac:dyDescent="0.3">
      <c r="A16" s="2">
        <v>31887</v>
      </c>
      <c r="B16">
        <v>103.28</v>
      </c>
      <c r="C16">
        <v>-69.31</v>
      </c>
      <c r="D16">
        <v>-70.650000000000006</v>
      </c>
      <c r="F16">
        <v>34699</v>
      </c>
      <c r="G16">
        <v>-67.132102966310001</v>
      </c>
      <c r="H16" s="2">
        <f t="shared" si="0"/>
        <v>31413</v>
      </c>
      <c r="I16">
        <f t="shared" si="1"/>
        <v>0</v>
      </c>
    </row>
    <row r="17" spans="1:12" x14ac:dyDescent="0.3">
      <c r="A17" s="2">
        <v>31892</v>
      </c>
      <c r="B17">
        <v>103.22</v>
      </c>
      <c r="C17">
        <v>-69.25</v>
      </c>
      <c r="D17">
        <v>-70.59</v>
      </c>
      <c r="F17">
        <v>35064</v>
      </c>
      <c r="G17">
        <v>-71.188255310060001</v>
      </c>
      <c r="H17" s="2">
        <f t="shared" si="0"/>
        <v>31778</v>
      </c>
      <c r="I17">
        <f t="shared" si="1"/>
        <v>0</v>
      </c>
    </row>
    <row r="18" spans="1:12" x14ac:dyDescent="0.3">
      <c r="A18" s="2">
        <v>31897</v>
      </c>
      <c r="B18">
        <v>103.18</v>
      </c>
      <c r="C18">
        <v>-69.209999999999894</v>
      </c>
      <c r="D18">
        <v>-70.55</v>
      </c>
      <c r="F18">
        <v>35429</v>
      </c>
      <c r="G18">
        <v>-71.954277038569998</v>
      </c>
      <c r="H18" s="2">
        <f t="shared" si="0"/>
        <v>32143</v>
      </c>
      <c r="I18">
        <f t="shared" si="1"/>
        <v>-71.44</v>
      </c>
      <c r="J18">
        <f>(I18-G18)^2</f>
        <v>0.26448087240032969</v>
      </c>
      <c r="K18">
        <f>(I18-AVERAGE($I$18:I$51))^2</f>
        <v>115.67002500000021</v>
      </c>
      <c r="L18">
        <f>(I18-G18)</f>
        <v>0.5142770385700004</v>
      </c>
    </row>
    <row r="19" spans="1:12" x14ac:dyDescent="0.3">
      <c r="A19" s="2">
        <v>31902</v>
      </c>
      <c r="B19">
        <v>103.15</v>
      </c>
      <c r="C19">
        <v>-69.180000000000007</v>
      </c>
      <c r="D19">
        <v>-70.52</v>
      </c>
      <c r="F19">
        <v>35795</v>
      </c>
      <c r="G19">
        <v>-72.36669921875</v>
      </c>
      <c r="H19" s="2">
        <f t="shared" si="0"/>
        <v>32509</v>
      </c>
      <c r="I19">
        <f t="shared" si="1"/>
        <v>-72.05</v>
      </c>
      <c r="J19">
        <f t="shared" ref="J19:J51" si="2">(I19-G19)^2</f>
        <v>0.10029839515686215</v>
      </c>
      <c r="K19">
        <f>(I19-AVERAGE($I$18:I$51))^2</f>
        <v>102.92102500000021</v>
      </c>
      <c r="L19">
        <f t="shared" ref="L19:L51" si="3">(I19-G19)</f>
        <v>0.31669921875000284</v>
      </c>
    </row>
    <row r="20" spans="1:12" x14ac:dyDescent="0.3">
      <c r="A20" s="2">
        <v>31907</v>
      </c>
      <c r="B20">
        <v>103.15</v>
      </c>
      <c r="C20">
        <v>-69.180000000000007</v>
      </c>
      <c r="D20">
        <v>-70.52</v>
      </c>
      <c r="F20">
        <v>36160</v>
      </c>
      <c r="G20">
        <v>-72.23281097412</v>
      </c>
      <c r="H20" s="2">
        <f t="shared" si="0"/>
        <v>32874</v>
      </c>
      <c r="I20">
        <f t="shared" si="1"/>
        <v>-71.680000000000007</v>
      </c>
      <c r="J20">
        <f t="shared" si="2"/>
        <v>0.3055999731074952</v>
      </c>
      <c r="K20">
        <f>(I20-AVERAGE($I$18:I$51))^2</f>
        <v>110.56522500000001</v>
      </c>
      <c r="L20">
        <f t="shared" si="3"/>
        <v>0.55281097411999269</v>
      </c>
    </row>
    <row r="21" spans="1:12" x14ac:dyDescent="0.3">
      <c r="A21" s="2">
        <v>31912</v>
      </c>
      <c r="B21">
        <v>103.16</v>
      </c>
      <c r="C21">
        <v>-69.19</v>
      </c>
      <c r="D21">
        <v>-70.53</v>
      </c>
      <c r="F21">
        <v>36525</v>
      </c>
      <c r="G21">
        <v>-73.24600982666</v>
      </c>
      <c r="H21" s="2">
        <f t="shared" si="0"/>
        <v>33239</v>
      </c>
      <c r="I21">
        <f t="shared" si="1"/>
        <v>-73.73</v>
      </c>
      <c r="J21">
        <f t="shared" si="2"/>
        <v>0.23424648788968716</v>
      </c>
      <c r="K21">
        <f>(I21-AVERAGE($I$18:I$51))^2</f>
        <v>71.656225000000063</v>
      </c>
      <c r="L21">
        <f t="shared" si="3"/>
        <v>-0.48399017334000405</v>
      </c>
    </row>
    <row r="22" spans="1:12" x14ac:dyDescent="0.3">
      <c r="A22" s="2">
        <v>31917</v>
      </c>
      <c r="B22">
        <v>103.15</v>
      </c>
      <c r="C22">
        <v>-69.180000000000007</v>
      </c>
      <c r="D22">
        <v>-70.52</v>
      </c>
      <c r="F22">
        <v>36890</v>
      </c>
      <c r="G22">
        <v>-75.44773864746</v>
      </c>
      <c r="H22" s="2">
        <f t="shared" si="0"/>
        <v>33604</v>
      </c>
      <c r="I22">
        <f t="shared" si="1"/>
        <v>-75.87</v>
      </c>
      <c r="J22">
        <f t="shared" si="2"/>
        <v>0.17830464984891436</v>
      </c>
      <c r="K22">
        <f>(I22-AVERAGE($I$18:I$51))^2</f>
        <v>40.005625000000038</v>
      </c>
      <c r="L22">
        <f t="shared" si="3"/>
        <v>-0.42226135254000496</v>
      </c>
    </row>
    <row r="23" spans="1:12" x14ac:dyDescent="0.3">
      <c r="A23" s="2">
        <v>31922</v>
      </c>
      <c r="B23">
        <v>103.16</v>
      </c>
      <c r="C23">
        <v>-69.19</v>
      </c>
      <c r="D23">
        <v>-70.53</v>
      </c>
      <c r="F23">
        <v>37256</v>
      </c>
      <c r="G23">
        <v>-76.995262146000002</v>
      </c>
      <c r="H23" s="2">
        <f t="shared" si="0"/>
        <v>33970</v>
      </c>
      <c r="I23">
        <f t="shared" si="1"/>
        <v>-77.81</v>
      </c>
      <c r="J23">
        <f t="shared" si="2"/>
        <v>0.66379777074052615</v>
      </c>
      <c r="K23">
        <f>(I23-AVERAGE($I$18:I$51))^2</f>
        <v>19.228225000000045</v>
      </c>
      <c r="L23">
        <f t="shared" si="3"/>
        <v>-0.81473785400000054</v>
      </c>
    </row>
    <row r="24" spans="1:12" x14ac:dyDescent="0.3">
      <c r="A24" s="2">
        <v>31928</v>
      </c>
      <c r="B24">
        <v>103.14</v>
      </c>
      <c r="C24">
        <v>-69.17</v>
      </c>
      <c r="D24">
        <v>-70.510000000000005</v>
      </c>
      <c r="F24">
        <v>37621</v>
      </c>
      <c r="G24">
        <v>-75.352210998540002</v>
      </c>
      <c r="H24" s="2">
        <f t="shared" si="0"/>
        <v>34335</v>
      </c>
      <c r="I24">
        <f t="shared" si="1"/>
        <v>-80.25</v>
      </c>
      <c r="J24">
        <f t="shared" si="2"/>
        <v>23.988337102822523</v>
      </c>
      <c r="K24">
        <f>(I24-AVERAGE($I$18:I$51))^2</f>
        <v>3.7830250000000287</v>
      </c>
      <c r="L24">
        <f t="shared" si="3"/>
        <v>-4.8977890014599978</v>
      </c>
    </row>
    <row r="25" spans="1:12" x14ac:dyDescent="0.3">
      <c r="A25" s="2">
        <v>31933</v>
      </c>
      <c r="B25">
        <v>103.03</v>
      </c>
      <c r="C25">
        <v>-69.06</v>
      </c>
      <c r="D25">
        <v>-70.400000000000006</v>
      </c>
      <c r="F25">
        <v>37986</v>
      </c>
      <c r="G25">
        <v>-79.000511169429998</v>
      </c>
      <c r="H25" s="2">
        <f t="shared" si="0"/>
        <v>34700</v>
      </c>
      <c r="I25">
        <f t="shared" si="1"/>
        <v>-80.87</v>
      </c>
      <c r="J25">
        <f t="shared" si="2"/>
        <v>3.4949884876260091</v>
      </c>
      <c r="K25">
        <f>(I25-AVERAGE($I$18:I$51))^2</f>
        <v>1.7556250000000075</v>
      </c>
      <c r="L25">
        <f t="shared" si="3"/>
        <v>-1.8694888305700061</v>
      </c>
    </row>
    <row r="26" spans="1:12" x14ac:dyDescent="0.3">
      <c r="A26" s="2">
        <v>31938</v>
      </c>
      <c r="B26">
        <v>103.09</v>
      </c>
      <c r="C26">
        <v>-69.12</v>
      </c>
      <c r="D26">
        <v>-70.459999999999894</v>
      </c>
      <c r="F26">
        <v>38351</v>
      </c>
      <c r="G26">
        <v>-80.258583068850001</v>
      </c>
      <c r="H26" s="2">
        <f t="shared" si="0"/>
        <v>35065</v>
      </c>
      <c r="I26">
        <f t="shared" si="1"/>
        <v>-81.14</v>
      </c>
      <c r="J26">
        <f t="shared" si="2"/>
        <v>0.77689580651788304</v>
      </c>
      <c r="K26">
        <f>(I26-AVERAGE($I$18:I$51))^2</f>
        <v>1.1130250000000144</v>
      </c>
      <c r="L26">
        <f t="shared" si="3"/>
        <v>-0.88141693114999953</v>
      </c>
    </row>
    <row r="27" spans="1:12" x14ac:dyDescent="0.3">
      <c r="A27" s="2">
        <v>31943</v>
      </c>
      <c r="B27">
        <v>103.04</v>
      </c>
      <c r="C27">
        <v>-69.069999999999894</v>
      </c>
      <c r="D27">
        <v>-70.41</v>
      </c>
      <c r="F27">
        <v>38717</v>
      </c>
      <c r="G27">
        <v>-80.33738708496</v>
      </c>
      <c r="H27" s="2">
        <f t="shared" si="0"/>
        <v>35431</v>
      </c>
      <c r="I27">
        <f t="shared" si="1"/>
        <v>-79.91</v>
      </c>
      <c r="J27">
        <f t="shared" si="2"/>
        <v>0.18265972039060882</v>
      </c>
      <c r="K27">
        <f>(I27-AVERAGE($I$18:I$51))^2</f>
        <v>5.2212250000000493</v>
      </c>
      <c r="L27">
        <f t="shared" si="3"/>
        <v>0.42738708496000299</v>
      </c>
    </row>
    <row r="28" spans="1:12" x14ac:dyDescent="0.3">
      <c r="A28" s="2">
        <v>31948</v>
      </c>
      <c r="B28">
        <v>103.08</v>
      </c>
      <c r="C28">
        <v>-69.11</v>
      </c>
      <c r="D28">
        <v>-70.45</v>
      </c>
      <c r="F28">
        <v>39082</v>
      </c>
      <c r="G28">
        <v>-81.094047546390001</v>
      </c>
      <c r="H28" s="2">
        <f t="shared" si="0"/>
        <v>35796</v>
      </c>
      <c r="I28">
        <f t="shared" si="1"/>
        <v>-81.489999999999895</v>
      </c>
      <c r="J28">
        <f t="shared" si="2"/>
        <v>0.15677834551969522</v>
      </c>
      <c r="K28">
        <f>(I28-AVERAGE($I$18:I$51))^2</f>
        <v>0.49702500000015787</v>
      </c>
      <c r="L28">
        <f t="shared" si="3"/>
        <v>-0.39595245360989395</v>
      </c>
    </row>
    <row r="29" spans="1:12" x14ac:dyDescent="0.3">
      <c r="A29" s="2">
        <v>31953</v>
      </c>
      <c r="B29">
        <v>103.05</v>
      </c>
      <c r="C29">
        <v>-69.08</v>
      </c>
      <c r="D29">
        <v>-70.42</v>
      </c>
      <c r="F29">
        <v>39447</v>
      </c>
      <c r="G29">
        <v>-81.307662963870001</v>
      </c>
      <c r="H29" s="2">
        <f t="shared" si="0"/>
        <v>36161</v>
      </c>
      <c r="I29">
        <f t="shared" si="1"/>
        <v>-82.61</v>
      </c>
      <c r="J29">
        <f t="shared" si="2"/>
        <v>1.6960817556758683</v>
      </c>
      <c r="K29">
        <f>(I29-AVERAGE($I$18:I$51))^2</f>
        <v>0.17222499999999338</v>
      </c>
      <c r="L29">
        <f t="shared" si="3"/>
        <v>-1.3023370361299982</v>
      </c>
    </row>
    <row r="30" spans="1:12" x14ac:dyDescent="0.3">
      <c r="A30" s="2">
        <v>31958</v>
      </c>
      <c r="B30">
        <v>103.08</v>
      </c>
      <c r="C30">
        <v>-69.11</v>
      </c>
      <c r="D30">
        <v>-70.45</v>
      </c>
      <c r="F30">
        <v>39812</v>
      </c>
      <c r="G30">
        <v>-81.153968811040002</v>
      </c>
      <c r="H30" s="2">
        <f t="shared" si="0"/>
        <v>36526</v>
      </c>
      <c r="I30">
        <f t="shared" si="1"/>
        <v>-83.45</v>
      </c>
      <c r="J30">
        <f t="shared" si="2"/>
        <v>5.2717592206770743</v>
      </c>
      <c r="K30">
        <f>(I30-AVERAGE($I$18:I$51))^2</f>
        <v>1.5750249999999886</v>
      </c>
      <c r="L30">
        <f t="shared" si="3"/>
        <v>-2.2960311889600007</v>
      </c>
    </row>
    <row r="31" spans="1:12" x14ac:dyDescent="0.3">
      <c r="A31" s="2">
        <v>31963</v>
      </c>
      <c r="B31">
        <v>103.08</v>
      </c>
      <c r="C31">
        <v>-69.11</v>
      </c>
      <c r="D31">
        <v>-70.45</v>
      </c>
      <c r="F31">
        <v>40178</v>
      </c>
      <c r="G31">
        <v>-81.609268188480002</v>
      </c>
      <c r="H31" s="2">
        <f t="shared" si="0"/>
        <v>36892</v>
      </c>
      <c r="I31">
        <f t="shared" si="1"/>
        <v>-82.4</v>
      </c>
      <c r="J31">
        <f t="shared" si="2"/>
        <v>0.62525679774970733</v>
      </c>
      <c r="K31">
        <f>(I31-AVERAGE($I$18:I$51))^2</f>
        <v>4.2024999999999299E-2</v>
      </c>
      <c r="L31">
        <f t="shared" si="3"/>
        <v>-0.79073181152000416</v>
      </c>
    </row>
    <row r="32" spans="1:12" x14ac:dyDescent="0.3">
      <c r="A32" s="2">
        <v>31968</v>
      </c>
      <c r="B32">
        <v>103.08</v>
      </c>
      <c r="C32">
        <v>-69.11</v>
      </c>
      <c r="D32">
        <v>-70.45</v>
      </c>
      <c r="F32">
        <v>40543</v>
      </c>
      <c r="G32">
        <v>-84.79460144043</v>
      </c>
      <c r="H32" s="2">
        <f t="shared" si="0"/>
        <v>37257</v>
      </c>
      <c r="I32">
        <f t="shared" si="1"/>
        <v>-85.29</v>
      </c>
      <c r="J32">
        <f t="shared" si="2"/>
        <v>0.2454197328240369</v>
      </c>
      <c r="K32">
        <f>(I32-AVERAGE($I$18:I$51))^2</f>
        <v>9.5790249999999926</v>
      </c>
      <c r="L32">
        <f t="shared" si="3"/>
        <v>-0.49539855957000611</v>
      </c>
    </row>
    <row r="33" spans="1:12" x14ac:dyDescent="0.3">
      <c r="A33" s="2">
        <v>31973</v>
      </c>
      <c r="B33">
        <v>103.1</v>
      </c>
      <c r="C33">
        <v>-69.13</v>
      </c>
      <c r="D33">
        <v>-70.47</v>
      </c>
      <c r="F33">
        <v>40908</v>
      </c>
      <c r="G33">
        <v>-88.150344848629999</v>
      </c>
      <c r="H33" s="2">
        <f t="shared" si="0"/>
        <v>37622</v>
      </c>
      <c r="I33">
        <f t="shared" si="1"/>
        <v>-91.76</v>
      </c>
      <c r="J33">
        <f t="shared" si="2"/>
        <v>13.029610311812023</v>
      </c>
      <c r="K33">
        <f>(I33-AVERAGE($I$18:I$51))^2</f>
        <v>91.489224999999962</v>
      </c>
      <c r="L33">
        <f t="shared" si="3"/>
        <v>-3.6096551513700064</v>
      </c>
    </row>
    <row r="34" spans="1:12" x14ac:dyDescent="0.3">
      <c r="A34" s="2">
        <v>31978</v>
      </c>
      <c r="B34">
        <v>103.26</v>
      </c>
      <c r="C34">
        <v>-69.290000000000006</v>
      </c>
      <c r="D34">
        <v>-70.63</v>
      </c>
      <c r="F34">
        <v>41273</v>
      </c>
      <c r="G34">
        <v>-86.305442810060001</v>
      </c>
      <c r="H34" s="2">
        <f t="shared" si="0"/>
        <v>37987</v>
      </c>
      <c r="I34">
        <f t="shared" si="1"/>
        <v>-87.12</v>
      </c>
      <c r="J34">
        <f t="shared" si="2"/>
        <v>0.66350341568295568</v>
      </c>
      <c r="K34">
        <f>(I34-AVERAGE($I$18:I$51))^2</f>
        <v>24.255624999999974</v>
      </c>
      <c r="L34">
        <f t="shared" si="3"/>
        <v>-0.81455718994000392</v>
      </c>
    </row>
    <row r="35" spans="1:12" x14ac:dyDescent="0.3">
      <c r="A35" s="2">
        <v>31983</v>
      </c>
      <c r="B35">
        <v>103.32</v>
      </c>
      <c r="C35">
        <v>-69.349999999999895</v>
      </c>
      <c r="D35">
        <v>-70.69</v>
      </c>
      <c r="F35">
        <v>41639</v>
      </c>
      <c r="G35">
        <v>-87.669219970699999</v>
      </c>
      <c r="H35" s="2">
        <f t="shared" si="0"/>
        <v>38353</v>
      </c>
      <c r="I35">
        <f t="shared" si="1"/>
        <v>-88.48</v>
      </c>
      <c r="J35">
        <f t="shared" si="2"/>
        <v>0.65736425591171754</v>
      </c>
      <c r="K35">
        <f>(I35-AVERAGE($I$18:I$51))^2</f>
        <v>39.501224999999955</v>
      </c>
      <c r="L35">
        <f t="shared" si="3"/>
        <v>-0.81078002930000537</v>
      </c>
    </row>
    <row r="36" spans="1:12" x14ac:dyDescent="0.3">
      <c r="A36" s="2">
        <v>31988</v>
      </c>
      <c r="B36">
        <v>103.35</v>
      </c>
      <c r="C36">
        <v>-69.38</v>
      </c>
      <c r="D36">
        <v>-70.72</v>
      </c>
      <c r="F36">
        <v>42004</v>
      </c>
      <c r="G36">
        <v>-88.873756408689999</v>
      </c>
      <c r="H36" s="2">
        <f t="shared" si="0"/>
        <v>38718</v>
      </c>
      <c r="I36">
        <f t="shared" si="1"/>
        <v>-89.85</v>
      </c>
      <c r="J36">
        <f t="shared" si="2"/>
        <v>0.95305154957383642</v>
      </c>
      <c r="K36">
        <f>(I36-AVERAGE($I$18:I$51))^2</f>
        <v>58.599024999999799</v>
      </c>
      <c r="L36">
        <f t="shared" si="3"/>
        <v>-0.97624359130999494</v>
      </c>
    </row>
    <row r="37" spans="1:12" x14ac:dyDescent="0.3">
      <c r="A37" s="2">
        <v>31994</v>
      </c>
      <c r="B37">
        <v>103.36</v>
      </c>
      <c r="C37">
        <v>-69.39</v>
      </c>
      <c r="D37">
        <v>-70.73</v>
      </c>
      <c r="F37">
        <v>42369</v>
      </c>
      <c r="G37">
        <v>-89.948432922359999</v>
      </c>
      <c r="H37" s="2">
        <f t="shared" si="0"/>
        <v>39083</v>
      </c>
      <c r="I37">
        <f t="shared" si="1"/>
        <v>-90.39</v>
      </c>
      <c r="J37">
        <f t="shared" si="2"/>
        <v>0.19498148405553159</v>
      </c>
      <c r="K37">
        <f>(I37-AVERAGE($I$18:I$51))^2</f>
        <v>67.158024999999881</v>
      </c>
      <c r="L37">
        <f t="shared" si="3"/>
        <v>-0.44156707764000203</v>
      </c>
    </row>
    <row r="38" spans="1:12" x14ac:dyDescent="0.3">
      <c r="A38" s="2">
        <v>31999</v>
      </c>
      <c r="B38">
        <v>103.31</v>
      </c>
      <c r="C38">
        <v>-69.34</v>
      </c>
      <c r="D38">
        <v>-70.680000000000007</v>
      </c>
      <c r="F38">
        <v>42734</v>
      </c>
      <c r="G38">
        <v>-93.25170135498</v>
      </c>
      <c r="H38" s="2">
        <f t="shared" si="0"/>
        <v>39448</v>
      </c>
      <c r="I38">
        <f t="shared" si="1"/>
        <v>-94.98</v>
      </c>
      <c r="J38">
        <f t="shared" si="2"/>
        <v>2.9870162063779824</v>
      </c>
      <c r="K38">
        <f>(I38-AVERAGE($I$18:I$51))^2</f>
        <v>163.4562249999999</v>
      </c>
      <c r="L38">
        <f t="shared" si="3"/>
        <v>-1.7282986450200042</v>
      </c>
    </row>
    <row r="39" spans="1:12" x14ac:dyDescent="0.3">
      <c r="A39" s="2">
        <v>32004</v>
      </c>
      <c r="B39">
        <v>103.45</v>
      </c>
      <c r="C39">
        <v>-69.48</v>
      </c>
      <c r="D39">
        <v>-70.819999999999894</v>
      </c>
      <c r="F39">
        <v>43100</v>
      </c>
      <c r="G39">
        <v>-93.792472839360002</v>
      </c>
      <c r="H39" s="2">
        <f t="shared" si="0"/>
        <v>39814</v>
      </c>
      <c r="I39">
        <f t="shared" si="1"/>
        <v>-95.4</v>
      </c>
      <c r="J39">
        <f t="shared" si="2"/>
        <v>2.5841435721953121</v>
      </c>
      <c r="K39">
        <f>(I39-AVERAGE($I$18:I$51))^2</f>
        <v>174.37202499999995</v>
      </c>
      <c r="L39">
        <f t="shared" si="3"/>
        <v>-1.6075271606400037</v>
      </c>
    </row>
    <row r="40" spans="1:12" x14ac:dyDescent="0.3">
      <c r="A40" s="2">
        <v>32009</v>
      </c>
      <c r="B40">
        <v>103.36</v>
      </c>
      <c r="C40">
        <v>-69.39</v>
      </c>
      <c r="D40">
        <v>-70.73</v>
      </c>
      <c r="F40">
        <v>43465</v>
      </c>
      <c r="G40">
        <v>-93.13272857666</v>
      </c>
      <c r="H40" s="2">
        <f t="shared" si="0"/>
        <v>40179</v>
      </c>
      <c r="I40">
        <f t="shared" si="1"/>
        <v>-93.8</v>
      </c>
      <c r="J40">
        <f t="shared" si="2"/>
        <v>0.44525115240618579</v>
      </c>
      <c r="K40">
        <f>(I40-AVERAGE($I$18:I$51))^2</f>
        <v>134.67602499999975</v>
      </c>
      <c r="L40">
        <f t="shared" si="3"/>
        <v>-0.66727142333999723</v>
      </c>
    </row>
    <row r="41" spans="1:12" x14ac:dyDescent="0.3">
      <c r="A41" s="2">
        <v>32014</v>
      </c>
      <c r="B41">
        <v>103.47</v>
      </c>
      <c r="C41">
        <v>-69.5</v>
      </c>
      <c r="D41">
        <v>-70.84</v>
      </c>
      <c r="F41">
        <v>43830</v>
      </c>
      <c r="G41">
        <v>-88.945823669429998</v>
      </c>
      <c r="H41" s="2">
        <f t="shared" si="0"/>
        <v>40544</v>
      </c>
      <c r="I41">
        <f t="shared" si="1"/>
        <v>-92.26</v>
      </c>
      <c r="J41">
        <f t="shared" si="2"/>
        <v>10.983764750110474</v>
      </c>
      <c r="K41">
        <f>(I41-AVERAGE($I$18:I$51))^2</f>
        <v>101.30422499999996</v>
      </c>
      <c r="L41">
        <f t="shared" si="3"/>
        <v>-3.3141763305700067</v>
      </c>
    </row>
    <row r="42" spans="1:12" x14ac:dyDescent="0.3">
      <c r="A42" s="2">
        <v>32020</v>
      </c>
      <c r="B42">
        <v>103.45</v>
      </c>
      <c r="C42">
        <v>-69.48</v>
      </c>
      <c r="D42">
        <v>-70.819999999999894</v>
      </c>
      <c r="F42">
        <v>44195</v>
      </c>
      <c r="G42">
        <v>-83.353317260739999</v>
      </c>
      <c r="H42" s="2">
        <f t="shared" si="0"/>
        <v>40909</v>
      </c>
      <c r="I42">
        <f t="shared" si="1"/>
        <v>-86.72</v>
      </c>
      <c r="J42">
        <f t="shared" si="2"/>
        <v>11.334552666831216</v>
      </c>
      <c r="K42">
        <f>(I42-AVERAGE($I$18:I$51))^2</f>
        <v>20.475624999999923</v>
      </c>
      <c r="L42">
        <f t="shared" si="3"/>
        <v>-3.3666827392599998</v>
      </c>
    </row>
    <row r="43" spans="1:12" x14ac:dyDescent="0.3">
      <c r="A43" s="2">
        <v>32025</v>
      </c>
      <c r="B43">
        <v>103.54</v>
      </c>
      <c r="C43">
        <v>-69.569999999999894</v>
      </c>
      <c r="D43">
        <v>-70.91</v>
      </c>
      <c r="F43">
        <v>44561</v>
      </c>
      <c r="G43">
        <v>-79.88745880127</v>
      </c>
      <c r="H43" s="2">
        <f t="shared" si="0"/>
        <v>41275</v>
      </c>
      <c r="I43">
        <f t="shared" si="1"/>
        <v>-81.010000000000005</v>
      </c>
      <c r="J43">
        <f t="shared" si="2"/>
        <v>1.2600987428461963</v>
      </c>
      <c r="K43">
        <f>(I43-AVERAGE($I$18:I$51))^2</f>
        <v>1.4042250000000054</v>
      </c>
      <c r="L43">
        <f t="shared" si="3"/>
        <v>-1.1225411987300049</v>
      </c>
    </row>
    <row r="44" spans="1:12" x14ac:dyDescent="0.3">
      <c r="A44" s="2">
        <v>32030</v>
      </c>
      <c r="B44">
        <v>103.35</v>
      </c>
      <c r="C44">
        <v>-69.38</v>
      </c>
      <c r="D44">
        <v>-70.72</v>
      </c>
      <c r="F44">
        <v>44926</v>
      </c>
      <c r="G44">
        <v>-78.787643432620001</v>
      </c>
      <c r="H44" s="2">
        <f t="shared" si="0"/>
        <v>41640</v>
      </c>
      <c r="I44">
        <f t="shared" si="1"/>
        <v>-80.400000000000006</v>
      </c>
      <c r="J44">
        <f t="shared" si="2"/>
        <v>2.5996937003734306</v>
      </c>
      <c r="K44">
        <f>(I44-AVERAGE($I$18:I$51))^2</f>
        <v>3.2220250000000061</v>
      </c>
      <c r="L44">
        <f t="shared" si="3"/>
        <v>-1.6123565673800044</v>
      </c>
    </row>
    <row r="45" spans="1:12" x14ac:dyDescent="0.3">
      <c r="A45" s="2">
        <v>32035</v>
      </c>
      <c r="B45">
        <v>103.15</v>
      </c>
      <c r="C45">
        <v>-69.180000000000007</v>
      </c>
      <c r="D45">
        <v>-70.52</v>
      </c>
      <c r="F45">
        <v>45291</v>
      </c>
      <c r="G45">
        <v>-78.27368927002</v>
      </c>
      <c r="H45" s="2">
        <f t="shared" si="0"/>
        <v>42005</v>
      </c>
      <c r="I45">
        <f t="shared" si="1"/>
        <v>-79.599999999999895</v>
      </c>
      <c r="J45">
        <f t="shared" si="2"/>
        <v>1.7591001524598009</v>
      </c>
      <c r="K45">
        <f>(I45-AVERAGE($I$18:I$51))^2</f>
        <v>6.7340250000005843</v>
      </c>
      <c r="L45">
        <f t="shared" si="3"/>
        <v>-1.3263107299798946</v>
      </c>
    </row>
    <row r="46" spans="1:12" x14ac:dyDescent="0.3">
      <c r="A46" s="2">
        <v>32040</v>
      </c>
      <c r="B46">
        <v>103.15</v>
      </c>
      <c r="C46">
        <v>-69.180000000000007</v>
      </c>
      <c r="D46">
        <v>-70.52</v>
      </c>
      <c r="F46">
        <v>45656</v>
      </c>
      <c r="G46">
        <v>-77.346992492680002</v>
      </c>
      <c r="H46" s="2">
        <f t="shared" si="0"/>
        <v>42370</v>
      </c>
      <c r="I46">
        <f t="shared" si="1"/>
        <v>-79.510000000000005</v>
      </c>
      <c r="J46">
        <f t="shared" si="2"/>
        <v>4.6786014767226938</v>
      </c>
      <c r="K46">
        <f>(I46-AVERAGE($I$18:I$51))^2</f>
        <v>7.2092250000000124</v>
      </c>
      <c r="L46">
        <f t="shared" si="3"/>
        <v>-2.1630075073200032</v>
      </c>
    </row>
    <row r="47" spans="1:12" x14ac:dyDescent="0.3">
      <c r="A47" s="2">
        <v>32045</v>
      </c>
      <c r="B47">
        <v>103.19</v>
      </c>
      <c r="C47">
        <v>-69.22</v>
      </c>
      <c r="D47">
        <v>-70.56</v>
      </c>
      <c r="F47">
        <v>46022</v>
      </c>
      <c r="G47">
        <v>-75.61304473877</v>
      </c>
      <c r="H47" s="2">
        <f t="shared" si="0"/>
        <v>42736</v>
      </c>
      <c r="I47">
        <f t="shared" si="1"/>
        <v>-77.55</v>
      </c>
      <c r="J47">
        <f t="shared" si="2"/>
        <v>3.7517956840065656</v>
      </c>
      <c r="K47">
        <f>(I47-AVERAGE($I$18:I$51))^2</f>
        <v>21.576025000000094</v>
      </c>
      <c r="L47">
        <f t="shared" si="3"/>
        <v>-1.9369552612299969</v>
      </c>
    </row>
    <row r="48" spans="1:12" x14ac:dyDescent="0.3">
      <c r="A48" s="2">
        <v>32050</v>
      </c>
      <c r="B48">
        <v>103.18</v>
      </c>
      <c r="C48">
        <v>-69.209999999999894</v>
      </c>
      <c r="D48">
        <v>-70.55</v>
      </c>
      <c r="F48">
        <v>46387</v>
      </c>
      <c r="G48">
        <v>-73.934928894039999</v>
      </c>
      <c r="H48" s="2">
        <f t="shared" si="0"/>
        <v>43101</v>
      </c>
      <c r="I48">
        <f t="shared" si="1"/>
        <v>-77.12</v>
      </c>
      <c r="J48">
        <f t="shared" si="2"/>
        <v>10.144677950021295</v>
      </c>
      <c r="K48">
        <f>(I48-AVERAGE($I$18:I$51))^2</f>
        <v>25.75562500000003</v>
      </c>
      <c r="L48">
        <f t="shared" si="3"/>
        <v>-3.1850711059600059</v>
      </c>
    </row>
    <row r="49" spans="1:12" x14ac:dyDescent="0.3">
      <c r="A49" s="2">
        <v>32055</v>
      </c>
      <c r="B49">
        <v>103.22</v>
      </c>
      <c r="C49">
        <v>-69.25</v>
      </c>
      <c r="D49">
        <v>-70.59</v>
      </c>
      <c r="F49">
        <v>46752</v>
      </c>
      <c r="G49">
        <v>-73.23191833496</v>
      </c>
      <c r="H49" s="2">
        <f t="shared" si="0"/>
        <v>43466</v>
      </c>
      <c r="I49">
        <f t="shared" si="1"/>
        <v>-76.45</v>
      </c>
      <c r="J49">
        <f t="shared" si="2"/>
        <v>10.356049602866639</v>
      </c>
      <c r="K49">
        <f>(I49-AVERAGE($I$18:I$51))^2</f>
        <v>33.005025000000053</v>
      </c>
      <c r="L49">
        <f t="shared" si="3"/>
        <v>-3.2180816650400033</v>
      </c>
    </row>
    <row r="50" spans="1:12" x14ac:dyDescent="0.3">
      <c r="A50" s="2">
        <v>32060</v>
      </c>
      <c r="B50">
        <v>103.3</v>
      </c>
      <c r="C50">
        <v>-69.33</v>
      </c>
      <c r="D50">
        <v>-70.67</v>
      </c>
      <c r="F50">
        <v>47117</v>
      </c>
      <c r="G50">
        <v>-72.117362976069998</v>
      </c>
      <c r="H50" s="2">
        <f t="shared" si="0"/>
        <v>43831</v>
      </c>
      <c r="I50">
        <f t="shared" si="1"/>
        <v>-76.62</v>
      </c>
      <c r="J50">
        <f t="shared" si="2"/>
        <v>20.273740169265267</v>
      </c>
      <c r="K50">
        <f>(I50-AVERAGE($I$18:I$51))^2</f>
        <v>31.080625000000033</v>
      </c>
      <c r="L50">
        <f t="shared" si="3"/>
        <v>-4.5026370239300064</v>
      </c>
    </row>
    <row r="51" spans="1:12" x14ac:dyDescent="0.3">
      <c r="A51" s="2">
        <v>32065</v>
      </c>
      <c r="B51">
        <v>103.29</v>
      </c>
      <c r="C51">
        <v>-69.319999999999894</v>
      </c>
      <c r="D51">
        <v>-70.66</v>
      </c>
      <c r="F51">
        <v>47483</v>
      </c>
      <c r="G51">
        <v>-78.242515563959998</v>
      </c>
      <c r="H51" s="2">
        <f t="shared" si="0"/>
        <v>44197</v>
      </c>
      <c r="I51">
        <f t="shared" si="1"/>
        <v>-75.62</v>
      </c>
      <c r="J51">
        <f t="shared" si="2"/>
        <v>6.877587883212402</v>
      </c>
      <c r="K51">
        <f>(I51-AVERAGE($I$18:I$51))^2</f>
        <v>43.230625000000039</v>
      </c>
      <c r="L51">
        <f t="shared" si="3"/>
        <v>2.6225155639599933</v>
      </c>
    </row>
    <row r="52" spans="1:12" x14ac:dyDescent="0.3">
      <c r="A52" s="2">
        <v>32070</v>
      </c>
      <c r="B52">
        <v>103.28</v>
      </c>
      <c r="C52">
        <v>-69.31</v>
      </c>
      <c r="D52">
        <v>-70.650000000000006</v>
      </c>
      <c r="H52" s="2"/>
    </row>
    <row r="53" spans="1:12" x14ac:dyDescent="0.3">
      <c r="A53" s="2">
        <v>32075</v>
      </c>
      <c r="B53">
        <v>103.35</v>
      </c>
      <c r="C53">
        <v>-69.38</v>
      </c>
      <c r="D53">
        <v>-70.72</v>
      </c>
      <c r="H53" s="2"/>
    </row>
    <row r="54" spans="1:12" x14ac:dyDescent="0.3">
      <c r="A54" s="2">
        <v>32081</v>
      </c>
      <c r="B54">
        <v>103.42</v>
      </c>
      <c r="C54">
        <v>-69.45</v>
      </c>
      <c r="D54">
        <v>-70.790000000000006</v>
      </c>
      <c r="H54" s="2"/>
    </row>
    <row r="55" spans="1:12" x14ac:dyDescent="0.3">
      <c r="A55" s="2">
        <v>32086</v>
      </c>
      <c r="B55">
        <v>103.37</v>
      </c>
      <c r="C55">
        <v>-69.400000000000006</v>
      </c>
      <c r="D55">
        <v>-70.739999999999895</v>
      </c>
      <c r="H55" s="2"/>
    </row>
    <row r="56" spans="1:12" x14ac:dyDescent="0.3">
      <c r="A56" s="2">
        <v>32091</v>
      </c>
      <c r="B56">
        <v>103.44</v>
      </c>
      <c r="C56">
        <v>-69.47</v>
      </c>
      <c r="D56">
        <v>-70.81</v>
      </c>
      <c r="H56" s="2"/>
    </row>
    <row r="57" spans="1:12" x14ac:dyDescent="0.3">
      <c r="A57" s="2">
        <v>32096</v>
      </c>
      <c r="B57">
        <v>103.57</v>
      </c>
      <c r="C57">
        <v>-69.599999999999895</v>
      </c>
      <c r="D57">
        <v>-70.94</v>
      </c>
      <c r="H57" s="2"/>
    </row>
    <row r="58" spans="1:12" x14ac:dyDescent="0.3">
      <c r="A58" s="2">
        <v>32101</v>
      </c>
      <c r="B58">
        <v>103.5</v>
      </c>
      <c r="C58">
        <v>-69.53</v>
      </c>
      <c r="D58">
        <v>-70.87</v>
      </c>
      <c r="H58" s="2"/>
    </row>
    <row r="59" spans="1:12" x14ac:dyDescent="0.3">
      <c r="A59" s="2">
        <v>32106</v>
      </c>
      <c r="B59">
        <v>103.68</v>
      </c>
      <c r="C59">
        <v>-69.709999999999894</v>
      </c>
      <c r="D59">
        <v>-71.05</v>
      </c>
      <c r="H59" s="2"/>
    </row>
    <row r="60" spans="1:12" x14ac:dyDescent="0.3">
      <c r="A60" s="2">
        <v>32111</v>
      </c>
      <c r="B60">
        <v>103.48</v>
      </c>
      <c r="C60">
        <v>-69.510000000000005</v>
      </c>
      <c r="D60">
        <v>-70.849999999999895</v>
      </c>
      <c r="H60" s="2"/>
    </row>
    <row r="61" spans="1:12" x14ac:dyDescent="0.3">
      <c r="A61" s="2">
        <v>32116</v>
      </c>
      <c r="B61">
        <v>103.66</v>
      </c>
      <c r="C61">
        <v>-69.69</v>
      </c>
      <c r="D61">
        <v>-71.03</v>
      </c>
      <c r="H61" s="2"/>
    </row>
    <row r="62" spans="1:12" x14ac:dyDescent="0.3">
      <c r="A62" s="2">
        <v>32121</v>
      </c>
      <c r="B62">
        <v>103.7</v>
      </c>
      <c r="C62">
        <v>-69.73</v>
      </c>
      <c r="D62">
        <v>-71.069999999999894</v>
      </c>
      <c r="H62" s="2"/>
    </row>
    <row r="63" spans="1:12" x14ac:dyDescent="0.3">
      <c r="A63" s="2">
        <v>32126</v>
      </c>
      <c r="B63">
        <v>103.81</v>
      </c>
      <c r="C63">
        <v>-69.84</v>
      </c>
      <c r="D63">
        <v>-71.180000000000007</v>
      </c>
      <c r="H63" s="2"/>
    </row>
    <row r="64" spans="1:12" x14ac:dyDescent="0.3">
      <c r="A64" s="2">
        <v>32131</v>
      </c>
      <c r="B64">
        <v>103.9</v>
      </c>
      <c r="C64">
        <v>-69.930000000000007</v>
      </c>
      <c r="D64">
        <v>-71.27</v>
      </c>
      <c r="H64" s="2"/>
    </row>
    <row r="65" spans="1:8" x14ac:dyDescent="0.3">
      <c r="A65" s="2">
        <v>32136</v>
      </c>
      <c r="B65">
        <v>103.98</v>
      </c>
      <c r="C65">
        <v>-70.010000000000005</v>
      </c>
      <c r="D65">
        <v>-71.349999999999895</v>
      </c>
      <c r="H65" s="2"/>
    </row>
    <row r="66" spans="1:8" x14ac:dyDescent="0.3">
      <c r="A66" s="2">
        <v>32142</v>
      </c>
      <c r="B66">
        <v>104.07</v>
      </c>
      <c r="C66">
        <v>-70.099999999999895</v>
      </c>
      <c r="D66">
        <v>-71.44</v>
      </c>
      <c r="H66" s="2"/>
    </row>
    <row r="67" spans="1:8" x14ac:dyDescent="0.3">
      <c r="A67" s="2">
        <v>32147</v>
      </c>
      <c r="B67">
        <v>104.07</v>
      </c>
      <c r="C67">
        <v>-70.099999999999895</v>
      </c>
      <c r="D67">
        <v>-71.44</v>
      </c>
      <c r="H67" s="2"/>
    </row>
    <row r="68" spans="1:8" x14ac:dyDescent="0.3">
      <c r="A68" s="2">
        <v>32152</v>
      </c>
      <c r="B68">
        <v>104.16</v>
      </c>
      <c r="C68">
        <v>-70.19</v>
      </c>
      <c r="D68">
        <v>-71.53</v>
      </c>
      <c r="H68" s="2"/>
    </row>
    <row r="69" spans="1:8" x14ac:dyDescent="0.3">
      <c r="A69" s="2">
        <v>32157</v>
      </c>
      <c r="B69">
        <v>104.33</v>
      </c>
      <c r="C69">
        <v>-70.36</v>
      </c>
      <c r="D69">
        <v>-71.7</v>
      </c>
      <c r="H69" s="2"/>
    </row>
    <row r="70" spans="1:8" x14ac:dyDescent="0.3">
      <c r="A70" s="2">
        <v>32162</v>
      </c>
      <c r="B70">
        <v>104.31</v>
      </c>
      <c r="C70">
        <v>-70.34</v>
      </c>
      <c r="D70">
        <v>-71.680000000000007</v>
      </c>
      <c r="H70" s="2"/>
    </row>
    <row r="71" spans="1:8" x14ac:dyDescent="0.3">
      <c r="A71" s="2">
        <v>32167</v>
      </c>
      <c r="B71">
        <v>104.43</v>
      </c>
      <c r="C71">
        <v>-70.459999999999894</v>
      </c>
      <c r="D71">
        <v>-71.8</v>
      </c>
      <c r="H71" s="2"/>
    </row>
    <row r="72" spans="1:8" x14ac:dyDescent="0.3">
      <c r="A72" s="2">
        <v>32173</v>
      </c>
      <c r="B72">
        <v>104.64</v>
      </c>
      <c r="C72">
        <v>-70.67</v>
      </c>
      <c r="D72">
        <v>-72.010000000000005</v>
      </c>
      <c r="H72" s="2"/>
    </row>
    <row r="73" spans="1:8" x14ac:dyDescent="0.3">
      <c r="A73" s="2">
        <v>32178</v>
      </c>
      <c r="B73">
        <v>104.57</v>
      </c>
      <c r="C73">
        <v>-70.599999999999895</v>
      </c>
      <c r="D73">
        <v>-71.94</v>
      </c>
      <c r="H73" s="2"/>
    </row>
    <row r="74" spans="1:8" x14ac:dyDescent="0.3">
      <c r="A74" s="2">
        <v>32183</v>
      </c>
      <c r="B74">
        <v>104.69</v>
      </c>
      <c r="C74">
        <v>-70.72</v>
      </c>
      <c r="D74">
        <v>-72.06</v>
      </c>
      <c r="H74" s="2"/>
    </row>
    <row r="75" spans="1:8" x14ac:dyDescent="0.3">
      <c r="A75" s="2">
        <v>32184</v>
      </c>
      <c r="B75">
        <v>104.69</v>
      </c>
      <c r="C75">
        <v>-70.72</v>
      </c>
      <c r="D75">
        <v>-72.06</v>
      </c>
      <c r="H75" s="2"/>
    </row>
    <row r="76" spans="1:8" x14ac:dyDescent="0.3">
      <c r="A76" s="2">
        <v>32443</v>
      </c>
      <c r="B76">
        <v>104.68</v>
      </c>
      <c r="C76">
        <v>-70.709999999999894</v>
      </c>
      <c r="D76">
        <v>-72.05</v>
      </c>
      <c r="H76" s="2"/>
    </row>
    <row r="77" spans="1:8" x14ac:dyDescent="0.3">
      <c r="A77" s="2">
        <v>32512</v>
      </c>
      <c r="B77">
        <v>104.4</v>
      </c>
      <c r="C77">
        <v>-70.430000000000007</v>
      </c>
      <c r="D77">
        <v>-71.77</v>
      </c>
      <c r="H77" s="2"/>
    </row>
    <row r="78" spans="1:8" x14ac:dyDescent="0.3">
      <c r="A78" s="2">
        <v>32587</v>
      </c>
      <c r="B78">
        <v>104.23</v>
      </c>
      <c r="C78">
        <v>-70.260000000000005</v>
      </c>
      <c r="D78">
        <v>-71.599999999999895</v>
      </c>
      <c r="H78" s="2"/>
    </row>
    <row r="79" spans="1:8" x14ac:dyDescent="0.3">
      <c r="A79" s="2">
        <v>32678</v>
      </c>
      <c r="B79">
        <v>103.6</v>
      </c>
      <c r="C79">
        <v>-69.63</v>
      </c>
      <c r="D79">
        <v>-70.97</v>
      </c>
      <c r="H79" s="2"/>
    </row>
    <row r="80" spans="1:8" x14ac:dyDescent="0.3">
      <c r="A80" s="2">
        <v>32769</v>
      </c>
      <c r="B80">
        <v>103.89</v>
      </c>
      <c r="C80">
        <v>-69.92</v>
      </c>
      <c r="D80">
        <v>-71.260000000000005</v>
      </c>
      <c r="H80" s="2"/>
    </row>
    <row r="81" spans="1:8" x14ac:dyDescent="0.3">
      <c r="A81" s="2">
        <v>32847</v>
      </c>
      <c r="B81">
        <v>104.31</v>
      </c>
      <c r="C81">
        <v>-70.34</v>
      </c>
      <c r="D81">
        <v>-71.680000000000007</v>
      </c>
      <c r="H81" s="2"/>
    </row>
    <row r="82" spans="1:8" x14ac:dyDescent="0.3">
      <c r="A82" s="2">
        <v>32945</v>
      </c>
      <c r="B82">
        <v>104.9</v>
      </c>
      <c r="C82">
        <v>-70.930000000000007</v>
      </c>
      <c r="D82">
        <v>-72.27</v>
      </c>
      <c r="H82" s="2"/>
    </row>
    <row r="83" spans="1:8" x14ac:dyDescent="0.3">
      <c r="A83" s="2">
        <v>33043</v>
      </c>
      <c r="B83">
        <v>105.27</v>
      </c>
      <c r="C83">
        <v>-71.3</v>
      </c>
      <c r="D83">
        <v>-72.64</v>
      </c>
    </row>
    <row r="84" spans="1:8" x14ac:dyDescent="0.3">
      <c r="A84" s="2">
        <v>33128</v>
      </c>
      <c r="B84">
        <v>106.3</v>
      </c>
      <c r="C84">
        <v>-72.33</v>
      </c>
      <c r="D84">
        <v>-73.67</v>
      </c>
    </row>
    <row r="85" spans="1:8" x14ac:dyDescent="0.3">
      <c r="A85" s="2">
        <v>33175</v>
      </c>
      <c r="B85">
        <v>106.36</v>
      </c>
      <c r="C85">
        <v>-72.39</v>
      </c>
      <c r="D85">
        <v>-73.73</v>
      </c>
    </row>
    <row r="86" spans="1:8" x14ac:dyDescent="0.3">
      <c r="A86" s="2">
        <v>33520</v>
      </c>
      <c r="B86">
        <v>108.5</v>
      </c>
      <c r="C86">
        <v>-74.53</v>
      </c>
      <c r="D86">
        <v>-75.87</v>
      </c>
    </row>
    <row r="87" spans="1:8" x14ac:dyDescent="0.3">
      <c r="A87" s="2">
        <v>33627</v>
      </c>
      <c r="B87">
        <v>109</v>
      </c>
      <c r="C87">
        <v>-75.03</v>
      </c>
      <c r="D87">
        <v>-76.37</v>
      </c>
    </row>
    <row r="88" spans="1:8" x14ac:dyDescent="0.3">
      <c r="A88" s="2">
        <v>33709</v>
      </c>
      <c r="B88">
        <v>109.7</v>
      </c>
      <c r="C88">
        <v>-75.73</v>
      </c>
      <c r="D88">
        <v>-77.069999999999894</v>
      </c>
    </row>
    <row r="89" spans="1:8" x14ac:dyDescent="0.3">
      <c r="A89" s="2">
        <v>33869</v>
      </c>
      <c r="B89">
        <v>109.14</v>
      </c>
      <c r="C89">
        <v>-75.17</v>
      </c>
      <c r="D89">
        <v>-76.510000000000005</v>
      </c>
    </row>
    <row r="90" spans="1:8" x14ac:dyDescent="0.3">
      <c r="A90" s="2">
        <v>33891</v>
      </c>
      <c r="B90">
        <v>110.44</v>
      </c>
      <c r="C90">
        <v>-76.47</v>
      </c>
      <c r="D90">
        <v>-77.81</v>
      </c>
    </row>
    <row r="91" spans="1:8" x14ac:dyDescent="0.3">
      <c r="A91" s="2">
        <v>34024</v>
      </c>
      <c r="B91">
        <v>110.11</v>
      </c>
      <c r="C91">
        <v>-76.14</v>
      </c>
      <c r="D91">
        <v>-77.48</v>
      </c>
    </row>
    <row r="92" spans="1:8" x14ac:dyDescent="0.3">
      <c r="A92" s="2">
        <v>34193</v>
      </c>
      <c r="B92">
        <v>110.53</v>
      </c>
      <c r="C92">
        <v>-76.56</v>
      </c>
      <c r="D92">
        <v>-77.900000000000006</v>
      </c>
    </row>
    <row r="93" spans="1:8" x14ac:dyDescent="0.3">
      <c r="A93" s="2">
        <v>34193</v>
      </c>
      <c r="B93">
        <v>111.09</v>
      </c>
      <c r="C93">
        <v>-77.12</v>
      </c>
      <c r="D93">
        <v>-78.459999999999894</v>
      </c>
    </row>
    <row r="94" spans="1:8" x14ac:dyDescent="0.3">
      <c r="A94" s="2">
        <v>34264</v>
      </c>
      <c r="B94">
        <v>112.88</v>
      </c>
      <c r="C94">
        <v>-78.91</v>
      </c>
      <c r="D94">
        <v>-80.25</v>
      </c>
    </row>
    <row r="95" spans="1:8" x14ac:dyDescent="0.3">
      <c r="A95" s="2">
        <v>34411</v>
      </c>
      <c r="B95">
        <v>114.23</v>
      </c>
      <c r="C95">
        <v>-80.260000000000005</v>
      </c>
      <c r="D95">
        <v>-81.599999999999895</v>
      </c>
    </row>
    <row r="96" spans="1:8" x14ac:dyDescent="0.3">
      <c r="A96" s="2">
        <v>34584</v>
      </c>
      <c r="B96">
        <v>113.5</v>
      </c>
      <c r="C96">
        <v>-79.53</v>
      </c>
      <c r="D96">
        <v>-80.87</v>
      </c>
    </row>
    <row r="97" spans="1:4" x14ac:dyDescent="0.3">
      <c r="A97" s="2">
        <v>34712</v>
      </c>
      <c r="B97">
        <v>112.16</v>
      </c>
      <c r="C97">
        <v>-78.19</v>
      </c>
      <c r="D97">
        <v>-79.53</v>
      </c>
    </row>
    <row r="98" spans="1:4" x14ac:dyDescent="0.3">
      <c r="A98" s="2">
        <v>34782</v>
      </c>
      <c r="B98">
        <v>111.25</v>
      </c>
      <c r="C98">
        <v>-77.28</v>
      </c>
      <c r="D98">
        <v>-78.62</v>
      </c>
    </row>
    <row r="99" spans="1:4" x14ac:dyDescent="0.3">
      <c r="A99" s="2">
        <v>34871</v>
      </c>
      <c r="B99">
        <v>111.77</v>
      </c>
      <c r="C99">
        <v>-77.8</v>
      </c>
      <c r="D99">
        <v>-79.14</v>
      </c>
    </row>
    <row r="100" spans="1:4" x14ac:dyDescent="0.3">
      <c r="A100" s="2">
        <v>34955</v>
      </c>
      <c r="B100">
        <v>113.77</v>
      </c>
      <c r="C100">
        <v>-79.8</v>
      </c>
      <c r="D100">
        <v>-81.14</v>
      </c>
    </row>
    <row r="101" spans="1:4" x14ac:dyDescent="0.3">
      <c r="A101" s="2">
        <v>35110</v>
      </c>
      <c r="B101">
        <v>114.16</v>
      </c>
      <c r="C101">
        <v>-80.19</v>
      </c>
      <c r="D101">
        <v>-81.53</v>
      </c>
    </row>
    <row r="102" spans="1:4" x14ac:dyDescent="0.3">
      <c r="A102" s="2">
        <v>35219</v>
      </c>
      <c r="B102">
        <v>112.93</v>
      </c>
      <c r="C102">
        <v>-78.959999999999894</v>
      </c>
      <c r="D102">
        <v>-80.3</v>
      </c>
    </row>
    <row r="103" spans="1:4" x14ac:dyDescent="0.3">
      <c r="A103" s="2">
        <v>35334</v>
      </c>
      <c r="B103">
        <v>113.1</v>
      </c>
      <c r="C103">
        <v>-79.13</v>
      </c>
      <c r="D103">
        <v>-80.47</v>
      </c>
    </row>
    <row r="104" spans="1:4" x14ac:dyDescent="0.3">
      <c r="A104" s="2">
        <v>35410</v>
      </c>
      <c r="B104">
        <v>112.54</v>
      </c>
      <c r="C104">
        <v>-78.569999999999894</v>
      </c>
      <c r="D104">
        <v>-79.91</v>
      </c>
    </row>
    <row r="105" spans="1:4" x14ac:dyDescent="0.3">
      <c r="A105" s="2">
        <v>35501</v>
      </c>
      <c r="B105">
        <v>112.07</v>
      </c>
      <c r="C105">
        <v>-78.099999999999895</v>
      </c>
      <c r="D105">
        <v>-79.44</v>
      </c>
    </row>
    <row r="106" spans="1:4" x14ac:dyDescent="0.3">
      <c r="A106" s="2">
        <v>35571</v>
      </c>
      <c r="B106">
        <v>112.29</v>
      </c>
      <c r="C106">
        <v>-78.319999999999894</v>
      </c>
      <c r="D106">
        <v>-79.66</v>
      </c>
    </row>
    <row r="107" spans="1:4" x14ac:dyDescent="0.3">
      <c r="A107" s="2">
        <v>35597</v>
      </c>
      <c r="B107">
        <v>112.43</v>
      </c>
      <c r="C107">
        <v>-78.459999999999894</v>
      </c>
      <c r="D107">
        <v>-79.8</v>
      </c>
    </row>
    <row r="108" spans="1:4" x14ac:dyDescent="0.3">
      <c r="A108" s="2">
        <v>35681</v>
      </c>
      <c r="B108">
        <v>113.84</v>
      </c>
      <c r="C108">
        <v>-79.87</v>
      </c>
      <c r="D108">
        <v>-81.209999999999894</v>
      </c>
    </row>
    <row r="109" spans="1:4" x14ac:dyDescent="0.3">
      <c r="A109" s="2">
        <v>35775</v>
      </c>
      <c r="B109">
        <v>114.12</v>
      </c>
      <c r="C109">
        <v>-80.150000000000006</v>
      </c>
      <c r="D109">
        <v>-81.489999999999895</v>
      </c>
    </row>
    <row r="110" spans="1:4" x14ac:dyDescent="0.3">
      <c r="A110" s="2">
        <v>35887</v>
      </c>
      <c r="B110">
        <v>113.5</v>
      </c>
      <c r="C110">
        <v>-79.53</v>
      </c>
      <c r="D110">
        <v>-80.87</v>
      </c>
    </row>
    <row r="111" spans="1:4" x14ac:dyDescent="0.3">
      <c r="A111" s="2">
        <v>35968</v>
      </c>
      <c r="B111">
        <v>114.25</v>
      </c>
      <c r="C111">
        <v>-80.28</v>
      </c>
      <c r="D111">
        <v>-81.62</v>
      </c>
    </row>
    <row r="112" spans="1:4" x14ac:dyDescent="0.3">
      <c r="A112" s="2">
        <v>36053</v>
      </c>
      <c r="B112">
        <v>115.35</v>
      </c>
      <c r="C112">
        <v>-81.38</v>
      </c>
      <c r="D112">
        <v>-82.72</v>
      </c>
    </row>
    <row r="113" spans="1:4" x14ac:dyDescent="0.3">
      <c r="A113" s="2">
        <v>36145</v>
      </c>
      <c r="B113">
        <v>115.24</v>
      </c>
      <c r="C113">
        <v>-81.27</v>
      </c>
      <c r="D113">
        <v>-82.61</v>
      </c>
    </row>
    <row r="114" spans="1:4" x14ac:dyDescent="0.3">
      <c r="A114" s="2">
        <v>36237</v>
      </c>
      <c r="B114">
        <v>114.43</v>
      </c>
      <c r="C114">
        <v>-80.459999999999894</v>
      </c>
      <c r="D114">
        <v>-81.8</v>
      </c>
    </row>
    <row r="115" spans="1:4" x14ac:dyDescent="0.3">
      <c r="A115" s="2">
        <v>36340</v>
      </c>
      <c r="B115">
        <v>115.53</v>
      </c>
      <c r="C115">
        <v>-81.56</v>
      </c>
      <c r="D115">
        <v>-82.9</v>
      </c>
    </row>
    <row r="116" spans="1:4" x14ac:dyDescent="0.3">
      <c r="A116" s="2">
        <v>36438</v>
      </c>
      <c r="B116">
        <v>115.5</v>
      </c>
      <c r="C116">
        <v>-81.53</v>
      </c>
      <c r="D116">
        <v>-82.87</v>
      </c>
    </row>
    <row r="117" spans="1:4" x14ac:dyDescent="0.3">
      <c r="A117" s="2">
        <v>36503</v>
      </c>
      <c r="B117">
        <v>116.08</v>
      </c>
      <c r="C117">
        <v>-82.11</v>
      </c>
      <c r="D117">
        <v>-83.45</v>
      </c>
    </row>
    <row r="118" spans="1:4" x14ac:dyDescent="0.3">
      <c r="A118" s="2">
        <v>36593</v>
      </c>
      <c r="B118">
        <v>114.81</v>
      </c>
      <c r="C118">
        <v>-80.84</v>
      </c>
      <c r="D118">
        <v>-82.18</v>
      </c>
    </row>
    <row r="119" spans="1:4" x14ac:dyDescent="0.3">
      <c r="A119" s="2">
        <v>36690</v>
      </c>
      <c r="B119">
        <v>114.38</v>
      </c>
      <c r="C119">
        <v>-80.41</v>
      </c>
      <c r="D119">
        <v>-81.75</v>
      </c>
    </row>
    <row r="120" spans="1:4" x14ac:dyDescent="0.3">
      <c r="A120" s="2">
        <v>36740</v>
      </c>
      <c r="B120">
        <v>114.88</v>
      </c>
      <c r="C120">
        <v>-80.91</v>
      </c>
      <c r="D120">
        <v>-82.25</v>
      </c>
    </row>
    <row r="121" spans="1:4" x14ac:dyDescent="0.3">
      <c r="A121" s="2">
        <v>36816</v>
      </c>
      <c r="B121">
        <v>115.03</v>
      </c>
      <c r="C121">
        <v>-81.06</v>
      </c>
      <c r="D121">
        <v>-82.4</v>
      </c>
    </row>
    <row r="122" spans="1:4" x14ac:dyDescent="0.3">
      <c r="A122" s="2">
        <v>36908</v>
      </c>
      <c r="B122">
        <v>115.45</v>
      </c>
      <c r="C122">
        <v>-81.48</v>
      </c>
      <c r="D122">
        <v>-82.82</v>
      </c>
    </row>
    <row r="123" spans="1:4" x14ac:dyDescent="0.3">
      <c r="A123" s="2">
        <v>37005</v>
      </c>
      <c r="B123">
        <v>115.83</v>
      </c>
      <c r="C123">
        <v>-81.86</v>
      </c>
      <c r="D123">
        <v>-83.2</v>
      </c>
    </row>
    <row r="124" spans="1:4" x14ac:dyDescent="0.3">
      <c r="A124" s="2">
        <v>37099</v>
      </c>
      <c r="B124">
        <v>116.4</v>
      </c>
      <c r="C124">
        <v>-82.43</v>
      </c>
      <c r="D124">
        <v>-83.77</v>
      </c>
    </row>
    <row r="125" spans="1:4" x14ac:dyDescent="0.3">
      <c r="A125" s="2">
        <v>37188</v>
      </c>
      <c r="B125">
        <v>117.92</v>
      </c>
      <c r="C125">
        <v>-83.95</v>
      </c>
      <c r="D125">
        <v>-85.29</v>
      </c>
    </row>
    <row r="126" spans="1:4" x14ac:dyDescent="0.3">
      <c r="A126" s="2">
        <v>37274</v>
      </c>
      <c r="B126">
        <v>121.22</v>
      </c>
      <c r="C126">
        <v>-87.25</v>
      </c>
      <c r="D126">
        <v>-88.59</v>
      </c>
    </row>
    <row r="127" spans="1:4" x14ac:dyDescent="0.3">
      <c r="A127" s="2">
        <v>37372</v>
      </c>
      <c r="B127">
        <v>119.68</v>
      </c>
      <c r="C127">
        <v>-85.71</v>
      </c>
      <c r="D127">
        <v>-87.05</v>
      </c>
    </row>
    <row r="128" spans="1:4" x14ac:dyDescent="0.3">
      <c r="A128" s="2">
        <v>37460</v>
      </c>
      <c r="B128">
        <v>121.04</v>
      </c>
      <c r="C128">
        <v>-87.07</v>
      </c>
      <c r="D128">
        <v>-88.41</v>
      </c>
    </row>
    <row r="129" spans="1:4" x14ac:dyDescent="0.3">
      <c r="A129" s="2">
        <v>37546</v>
      </c>
      <c r="B129">
        <v>124.39</v>
      </c>
      <c r="C129">
        <v>-90.42</v>
      </c>
      <c r="D129">
        <v>-91.76</v>
      </c>
    </row>
    <row r="130" spans="1:4" x14ac:dyDescent="0.3">
      <c r="A130" s="2">
        <v>37649</v>
      </c>
      <c r="B130">
        <v>121.6</v>
      </c>
      <c r="C130">
        <v>-87.63</v>
      </c>
      <c r="D130">
        <v>-88.97</v>
      </c>
    </row>
    <row r="131" spans="1:4" x14ac:dyDescent="0.3">
      <c r="A131" s="2">
        <v>37741</v>
      </c>
      <c r="B131">
        <v>120.11</v>
      </c>
      <c r="C131">
        <v>-86.14</v>
      </c>
      <c r="D131">
        <v>-87.48</v>
      </c>
    </row>
    <row r="132" spans="1:4" x14ac:dyDescent="0.3">
      <c r="A132" s="2">
        <v>37827</v>
      </c>
      <c r="B132">
        <v>120</v>
      </c>
      <c r="C132">
        <v>-86.03</v>
      </c>
      <c r="D132">
        <v>-87.37</v>
      </c>
    </row>
    <row r="133" spans="1:4" x14ac:dyDescent="0.3">
      <c r="A133" s="2">
        <v>37917</v>
      </c>
      <c r="B133">
        <v>119.75</v>
      </c>
      <c r="C133">
        <v>-85.78</v>
      </c>
      <c r="D133">
        <v>-87.12</v>
      </c>
    </row>
    <row r="134" spans="1:4" x14ac:dyDescent="0.3">
      <c r="A134" s="2">
        <v>38030</v>
      </c>
      <c r="B134">
        <v>119.41</v>
      </c>
      <c r="C134">
        <v>-85.44</v>
      </c>
      <c r="D134">
        <v>-86.78</v>
      </c>
    </row>
    <row r="135" spans="1:4" x14ac:dyDescent="0.3">
      <c r="A135" s="2">
        <v>38107</v>
      </c>
      <c r="B135">
        <v>119.76</v>
      </c>
      <c r="C135">
        <v>-85.79</v>
      </c>
      <c r="D135">
        <v>-87.13</v>
      </c>
    </row>
    <row r="136" spans="1:4" x14ac:dyDescent="0.3">
      <c r="A136" s="2">
        <v>38204</v>
      </c>
      <c r="B136">
        <v>120.74</v>
      </c>
      <c r="C136">
        <v>-86.77</v>
      </c>
      <c r="D136">
        <v>-88.11</v>
      </c>
    </row>
    <row r="137" spans="1:4" x14ac:dyDescent="0.3">
      <c r="A137" s="2">
        <v>38296</v>
      </c>
      <c r="B137">
        <v>121.11</v>
      </c>
      <c r="C137">
        <v>-87.14</v>
      </c>
      <c r="D137">
        <v>-88.48</v>
      </c>
    </row>
    <row r="138" spans="1:4" x14ac:dyDescent="0.3">
      <c r="A138" s="2">
        <v>38380</v>
      </c>
      <c r="B138">
        <v>121.22</v>
      </c>
      <c r="C138">
        <v>-87.25</v>
      </c>
      <c r="D138">
        <v>-88.59</v>
      </c>
    </row>
    <row r="139" spans="1:4" x14ac:dyDescent="0.3">
      <c r="A139" s="2">
        <v>38482</v>
      </c>
      <c r="B139">
        <v>120.92</v>
      </c>
      <c r="C139">
        <v>-86.95</v>
      </c>
      <c r="D139">
        <v>-88.29</v>
      </c>
    </row>
    <row r="140" spans="1:4" x14ac:dyDescent="0.3">
      <c r="A140" s="2">
        <v>38553</v>
      </c>
      <c r="B140">
        <v>121.6</v>
      </c>
      <c r="C140">
        <v>-87.63</v>
      </c>
      <c r="D140">
        <v>-88.97</v>
      </c>
    </row>
    <row r="141" spans="1:4" x14ac:dyDescent="0.3">
      <c r="A141" s="2">
        <v>38660</v>
      </c>
      <c r="B141">
        <v>122.48</v>
      </c>
      <c r="C141">
        <v>-88.51</v>
      </c>
      <c r="D141">
        <v>-89.85</v>
      </c>
    </row>
    <row r="142" spans="1:4" x14ac:dyDescent="0.3">
      <c r="A142" s="2">
        <v>38755</v>
      </c>
      <c r="B142">
        <v>122.26</v>
      </c>
      <c r="C142">
        <v>-88.29</v>
      </c>
      <c r="D142">
        <v>-89.63</v>
      </c>
    </row>
    <row r="143" spans="1:4" x14ac:dyDescent="0.3">
      <c r="A143" s="2">
        <v>38847</v>
      </c>
      <c r="B143">
        <v>122.35</v>
      </c>
      <c r="C143">
        <v>-88.38</v>
      </c>
      <c r="D143">
        <v>-89.72</v>
      </c>
    </row>
    <row r="144" spans="1:4" x14ac:dyDescent="0.3">
      <c r="A144" s="2">
        <v>38972</v>
      </c>
      <c r="B144">
        <v>122.99</v>
      </c>
      <c r="C144">
        <v>-89.02</v>
      </c>
      <c r="D144">
        <v>-90.36</v>
      </c>
    </row>
    <row r="145" spans="1:4" x14ac:dyDescent="0.3">
      <c r="A145" s="2">
        <v>39055</v>
      </c>
      <c r="B145">
        <v>123.02</v>
      </c>
      <c r="C145">
        <v>-89.05</v>
      </c>
      <c r="D145">
        <v>-90.39</v>
      </c>
    </row>
    <row r="146" spans="1:4" x14ac:dyDescent="0.3">
      <c r="A146" s="2">
        <v>39190</v>
      </c>
      <c r="B146">
        <v>123.23</v>
      </c>
      <c r="C146">
        <v>-89.26</v>
      </c>
      <c r="D146">
        <v>-90.6</v>
      </c>
    </row>
    <row r="147" spans="1:4" x14ac:dyDescent="0.3">
      <c r="A147" s="2">
        <v>39247</v>
      </c>
      <c r="B147">
        <v>123.83</v>
      </c>
      <c r="C147">
        <v>-89.86</v>
      </c>
      <c r="D147">
        <v>-91.2</v>
      </c>
    </row>
    <row r="148" spans="1:4" x14ac:dyDescent="0.3">
      <c r="A148" s="2">
        <v>39323</v>
      </c>
      <c r="B148">
        <v>126.24</v>
      </c>
      <c r="C148">
        <v>-92.27</v>
      </c>
      <c r="D148">
        <v>-93.61</v>
      </c>
    </row>
    <row r="149" spans="1:4" x14ac:dyDescent="0.3">
      <c r="A149" s="2">
        <v>39357</v>
      </c>
      <c r="B149">
        <v>127.61</v>
      </c>
      <c r="C149">
        <v>-93.64</v>
      </c>
      <c r="D149">
        <v>-94.98</v>
      </c>
    </row>
    <row r="150" spans="1:4" x14ac:dyDescent="0.3">
      <c r="A150" s="2">
        <v>39471</v>
      </c>
      <c r="B150">
        <v>127.71</v>
      </c>
      <c r="C150">
        <v>-93.74</v>
      </c>
      <c r="D150">
        <v>-95.08</v>
      </c>
    </row>
    <row r="151" spans="1:4" x14ac:dyDescent="0.3">
      <c r="A151" s="2">
        <v>39554</v>
      </c>
      <c r="B151">
        <v>126.88</v>
      </c>
      <c r="C151">
        <v>-92.91</v>
      </c>
      <c r="D151">
        <v>-94.25</v>
      </c>
    </row>
    <row r="152" spans="1:4" x14ac:dyDescent="0.3">
      <c r="A152" s="2">
        <v>39644</v>
      </c>
      <c r="B152">
        <v>127</v>
      </c>
      <c r="C152">
        <v>-93.03</v>
      </c>
      <c r="D152">
        <v>-94.37</v>
      </c>
    </row>
    <row r="153" spans="1:4" x14ac:dyDescent="0.3">
      <c r="A153" s="2">
        <v>39743</v>
      </c>
      <c r="B153">
        <v>128.03</v>
      </c>
      <c r="C153">
        <v>-94.06</v>
      </c>
      <c r="D153">
        <v>-95.4</v>
      </c>
    </row>
    <row r="154" spans="1:4" x14ac:dyDescent="0.3">
      <c r="A154" s="2">
        <v>39849</v>
      </c>
      <c r="B154">
        <v>127.07</v>
      </c>
      <c r="C154">
        <v>-93.1</v>
      </c>
      <c r="D154">
        <v>-94.44</v>
      </c>
    </row>
    <row r="155" spans="1:4" x14ac:dyDescent="0.3">
      <c r="A155" s="2">
        <v>39917</v>
      </c>
      <c r="B155">
        <v>126.33</v>
      </c>
      <c r="C155">
        <v>-92.36</v>
      </c>
      <c r="D155">
        <v>-93.7</v>
      </c>
    </row>
    <row r="156" spans="1:4" x14ac:dyDescent="0.3">
      <c r="A156" s="2">
        <v>40016</v>
      </c>
      <c r="B156">
        <v>126.47</v>
      </c>
      <c r="C156">
        <v>-92.5</v>
      </c>
      <c r="D156">
        <v>-93.84</v>
      </c>
    </row>
    <row r="157" spans="1:4" x14ac:dyDescent="0.3">
      <c r="A157" s="2">
        <v>40106</v>
      </c>
      <c r="B157">
        <v>126.43</v>
      </c>
      <c r="C157">
        <v>-92.46</v>
      </c>
      <c r="D157">
        <v>-93.8</v>
      </c>
    </row>
    <row r="158" spans="1:4" x14ac:dyDescent="0.3">
      <c r="A158" s="2">
        <v>40191</v>
      </c>
      <c r="B158">
        <v>125.55</v>
      </c>
      <c r="C158">
        <v>-91.58</v>
      </c>
      <c r="D158">
        <v>-92.92</v>
      </c>
    </row>
    <row r="159" spans="1:4" x14ac:dyDescent="0.3">
      <c r="A159" s="2">
        <v>40281</v>
      </c>
      <c r="B159">
        <v>125.19</v>
      </c>
      <c r="C159">
        <v>-91.22</v>
      </c>
      <c r="D159">
        <v>-92.56</v>
      </c>
    </row>
    <row r="160" spans="1:4" x14ac:dyDescent="0.3">
      <c r="A160" s="2">
        <v>40380</v>
      </c>
      <c r="B160">
        <v>125.16</v>
      </c>
      <c r="C160">
        <v>-91.19</v>
      </c>
      <c r="D160">
        <v>-92.53</v>
      </c>
    </row>
    <row r="161" spans="1:4" x14ac:dyDescent="0.3">
      <c r="A161" s="2">
        <v>40477</v>
      </c>
      <c r="B161">
        <v>124.89</v>
      </c>
      <c r="C161">
        <v>-90.92</v>
      </c>
      <c r="D161">
        <v>-92.26</v>
      </c>
    </row>
    <row r="162" spans="1:4" x14ac:dyDescent="0.3">
      <c r="A162" s="2">
        <v>40570</v>
      </c>
      <c r="B162">
        <v>122.11</v>
      </c>
      <c r="C162">
        <v>-88.14</v>
      </c>
      <c r="D162">
        <v>-89.48</v>
      </c>
    </row>
    <row r="163" spans="1:4" x14ac:dyDescent="0.3">
      <c r="A163" s="2">
        <v>40652</v>
      </c>
      <c r="B163">
        <v>120.33</v>
      </c>
      <c r="C163">
        <v>-86.36</v>
      </c>
      <c r="D163">
        <v>-87.7</v>
      </c>
    </row>
    <row r="164" spans="1:4" x14ac:dyDescent="0.3">
      <c r="A164" s="2">
        <v>40744</v>
      </c>
      <c r="B164">
        <v>119.68</v>
      </c>
      <c r="C164">
        <v>-85.71</v>
      </c>
      <c r="D164">
        <v>-87.05</v>
      </c>
    </row>
    <row r="165" spans="1:4" x14ac:dyDescent="0.3">
      <c r="A165" s="2">
        <v>40820</v>
      </c>
      <c r="B165">
        <v>119.35</v>
      </c>
      <c r="C165">
        <v>-85.38</v>
      </c>
      <c r="D165">
        <v>-86.72</v>
      </c>
    </row>
    <row r="166" spans="1:4" x14ac:dyDescent="0.3">
      <c r="A166" s="2">
        <v>40934</v>
      </c>
      <c r="B166">
        <v>116.73</v>
      </c>
      <c r="C166">
        <v>-82.76</v>
      </c>
      <c r="D166">
        <v>-84.1</v>
      </c>
    </row>
    <row r="167" spans="1:4" x14ac:dyDescent="0.3">
      <c r="A167" s="2">
        <v>41002</v>
      </c>
      <c r="B167">
        <v>115.17</v>
      </c>
      <c r="C167">
        <v>-81.2</v>
      </c>
      <c r="D167">
        <v>-82.54</v>
      </c>
    </row>
    <row r="168" spans="1:4" x14ac:dyDescent="0.3">
      <c r="A168" s="2">
        <v>41101</v>
      </c>
      <c r="B168">
        <v>114.18</v>
      </c>
      <c r="C168">
        <v>-80.209999999999894</v>
      </c>
      <c r="D168">
        <v>-81.55</v>
      </c>
    </row>
    <row r="169" spans="1:4" x14ac:dyDescent="0.3">
      <c r="A169" s="2">
        <v>41198</v>
      </c>
      <c r="B169">
        <v>113.64</v>
      </c>
      <c r="C169">
        <v>-79.67</v>
      </c>
      <c r="D169">
        <v>-81.010000000000005</v>
      </c>
    </row>
    <row r="170" spans="1:4" x14ac:dyDescent="0.3">
      <c r="A170" s="2">
        <v>41283</v>
      </c>
      <c r="B170">
        <v>113.82</v>
      </c>
      <c r="C170">
        <v>-79.849999999999895</v>
      </c>
      <c r="D170">
        <v>-81.19</v>
      </c>
    </row>
    <row r="171" spans="1:4" x14ac:dyDescent="0.3">
      <c r="A171" s="2">
        <v>41380</v>
      </c>
      <c r="B171">
        <v>113.34</v>
      </c>
      <c r="C171">
        <v>-79.37</v>
      </c>
      <c r="D171">
        <v>-80.709999999999894</v>
      </c>
    </row>
    <row r="172" spans="1:4" x14ac:dyDescent="0.3">
      <c r="A172" s="2">
        <v>41478</v>
      </c>
      <c r="B172">
        <v>113.21</v>
      </c>
      <c r="C172">
        <v>-79.239999999999895</v>
      </c>
      <c r="D172">
        <v>-80.58</v>
      </c>
    </row>
    <row r="173" spans="1:4" x14ac:dyDescent="0.3">
      <c r="A173" s="2">
        <v>41597</v>
      </c>
      <c r="B173">
        <v>113.03</v>
      </c>
      <c r="C173">
        <v>-79.06</v>
      </c>
      <c r="D173">
        <v>-80.400000000000006</v>
      </c>
    </row>
    <row r="174" spans="1:4" x14ac:dyDescent="0.3">
      <c r="A174" s="2">
        <v>41681</v>
      </c>
      <c r="B174">
        <v>112.39</v>
      </c>
      <c r="C174">
        <v>-78.42</v>
      </c>
      <c r="D174">
        <v>-79.760000000000005</v>
      </c>
    </row>
    <row r="175" spans="1:4" x14ac:dyDescent="0.3">
      <c r="A175" s="2">
        <v>41751</v>
      </c>
      <c r="B175">
        <v>112.2</v>
      </c>
      <c r="C175">
        <v>-78.23</v>
      </c>
      <c r="D175">
        <v>-79.569999999999894</v>
      </c>
    </row>
    <row r="176" spans="1:4" x14ac:dyDescent="0.3">
      <c r="A176" s="2">
        <v>41835</v>
      </c>
      <c r="B176">
        <v>112.31</v>
      </c>
      <c r="C176">
        <v>-78.34</v>
      </c>
      <c r="D176">
        <v>-79.680000000000007</v>
      </c>
    </row>
    <row r="177" spans="1:4" x14ac:dyDescent="0.3">
      <c r="A177" s="2">
        <v>41933</v>
      </c>
      <c r="B177">
        <v>112.23</v>
      </c>
      <c r="C177">
        <v>-78.260000000000005</v>
      </c>
      <c r="D177">
        <v>-79.599999999999895</v>
      </c>
    </row>
    <row r="178" spans="1:4" x14ac:dyDescent="0.3">
      <c r="A178" s="2">
        <v>42045</v>
      </c>
      <c r="B178">
        <v>112.02</v>
      </c>
      <c r="C178">
        <v>-78.05</v>
      </c>
      <c r="D178">
        <v>-79.39</v>
      </c>
    </row>
    <row r="179" spans="1:4" x14ac:dyDescent="0.3">
      <c r="A179" s="2">
        <v>42122</v>
      </c>
      <c r="B179">
        <v>111.93</v>
      </c>
      <c r="C179">
        <v>-77.959999999999894</v>
      </c>
      <c r="D179">
        <v>-79.3</v>
      </c>
    </row>
    <row r="180" spans="1:4" x14ac:dyDescent="0.3">
      <c r="A180" s="2">
        <v>42206</v>
      </c>
      <c r="B180">
        <v>111.96</v>
      </c>
      <c r="C180">
        <v>-77.989999999999895</v>
      </c>
      <c r="D180">
        <v>-79.33</v>
      </c>
    </row>
    <row r="181" spans="1:4" x14ac:dyDescent="0.3">
      <c r="A181" s="2">
        <v>42304</v>
      </c>
      <c r="B181">
        <v>112.14</v>
      </c>
      <c r="C181">
        <v>-78.17</v>
      </c>
      <c r="D181">
        <v>-79.510000000000005</v>
      </c>
    </row>
    <row r="182" spans="1:4" x14ac:dyDescent="0.3">
      <c r="A182" s="2">
        <v>42431</v>
      </c>
      <c r="B182">
        <v>110.71</v>
      </c>
      <c r="C182">
        <v>-76.739999999999895</v>
      </c>
      <c r="D182">
        <v>-78.08</v>
      </c>
    </row>
    <row r="183" spans="1:4" x14ac:dyDescent="0.3">
      <c r="A183" s="2">
        <v>42509</v>
      </c>
      <c r="B183">
        <v>110.31</v>
      </c>
      <c r="C183">
        <v>-76.34</v>
      </c>
      <c r="D183">
        <v>-77.680000000000007</v>
      </c>
    </row>
    <row r="184" spans="1:4" x14ac:dyDescent="0.3">
      <c r="A184" s="2">
        <v>42599</v>
      </c>
      <c r="B184">
        <v>110.02</v>
      </c>
      <c r="C184">
        <v>-76.05</v>
      </c>
      <c r="D184">
        <v>-77.39</v>
      </c>
    </row>
    <row r="185" spans="1:4" x14ac:dyDescent="0.3">
      <c r="A185" s="2">
        <v>42668</v>
      </c>
      <c r="B185">
        <v>110.18</v>
      </c>
      <c r="C185">
        <v>-76.209999999999894</v>
      </c>
      <c r="D185">
        <v>-77.55</v>
      </c>
    </row>
    <row r="186" spans="1:4" x14ac:dyDescent="0.3">
      <c r="A186" s="2">
        <v>42900</v>
      </c>
      <c r="B186">
        <v>109.49</v>
      </c>
      <c r="C186">
        <v>-75.52</v>
      </c>
      <c r="D186">
        <v>-76.86</v>
      </c>
    </row>
    <row r="187" spans="1:4" x14ac:dyDescent="0.3">
      <c r="A187" s="2">
        <v>42951</v>
      </c>
      <c r="B187">
        <v>111.21</v>
      </c>
      <c r="C187">
        <v>-77.239999999999895</v>
      </c>
      <c r="D187">
        <v>-78.58</v>
      </c>
    </row>
    <row r="188" spans="1:4" x14ac:dyDescent="0.3">
      <c r="A188" s="2">
        <v>43042</v>
      </c>
      <c r="B188">
        <v>109.75</v>
      </c>
      <c r="C188">
        <v>-75.78</v>
      </c>
      <c r="D188">
        <v>-77.12</v>
      </c>
    </row>
    <row r="189" spans="1:4" x14ac:dyDescent="0.3">
      <c r="A189" s="2">
        <v>43145</v>
      </c>
      <c r="B189">
        <v>109.6</v>
      </c>
      <c r="C189">
        <v>-75.63</v>
      </c>
      <c r="D189">
        <v>-76.97</v>
      </c>
    </row>
    <row r="190" spans="1:4" x14ac:dyDescent="0.3">
      <c r="A190" s="2">
        <v>43207</v>
      </c>
      <c r="B190">
        <v>109.2</v>
      </c>
      <c r="C190">
        <v>-75.23</v>
      </c>
      <c r="D190">
        <v>-76.569999999999894</v>
      </c>
    </row>
    <row r="191" spans="1:4" x14ac:dyDescent="0.3">
      <c r="A191" s="2">
        <v>43340</v>
      </c>
      <c r="B191">
        <v>109.39</v>
      </c>
      <c r="C191">
        <v>-75.42</v>
      </c>
      <c r="D191">
        <v>-76.760000000000005</v>
      </c>
    </row>
    <row r="192" spans="1:4" x14ac:dyDescent="0.3">
      <c r="A192" s="2">
        <v>43420</v>
      </c>
      <c r="B192">
        <v>109.08</v>
      </c>
      <c r="C192">
        <v>-75.11</v>
      </c>
      <c r="D192">
        <v>-76.45</v>
      </c>
    </row>
    <row r="193" spans="1:4" x14ac:dyDescent="0.3">
      <c r="A193" s="2">
        <v>43566</v>
      </c>
      <c r="B193">
        <v>108.83</v>
      </c>
      <c r="C193">
        <v>-74.86</v>
      </c>
      <c r="D193">
        <v>-76.2</v>
      </c>
    </row>
    <row r="194" spans="1:4" x14ac:dyDescent="0.3">
      <c r="A194" s="2">
        <v>43662</v>
      </c>
      <c r="B194">
        <v>109</v>
      </c>
      <c r="C194">
        <v>-75.03</v>
      </c>
      <c r="D194">
        <v>-76.37</v>
      </c>
    </row>
    <row r="195" spans="1:4" x14ac:dyDescent="0.3">
      <c r="A195" s="2">
        <v>43776</v>
      </c>
      <c r="B195">
        <v>109.25</v>
      </c>
      <c r="C195">
        <v>-75.28</v>
      </c>
      <c r="D195">
        <v>-76.62</v>
      </c>
    </row>
    <row r="196" spans="1:4" x14ac:dyDescent="0.3">
      <c r="A196" s="2">
        <v>43864</v>
      </c>
      <c r="B196">
        <v>108.8</v>
      </c>
      <c r="C196">
        <v>-74.83</v>
      </c>
      <c r="D196">
        <v>-76.17</v>
      </c>
    </row>
    <row r="197" spans="1:4" x14ac:dyDescent="0.3">
      <c r="A197" s="2">
        <v>44175</v>
      </c>
      <c r="B197">
        <v>108.25</v>
      </c>
      <c r="C197">
        <v>-74.28</v>
      </c>
      <c r="D197">
        <v>-75.62</v>
      </c>
    </row>
    <row r="198" spans="1:4" x14ac:dyDescent="0.3">
      <c r="A198" s="2">
        <v>44281</v>
      </c>
      <c r="B198">
        <v>107.99</v>
      </c>
      <c r="C198">
        <v>-74.02</v>
      </c>
      <c r="D198">
        <v>-75.36</v>
      </c>
    </row>
    <row r="199" spans="1:4" x14ac:dyDescent="0.3">
      <c r="A199" s="2">
        <v>44424</v>
      </c>
      <c r="B199">
        <v>108.35</v>
      </c>
      <c r="C199">
        <v>-74.38</v>
      </c>
      <c r="D199">
        <v>-75.72</v>
      </c>
    </row>
    <row r="200" spans="1:4" x14ac:dyDescent="0.3">
      <c r="A200" s="2">
        <v>44510</v>
      </c>
      <c r="B200">
        <v>109</v>
      </c>
      <c r="C200">
        <v>-75.03</v>
      </c>
      <c r="D200">
        <v>-76.37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64AD01-5B52-483A-B98B-1C90475CE830}">
  <dimension ref="A1:O152"/>
  <sheetViews>
    <sheetView topLeftCell="H1" workbookViewId="0">
      <selection activeCell="M5" sqref="M5"/>
    </sheetView>
  </sheetViews>
  <sheetFormatPr defaultRowHeight="14.4" x14ac:dyDescent="0.3"/>
  <cols>
    <col min="1" max="1" width="10.5546875" bestFit="1" customWidth="1"/>
  </cols>
  <sheetData>
    <row r="1" spans="1:15" s="1" customFormat="1" x14ac:dyDescent="0.3">
      <c r="A1" s="1" t="s">
        <v>0</v>
      </c>
      <c r="B1" s="1" t="s">
        <v>1</v>
      </c>
      <c r="C1" s="1" t="s">
        <v>2</v>
      </c>
      <c r="D1" s="1" t="s">
        <v>3</v>
      </c>
    </row>
    <row r="2" spans="1:15" x14ac:dyDescent="0.3">
      <c r="A2" s="2">
        <v>31715</v>
      </c>
      <c r="B2">
        <v>21.5</v>
      </c>
      <c r="C2">
        <v>12.76</v>
      </c>
      <c r="D2">
        <v>11.42</v>
      </c>
      <c r="F2">
        <v>3288</v>
      </c>
      <c r="G2">
        <v>29.496601104736001</v>
      </c>
      <c r="H2" s="2">
        <v>1</v>
      </c>
      <c r="I2">
        <f>IFERROR(VLOOKUP(H2,$A$2:$D$542,4,FALSE),IFERROR(VLOOKUP(H2,$A$2:$D$542,4),0))</f>
        <v>0</v>
      </c>
      <c r="K2">
        <f>MAX(D:D)</f>
        <v>11.42</v>
      </c>
    </row>
    <row r="3" spans="1:15" x14ac:dyDescent="0.3">
      <c r="A3" s="2">
        <v>31945</v>
      </c>
      <c r="B3">
        <v>21.55</v>
      </c>
      <c r="C3">
        <v>12.71</v>
      </c>
      <c r="D3">
        <v>11.37</v>
      </c>
      <c r="F3">
        <v>10958</v>
      </c>
      <c r="G3">
        <v>29.211183547973999</v>
      </c>
      <c r="H3" s="2">
        <f>$H$2+F3-$F$2+1</f>
        <v>7672</v>
      </c>
      <c r="I3">
        <f>IFERROR(VLOOKUP(H3,A:D,4,FALSE),IFERROR(VLOOKUP(H3,A:D,4),0))</f>
        <v>0</v>
      </c>
      <c r="K3">
        <f>MIN(D:D)</f>
        <v>-7.97</v>
      </c>
    </row>
    <row r="4" spans="1:15" x14ac:dyDescent="0.3">
      <c r="A4" s="2">
        <v>32022</v>
      </c>
      <c r="B4">
        <v>22.11</v>
      </c>
      <c r="C4">
        <v>12.15</v>
      </c>
      <c r="D4">
        <v>10.81</v>
      </c>
      <c r="F4">
        <v>17897</v>
      </c>
      <c r="G4">
        <v>28.687856674193998</v>
      </c>
      <c r="H4" s="2">
        <f t="shared" ref="H4:H67" si="0">$H$2+F4-$F$2+1</f>
        <v>14611</v>
      </c>
      <c r="I4">
        <f t="shared" ref="I4:I67" si="1">IFERROR(VLOOKUP(H4,A:D,4,FALSE),IFERROR(VLOOKUP(H4,A:D,4),0))</f>
        <v>0</v>
      </c>
      <c r="L4" t="s">
        <v>9</v>
      </c>
      <c r="M4" t="s">
        <v>10</v>
      </c>
      <c r="N4" t="s">
        <v>11</v>
      </c>
      <c r="O4" t="s">
        <v>12</v>
      </c>
    </row>
    <row r="5" spans="1:15" x14ac:dyDescent="0.3">
      <c r="A5" s="2">
        <v>32081</v>
      </c>
      <c r="B5">
        <v>22.07</v>
      </c>
      <c r="C5">
        <v>12.19</v>
      </c>
      <c r="D5">
        <v>10.85</v>
      </c>
      <c r="F5">
        <v>20089</v>
      </c>
      <c r="G5">
        <v>28.466222763062</v>
      </c>
      <c r="H5" s="2">
        <f t="shared" si="0"/>
        <v>16803</v>
      </c>
      <c r="I5">
        <f t="shared" si="1"/>
        <v>0</v>
      </c>
      <c r="K5">
        <f>CORREL(G17:G51,I17:I51)^2</f>
        <v>0.97994184243221016</v>
      </c>
      <c r="L5">
        <f>1-(SUM(J10:J51)/SUM(K10:K51))</f>
        <v>0.49629519612969153</v>
      </c>
      <c r="M5">
        <f>SUM(L10:L51)*100/SUM(I10:I51)</f>
        <v>-1259.1473365911615</v>
      </c>
      <c r="N5">
        <f>SQRT(SUM(J10:J51))/COUNT(J10:J51)</f>
        <v>1.8552137906112132</v>
      </c>
      <c r="O5">
        <f>N5/_xlfn.STDEV.S(I17:I51)</f>
        <v>0.31071227798068862</v>
      </c>
    </row>
    <row r="6" spans="1:15" x14ac:dyDescent="0.3">
      <c r="A6" s="2">
        <v>32086</v>
      </c>
      <c r="B6">
        <v>22.01</v>
      </c>
      <c r="C6">
        <v>12.25</v>
      </c>
      <c r="D6">
        <v>10.91</v>
      </c>
      <c r="F6">
        <v>22646</v>
      </c>
      <c r="G6">
        <v>28.115715026855</v>
      </c>
      <c r="H6" s="2">
        <f t="shared" si="0"/>
        <v>19360</v>
      </c>
      <c r="I6">
        <f t="shared" si="1"/>
        <v>0</v>
      </c>
    </row>
    <row r="7" spans="1:15" x14ac:dyDescent="0.3">
      <c r="A7" s="2">
        <v>32091</v>
      </c>
      <c r="B7">
        <v>22.07</v>
      </c>
      <c r="C7">
        <v>12.19</v>
      </c>
      <c r="D7">
        <v>10.85</v>
      </c>
      <c r="F7">
        <v>24472</v>
      </c>
      <c r="G7">
        <v>27.759708404541001</v>
      </c>
      <c r="H7" s="2">
        <f t="shared" si="0"/>
        <v>21186</v>
      </c>
      <c r="I7">
        <f t="shared" si="1"/>
        <v>0</v>
      </c>
    </row>
    <row r="8" spans="1:15" x14ac:dyDescent="0.3">
      <c r="A8" s="2">
        <v>32096</v>
      </c>
      <c r="B8">
        <v>22.09</v>
      </c>
      <c r="C8">
        <v>12.17</v>
      </c>
      <c r="D8">
        <v>10.83</v>
      </c>
      <c r="F8">
        <v>27029</v>
      </c>
      <c r="G8">
        <v>27.009172439575</v>
      </c>
      <c r="H8" s="2">
        <f t="shared" si="0"/>
        <v>23743</v>
      </c>
      <c r="I8">
        <f t="shared" si="1"/>
        <v>0</v>
      </c>
    </row>
    <row r="9" spans="1:15" x14ac:dyDescent="0.3">
      <c r="A9" s="2">
        <v>32101</v>
      </c>
      <c r="B9">
        <v>22.08</v>
      </c>
      <c r="C9">
        <v>12.18</v>
      </c>
      <c r="D9">
        <v>10.84</v>
      </c>
      <c r="F9">
        <v>28124</v>
      </c>
      <c r="G9">
        <v>26.575450897216999</v>
      </c>
      <c r="H9" s="2">
        <f t="shared" si="0"/>
        <v>24838</v>
      </c>
      <c r="I9">
        <f t="shared" si="1"/>
        <v>0</v>
      </c>
    </row>
    <row r="10" spans="1:15" x14ac:dyDescent="0.3">
      <c r="A10" s="2">
        <v>32106</v>
      </c>
      <c r="B10">
        <v>22.1</v>
      </c>
      <c r="C10">
        <v>12.16</v>
      </c>
      <c r="D10">
        <v>10.82</v>
      </c>
      <c r="F10">
        <v>29951</v>
      </c>
      <c r="G10">
        <v>25.627346038818001</v>
      </c>
      <c r="H10" s="2">
        <f t="shared" si="0"/>
        <v>26665</v>
      </c>
      <c r="I10">
        <f t="shared" si="1"/>
        <v>0</v>
      </c>
    </row>
    <row r="11" spans="1:15" x14ac:dyDescent="0.3">
      <c r="A11" s="2">
        <v>32111</v>
      </c>
      <c r="B11">
        <v>21.96</v>
      </c>
      <c r="C11">
        <v>12.3</v>
      </c>
      <c r="D11">
        <v>10.96</v>
      </c>
      <c r="F11">
        <v>31777</v>
      </c>
      <c r="G11">
        <v>24.350442886353001</v>
      </c>
      <c r="H11" s="2">
        <f t="shared" si="0"/>
        <v>28491</v>
      </c>
      <c r="I11">
        <f t="shared" si="1"/>
        <v>0</v>
      </c>
    </row>
    <row r="12" spans="1:15" x14ac:dyDescent="0.3">
      <c r="A12" s="2">
        <v>32116</v>
      </c>
      <c r="B12">
        <v>21.91</v>
      </c>
      <c r="C12">
        <v>12.35</v>
      </c>
      <c r="D12">
        <v>11.01</v>
      </c>
      <c r="F12">
        <v>33238</v>
      </c>
      <c r="G12">
        <v>23.05676651001</v>
      </c>
      <c r="H12" s="2">
        <f t="shared" si="0"/>
        <v>29952</v>
      </c>
      <c r="I12">
        <f t="shared" si="1"/>
        <v>0</v>
      </c>
    </row>
    <row r="13" spans="1:15" x14ac:dyDescent="0.3">
      <c r="A13" s="2">
        <v>32121</v>
      </c>
      <c r="B13">
        <v>21.97</v>
      </c>
      <c r="C13">
        <v>12.29</v>
      </c>
      <c r="D13">
        <v>10.95</v>
      </c>
      <c r="F13">
        <v>33603</v>
      </c>
      <c r="G13">
        <v>22.696674346923999</v>
      </c>
      <c r="H13" s="2">
        <f t="shared" si="0"/>
        <v>30317</v>
      </c>
      <c r="I13">
        <f t="shared" si="1"/>
        <v>0</v>
      </c>
    </row>
    <row r="14" spans="1:15" x14ac:dyDescent="0.3">
      <c r="A14" s="2">
        <v>32126</v>
      </c>
      <c r="B14">
        <v>21.94</v>
      </c>
      <c r="C14">
        <v>12.32</v>
      </c>
      <c r="D14">
        <v>10.98</v>
      </c>
      <c r="F14">
        <v>33968</v>
      </c>
      <c r="G14">
        <v>22.320171356201001</v>
      </c>
      <c r="H14" s="2">
        <f t="shared" si="0"/>
        <v>30682</v>
      </c>
      <c r="I14">
        <f t="shared" si="1"/>
        <v>0</v>
      </c>
    </row>
    <row r="15" spans="1:15" x14ac:dyDescent="0.3">
      <c r="A15" s="2">
        <v>32131</v>
      </c>
      <c r="B15">
        <v>21.94</v>
      </c>
      <c r="C15">
        <v>12.32</v>
      </c>
      <c r="D15">
        <v>10.98</v>
      </c>
      <c r="F15">
        <v>34334</v>
      </c>
      <c r="G15">
        <v>21.926240921021002</v>
      </c>
      <c r="H15" s="2">
        <f t="shared" si="0"/>
        <v>31048</v>
      </c>
      <c r="I15">
        <f t="shared" si="1"/>
        <v>0</v>
      </c>
    </row>
    <row r="16" spans="1:15" x14ac:dyDescent="0.3">
      <c r="A16" s="2">
        <v>32136</v>
      </c>
      <c r="B16">
        <v>21.94</v>
      </c>
      <c r="C16">
        <v>12.32</v>
      </c>
      <c r="D16">
        <v>10.98</v>
      </c>
      <c r="F16">
        <v>34699</v>
      </c>
      <c r="G16">
        <v>21.517314910888999</v>
      </c>
      <c r="H16" s="2">
        <f t="shared" si="0"/>
        <v>31413</v>
      </c>
      <c r="I16">
        <f t="shared" si="1"/>
        <v>0</v>
      </c>
    </row>
    <row r="17" spans="1:12" x14ac:dyDescent="0.3">
      <c r="A17" s="2">
        <v>32142</v>
      </c>
      <c r="B17">
        <v>21.9</v>
      </c>
      <c r="C17">
        <v>12.36</v>
      </c>
      <c r="D17">
        <v>11.02</v>
      </c>
      <c r="F17">
        <v>35064</v>
      </c>
      <c r="G17">
        <v>21.092741012573001</v>
      </c>
      <c r="H17" s="2">
        <f t="shared" si="0"/>
        <v>31778</v>
      </c>
      <c r="I17">
        <f t="shared" si="1"/>
        <v>11.42</v>
      </c>
      <c r="J17">
        <f>(I17-G17)^2</f>
        <v>93.561918696311764</v>
      </c>
      <c r="K17">
        <f>(I$17-AVERAGE($I17:I$51))^2</f>
        <v>111.32058644897961</v>
      </c>
      <c r="L17">
        <f>(I17-G17)</f>
        <v>-9.6727410125730007</v>
      </c>
    </row>
    <row r="18" spans="1:12" x14ac:dyDescent="0.3">
      <c r="A18" s="2">
        <v>32147</v>
      </c>
      <c r="B18">
        <v>21.87</v>
      </c>
      <c r="C18">
        <v>12.39</v>
      </c>
      <c r="D18">
        <v>11.05</v>
      </c>
      <c r="F18">
        <v>35429</v>
      </c>
      <c r="G18">
        <v>20.652956008911001</v>
      </c>
      <c r="H18" s="2">
        <f t="shared" si="0"/>
        <v>32143</v>
      </c>
      <c r="I18">
        <f t="shared" si="1"/>
        <v>11.02</v>
      </c>
      <c r="J18">
        <f t="shared" ref="J18:J81" si="2">(I18-G18)^2</f>
        <v>92.793841469614577</v>
      </c>
      <c r="K18">
        <f>(I$17-AVERAGE($I18:I$51))^2</f>
        <v>117.96515432525952</v>
      </c>
      <c r="L18">
        <f t="shared" ref="L18:L81" si="3">(I18-G18)</f>
        <v>-9.6329560089110018</v>
      </c>
    </row>
    <row r="19" spans="1:12" x14ac:dyDescent="0.3">
      <c r="A19" s="2">
        <v>32152</v>
      </c>
      <c r="B19">
        <v>21.82</v>
      </c>
      <c r="C19">
        <v>12.44</v>
      </c>
      <c r="D19">
        <v>11.1</v>
      </c>
      <c r="F19">
        <v>35795</v>
      </c>
      <c r="G19">
        <v>20.197071075438998</v>
      </c>
      <c r="H19" s="2">
        <f t="shared" si="0"/>
        <v>32509</v>
      </c>
      <c r="I19">
        <f t="shared" si="1"/>
        <v>9.99</v>
      </c>
      <c r="J19">
        <f t="shared" si="2"/>
        <v>104.18429993906342</v>
      </c>
      <c r="K19">
        <f>(I$17-AVERAGE($I19:I$51))^2</f>
        <v>124.95174876033057</v>
      </c>
      <c r="L19">
        <f t="shared" si="3"/>
        <v>-10.207071075438998</v>
      </c>
    </row>
    <row r="20" spans="1:12" x14ac:dyDescent="0.3">
      <c r="A20" s="2">
        <v>32157</v>
      </c>
      <c r="B20">
        <v>21.85</v>
      </c>
      <c r="C20">
        <v>12.41</v>
      </c>
      <c r="D20">
        <v>11.07</v>
      </c>
      <c r="F20">
        <v>36160</v>
      </c>
      <c r="G20">
        <v>19.727956771851002</v>
      </c>
      <c r="H20" s="2">
        <f t="shared" si="0"/>
        <v>32874</v>
      </c>
      <c r="I20">
        <f t="shared" si="1"/>
        <v>9.99</v>
      </c>
      <c r="J20">
        <f t="shared" si="2"/>
        <v>94.82780209043878</v>
      </c>
      <c r="K20">
        <f>(I$17-AVERAGE($I20:I$51))^2</f>
        <v>131.85498291015625</v>
      </c>
      <c r="L20">
        <f t="shared" si="3"/>
        <v>-9.7379567718510014</v>
      </c>
    </row>
    <row r="21" spans="1:12" x14ac:dyDescent="0.3">
      <c r="A21" s="2">
        <v>32162</v>
      </c>
      <c r="B21">
        <v>21.84</v>
      </c>
      <c r="C21">
        <v>12.42</v>
      </c>
      <c r="D21">
        <v>11.08</v>
      </c>
      <c r="F21">
        <v>36525</v>
      </c>
      <c r="G21">
        <v>19.244882583618001</v>
      </c>
      <c r="H21" s="2">
        <f t="shared" si="0"/>
        <v>33239</v>
      </c>
      <c r="I21">
        <f t="shared" si="1"/>
        <v>8.76</v>
      </c>
      <c r="J21">
        <f t="shared" si="2"/>
        <v>109.93276279225609</v>
      </c>
      <c r="K21">
        <f>(I$17-AVERAGE($I21:I$51))^2</f>
        <v>139.40753423517168</v>
      </c>
      <c r="L21">
        <f t="shared" si="3"/>
        <v>-10.484882583618001</v>
      </c>
    </row>
    <row r="22" spans="1:12" x14ac:dyDescent="0.3">
      <c r="A22" s="2">
        <v>32167</v>
      </c>
      <c r="B22">
        <v>21.84</v>
      </c>
      <c r="C22">
        <v>12.42</v>
      </c>
      <c r="D22">
        <v>11.08</v>
      </c>
      <c r="F22">
        <v>36890</v>
      </c>
      <c r="G22">
        <v>18.748600006103999</v>
      </c>
      <c r="H22" s="2">
        <f t="shared" si="0"/>
        <v>33604</v>
      </c>
      <c r="I22">
        <f t="shared" si="1"/>
        <v>8.42</v>
      </c>
      <c r="J22">
        <f t="shared" si="2"/>
        <v>106.67997808609152</v>
      </c>
      <c r="K22">
        <f>(I$17-AVERAGE($I22:I$51))^2</f>
        <v>146.70054400000001</v>
      </c>
      <c r="L22">
        <f t="shared" si="3"/>
        <v>-10.328600006103999</v>
      </c>
    </row>
    <row r="23" spans="1:12" x14ac:dyDescent="0.3">
      <c r="A23" s="2">
        <v>32173</v>
      </c>
      <c r="B23">
        <v>21.94</v>
      </c>
      <c r="C23">
        <v>12.32</v>
      </c>
      <c r="D23">
        <v>10.98</v>
      </c>
      <c r="F23">
        <v>37256</v>
      </c>
      <c r="G23">
        <v>18.238554000853998</v>
      </c>
      <c r="H23" s="2">
        <f t="shared" si="0"/>
        <v>33970</v>
      </c>
      <c r="I23">
        <f t="shared" si="1"/>
        <v>7.81</v>
      </c>
      <c r="J23">
        <f t="shared" si="2"/>
        <v>108.75473854872796</v>
      </c>
      <c r="K23">
        <f>(I$17-AVERAGE($I23:I$51))^2</f>
        <v>154.41061783590962</v>
      </c>
      <c r="L23">
        <f t="shared" si="3"/>
        <v>-10.428554000854</v>
      </c>
    </row>
    <row r="24" spans="1:12" x14ac:dyDescent="0.3">
      <c r="A24" s="2">
        <v>32178</v>
      </c>
      <c r="B24">
        <v>21.89</v>
      </c>
      <c r="C24">
        <v>12.37</v>
      </c>
      <c r="D24">
        <v>11.03</v>
      </c>
      <c r="F24">
        <v>37621</v>
      </c>
      <c r="G24">
        <v>17.718318939208999</v>
      </c>
      <c r="H24" s="2">
        <f t="shared" si="0"/>
        <v>34335</v>
      </c>
      <c r="I24">
        <f t="shared" si="1"/>
        <v>6.41</v>
      </c>
      <c r="J24">
        <f t="shared" si="2"/>
        <v>127.87807723087293</v>
      </c>
      <c r="K24">
        <f>(I$17-AVERAGE($I24:I$51))^2</f>
        <v>162.33490114795919</v>
      </c>
      <c r="L24">
        <f t="shared" si="3"/>
        <v>-11.308318939208998</v>
      </c>
    </row>
    <row r="25" spans="1:12" x14ac:dyDescent="0.3">
      <c r="A25" s="2">
        <v>32182</v>
      </c>
      <c r="B25">
        <v>21.85</v>
      </c>
      <c r="C25">
        <v>12.41</v>
      </c>
      <c r="D25">
        <v>11.07</v>
      </c>
      <c r="F25">
        <v>37986</v>
      </c>
      <c r="G25">
        <v>17.187210083008001</v>
      </c>
      <c r="H25" s="2">
        <f t="shared" si="0"/>
        <v>34700</v>
      </c>
      <c r="I25">
        <f t="shared" si="1"/>
        <v>6.21</v>
      </c>
      <c r="J25">
        <f t="shared" si="2"/>
        <v>120.4991412064925</v>
      </c>
      <c r="K25">
        <f>(I$17-AVERAGE($I25:I$51))^2</f>
        <v>169.71334375857339</v>
      </c>
      <c r="L25">
        <f t="shared" si="3"/>
        <v>-10.977210083008</v>
      </c>
    </row>
    <row r="26" spans="1:12" x14ac:dyDescent="0.3">
      <c r="A26" s="2">
        <v>32443</v>
      </c>
      <c r="B26">
        <v>22.93</v>
      </c>
      <c r="C26">
        <v>11.33</v>
      </c>
      <c r="D26">
        <v>9.99</v>
      </c>
      <c r="F26">
        <v>38351</v>
      </c>
      <c r="G26">
        <v>16.645946502686002</v>
      </c>
      <c r="H26" s="2">
        <f t="shared" si="0"/>
        <v>35065</v>
      </c>
      <c r="I26">
        <f t="shared" si="1"/>
        <v>4.83</v>
      </c>
      <c r="J26">
        <f t="shared" si="2"/>
        <v>139.61659175433755</v>
      </c>
      <c r="K26">
        <f>(I$17-AVERAGE($I26:I$51))^2</f>
        <v>177.6376344674556</v>
      </c>
      <c r="L26">
        <f t="shared" si="3"/>
        <v>-11.815946502686002</v>
      </c>
    </row>
    <row r="27" spans="1:12" x14ac:dyDescent="0.3">
      <c r="A27" s="2">
        <v>32512</v>
      </c>
      <c r="B27">
        <v>22.8</v>
      </c>
      <c r="C27">
        <v>11.46</v>
      </c>
      <c r="D27">
        <v>10.1199999999999</v>
      </c>
      <c r="F27">
        <v>38717</v>
      </c>
      <c r="G27">
        <v>16.093729019165</v>
      </c>
      <c r="H27" s="2">
        <f t="shared" si="0"/>
        <v>35431</v>
      </c>
      <c r="I27">
        <f t="shared" si="1"/>
        <v>4.9400000000000004</v>
      </c>
      <c r="J27">
        <f t="shared" si="2"/>
        <v>124.4056710329634</v>
      </c>
      <c r="K27">
        <f>(I$17-AVERAGE($I27:I$51))^2</f>
        <v>184.89472576</v>
      </c>
      <c r="L27">
        <f t="shared" si="3"/>
        <v>-11.153729019164999</v>
      </c>
    </row>
    <row r="28" spans="1:12" x14ac:dyDescent="0.3">
      <c r="A28" s="2">
        <v>32587</v>
      </c>
      <c r="B28">
        <v>22.55</v>
      </c>
      <c r="C28">
        <v>11.71</v>
      </c>
      <c r="D28">
        <v>10.37</v>
      </c>
      <c r="F28">
        <v>39082</v>
      </c>
      <c r="G28">
        <v>15.534278869629</v>
      </c>
      <c r="H28" s="2">
        <f t="shared" si="0"/>
        <v>35796</v>
      </c>
      <c r="I28">
        <f t="shared" si="1"/>
        <v>4.1399999999999899</v>
      </c>
      <c r="J28">
        <f t="shared" si="2"/>
        <v>129.82959095887415</v>
      </c>
      <c r="K28">
        <f>(I$17-AVERAGE($I28:I$51))^2</f>
        <v>193.04786736111112</v>
      </c>
      <c r="L28">
        <f t="shared" si="3"/>
        <v>-11.39427886962901</v>
      </c>
    </row>
    <row r="29" spans="1:12" x14ac:dyDescent="0.3">
      <c r="A29" s="2">
        <v>32678</v>
      </c>
      <c r="B29">
        <v>22.85</v>
      </c>
      <c r="C29">
        <v>11.41</v>
      </c>
      <c r="D29">
        <v>10.07</v>
      </c>
      <c r="F29">
        <v>39447</v>
      </c>
      <c r="G29">
        <v>14.966806411743001</v>
      </c>
      <c r="H29" s="2">
        <f t="shared" si="0"/>
        <v>36161</v>
      </c>
      <c r="I29">
        <f t="shared" si="1"/>
        <v>3.4</v>
      </c>
      <c r="J29">
        <f t="shared" si="2"/>
        <v>133.79101056673898</v>
      </c>
      <c r="K29">
        <f>(I$17-AVERAGE($I29:I$51))^2</f>
        <v>201.12172476370512</v>
      </c>
      <c r="L29">
        <f t="shared" si="3"/>
        <v>-11.566806411743</v>
      </c>
    </row>
    <row r="30" spans="1:12" x14ac:dyDescent="0.3">
      <c r="A30" s="2">
        <v>32769</v>
      </c>
      <c r="B30">
        <v>23.01</v>
      </c>
      <c r="C30">
        <v>11.25</v>
      </c>
      <c r="D30">
        <v>9.91</v>
      </c>
      <c r="F30">
        <v>39812</v>
      </c>
      <c r="G30">
        <v>14.392018318176</v>
      </c>
      <c r="H30" s="2">
        <f t="shared" si="0"/>
        <v>36526</v>
      </c>
      <c r="I30">
        <f t="shared" si="1"/>
        <v>2.68</v>
      </c>
      <c r="J30">
        <f t="shared" si="2"/>
        <v>137.17137308529018</v>
      </c>
      <c r="K30">
        <f>(I$17-AVERAGE($I30:I$51))^2</f>
        <v>209.14418512396691</v>
      </c>
      <c r="L30">
        <f t="shared" si="3"/>
        <v>-11.712018318176</v>
      </c>
    </row>
    <row r="31" spans="1:12" x14ac:dyDescent="0.3">
      <c r="A31" s="2">
        <v>32847</v>
      </c>
      <c r="B31">
        <v>22.93</v>
      </c>
      <c r="C31">
        <v>11.33</v>
      </c>
      <c r="D31">
        <v>9.99</v>
      </c>
      <c r="F31">
        <v>40178</v>
      </c>
      <c r="G31">
        <v>13.809057235718001</v>
      </c>
      <c r="H31" s="2">
        <f t="shared" si="0"/>
        <v>36892</v>
      </c>
      <c r="I31">
        <f t="shared" si="1"/>
        <v>1.92</v>
      </c>
      <c r="J31">
        <f t="shared" si="2"/>
        <v>141.34968195417855</v>
      </c>
      <c r="K31">
        <f>(I$17-AVERAGE($I31:I$51))^2</f>
        <v>217.09917551020411</v>
      </c>
      <c r="L31">
        <f t="shared" si="3"/>
        <v>-11.889057235718001</v>
      </c>
    </row>
    <row r="32" spans="1:12" x14ac:dyDescent="0.3">
      <c r="A32" s="2">
        <v>32945</v>
      </c>
      <c r="B32">
        <v>23.14</v>
      </c>
      <c r="C32">
        <v>11.12</v>
      </c>
      <c r="D32">
        <v>9.7799999999999905</v>
      </c>
      <c r="F32">
        <v>40543</v>
      </c>
      <c r="G32">
        <v>13.221961021423001</v>
      </c>
      <c r="H32" s="2">
        <f t="shared" si="0"/>
        <v>37257</v>
      </c>
      <c r="I32">
        <f t="shared" si="1"/>
        <v>0.75</v>
      </c>
      <c r="J32">
        <f t="shared" si="2"/>
        <v>155.54981171989465</v>
      </c>
      <c r="K32">
        <f>(I$17-AVERAGE($I32:I$51))^2</f>
        <v>224.88001600000001</v>
      </c>
      <c r="L32">
        <f t="shared" si="3"/>
        <v>-12.471961021423001</v>
      </c>
    </row>
    <row r="33" spans="1:12" x14ac:dyDescent="0.3">
      <c r="A33" s="2">
        <v>33043</v>
      </c>
      <c r="B33">
        <v>23.42</v>
      </c>
      <c r="C33">
        <v>10.84</v>
      </c>
      <c r="D33">
        <v>9.5</v>
      </c>
      <c r="F33">
        <v>40908</v>
      </c>
      <c r="G33">
        <v>12.629947662354001</v>
      </c>
      <c r="H33" s="2">
        <f t="shared" si="0"/>
        <v>37622</v>
      </c>
      <c r="I33">
        <f t="shared" si="1"/>
        <v>1.19</v>
      </c>
      <c r="J33">
        <f t="shared" si="2"/>
        <v>130.87240251739877</v>
      </c>
      <c r="K33">
        <f>(I$17-AVERAGE($I33:I$51))^2</f>
        <v>231.76056094182829</v>
      </c>
      <c r="L33">
        <f t="shared" si="3"/>
        <v>-11.439947662354001</v>
      </c>
    </row>
    <row r="34" spans="1:12" x14ac:dyDescent="0.3">
      <c r="A34" s="2">
        <v>33128</v>
      </c>
      <c r="B34">
        <v>24.13</v>
      </c>
      <c r="C34">
        <v>10.130000000000001</v>
      </c>
      <c r="D34">
        <v>8.7899999999999903</v>
      </c>
      <c r="F34">
        <v>41273</v>
      </c>
      <c r="G34">
        <v>12.033562660216999</v>
      </c>
      <c r="H34" s="2">
        <f t="shared" si="0"/>
        <v>37987</v>
      </c>
      <c r="I34">
        <f t="shared" si="1"/>
        <v>0.28999999999999898</v>
      </c>
      <c r="J34">
        <f t="shared" si="2"/>
        <v>137.91126395444297</v>
      </c>
      <c r="K34">
        <f>(I$17-AVERAGE($I34:I$51))^2</f>
        <v>240.28444567901235</v>
      </c>
      <c r="L34">
        <f t="shared" si="3"/>
        <v>-11.743562660217</v>
      </c>
    </row>
    <row r="35" spans="1:12" x14ac:dyDescent="0.3">
      <c r="A35" s="2">
        <v>33175</v>
      </c>
      <c r="B35">
        <v>24.16</v>
      </c>
      <c r="C35">
        <v>10.1</v>
      </c>
      <c r="D35">
        <v>8.76</v>
      </c>
      <c r="F35">
        <v>41639</v>
      </c>
      <c r="G35">
        <v>11.43159198761</v>
      </c>
      <c r="H35" s="2">
        <f t="shared" si="0"/>
        <v>38353</v>
      </c>
      <c r="I35">
        <f t="shared" si="1"/>
        <v>-0.33</v>
      </c>
      <c r="J35">
        <f t="shared" si="2"/>
        <v>138.33504608301175</v>
      </c>
      <c r="K35">
        <f>(I$17-AVERAGE($I35:I$51))^2</f>
        <v>248.32197958477508</v>
      </c>
      <c r="L35">
        <f t="shared" si="3"/>
        <v>-11.76159198761</v>
      </c>
    </row>
    <row r="36" spans="1:12" x14ac:dyDescent="0.3">
      <c r="A36" s="2">
        <v>33324</v>
      </c>
      <c r="B36">
        <v>24.09</v>
      </c>
      <c r="C36">
        <v>10.17</v>
      </c>
      <c r="D36">
        <v>8.83</v>
      </c>
      <c r="F36">
        <v>42004</v>
      </c>
      <c r="G36">
        <v>10.827960968017999</v>
      </c>
      <c r="H36" s="2">
        <f t="shared" si="0"/>
        <v>38718</v>
      </c>
      <c r="I36">
        <f t="shared" si="1"/>
        <v>-0.94</v>
      </c>
      <c r="J36">
        <f t="shared" si="2"/>
        <v>138.48490534479512</v>
      </c>
      <c r="K36">
        <f>(I$17-AVERAGE($I36:I$51))^2</f>
        <v>256.28007656249997</v>
      </c>
      <c r="L36">
        <f t="shared" si="3"/>
        <v>-11.767960968017999</v>
      </c>
    </row>
    <row r="37" spans="1:12" x14ac:dyDescent="0.3">
      <c r="A37" s="2">
        <v>33520</v>
      </c>
      <c r="B37">
        <v>24.5</v>
      </c>
      <c r="C37">
        <v>9.76</v>
      </c>
      <c r="D37">
        <v>8.42</v>
      </c>
      <c r="F37">
        <v>42369</v>
      </c>
      <c r="G37">
        <v>10.22176361084</v>
      </c>
      <c r="H37" s="2">
        <f t="shared" si="0"/>
        <v>39083</v>
      </c>
      <c r="I37">
        <f t="shared" si="1"/>
        <v>-0.93</v>
      </c>
      <c r="J37">
        <f t="shared" si="2"/>
        <v>124.36183163205519</v>
      </c>
      <c r="K37">
        <f>(I$17-AVERAGE($I37:I$51))^2</f>
        <v>264.12750399999999</v>
      </c>
      <c r="L37">
        <f t="shared" si="3"/>
        <v>-11.15176361084</v>
      </c>
    </row>
    <row r="38" spans="1:12" x14ac:dyDescent="0.3">
      <c r="A38" s="2">
        <v>33627</v>
      </c>
      <c r="B38">
        <v>24.27</v>
      </c>
      <c r="C38">
        <v>9.99</v>
      </c>
      <c r="D38">
        <v>8.65</v>
      </c>
      <c r="F38">
        <v>42734</v>
      </c>
      <c r="G38">
        <v>9.6135349273681996</v>
      </c>
      <c r="H38" s="2">
        <f t="shared" si="0"/>
        <v>39448</v>
      </c>
      <c r="I38">
        <f t="shared" si="1"/>
        <v>-2.4500000000000002</v>
      </c>
      <c r="J38">
        <f t="shared" si="2"/>
        <v>145.52887494383245</v>
      </c>
      <c r="K38">
        <f>(I$17-AVERAGE($I38:I$51))^2</f>
        <v>273.26451479591839</v>
      </c>
      <c r="L38">
        <f t="shared" si="3"/>
        <v>-12.063534927368199</v>
      </c>
    </row>
    <row r="39" spans="1:12" x14ac:dyDescent="0.3">
      <c r="A39" s="2">
        <v>33709</v>
      </c>
      <c r="B39">
        <v>24.58</v>
      </c>
      <c r="C39">
        <v>9.68</v>
      </c>
      <c r="D39">
        <v>8.34</v>
      </c>
      <c r="F39">
        <v>43100</v>
      </c>
      <c r="G39">
        <v>9.0018730163574006</v>
      </c>
      <c r="H39" s="2">
        <f t="shared" si="0"/>
        <v>39814</v>
      </c>
      <c r="I39">
        <f t="shared" si="1"/>
        <v>-2.83</v>
      </c>
      <c r="J39">
        <f t="shared" si="2"/>
        <v>139.99321907520638</v>
      </c>
      <c r="K39">
        <f>(I$17-AVERAGE($I39:I$51))^2</f>
        <v>280.073098224852</v>
      </c>
      <c r="L39">
        <f t="shared" si="3"/>
        <v>-11.831873016357401</v>
      </c>
    </row>
    <row r="40" spans="1:12" x14ac:dyDescent="0.3">
      <c r="A40" s="2">
        <v>33869</v>
      </c>
      <c r="B40">
        <v>24.67</v>
      </c>
      <c r="C40">
        <v>9.59</v>
      </c>
      <c r="D40">
        <v>8.25</v>
      </c>
      <c r="F40">
        <v>43465</v>
      </c>
      <c r="G40">
        <v>8.3901729583740003</v>
      </c>
      <c r="H40" s="2">
        <f t="shared" si="0"/>
        <v>40179</v>
      </c>
      <c r="I40">
        <f t="shared" si="1"/>
        <v>-2.14</v>
      </c>
      <c r="J40">
        <f t="shared" si="2"/>
        <v>110.88454253327106</v>
      </c>
      <c r="K40">
        <f>(I$17-AVERAGE($I40:I$51))^2</f>
        <v>287.04830624999994</v>
      </c>
      <c r="L40">
        <f t="shared" si="3"/>
        <v>-10.530172958374001</v>
      </c>
    </row>
    <row r="41" spans="1:12" x14ac:dyDescent="0.3">
      <c r="A41" s="2">
        <v>33891</v>
      </c>
      <c r="B41">
        <v>25.11</v>
      </c>
      <c r="C41">
        <v>9.15</v>
      </c>
      <c r="D41">
        <v>7.81</v>
      </c>
      <c r="F41">
        <v>43830</v>
      </c>
      <c r="G41">
        <v>7.7767906188965004</v>
      </c>
      <c r="H41" s="2">
        <f t="shared" si="0"/>
        <v>40544</v>
      </c>
      <c r="I41">
        <f t="shared" si="1"/>
        <v>-3.88</v>
      </c>
      <c r="J41">
        <f t="shared" si="2"/>
        <v>135.88076753279347</v>
      </c>
      <c r="K41">
        <f>(I$17-AVERAGE($I41:I$51))^2</f>
        <v>297.5625</v>
      </c>
      <c r="L41">
        <f t="shared" si="3"/>
        <v>-11.656790618896501</v>
      </c>
    </row>
    <row r="42" spans="1:12" x14ac:dyDescent="0.3">
      <c r="A42" s="2">
        <v>34024</v>
      </c>
      <c r="B42">
        <v>25.38</v>
      </c>
      <c r="C42">
        <v>8.8800000000000008</v>
      </c>
      <c r="D42">
        <v>7.54</v>
      </c>
      <c r="F42">
        <v>44195</v>
      </c>
      <c r="G42">
        <v>7.1619391441345002</v>
      </c>
      <c r="H42" s="2">
        <f t="shared" si="0"/>
        <v>40909</v>
      </c>
      <c r="I42">
        <f t="shared" si="1"/>
        <v>-4.33</v>
      </c>
      <c r="J42">
        <f t="shared" si="2"/>
        <v>132.06466529249079</v>
      </c>
      <c r="K42">
        <f>(I$17-AVERAGE($I42:I$51))^2</f>
        <v>304.32802500000003</v>
      </c>
      <c r="L42">
        <f t="shared" si="3"/>
        <v>-11.4919391441345</v>
      </c>
    </row>
    <row r="43" spans="1:12" x14ac:dyDescent="0.3">
      <c r="A43" s="2">
        <v>34190</v>
      </c>
      <c r="B43">
        <v>26.04</v>
      </c>
      <c r="C43">
        <v>8.2200000000000006</v>
      </c>
      <c r="D43">
        <v>6.88</v>
      </c>
      <c r="F43">
        <v>44561</v>
      </c>
      <c r="G43">
        <v>6.5443801879882999</v>
      </c>
      <c r="H43" s="2">
        <f t="shared" si="0"/>
        <v>41275</v>
      </c>
      <c r="I43">
        <f t="shared" si="1"/>
        <v>-4.68</v>
      </c>
      <c r="J43">
        <f t="shared" si="2"/>
        <v>125.98671060450424</v>
      </c>
      <c r="K43">
        <f>(I$17-AVERAGE($I43:I$51))^2</f>
        <v>310.93444444444441</v>
      </c>
      <c r="L43">
        <f t="shared" si="3"/>
        <v>-11.224380187988299</v>
      </c>
    </row>
    <row r="44" spans="1:12" x14ac:dyDescent="0.3">
      <c r="A44" s="2">
        <v>34264</v>
      </c>
      <c r="B44">
        <v>26.51</v>
      </c>
      <c r="C44">
        <v>7.75</v>
      </c>
      <c r="D44">
        <v>6.41</v>
      </c>
      <c r="F44">
        <v>44926</v>
      </c>
      <c r="G44">
        <v>5.9281473159790004</v>
      </c>
      <c r="H44" s="2">
        <f t="shared" si="0"/>
        <v>41640</v>
      </c>
      <c r="I44">
        <f t="shared" si="1"/>
        <v>-5.05</v>
      </c>
      <c r="J44">
        <f t="shared" si="2"/>
        <v>120.51971849133695</v>
      </c>
      <c r="K44">
        <f>(I$17-AVERAGE($I44:I$51))^2</f>
        <v>317.73062499999997</v>
      </c>
      <c r="L44">
        <f t="shared" si="3"/>
        <v>-10.978147315979001</v>
      </c>
    </row>
    <row r="45" spans="1:12" x14ac:dyDescent="0.3">
      <c r="A45" s="2">
        <v>34411</v>
      </c>
      <c r="B45">
        <v>25.79</v>
      </c>
      <c r="C45">
        <v>8.4700000000000006</v>
      </c>
      <c r="D45">
        <v>7.13</v>
      </c>
      <c r="F45">
        <v>45291</v>
      </c>
      <c r="G45">
        <v>5.3123922348021999</v>
      </c>
      <c r="H45" s="2">
        <f t="shared" si="0"/>
        <v>42005</v>
      </c>
      <c r="I45">
        <f t="shared" si="1"/>
        <v>-5.47</v>
      </c>
      <c r="J45">
        <f t="shared" si="2"/>
        <v>116.25998230512275</v>
      </c>
      <c r="K45">
        <f>(I$17-AVERAGE($I45:I$51))^2</f>
        <v>324.66891632653056</v>
      </c>
      <c r="L45">
        <f t="shared" si="3"/>
        <v>-10.782392234802199</v>
      </c>
    </row>
    <row r="46" spans="1:12" x14ac:dyDescent="0.3">
      <c r="A46" s="2">
        <v>34584</v>
      </c>
      <c r="B46">
        <v>26.71</v>
      </c>
      <c r="C46">
        <v>7.55</v>
      </c>
      <c r="D46">
        <v>6.21</v>
      </c>
      <c r="F46">
        <v>45656</v>
      </c>
      <c r="G46">
        <v>4.6981549263</v>
      </c>
      <c r="H46" s="2">
        <f t="shared" si="0"/>
        <v>42370</v>
      </c>
      <c r="I46">
        <f t="shared" si="1"/>
        <v>-6.13</v>
      </c>
      <c r="J46">
        <f t="shared" si="2"/>
        <v>117.24893910795495</v>
      </c>
      <c r="K46">
        <f>(I$17-AVERAGE($I46:I$51))^2</f>
        <v>331.48271111111114</v>
      </c>
      <c r="L46">
        <f t="shared" si="3"/>
        <v>-10.8281549263</v>
      </c>
    </row>
    <row r="47" spans="1:12" x14ac:dyDescent="0.3">
      <c r="A47" s="2">
        <v>34712</v>
      </c>
      <c r="B47">
        <v>26.85</v>
      </c>
      <c r="C47">
        <v>7.41</v>
      </c>
      <c r="D47">
        <v>6.07</v>
      </c>
      <c r="F47">
        <v>46022</v>
      </c>
      <c r="G47">
        <v>4.0849652290343998</v>
      </c>
      <c r="H47" s="2">
        <f t="shared" si="0"/>
        <v>42736</v>
      </c>
      <c r="I47">
        <f t="shared" si="1"/>
        <v>-6.16</v>
      </c>
      <c r="J47">
        <f t="shared" si="2"/>
        <v>104.95931254412386</v>
      </c>
      <c r="K47">
        <f>(I$17-AVERAGE($I47:I$51))^2</f>
        <v>336.28224400000005</v>
      </c>
      <c r="L47">
        <f t="shared" si="3"/>
        <v>-10.244965229034399</v>
      </c>
    </row>
    <row r="48" spans="1:12" x14ac:dyDescent="0.3">
      <c r="A48" s="2">
        <v>34782</v>
      </c>
      <c r="B48">
        <v>26.72</v>
      </c>
      <c r="C48">
        <v>7.54</v>
      </c>
      <c r="D48">
        <v>6.2</v>
      </c>
      <c r="F48">
        <v>46387</v>
      </c>
      <c r="G48">
        <v>3.4774887561797998</v>
      </c>
      <c r="H48" s="2">
        <f t="shared" si="0"/>
        <v>43101</v>
      </c>
      <c r="I48">
        <f t="shared" si="1"/>
        <v>-6.79</v>
      </c>
      <c r="J48">
        <f t="shared" si="2"/>
        <v>105.42132535827861</v>
      </c>
      <c r="K48">
        <f>(I$17-AVERAGE($I48:I$51))^2</f>
        <v>343.26825624999998</v>
      </c>
      <c r="L48">
        <f t="shared" si="3"/>
        <v>-10.2674887561798</v>
      </c>
    </row>
    <row r="49" spans="1:12" x14ac:dyDescent="0.3">
      <c r="A49" s="2">
        <v>34871</v>
      </c>
      <c r="B49">
        <v>27.13</v>
      </c>
      <c r="C49">
        <v>7.13</v>
      </c>
      <c r="D49">
        <v>5.79</v>
      </c>
      <c r="F49">
        <v>46752</v>
      </c>
      <c r="G49">
        <v>2.8754048347472998</v>
      </c>
      <c r="H49" s="2">
        <f t="shared" si="0"/>
        <v>43466</v>
      </c>
      <c r="I49">
        <f t="shared" si="1"/>
        <v>-6.89</v>
      </c>
      <c r="J49">
        <f t="shared" si="2"/>
        <v>95.363131586505929</v>
      </c>
      <c r="K49">
        <f>(I$17-AVERAGE($I49:I$51))^2</f>
        <v>347.20111111111112</v>
      </c>
      <c r="L49">
        <f t="shared" si="3"/>
        <v>-9.765404834747299</v>
      </c>
    </row>
    <row r="50" spans="1:12" x14ac:dyDescent="0.3">
      <c r="A50" s="2">
        <v>34955</v>
      </c>
      <c r="B50">
        <v>28.09</v>
      </c>
      <c r="C50">
        <v>6.17</v>
      </c>
      <c r="D50">
        <v>4.83</v>
      </c>
      <c r="F50">
        <v>47117</v>
      </c>
      <c r="G50">
        <v>2.2799437046050999</v>
      </c>
      <c r="H50" s="2">
        <f t="shared" si="0"/>
        <v>43831</v>
      </c>
      <c r="I50">
        <f t="shared" si="1"/>
        <v>-7.3</v>
      </c>
      <c r="J50">
        <f t="shared" si="2"/>
        <v>91.775321383402883</v>
      </c>
      <c r="K50">
        <f>(I$17-AVERAGE($I50:I$51))^2</f>
        <v>353.25202500000006</v>
      </c>
      <c r="L50">
        <f t="shared" si="3"/>
        <v>-9.5799437046050997</v>
      </c>
    </row>
    <row r="51" spans="1:12" x14ac:dyDescent="0.3">
      <c r="A51" s="2">
        <v>35110</v>
      </c>
      <c r="B51">
        <v>27.66</v>
      </c>
      <c r="C51">
        <v>6.6</v>
      </c>
      <c r="D51">
        <v>5.26</v>
      </c>
      <c r="F51">
        <v>47483</v>
      </c>
      <c r="G51">
        <v>1.6905171871185001</v>
      </c>
      <c r="H51" s="2">
        <f t="shared" si="0"/>
        <v>44197</v>
      </c>
      <c r="I51">
        <f t="shared" si="1"/>
        <v>-7.45</v>
      </c>
      <c r="J51">
        <f t="shared" si="2"/>
        <v>83.549054448008718</v>
      </c>
      <c r="K51">
        <f>(I$17-AVERAGE($I51:I$51))^2</f>
        <v>356.07690000000002</v>
      </c>
      <c r="L51">
        <f t="shared" si="3"/>
        <v>-9.1405171871185011</v>
      </c>
    </row>
    <row r="52" spans="1:12" x14ac:dyDescent="0.3">
      <c r="A52" s="2">
        <v>35152</v>
      </c>
      <c r="B52">
        <v>27.95</v>
      </c>
      <c r="C52">
        <v>6.31</v>
      </c>
      <c r="D52">
        <v>4.97</v>
      </c>
      <c r="F52">
        <v>47848</v>
      </c>
      <c r="G52">
        <v>1.1111632585525999</v>
      </c>
      <c r="H52" s="2">
        <f t="shared" si="0"/>
        <v>44562</v>
      </c>
      <c r="I52">
        <f t="shared" si="1"/>
        <v>-7.97</v>
      </c>
      <c r="J52">
        <f t="shared" si="2"/>
        <v>82.467526128485673</v>
      </c>
      <c r="K52">
        <f>(I$17-AVERAGE($I$51:I52))^2</f>
        <v>365.95689999999996</v>
      </c>
      <c r="L52">
        <f t="shared" si="3"/>
        <v>-9.0811632585525999</v>
      </c>
    </row>
    <row r="53" spans="1:12" x14ac:dyDescent="0.3">
      <c r="A53" s="2">
        <v>35219</v>
      </c>
      <c r="B53">
        <v>28.17</v>
      </c>
      <c r="C53">
        <v>6.09</v>
      </c>
      <c r="D53">
        <v>4.75</v>
      </c>
      <c r="F53">
        <v>48213</v>
      </c>
      <c r="G53">
        <v>0.54076772928240002</v>
      </c>
      <c r="H53" s="2">
        <f t="shared" si="0"/>
        <v>44927</v>
      </c>
      <c r="I53">
        <f t="shared" si="1"/>
        <v>-7.97</v>
      </c>
      <c r="J53">
        <f t="shared" si="2"/>
        <v>72.433167341794686</v>
      </c>
      <c r="K53">
        <f>(I$17-AVERAGE($I$51:I53))^2</f>
        <v>369.28027777777783</v>
      </c>
      <c r="L53">
        <f t="shared" si="3"/>
        <v>-8.5107677292823993</v>
      </c>
    </row>
    <row r="54" spans="1:12" x14ac:dyDescent="0.3">
      <c r="A54" s="2">
        <v>35334</v>
      </c>
      <c r="B54">
        <v>28.28</v>
      </c>
      <c r="C54">
        <v>5.98</v>
      </c>
      <c r="D54">
        <v>4.6399999999999899</v>
      </c>
      <c r="F54">
        <v>48578</v>
      </c>
      <c r="G54">
        <v>-2.0561952144000001E-2</v>
      </c>
      <c r="H54" s="2">
        <f t="shared" si="0"/>
        <v>45292</v>
      </c>
      <c r="I54">
        <f t="shared" si="1"/>
        <v>-7.97</v>
      </c>
      <c r="J54">
        <f t="shared" si="2"/>
        <v>63.19356527670061</v>
      </c>
      <c r="K54">
        <f>(I$17-AVERAGE($I$51:I54))^2</f>
        <v>370.94759999999991</v>
      </c>
      <c r="L54">
        <f t="shared" si="3"/>
        <v>-7.9494380478559998</v>
      </c>
    </row>
    <row r="55" spans="1:12" x14ac:dyDescent="0.3">
      <c r="A55" s="2">
        <v>35410</v>
      </c>
      <c r="B55">
        <v>27.98</v>
      </c>
      <c r="C55">
        <v>6.28</v>
      </c>
      <c r="D55">
        <v>4.9400000000000004</v>
      </c>
      <c r="F55">
        <v>48944</v>
      </c>
      <c r="G55">
        <v>-0.57466822862599998</v>
      </c>
      <c r="H55" s="2">
        <f t="shared" si="0"/>
        <v>45658</v>
      </c>
      <c r="I55">
        <f t="shared" si="1"/>
        <v>-7.97</v>
      </c>
      <c r="J55">
        <f t="shared" si="2"/>
        <v>54.6909320086937</v>
      </c>
      <c r="K55">
        <f>(I$17-AVERAGE($I$51:I55))^2</f>
        <v>371.94979600000005</v>
      </c>
      <c r="L55">
        <f t="shared" si="3"/>
        <v>-7.3953317713739999</v>
      </c>
    </row>
    <row r="56" spans="1:12" x14ac:dyDescent="0.3">
      <c r="A56" s="2">
        <v>35501</v>
      </c>
      <c r="B56">
        <v>28.17</v>
      </c>
      <c r="C56">
        <v>6.09</v>
      </c>
      <c r="D56">
        <v>4.75</v>
      </c>
      <c r="F56">
        <v>49309</v>
      </c>
      <c r="G56">
        <v>-1.1192454099660001</v>
      </c>
      <c r="H56" s="2">
        <f t="shared" si="0"/>
        <v>46023</v>
      </c>
      <c r="I56">
        <f t="shared" si="1"/>
        <v>-7.97</v>
      </c>
      <c r="J56">
        <f t="shared" si="2"/>
        <v>46.932838452871913</v>
      </c>
      <c r="K56">
        <f>(I$17-AVERAGE($I$51:I56))^2</f>
        <v>372.6186777777778</v>
      </c>
      <c r="L56">
        <f t="shared" si="3"/>
        <v>-6.8507545900339997</v>
      </c>
    </row>
    <row r="57" spans="1:12" x14ac:dyDescent="0.3">
      <c r="A57" s="2">
        <v>35570</v>
      </c>
      <c r="B57">
        <v>28.22</v>
      </c>
      <c r="C57">
        <v>6.04</v>
      </c>
      <c r="D57">
        <v>4.7</v>
      </c>
      <c r="F57">
        <v>49674</v>
      </c>
      <c r="G57">
        <v>-1.656806349754</v>
      </c>
      <c r="H57" s="2">
        <f t="shared" si="0"/>
        <v>46388</v>
      </c>
      <c r="I57">
        <f t="shared" si="1"/>
        <v>-7.97</v>
      </c>
      <c r="J57">
        <f t="shared" si="2"/>
        <v>39.856414065506407</v>
      </c>
      <c r="K57">
        <f>(I$17-AVERAGE($I$51:I57))^2</f>
        <v>373.09681836734694</v>
      </c>
      <c r="L57">
        <f t="shared" si="3"/>
        <v>-6.3131936502459993</v>
      </c>
    </row>
    <row r="58" spans="1:12" x14ac:dyDescent="0.3">
      <c r="A58" s="2">
        <v>35597</v>
      </c>
      <c r="B58">
        <v>28.47</v>
      </c>
      <c r="C58">
        <v>5.79</v>
      </c>
      <c r="D58">
        <v>4.45</v>
      </c>
      <c r="F58">
        <v>50039</v>
      </c>
      <c r="G58">
        <v>-2.188464164734</v>
      </c>
      <c r="H58" s="2">
        <f t="shared" si="0"/>
        <v>46753</v>
      </c>
      <c r="I58">
        <f t="shared" si="1"/>
        <v>-7.97</v>
      </c>
      <c r="J58">
        <f t="shared" si="2"/>
        <v>33.426156614464929</v>
      </c>
      <c r="K58">
        <f>(I$17-AVERAGE($I$51:I58))^2</f>
        <v>373.455625</v>
      </c>
      <c r="L58">
        <f t="shared" si="3"/>
        <v>-5.7815358352660002</v>
      </c>
    </row>
    <row r="59" spans="1:12" x14ac:dyDescent="0.3">
      <c r="A59" s="2">
        <v>35681</v>
      </c>
      <c r="B59">
        <v>29.05</v>
      </c>
      <c r="C59">
        <v>5.21</v>
      </c>
      <c r="D59">
        <v>3.87</v>
      </c>
      <c r="F59">
        <v>50405</v>
      </c>
      <c r="G59">
        <v>-2.7168297767639999</v>
      </c>
      <c r="H59" s="2">
        <f t="shared" si="0"/>
        <v>47119</v>
      </c>
      <c r="I59">
        <f t="shared" si="1"/>
        <v>-7.97</v>
      </c>
      <c r="J59">
        <f t="shared" si="2"/>
        <v>27.59579739429336</v>
      </c>
      <c r="K59">
        <f>(I$17-AVERAGE($I$51:I59))^2</f>
        <v>373.73481604938269</v>
      </c>
      <c r="L59">
        <f t="shared" si="3"/>
        <v>-5.2531702232359994</v>
      </c>
    </row>
    <row r="60" spans="1:12" x14ac:dyDescent="0.3">
      <c r="A60" s="2">
        <v>35775</v>
      </c>
      <c r="B60">
        <v>28.78</v>
      </c>
      <c r="C60">
        <v>5.48</v>
      </c>
      <c r="D60">
        <v>4.1399999999999899</v>
      </c>
      <c r="F60">
        <v>50770</v>
      </c>
      <c r="G60">
        <v>-3.2402153015140001</v>
      </c>
      <c r="H60" s="2">
        <f t="shared" si="0"/>
        <v>47484</v>
      </c>
      <c r="I60">
        <f t="shared" si="1"/>
        <v>-7.97</v>
      </c>
      <c r="J60">
        <f t="shared" si="2"/>
        <v>22.370863294032304</v>
      </c>
      <c r="K60">
        <f>(I$17-AVERAGE($I$51:I60))^2</f>
        <v>373.95824400000004</v>
      </c>
      <c r="L60">
        <f t="shared" si="3"/>
        <v>-4.7297846984860001</v>
      </c>
    </row>
    <row r="61" spans="1:12" x14ac:dyDescent="0.3">
      <c r="A61" s="2">
        <v>35887</v>
      </c>
      <c r="B61">
        <v>28.68</v>
      </c>
      <c r="C61">
        <v>5.58</v>
      </c>
      <c r="D61">
        <v>4.24</v>
      </c>
      <c r="F61">
        <v>51135</v>
      </c>
      <c r="G61">
        <v>-3.7610940933229999</v>
      </c>
      <c r="H61" s="2">
        <f t="shared" si="0"/>
        <v>47849</v>
      </c>
      <c r="I61">
        <f t="shared" si="1"/>
        <v>-7.97</v>
      </c>
      <c r="J61">
        <f t="shared" si="2"/>
        <v>17.714888931260539</v>
      </c>
      <c r="K61">
        <f>(I$17-AVERAGE($I$51:I61))^2</f>
        <v>374.14109834710746</v>
      </c>
      <c r="L61">
        <f t="shared" si="3"/>
        <v>-4.2089059066769998</v>
      </c>
    </row>
    <row r="62" spans="1:12" x14ac:dyDescent="0.3">
      <c r="A62" s="2">
        <v>36053</v>
      </c>
      <c r="B62">
        <v>29.63</v>
      </c>
      <c r="C62">
        <v>4.63</v>
      </c>
      <c r="D62">
        <v>3.29</v>
      </c>
      <c r="F62">
        <v>51500</v>
      </c>
      <c r="G62">
        <v>-4.2803306579590004</v>
      </c>
      <c r="H62" s="2">
        <f t="shared" si="0"/>
        <v>48214</v>
      </c>
      <c r="I62">
        <f t="shared" si="1"/>
        <v>-7.97</v>
      </c>
      <c r="J62">
        <f t="shared" si="2"/>
        <v>13.613659853597261</v>
      </c>
      <c r="K62">
        <f>(I$17-AVERAGE($I$51:I62))^2</f>
        <v>374.293511111111</v>
      </c>
      <c r="L62">
        <f t="shared" si="3"/>
        <v>-3.6896693420409994</v>
      </c>
    </row>
    <row r="63" spans="1:12" x14ac:dyDescent="0.3">
      <c r="A63" s="2">
        <v>36145</v>
      </c>
      <c r="B63">
        <v>29.52</v>
      </c>
      <c r="C63">
        <v>4.74</v>
      </c>
      <c r="D63">
        <v>3.4</v>
      </c>
      <c r="F63">
        <v>51866</v>
      </c>
      <c r="G63">
        <v>-4.8000879287720002</v>
      </c>
      <c r="H63" s="2">
        <f t="shared" si="0"/>
        <v>48580</v>
      </c>
      <c r="I63">
        <f t="shared" si="1"/>
        <v>-7.97</v>
      </c>
      <c r="J63">
        <f t="shared" si="2"/>
        <v>10.048342539316986</v>
      </c>
      <c r="K63">
        <f>(I$17-AVERAGE($I$51:I63))^2</f>
        <v>374.4224999999999</v>
      </c>
      <c r="L63">
        <f t="shared" si="3"/>
        <v>-3.1699120712279996</v>
      </c>
    </row>
    <row r="64" spans="1:12" x14ac:dyDescent="0.3">
      <c r="A64" s="2">
        <v>36237</v>
      </c>
      <c r="B64">
        <v>29.41</v>
      </c>
      <c r="C64">
        <v>4.8499999999999899</v>
      </c>
      <c r="D64">
        <v>3.51</v>
      </c>
      <c r="F64">
        <v>52231</v>
      </c>
      <c r="G64">
        <v>-5.3179759979250001</v>
      </c>
      <c r="H64" s="2">
        <f t="shared" si="0"/>
        <v>48945</v>
      </c>
      <c r="I64">
        <f t="shared" si="1"/>
        <v>-7.97</v>
      </c>
      <c r="J64">
        <f t="shared" si="2"/>
        <v>7.0332313075818975</v>
      </c>
      <c r="K64">
        <f>(I$17-AVERAGE($I$51:I64))^2</f>
        <v>374.53307959183672</v>
      </c>
      <c r="L64">
        <f t="shared" si="3"/>
        <v>-2.6520240020749997</v>
      </c>
    </row>
    <row r="65" spans="1:12" x14ac:dyDescent="0.3">
      <c r="A65" s="2">
        <v>36340</v>
      </c>
      <c r="B65">
        <v>30.11</v>
      </c>
      <c r="C65">
        <v>4.1500000000000004</v>
      </c>
      <c r="D65">
        <v>2.81</v>
      </c>
      <c r="F65">
        <v>52596</v>
      </c>
      <c r="G65">
        <v>-5.8358592987059996</v>
      </c>
      <c r="H65" s="2">
        <f t="shared" si="0"/>
        <v>49310</v>
      </c>
      <c r="I65">
        <f t="shared" si="1"/>
        <v>-7.97</v>
      </c>
      <c r="J65">
        <f t="shared" si="2"/>
        <v>4.5545565329196469</v>
      </c>
      <c r="K65">
        <f>(I$17-AVERAGE($I$51:I65))^2</f>
        <v>374.62892844444445</v>
      </c>
      <c r="L65">
        <f t="shared" si="3"/>
        <v>-2.1341407012940001</v>
      </c>
    </row>
    <row r="66" spans="1:12" x14ac:dyDescent="0.3">
      <c r="A66" s="2">
        <v>36438</v>
      </c>
      <c r="B66">
        <v>30.06</v>
      </c>
      <c r="C66">
        <v>4.2</v>
      </c>
      <c r="D66">
        <v>2.86</v>
      </c>
      <c r="F66">
        <v>52961</v>
      </c>
      <c r="G66">
        <v>-6.3539113998410004</v>
      </c>
      <c r="H66" s="2">
        <f t="shared" si="0"/>
        <v>49675</v>
      </c>
      <c r="I66">
        <f t="shared" si="1"/>
        <v>-7.97</v>
      </c>
      <c r="J66">
        <f t="shared" si="2"/>
        <v>2.6117423635638741</v>
      </c>
      <c r="K66">
        <f>(I$17-AVERAGE($I$51:I66))^2</f>
        <v>374.71280624999991</v>
      </c>
      <c r="L66">
        <f t="shared" si="3"/>
        <v>-1.6160886001589994</v>
      </c>
    </row>
    <row r="67" spans="1:12" x14ac:dyDescent="0.3">
      <c r="A67" s="2">
        <v>36503</v>
      </c>
      <c r="B67">
        <v>30.24</v>
      </c>
      <c r="C67">
        <v>4.0199999999999898</v>
      </c>
      <c r="D67">
        <v>2.68</v>
      </c>
      <c r="F67">
        <v>53327</v>
      </c>
      <c r="G67">
        <v>-6.87353515625</v>
      </c>
      <c r="H67" s="2">
        <f t="shared" si="0"/>
        <v>50041</v>
      </c>
      <c r="I67">
        <f t="shared" si="1"/>
        <v>-7.97</v>
      </c>
      <c r="J67">
        <f t="shared" si="2"/>
        <v>1.2022351535797113</v>
      </c>
      <c r="K67">
        <f>(I$17-AVERAGE($I$51:I67))^2</f>
        <v>374.7868238754325</v>
      </c>
      <c r="L67">
        <f t="shared" si="3"/>
        <v>-1.0964648437499998</v>
      </c>
    </row>
    <row r="68" spans="1:12" x14ac:dyDescent="0.3">
      <c r="A68" s="2">
        <v>36593</v>
      </c>
      <c r="B68">
        <v>30.42</v>
      </c>
      <c r="C68">
        <v>3.84</v>
      </c>
      <c r="D68">
        <v>2.5</v>
      </c>
      <c r="F68">
        <v>53692</v>
      </c>
      <c r="G68">
        <v>-7.3917841911320004</v>
      </c>
      <c r="H68" s="2">
        <f t="shared" ref="H68:H82" si="4">$H$2+F68-$F$2+1</f>
        <v>50406</v>
      </c>
      <c r="I68">
        <f t="shared" ref="I68:I82" si="5">IFERROR(VLOOKUP(H68,A:D,4,FALSE),IFERROR(VLOOKUP(H68,A:D,4),0))</f>
        <v>-7.97</v>
      </c>
      <c r="J68">
        <f t="shared" si="2"/>
        <v>0.33433352162487479</v>
      </c>
      <c r="K68">
        <f>(I$17-AVERAGE($I$51:I68))^2</f>
        <v>374.85262345679013</v>
      </c>
      <c r="L68">
        <f t="shared" si="3"/>
        <v>-0.57821580886799939</v>
      </c>
    </row>
    <row r="69" spans="1:12" x14ac:dyDescent="0.3">
      <c r="A69" s="2">
        <v>36609</v>
      </c>
      <c r="B69">
        <v>30.39</v>
      </c>
      <c r="C69">
        <v>3.87</v>
      </c>
      <c r="D69">
        <v>2.52999999999999</v>
      </c>
      <c r="F69">
        <v>54057</v>
      </c>
      <c r="G69">
        <v>-7.9099507331850001</v>
      </c>
      <c r="H69" s="2">
        <f t="shared" si="4"/>
        <v>50771</v>
      </c>
      <c r="I69">
        <f t="shared" si="5"/>
        <v>-7.97</v>
      </c>
      <c r="J69">
        <f t="shared" si="2"/>
        <v>3.6059144450190203E-3</v>
      </c>
      <c r="K69">
        <f>(I$17-AVERAGE($I$51:I69))^2</f>
        <v>374.91150166204989</v>
      </c>
      <c r="L69">
        <f t="shared" si="3"/>
        <v>-6.0049266814999669E-2</v>
      </c>
    </row>
    <row r="70" spans="1:12" x14ac:dyDescent="0.3">
      <c r="A70" s="2">
        <v>36690</v>
      </c>
      <c r="B70">
        <v>30.7</v>
      </c>
      <c r="C70">
        <v>3.56</v>
      </c>
      <c r="D70">
        <v>2.2200000000000002</v>
      </c>
      <c r="F70">
        <v>54422</v>
      </c>
      <c r="G70">
        <v>-8.4276523590090004</v>
      </c>
      <c r="H70" s="2">
        <f t="shared" si="4"/>
        <v>51136</v>
      </c>
      <c r="I70">
        <f t="shared" si="5"/>
        <v>-7.97</v>
      </c>
      <c r="J70">
        <f t="shared" si="2"/>
        <v>0.20944568170650327</v>
      </c>
      <c r="K70">
        <f>(I$17-AVERAGE($I$51:I70))^2</f>
        <v>374.96449600000005</v>
      </c>
      <c r="L70">
        <f t="shared" si="3"/>
        <v>0.4576523590090007</v>
      </c>
    </row>
    <row r="71" spans="1:12" x14ac:dyDescent="0.3">
      <c r="A71" s="2">
        <v>36740</v>
      </c>
      <c r="B71">
        <v>30.85</v>
      </c>
      <c r="C71">
        <v>3.41</v>
      </c>
      <c r="D71">
        <v>2.0699999999999901</v>
      </c>
      <c r="F71">
        <v>54788</v>
      </c>
      <c r="G71">
        <v>-8.9459066390990003</v>
      </c>
      <c r="H71" s="2">
        <f t="shared" si="4"/>
        <v>51502</v>
      </c>
      <c r="I71">
        <f t="shared" si="5"/>
        <v>-7.97</v>
      </c>
      <c r="J71">
        <f t="shared" si="2"/>
        <v>0.95239376823750688</v>
      </c>
      <c r="K71">
        <f>(I$17-AVERAGE($I$51:I71))^2</f>
        <v>375.01244648526074</v>
      </c>
      <c r="L71">
        <f t="shared" si="3"/>
        <v>0.97590663909900055</v>
      </c>
    </row>
    <row r="72" spans="1:12" x14ac:dyDescent="0.3">
      <c r="A72" s="2">
        <v>36816</v>
      </c>
      <c r="B72">
        <v>31</v>
      </c>
      <c r="C72">
        <v>3.26</v>
      </c>
      <c r="D72">
        <v>1.92</v>
      </c>
      <c r="F72">
        <v>55153</v>
      </c>
      <c r="G72">
        <v>-9.4614877700809998</v>
      </c>
      <c r="H72" s="2">
        <f t="shared" si="4"/>
        <v>51867</v>
      </c>
      <c r="I72">
        <f t="shared" si="5"/>
        <v>-7.97</v>
      </c>
      <c r="J72">
        <f t="shared" si="2"/>
        <v>2.2245357683011941</v>
      </c>
      <c r="K72">
        <f>(I$17-AVERAGE($I$51:I72))^2</f>
        <v>375.05604049586782</v>
      </c>
      <c r="L72">
        <f t="shared" si="3"/>
        <v>1.4914877700810001</v>
      </c>
    </row>
    <row r="73" spans="1:12" x14ac:dyDescent="0.3">
      <c r="A73" s="2">
        <v>36908</v>
      </c>
      <c r="B73">
        <v>31.4</v>
      </c>
      <c r="C73">
        <v>2.86</v>
      </c>
      <c r="D73">
        <v>1.52</v>
      </c>
      <c r="F73">
        <v>55518</v>
      </c>
      <c r="G73">
        <v>-9.9753522872920009</v>
      </c>
      <c r="H73" s="2">
        <f t="shared" si="4"/>
        <v>52232</v>
      </c>
      <c r="I73">
        <f t="shared" si="5"/>
        <v>-7.97</v>
      </c>
      <c r="J73">
        <f t="shared" si="2"/>
        <v>4.0214377961472607</v>
      </c>
      <c r="K73">
        <f>(I$17-AVERAGE($I$51:I73))^2</f>
        <v>375.09584593572782</v>
      </c>
      <c r="L73">
        <f t="shared" si="3"/>
        <v>2.0053522872920011</v>
      </c>
    </row>
    <row r="74" spans="1:12" x14ac:dyDescent="0.3">
      <c r="A74" s="2">
        <v>37005</v>
      </c>
      <c r="B74">
        <v>31.39</v>
      </c>
      <c r="C74">
        <v>2.87</v>
      </c>
      <c r="D74">
        <v>1.53</v>
      </c>
      <c r="F74">
        <v>55883</v>
      </c>
      <c r="G74">
        <v>-10.487070083620001</v>
      </c>
      <c r="H74" s="2">
        <f t="shared" si="4"/>
        <v>52597</v>
      </c>
      <c r="I74">
        <f t="shared" si="5"/>
        <v>-7.97</v>
      </c>
      <c r="J74">
        <f t="shared" si="2"/>
        <v>6.3356418058547987</v>
      </c>
      <c r="K74">
        <f>(I$17-AVERAGE($I$51:I74))^2</f>
        <v>375.13233611111104</v>
      </c>
      <c r="L74">
        <f t="shared" si="3"/>
        <v>2.5170700836200011</v>
      </c>
    </row>
    <row r="75" spans="1:12" x14ac:dyDescent="0.3">
      <c r="A75" s="2">
        <v>37099</v>
      </c>
      <c r="B75">
        <v>31.86</v>
      </c>
      <c r="C75">
        <v>2.4</v>
      </c>
      <c r="D75">
        <v>1.06</v>
      </c>
      <c r="F75">
        <v>56249</v>
      </c>
      <c r="G75">
        <v>-10.99772071838</v>
      </c>
      <c r="H75" s="2">
        <f t="shared" si="4"/>
        <v>52963</v>
      </c>
      <c r="I75">
        <f t="shared" si="5"/>
        <v>-7.97</v>
      </c>
      <c r="J75">
        <f t="shared" si="2"/>
        <v>9.1670927485075051</v>
      </c>
      <c r="K75">
        <f>(I$17-AVERAGE($I$51:I75))^2</f>
        <v>375.16590864</v>
      </c>
      <c r="L75">
        <f t="shared" si="3"/>
        <v>3.0277207183800003</v>
      </c>
    </row>
    <row r="76" spans="1:12" x14ac:dyDescent="0.3">
      <c r="A76" s="2">
        <v>37188</v>
      </c>
      <c r="B76">
        <v>32.17</v>
      </c>
      <c r="C76">
        <v>2.09</v>
      </c>
      <c r="D76">
        <v>0.75</v>
      </c>
      <c r="F76">
        <v>56614</v>
      </c>
      <c r="G76">
        <v>-11.50409698486</v>
      </c>
      <c r="H76" s="2">
        <f t="shared" si="4"/>
        <v>53328</v>
      </c>
      <c r="I76">
        <f t="shared" si="5"/>
        <v>-7.97</v>
      </c>
      <c r="J76">
        <f t="shared" si="2"/>
        <v>12.489841498396547</v>
      </c>
      <c r="K76">
        <f>(I$17-AVERAGE($I$51:I76))^2</f>
        <v>375.19689999999991</v>
      </c>
      <c r="L76">
        <f t="shared" si="3"/>
        <v>3.5340969848600006</v>
      </c>
    </row>
    <row r="77" spans="1:12" x14ac:dyDescent="0.3">
      <c r="A77" s="2">
        <v>37274</v>
      </c>
      <c r="B77">
        <v>32.229999999999897</v>
      </c>
      <c r="C77">
        <v>2.02999999999999</v>
      </c>
      <c r="D77">
        <v>0.69</v>
      </c>
      <c r="F77">
        <v>56979</v>
      </c>
      <c r="G77">
        <v>-12.007313728330001</v>
      </c>
      <c r="H77" s="2">
        <f t="shared" si="4"/>
        <v>53693</v>
      </c>
      <c r="I77">
        <f t="shared" si="5"/>
        <v>-7.97</v>
      </c>
      <c r="J77">
        <f t="shared" si="2"/>
        <v>16.299902140961894</v>
      </c>
      <c r="K77">
        <f>(I$17-AVERAGE($I$51:I77))^2</f>
        <v>375.22559684499311</v>
      </c>
      <c r="L77">
        <f t="shared" si="3"/>
        <v>4.0373137283300009</v>
      </c>
    </row>
    <row r="78" spans="1:12" x14ac:dyDescent="0.3">
      <c r="A78" s="2">
        <v>37372</v>
      </c>
      <c r="B78">
        <v>32.020000000000003</v>
      </c>
      <c r="C78">
        <v>2.2400000000000002</v>
      </c>
      <c r="D78">
        <v>0.9</v>
      </c>
      <c r="F78">
        <v>57344</v>
      </c>
      <c r="G78">
        <v>-12.507076263429999</v>
      </c>
      <c r="H78" s="2">
        <f t="shared" si="4"/>
        <v>54058</v>
      </c>
      <c r="I78">
        <f t="shared" si="5"/>
        <v>-7.97</v>
      </c>
      <c r="J78">
        <f t="shared" si="2"/>
        <v>20.585061020179925</v>
      </c>
      <c r="K78">
        <f>(I$17-AVERAGE($I$51:I78))^2</f>
        <v>375.25224489795914</v>
      </c>
      <c r="L78">
        <f t="shared" si="3"/>
        <v>4.5370762634299995</v>
      </c>
    </row>
    <row r="79" spans="1:12" x14ac:dyDescent="0.3">
      <c r="A79" s="2">
        <v>37460</v>
      </c>
      <c r="B79">
        <v>32.700000000000003</v>
      </c>
      <c r="C79">
        <v>1.56</v>
      </c>
      <c r="D79">
        <v>0.22</v>
      </c>
      <c r="F79">
        <v>57710</v>
      </c>
      <c r="G79">
        <v>-13.00449752808</v>
      </c>
      <c r="H79" s="2">
        <f t="shared" si="4"/>
        <v>54424</v>
      </c>
      <c r="I79">
        <f t="shared" si="5"/>
        <v>-7.97</v>
      </c>
      <c r="J79">
        <f t="shared" si="2"/>
        <v>25.346165360243631</v>
      </c>
      <c r="K79">
        <f>(I$17-AVERAGE($I$51:I79))^2</f>
        <v>375.27705600475616</v>
      </c>
      <c r="L79">
        <f t="shared" si="3"/>
        <v>5.0344975280800002</v>
      </c>
    </row>
    <row r="80" spans="1:12" x14ac:dyDescent="0.3">
      <c r="A80" s="2">
        <v>37546</v>
      </c>
      <c r="B80">
        <v>31.73</v>
      </c>
      <c r="C80">
        <v>2.52999999999999</v>
      </c>
      <c r="D80">
        <v>1.19</v>
      </c>
      <c r="F80">
        <v>58075</v>
      </c>
      <c r="G80">
        <v>-13.49659538269</v>
      </c>
      <c r="H80" s="2">
        <f t="shared" si="4"/>
        <v>54789</v>
      </c>
      <c r="I80">
        <f t="shared" si="5"/>
        <v>-7.97</v>
      </c>
      <c r="J80">
        <f t="shared" si="2"/>
        <v>30.543256523970427</v>
      </c>
      <c r="K80">
        <f>(I$17-AVERAGE($I$51:I80))^2</f>
        <v>375.3002137777778</v>
      </c>
      <c r="L80">
        <f t="shared" si="3"/>
        <v>5.5265953826900001</v>
      </c>
    </row>
    <row r="81" spans="1:12" x14ac:dyDescent="0.3">
      <c r="A81" s="2">
        <v>37649</v>
      </c>
      <c r="B81">
        <v>32.49</v>
      </c>
      <c r="C81">
        <v>1.77</v>
      </c>
      <c r="D81">
        <v>0.43</v>
      </c>
      <c r="F81">
        <v>61727</v>
      </c>
      <c r="G81">
        <v>-18.172180175779999</v>
      </c>
      <c r="H81" s="2">
        <f t="shared" si="4"/>
        <v>58441</v>
      </c>
      <c r="I81">
        <f t="shared" si="5"/>
        <v>-7.97</v>
      </c>
      <c r="J81">
        <f t="shared" si="2"/>
        <v>104.08448033907844</v>
      </c>
      <c r="K81">
        <f>(I$17-AVERAGE($I$51:I81))^2</f>
        <v>375.32187814776267</v>
      </c>
      <c r="L81">
        <f t="shared" si="3"/>
        <v>10.202180175780001</v>
      </c>
    </row>
    <row r="82" spans="1:12" x14ac:dyDescent="0.3">
      <c r="A82" s="2">
        <v>37741</v>
      </c>
      <c r="B82">
        <v>32.39</v>
      </c>
      <c r="C82">
        <v>1.87</v>
      </c>
      <c r="D82">
        <v>0.53</v>
      </c>
      <c r="F82">
        <v>65380</v>
      </c>
      <c r="G82">
        <v>-22.363279342649999</v>
      </c>
      <c r="H82" s="2">
        <f t="shared" si="4"/>
        <v>62094</v>
      </c>
      <c r="I82">
        <f t="shared" si="5"/>
        <v>-7.97</v>
      </c>
      <c r="J82">
        <f t="shared" ref="J82" si="6">(I82-G82)^2</f>
        <v>207.16649023555524</v>
      </c>
      <c r="K82">
        <f>(I$17-AVERAGE($I$51:I82))^2</f>
        <v>375.34218906250004</v>
      </c>
      <c r="L82">
        <f t="shared" ref="L82" si="7">(I82-G82)</f>
        <v>14.393279342650001</v>
      </c>
    </row>
    <row r="83" spans="1:12" x14ac:dyDescent="0.3">
      <c r="A83" s="2">
        <v>37827</v>
      </c>
      <c r="B83">
        <v>32.67</v>
      </c>
      <c r="C83">
        <v>1.59</v>
      </c>
      <c r="D83">
        <v>0.25</v>
      </c>
    </row>
    <row r="84" spans="1:12" x14ac:dyDescent="0.3">
      <c r="A84" s="2">
        <v>37917</v>
      </c>
      <c r="B84">
        <v>32.630000000000003</v>
      </c>
      <c r="C84">
        <v>1.63</v>
      </c>
      <c r="D84">
        <v>0.28999999999999898</v>
      </c>
    </row>
    <row r="85" spans="1:12" x14ac:dyDescent="0.3">
      <c r="A85" s="2">
        <v>38030</v>
      </c>
      <c r="B85">
        <v>31.63</v>
      </c>
      <c r="C85">
        <v>2.63</v>
      </c>
      <c r="D85">
        <v>1.29</v>
      </c>
    </row>
    <row r="86" spans="1:12" x14ac:dyDescent="0.3">
      <c r="A86" s="2">
        <v>38107</v>
      </c>
      <c r="B86">
        <v>32.82</v>
      </c>
      <c r="C86">
        <v>1.44</v>
      </c>
      <c r="D86">
        <v>0.1</v>
      </c>
    </row>
    <row r="87" spans="1:12" x14ac:dyDescent="0.3">
      <c r="A87" s="2">
        <v>38204</v>
      </c>
      <c r="B87">
        <v>32.18</v>
      </c>
      <c r="C87">
        <v>2.08</v>
      </c>
      <c r="D87">
        <v>0.74</v>
      </c>
    </row>
    <row r="88" spans="1:12" x14ac:dyDescent="0.3">
      <c r="A88" s="2">
        <v>38296</v>
      </c>
      <c r="B88">
        <v>33.25</v>
      </c>
      <c r="C88">
        <v>1.01</v>
      </c>
      <c r="D88">
        <v>-0.33</v>
      </c>
    </row>
    <row r="89" spans="1:12" x14ac:dyDescent="0.3">
      <c r="A89" s="2">
        <v>38380</v>
      </c>
      <c r="B89">
        <v>33.56</v>
      </c>
      <c r="C89">
        <v>0.7</v>
      </c>
      <c r="D89">
        <v>-0.64</v>
      </c>
    </row>
    <row r="90" spans="1:12" x14ac:dyDescent="0.3">
      <c r="A90" s="2">
        <v>38482</v>
      </c>
      <c r="B90">
        <v>33.47</v>
      </c>
      <c r="C90">
        <v>0.79</v>
      </c>
      <c r="D90">
        <v>-0.55000000000000004</v>
      </c>
    </row>
    <row r="91" spans="1:12" x14ac:dyDescent="0.3">
      <c r="A91" s="2">
        <v>38553</v>
      </c>
      <c r="B91">
        <v>33.76</v>
      </c>
      <c r="C91">
        <v>0.5</v>
      </c>
      <c r="D91">
        <v>-0.84</v>
      </c>
    </row>
    <row r="92" spans="1:12" x14ac:dyDescent="0.3">
      <c r="A92" s="2">
        <v>38660</v>
      </c>
      <c r="B92">
        <v>33.86</v>
      </c>
      <c r="C92">
        <v>0.4</v>
      </c>
      <c r="D92">
        <v>-0.94</v>
      </c>
    </row>
    <row r="93" spans="1:12" x14ac:dyDescent="0.3">
      <c r="A93" s="2">
        <v>38755</v>
      </c>
      <c r="B93">
        <v>33.619999999999898</v>
      </c>
      <c r="C93">
        <v>0.64</v>
      </c>
      <c r="D93">
        <v>-0.7</v>
      </c>
    </row>
    <row r="94" spans="1:12" x14ac:dyDescent="0.3">
      <c r="A94" s="2">
        <v>38847</v>
      </c>
      <c r="B94">
        <v>32.74</v>
      </c>
      <c r="C94">
        <v>1.52</v>
      </c>
      <c r="D94">
        <v>0.18</v>
      </c>
    </row>
    <row r="95" spans="1:12" x14ac:dyDescent="0.3">
      <c r="A95" s="2">
        <v>38972</v>
      </c>
      <c r="B95">
        <v>34.15</v>
      </c>
      <c r="C95">
        <v>0.11</v>
      </c>
      <c r="D95">
        <v>-1.23</v>
      </c>
    </row>
    <row r="96" spans="1:12" x14ac:dyDescent="0.3">
      <c r="A96" s="2">
        <v>39055</v>
      </c>
      <c r="B96">
        <v>33.85</v>
      </c>
      <c r="C96">
        <v>0.41</v>
      </c>
      <c r="D96">
        <v>-0.93</v>
      </c>
    </row>
    <row r="97" spans="1:4" x14ac:dyDescent="0.3">
      <c r="A97" s="2">
        <v>39190</v>
      </c>
      <c r="B97">
        <v>34.04</v>
      </c>
      <c r="C97">
        <v>0.22</v>
      </c>
      <c r="D97">
        <v>-1.1200000000000001</v>
      </c>
    </row>
    <row r="98" spans="1:4" x14ac:dyDescent="0.3">
      <c r="A98" s="2">
        <v>39247</v>
      </c>
      <c r="B98">
        <v>34.53</v>
      </c>
      <c r="C98">
        <v>-0.27</v>
      </c>
      <c r="D98">
        <v>-1.61</v>
      </c>
    </row>
    <row r="99" spans="1:4" x14ac:dyDescent="0.3">
      <c r="A99" s="2">
        <v>39323</v>
      </c>
      <c r="B99">
        <v>34.99</v>
      </c>
      <c r="C99">
        <v>-0.73</v>
      </c>
      <c r="D99">
        <v>-2.0699999999999901</v>
      </c>
    </row>
    <row r="100" spans="1:4" x14ac:dyDescent="0.3">
      <c r="A100" s="2">
        <v>39357</v>
      </c>
      <c r="B100">
        <v>35.369999999999898</v>
      </c>
      <c r="C100">
        <v>-1.1100000000000001</v>
      </c>
      <c r="D100">
        <v>-2.4500000000000002</v>
      </c>
    </row>
    <row r="101" spans="1:4" x14ac:dyDescent="0.3">
      <c r="A101" s="2">
        <v>39471</v>
      </c>
      <c r="B101">
        <v>35</v>
      </c>
      <c r="C101">
        <v>-0.74</v>
      </c>
      <c r="D101">
        <v>-2.08</v>
      </c>
    </row>
    <row r="102" spans="1:4" x14ac:dyDescent="0.3">
      <c r="A102" s="2">
        <v>39554</v>
      </c>
      <c r="B102">
        <v>34.909999999999897</v>
      </c>
      <c r="C102">
        <v>-0.65</v>
      </c>
      <c r="D102">
        <v>-1.99</v>
      </c>
    </row>
    <row r="103" spans="1:4" x14ac:dyDescent="0.3">
      <c r="A103" s="2">
        <v>39644</v>
      </c>
      <c r="B103">
        <v>35.450000000000003</v>
      </c>
      <c r="C103">
        <v>-1.19</v>
      </c>
      <c r="D103">
        <v>-2.52999999999999</v>
      </c>
    </row>
    <row r="104" spans="1:4" x14ac:dyDescent="0.3">
      <c r="A104" s="2">
        <v>39743</v>
      </c>
      <c r="B104">
        <v>35.75</v>
      </c>
      <c r="C104">
        <v>-1.49</v>
      </c>
      <c r="D104">
        <v>-2.83</v>
      </c>
    </row>
    <row r="105" spans="1:4" x14ac:dyDescent="0.3">
      <c r="A105" s="2">
        <v>39849</v>
      </c>
      <c r="B105">
        <v>35.549999999999898</v>
      </c>
      <c r="C105">
        <v>-1.29</v>
      </c>
      <c r="D105">
        <v>-2.63</v>
      </c>
    </row>
    <row r="106" spans="1:4" x14ac:dyDescent="0.3">
      <c r="A106" s="2">
        <v>39917</v>
      </c>
      <c r="B106">
        <v>35.43</v>
      </c>
      <c r="C106">
        <v>-1.17</v>
      </c>
      <c r="D106">
        <v>-2.50999999999999</v>
      </c>
    </row>
    <row r="107" spans="1:4" x14ac:dyDescent="0.3">
      <c r="A107" s="2">
        <v>40016</v>
      </c>
      <c r="B107">
        <v>36.14</v>
      </c>
      <c r="C107">
        <v>-1.88</v>
      </c>
      <c r="D107">
        <v>-3.22</v>
      </c>
    </row>
    <row r="108" spans="1:4" x14ac:dyDescent="0.3">
      <c r="A108" s="2">
        <v>40106</v>
      </c>
      <c r="B108">
        <v>35.06</v>
      </c>
      <c r="C108">
        <v>-0.8</v>
      </c>
      <c r="D108">
        <v>-2.14</v>
      </c>
    </row>
    <row r="109" spans="1:4" x14ac:dyDescent="0.3">
      <c r="A109" s="2">
        <v>40191</v>
      </c>
      <c r="B109">
        <v>35.85</v>
      </c>
      <c r="C109">
        <v>-1.59</v>
      </c>
      <c r="D109">
        <v>-2.93</v>
      </c>
    </row>
    <row r="110" spans="1:4" x14ac:dyDescent="0.3">
      <c r="A110" s="2">
        <v>40281</v>
      </c>
      <c r="B110">
        <v>36.06</v>
      </c>
      <c r="C110">
        <v>-1.8</v>
      </c>
      <c r="D110">
        <v>-3.14</v>
      </c>
    </row>
    <row r="111" spans="1:4" x14ac:dyDescent="0.3">
      <c r="A111" s="2">
        <v>40380</v>
      </c>
      <c r="B111">
        <v>37</v>
      </c>
      <c r="C111">
        <v>-2.74</v>
      </c>
      <c r="D111">
        <v>-4.08</v>
      </c>
    </row>
    <row r="112" spans="1:4" x14ac:dyDescent="0.3">
      <c r="A112" s="2">
        <v>40477</v>
      </c>
      <c r="B112">
        <v>36.799999999999898</v>
      </c>
      <c r="C112">
        <v>-2.54</v>
      </c>
      <c r="D112">
        <v>-3.88</v>
      </c>
    </row>
    <row r="113" spans="1:4" x14ac:dyDescent="0.3">
      <c r="A113" s="2">
        <v>40570</v>
      </c>
      <c r="B113">
        <v>36.68</v>
      </c>
      <c r="C113">
        <v>-2.42</v>
      </c>
      <c r="D113">
        <v>-3.76</v>
      </c>
    </row>
    <row r="114" spans="1:4" x14ac:dyDescent="0.3">
      <c r="A114" s="2">
        <v>40652</v>
      </c>
      <c r="B114">
        <v>36.81</v>
      </c>
      <c r="C114">
        <v>-2.5499999999999901</v>
      </c>
      <c r="D114">
        <v>-3.89</v>
      </c>
    </row>
    <row r="115" spans="1:4" x14ac:dyDescent="0.3">
      <c r="A115" s="2">
        <v>40744</v>
      </c>
      <c r="B115">
        <v>37.67</v>
      </c>
      <c r="C115">
        <v>-3.41</v>
      </c>
      <c r="D115">
        <v>-4.75</v>
      </c>
    </row>
    <row r="116" spans="1:4" x14ac:dyDescent="0.3">
      <c r="A116" s="2">
        <v>40820</v>
      </c>
      <c r="B116">
        <v>37.25</v>
      </c>
      <c r="C116">
        <v>-2.99</v>
      </c>
      <c r="D116">
        <v>-4.33</v>
      </c>
    </row>
    <row r="117" spans="1:4" x14ac:dyDescent="0.3">
      <c r="A117" s="2">
        <v>40934</v>
      </c>
      <c r="B117">
        <v>37.17</v>
      </c>
      <c r="C117">
        <v>-2.91</v>
      </c>
      <c r="D117">
        <v>-4.25</v>
      </c>
    </row>
    <row r="118" spans="1:4" x14ac:dyDescent="0.3">
      <c r="A118" s="2">
        <v>41002</v>
      </c>
      <c r="B118">
        <v>37.06</v>
      </c>
      <c r="C118">
        <v>-2.8</v>
      </c>
      <c r="D118">
        <v>-4.1399999999999899</v>
      </c>
    </row>
    <row r="119" spans="1:4" x14ac:dyDescent="0.3">
      <c r="A119" s="2">
        <v>41101</v>
      </c>
      <c r="B119">
        <v>37.409999999999897</v>
      </c>
      <c r="C119">
        <v>-3.15</v>
      </c>
      <c r="D119">
        <v>-4.49</v>
      </c>
    </row>
    <row r="120" spans="1:4" x14ac:dyDescent="0.3">
      <c r="A120" s="2">
        <v>41198</v>
      </c>
      <c r="B120">
        <v>37.6</v>
      </c>
      <c r="C120">
        <v>-3.34</v>
      </c>
      <c r="D120">
        <v>-4.68</v>
      </c>
    </row>
    <row r="121" spans="1:4" x14ac:dyDescent="0.3">
      <c r="A121" s="2">
        <v>41283</v>
      </c>
      <c r="B121">
        <v>37.46</v>
      </c>
      <c r="C121">
        <v>-3.2</v>
      </c>
      <c r="D121">
        <v>-4.54</v>
      </c>
    </row>
    <row r="122" spans="1:4" x14ac:dyDescent="0.3">
      <c r="A122" s="2">
        <v>41380</v>
      </c>
      <c r="B122">
        <v>37.6</v>
      </c>
      <c r="C122">
        <v>-3.34</v>
      </c>
      <c r="D122">
        <v>-4.68</v>
      </c>
    </row>
    <row r="123" spans="1:4" x14ac:dyDescent="0.3">
      <c r="A123" s="2">
        <v>41397</v>
      </c>
      <c r="B123">
        <v>37.21</v>
      </c>
      <c r="C123">
        <v>-2.95</v>
      </c>
      <c r="D123">
        <v>-4.29</v>
      </c>
    </row>
    <row r="124" spans="1:4" x14ac:dyDescent="0.3">
      <c r="A124" s="2">
        <v>41478</v>
      </c>
      <c r="B124">
        <v>37.86</v>
      </c>
      <c r="C124">
        <v>-3.6</v>
      </c>
      <c r="D124">
        <v>-4.9400000000000004</v>
      </c>
    </row>
    <row r="125" spans="1:4" x14ac:dyDescent="0.3">
      <c r="A125" s="2">
        <v>41597</v>
      </c>
      <c r="B125">
        <v>37.97</v>
      </c>
      <c r="C125">
        <v>-3.71</v>
      </c>
      <c r="D125">
        <v>-5.05</v>
      </c>
    </row>
    <row r="126" spans="1:4" x14ac:dyDescent="0.3">
      <c r="A126" s="2">
        <v>41681</v>
      </c>
      <c r="B126">
        <v>37.97</v>
      </c>
      <c r="C126">
        <v>-3.71</v>
      </c>
      <c r="D126">
        <v>-5.05</v>
      </c>
    </row>
    <row r="127" spans="1:4" x14ac:dyDescent="0.3">
      <c r="A127" s="2">
        <v>41751</v>
      </c>
      <c r="B127">
        <v>37.81</v>
      </c>
      <c r="C127">
        <v>-3.55</v>
      </c>
      <c r="D127">
        <v>-4.8899999999999899</v>
      </c>
    </row>
    <row r="128" spans="1:4" x14ac:dyDescent="0.3">
      <c r="A128" s="2">
        <v>41835</v>
      </c>
      <c r="B128">
        <v>38.049999999999898</v>
      </c>
      <c r="C128">
        <v>-3.79</v>
      </c>
      <c r="D128">
        <v>-5.13</v>
      </c>
    </row>
    <row r="129" spans="1:4" x14ac:dyDescent="0.3">
      <c r="A129" s="2">
        <v>41933</v>
      </c>
      <c r="B129">
        <v>38.39</v>
      </c>
      <c r="C129">
        <v>-4.13</v>
      </c>
      <c r="D129">
        <v>-5.47</v>
      </c>
    </row>
    <row r="130" spans="1:4" x14ac:dyDescent="0.3">
      <c r="A130" s="2">
        <v>42045</v>
      </c>
      <c r="B130">
        <v>38.119999999999898</v>
      </c>
      <c r="C130">
        <v>-3.86</v>
      </c>
      <c r="D130">
        <v>-5.2</v>
      </c>
    </row>
    <row r="131" spans="1:4" x14ac:dyDescent="0.3">
      <c r="A131" s="2">
        <v>42122</v>
      </c>
      <c r="B131">
        <v>38.18</v>
      </c>
      <c r="C131">
        <v>-3.92</v>
      </c>
      <c r="D131">
        <v>-5.26</v>
      </c>
    </row>
    <row r="132" spans="1:4" x14ac:dyDescent="0.3">
      <c r="A132" s="2">
        <v>42206</v>
      </c>
      <c r="B132">
        <v>38.44</v>
      </c>
      <c r="C132">
        <v>-4.18</v>
      </c>
      <c r="D132">
        <v>-5.52</v>
      </c>
    </row>
    <row r="133" spans="1:4" x14ac:dyDescent="0.3">
      <c r="A133" s="2">
        <v>42304</v>
      </c>
      <c r="B133">
        <v>39.049999999999898</v>
      </c>
      <c r="C133">
        <v>-4.79</v>
      </c>
      <c r="D133">
        <v>-6.13</v>
      </c>
    </row>
    <row r="134" spans="1:4" x14ac:dyDescent="0.3">
      <c r="A134" s="2">
        <v>42431</v>
      </c>
      <c r="B134">
        <v>38.58</v>
      </c>
      <c r="C134">
        <v>-4.32</v>
      </c>
      <c r="D134">
        <v>-5.66</v>
      </c>
    </row>
    <row r="135" spans="1:4" x14ac:dyDescent="0.3">
      <c r="A135" s="2">
        <v>42509</v>
      </c>
      <c r="B135">
        <v>38.590000000000003</v>
      </c>
      <c r="C135">
        <v>-4.33</v>
      </c>
      <c r="D135">
        <v>-5.67</v>
      </c>
    </row>
    <row r="136" spans="1:4" x14ac:dyDescent="0.3">
      <c r="A136" s="2">
        <v>42599</v>
      </c>
      <c r="B136">
        <v>39</v>
      </c>
      <c r="C136">
        <v>-4.74</v>
      </c>
      <c r="D136">
        <v>-6.08</v>
      </c>
    </row>
    <row r="137" spans="1:4" x14ac:dyDescent="0.3">
      <c r="A137" s="2">
        <v>42668</v>
      </c>
      <c r="B137">
        <v>39.08</v>
      </c>
      <c r="C137">
        <v>-4.82</v>
      </c>
      <c r="D137">
        <v>-6.16</v>
      </c>
    </row>
    <row r="138" spans="1:4" x14ac:dyDescent="0.3">
      <c r="A138" s="2">
        <v>42900</v>
      </c>
      <c r="B138">
        <v>39.049999999999898</v>
      </c>
      <c r="C138">
        <v>-4.79</v>
      </c>
      <c r="D138">
        <v>-6.13</v>
      </c>
    </row>
    <row r="139" spans="1:4" x14ac:dyDescent="0.3">
      <c r="A139" s="2">
        <v>42951</v>
      </c>
      <c r="B139">
        <v>39.5</v>
      </c>
      <c r="C139">
        <v>-5.24</v>
      </c>
      <c r="D139">
        <v>-6.58</v>
      </c>
    </row>
    <row r="140" spans="1:4" x14ac:dyDescent="0.3">
      <c r="A140" s="2">
        <v>43042</v>
      </c>
      <c r="B140">
        <v>39.71</v>
      </c>
      <c r="C140">
        <v>-5.45</v>
      </c>
      <c r="D140">
        <v>-6.79</v>
      </c>
    </row>
    <row r="141" spans="1:4" x14ac:dyDescent="0.3">
      <c r="A141" s="2">
        <v>43145</v>
      </c>
      <c r="B141">
        <v>39.6</v>
      </c>
      <c r="C141">
        <v>-5.34</v>
      </c>
      <c r="D141">
        <v>-6.68</v>
      </c>
    </row>
    <row r="142" spans="1:4" x14ac:dyDescent="0.3">
      <c r="A142" s="2">
        <v>43207</v>
      </c>
      <c r="B142">
        <v>39.4</v>
      </c>
      <c r="C142">
        <v>-5.14</v>
      </c>
      <c r="D142">
        <v>-6.48</v>
      </c>
    </row>
    <row r="143" spans="1:4" x14ac:dyDescent="0.3">
      <c r="A143" s="2">
        <v>43340</v>
      </c>
      <c r="B143">
        <v>39.869999999999898</v>
      </c>
      <c r="C143">
        <v>-5.61</v>
      </c>
      <c r="D143">
        <v>-6.95</v>
      </c>
    </row>
    <row r="144" spans="1:4" x14ac:dyDescent="0.3">
      <c r="A144" s="2">
        <v>43420</v>
      </c>
      <c r="B144">
        <v>39.81</v>
      </c>
      <c r="C144">
        <v>-5.55</v>
      </c>
      <c r="D144">
        <v>-6.89</v>
      </c>
    </row>
    <row r="145" spans="1:4" x14ac:dyDescent="0.3">
      <c r="A145" s="2">
        <v>43566</v>
      </c>
      <c r="B145">
        <v>39.630000000000003</v>
      </c>
      <c r="C145">
        <v>-5.37</v>
      </c>
      <c r="D145">
        <v>-6.71</v>
      </c>
    </row>
    <row r="146" spans="1:4" x14ac:dyDescent="0.3">
      <c r="A146" s="2">
        <v>43662</v>
      </c>
      <c r="B146">
        <v>40.119999999999898</v>
      </c>
      <c r="C146">
        <v>-5.86</v>
      </c>
      <c r="D146">
        <v>-7.2</v>
      </c>
    </row>
    <row r="147" spans="1:4" x14ac:dyDescent="0.3">
      <c r="A147" s="2">
        <v>43776</v>
      </c>
      <c r="B147">
        <v>40.22</v>
      </c>
      <c r="C147">
        <v>-5.96</v>
      </c>
      <c r="D147">
        <v>-7.3</v>
      </c>
    </row>
    <row r="148" spans="1:4" x14ac:dyDescent="0.3">
      <c r="A148" s="2">
        <v>43864</v>
      </c>
      <c r="B148">
        <v>39.86</v>
      </c>
      <c r="C148">
        <v>-5.6</v>
      </c>
      <c r="D148">
        <v>-6.94</v>
      </c>
    </row>
    <row r="149" spans="1:4" x14ac:dyDescent="0.3">
      <c r="A149" s="2">
        <v>44175</v>
      </c>
      <c r="B149">
        <v>40.369999999999898</v>
      </c>
      <c r="C149">
        <v>-6.11</v>
      </c>
      <c r="D149">
        <v>-7.45</v>
      </c>
    </row>
    <row r="150" spans="1:4" x14ac:dyDescent="0.3">
      <c r="A150" s="2">
        <v>44281</v>
      </c>
      <c r="B150">
        <v>40.32</v>
      </c>
      <c r="C150">
        <v>-6.06</v>
      </c>
      <c r="D150">
        <v>-7.4</v>
      </c>
    </row>
    <row r="151" spans="1:4" x14ac:dyDescent="0.3">
      <c r="A151" s="2">
        <v>44424</v>
      </c>
      <c r="B151">
        <v>40.46</v>
      </c>
      <c r="C151">
        <v>-6.2</v>
      </c>
      <c r="D151">
        <v>-7.54</v>
      </c>
    </row>
    <row r="152" spans="1:4" x14ac:dyDescent="0.3">
      <c r="A152" s="2">
        <v>44510</v>
      </c>
      <c r="B152">
        <v>40.89</v>
      </c>
      <c r="C152">
        <v>-6.63</v>
      </c>
      <c r="D152">
        <v>-7.97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70</vt:i4>
      </vt:variant>
    </vt:vector>
  </HeadingPairs>
  <TitlesOfParts>
    <vt:vector size="70" baseType="lpstr">
      <vt:lpstr>363303076330201</vt:lpstr>
      <vt:lpstr>363345076470201</vt:lpstr>
      <vt:lpstr>363345076470202</vt:lpstr>
      <vt:lpstr>363625076522602</vt:lpstr>
      <vt:lpstr>363632076580101</vt:lpstr>
      <vt:lpstr>363653076455401</vt:lpstr>
      <vt:lpstr>363655076332003</vt:lpstr>
      <vt:lpstr>363655076332004</vt:lpstr>
      <vt:lpstr>363655076332005</vt:lpstr>
      <vt:lpstr>363836076201701</vt:lpstr>
      <vt:lpstr>363836076201702</vt:lpstr>
      <vt:lpstr>364033076562602</vt:lpstr>
      <vt:lpstr>364227076074702</vt:lpstr>
      <vt:lpstr>364227076074703</vt:lpstr>
      <vt:lpstr>364227076074708</vt:lpstr>
      <vt:lpstr>364227076074709</vt:lpstr>
      <vt:lpstr>364227076074710</vt:lpstr>
      <vt:lpstr>364317076363501</vt:lpstr>
      <vt:lpstr>364318076365502</vt:lpstr>
      <vt:lpstr>364318076365503</vt:lpstr>
      <vt:lpstr>364348076363201</vt:lpstr>
      <vt:lpstr>364615076182101</vt:lpstr>
      <vt:lpstr>364642077041602</vt:lpstr>
      <vt:lpstr>364703076383702</vt:lpstr>
      <vt:lpstr>364703076383703</vt:lpstr>
      <vt:lpstr>364731076355502</vt:lpstr>
      <vt:lpstr>364814076440702</vt:lpstr>
      <vt:lpstr>364823076181501</vt:lpstr>
      <vt:lpstr>364852076252202</vt:lpstr>
      <vt:lpstr>364852076252203</vt:lpstr>
      <vt:lpstr>365133076351202</vt:lpstr>
      <vt:lpstr>365133076351203</vt:lpstr>
      <vt:lpstr>365223076122101</vt:lpstr>
      <vt:lpstr>365530077104002</vt:lpstr>
      <vt:lpstr>365751076433501</vt:lpstr>
      <vt:lpstr>365751076433502</vt:lpstr>
      <vt:lpstr>365756076251201</vt:lpstr>
      <vt:lpstr>370236076425901</vt:lpstr>
      <vt:lpstr>370253076431201</vt:lpstr>
      <vt:lpstr>370712076413201</vt:lpstr>
      <vt:lpstr>370712076413202</vt:lpstr>
      <vt:lpstr>370800076500701</vt:lpstr>
      <vt:lpstr>371027076335601</vt:lpstr>
      <vt:lpstr>371132076405502</vt:lpstr>
      <vt:lpstr>371208076341102</vt:lpstr>
      <vt:lpstr>371208076341103</vt:lpstr>
      <vt:lpstr>371535076373501</vt:lpstr>
      <vt:lpstr>371956077055203</vt:lpstr>
      <vt:lpstr>372145076493201</vt:lpstr>
      <vt:lpstr>372314076480401</vt:lpstr>
      <vt:lpstr>372331076312603</vt:lpstr>
      <vt:lpstr>372428076561501</vt:lpstr>
      <vt:lpstr>372506076511701</vt:lpstr>
      <vt:lpstr>372506076511702</vt:lpstr>
      <vt:lpstr>372506076511703</vt:lpstr>
      <vt:lpstr>372535076581301</vt:lpstr>
      <vt:lpstr>372535076581302</vt:lpstr>
      <vt:lpstr>372545076240101</vt:lpstr>
      <vt:lpstr>372546076532901</vt:lpstr>
      <vt:lpstr>372621076404201</vt:lpstr>
      <vt:lpstr>372621076404202</vt:lpstr>
      <vt:lpstr>372621076404203</vt:lpstr>
      <vt:lpstr>373008076425601</vt:lpstr>
      <vt:lpstr>373226076481201</vt:lpstr>
      <vt:lpstr>373316077125202</vt:lpstr>
      <vt:lpstr>373459076510201</vt:lpstr>
      <vt:lpstr>374142076272701</vt:lpstr>
      <vt:lpstr>374249076230101</vt:lpstr>
      <vt:lpstr>374328077012801</vt:lpstr>
      <vt:lpstr>Stats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Andrew</dc:creator>
  <cp:lastModifiedBy>Andrew</cp:lastModifiedBy>
  <dcterms:created xsi:type="dcterms:W3CDTF">2022-02-18T01:09:35Z</dcterms:created>
  <dcterms:modified xsi:type="dcterms:W3CDTF">2022-05-11T00:59:45Z</dcterms:modified>
</cp:coreProperties>
</file>